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aGold\Desktop\"/>
    </mc:Choice>
  </mc:AlternateContent>
  <xr:revisionPtr revIDLastSave="0" documentId="13_ncr:1_{B7F621A4-01A4-40EC-B8BD-7D58976D9757}" xr6:coauthVersionLast="47" xr6:coauthVersionMax="47" xr10:uidLastSave="{00000000-0000-0000-0000-000000000000}"/>
  <bookViews>
    <workbookView xWindow="-120" yWindow="-120" windowWidth="29040" windowHeight="15720" tabRatio="973" xr2:uid="{65FCB2F2-4E9B-483F-93B9-754AD3A34147}"/>
  </bookViews>
  <sheets>
    <sheet name="رئيسي" sheetId="10" r:id="rId1"/>
    <sheet name="ماكينات" sheetId="5" r:id="rId2"/>
    <sheet name="مصاريف اخرى" sheetId="6" r:id="rId3"/>
    <sheet name="مصاريف تشغيلية" sheetId="37" r:id="rId4"/>
    <sheet name="Cash" sheetId="12" r:id="rId5"/>
    <sheet name="تأسيس ورشة" sheetId="13" r:id="rId6"/>
    <sheet name="Pro" sheetId="16" r:id="rId7"/>
    <sheet name="Ahmad" sheetId="24" r:id="rId8"/>
    <sheet name="Mzen" sheetId="25" r:id="rId9"/>
    <sheet name="خزنة رئيسية" sheetId="26" r:id="rId10"/>
    <sheet name="دولار" sheetId="27" r:id="rId11"/>
    <sheet name="دهب" sheetId="28" state="hidden" r:id="rId12"/>
    <sheet name="فضة" sheetId="29" r:id="rId13"/>
    <sheet name="Alloy Cast" sheetId="30" r:id="rId14"/>
    <sheet name="Alloy سحب" sheetId="31" r:id="rId15"/>
    <sheet name="كسر 18 صب" sheetId="32" state="hidden" r:id="rId16"/>
    <sheet name="كسر 18 سحب" sheetId="40" state="hidden" r:id="rId17"/>
    <sheet name="كسر 21 صب" sheetId="33" state="hidden" r:id="rId18"/>
    <sheet name="كسر 21 سحب" sheetId="41" state="hidden" r:id="rId19"/>
    <sheet name="مشغول 21" sheetId="35" state="hidden" r:id="rId20"/>
    <sheet name="مشغول 18" sheetId="34" state="hidden" r:id="rId21"/>
    <sheet name="K18" sheetId="42" state="hidden" r:id="rId22"/>
    <sheet name="K22" sheetId="45" state="hidden" r:id="rId23"/>
    <sheet name="K21" sheetId="43" state="hidden" r:id="rId24"/>
    <sheet name="تحت التصنيع" sheetId="38" r:id="rId25"/>
    <sheet name="زبائن" sheetId="36" r:id="rId26"/>
    <sheet name="فارغ (2)" sheetId="39" r:id="rId27"/>
    <sheet name="Trading" sheetId="44" r:id="rId28"/>
    <sheet name="silver" sheetId="46" r:id="rId29"/>
    <sheet name="شمع" sheetId="47" r:id="rId30"/>
    <sheet name="ALLOY" sheetId="48" r:id="rId31"/>
    <sheet name="ALLOY (2)" sheetId="49" r:id="rId32"/>
    <sheet name="مشغول 18 (2)" sheetId="50" r:id="rId33"/>
    <sheet name="مشغول 21 (2)" sheetId="51" r:id="rId34"/>
    <sheet name="كسر 18" sheetId="52" r:id="rId35"/>
    <sheet name="كسر 21" sheetId="53" r:id="rId36"/>
    <sheet name="كسر 22 " sheetId="55" r:id="rId37"/>
    <sheet name="رملة" sheetId="54" r:id="rId38"/>
    <sheet name="صب 18" sheetId="56" r:id="rId39"/>
  </sheets>
  <definedNames>
    <definedName name="_xlnm._FilterDatabase" localSheetId="30" hidden="1">ALLOY!$A$6:$S$6</definedName>
    <definedName name="_xlnm._FilterDatabase" localSheetId="31" hidden="1">'ALLOY (2)'!$A$6:$S$6</definedName>
    <definedName name="_xlnm._FilterDatabase" localSheetId="28" hidden="1">silver!$A$6:$S$6</definedName>
    <definedName name="_xlnm._FilterDatabase" localSheetId="24" hidden="1">'تحت التصنيع'!$A$7:$R$7</definedName>
    <definedName name="_xlnm._FilterDatabase" localSheetId="11" hidden="1">دهب!$A$6:$E$6</definedName>
    <definedName name="_xlnm._FilterDatabase" localSheetId="10" hidden="1">دولار!$A$6:$L$39</definedName>
    <definedName name="_xlnm._FilterDatabase" localSheetId="25" hidden="1">زبائن!$A$1:$E$836</definedName>
    <definedName name="_xlnm._FilterDatabase" localSheetId="29" hidden="1">شمع!$A$6:$S$6</definedName>
    <definedName name="_xlnm._FilterDatabase" localSheetId="20" hidden="1">'مشغول 18'!$A$6:$K$611</definedName>
    <definedName name="_xlnm._FilterDatabase" localSheetId="2" hidden="1">'مصاريف اخرى'!$A$6:$L$6</definedName>
    <definedName name="_xlnm._FilterDatabase" localSheetId="3" hidden="1">'مصاريف تشغيلية'!$A$6:$S$6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56" l="1"/>
  <c r="D7" i="56" s="1"/>
  <c r="D8" i="56" s="1"/>
  <c r="D9" i="56" s="1"/>
  <c r="D10" i="56" s="1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D59" i="56" s="1"/>
  <c r="D60" i="56" s="1"/>
  <c r="D61" i="56" s="1"/>
  <c r="D62" i="56" s="1"/>
  <c r="D63" i="56" s="1"/>
  <c r="D64" i="56" s="1"/>
  <c r="D65" i="56" s="1"/>
  <c r="D66" i="56" s="1"/>
  <c r="D67" i="56" s="1"/>
  <c r="D68" i="56" s="1"/>
  <c r="D69" i="56" s="1"/>
  <c r="D70" i="56" s="1"/>
  <c r="D71" i="56" s="1"/>
  <c r="D72" i="56" s="1"/>
  <c r="D73" i="56" s="1"/>
  <c r="D74" i="56" s="1"/>
  <c r="D75" i="56" s="1"/>
  <c r="C13" i="10"/>
  <c r="C230" i="54"/>
  <c r="C190" i="54"/>
  <c r="B141" i="54"/>
  <c r="B123" i="54"/>
  <c r="B97" i="54"/>
  <c r="B74" i="54"/>
  <c r="B61" i="54"/>
  <c r="D7" i="54"/>
  <c r="D8" i="54" s="1"/>
  <c r="D9" i="54" s="1"/>
  <c r="D10" i="54" s="1"/>
  <c r="D11" i="54" s="1"/>
  <c r="D12" i="54" s="1"/>
  <c r="D13" i="54" s="1"/>
  <c r="D14" i="54" s="1"/>
  <c r="D15" i="54" s="1"/>
  <c r="D16" i="54" s="1"/>
  <c r="D17" i="54" s="1"/>
  <c r="D18" i="54" s="1"/>
  <c r="D19" i="54" s="1"/>
  <c r="D20" i="54" s="1"/>
  <c r="D21" i="54" s="1"/>
  <c r="D22" i="54" s="1"/>
  <c r="D23" i="54" s="1"/>
  <c r="D24" i="54" s="1"/>
  <c r="D25" i="54" s="1"/>
  <c r="D26" i="54" s="1"/>
  <c r="D27" i="54" s="1"/>
  <c r="D28" i="54" s="1"/>
  <c r="D29" i="54" s="1"/>
  <c r="D30" i="54" s="1"/>
  <c r="D31" i="54" s="1"/>
  <c r="D32" i="54" s="1"/>
  <c r="D33" i="54" s="1"/>
  <c r="D34" i="54" s="1"/>
  <c r="D35" i="54" s="1"/>
  <c r="D36" i="54" s="1"/>
  <c r="D37" i="54" s="1"/>
  <c r="D38" i="54" s="1"/>
  <c r="D39" i="54" s="1"/>
  <c r="D40" i="54" s="1"/>
  <c r="D41" i="54" s="1"/>
  <c r="D42" i="54" s="1"/>
  <c r="D43" i="54" s="1"/>
  <c r="D44" i="54" s="1"/>
  <c r="D45" i="54" s="1"/>
  <c r="D46" i="54" s="1"/>
  <c r="D47" i="54" s="1"/>
  <c r="D48" i="54" s="1"/>
  <c r="D49" i="54" s="1"/>
  <c r="D50" i="54" s="1"/>
  <c r="D51" i="54" s="1"/>
  <c r="D52" i="54" s="1"/>
  <c r="D53" i="54" s="1"/>
  <c r="D54" i="54" s="1"/>
  <c r="D55" i="54" s="1"/>
  <c r="D56" i="54" s="1"/>
  <c r="D57" i="54" s="1"/>
  <c r="D58" i="54" s="1"/>
  <c r="D59" i="54" s="1"/>
  <c r="D60" i="54" s="1"/>
  <c r="D61" i="54" s="1"/>
  <c r="D62" i="54" s="1"/>
  <c r="D63" i="54" s="1"/>
  <c r="D64" i="54" s="1"/>
  <c r="D65" i="54" s="1"/>
  <c r="D66" i="54" s="1"/>
  <c r="D67" i="54" s="1"/>
  <c r="D68" i="54" s="1"/>
  <c r="D69" i="54" s="1"/>
  <c r="D70" i="54" s="1"/>
  <c r="D71" i="54" s="1"/>
  <c r="D72" i="54" s="1"/>
  <c r="D73" i="54" s="1"/>
  <c r="D74" i="54" s="1"/>
  <c r="D75" i="54" s="1"/>
  <c r="D76" i="54" s="1"/>
  <c r="D77" i="54" s="1"/>
  <c r="D78" i="54" s="1"/>
  <c r="D79" i="54" s="1"/>
  <c r="D80" i="54" s="1"/>
  <c r="D81" i="54" s="1"/>
  <c r="D82" i="54" s="1"/>
  <c r="D83" i="54" s="1"/>
  <c r="D84" i="54" s="1"/>
  <c r="D85" i="54" s="1"/>
  <c r="D86" i="54" s="1"/>
  <c r="D87" i="54" s="1"/>
  <c r="D88" i="54" s="1"/>
  <c r="D89" i="54" s="1"/>
  <c r="D90" i="54" s="1"/>
  <c r="D91" i="54" s="1"/>
  <c r="D92" i="54" s="1"/>
  <c r="D93" i="54" s="1"/>
  <c r="D94" i="54" s="1"/>
  <c r="D95" i="54" s="1"/>
  <c r="D96" i="54" s="1"/>
  <c r="D97" i="54" s="1"/>
  <c r="D98" i="54" s="1"/>
  <c r="D99" i="54" s="1"/>
  <c r="D100" i="54" s="1"/>
  <c r="D101" i="54" s="1"/>
  <c r="D102" i="54" s="1"/>
  <c r="D103" i="54" s="1"/>
  <c r="D104" i="54" s="1"/>
  <c r="D105" i="54" s="1"/>
  <c r="D106" i="54" s="1"/>
  <c r="D107" i="54" s="1"/>
  <c r="D108" i="54" s="1"/>
  <c r="D109" i="54" s="1"/>
  <c r="D110" i="54" s="1"/>
  <c r="D111" i="54" s="1"/>
  <c r="D112" i="54" s="1"/>
  <c r="D113" i="54" s="1"/>
  <c r="D114" i="54" s="1"/>
  <c r="D115" i="54" s="1"/>
  <c r="D116" i="54" s="1"/>
  <c r="D117" i="54" s="1"/>
  <c r="D118" i="54" s="1"/>
  <c r="D119" i="54" s="1"/>
  <c r="D120" i="54" s="1"/>
  <c r="D121" i="54" s="1"/>
  <c r="D122" i="54" s="1"/>
  <c r="D123" i="54" s="1"/>
  <c r="D124" i="54" s="1"/>
  <c r="D125" i="54" s="1"/>
  <c r="D126" i="54" s="1"/>
  <c r="D127" i="54" s="1"/>
  <c r="D128" i="54" s="1"/>
  <c r="D129" i="54" s="1"/>
  <c r="D130" i="54" s="1"/>
  <c r="D131" i="54" s="1"/>
  <c r="D132" i="54" s="1"/>
  <c r="D133" i="54" s="1"/>
  <c r="D134" i="54" s="1"/>
  <c r="D135" i="54" s="1"/>
  <c r="D136" i="54" s="1"/>
  <c r="D137" i="54" s="1"/>
  <c r="D138" i="54" s="1"/>
  <c r="D139" i="54" s="1"/>
  <c r="D140" i="54" s="1"/>
  <c r="D141" i="54" s="1"/>
  <c r="D142" i="54" s="1"/>
  <c r="D143" i="54" s="1"/>
  <c r="D144" i="54" s="1"/>
  <c r="D145" i="54" s="1"/>
  <c r="D146" i="54" s="1"/>
  <c r="D147" i="54" s="1"/>
  <c r="D148" i="54" s="1"/>
  <c r="D149" i="54" s="1"/>
  <c r="D150" i="54" s="1"/>
  <c r="D151" i="54" s="1"/>
  <c r="D152" i="54" s="1"/>
  <c r="D153" i="54" s="1"/>
  <c r="D154" i="54" s="1"/>
  <c r="D155" i="54" s="1"/>
  <c r="D156" i="54" s="1"/>
  <c r="D157" i="54" s="1"/>
  <c r="D158" i="54" s="1"/>
  <c r="D159" i="54" s="1"/>
  <c r="D160" i="54" s="1"/>
  <c r="D161" i="54" s="1"/>
  <c r="D162" i="54" s="1"/>
  <c r="D163" i="54" s="1"/>
  <c r="D164" i="54" s="1"/>
  <c r="D165" i="54" s="1"/>
  <c r="D166" i="54" s="1"/>
  <c r="D167" i="54" s="1"/>
  <c r="D168" i="54" s="1"/>
  <c r="D169" i="54" s="1"/>
  <c r="D170" i="54" s="1"/>
  <c r="D171" i="54" s="1"/>
  <c r="D172" i="54" s="1"/>
  <c r="D173" i="54" s="1"/>
  <c r="D174" i="54" s="1"/>
  <c r="D175" i="54" s="1"/>
  <c r="D176" i="54" s="1"/>
  <c r="D177" i="54" s="1"/>
  <c r="D178" i="54" s="1"/>
  <c r="D179" i="54" s="1"/>
  <c r="D180" i="54" s="1"/>
  <c r="D181" i="54" s="1"/>
  <c r="D182" i="54" s="1"/>
  <c r="D183" i="54" s="1"/>
  <c r="D184" i="54" s="1"/>
  <c r="D185" i="54" s="1"/>
  <c r="D186" i="54" s="1"/>
  <c r="D187" i="54" s="1"/>
  <c r="D188" i="54" s="1"/>
  <c r="D189" i="54" s="1"/>
  <c r="D190" i="54" s="1"/>
  <c r="D191" i="54" s="1"/>
  <c r="D192" i="54" s="1"/>
  <c r="D193" i="54" s="1"/>
  <c r="D194" i="54" s="1"/>
  <c r="D195" i="54" s="1"/>
  <c r="D196" i="54" s="1"/>
  <c r="D197" i="54" s="1"/>
  <c r="D198" i="54" s="1"/>
  <c r="D199" i="54" s="1"/>
  <c r="D200" i="54" s="1"/>
  <c r="D201" i="54" s="1"/>
  <c r="D202" i="54" s="1"/>
  <c r="D203" i="54" s="1"/>
  <c r="D204" i="54" s="1"/>
  <c r="D205" i="54" s="1"/>
  <c r="D206" i="54" s="1"/>
  <c r="D207" i="54" s="1"/>
  <c r="D208" i="54" s="1"/>
  <c r="D209" i="54" s="1"/>
  <c r="D210" i="54" s="1"/>
  <c r="D211" i="54" s="1"/>
  <c r="D212" i="54" s="1"/>
  <c r="D213" i="54" s="1"/>
  <c r="D214" i="54" s="1"/>
  <c r="D215" i="54" s="1"/>
  <c r="D216" i="54" s="1"/>
  <c r="D217" i="54" s="1"/>
  <c r="D218" i="54" s="1"/>
  <c r="D219" i="54" s="1"/>
  <c r="D220" i="54" s="1"/>
  <c r="D221" i="54" s="1"/>
  <c r="D222" i="54" s="1"/>
  <c r="D223" i="54" s="1"/>
  <c r="D224" i="54" s="1"/>
  <c r="D225" i="54" s="1"/>
  <c r="D226" i="54" s="1"/>
  <c r="D227" i="54" s="1"/>
  <c r="D228" i="54" s="1"/>
  <c r="D229" i="54" s="1"/>
  <c r="D230" i="54" s="1"/>
  <c r="D231" i="54" s="1"/>
  <c r="D232" i="54" s="1"/>
  <c r="D233" i="54" s="1"/>
  <c r="D234" i="54" s="1"/>
  <c r="D235" i="54" s="1"/>
  <c r="D236" i="54" s="1"/>
  <c r="D237" i="54" s="1"/>
  <c r="D238" i="54" s="1"/>
  <c r="D239" i="54" s="1"/>
  <c r="D240" i="54" s="1"/>
  <c r="D241" i="54" s="1"/>
  <c r="D242" i="54" s="1"/>
  <c r="D243" i="54" s="1"/>
  <c r="D244" i="54" s="1"/>
  <c r="D245" i="54" s="1"/>
  <c r="D246" i="54" s="1"/>
  <c r="D247" i="54" s="1"/>
  <c r="D248" i="54" s="1"/>
  <c r="D249" i="54" s="1"/>
  <c r="D250" i="54" s="1"/>
  <c r="D251" i="54" s="1"/>
  <c r="D252" i="54" s="1"/>
  <c r="D253" i="54" s="1"/>
  <c r="D254" i="54" s="1"/>
  <c r="D255" i="54" s="1"/>
  <c r="D256" i="54" s="1"/>
  <c r="D257" i="54" s="1"/>
  <c r="D258" i="54" s="1"/>
  <c r="D259" i="54" s="1"/>
  <c r="D260" i="54" s="1"/>
  <c r="D261" i="54" s="1"/>
  <c r="D262" i="54" s="1"/>
  <c r="D263" i="54" s="1"/>
  <c r="D6" i="54"/>
  <c r="C769" i="51"/>
  <c r="C584" i="50"/>
  <c r="C581" i="50"/>
  <c r="C550" i="50"/>
  <c r="B545" i="50"/>
  <c r="B527" i="50"/>
  <c r="C526" i="50"/>
  <c r="C481" i="50"/>
  <c r="B459" i="50"/>
  <c r="C417" i="50"/>
  <c r="C401" i="50"/>
  <c r="C400" i="50"/>
  <c r="B331" i="50"/>
  <c r="C326" i="50"/>
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"D6" i="50"/>
  <c r="D7" i="50" s="1"/>
  <c r="D8" i="50" s="1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D19" i="50" s="1"/>
  <c r="D20" i="50" s="1"/>
  <c r="D21" i="50" s="1"/>
  <c r="D22" i="50" s="1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D37" i="50" s="1"/>
  <c r="D38" i="50" s="1"/>
  <c r="D39" i="50" s="1"/>
  <c r="D40" i="50" s="1"/>
  <c r="D41" i="50" s="1"/>
  <c r="D42" i="50" s="1"/>
  <c r="D43" i="50" s="1"/>
  <c r="D44" i="50" s="1"/>
  <c r="D45" i="50" s="1"/>
  <c r="D46" i="50" s="1"/>
  <c r="D47" i="50" s="1"/>
  <c r="D48" i="50" s="1"/>
  <c r="D49" i="50" s="1"/>
  <c r="D50" i="50" s="1"/>
  <c r="D51" i="50" s="1"/>
  <c r="D52" i="50" s="1"/>
  <c r="D53" i="50" s="1"/>
  <c r="D54" i="50" s="1"/>
  <c r="D55" i="50" s="1"/>
  <c r="D56" i="50" s="1"/>
  <c r="D57" i="50" s="1"/>
  <c r="D58" i="50" s="1"/>
  <c r="D59" i="50" s="1"/>
  <c r="D60" i="50" s="1"/>
  <c r="D61" i="50" s="1"/>
  <c r="D62" i="50" s="1"/>
  <c r="D63" i="50" s="1"/>
  <c r="D64" i="50" s="1"/>
  <c r="D65" i="50" s="1"/>
  <c r="D66" i="50" s="1"/>
  <c r="D67" i="50" s="1"/>
  <c r="D68" i="50" s="1"/>
  <c r="D69" i="50" s="1"/>
  <c r="D70" i="50" s="1"/>
  <c r="D71" i="50" s="1"/>
  <c r="D72" i="50" s="1"/>
  <c r="D73" i="50" s="1"/>
  <c r="D74" i="50" s="1"/>
  <c r="D75" i="50" s="1"/>
  <c r="D76" i="50" s="1"/>
  <c r="D77" i="50" s="1"/>
  <c r="D78" i="50" s="1"/>
  <c r="D79" i="50" s="1"/>
  <c r="D80" i="50" s="1"/>
  <c r="D81" i="50" s="1"/>
  <c r="D82" i="50" s="1"/>
  <c r="D83" i="50" s="1"/>
  <c r="D84" i="50" s="1"/>
  <c r="D85" i="50" s="1"/>
  <c r="D86" i="50" s="1"/>
  <c r="D87" i="50" s="1"/>
  <c r="D88" i="50" s="1"/>
  <c r="D89" i="50" s="1"/>
  <c r="D90" i="50" s="1"/>
  <c r="D91" i="50" s="1"/>
  <c r="D92" i="50" s="1"/>
  <c r="D93" i="50" s="1"/>
  <c r="D94" i="50" s="1"/>
  <c r="D95" i="50" s="1"/>
  <c r="D96" i="50" s="1"/>
  <c r="D97" i="50" s="1"/>
  <c r="D98" i="50" s="1"/>
  <c r="D99" i="50" s="1"/>
  <c r="D100" i="50" s="1"/>
  <c r="D101" i="50" s="1"/>
  <c r="D102" i="50" s="1"/>
  <c r="D103" i="50" s="1"/>
  <c r="D104" i="50" s="1"/>
  <c r="D105" i="50" s="1"/>
  <c r="D106" i="50" s="1"/>
  <c r="D107" i="50" s="1"/>
  <c r="D108" i="50" s="1"/>
  <c r="D109" i="50" s="1"/>
  <c r="D110" i="50" s="1"/>
  <c r="D111" i="50" s="1"/>
  <c r="D112" i="50" s="1"/>
  <c r="D113" i="50" s="1"/>
  <c r="D114" i="50" s="1"/>
  <c r="D115" i="50" s="1"/>
  <c r="D116" i="50" s="1"/>
  <c r="D117" i="50" s="1"/>
  <c r="D118" i="50" s="1"/>
  <c r="D119" i="50" s="1"/>
  <c r="D120" i="50" s="1"/>
  <c r="D121" i="50" s="1"/>
  <c r="D122" i="50" s="1"/>
  <c r="D123" i="50" s="1"/>
  <c r="D124" i="50" s="1"/>
  <c r="D125" i="50" s="1"/>
  <c r="D126" i="50" s="1"/>
  <c r="D127" i="50" s="1"/>
  <c r="D128" i="50" s="1"/>
  <c r="D129" i="50" s="1"/>
  <c r="D130" i="50" s="1"/>
  <c r="D131" i="50" s="1"/>
  <c r="D132" i="50" s="1"/>
  <c r="D133" i="50" s="1"/>
  <c r="D134" i="50" s="1"/>
  <c r="D135" i="50" s="1"/>
  <c r="D136" i="50" s="1"/>
  <c r="D137" i="50" s="1"/>
  <c r="D138" i="50" s="1"/>
  <c r="D139" i="50" s="1"/>
  <c r="D140" i="50" s="1"/>
  <c r="D141" i="50" s="1"/>
  <c r="D142" i="50" s="1"/>
  <c r="D143" i="50" s="1"/>
  <c r="D144" i="50" s="1"/>
  <c r="D145" i="50" s="1"/>
  <c r="D146" i="50" s="1"/>
  <c r="D147" i="50" s="1"/>
  <c r="D148" i="50" s="1"/>
  <c r="D149" i="50" s="1"/>
  <c r="D150" i="50" s="1"/>
  <c r="D151" i="50" s="1"/>
  <c r="D152" i="50" s="1"/>
  <c r="D153" i="50" s="1"/>
  <c r="D154" i="50" s="1"/>
  <c r="D155" i="50" s="1"/>
  <c r="D156" i="50" s="1"/>
  <c r="D157" i="50" s="1"/>
  <c r="D158" i="50" s="1"/>
  <c r="D159" i="50" s="1"/>
  <c r="D160" i="50" s="1"/>
  <c r="D161" i="50" s="1"/>
  <c r="D162" i="50" s="1"/>
  <c r="D163" i="50" s="1"/>
  <c r="D164" i="50" s="1"/>
  <c r="D165" i="50" s="1"/>
  <c r="D166" i="50" s="1"/>
  <c r="D167" i="50" s="1"/>
  <c r="D168" i="50" s="1"/>
  <c r="D169" i="50" s="1"/>
  <c r="D170" i="50" s="1"/>
  <c r="D171" i="50" s="1"/>
  <c r="D172" i="50" s="1"/>
  <c r="D173" i="50" s="1"/>
  <c r="D174" i="50" s="1"/>
  <c r="D175" i="50" s="1"/>
  <c r="D176" i="50" s="1"/>
  <c r="D177" i="50" s="1"/>
  <c r="D178" i="50" s="1"/>
  <c r="D179" i="50" s="1"/>
  <c r="D180" i="50" s="1"/>
  <c r="D181" i="50" s="1"/>
  <c r="D182" i="50" s="1"/>
  <c r="D183" i="50" s="1"/>
  <c r="D184" i="50" s="1"/>
  <c r="D185" i="50" s="1"/>
  <c r="D186" i="50" s="1"/>
  <c r="D187" i="50" s="1"/>
  <c r="D188" i="50" s="1"/>
  <c r="D189" i="50" s="1"/>
  <c r="D190" i="50" s="1"/>
  <c r="D191" i="50" s="1"/>
  <c r="D192" i="50" s="1"/>
  <c r="D193" i="50" s="1"/>
  <c r="D194" i="50" s="1"/>
  <c r="D195" i="50" s="1"/>
  <c r="D196" i="50" s="1"/>
  <c r="D197" i="50" s="1"/>
  <c r="D198" i="50" s="1"/>
  <c r="D199" i="50" s="1"/>
  <c r="D200" i="50" s="1"/>
  <c r="D201" i="50" s="1"/>
  <c r="D202" i="50" s="1"/>
  <c r="D203" i="50" s="1"/>
  <c r="D204" i="50" s="1"/>
  <c r="D205" i="50" s="1"/>
  <c r="D206" i="50" s="1"/>
  <c r="D207" i="50" s="1"/>
  <c r="D208" i="50" s="1"/>
  <c r="D209" i="50" s="1"/>
  <c r="D210" i="50" s="1"/>
  <c r="D211" i="50" s="1"/>
  <c r="D212" i="50" s="1"/>
  <c r="D213" i="50" s="1"/>
  <c r="D214" i="50" s="1"/>
  <c r="D215" i="50" s="1"/>
  <c r="D216" i="50" s="1"/>
  <c r="D217" i="50" s="1"/>
  <c r="D218" i="50" s="1"/>
  <c r="D219" i="50" s="1"/>
  <c r="D220" i="50" s="1"/>
  <c r="D221" i="50" s="1"/>
  <c r="D222" i="50" s="1"/>
  <c r="D223" i="50" s="1"/>
  <c r="D224" i="50" s="1"/>
  <c r="D225" i="50" s="1"/>
  <c r="D226" i="50" s="1"/>
  <c r="D227" i="50" s="1"/>
  <c r="D228" i="50" s="1"/>
  <c r="D229" i="50" s="1"/>
  <c r="D230" i="50" s="1"/>
  <c r="D231" i="50" s="1"/>
  <c r="D232" i="50" s="1"/>
  <c r="D233" i="50" s="1"/>
  <c r="D234" i="50" s="1"/>
  <c r="D235" i="50" s="1"/>
  <c r="D236" i="50" s="1"/>
  <c r="D237" i="50" s="1"/>
  <c r="D238" i="50" s="1"/>
  <c r="D239" i="50" s="1"/>
  <c r="D240" i="50" s="1"/>
  <c r="D241" i="50" s="1"/>
  <c r="D242" i="50" s="1"/>
  <c r="D243" i="50" s="1"/>
  <c r="D244" i="50" s="1"/>
  <c r="D245" i="50" s="1"/>
  <c r="D246" i="50" s="1"/>
  <c r="D247" i="50" s="1"/>
  <c r="D248" i="50" s="1"/>
  <c r="D249" i="50" s="1"/>
  <c r="D250" i="50" s="1"/>
  <c r="D251" i="50" s="1"/>
  <c r="D252" i="50" s="1"/>
  <c r="D253" i="50" s="1"/>
  <c r="D254" i="50" s="1"/>
  <c r="D255" i="50" s="1"/>
  <c r="D256" i="50" s="1"/>
  <c r="D257" i="50" s="1"/>
  <c r="D258" i="50" s="1"/>
  <c r="D259" i="50" s="1"/>
  <c r="D260" i="50" s="1"/>
  <c r="D261" i="50" s="1"/>
  <c r="D262" i="50" s="1"/>
  <c r="D263" i="50" s="1"/>
  <c r="D264" i="50" s="1"/>
  <c r="D265" i="50" s="1"/>
  <c r="D266" i="50" s="1"/>
  <c r="D267" i="50" s="1"/>
  <c r="D268" i="50" s="1"/>
  <c r="D269" i="50" s="1"/>
  <c r="D270" i="50" s="1"/>
  <c r="D271" i="50" s="1"/>
  <c r="D272" i="50" s="1"/>
  <c r="D273" i="50" s="1"/>
  <c r="D274" i="50" s="1"/>
  <c r="D275" i="50" s="1"/>
  <c r="D276" i="50" s="1"/>
  <c r="D277" i="50" s="1"/>
  <c r="D278" i="50" s="1"/>
  <c r="D279" i="50" s="1"/>
  <c r="D280" i="50" s="1"/>
  <c r="D281" i="50" s="1"/>
  <c r="D282" i="50" s="1"/>
  <c r="D283" i="50" s="1"/>
  <c r="D284" i="50" s="1"/>
  <c r="D285" i="50" s="1"/>
  <c r="D286" i="50" s="1"/>
  <c r="D287" i="50" s="1"/>
  <c r="D288" i="50" s="1"/>
  <c r="D289" i="50" s="1"/>
  <c r="D290" i="50" s="1"/>
  <c r="D291" i="50" s="1"/>
  <c r="D292" i="50" s="1"/>
  <c r="D293" i="50" s="1"/>
  <c r="D294" i="50" s="1"/>
  <c r="D295" i="50" s="1"/>
  <c r="D296" i="50" s="1"/>
  <c r="D297" i="50" s="1"/>
  <c r="D298" i="50" s="1"/>
  <c r="D299" i="50" s="1"/>
  <c r="D300" i="50" s="1"/>
  <c r="D301" i="50" s="1"/>
  <c r="D302" i="50" s="1"/>
  <c r="D303" i="50" s="1"/>
  <c r="D304" i="50" s="1"/>
  <c r="D305" i="50" s="1"/>
  <c r="D306" i="50" s="1"/>
  <c r="D307" i="50" s="1"/>
  <c r="D308" i="50" s="1"/>
  <c r="D309" i="50" s="1"/>
  <c r="D310" i="50" s="1"/>
  <c r="D311" i="50" s="1"/>
  <c r="D312" i="50" s="1"/>
  <c r="D313" i="50" s="1"/>
  <c r="D314" i="50" s="1"/>
  <c r="D315" i="50" s="1"/>
  <c r="D316" i="50" s="1"/>
  <c r="D317" i="50" s="1"/>
  <c r="D318" i="50" s="1"/>
  <c r="D319" i="50" s="1"/>
  <c r="D320" i="50" s="1"/>
  <c r="D321" i="50" s="1"/>
  <c r="D322" i="50" s="1"/>
  <c r="D323" i="50" s="1"/>
  <c r="D324" i="50" s="1"/>
  <c r="D325" i="50" s="1"/>
  <c r="D326" i="50" s="1"/>
  <c r="D327" i="50" s="1"/>
  <c r="D328" i="50" s="1"/>
  <c r="D329" i="50" s="1"/>
  <c r="D330" i="50" s="1"/>
  <c r="D331" i="50" s="1"/>
  <c r="D332" i="50" s="1"/>
  <c r="D333" i="50" s="1"/>
  <c r="D334" i="50" s="1"/>
  <c r="D335" i="50" s="1"/>
  <c r="D336" i="50" s="1"/>
  <c r="D337" i="50" s="1"/>
  <c r="D338" i="50" s="1"/>
  <c r="D339" i="50" s="1"/>
  <c r="D340" i="50" s="1"/>
  <c r="D341" i="50" s="1"/>
  <c r="D342" i="50" s="1"/>
  <c r="D343" i="50" s="1"/>
  <c r="D344" i="50" s="1"/>
  <c r="D345" i="50" s="1"/>
  <c r="D346" i="50" s="1"/>
  <c r="D347" i="50" s="1"/>
  <c r="D348" i="50" s="1"/>
  <c r="D349" i="50" s="1"/>
  <c r="D350" i="50" s="1"/>
  <c r="D351" i="50" s="1"/>
  <c r="D352" i="50" s="1"/>
  <c r="D353" i="50" s="1"/>
  <c r="D354" i="50" s="1"/>
  <c r="D355" i="50" s="1"/>
  <c r="D356" i="50" s="1"/>
  <c r="D357" i="50" s="1"/>
  <c r="D358" i="50" s="1"/>
  <c r="D359" i="50" s="1"/>
  <c r="D360" i="50" s="1"/>
  <c r="D361" i="50" s="1"/>
  <c r="D362" i="50" s="1"/>
  <c r="D363" i="50" s="1"/>
  <c r="D364" i="50" s="1"/>
  <c r="D365" i="50" s="1"/>
  <c r="D366" i="50" s="1"/>
  <c r="D367" i="50" s="1"/>
  <c r="D368" i="50" s="1"/>
  <c r="D369" i="50" s="1"/>
  <c r="D370" i="50" s="1"/>
  <c r="D371" i="50" s="1"/>
  <c r="D372" i="50" s="1"/>
  <c r="D373" i="50" s="1"/>
  <c r="D374" i="50" s="1"/>
  <c r="D375" i="50" s="1"/>
  <c r="D376" i="50" s="1"/>
  <c r="D377" i="50" s="1"/>
  <c r="D378" i="50" s="1"/>
  <c r="D379" i="50" s="1"/>
  <c r="D380" i="50" s="1"/>
  <c r="D381" i="50" s="1"/>
  <c r="D382" i="50" s="1"/>
  <c r="D383" i="50" s="1"/>
  <c r="D384" i="50" s="1"/>
  <c r="D385" i="50" s="1"/>
  <c r="D386" i="50" s="1"/>
  <c r="D387" i="50" s="1"/>
  <c r="D388" i="50" s="1"/>
  <c r="D389" i="50" s="1"/>
  <c r="D390" i="50" s="1"/>
  <c r="D391" i="50" s="1"/>
  <c r="D392" i="50" s="1"/>
  <c r="D393" i="50" s="1"/>
  <c r="D394" i="50" s="1"/>
  <c r="D395" i="50" s="1"/>
  <c r="D396" i="50" s="1"/>
  <c r="D397" i="50" s="1"/>
  <c r="D398" i="50" s="1"/>
  <c r="D399" i="50" s="1"/>
  <c r="D400" i="50" s="1"/>
  <c r="D401" i="50" s="1"/>
  <c r="D402" i="50" s="1"/>
  <c r="D403" i="50" s="1"/>
  <c r="D404" i="50" s="1"/>
  <c r="D405" i="50" s="1"/>
  <c r="D406" i="50" s="1"/>
  <c r="D407" i="50" s="1"/>
  <c r="D408" i="50" s="1"/>
  <c r="D409" i="50" s="1"/>
  <c r="D410" i="50" s="1"/>
  <c r="D411" i="50" s="1"/>
  <c r="D412" i="50" s="1"/>
  <c r="D413" i="50" s="1"/>
  <c r="D414" i="50" s="1"/>
  <c r="D415" i="50" s="1"/>
  <c r="D416" i="50" s="1"/>
  <c r="D417" i="50" s="1"/>
  <c r="D418" i="50" s="1"/>
  <c r="D419" i="50" s="1"/>
  <c r="D420" i="50" s="1"/>
  <c r="D421" i="50" s="1"/>
  <c r="D422" i="50" s="1"/>
  <c r="D423" i="50" s="1"/>
  <c r="D424" i="50" s="1"/>
  <c r="D425" i="50" s="1"/>
  <c r="D426" i="50" s="1"/>
  <c r="D427" i="50" s="1"/>
  <c r="D428" i="50" s="1"/>
  <c r="D429" i="50" s="1"/>
  <c r="D430" i="50" s="1"/>
  <c r="D431" i="50" s="1"/>
  <c r="D432" i="50" s="1"/>
  <c r="D433" i="50" s="1"/>
  <c r="D434" i="50" s="1"/>
  <c r="D435" i="50" s="1"/>
  <c r="D436" i="50" s="1"/>
  <c r="D437" i="50" s="1"/>
  <c r="D438" i="50" s="1"/>
  <c r="D439" i="50" s="1"/>
  <c r="D440" i="50" s="1"/>
  <c r="D441" i="50" s="1"/>
  <c r="D442" i="50" s="1"/>
  <c r="D443" i="50" s="1"/>
  <c r="D444" i="50" s="1"/>
  <c r="D445" i="50" s="1"/>
  <c r="D446" i="50" s="1"/>
  <c r="D447" i="50" s="1"/>
  <c r="D448" i="50" s="1"/>
  <c r="D449" i="50" s="1"/>
  <c r="D450" i="50" s="1"/>
  <c r="D451" i="50" s="1"/>
  <c r="D452" i="50" s="1"/>
  <c r="D453" i="50" s="1"/>
  <c r="D454" i="50" s="1"/>
  <c r="D455" i="50" s="1"/>
  <c r="D456" i="50" s="1"/>
  <c r="D457" i="50" s="1"/>
  <c r="D458" i="50" s="1"/>
  <c r="D459" i="50" s="1"/>
  <c r="D460" i="50" s="1"/>
  <c r="D461" i="50" s="1"/>
  <c r="D462" i="50" s="1"/>
  <c r="D463" i="50" s="1"/>
  <c r="D464" i="50" s="1"/>
  <c r="D465" i="50" s="1"/>
  <c r="D466" i="50" s="1"/>
  <c r="D467" i="50" s="1"/>
  <c r="D468" i="50" s="1"/>
  <c r="D469" i="50" s="1"/>
  <c r="D470" i="50" s="1"/>
  <c r="D471" i="50" s="1"/>
  <c r="D472" i="50" s="1"/>
  <c r="D473" i="50" s="1"/>
  <c r="D474" i="50" s="1"/>
  <c r="D475" i="50" s="1"/>
  <c r="D476" i="50" s="1"/>
  <c r="D477" i="50" s="1"/>
  <c r="D478" i="50" s="1"/>
  <c r="D479" i="50" s="1"/>
  <c r="D480" i="50" s="1"/>
  <c r="D481" i="50" s="1"/>
  <c r="D482" i="50" s="1"/>
  <c r="D483" i="50" s="1"/>
  <c r="D484" i="50" s="1"/>
  <c r="D485" i="50" s="1"/>
  <c r="D486" i="50" s="1"/>
  <c r="D487" i="50" s="1"/>
  <c r="D488" i="50" s="1"/>
  <c r="D489" i="50" s="1"/>
  <c r="D490" i="50" s="1"/>
  <c r="D491" i="50" s="1"/>
  <c r="D492" i="50" s="1"/>
  <c r="D493" i="50" s="1"/>
  <c r="D494" i="50" s="1"/>
  <c r="D495" i="50" s="1"/>
  <c r="D496" i="50" s="1"/>
  <c r="D497" i="50" s="1"/>
  <c r="D498" i="50" s="1"/>
  <c r="D499" i="50" s="1"/>
  <c r="D500" i="50" s="1"/>
  <c r="D501" i="50" s="1"/>
  <c r="D502" i="50" s="1"/>
  <c r="D503" i="50" s="1"/>
  <c r="D504" i="50" s="1"/>
  <c r="D505" i="50" s="1"/>
  <c r="D506" i="50" s="1"/>
  <c r="D507" i="50" s="1"/>
  <c r="D508" i="50" s="1"/>
  <c r="D509" i="50" s="1"/>
  <c r="D510" i="50" s="1"/>
  <c r="D511" i="50" s="1"/>
  <c r="D512" i="50" s="1"/>
  <c r="D513" i="50" s="1"/>
  <c r="D514" i="50" s="1"/>
  <c r="D515" i="50" s="1"/>
  <c r="D516" i="50" s="1"/>
  <c r="D517" i="50" s="1"/>
  <c r="D518" i="50" s="1"/>
  <c r="D519" i="50" s="1"/>
  <c r="D520" i="50" s="1"/>
  <c r="D521" i="50" s="1"/>
  <c r="D522" i="50" s="1"/>
  <c r="D523" i="50" s="1"/>
  <c r="D524" i="50" s="1"/>
  <c r="D525" i="50" s="1"/>
  <c r="D526" i="50" s="1"/>
  <c r="D527" i="50" s="1"/>
  <c r="D528" i="50" s="1"/>
  <c r="D529" i="50" s="1"/>
  <c r="D530" i="50" s="1"/>
  <c r="D531" i="50" s="1"/>
  <c r="D532" i="50" s="1"/>
  <c r="D533" i="50" s="1"/>
  <c r="D534" i="50" s="1"/>
  <c r="D535" i="50" s="1"/>
  <c r="D536" i="50" s="1"/>
  <c r="D537" i="50" s="1"/>
  <c r="D538" i="50" s="1"/>
  <c r="D539" i="50" s="1"/>
  <c r="D540" i="50" s="1"/>
  <c r="D541" i="50" s="1"/>
  <c r="D542" i="50" s="1"/>
  <c r="D543" i="50" s="1"/>
  <c r="D544" i="50" s="1"/>
  <c r="D545" i="50" s="1"/>
  <c r="D546" i="50" s="1"/>
  <c r="D547" i="50" s="1"/>
  <c r="D548" i="50" s="1"/>
  <c r="D549" i="50" s="1"/>
  <c r="D550" i="50" s="1"/>
  <c r="D551" i="50" s="1"/>
  <c r="D552" i="50" s="1"/>
  <c r="D553" i="50" s="1"/>
  <c r="D554" i="50" s="1"/>
  <c r="D555" i="50" s="1"/>
  <c r="D556" i="50" s="1"/>
  <c r="D557" i="50" s="1"/>
  <c r="D558" i="50" s="1"/>
  <c r="D559" i="50" s="1"/>
  <c r="D560" i="50" s="1"/>
  <c r="D561" i="50" s="1"/>
  <c r="D562" i="50" s="1"/>
  <c r="D563" i="50" s="1"/>
  <c r="D564" i="50" s="1"/>
  <c r="D565" i="50" s="1"/>
  <c r="D566" i="50" s="1"/>
  <c r="D567" i="50" s="1"/>
  <c r="D568" i="50" s="1"/>
  <c r="D569" i="50" s="1"/>
  <c r="D570" i="50" s="1"/>
  <c r="D571" i="50" s="1"/>
  <c r="D572" i="50" s="1"/>
  <c r="D573" i="50" s="1"/>
  <c r="D574" i="50" s="1"/>
  <c r="D575" i="50" s="1"/>
  <c r="D576" i="50" s="1"/>
  <c r="D577" i="50" s="1"/>
  <c r="D578" i="50" s="1"/>
  <c r="D579" i="50" s="1"/>
  <c r="D580" i="50" s="1"/>
  <c r="D581" i="50" s="1"/>
  <c r="D582" i="50" s="1"/>
  <c r="D583" i="50" s="1"/>
  <c r="D584" i="50" s="1"/>
  <c r="D585" i="50" s="1"/>
  <c r="D586" i="50" s="1"/>
  <c r="D587" i="50" s="1"/>
  <c r="D588" i="50" s="1"/>
  <c r="D589" i="50" s="1"/>
  <c r="D590" i="50" s="1"/>
  <c r="D591" i="50" s="1"/>
  <c r="D592" i="50" s="1"/>
  <c r="D593" i="50" s="1"/>
  <c r="D594" i="50" s="1"/>
  <c r="D595" i="50" s="1"/>
  <c r="D596" i="50" s="1"/>
  <c r="D597" i="50" s="1"/>
  <c r="D598" i="50" s="1"/>
  <c r="D599" i="50" s="1"/>
  <c r="D600" i="50" s="1"/>
  <c r="C28" i="10"/>
  <c r="C14" i="10"/>
  <c r="C12" i="10"/>
  <c r="C11" i="10"/>
  <c r="C10" i="10"/>
  <c r="B6" i="55"/>
  <c r="D6" i="55" s="1"/>
  <c r="D7" i="55" s="1"/>
  <c r="D8" i="55" s="1"/>
  <c r="D9" i="55" s="1"/>
  <c r="D6" i="53"/>
  <c r="D7" i="53" s="1"/>
  <c r="D8" i="53" s="1"/>
  <c r="D9" i="53" s="1"/>
  <c r="D10" i="53" s="1"/>
  <c r="D11" i="53" s="1"/>
  <c r="D12" i="53" s="1"/>
  <c r="D13" i="53" s="1"/>
  <c r="D14" i="53" s="1"/>
  <c r="D15" i="53" s="1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D38" i="53" s="1"/>
  <c r="D39" i="53" s="1"/>
  <c r="D40" i="53" s="1"/>
  <c r="D41" i="53" s="1"/>
  <c r="D42" i="53" s="1"/>
  <c r="D43" i="53" s="1"/>
  <c r="D44" i="53" s="1"/>
  <c r="D45" i="53" s="1"/>
  <c r="B27" i="52"/>
  <c r="B24" i="52"/>
  <c r="B18" i="52"/>
  <c r="D6" i="52"/>
  <c r="D7" i="52" s="1"/>
  <c r="D8" i="52" s="1"/>
  <c r="D9" i="52" s="1"/>
  <c r="D10" i="52" s="1"/>
  <c r="D11" i="52" s="1"/>
  <c r="D12" i="52" s="1"/>
  <c r="D13" i="52" s="1"/>
  <c r="D14" i="52" s="1"/>
  <c r="D15" i="52" s="1"/>
  <c r="D16" i="52" s="1"/>
  <c r="D17" i="52" s="1"/>
  <c r="D18" i="52" s="1"/>
  <c r="D19" i="52" s="1"/>
  <c r="D20" i="52" s="1"/>
  <c r="D21" i="52" s="1"/>
  <c r="D22" i="52" s="1"/>
  <c r="D23" i="52" s="1"/>
  <c r="D24" i="52" s="1"/>
  <c r="D25" i="52" s="1"/>
  <c r="D26" i="52" s="1"/>
  <c r="D27" i="52" s="1"/>
  <c r="D28" i="52" s="1"/>
  <c r="D29" i="52" s="1"/>
  <c r="D30" i="52" s="1"/>
  <c r="D31" i="52" s="1"/>
  <c r="D32" i="52" s="1"/>
  <c r="D33" i="52" s="1"/>
  <c r="D34" i="52" s="1"/>
  <c r="D35" i="52" s="1"/>
  <c r="D36" i="52" s="1"/>
  <c r="D37" i="52" s="1"/>
  <c r="D38" i="52" s="1"/>
  <c r="D39" i="52" s="1"/>
  <c r="D40" i="52" s="1"/>
  <c r="D41" i="52" s="1"/>
  <c r="D42" i="52" s="1"/>
  <c r="D43" i="52" s="1"/>
  <c r="D44" i="52" s="1"/>
  <c r="D45" i="52" s="1"/>
  <c r="D46" i="52" s="1"/>
  <c r="D47" i="52" s="1"/>
  <c r="D48" i="52" s="1"/>
  <c r="D49" i="52" s="1"/>
  <c r="D50" i="52" s="1"/>
  <c r="D51" i="52" s="1"/>
  <c r="D52" i="52" s="1"/>
  <c r="D53" i="52" s="1"/>
  <c r="D54" i="52" s="1"/>
  <c r="D55" i="52" s="1"/>
  <c r="D56" i="52" s="1"/>
  <c r="D57" i="52" s="1"/>
  <c r="D58" i="52" s="1"/>
  <c r="D59" i="52" s="1"/>
  <c r="D60" i="52" s="1"/>
  <c r="D61" i="52" s="1"/>
  <c r="D62" i="52" s="1"/>
  <c r="D63" i="52" s="1"/>
  <c r="D64" i="52" s="1"/>
  <c r="D65" i="52" s="1"/>
  <c r="D66" i="52" s="1"/>
  <c r="D67" i="52" s="1"/>
  <c r="D68" i="52" s="1"/>
  <c r="D69" i="52" s="1"/>
  <c r="D70" i="52" s="1"/>
  <c r="D71" i="52" s="1"/>
  <c r="D72" i="52" s="1"/>
  <c r="D73" i="52" s="1"/>
  <c r="D74" i="52" s="1"/>
  <c r="D75" i="52" s="1"/>
  <c r="D76" i="52" s="1"/>
  <c r="D77" i="52" s="1"/>
  <c r="D78" i="52" s="1"/>
  <c r="D79" i="52" s="1"/>
  <c r="J6" i="48"/>
  <c r="J7" i="51"/>
  <c r="J8" i="51" s="1"/>
  <c r="J6" i="51"/>
  <c r="D6" i="51"/>
  <c r="D7" i="51" s="1"/>
  <c r="D8" i="51" s="1"/>
  <c r="D9" i="51" s="1"/>
  <c r="D10" i="51" s="1"/>
  <c r="D11" i="51" s="1"/>
  <c r="D12" i="51" s="1"/>
  <c r="D13" i="51" s="1"/>
  <c r="B12" i="26"/>
  <c r="I230" i="50"/>
  <c r="I228" i="50"/>
  <c r="I206" i="50"/>
  <c r="H178" i="50"/>
  <c r="I162" i="50"/>
  <c r="I112" i="50"/>
  <c r="I105" i="50"/>
  <c r="J6" i="50"/>
  <c r="J7" i="50" s="1"/>
  <c r="J8" i="50" s="1"/>
  <c r="J9" i="50" s="1"/>
  <c r="J10" i="50" s="1"/>
  <c r="J11" i="50" s="1"/>
  <c r="J12" i="50" s="1"/>
  <c r="J13" i="50" s="1"/>
  <c r="J14" i="50" s="1"/>
  <c r="J15" i="50" s="1"/>
  <c r="J16" i="50" s="1"/>
  <c r="J17" i="50" s="1"/>
  <c r="J18" i="50" s="1"/>
  <c r="J19" i="50" s="1"/>
  <c r="J20" i="50" s="1"/>
  <c r="J21" i="50" s="1"/>
  <c r="J22" i="50" s="1"/>
  <c r="J23" i="50" s="1"/>
  <c r="J24" i="50" s="1"/>
  <c r="J25" i="50" s="1"/>
  <c r="J26" i="50" s="1"/>
  <c r="J27" i="50" s="1"/>
  <c r="J28" i="50" s="1"/>
  <c r="J29" i="50" s="1"/>
  <c r="J30" i="50" s="1"/>
  <c r="J31" i="50" s="1"/>
  <c r="J32" i="50" s="1"/>
  <c r="J33" i="50" s="1"/>
  <c r="J34" i="50" s="1"/>
  <c r="J35" i="50" s="1"/>
  <c r="J36" i="50" s="1"/>
  <c r="J37" i="50" s="1"/>
  <c r="J38" i="50" s="1"/>
  <c r="J39" i="50" s="1"/>
  <c r="J40" i="50" s="1"/>
  <c r="J41" i="50" s="1"/>
  <c r="J42" i="50" s="1"/>
  <c r="J43" i="50" s="1"/>
  <c r="J44" i="50" s="1"/>
  <c r="J45" i="50" s="1"/>
  <c r="J46" i="50" s="1"/>
  <c r="J47" i="50" s="1"/>
  <c r="J48" i="50" s="1"/>
  <c r="J49" i="50" s="1"/>
  <c r="J50" i="50" s="1"/>
  <c r="J51" i="50" s="1"/>
  <c r="J52" i="50" s="1"/>
  <c r="J53" i="50" s="1"/>
  <c r="J54" i="50" s="1"/>
  <c r="J55" i="50" s="1"/>
  <c r="J56" i="50" s="1"/>
  <c r="J57" i="50" s="1"/>
  <c r="J58" i="50" s="1"/>
  <c r="J59" i="50" s="1"/>
  <c r="J60" i="50" s="1"/>
  <c r="J61" i="50" s="1"/>
  <c r="J62" i="50" s="1"/>
  <c r="J63" i="50" s="1"/>
  <c r="J64" i="50" s="1"/>
  <c r="J65" i="50" s="1"/>
  <c r="J66" i="50" s="1"/>
  <c r="J67" i="50" s="1"/>
  <c r="J68" i="50" s="1"/>
  <c r="J69" i="50" s="1"/>
  <c r="J70" i="50" s="1"/>
  <c r="J71" i="50" s="1"/>
  <c r="J72" i="50" s="1"/>
  <c r="J73" i="50" s="1"/>
  <c r="J74" i="50" s="1"/>
  <c r="J75" i="50" s="1"/>
  <c r="J76" i="50" s="1"/>
  <c r="J77" i="50" s="1"/>
  <c r="J78" i="50" s="1"/>
  <c r="J79" i="50" s="1"/>
  <c r="J80" i="50" s="1"/>
  <c r="J81" i="50" s="1"/>
  <c r="J82" i="50" s="1"/>
  <c r="J83" i="50" s="1"/>
  <c r="J84" i="50" s="1"/>
  <c r="J85" i="50" s="1"/>
  <c r="J86" i="50" s="1"/>
  <c r="J87" i="50" s="1"/>
  <c r="J88" i="50" s="1"/>
  <c r="J89" i="50" s="1"/>
  <c r="J90" i="50" s="1"/>
  <c r="J91" i="50" s="1"/>
  <c r="J92" i="50" s="1"/>
  <c r="J93" i="50" s="1"/>
  <c r="J94" i="50" s="1"/>
  <c r="J95" i="50" s="1"/>
  <c r="J96" i="50" s="1"/>
  <c r="J97" i="50" s="1"/>
  <c r="J98" i="50" s="1"/>
  <c r="J99" i="50" s="1"/>
  <c r="J100" i="50" s="1"/>
  <c r="J101" i="50" s="1"/>
  <c r="J102" i="50" s="1"/>
  <c r="J103" i="50" s="1"/>
  <c r="J104" i="50" s="1"/>
  <c r="J105" i="50" s="1"/>
  <c r="J106" i="50" s="1"/>
  <c r="J107" i="50" s="1"/>
  <c r="J108" i="50" s="1"/>
  <c r="J109" i="50" s="1"/>
  <c r="J110" i="50" s="1"/>
  <c r="J111" i="50" s="1"/>
  <c r="J112" i="50" s="1"/>
  <c r="J113" i="50" s="1"/>
  <c r="J114" i="50" s="1"/>
  <c r="J115" i="50" s="1"/>
  <c r="J116" i="50" s="1"/>
  <c r="J117" i="50" s="1"/>
  <c r="J118" i="50" s="1"/>
  <c r="J119" i="50" s="1"/>
  <c r="J120" i="50" s="1"/>
  <c r="J121" i="50" s="1"/>
  <c r="J122" i="50" s="1"/>
  <c r="J123" i="50" s="1"/>
  <c r="J124" i="50" s="1"/>
  <c r="J125" i="50" s="1"/>
  <c r="J126" i="50" s="1"/>
  <c r="J127" i="50" s="1"/>
  <c r="J128" i="50" s="1"/>
  <c r="J129" i="50" s="1"/>
  <c r="J130" i="50" s="1"/>
  <c r="J131" i="50" s="1"/>
  <c r="J132" i="50" s="1"/>
  <c r="J133" i="50" s="1"/>
  <c r="J134" i="50" s="1"/>
  <c r="J135" i="50" s="1"/>
  <c r="J136" i="50" s="1"/>
  <c r="J137" i="50" s="1"/>
  <c r="J138" i="50" s="1"/>
  <c r="J139" i="50" s="1"/>
  <c r="J140" i="50" s="1"/>
  <c r="J141" i="50" s="1"/>
  <c r="J142" i="50" s="1"/>
  <c r="J143" i="50" s="1"/>
  <c r="J144" i="50" s="1"/>
  <c r="J145" i="50" s="1"/>
  <c r="J146" i="50" s="1"/>
  <c r="J147" i="50" s="1"/>
  <c r="J148" i="50" s="1"/>
  <c r="J149" i="50" s="1"/>
  <c r="J150" i="50" s="1"/>
  <c r="J151" i="50" s="1"/>
  <c r="J152" i="50" s="1"/>
  <c r="J153" i="50" s="1"/>
  <c r="J154" i="50" s="1"/>
  <c r="J155" i="50" s="1"/>
  <c r="J156" i="50" s="1"/>
  <c r="J157" i="50" s="1"/>
  <c r="J158" i="50" s="1"/>
  <c r="J159" i="50" s="1"/>
  <c r="J160" i="50" s="1"/>
  <c r="J161" i="50" s="1"/>
  <c r="J162" i="50" s="1"/>
  <c r="J163" i="50" s="1"/>
  <c r="J164" i="50" s="1"/>
  <c r="J165" i="50" s="1"/>
  <c r="J166" i="50" s="1"/>
  <c r="J167" i="50" s="1"/>
  <c r="J168" i="50" s="1"/>
  <c r="J169" i="50" s="1"/>
  <c r="J170" i="50" s="1"/>
  <c r="J171" i="50" s="1"/>
  <c r="J172" i="50" s="1"/>
  <c r="J173" i="50" s="1"/>
  <c r="J174" i="50" s="1"/>
  <c r="J175" i="50" s="1"/>
  <c r="J176" i="50" s="1"/>
  <c r="J177" i="50" s="1"/>
  <c r="J178" i="50" s="1"/>
  <c r="J179" i="50" s="1"/>
  <c r="J180" i="50" s="1"/>
  <c r="J181" i="50" s="1"/>
  <c r="J182" i="50" s="1"/>
  <c r="J183" i="50" s="1"/>
  <c r="J184" i="50" s="1"/>
  <c r="J185" i="50" s="1"/>
  <c r="J186" i="50" s="1"/>
  <c r="J187" i="50" s="1"/>
  <c r="J188" i="50" s="1"/>
  <c r="J189" i="50" s="1"/>
  <c r="J190" i="50" s="1"/>
  <c r="J191" i="50" s="1"/>
  <c r="J192" i="50" s="1"/>
  <c r="J193" i="50" s="1"/>
  <c r="J194" i="50" s="1"/>
  <c r="J195" i="50" s="1"/>
  <c r="J196" i="50" s="1"/>
  <c r="J197" i="50" s="1"/>
  <c r="J198" i="50" s="1"/>
  <c r="J199" i="50" s="1"/>
  <c r="J200" i="50" s="1"/>
  <c r="J201" i="50" s="1"/>
  <c r="J202" i="50" s="1"/>
  <c r="J203" i="50" s="1"/>
  <c r="J204" i="50" s="1"/>
  <c r="J205" i="50" s="1"/>
  <c r="J206" i="50" s="1"/>
  <c r="J207" i="50" s="1"/>
  <c r="J208" i="50" s="1"/>
  <c r="J209" i="50" s="1"/>
  <c r="J210" i="50" s="1"/>
  <c r="J211" i="50" s="1"/>
  <c r="J212" i="50" s="1"/>
  <c r="J213" i="50" s="1"/>
  <c r="J214" i="50" s="1"/>
  <c r="J215" i="50" s="1"/>
  <c r="J216" i="50" s="1"/>
  <c r="J217" i="50" s="1"/>
  <c r="J218" i="50" s="1"/>
  <c r="J219" i="50" s="1"/>
  <c r="J220" i="50" s="1"/>
  <c r="J221" i="50" s="1"/>
  <c r="J222" i="50" s="1"/>
  <c r="J223" i="50" s="1"/>
  <c r="J224" i="50" s="1"/>
  <c r="J225" i="50" s="1"/>
  <c r="J226" i="50" s="1"/>
  <c r="J227" i="50" s="1"/>
  <c r="J228" i="50" s="1"/>
  <c r="J229" i="50" s="1"/>
  <c r="J230" i="50" s="1"/>
  <c r="J231" i="50" s="1"/>
  <c r="J232" i="50" s="1"/>
  <c r="J233" i="50" s="1"/>
  <c r="J234" i="50" s="1"/>
  <c r="J235" i="50" s="1"/>
  <c r="J236" i="50" s="1"/>
  <c r="J237" i="50" s="1"/>
  <c r="J189" i="36" l="1"/>
  <c r="J73" i="44"/>
  <c r="J74" i="44" s="1"/>
  <c r="D73" i="44"/>
  <c r="D74" i="44" s="1"/>
  <c r="F464" i="38"/>
  <c r="B464" i="38"/>
  <c r="F463" i="38"/>
  <c r="B463" i="38"/>
  <c r="F462" i="38"/>
  <c r="J462" i="38" s="1"/>
  <c r="J463" i="38" s="1"/>
  <c r="J464" i="38" s="1"/>
  <c r="B462" i="38"/>
  <c r="D230" i="36"/>
  <c r="J24" i="5"/>
  <c r="J66" i="37"/>
  <c r="J541" i="27"/>
  <c r="J542" i="27" s="1"/>
  <c r="D262" i="28"/>
  <c r="D74" i="32"/>
  <c r="J235" i="34"/>
  <c r="J236" i="34" s="1"/>
  <c r="D596" i="34"/>
  <c r="D597" i="34" s="1"/>
  <c r="D598" i="34" s="1"/>
  <c r="D599" i="34" s="1"/>
  <c r="D600" i="34" s="1"/>
  <c r="C1263" i="56"/>
  <c r="B1263" i="56"/>
  <c r="D76" i="56"/>
  <c r="D77" i="56" s="1"/>
  <c r="D78" i="56" s="1"/>
  <c r="D79" i="56" s="1"/>
  <c r="D80" i="56" s="1"/>
  <c r="D81" i="56" s="1"/>
  <c r="D82" i="56" s="1"/>
  <c r="D83" i="56" s="1"/>
  <c r="D84" i="56" s="1"/>
  <c r="D85" i="56" s="1"/>
  <c r="D86" i="56" s="1"/>
  <c r="D87" i="56" s="1"/>
  <c r="D88" i="56" s="1"/>
  <c r="D89" i="56" s="1"/>
  <c r="D90" i="56" s="1"/>
  <c r="D91" i="56" s="1"/>
  <c r="D92" i="56" s="1"/>
  <c r="D93" i="56" s="1"/>
  <c r="D94" i="56" s="1"/>
  <c r="D95" i="56" s="1"/>
  <c r="D96" i="56" s="1"/>
  <c r="D97" i="56" s="1"/>
  <c r="D98" i="56" s="1"/>
  <c r="D99" i="56" s="1"/>
  <c r="D100" i="56" s="1"/>
  <c r="D101" i="56" s="1"/>
  <c r="D102" i="56" s="1"/>
  <c r="D103" i="56" s="1"/>
  <c r="D104" i="56" s="1"/>
  <c r="D105" i="56" s="1"/>
  <c r="D106" i="56" s="1"/>
  <c r="D107" i="56" s="1"/>
  <c r="D108" i="56" s="1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D127" i="56" s="1"/>
  <c r="D128" i="56" s="1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D147" i="56" s="1"/>
  <c r="D148" i="56" s="1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D167" i="56" s="1"/>
  <c r="D168" i="56" s="1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D187" i="56" s="1"/>
  <c r="D188" i="56" s="1"/>
  <c r="D189" i="56" s="1"/>
  <c r="D190" i="56" s="1"/>
  <c r="D191" i="56" s="1"/>
  <c r="D192" i="56" s="1"/>
  <c r="D193" i="56" s="1"/>
  <c r="D194" i="56" s="1"/>
  <c r="D195" i="56" s="1"/>
  <c r="D196" i="56" s="1"/>
  <c r="D197" i="56" s="1"/>
  <c r="D198" i="56" s="1"/>
  <c r="D199" i="56" s="1"/>
  <c r="D200" i="56" s="1"/>
  <c r="D201" i="56" s="1"/>
  <c r="D202" i="56" s="1"/>
  <c r="D203" i="56" s="1"/>
  <c r="D204" i="56" s="1"/>
  <c r="D205" i="56" s="1"/>
  <c r="D206" i="56" s="1"/>
  <c r="D207" i="56" s="1"/>
  <c r="D208" i="56" s="1"/>
  <c r="D209" i="56" s="1"/>
  <c r="D210" i="56" s="1"/>
  <c r="D211" i="56" s="1"/>
  <c r="D212" i="56" s="1"/>
  <c r="D213" i="56" s="1"/>
  <c r="D214" i="56" s="1"/>
  <c r="D215" i="56" s="1"/>
  <c r="D216" i="56" s="1"/>
  <c r="D217" i="56" s="1"/>
  <c r="D218" i="56" s="1"/>
  <c r="D219" i="56" s="1"/>
  <c r="D220" i="56" s="1"/>
  <c r="D221" i="56" s="1"/>
  <c r="D222" i="56" s="1"/>
  <c r="D223" i="56" s="1"/>
  <c r="D224" i="56" s="1"/>
  <c r="D225" i="56" s="1"/>
  <c r="D226" i="56" s="1"/>
  <c r="D227" i="56" s="1"/>
  <c r="D228" i="56" s="1"/>
  <c r="D229" i="56" s="1"/>
  <c r="D230" i="56" s="1"/>
  <c r="D231" i="56" s="1"/>
  <c r="D232" i="56" s="1"/>
  <c r="D233" i="56" s="1"/>
  <c r="D234" i="56" s="1"/>
  <c r="D235" i="56" s="1"/>
  <c r="D236" i="56" s="1"/>
  <c r="D237" i="56" s="1"/>
  <c r="D238" i="56" s="1"/>
  <c r="D239" i="56" s="1"/>
  <c r="D240" i="56" s="1"/>
  <c r="D241" i="56" s="1"/>
  <c r="D242" i="56" s="1"/>
  <c r="D243" i="56" s="1"/>
  <c r="D244" i="56" s="1"/>
  <c r="D245" i="56" s="1"/>
  <c r="D246" i="56" s="1"/>
  <c r="D247" i="56" s="1"/>
  <c r="D248" i="56" s="1"/>
  <c r="D249" i="56" s="1"/>
  <c r="D250" i="56" s="1"/>
  <c r="D251" i="56" s="1"/>
  <c r="D252" i="56" s="1"/>
  <c r="D253" i="56" s="1"/>
  <c r="D254" i="56" s="1"/>
  <c r="D255" i="56" s="1"/>
  <c r="D256" i="56" s="1"/>
  <c r="D257" i="56" s="1"/>
  <c r="D258" i="56" s="1"/>
  <c r="D259" i="56" s="1"/>
  <c r="D260" i="56" s="1"/>
  <c r="D261" i="56" s="1"/>
  <c r="D262" i="56" s="1"/>
  <c r="D263" i="56" s="1"/>
  <c r="D264" i="56" s="1"/>
  <c r="D265" i="56" s="1"/>
  <c r="D266" i="56" s="1"/>
  <c r="D267" i="56" s="1"/>
  <c r="D268" i="56" s="1"/>
  <c r="D269" i="56" s="1"/>
  <c r="D270" i="56" s="1"/>
  <c r="D271" i="56" s="1"/>
  <c r="D272" i="56" s="1"/>
  <c r="D273" i="56" s="1"/>
  <c r="D274" i="56" s="1"/>
  <c r="D275" i="56" s="1"/>
  <c r="D276" i="56" s="1"/>
  <c r="D277" i="56" s="1"/>
  <c r="D278" i="56" s="1"/>
  <c r="D279" i="56" s="1"/>
  <c r="D280" i="56" s="1"/>
  <c r="D281" i="56" s="1"/>
  <c r="D282" i="56" s="1"/>
  <c r="D283" i="56" s="1"/>
  <c r="D284" i="56" s="1"/>
  <c r="D285" i="56" s="1"/>
  <c r="D286" i="56" s="1"/>
  <c r="D287" i="56" s="1"/>
  <c r="D288" i="56" s="1"/>
  <c r="D289" i="56" s="1"/>
  <c r="D290" i="56" s="1"/>
  <c r="D291" i="56" s="1"/>
  <c r="D292" i="56" s="1"/>
  <c r="D293" i="56" s="1"/>
  <c r="D294" i="56" s="1"/>
  <c r="D295" i="56" s="1"/>
  <c r="D296" i="56" s="1"/>
  <c r="D297" i="56" s="1"/>
  <c r="D298" i="56" s="1"/>
  <c r="D299" i="56" s="1"/>
  <c r="D300" i="56" s="1"/>
  <c r="D301" i="56" s="1"/>
  <c r="D302" i="56" s="1"/>
  <c r="D303" i="56" s="1"/>
  <c r="D304" i="56" s="1"/>
  <c r="D305" i="56" s="1"/>
  <c r="D306" i="56" s="1"/>
  <c r="D307" i="56" s="1"/>
  <c r="D308" i="56" s="1"/>
  <c r="D309" i="56" s="1"/>
  <c r="D310" i="56" s="1"/>
  <c r="D311" i="56" s="1"/>
  <c r="D312" i="56" s="1"/>
  <c r="D313" i="56" s="1"/>
  <c r="D314" i="56" s="1"/>
  <c r="D315" i="56" s="1"/>
  <c r="D316" i="56" s="1"/>
  <c r="D317" i="56" s="1"/>
  <c r="D318" i="56" s="1"/>
  <c r="D319" i="56" s="1"/>
  <c r="D320" i="56" s="1"/>
  <c r="D321" i="56" s="1"/>
  <c r="D322" i="56" s="1"/>
  <c r="D323" i="56" s="1"/>
  <c r="D324" i="56" s="1"/>
  <c r="D325" i="56" s="1"/>
  <c r="D326" i="56" s="1"/>
  <c r="D327" i="56" s="1"/>
  <c r="D328" i="56" s="1"/>
  <c r="D329" i="56" s="1"/>
  <c r="D330" i="56" s="1"/>
  <c r="D331" i="56" s="1"/>
  <c r="D332" i="56" s="1"/>
  <c r="D333" i="56" s="1"/>
  <c r="D334" i="56" s="1"/>
  <c r="D335" i="56" s="1"/>
  <c r="D336" i="56" s="1"/>
  <c r="D337" i="56" s="1"/>
  <c r="D338" i="56" s="1"/>
  <c r="D339" i="56" s="1"/>
  <c r="D340" i="56" s="1"/>
  <c r="D341" i="56" s="1"/>
  <c r="D342" i="56" s="1"/>
  <c r="D343" i="56" s="1"/>
  <c r="D344" i="56" s="1"/>
  <c r="D345" i="56" s="1"/>
  <c r="D346" i="56" s="1"/>
  <c r="D347" i="56" s="1"/>
  <c r="D348" i="56" s="1"/>
  <c r="D349" i="56" s="1"/>
  <c r="D350" i="56" s="1"/>
  <c r="D351" i="56" s="1"/>
  <c r="D352" i="56" s="1"/>
  <c r="D353" i="56" s="1"/>
  <c r="D354" i="56" s="1"/>
  <c r="D355" i="56" s="1"/>
  <c r="D356" i="56" s="1"/>
  <c r="D357" i="56" s="1"/>
  <c r="D358" i="56" s="1"/>
  <c r="D359" i="56" s="1"/>
  <c r="D360" i="56" s="1"/>
  <c r="D361" i="56" s="1"/>
  <c r="D362" i="56" s="1"/>
  <c r="D363" i="56" s="1"/>
  <c r="D364" i="56" s="1"/>
  <c r="D365" i="56" s="1"/>
  <c r="D366" i="56" s="1"/>
  <c r="D367" i="56" s="1"/>
  <c r="D368" i="56" s="1"/>
  <c r="D369" i="56" s="1"/>
  <c r="D370" i="56" s="1"/>
  <c r="D371" i="56" s="1"/>
  <c r="D372" i="56" s="1"/>
  <c r="D373" i="56" s="1"/>
  <c r="D374" i="56" s="1"/>
  <c r="D375" i="56" s="1"/>
  <c r="D376" i="56" s="1"/>
  <c r="D377" i="56" s="1"/>
  <c r="D378" i="56" s="1"/>
  <c r="D379" i="56" s="1"/>
  <c r="D380" i="56" s="1"/>
  <c r="D381" i="56" s="1"/>
  <c r="D382" i="56" s="1"/>
  <c r="D383" i="56" s="1"/>
  <c r="D384" i="56" s="1"/>
  <c r="D385" i="56" s="1"/>
  <c r="D386" i="56" s="1"/>
  <c r="D387" i="56" s="1"/>
  <c r="D388" i="56" s="1"/>
  <c r="D389" i="56" s="1"/>
  <c r="D390" i="56" s="1"/>
  <c r="D391" i="56" s="1"/>
  <c r="D392" i="56" s="1"/>
  <c r="D393" i="56" s="1"/>
  <c r="D394" i="56" s="1"/>
  <c r="D395" i="56" s="1"/>
  <c r="D396" i="56" s="1"/>
  <c r="D397" i="56" s="1"/>
  <c r="D398" i="56" s="1"/>
  <c r="D399" i="56" s="1"/>
  <c r="D400" i="56" s="1"/>
  <c r="D401" i="56" s="1"/>
  <c r="D402" i="56" s="1"/>
  <c r="D403" i="56" s="1"/>
  <c r="D404" i="56" s="1"/>
  <c r="D405" i="56" s="1"/>
  <c r="D406" i="56" s="1"/>
  <c r="D407" i="56" s="1"/>
  <c r="D408" i="56" s="1"/>
  <c r="D409" i="56" s="1"/>
  <c r="D410" i="56" s="1"/>
  <c r="D411" i="56" s="1"/>
  <c r="D412" i="56" s="1"/>
  <c r="D413" i="56" s="1"/>
  <c r="D414" i="56" s="1"/>
  <c r="D415" i="56" s="1"/>
  <c r="D416" i="56" s="1"/>
  <c r="D417" i="56" s="1"/>
  <c r="D418" i="56" s="1"/>
  <c r="D419" i="56" s="1"/>
  <c r="D420" i="56" s="1"/>
  <c r="D421" i="56" s="1"/>
  <c r="D422" i="56" s="1"/>
  <c r="D423" i="56" s="1"/>
  <c r="D424" i="56" s="1"/>
  <c r="D425" i="56" s="1"/>
  <c r="D426" i="56" s="1"/>
  <c r="D427" i="56" s="1"/>
  <c r="D428" i="56" s="1"/>
  <c r="D429" i="56" s="1"/>
  <c r="D430" i="56" s="1"/>
  <c r="D431" i="56" s="1"/>
  <c r="D432" i="56" s="1"/>
  <c r="D433" i="56" s="1"/>
  <c r="D434" i="56" s="1"/>
  <c r="D435" i="56" s="1"/>
  <c r="D436" i="56" s="1"/>
  <c r="D437" i="56" s="1"/>
  <c r="D438" i="56" s="1"/>
  <c r="D439" i="56" s="1"/>
  <c r="D440" i="56" s="1"/>
  <c r="D441" i="56" s="1"/>
  <c r="D442" i="56" s="1"/>
  <c r="D443" i="56" s="1"/>
  <c r="D444" i="56" s="1"/>
  <c r="D445" i="56" s="1"/>
  <c r="D446" i="56" s="1"/>
  <c r="D447" i="56" s="1"/>
  <c r="D448" i="56" s="1"/>
  <c r="D449" i="56" s="1"/>
  <c r="D450" i="56" s="1"/>
  <c r="D451" i="56" s="1"/>
  <c r="D452" i="56" s="1"/>
  <c r="D453" i="56" s="1"/>
  <c r="D454" i="56" s="1"/>
  <c r="D455" i="56" s="1"/>
  <c r="D456" i="56" s="1"/>
  <c r="D457" i="56" s="1"/>
  <c r="D458" i="56" s="1"/>
  <c r="D459" i="56" s="1"/>
  <c r="D460" i="56" s="1"/>
  <c r="D461" i="56" s="1"/>
  <c r="D462" i="56" s="1"/>
  <c r="D463" i="56" s="1"/>
  <c r="D464" i="56" s="1"/>
  <c r="D465" i="56" s="1"/>
  <c r="D466" i="56" s="1"/>
  <c r="D467" i="56" s="1"/>
  <c r="D468" i="56" s="1"/>
  <c r="D469" i="56" s="1"/>
  <c r="D470" i="56" s="1"/>
  <c r="D471" i="56" s="1"/>
  <c r="D472" i="56" s="1"/>
  <c r="D473" i="56" s="1"/>
  <c r="D474" i="56" s="1"/>
  <c r="D475" i="56" s="1"/>
  <c r="D476" i="56" s="1"/>
  <c r="D477" i="56" s="1"/>
  <c r="D478" i="56" s="1"/>
  <c r="D479" i="56" s="1"/>
  <c r="D480" i="56" s="1"/>
  <c r="D481" i="56" s="1"/>
  <c r="D482" i="56" s="1"/>
  <c r="D483" i="56" s="1"/>
  <c r="D484" i="56" s="1"/>
  <c r="D485" i="56" s="1"/>
  <c r="D486" i="56" s="1"/>
  <c r="D487" i="56" s="1"/>
  <c r="D488" i="56" s="1"/>
  <c r="D489" i="56" s="1"/>
  <c r="D490" i="56" s="1"/>
  <c r="D491" i="56" s="1"/>
  <c r="D492" i="56" s="1"/>
  <c r="D493" i="56" s="1"/>
  <c r="D494" i="56" s="1"/>
  <c r="D495" i="56" s="1"/>
  <c r="D496" i="56" s="1"/>
  <c r="D497" i="56" s="1"/>
  <c r="D498" i="56" s="1"/>
  <c r="D499" i="56" s="1"/>
  <c r="D500" i="56" s="1"/>
  <c r="D501" i="56" s="1"/>
  <c r="D502" i="56" s="1"/>
  <c r="D503" i="56" s="1"/>
  <c r="D504" i="56" s="1"/>
  <c r="D505" i="56" s="1"/>
  <c r="D506" i="56" s="1"/>
  <c r="D507" i="56" s="1"/>
  <c r="D508" i="56" s="1"/>
  <c r="D509" i="56" s="1"/>
  <c r="D510" i="56" s="1"/>
  <c r="D511" i="56" s="1"/>
  <c r="D512" i="56" s="1"/>
  <c r="D513" i="56" s="1"/>
  <c r="D514" i="56" s="1"/>
  <c r="D515" i="56" s="1"/>
  <c r="D516" i="56" s="1"/>
  <c r="D517" i="56" s="1"/>
  <c r="D518" i="56" s="1"/>
  <c r="D519" i="56" s="1"/>
  <c r="D520" i="56" s="1"/>
  <c r="D521" i="56" s="1"/>
  <c r="D522" i="56" s="1"/>
  <c r="D523" i="56" s="1"/>
  <c r="D524" i="56" s="1"/>
  <c r="D525" i="56" s="1"/>
  <c r="D526" i="56" s="1"/>
  <c r="D527" i="56" s="1"/>
  <c r="D528" i="56" s="1"/>
  <c r="D529" i="56" s="1"/>
  <c r="D530" i="56" s="1"/>
  <c r="D531" i="56" s="1"/>
  <c r="D532" i="56" s="1"/>
  <c r="D533" i="56" s="1"/>
  <c r="D534" i="56" s="1"/>
  <c r="D535" i="56" s="1"/>
  <c r="D536" i="56" s="1"/>
  <c r="D537" i="56" s="1"/>
  <c r="D538" i="56" s="1"/>
  <c r="D539" i="56" s="1"/>
  <c r="D540" i="56" s="1"/>
  <c r="D541" i="56" s="1"/>
  <c r="D542" i="56" s="1"/>
  <c r="D543" i="56" s="1"/>
  <c r="D544" i="56" s="1"/>
  <c r="D545" i="56" s="1"/>
  <c r="D546" i="56" s="1"/>
  <c r="D547" i="56" s="1"/>
  <c r="D548" i="56" s="1"/>
  <c r="D549" i="56" s="1"/>
  <c r="D550" i="56" s="1"/>
  <c r="D551" i="56" s="1"/>
  <c r="D552" i="56" s="1"/>
  <c r="D553" i="56" s="1"/>
  <c r="D554" i="56" s="1"/>
  <c r="D555" i="56" s="1"/>
  <c r="D556" i="56" s="1"/>
  <c r="D557" i="56" s="1"/>
  <c r="D558" i="56" s="1"/>
  <c r="D559" i="56" s="1"/>
  <c r="D560" i="56" s="1"/>
  <c r="D561" i="56" s="1"/>
  <c r="D562" i="56" s="1"/>
  <c r="D563" i="56" s="1"/>
  <c r="D564" i="56" s="1"/>
  <c r="D565" i="56" s="1"/>
  <c r="D566" i="56" s="1"/>
  <c r="D567" i="56" s="1"/>
  <c r="D568" i="56" s="1"/>
  <c r="D569" i="56" s="1"/>
  <c r="D570" i="56" s="1"/>
  <c r="D571" i="56" s="1"/>
  <c r="D572" i="56" s="1"/>
  <c r="D573" i="56" s="1"/>
  <c r="D574" i="56" s="1"/>
  <c r="D575" i="56" s="1"/>
  <c r="D576" i="56" s="1"/>
  <c r="D577" i="56" s="1"/>
  <c r="D578" i="56" s="1"/>
  <c r="D579" i="56" s="1"/>
  <c r="D580" i="56" s="1"/>
  <c r="D581" i="56" s="1"/>
  <c r="D582" i="56" s="1"/>
  <c r="D583" i="56" s="1"/>
  <c r="D584" i="56" s="1"/>
  <c r="D585" i="56" s="1"/>
  <c r="D586" i="56" s="1"/>
  <c r="D587" i="56" s="1"/>
  <c r="D588" i="56" s="1"/>
  <c r="D589" i="56" s="1"/>
  <c r="D590" i="56" s="1"/>
  <c r="D591" i="56" s="1"/>
  <c r="D592" i="56" s="1"/>
  <c r="D593" i="56" s="1"/>
  <c r="D594" i="56" s="1"/>
  <c r="D595" i="56" s="1"/>
  <c r="D596" i="56" s="1"/>
  <c r="D597" i="56" s="1"/>
  <c r="D598" i="56" s="1"/>
  <c r="D599" i="56" s="1"/>
  <c r="D600" i="56" s="1"/>
  <c r="D601" i="56" s="1"/>
  <c r="D602" i="56" s="1"/>
  <c r="D603" i="56" s="1"/>
  <c r="D604" i="56" s="1"/>
  <c r="D605" i="56" s="1"/>
  <c r="D606" i="56" s="1"/>
  <c r="D607" i="56" s="1"/>
  <c r="D608" i="56" s="1"/>
  <c r="D609" i="56" s="1"/>
  <c r="D610" i="56" s="1"/>
  <c r="D611" i="56" s="1"/>
  <c r="D612" i="56" s="1"/>
  <c r="D613" i="56" s="1"/>
  <c r="D614" i="56" s="1"/>
  <c r="D615" i="56" s="1"/>
  <c r="D616" i="56" s="1"/>
  <c r="D617" i="56" s="1"/>
  <c r="D618" i="56" s="1"/>
  <c r="D619" i="56" s="1"/>
  <c r="D620" i="56" s="1"/>
  <c r="D621" i="56" s="1"/>
  <c r="D622" i="56" s="1"/>
  <c r="D623" i="56" s="1"/>
  <c r="D624" i="56" s="1"/>
  <c r="D625" i="56" s="1"/>
  <c r="D626" i="56" s="1"/>
  <c r="D627" i="56" s="1"/>
  <c r="D628" i="56" s="1"/>
  <c r="D629" i="56" s="1"/>
  <c r="D630" i="56" s="1"/>
  <c r="D631" i="56" s="1"/>
  <c r="D632" i="56" s="1"/>
  <c r="D633" i="56" s="1"/>
  <c r="D634" i="56" s="1"/>
  <c r="D635" i="56" s="1"/>
  <c r="D636" i="56" s="1"/>
  <c r="D637" i="56" s="1"/>
  <c r="D638" i="56" s="1"/>
  <c r="D639" i="56" s="1"/>
  <c r="D640" i="56" s="1"/>
  <c r="D641" i="56" s="1"/>
  <c r="D642" i="56" s="1"/>
  <c r="D643" i="56" s="1"/>
  <c r="D644" i="56" s="1"/>
  <c r="D645" i="56" s="1"/>
  <c r="D646" i="56" s="1"/>
  <c r="D647" i="56" s="1"/>
  <c r="D648" i="56" s="1"/>
  <c r="D649" i="56" s="1"/>
  <c r="D650" i="56" s="1"/>
  <c r="D651" i="56" s="1"/>
  <c r="D652" i="56" s="1"/>
  <c r="D653" i="56" s="1"/>
  <c r="D654" i="56" s="1"/>
  <c r="D655" i="56" s="1"/>
  <c r="D656" i="56" s="1"/>
  <c r="D657" i="56" s="1"/>
  <c r="D658" i="56" s="1"/>
  <c r="D659" i="56" s="1"/>
  <c r="D660" i="56" s="1"/>
  <c r="D661" i="56" s="1"/>
  <c r="D662" i="56" s="1"/>
  <c r="D663" i="56" s="1"/>
  <c r="D664" i="56" s="1"/>
  <c r="D665" i="56" s="1"/>
  <c r="D666" i="56" s="1"/>
  <c r="D667" i="56" s="1"/>
  <c r="D668" i="56" s="1"/>
  <c r="D669" i="56" s="1"/>
  <c r="D670" i="56" s="1"/>
  <c r="D671" i="56" s="1"/>
  <c r="D672" i="56" s="1"/>
  <c r="D673" i="56" s="1"/>
  <c r="D674" i="56" s="1"/>
  <c r="D675" i="56" s="1"/>
  <c r="D676" i="56" s="1"/>
  <c r="D677" i="56" s="1"/>
  <c r="D678" i="56" s="1"/>
  <c r="D679" i="56" s="1"/>
  <c r="D680" i="56" s="1"/>
  <c r="D681" i="56" s="1"/>
  <c r="D682" i="56" s="1"/>
  <c r="D683" i="56" s="1"/>
  <c r="D684" i="56" s="1"/>
  <c r="D685" i="56" s="1"/>
  <c r="D686" i="56" s="1"/>
  <c r="D687" i="56" s="1"/>
  <c r="D688" i="56" s="1"/>
  <c r="D689" i="56" s="1"/>
  <c r="D690" i="56" s="1"/>
  <c r="D691" i="56" s="1"/>
  <c r="D692" i="56" s="1"/>
  <c r="D693" i="56" s="1"/>
  <c r="D694" i="56" s="1"/>
  <c r="D695" i="56" s="1"/>
  <c r="D696" i="56" s="1"/>
  <c r="D697" i="56" s="1"/>
  <c r="D698" i="56" s="1"/>
  <c r="D699" i="56" s="1"/>
  <c r="D700" i="56" s="1"/>
  <c r="D701" i="56" s="1"/>
  <c r="D702" i="56" s="1"/>
  <c r="D703" i="56" s="1"/>
  <c r="D704" i="56" s="1"/>
  <c r="D705" i="56" s="1"/>
  <c r="D706" i="56" s="1"/>
  <c r="D707" i="56" s="1"/>
  <c r="D708" i="56" s="1"/>
  <c r="D709" i="56" s="1"/>
  <c r="D710" i="56" s="1"/>
  <c r="D711" i="56" s="1"/>
  <c r="D712" i="56" s="1"/>
  <c r="D713" i="56" s="1"/>
  <c r="D714" i="56" s="1"/>
  <c r="D715" i="56" s="1"/>
  <c r="D716" i="56" s="1"/>
  <c r="D717" i="56" s="1"/>
  <c r="D718" i="56" s="1"/>
  <c r="D719" i="56" s="1"/>
  <c r="D720" i="56" s="1"/>
  <c r="D721" i="56" s="1"/>
  <c r="D722" i="56" s="1"/>
  <c r="D723" i="56" s="1"/>
  <c r="D724" i="56" s="1"/>
  <c r="D725" i="56" s="1"/>
  <c r="D726" i="56" s="1"/>
  <c r="D727" i="56" s="1"/>
  <c r="D728" i="56" s="1"/>
  <c r="D729" i="56" s="1"/>
  <c r="D730" i="56" s="1"/>
  <c r="D731" i="56" s="1"/>
  <c r="D732" i="56" s="1"/>
  <c r="D733" i="56" s="1"/>
  <c r="D734" i="56" s="1"/>
  <c r="D735" i="56" s="1"/>
  <c r="D736" i="56" s="1"/>
  <c r="D737" i="56" s="1"/>
  <c r="D738" i="56" s="1"/>
  <c r="D739" i="56" s="1"/>
  <c r="D740" i="56" s="1"/>
  <c r="D741" i="56" s="1"/>
  <c r="D742" i="56" s="1"/>
  <c r="D743" i="56" s="1"/>
  <c r="D744" i="56" s="1"/>
  <c r="D745" i="56" s="1"/>
  <c r="D746" i="56" s="1"/>
  <c r="D747" i="56" s="1"/>
  <c r="D748" i="56" s="1"/>
  <c r="D749" i="56" s="1"/>
  <c r="D750" i="56" s="1"/>
  <c r="D751" i="56" s="1"/>
  <c r="D752" i="56" s="1"/>
  <c r="D753" i="56" s="1"/>
  <c r="D754" i="56" s="1"/>
  <c r="D755" i="56" s="1"/>
  <c r="D756" i="56" s="1"/>
  <c r="D757" i="56" s="1"/>
  <c r="D758" i="56" s="1"/>
  <c r="D759" i="56" s="1"/>
  <c r="D760" i="56" s="1"/>
  <c r="D761" i="56" s="1"/>
  <c r="D762" i="56" s="1"/>
  <c r="D763" i="56" s="1"/>
  <c r="D764" i="56" s="1"/>
  <c r="D765" i="56" s="1"/>
  <c r="D766" i="56" s="1"/>
  <c r="D767" i="56" s="1"/>
  <c r="D768" i="56" s="1"/>
  <c r="D769" i="56" s="1"/>
  <c r="D770" i="56" s="1"/>
  <c r="D771" i="56" s="1"/>
  <c r="D772" i="56" s="1"/>
  <c r="D773" i="56" s="1"/>
  <c r="D774" i="56" s="1"/>
  <c r="D775" i="56" s="1"/>
  <c r="D776" i="56" s="1"/>
  <c r="D777" i="56" s="1"/>
  <c r="D778" i="56" s="1"/>
  <c r="D779" i="56" s="1"/>
  <c r="D780" i="56" s="1"/>
  <c r="D781" i="56" s="1"/>
  <c r="D782" i="56" s="1"/>
  <c r="D783" i="56" s="1"/>
  <c r="D784" i="56" s="1"/>
  <c r="D785" i="56" s="1"/>
  <c r="D786" i="56" s="1"/>
  <c r="D787" i="56" s="1"/>
  <c r="D788" i="56" s="1"/>
  <c r="D789" i="56" s="1"/>
  <c r="D790" i="56" s="1"/>
  <c r="D791" i="56" s="1"/>
  <c r="D792" i="56" s="1"/>
  <c r="D793" i="56" s="1"/>
  <c r="D794" i="56" s="1"/>
  <c r="D795" i="56" s="1"/>
  <c r="D796" i="56" s="1"/>
  <c r="D797" i="56" s="1"/>
  <c r="D798" i="56" s="1"/>
  <c r="D799" i="56" s="1"/>
  <c r="D800" i="56" s="1"/>
  <c r="D801" i="56" s="1"/>
  <c r="D802" i="56" s="1"/>
  <c r="D803" i="56" s="1"/>
  <c r="D804" i="56" s="1"/>
  <c r="D805" i="56" s="1"/>
  <c r="D806" i="56" s="1"/>
  <c r="D807" i="56" s="1"/>
  <c r="D808" i="56" s="1"/>
  <c r="D809" i="56" s="1"/>
  <c r="D810" i="56" s="1"/>
  <c r="D811" i="56" s="1"/>
  <c r="D812" i="56" s="1"/>
  <c r="D813" i="56" s="1"/>
  <c r="D814" i="56" s="1"/>
  <c r="D815" i="56" s="1"/>
  <c r="D816" i="56" s="1"/>
  <c r="D817" i="56" s="1"/>
  <c r="D818" i="56" s="1"/>
  <c r="D819" i="56" s="1"/>
  <c r="D820" i="56" s="1"/>
  <c r="D821" i="56" s="1"/>
  <c r="D822" i="56" s="1"/>
  <c r="D823" i="56" s="1"/>
  <c r="D824" i="56" s="1"/>
  <c r="D825" i="56" s="1"/>
  <c r="D826" i="56" s="1"/>
  <c r="D827" i="56" s="1"/>
  <c r="D828" i="56" s="1"/>
  <c r="D829" i="56" s="1"/>
  <c r="D830" i="56" s="1"/>
  <c r="D831" i="56" s="1"/>
  <c r="D832" i="56" s="1"/>
  <c r="D833" i="56" s="1"/>
  <c r="D834" i="56" s="1"/>
  <c r="D835" i="56" s="1"/>
  <c r="D836" i="56" s="1"/>
  <c r="D837" i="56" s="1"/>
  <c r="D838" i="56" s="1"/>
  <c r="D839" i="56" s="1"/>
  <c r="D840" i="56" s="1"/>
  <c r="D841" i="56" s="1"/>
  <c r="D842" i="56" s="1"/>
  <c r="D843" i="56" s="1"/>
  <c r="D844" i="56" s="1"/>
  <c r="D845" i="56" s="1"/>
  <c r="D846" i="56" s="1"/>
  <c r="D847" i="56" s="1"/>
  <c r="D848" i="56" s="1"/>
  <c r="D849" i="56" s="1"/>
  <c r="D850" i="56" s="1"/>
  <c r="D851" i="56" s="1"/>
  <c r="D852" i="56" s="1"/>
  <c r="D853" i="56" s="1"/>
  <c r="D854" i="56" s="1"/>
  <c r="D855" i="56" s="1"/>
  <c r="D856" i="56" s="1"/>
  <c r="D857" i="56" s="1"/>
  <c r="D858" i="56" s="1"/>
  <c r="D859" i="56" s="1"/>
  <c r="D860" i="56" s="1"/>
  <c r="D861" i="56" s="1"/>
  <c r="D862" i="56" s="1"/>
  <c r="D863" i="56" s="1"/>
  <c r="D864" i="56" s="1"/>
  <c r="D865" i="56" s="1"/>
  <c r="D866" i="56" s="1"/>
  <c r="D867" i="56" s="1"/>
  <c r="D868" i="56" s="1"/>
  <c r="D869" i="56" s="1"/>
  <c r="D870" i="56" s="1"/>
  <c r="D871" i="56" s="1"/>
  <c r="D872" i="56" s="1"/>
  <c r="D873" i="56" s="1"/>
  <c r="D874" i="56" s="1"/>
  <c r="D875" i="56" s="1"/>
  <c r="D876" i="56" s="1"/>
  <c r="D877" i="56" s="1"/>
  <c r="D878" i="56" s="1"/>
  <c r="D879" i="56" s="1"/>
  <c r="D880" i="56" s="1"/>
  <c r="D881" i="56" s="1"/>
  <c r="D882" i="56" s="1"/>
  <c r="D883" i="56" s="1"/>
  <c r="D884" i="56" s="1"/>
  <c r="D885" i="56" s="1"/>
  <c r="D886" i="56" s="1"/>
  <c r="D887" i="56" s="1"/>
  <c r="D888" i="56" s="1"/>
  <c r="D889" i="56" s="1"/>
  <c r="D890" i="56" s="1"/>
  <c r="D891" i="56" s="1"/>
  <c r="D892" i="56" s="1"/>
  <c r="D893" i="56" s="1"/>
  <c r="D894" i="56" s="1"/>
  <c r="D895" i="56" s="1"/>
  <c r="D896" i="56" s="1"/>
  <c r="D897" i="56" s="1"/>
  <c r="D898" i="56" s="1"/>
  <c r="D899" i="56" s="1"/>
  <c r="D900" i="56" s="1"/>
  <c r="D901" i="56" s="1"/>
  <c r="D902" i="56" s="1"/>
  <c r="D903" i="56" s="1"/>
  <c r="D904" i="56" s="1"/>
  <c r="D905" i="56" s="1"/>
  <c r="D906" i="56" s="1"/>
  <c r="D907" i="56" s="1"/>
  <c r="D908" i="56" s="1"/>
  <c r="D909" i="56" s="1"/>
  <c r="D910" i="56" s="1"/>
  <c r="D911" i="56" s="1"/>
  <c r="D912" i="56" s="1"/>
  <c r="D913" i="56" s="1"/>
  <c r="D914" i="56" s="1"/>
  <c r="D915" i="56" s="1"/>
  <c r="D916" i="56" s="1"/>
  <c r="D917" i="56" s="1"/>
  <c r="D918" i="56" s="1"/>
  <c r="D919" i="56" s="1"/>
  <c r="D920" i="56" s="1"/>
  <c r="D921" i="56" s="1"/>
  <c r="D922" i="56" s="1"/>
  <c r="D923" i="56" s="1"/>
  <c r="D924" i="56" s="1"/>
  <c r="D925" i="56" s="1"/>
  <c r="D926" i="56" s="1"/>
  <c r="D927" i="56" s="1"/>
  <c r="D928" i="56" s="1"/>
  <c r="D929" i="56" s="1"/>
  <c r="D930" i="56" s="1"/>
  <c r="D931" i="56" s="1"/>
  <c r="D932" i="56" s="1"/>
  <c r="D933" i="56" s="1"/>
  <c r="D934" i="56" s="1"/>
  <c r="D935" i="56" s="1"/>
  <c r="D936" i="56" s="1"/>
  <c r="D937" i="56" s="1"/>
  <c r="D938" i="56" s="1"/>
  <c r="D939" i="56" s="1"/>
  <c r="D940" i="56" s="1"/>
  <c r="D941" i="56" s="1"/>
  <c r="D942" i="56" s="1"/>
  <c r="D943" i="56" s="1"/>
  <c r="D944" i="56" s="1"/>
  <c r="D945" i="56" s="1"/>
  <c r="D946" i="56" s="1"/>
  <c r="D947" i="56" s="1"/>
  <c r="D948" i="56" s="1"/>
  <c r="D949" i="56" s="1"/>
  <c r="D950" i="56" s="1"/>
  <c r="D951" i="56" s="1"/>
  <c r="D952" i="56" s="1"/>
  <c r="D953" i="56" s="1"/>
  <c r="D954" i="56" s="1"/>
  <c r="D955" i="56" s="1"/>
  <c r="D956" i="56" s="1"/>
  <c r="D957" i="56" s="1"/>
  <c r="D958" i="56" s="1"/>
  <c r="D959" i="56" s="1"/>
  <c r="D960" i="56" s="1"/>
  <c r="D961" i="56" s="1"/>
  <c r="D962" i="56" s="1"/>
  <c r="D963" i="56" s="1"/>
  <c r="D964" i="56" s="1"/>
  <c r="D965" i="56" s="1"/>
  <c r="D966" i="56" s="1"/>
  <c r="D967" i="56" s="1"/>
  <c r="D968" i="56" s="1"/>
  <c r="D969" i="56" s="1"/>
  <c r="D970" i="56" s="1"/>
  <c r="D971" i="56" s="1"/>
  <c r="D972" i="56" s="1"/>
  <c r="D973" i="56" s="1"/>
  <c r="D974" i="56" s="1"/>
  <c r="D975" i="56" s="1"/>
  <c r="D976" i="56" s="1"/>
  <c r="D977" i="56" s="1"/>
  <c r="D978" i="56" s="1"/>
  <c r="D979" i="56" s="1"/>
  <c r="D980" i="56" s="1"/>
  <c r="D981" i="56" s="1"/>
  <c r="D982" i="56" s="1"/>
  <c r="D983" i="56" s="1"/>
  <c r="D984" i="56" s="1"/>
  <c r="D985" i="56" s="1"/>
  <c r="D986" i="56" s="1"/>
  <c r="D987" i="56" s="1"/>
  <c r="D988" i="56" s="1"/>
  <c r="D989" i="56" s="1"/>
  <c r="D990" i="56" s="1"/>
  <c r="D991" i="56" s="1"/>
  <c r="D992" i="56" s="1"/>
  <c r="D993" i="56" s="1"/>
  <c r="D994" i="56" s="1"/>
  <c r="D995" i="56" s="1"/>
  <c r="D996" i="56" s="1"/>
  <c r="D997" i="56" s="1"/>
  <c r="D998" i="56" s="1"/>
  <c r="D999" i="56" s="1"/>
  <c r="D1000" i="56" s="1"/>
  <c r="D1001" i="56" s="1"/>
  <c r="D1002" i="56" s="1"/>
  <c r="D1003" i="56" s="1"/>
  <c r="D1004" i="56" s="1"/>
  <c r="D1005" i="56" s="1"/>
  <c r="D1006" i="56" s="1"/>
  <c r="D1007" i="56" s="1"/>
  <c r="D1008" i="56" s="1"/>
  <c r="D1009" i="56" s="1"/>
  <c r="D1010" i="56" s="1"/>
  <c r="D1011" i="56" s="1"/>
  <c r="D1012" i="56" s="1"/>
  <c r="D1013" i="56" s="1"/>
  <c r="D1014" i="56" s="1"/>
  <c r="D1015" i="56" s="1"/>
  <c r="D1016" i="56" s="1"/>
  <c r="D1017" i="56" s="1"/>
  <c r="D1018" i="56" s="1"/>
  <c r="D1019" i="56" s="1"/>
  <c r="D1020" i="56" s="1"/>
  <c r="D1021" i="56" s="1"/>
  <c r="D1022" i="56" s="1"/>
  <c r="D1023" i="56" s="1"/>
  <c r="D1024" i="56" s="1"/>
  <c r="D1025" i="56" s="1"/>
  <c r="D1026" i="56" s="1"/>
  <c r="D1027" i="56" s="1"/>
  <c r="D1028" i="56" s="1"/>
  <c r="D1029" i="56" s="1"/>
  <c r="D1030" i="56" s="1"/>
  <c r="D1031" i="56" s="1"/>
  <c r="D1032" i="56" s="1"/>
  <c r="D1033" i="56" s="1"/>
  <c r="D1034" i="56" s="1"/>
  <c r="D1035" i="56" s="1"/>
  <c r="D1036" i="56" s="1"/>
  <c r="D1037" i="56" s="1"/>
  <c r="D1038" i="56" s="1"/>
  <c r="D1039" i="56" s="1"/>
  <c r="D1040" i="56" s="1"/>
  <c r="D1041" i="56" s="1"/>
  <c r="D1042" i="56" s="1"/>
  <c r="D1043" i="56" s="1"/>
  <c r="D1044" i="56" s="1"/>
  <c r="D1045" i="56" s="1"/>
  <c r="D1046" i="56" s="1"/>
  <c r="D1047" i="56" s="1"/>
  <c r="D1048" i="56" s="1"/>
  <c r="D1049" i="56" s="1"/>
  <c r="D1050" i="56" s="1"/>
  <c r="D1051" i="56" s="1"/>
  <c r="D1052" i="56" s="1"/>
  <c r="D1053" i="56" s="1"/>
  <c r="D1054" i="56" s="1"/>
  <c r="D1055" i="56" s="1"/>
  <c r="D1056" i="56" s="1"/>
  <c r="D1057" i="56" s="1"/>
  <c r="D1058" i="56" s="1"/>
  <c r="D1059" i="56" s="1"/>
  <c r="D1060" i="56" s="1"/>
  <c r="D1061" i="56" s="1"/>
  <c r="D1062" i="56" s="1"/>
  <c r="D1063" i="56" s="1"/>
  <c r="D1064" i="56" s="1"/>
  <c r="D1065" i="56" s="1"/>
  <c r="D1066" i="56" s="1"/>
  <c r="D1067" i="56" s="1"/>
  <c r="D1068" i="56" s="1"/>
  <c r="D1069" i="56" s="1"/>
  <c r="D1070" i="56" s="1"/>
  <c r="D1071" i="56" s="1"/>
  <c r="D1072" i="56" s="1"/>
  <c r="D1073" i="56" s="1"/>
  <c r="D1074" i="56" s="1"/>
  <c r="D1075" i="56" s="1"/>
  <c r="D1076" i="56" s="1"/>
  <c r="D1077" i="56" s="1"/>
  <c r="D1078" i="56" s="1"/>
  <c r="D1079" i="56" s="1"/>
  <c r="D1080" i="56" s="1"/>
  <c r="D1081" i="56" s="1"/>
  <c r="D1082" i="56" s="1"/>
  <c r="D1083" i="56" s="1"/>
  <c r="D1084" i="56" s="1"/>
  <c r="D1085" i="56" s="1"/>
  <c r="D1086" i="56" s="1"/>
  <c r="D1087" i="56" s="1"/>
  <c r="D1088" i="56" s="1"/>
  <c r="D1089" i="56" s="1"/>
  <c r="D1090" i="56" s="1"/>
  <c r="D1091" i="56" s="1"/>
  <c r="D1092" i="56" s="1"/>
  <c r="D1093" i="56" s="1"/>
  <c r="D1094" i="56" s="1"/>
  <c r="D1095" i="56" s="1"/>
  <c r="D1096" i="56" s="1"/>
  <c r="D1097" i="56" s="1"/>
  <c r="D1098" i="56" s="1"/>
  <c r="D1099" i="56" s="1"/>
  <c r="D1100" i="56" s="1"/>
  <c r="D1101" i="56" s="1"/>
  <c r="D1102" i="56" s="1"/>
  <c r="D1103" i="56" s="1"/>
  <c r="D1104" i="56" s="1"/>
  <c r="D1105" i="56" s="1"/>
  <c r="D1106" i="56" s="1"/>
  <c r="D1107" i="56" s="1"/>
  <c r="D1108" i="56" s="1"/>
  <c r="D1109" i="56" s="1"/>
  <c r="D1110" i="56" s="1"/>
  <c r="D1111" i="56" s="1"/>
  <c r="D1112" i="56" s="1"/>
  <c r="D1113" i="56" s="1"/>
  <c r="D1114" i="56" s="1"/>
  <c r="D1115" i="56" s="1"/>
  <c r="D1116" i="56" s="1"/>
  <c r="D1117" i="56" s="1"/>
  <c r="D1118" i="56" s="1"/>
  <c r="D1119" i="56" s="1"/>
  <c r="D1120" i="56" s="1"/>
  <c r="D1121" i="56" s="1"/>
  <c r="D1122" i="56" s="1"/>
  <c r="D1123" i="56" s="1"/>
  <c r="D1124" i="56" s="1"/>
  <c r="D1125" i="56" s="1"/>
  <c r="D1126" i="56" s="1"/>
  <c r="D1127" i="56" s="1"/>
  <c r="D1128" i="56" s="1"/>
  <c r="D1129" i="56" s="1"/>
  <c r="D1130" i="56" s="1"/>
  <c r="D1131" i="56" s="1"/>
  <c r="D1132" i="56" s="1"/>
  <c r="D1133" i="56" s="1"/>
  <c r="D1134" i="56" s="1"/>
  <c r="D1135" i="56" s="1"/>
  <c r="D1136" i="56" s="1"/>
  <c r="D1137" i="56" s="1"/>
  <c r="D1138" i="56" s="1"/>
  <c r="D1139" i="56" s="1"/>
  <c r="D1140" i="56" s="1"/>
  <c r="D1141" i="56" s="1"/>
  <c r="D1142" i="56" s="1"/>
  <c r="D1143" i="56" s="1"/>
  <c r="D1144" i="56" s="1"/>
  <c r="D1145" i="56" s="1"/>
  <c r="D1146" i="56" s="1"/>
  <c r="D1147" i="56" s="1"/>
  <c r="D1148" i="56" s="1"/>
  <c r="D1149" i="56" s="1"/>
  <c r="D1150" i="56" s="1"/>
  <c r="D1151" i="56" s="1"/>
  <c r="D1152" i="56" s="1"/>
  <c r="D1153" i="56" s="1"/>
  <c r="D1154" i="56" s="1"/>
  <c r="D1155" i="56" s="1"/>
  <c r="D1156" i="56" s="1"/>
  <c r="D1157" i="56" s="1"/>
  <c r="D1158" i="56" s="1"/>
  <c r="D1159" i="56" s="1"/>
  <c r="D1160" i="56" s="1"/>
  <c r="D1161" i="56" s="1"/>
  <c r="D1162" i="56" s="1"/>
  <c r="D1163" i="56" s="1"/>
  <c r="D1164" i="56" s="1"/>
  <c r="D1165" i="56" s="1"/>
  <c r="D1166" i="56" s="1"/>
  <c r="D1167" i="56" s="1"/>
  <c r="D1168" i="56" s="1"/>
  <c r="D1169" i="56" s="1"/>
  <c r="D1170" i="56" s="1"/>
  <c r="D1171" i="56" s="1"/>
  <c r="D1172" i="56" s="1"/>
  <c r="D1173" i="56" s="1"/>
  <c r="D1174" i="56" s="1"/>
  <c r="D1175" i="56" s="1"/>
  <c r="D1176" i="56" s="1"/>
  <c r="D1177" i="56" s="1"/>
  <c r="D1178" i="56" s="1"/>
  <c r="D1179" i="56" s="1"/>
  <c r="D1180" i="56" s="1"/>
  <c r="D1181" i="56" s="1"/>
  <c r="D1182" i="56" s="1"/>
  <c r="D1183" i="56" s="1"/>
  <c r="D1184" i="56" s="1"/>
  <c r="D1185" i="56" s="1"/>
  <c r="D1186" i="56" s="1"/>
  <c r="D1187" i="56" s="1"/>
  <c r="D1188" i="56" s="1"/>
  <c r="D1189" i="56" s="1"/>
  <c r="D1190" i="56" s="1"/>
  <c r="D1191" i="56" s="1"/>
  <c r="D1192" i="56" s="1"/>
  <c r="D1193" i="56" s="1"/>
  <c r="D1194" i="56" s="1"/>
  <c r="D1195" i="56" s="1"/>
  <c r="D1196" i="56" s="1"/>
  <c r="D1197" i="56" s="1"/>
  <c r="D1198" i="56" s="1"/>
  <c r="D1199" i="56" s="1"/>
  <c r="D1200" i="56" s="1"/>
  <c r="D1201" i="56" s="1"/>
  <c r="D1202" i="56" s="1"/>
  <c r="D1203" i="56" s="1"/>
  <c r="D1204" i="56" s="1"/>
  <c r="D1205" i="56" s="1"/>
  <c r="D1206" i="56" s="1"/>
  <c r="D1207" i="56" s="1"/>
  <c r="D1208" i="56" s="1"/>
  <c r="D1209" i="56" s="1"/>
  <c r="D1210" i="56" s="1"/>
  <c r="D1211" i="56" s="1"/>
  <c r="D1212" i="56" s="1"/>
  <c r="D1213" i="56" s="1"/>
  <c r="D1214" i="56" s="1"/>
  <c r="D1215" i="56" s="1"/>
  <c r="D1216" i="56" s="1"/>
  <c r="D1217" i="56" s="1"/>
  <c r="D1218" i="56" s="1"/>
  <c r="D1219" i="56" s="1"/>
  <c r="D1220" i="56" s="1"/>
  <c r="D1221" i="56" s="1"/>
  <c r="D1222" i="56" s="1"/>
  <c r="D1223" i="56" s="1"/>
  <c r="D1224" i="56" s="1"/>
  <c r="D1225" i="56" s="1"/>
  <c r="D1226" i="56" s="1"/>
  <c r="D1227" i="56" s="1"/>
  <c r="D1228" i="56" s="1"/>
  <c r="D1229" i="56" s="1"/>
  <c r="D1230" i="56" s="1"/>
  <c r="D1231" i="56" s="1"/>
  <c r="D1232" i="56" s="1"/>
  <c r="D1233" i="56" s="1"/>
  <c r="D1234" i="56" s="1"/>
  <c r="D1235" i="56" s="1"/>
  <c r="D1236" i="56" s="1"/>
  <c r="D1237" i="56" s="1"/>
  <c r="D1238" i="56" s="1"/>
  <c r="D1239" i="56" s="1"/>
  <c r="D1240" i="56" s="1"/>
  <c r="D1241" i="56" s="1"/>
  <c r="D1242" i="56" s="1"/>
  <c r="D1243" i="56" s="1"/>
  <c r="D1244" i="56" s="1"/>
  <c r="D1245" i="56" s="1"/>
  <c r="D1246" i="56" s="1"/>
  <c r="D1247" i="56" s="1"/>
  <c r="D1248" i="56" s="1"/>
  <c r="D1249" i="56" s="1"/>
  <c r="D1250" i="56" s="1"/>
  <c r="D1251" i="56" s="1"/>
  <c r="D1252" i="56" s="1"/>
  <c r="D1253" i="56" s="1"/>
  <c r="D1254" i="56" s="1"/>
  <c r="D1255" i="56" s="1"/>
  <c r="D1256" i="56" s="1"/>
  <c r="D1257" i="56" s="1"/>
  <c r="D1258" i="56" s="1"/>
  <c r="D1259" i="56" s="1"/>
  <c r="D1260" i="56" s="1"/>
  <c r="D1261" i="56" s="1"/>
  <c r="D1262" i="56" s="1"/>
  <c r="D2" i="56"/>
  <c r="C766" i="55"/>
  <c r="B766" i="55"/>
  <c r="D10" i="55"/>
  <c r="D11" i="55" s="1"/>
  <c r="D12" i="55" s="1"/>
  <c r="D13" i="55" s="1"/>
  <c r="D14" i="55" s="1"/>
  <c r="D15" i="55" s="1"/>
  <c r="D16" i="55" s="1"/>
  <c r="D17" i="55" s="1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D35" i="55" s="1"/>
  <c r="D36" i="55" s="1"/>
  <c r="D37" i="55" s="1"/>
  <c r="D38" i="55" s="1"/>
  <c r="D39" i="55" s="1"/>
  <c r="D40" i="55" s="1"/>
  <c r="D41" i="55" s="1"/>
  <c r="D42" i="55" s="1"/>
  <c r="D43" i="55" s="1"/>
  <c r="D44" i="55" s="1"/>
  <c r="D45" i="55" s="1"/>
  <c r="D46" i="55" s="1"/>
  <c r="D47" i="55" s="1"/>
  <c r="D48" i="55" s="1"/>
  <c r="D49" i="55" s="1"/>
  <c r="D50" i="55" s="1"/>
  <c r="D51" i="55" s="1"/>
  <c r="D52" i="55" s="1"/>
  <c r="D53" i="55" s="1"/>
  <c r="D54" i="55" s="1"/>
  <c r="D55" i="55" s="1"/>
  <c r="D56" i="55" s="1"/>
  <c r="D57" i="55" s="1"/>
  <c r="D58" i="55" s="1"/>
  <c r="D59" i="55" s="1"/>
  <c r="D60" i="55" s="1"/>
  <c r="D61" i="55" s="1"/>
  <c r="D62" i="55" s="1"/>
  <c r="D63" i="55" s="1"/>
  <c r="D64" i="55" s="1"/>
  <c r="D65" i="55" s="1"/>
  <c r="D66" i="55" s="1"/>
  <c r="D67" i="55" s="1"/>
  <c r="D68" i="55" s="1"/>
  <c r="D69" i="55" s="1"/>
  <c r="D70" i="55" s="1"/>
  <c r="D71" i="55" s="1"/>
  <c r="D72" i="55" s="1"/>
  <c r="D73" i="55" s="1"/>
  <c r="D74" i="55" s="1"/>
  <c r="D75" i="55" s="1"/>
  <c r="D76" i="55" s="1"/>
  <c r="D77" i="55" s="1"/>
  <c r="D78" i="55" s="1"/>
  <c r="D79" i="55" s="1"/>
  <c r="D80" i="55" s="1"/>
  <c r="D81" i="55" s="1"/>
  <c r="D82" i="55" s="1"/>
  <c r="D83" i="55" s="1"/>
  <c r="D84" i="55" s="1"/>
  <c r="D85" i="55" s="1"/>
  <c r="D86" i="55" s="1"/>
  <c r="D87" i="55" s="1"/>
  <c r="D88" i="55" s="1"/>
  <c r="D89" i="55" s="1"/>
  <c r="D90" i="55" s="1"/>
  <c r="D91" i="55" s="1"/>
  <c r="D92" i="55" s="1"/>
  <c r="D93" i="55" s="1"/>
  <c r="D94" i="55" s="1"/>
  <c r="D95" i="55" s="1"/>
  <c r="D96" i="55" s="1"/>
  <c r="D97" i="55" s="1"/>
  <c r="D98" i="55" s="1"/>
  <c r="D99" i="55" s="1"/>
  <c r="D100" i="55" s="1"/>
  <c r="D101" i="55" s="1"/>
  <c r="D102" i="55" s="1"/>
  <c r="D103" i="55" s="1"/>
  <c r="D104" i="55" s="1"/>
  <c r="D105" i="55" s="1"/>
  <c r="D106" i="55" s="1"/>
  <c r="D107" i="55" s="1"/>
  <c r="D108" i="55" s="1"/>
  <c r="D109" i="55" s="1"/>
  <c r="D110" i="55" s="1"/>
  <c r="D111" i="55" s="1"/>
  <c r="D112" i="55" s="1"/>
  <c r="D113" i="55" s="1"/>
  <c r="D114" i="55" s="1"/>
  <c r="D115" i="55" s="1"/>
  <c r="D116" i="55" s="1"/>
  <c r="D117" i="55" s="1"/>
  <c r="D118" i="55" s="1"/>
  <c r="D119" i="55" s="1"/>
  <c r="D120" i="55" s="1"/>
  <c r="D121" i="55" s="1"/>
  <c r="D122" i="55" s="1"/>
  <c r="D123" i="55" s="1"/>
  <c r="D124" i="55" s="1"/>
  <c r="D125" i="55" s="1"/>
  <c r="D126" i="55" s="1"/>
  <c r="D127" i="55" s="1"/>
  <c r="D128" i="55" s="1"/>
  <c r="D129" i="55" s="1"/>
  <c r="D130" i="55" s="1"/>
  <c r="D131" i="55" s="1"/>
  <c r="D132" i="55" s="1"/>
  <c r="D133" i="55" s="1"/>
  <c r="D134" i="55" s="1"/>
  <c r="D135" i="55" s="1"/>
  <c r="D136" i="55" s="1"/>
  <c r="D137" i="55" s="1"/>
  <c r="D138" i="55" s="1"/>
  <c r="D139" i="55" s="1"/>
  <c r="D140" i="55" s="1"/>
  <c r="D141" i="55" s="1"/>
  <c r="D142" i="55" s="1"/>
  <c r="D143" i="55" s="1"/>
  <c r="D144" i="55" s="1"/>
  <c r="D145" i="55" s="1"/>
  <c r="D146" i="55" s="1"/>
  <c r="D147" i="55" s="1"/>
  <c r="D148" i="55" s="1"/>
  <c r="D149" i="55" s="1"/>
  <c r="D150" i="55" s="1"/>
  <c r="D151" i="55" s="1"/>
  <c r="D152" i="55" s="1"/>
  <c r="D153" i="55" s="1"/>
  <c r="D154" i="55" s="1"/>
  <c r="D155" i="55" s="1"/>
  <c r="D156" i="55" s="1"/>
  <c r="D157" i="55" s="1"/>
  <c r="D158" i="55" s="1"/>
  <c r="D159" i="55" s="1"/>
  <c r="D160" i="55" s="1"/>
  <c r="D161" i="55" s="1"/>
  <c r="D162" i="55" s="1"/>
  <c r="D163" i="55" s="1"/>
  <c r="D164" i="55" s="1"/>
  <c r="D165" i="55" s="1"/>
  <c r="D166" i="55" s="1"/>
  <c r="D167" i="55" s="1"/>
  <c r="D168" i="55" s="1"/>
  <c r="D169" i="55" s="1"/>
  <c r="D170" i="55" s="1"/>
  <c r="D171" i="55" s="1"/>
  <c r="D172" i="55" s="1"/>
  <c r="D173" i="55" s="1"/>
  <c r="D174" i="55" s="1"/>
  <c r="D175" i="55" s="1"/>
  <c r="D176" i="55" s="1"/>
  <c r="D177" i="55" s="1"/>
  <c r="D178" i="55" s="1"/>
  <c r="D179" i="55" s="1"/>
  <c r="D180" i="55" s="1"/>
  <c r="D181" i="55" s="1"/>
  <c r="D182" i="55" s="1"/>
  <c r="D183" i="55" s="1"/>
  <c r="D184" i="55" s="1"/>
  <c r="D185" i="55" s="1"/>
  <c r="D186" i="55" s="1"/>
  <c r="D187" i="55" s="1"/>
  <c r="D188" i="55" s="1"/>
  <c r="D189" i="55" s="1"/>
  <c r="D190" i="55" s="1"/>
  <c r="D191" i="55" s="1"/>
  <c r="D192" i="55" s="1"/>
  <c r="D193" i="55" s="1"/>
  <c r="D194" i="55" s="1"/>
  <c r="D195" i="55" s="1"/>
  <c r="D196" i="55" s="1"/>
  <c r="D197" i="55" s="1"/>
  <c r="D198" i="55" s="1"/>
  <c r="D199" i="55" s="1"/>
  <c r="D200" i="55" s="1"/>
  <c r="D201" i="55" s="1"/>
  <c r="D202" i="55" s="1"/>
  <c r="D203" i="55" s="1"/>
  <c r="D204" i="55" s="1"/>
  <c r="D205" i="55" s="1"/>
  <c r="D206" i="55" s="1"/>
  <c r="D207" i="55" s="1"/>
  <c r="D208" i="55" s="1"/>
  <c r="D209" i="55" s="1"/>
  <c r="D210" i="55" s="1"/>
  <c r="D211" i="55" s="1"/>
  <c r="D212" i="55" s="1"/>
  <c r="D213" i="55" s="1"/>
  <c r="D214" i="55" s="1"/>
  <c r="D215" i="55" s="1"/>
  <c r="D216" i="55" s="1"/>
  <c r="D217" i="55" s="1"/>
  <c r="D218" i="55" s="1"/>
  <c r="D219" i="55" s="1"/>
  <c r="D220" i="55" s="1"/>
  <c r="D221" i="55" s="1"/>
  <c r="D222" i="55" s="1"/>
  <c r="D223" i="55" s="1"/>
  <c r="D224" i="55" s="1"/>
  <c r="D225" i="55" s="1"/>
  <c r="D226" i="55" s="1"/>
  <c r="D227" i="55" s="1"/>
  <c r="D228" i="55" s="1"/>
  <c r="D229" i="55" s="1"/>
  <c r="D230" i="55" s="1"/>
  <c r="D231" i="55" s="1"/>
  <c r="D232" i="55" s="1"/>
  <c r="D233" i="55" s="1"/>
  <c r="D234" i="55" s="1"/>
  <c r="D235" i="55" s="1"/>
  <c r="D236" i="55" s="1"/>
  <c r="D237" i="55" s="1"/>
  <c r="D238" i="55" s="1"/>
  <c r="D239" i="55" s="1"/>
  <c r="D240" i="55" s="1"/>
  <c r="D241" i="55" s="1"/>
  <c r="D242" i="55" s="1"/>
  <c r="D243" i="55" s="1"/>
  <c r="D244" i="55" s="1"/>
  <c r="D245" i="55" s="1"/>
  <c r="D246" i="55" s="1"/>
  <c r="D247" i="55" s="1"/>
  <c r="D248" i="55" s="1"/>
  <c r="D249" i="55" s="1"/>
  <c r="D250" i="55" s="1"/>
  <c r="D251" i="55" s="1"/>
  <c r="D252" i="55" s="1"/>
  <c r="D253" i="55" s="1"/>
  <c r="D254" i="55" s="1"/>
  <c r="D255" i="55" s="1"/>
  <c r="D256" i="55" s="1"/>
  <c r="D257" i="55" s="1"/>
  <c r="D258" i="55" s="1"/>
  <c r="D259" i="55" s="1"/>
  <c r="D260" i="55" s="1"/>
  <c r="D261" i="55" s="1"/>
  <c r="D262" i="55" s="1"/>
  <c r="D263" i="55" s="1"/>
  <c r="D264" i="55" s="1"/>
  <c r="D265" i="55" s="1"/>
  <c r="D266" i="55" s="1"/>
  <c r="D267" i="55" s="1"/>
  <c r="D268" i="55" s="1"/>
  <c r="D269" i="55" s="1"/>
  <c r="D270" i="55" s="1"/>
  <c r="D271" i="55" s="1"/>
  <c r="D272" i="55" s="1"/>
  <c r="D273" i="55" s="1"/>
  <c r="D274" i="55" s="1"/>
  <c r="D275" i="55" s="1"/>
  <c r="D276" i="55" s="1"/>
  <c r="D277" i="55" s="1"/>
  <c r="D278" i="55" s="1"/>
  <c r="D279" i="55" s="1"/>
  <c r="D280" i="55" s="1"/>
  <c r="D281" i="55" s="1"/>
  <c r="D282" i="55" s="1"/>
  <c r="D283" i="55" s="1"/>
  <c r="D284" i="55" s="1"/>
  <c r="D285" i="55" s="1"/>
  <c r="D286" i="55" s="1"/>
  <c r="D287" i="55" s="1"/>
  <c r="D288" i="55" s="1"/>
  <c r="D289" i="55" s="1"/>
  <c r="D290" i="55" s="1"/>
  <c r="D291" i="55" s="1"/>
  <c r="D292" i="55" s="1"/>
  <c r="D293" i="55" s="1"/>
  <c r="D294" i="55" s="1"/>
  <c r="D295" i="55" s="1"/>
  <c r="D296" i="55" s="1"/>
  <c r="D297" i="55" s="1"/>
  <c r="D298" i="55" s="1"/>
  <c r="D299" i="55" s="1"/>
  <c r="D300" i="55" s="1"/>
  <c r="D301" i="55" s="1"/>
  <c r="D302" i="55" s="1"/>
  <c r="D303" i="55" s="1"/>
  <c r="D304" i="55" s="1"/>
  <c r="D305" i="55" s="1"/>
  <c r="D306" i="55" s="1"/>
  <c r="D307" i="55" s="1"/>
  <c r="D308" i="55" s="1"/>
  <c r="D309" i="55" s="1"/>
  <c r="D310" i="55" s="1"/>
  <c r="D311" i="55" s="1"/>
  <c r="D312" i="55" s="1"/>
  <c r="D313" i="55" s="1"/>
  <c r="D314" i="55" s="1"/>
  <c r="D315" i="55" s="1"/>
  <c r="D316" i="55" s="1"/>
  <c r="D317" i="55" s="1"/>
  <c r="D318" i="55" s="1"/>
  <c r="D319" i="55" s="1"/>
  <c r="D320" i="55" s="1"/>
  <c r="D321" i="55" s="1"/>
  <c r="D322" i="55" s="1"/>
  <c r="D323" i="55" s="1"/>
  <c r="D324" i="55" s="1"/>
  <c r="D325" i="55" s="1"/>
  <c r="D326" i="55" s="1"/>
  <c r="D327" i="55" s="1"/>
  <c r="D328" i="55" s="1"/>
  <c r="D329" i="55" s="1"/>
  <c r="D330" i="55" s="1"/>
  <c r="D331" i="55" s="1"/>
  <c r="D332" i="55" s="1"/>
  <c r="D333" i="55" s="1"/>
  <c r="D334" i="55" s="1"/>
  <c r="D335" i="55" s="1"/>
  <c r="D336" i="55" s="1"/>
  <c r="D337" i="55" s="1"/>
  <c r="D338" i="55" s="1"/>
  <c r="D339" i="55" s="1"/>
  <c r="D340" i="55" s="1"/>
  <c r="D341" i="55" s="1"/>
  <c r="D342" i="55" s="1"/>
  <c r="D343" i="55" s="1"/>
  <c r="D344" i="55" s="1"/>
  <c r="D345" i="55" s="1"/>
  <c r="D346" i="55" s="1"/>
  <c r="D347" i="55" s="1"/>
  <c r="D348" i="55" s="1"/>
  <c r="D349" i="55" s="1"/>
  <c r="D350" i="55" s="1"/>
  <c r="D351" i="55" s="1"/>
  <c r="D352" i="55" s="1"/>
  <c r="D353" i="55" s="1"/>
  <c r="D354" i="55" s="1"/>
  <c r="D355" i="55" s="1"/>
  <c r="D356" i="55" s="1"/>
  <c r="D357" i="55" s="1"/>
  <c r="D358" i="55" s="1"/>
  <c r="D359" i="55" s="1"/>
  <c r="D360" i="55" s="1"/>
  <c r="D361" i="55" s="1"/>
  <c r="D362" i="55" s="1"/>
  <c r="D363" i="55" s="1"/>
  <c r="D364" i="55" s="1"/>
  <c r="D365" i="55" s="1"/>
  <c r="D366" i="55" s="1"/>
  <c r="D367" i="55" s="1"/>
  <c r="D368" i="55" s="1"/>
  <c r="D369" i="55" s="1"/>
  <c r="D370" i="55" s="1"/>
  <c r="D371" i="55" s="1"/>
  <c r="D372" i="55" s="1"/>
  <c r="D373" i="55" s="1"/>
  <c r="D374" i="55" s="1"/>
  <c r="D375" i="55" s="1"/>
  <c r="D376" i="55" s="1"/>
  <c r="D377" i="55" s="1"/>
  <c r="D378" i="55" s="1"/>
  <c r="D379" i="55" s="1"/>
  <c r="D380" i="55" s="1"/>
  <c r="D381" i="55" s="1"/>
  <c r="D382" i="55" s="1"/>
  <c r="D383" i="55" s="1"/>
  <c r="D384" i="55" s="1"/>
  <c r="D385" i="55" s="1"/>
  <c r="D386" i="55" s="1"/>
  <c r="D387" i="55" s="1"/>
  <c r="D388" i="55" s="1"/>
  <c r="D389" i="55" s="1"/>
  <c r="D390" i="55" s="1"/>
  <c r="D391" i="55" s="1"/>
  <c r="D392" i="55" s="1"/>
  <c r="D393" i="55" s="1"/>
  <c r="D394" i="55" s="1"/>
  <c r="D395" i="55" s="1"/>
  <c r="D396" i="55" s="1"/>
  <c r="D397" i="55" s="1"/>
  <c r="D398" i="55" s="1"/>
  <c r="D399" i="55" s="1"/>
  <c r="D400" i="55" s="1"/>
  <c r="D401" i="55" s="1"/>
  <c r="D402" i="55" s="1"/>
  <c r="D403" i="55" s="1"/>
  <c r="D404" i="55" s="1"/>
  <c r="D405" i="55" s="1"/>
  <c r="D406" i="55" s="1"/>
  <c r="D407" i="55" s="1"/>
  <c r="D408" i="55" s="1"/>
  <c r="D409" i="55" s="1"/>
  <c r="D410" i="55" s="1"/>
  <c r="D411" i="55" s="1"/>
  <c r="D412" i="55" s="1"/>
  <c r="D413" i="55" s="1"/>
  <c r="D414" i="55" s="1"/>
  <c r="D415" i="55" s="1"/>
  <c r="D416" i="55" s="1"/>
  <c r="D417" i="55" s="1"/>
  <c r="D418" i="55" s="1"/>
  <c r="D419" i="55" s="1"/>
  <c r="D420" i="55" s="1"/>
  <c r="D421" i="55" s="1"/>
  <c r="D422" i="55" s="1"/>
  <c r="D423" i="55" s="1"/>
  <c r="D424" i="55" s="1"/>
  <c r="D425" i="55" s="1"/>
  <c r="D426" i="55" s="1"/>
  <c r="D427" i="55" s="1"/>
  <c r="D428" i="55" s="1"/>
  <c r="D429" i="55" s="1"/>
  <c r="D430" i="55" s="1"/>
  <c r="D431" i="55" s="1"/>
  <c r="D432" i="55" s="1"/>
  <c r="D433" i="55" s="1"/>
  <c r="D434" i="55" s="1"/>
  <c r="D435" i="55" s="1"/>
  <c r="D436" i="55" s="1"/>
  <c r="D437" i="55" s="1"/>
  <c r="D438" i="55" s="1"/>
  <c r="D439" i="55" s="1"/>
  <c r="D440" i="55" s="1"/>
  <c r="D441" i="55" s="1"/>
  <c r="D442" i="55" s="1"/>
  <c r="D443" i="55" s="1"/>
  <c r="D444" i="55" s="1"/>
  <c r="D445" i="55" s="1"/>
  <c r="D446" i="55" s="1"/>
  <c r="D447" i="55" s="1"/>
  <c r="D448" i="55" s="1"/>
  <c r="D449" i="55" s="1"/>
  <c r="D450" i="55" s="1"/>
  <c r="D451" i="55" s="1"/>
  <c r="D452" i="55" s="1"/>
  <c r="D453" i="55" s="1"/>
  <c r="D454" i="55" s="1"/>
  <c r="D455" i="55" s="1"/>
  <c r="D456" i="55" s="1"/>
  <c r="D457" i="55" s="1"/>
  <c r="D458" i="55" s="1"/>
  <c r="D459" i="55" s="1"/>
  <c r="D460" i="55" s="1"/>
  <c r="D461" i="55" s="1"/>
  <c r="D462" i="55" s="1"/>
  <c r="D463" i="55" s="1"/>
  <c r="D464" i="55" s="1"/>
  <c r="D465" i="55" s="1"/>
  <c r="D466" i="55" s="1"/>
  <c r="D467" i="55" s="1"/>
  <c r="D468" i="55" s="1"/>
  <c r="D469" i="55" s="1"/>
  <c r="D470" i="55" s="1"/>
  <c r="D471" i="55" s="1"/>
  <c r="D472" i="55" s="1"/>
  <c r="D473" i="55" s="1"/>
  <c r="D474" i="55" s="1"/>
  <c r="D475" i="55" s="1"/>
  <c r="D476" i="55" s="1"/>
  <c r="D477" i="55" s="1"/>
  <c r="D478" i="55" s="1"/>
  <c r="D479" i="55" s="1"/>
  <c r="D480" i="55" s="1"/>
  <c r="D481" i="55" s="1"/>
  <c r="D482" i="55" s="1"/>
  <c r="D483" i="55" s="1"/>
  <c r="D484" i="55" s="1"/>
  <c r="D485" i="55" s="1"/>
  <c r="D486" i="55" s="1"/>
  <c r="D487" i="55" s="1"/>
  <c r="D488" i="55" s="1"/>
  <c r="D489" i="55" s="1"/>
  <c r="D490" i="55" s="1"/>
  <c r="D491" i="55" s="1"/>
  <c r="D492" i="55" s="1"/>
  <c r="D493" i="55" s="1"/>
  <c r="D494" i="55" s="1"/>
  <c r="D495" i="55" s="1"/>
  <c r="D496" i="55" s="1"/>
  <c r="D497" i="55" s="1"/>
  <c r="D498" i="55" s="1"/>
  <c r="D499" i="55" s="1"/>
  <c r="D500" i="55" s="1"/>
  <c r="D501" i="55" s="1"/>
  <c r="D502" i="55" s="1"/>
  <c r="D503" i="55" s="1"/>
  <c r="D504" i="55" s="1"/>
  <c r="D505" i="55" s="1"/>
  <c r="D506" i="55" s="1"/>
  <c r="D507" i="55" s="1"/>
  <c r="D508" i="55" s="1"/>
  <c r="D509" i="55" s="1"/>
  <c r="D510" i="55" s="1"/>
  <c r="D511" i="55" s="1"/>
  <c r="D512" i="55" s="1"/>
  <c r="D513" i="55" s="1"/>
  <c r="D514" i="55" s="1"/>
  <c r="D515" i="55" s="1"/>
  <c r="D516" i="55" s="1"/>
  <c r="D517" i="55" s="1"/>
  <c r="D518" i="55" s="1"/>
  <c r="D519" i="55" s="1"/>
  <c r="D520" i="55" s="1"/>
  <c r="D521" i="55" s="1"/>
  <c r="D522" i="55" s="1"/>
  <c r="D523" i="55" s="1"/>
  <c r="D524" i="55" s="1"/>
  <c r="D525" i="55" s="1"/>
  <c r="D526" i="55" s="1"/>
  <c r="D527" i="55" s="1"/>
  <c r="D528" i="55" s="1"/>
  <c r="D529" i="55" s="1"/>
  <c r="D530" i="55" s="1"/>
  <c r="D531" i="55" s="1"/>
  <c r="D532" i="55" s="1"/>
  <c r="D533" i="55" s="1"/>
  <c r="D534" i="55" s="1"/>
  <c r="D535" i="55" s="1"/>
  <c r="D536" i="55" s="1"/>
  <c r="D537" i="55" s="1"/>
  <c r="D538" i="55" s="1"/>
  <c r="D539" i="55" s="1"/>
  <c r="D540" i="55" s="1"/>
  <c r="D541" i="55" s="1"/>
  <c r="D542" i="55" s="1"/>
  <c r="D543" i="55" s="1"/>
  <c r="D544" i="55" s="1"/>
  <c r="D545" i="55" s="1"/>
  <c r="D546" i="55" s="1"/>
  <c r="D547" i="55" s="1"/>
  <c r="D548" i="55" s="1"/>
  <c r="D549" i="55" s="1"/>
  <c r="D550" i="55" s="1"/>
  <c r="D551" i="55" s="1"/>
  <c r="D552" i="55" s="1"/>
  <c r="D553" i="55" s="1"/>
  <c r="D554" i="55" s="1"/>
  <c r="D555" i="55" s="1"/>
  <c r="D556" i="55" s="1"/>
  <c r="D557" i="55" s="1"/>
  <c r="D558" i="55" s="1"/>
  <c r="D559" i="55" s="1"/>
  <c r="D560" i="55" s="1"/>
  <c r="D561" i="55" s="1"/>
  <c r="D562" i="55" s="1"/>
  <c r="D563" i="55" s="1"/>
  <c r="D564" i="55" s="1"/>
  <c r="D565" i="55" s="1"/>
  <c r="D566" i="55" s="1"/>
  <c r="D567" i="55" s="1"/>
  <c r="D568" i="55" s="1"/>
  <c r="D569" i="55" s="1"/>
  <c r="D570" i="55" s="1"/>
  <c r="D571" i="55" s="1"/>
  <c r="D572" i="55" s="1"/>
  <c r="D573" i="55" s="1"/>
  <c r="D574" i="55" s="1"/>
  <c r="D575" i="55" s="1"/>
  <c r="D576" i="55" s="1"/>
  <c r="D577" i="55" s="1"/>
  <c r="D578" i="55" s="1"/>
  <c r="D579" i="55" s="1"/>
  <c r="D580" i="55" s="1"/>
  <c r="D581" i="55" s="1"/>
  <c r="D582" i="55" s="1"/>
  <c r="D583" i="55" s="1"/>
  <c r="D584" i="55" s="1"/>
  <c r="D585" i="55" s="1"/>
  <c r="D586" i="55" s="1"/>
  <c r="D587" i="55" s="1"/>
  <c r="D588" i="55" s="1"/>
  <c r="D589" i="55" s="1"/>
  <c r="D590" i="55" s="1"/>
  <c r="D591" i="55" s="1"/>
  <c r="D592" i="55" s="1"/>
  <c r="D593" i="55" s="1"/>
  <c r="D594" i="55" s="1"/>
  <c r="D595" i="55" s="1"/>
  <c r="D596" i="55" s="1"/>
  <c r="D597" i="55" s="1"/>
  <c r="D598" i="55" s="1"/>
  <c r="D599" i="55" s="1"/>
  <c r="D600" i="55" s="1"/>
  <c r="D601" i="55" s="1"/>
  <c r="D602" i="55" s="1"/>
  <c r="D603" i="55" s="1"/>
  <c r="D604" i="55" s="1"/>
  <c r="D605" i="55" s="1"/>
  <c r="D606" i="55" s="1"/>
  <c r="D607" i="55" s="1"/>
  <c r="D608" i="55" s="1"/>
  <c r="D609" i="55" s="1"/>
  <c r="D610" i="55" s="1"/>
  <c r="D611" i="55" s="1"/>
  <c r="D612" i="55" s="1"/>
  <c r="D613" i="55" s="1"/>
  <c r="D614" i="55" s="1"/>
  <c r="D615" i="55" s="1"/>
  <c r="D616" i="55" s="1"/>
  <c r="D617" i="55" s="1"/>
  <c r="D618" i="55" s="1"/>
  <c r="D619" i="55" s="1"/>
  <c r="D620" i="55" s="1"/>
  <c r="D621" i="55" s="1"/>
  <c r="D622" i="55" s="1"/>
  <c r="D623" i="55" s="1"/>
  <c r="D624" i="55" s="1"/>
  <c r="D625" i="55" s="1"/>
  <c r="D626" i="55" s="1"/>
  <c r="D627" i="55" s="1"/>
  <c r="D628" i="55" s="1"/>
  <c r="D629" i="55" s="1"/>
  <c r="D630" i="55" s="1"/>
  <c r="D631" i="55" s="1"/>
  <c r="D632" i="55" s="1"/>
  <c r="D633" i="55" s="1"/>
  <c r="D634" i="55" s="1"/>
  <c r="D635" i="55" s="1"/>
  <c r="D636" i="55" s="1"/>
  <c r="D637" i="55" s="1"/>
  <c r="D638" i="55" s="1"/>
  <c r="D639" i="55" s="1"/>
  <c r="D640" i="55" s="1"/>
  <c r="D641" i="55" s="1"/>
  <c r="D642" i="55" s="1"/>
  <c r="D643" i="55" s="1"/>
  <c r="D644" i="55" s="1"/>
  <c r="D645" i="55" s="1"/>
  <c r="D646" i="55" s="1"/>
  <c r="D647" i="55" s="1"/>
  <c r="D648" i="55" s="1"/>
  <c r="D649" i="55" s="1"/>
  <c r="D650" i="55" s="1"/>
  <c r="D651" i="55" s="1"/>
  <c r="D652" i="55" s="1"/>
  <c r="D653" i="55" s="1"/>
  <c r="D654" i="55" s="1"/>
  <c r="D655" i="55" s="1"/>
  <c r="D656" i="55" s="1"/>
  <c r="D657" i="55" s="1"/>
  <c r="D658" i="55" s="1"/>
  <c r="D659" i="55" s="1"/>
  <c r="D660" i="55" s="1"/>
  <c r="D661" i="55" s="1"/>
  <c r="D662" i="55" s="1"/>
  <c r="D663" i="55" s="1"/>
  <c r="D664" i="55" s="1"/>
  <c r="D665" i="55" s="1"/>
  <c r="D666" i="55" s="1"/>
  <c r="D667" i="55" s="1"/>
  <c r="D668" i="55" s="1"/>
  <c r="D669" i="55" s="1"/>
  <c r="D670" i="55" s="1"/>
  <c r="D671" i="55" s="1"/>
  <c r="D672" i="55" s="1"/>
  <c r="D673" i="55" s="1"/>
  <c r="D674" i="55" s="1"/>
  <c r="D675" i="55" s="1"/>
  <c r="D676" i="55" s="1"/>
  <c r="D677" i="55" s="1"/>
  <c r="D678" i="55" s="1"/>
  <c r="D679" i="55" s="1"/>
  <c r="D680" i="55" s="1"/>
  <c r="D681" i="55" s="1"/>
  <c r="D682" i="55" s="1"/>
  <c r="D683" i="55" s="1"/>
  <c r="D684" i="55" s="1"/>
  <c r="D685" i="55" s="1"/>
  <c r="D686" i="55" s="1"/>
  <c r="D687" i="55" s="1"/>
  <c r="D688" i="55" s="1"/>
  <c r="D689" i="55" s="1"/>
  <c r="D690" i="55" s="1"/>
  <c r="D691" i="55" s="1"/>
  <c r="D692" i="55" s="1"/>
  <c r="D693" i="55" s="1"/>
  <c r="D694" i="55" s="1"/>
  <c r="D695" i="55" s="1"/>
  <c r="D696" i="55" s="1"/>
  <c r="D697" i="55" s="1"/>
  <c r="D698" i="55" s="1"/>
  <c r="D699" i="55" s="1"/>
  <c r="D700" i="55" s="1"/>
  <c r="D701" i="55" s="1"/>
  <c r="D702" i="55" s="1"/>
  <c r="D703" i="55" s="1"/>
  <c r="D704" i="55" s="1"/>
  <c r="D705" i="55" s="1"/>
  <c r="D706" i="55" s="1"/>
  <c r="D707" i="55" s="1"/>
  <c r="D708" i="55" s="1"/>
  <c r="D709" i="55" s="1"/>
  <c r="D710" i="55" s="1"/>
  <c r="D711" i="55" s="1"/>
  <c r="D712" i="55" s="1"/>
  <c r="D713" i="55" s="1"/>
  <c r="D714" i="55" s="1"/>
  <c r="D715" i="55" s="1"/>
  <c r="D716" i="55" s="1"/>
  <c r="D717" i="55" s="1"/>
  <c r="D718" i="55" s="1"/>
  <c r="D719" i="55" s="1"/>
  <c r="D720" i="55" s="1"/>
  <c r="D721" i="55" s="1"/>
  <c r="D722" i="55" s="1"/>
  <c r="D723" i="55" s="1"/>
  <c r="D724" i="55" s="1"/>
  <c r="D725" i="55" s="1"/>
  <c r="D726" i="55" s="1"/>
  <c r="D727" i="55" s="1"/>
  <c r="D728" i="55" s="1"/>
  <c r="D729" i="55" s="1"/>
  <c r="D730" i="55" s="1"/>
  <c r="D731" i="55" s="1"/>
  <c r="D732" i="55" s="1"/>
  <c r="D733" i="55" s="1"/>
  <c r="D734" i="55" s="1"/>
  <c r="D735" i="55" s="1"/>
  <c r="D736" i="55" s="1"/>
  <c r="D737" i="55" s="1"/>
  <c r="D738" i="55" s="1"/>
  <c r="D739" i="55" s="1"/>
  <c r="D740" i="55" s="1"/>
  <c r="D741" i="55" s="1"/>
  <c r="D742" i="55" s="1"/>
  <c r="D743" i="55" s="1"/>
  <c r="D744" i="55" s="1"/>
  <c r="D745" i="55" s="1"/>
  <c r="D746" i="55" s="1"/>
  <c r="D747" i="55" s="1"/>
  <c r="D748" i="55" s="1"/>
  <c r="D749" i="55" s="1"/>
  <c r="D750" i="55" s="1"/>
  <c r="D751" i="55" s="1"/>
  <c r="D752" i="55" s="1"/>
  <c r="D753" i="55" s="1"/>
  <c r="D754" i="55" s="1"/>
  <c r="D755" i="55" s="1"/>
  <c r="D756" i="55" s="1"/>
  <c r="D757" i="55" s="1"/>
  <c r="D758" i="55" s="1"/>
  <c r="D759" i="55" s="1"/>
  <c r="D760" i="55" s="1"/>
  <c r="D761" i="55" s="1"/>
  <c r="D762" i="55" s="1"/>
  <c r="D763" i="55" s="1"/>
  <c r="D764" i="55" s="1"/>
  <c r="D765" i="55" s="1"/>
  <c r="D2" i="55"/>
  <c r="B1263" i="54"/>
  <c r="D264" i="54"/>
  <c r="D265" i="54" s="1"/>
  <c r="D266" i="54" s="1"/>
  <c r="D267" i="54" s="1"/>
  <c r="D268" i="54" s="1"/>
  <c r="D269" i="54" s="1"/>
  <c r="D270" i="54" s="1"/>
  <c r="D271" i="54" s="1"/>
  <c r="D272" i="54" s="1"/>
  <c r="D273" i="54" s="1"/>
  <c r="D274" i="54" s="1"/>
  <c r="D275" i="54" s="1"/>
  <c r="D276" i="54" s="1"/>
  <c r="D277" i="54" s="1"/>
  <c r="D278" i="54" s="1"/>
  <c r="D279" i="54" s="1"/>
  <c r="D280" i="54" s="1"/>
  <c r="D281" i="54" s="1"/>
  <c r="D282" i="54" s="1"/>
  <c r="D283" i="54" s="1"/>
  <c r="D284" i="54" s="1"/>
  <c r="D285" i="54" s="1"/>
  <c r="D286" i="54" s="1"/>
  <c r="D287" i="54" s="1"/>
  <c r="D288" i="54" s="1"/>
  <c r="D289" i="54" s="1"/>
  <c r="D290" i="54" s="1"/>
  <c r="D291" i="54" s="1"/>
  <c r="D292" i="54" s="1"/>
  <c r="D293" i="54" s="1"/>
  <c r="D294" i="54" s="1"/>
  <c r="D295" i="54" s="1"/>
  <c r="D296" i="54" s="1"/>
  <c r="D297" i="54" s="1"/>
  <c r="D298" i="54" s="1"/>
  <c r="D299" i="54" s="1"/>
  <c r="D300" i="54" s="1"/>
  <c r="D301" i="54" s="1"/>
  <c r="D302" i="54" s="1"/>
  <c r="D303" i="54" s="1"/>
  <c r="D304" i="54" s="1"/>
  <c r="D305" i="54" s="1"/>
  <c r="D306" i="54" s="1"/>
  <c r="D307" i="54" s="1"/>
  <c r="D308" i="54" s="1"/>
  <c r="D309" i="54" s="1"/>
  <c r="D310" i="54" s="1"/>
  <c r="D311" i="54" s="1"/>
  <c r="D312" i="54" s="1"/>
  <c r="D313" i="54" s="1"/>
  <c r="D314" i="54" s="1"/>
  <c r="D315" i="54" s="1"/>
  <c r="D316" i="54" s="1"/>
  <c r="D317" i="54" s="1"/>
  <c r="D318" i="54" s="1"/>
  <c r="D319" i="54" s="1"/>
  <c r="D320" i="54" s="1"/>
  <c r="D321" i="54" s="1"/>
  <c r="D322" i="54" s="1"/>
  <c r="D323" i="54" s="1"/>
  <c r="D324" i="54" s="1"/>
  <c r="D325" i="54" s="1"/>
  <c r="D326" i="54" s="1"/>
  <c r="D327" i="54" s="1"/>
  <c r="D328" i="54" s="1"/>
  <c r="D329" i="54" s="1"/>
  <c r="D330" i="54" s="1"/>
  <c r="D331" i="54" s="1"/>
  <c r="D332" i="54" s="1"/>
  <c r="D333" i="54" s="1"/>
  <c r="D334" i="54" s="1"/>
  <c r="D335" i="54" s="1"/>
  <c r="D336" i="54" s="1"/>
  <c r="D337" i="54" s="1"/>
  <c r="D338" i="54" s="1"/>
  <c r="D339" i="54" s="1"/>
  <c r="D340" i="54" s="1"/>
  <c r="D341" i="54" s="1"/>
  <c r="D342" i="54" s="1"/>
  <c r="D343" i="54" s="1"/>
  <c r="D344" i="54" s="1"/>
  <c r="D345" i="54" s="1"/>
  <c r="D346" i="54" s="1"/>
  <c r="D347" i="54" s="1"/>
  <c r="D348" i="54" s="1"/>
  <c r="D349" i="54" s="1"/>
  <c r="D350" i="54" s="1"/>
  <c r="D351" i="54" s="1"/>
  <c r="D352" i="54" s="1"/>
  <c r="D353" i="54" s="1"/>
  <c r="D354" i="54" s="1"/>
  <c r="D355" i="54" s="1"/>
  <c r="D356" i="54" s="1"/>
  <c r="D357" i="54" s="1"/>
  <c r="D358" i="54" s="1"/>
  <c r="D359" i="54" s="1"/>
  <c r="D360" i="54" s="1"/>
  <c r="D361" i="54" s="1"/>
  <c r="D362" i="54" s="1"/>
  <c r="D363" i="54" s="1"/>
  <c r="D364" i="54" s="1"/>
  <c r="D365" i="54" s="1"/>
  <c r="D366" i="54" s="1"/>
  <c r="D367" i="54" s="1"/>
  <c r="D368" i="54" s="1"/>
  <c r="D369" i="54" s="1"/>
  <c r="D370" i="54" s="1"/>
  <c r="D371" i="54" s="1"/>
  <c r="D372" i="54" s="1"/>
  <c r="D373" i="54" s="1"/>
  <c r="D374" i="54" s="1"/>
  <c r="D375" i="54" s="1"/>
  <c r="D376" i="54" s="1"/>
  <c r="D377" i="54" s="1"/>
  <c r="D378" i="54" s="1"/>
  <c r="D379" i="54" s="1"/>
  <c r="D380" i="54" s="1"/>
  <c r="D381" i="54" s="1"/>
  <c r="D382" i="54" s="1"/>
  <c r="D383" i="54" s="1"/>
  <c r="D384" i="54" s="1"/>
  <c r="D385" i="54" s="1"/>
  <c r="D386" i="54" s="1"/>
  <c r="D387" i="54" s="1"/>
  <c r="D388" i="54" s="1"/>
  <c r="D389" i="54" s="1"/>
  <c r="D390" i="54" s="1"/>
  <c r="D391" i="54" s="1"/>
  <c r="D392" i="54" s="1"/>
  <c r="D393" i="54" s="1"/>
  <c r="D394" i="54" s="1"/>
  <c r="D395" i="54" s="1"/>
  <c r="D396" i="54" s="1"/>
  <c r="D397" i="54" s="1"/>
  <c r="D398" i="54" s="1"/>
  <c r="D399" i="54" s="1"/>
  <c r="D400" i="54" s="1"/>
  <c r="D401" i="54" s="1"/>
  <c r="D402" i="54" s="1"/>
  <c r="D403" i="54" s="1"/>
  <c r="D404" i="54" s="1"/>
  <c r="D405" i="54" s="1"/>
  <c r="D406" i="54" s="1"/>
  <c r="D407" i="54" s="1"/>
  <c r="D408" i="54" s="1"/>
  <c r="D409" i="54" s="1"/>
  <c r="D410" i="54" s="1"/>
  <c r="D411" i="54" s="1"/>
  <c r="D412" i="54" s="1"/>
  <c r="D413" i="54" s="1"/>
  <c r="D414" i="54" s="1"/>
  <c r="D415" i="54" s="1"/>
  <c r="D416" i="54" s="1"/>
  <c r="D417" i="54" s="1"/>
  <c r="D418" i="54" s="1"/>
  <c r="D419" i="54" s="1"/>
  <c r="D420" i="54" s="1"/>
  <c r="D421" i="54" s="1"/>
  <c r="D422" i="54" s="1"/>
  <c r="D423" i="54" s="1"/>
  <c r="D424" i="54" s="1"/>
  <c r="D425" i="54" s="1"/>
  <c r="D426" i="54" s="1"/>
  <c r="D427" i="54" s="1"/>
  <c r="D428" i="54" s="1"/>
  <c r="D429" i="54" s="1"/>
  <c r="D430" i="54" s="1"/>
  <c r="D431" i="54" s="1"/>
  <c r="D432" i="54" s="1"/>
  <c r="D433" i="54" s="1"/>
  <c r="D434" i="54" s="1"/>
  <c r="D435" i="54" s="1"/>
  <c r="D436" i="54" s="1"/>
  <c r="D437" i="54" s="1"/>
  <c r="D438" i="54" s="1"/>
  <c r="D439" i="54" s="1"/>
  <c r="D440" i="54" s="1"/>
  <c r="D441" i="54" s="1"/>
  <c r="D442" i="54" s="1"/>
  <c r="D443" i="54" s="1"/>
  <c r="D444" i="54" s="1"/>
  <c r="D445" i="54" s="1"/>
  <c r="D446" i="54" s="1"/>
  <c r="D447" i="54" s="1"/>
  <c r="D448" i="54" s="1"/>
  <c r="D449" i="54" s="1"/>
  <c r="D450" i="54" s="1"/>
  <c r="D451" i="54" s="1"/>
  <c r="D452" i="54" s="1"/>
  <c r="D453" i="54" s="1"/>
  <c r="D454" i="54" s="1"/>
  <c r="D455" i="54" s="1"/>
  <c r="D456" i="54" s="1"/>
  <c r="D457" i="54" s="1"/>
  <c r="D458" i="54" s="1"/>
  <c r="D459" i="54" s="1"/>
  <c r="D460" i="54" s="1"/>
  <c r="D461" i="54" s="1"/>
  <c r="D462" i="54" s="1"/>
  <c r="D463" i="54" s="1"/>
  <c r="D464" i="54" s="1"/>
  <c r="D465" i="54" s="1"/>
  <c r="D466" i="54" s="1"/>
  <c r="D467" i="54" s="1"/>
  <c r="D468" i="54" s="1"/>
  <c r="D469" i="54" s="1"/>
  <c r="D470" i="54" s="1"/>
  <c r="D471" i="54" s="1"/>
  <c r="D472" i="54" s="1"/>
  <c r="D473" i="54" s="1"/>
  <c r="D474" i="54" s="1"/>
  <c r="D475" i="54" s="1"/>
  <c r="D476" i="54" s="1"/>
  <c r="D477" i="54" s="1"/>
  <c r="D478" i="54" s="1"/>
  <c r="D479" i="54" s="1"/>
  <c r="D480" i="54" s="1"/>
  <c r="D481" i="54" s="1"/>
  <c r="D482" i="54" s="1"/>
  <c r="D483" i="54" s="1"/>
  <c r="D484" i="54" s="1"/>
  <c r="D485" i="54" s="1"/>
  <c r="D486" i="54" s="1"/>
  <c r="D487" i="54" s="1"/>
  <c r="D488" i="54" s="1"/>
  <c r="D489" i="54" s="1"/>
  <c r="D490" i="54" s="1"/>
  <c r="D491" i="54" s="1"/>
  <c r="D492" i="54" s="1"/>
  <c r="D493" i="54" s="1"/>
  <c r="D494" i="54" s="1"/>
  <c r="D495" i="54" s="1"/>
  <c r="D496" i="54" s="1"/>
  <c r="D497" i="54" s="1"/>
  <c r="D498" i="54" s="1"/>
  <c r="D499" i="54" s="1"/>
  <c r="D500" i="54" s="1"/>
  <c r="D501" i="54" s="1"/>
  <c r="D502" i="54" s="1"/>
  <c r="D503" i="54" s="1"/>
  <c r="D504" i="54" s="1"/>
  <c r="D505" i="54" s="1"/>
  <c r="D506" i="54" s="1"/>
  <c r="D507" i="54" s="1"/>
  <c r="D508" i="54" s="1"/>
  <c r="D509" i="54" s="1"/>
  <c r="D510" i="54" s="1"/>
  <c r="D511" i="54" s="1"/>
  <c r="D512" i="54" s="1"/>
  <c r="D513" i="54" s="1"/>
  <c r="D514" i="54" s="1"/>
  <c r="D515" i="54" s="1"/>
  <c r="D516" i="54" s="1"/>
  <c r="D517" i="54" s="1"/>
  <c r="D518" i="54" s="1"/>
  <c r="D519" i="54" s="1"/>
  <c r="D520" i="54" s="1"/>
  <c r="D521" i="54" s="1"/>
  <c r="D522" i="54" s="1"/>
  <c r="D523" i="54" s="1"/>
  <c r="D524" i="54" s="1"/>
  <c r="D525" i="54" s="1"/>
  <c r="D526" i="54" s="1"/>
  <c r="D527" i="54" s="1"/>
  <c r="D528" i="54" s="1"/>
  <c r="D529" i="54" s="1"/>
  <c r="D530" i="54" s="1"/>
  <c r="D531" i="54" s="1"/>
  <c r="D532" i="54" s="1"/>
  <c r="D533" i="54" s="1"/>
  <c r="D534" i="54" s="1"/>
  <c r="D535" i="54" s="1"/>
  <c r="D536" i="54" s="1"/>
  <c r="D537" i="54" s="1"/>
  <c r="D538" i="54" s="1"/>
  <c r="D539" i="54" s="1"/>
  <c r="D540" i="54" s="1"/>
  <c r="D541" i="54" s="1"/>
  <c r="D542" i="54" s="1"/>
  <c r="D543" i="54" s="1"/>
  <c r="D544" i="54" s="1"/>
  <c r="D545" i="54" s="1"/>
  <c r="D546" i="54" s="1"/>
  <c r="D547" i="54" s="1"/>
  <c r="D548" i="54" s="1"/>
  <c r="D549" i="54" s="1"/>
  <c r="D550" i="54" s="1"/>
  <c r="D551" i="54" s="1"/>
  <c r="D552" i="54" s="1"/>
  <c r="D553" i="54" s="1"/>
  <c r="D554" i="54" s="1"/>
  <c r="D555" i="54" s="1"/>
  <c r="D556" i="54" s="1"/>
  <c r="D557" i="54" s="1"/>
  <c r="D558" i="54" s="1"/>
  <c r="D559" i="54" s="1"/>
  <c r="D560" i="54" s="1"/>
  <c r="D561" i="54" s="1"/>
  <c r="D562" i="54" s="1"/>
  <c r="D563" i="54" s="1"/>
  <c r="D564" i="54" s="1"/>
  <c r="D565" i="54" s="1"/>
  <c r="D566" i="54" s="1"/>
  <c r="D567" i="54" s="1"/>
  <c r="D568" i="54" s="1"/>
  <c r="D569" i="54" s="1"/>
  <c r="D570" i="54" s="1"/>
  <c r="D571" i="54" s="1"/>
  <c r="D572" i="54" s="1"/>
  <c r="D573" i="54" s="1"/>
  <c r="D574" i="54" s="1"/>
  <c r="D575" i="54" s="1"/>
  <c r="D576" i="54" s="1"/>
  <c r="D577" i="54" s="1"/>
  <c r="D578" i="54" s="1"/>
  <c r="D579" i="54" s="1"/>
  <c r="D580" i="54" s="1"/>
  <c r="D581" i="54" s="1"/>
  <c r="D582" i="54" s="1"/>
  <c r="D583" i="54" s="1"/>
  <c r="D584" i="54" s="1"/>
  <c r="D585" i="54" s="1"/>
  <c r="D586" i="54" s="1"/>
  <c r="D587" i="54" s="1"/>
  <c r="D588" i="54" s="1"/>
  <c r="D589" i="54" s="1"/>
  <c r="D590" i="54" s="1"/>
  <c r="D591" i="54" s="1"/>
  <c r="D592" i="54" s="1"/>
  <c r="D593" i="54" s="1"/>
  <c r="D594" i="54" s="1"/>
  <c r="D595" i="54" s="1"/>
  <c r="D596" i="54" s="1"/>
  <c r="D597" i="54" s="1"/>
  <c r="D598" i="54" s="1"/>
  <c r="D599" i="54" s="1"/>
  <c r="D600" i="54" s="1"/>
  <c r="D601" i="54" s="1"/>
  <c r="D602" i="54" s="1"/>
  <c r="D603" i="54" s="1"/>
  <c r="D604" i="54" s="1"/>
  <c r="D605" i="54" s="1"/>
  <c r="D606" i="54" s="1"/>
  <c r="D607" i="54" s="1"/>
  <c r="D608" i="54" s="1"/>
  <c r="D609" i="54" s="1"/>
  <c r="D610" i="54" s="1"/>
  <c r="D611" i="54" s="1"/>
  <c r="D612" i="54" s="1"/>
  <c r="D613" i="54" s="1"/>
  <c r="D614" i="54" s="1"/>
  <c r="D615" i="54" s="1"/>
  <c r="D616" i="54" s="1"/>
  <c r="D617" i="54" s="1"/>
  <c r="D618" i="54" s="1"/>
  <c r="D619" i="54" s="1"/>
  <c r="D620" i="54" s="1"/>
  <c r="D621" i="54" s="1"/>
  <c r="D622" i="54" s="1"/>
  <c r="D623" i="54" s="1"/>
  <c r="D624" i="54" s="1"/>
  <c r="D625" i="54" s="1"/>
  <c r="D626" i="54" s="1"/>
  <c r="D627" i="54" s="1"/>
  <c r="D628" i="54" s="1"/>
  <c r="D629" i="54" s="1"/>
  <c r="D630" i="54" s="1"/>
  <c r="D631" i="54" s="1"/>
  <c r="D632" i="54" s="1"/>
  <c r="D633" i="54" s="1"/>
  <c r="D634" i="54" s="1"/>
  <c r="D635" i="54" s="1"/>
  <c r="D636" i="54" s="1"/>
  <c r="D637" i="54" s="1"/>
  <c r="D638" i="54" s="1"/>
  <c r="D639" i="54" s="1"/>
  <c r="D640" i="54" s="1"/>
  <c r="D641" i="54" s="1"/>
  <c r="D642" i="54" s="1"/>
  <c r="D643" i="54" s="1"/>
  <c r="D644" i="54" s="1"/>
  <c r="D645" i="54" s="1"/>
  <c r="D646" i="54" s="1"/>
  <c r="D647" i="54" s="1"/>
  <c r="D648" i="54" s="1"/>
  <c r="D649" i="54" s="1"/>
  <c r="D650" i="54" s="1"/>
  <c r="D651" i="54" s="1"/>
  <c r="D652" i="54" s="1"/>
  <c r="D653" i="54" s="1"/>
  <c r="D654" i="54" s="1"/>
  <c r="D655" i="54" s="1"/>
  <c r="D656" i="54" s="1"/>
  <c r="D657" i="54" s="1"/>
  <c r="D658" i="54" s="1"/>
  <c r="D659" i="54" s="1"/>
  <c r="D660" i="54" s="1"/>
  <c r="D661" i="54" s="1"/>
  <c r="D662" i="54" s="1"/>
  <c r="D663" i="54" s="1"/>
  <c r="D664" i="54" s="1"/>
  <c r="D665" i="54" s="1"/>
  <c r="D666" i="54" s="1"/>
  <c r="D667" i="54" s="1"/>
  <c r="D668" i="54" s="1"/>
  <c r="D669" i="54" s="1"/>
  <c r="D670" i="54" s="1"/>
  <c r="D671" i="54" s="1"/>
  <c r="D672" i="54" s="1"/>
  <c r="D673" i="54" s="1"/>
  <c r="D674" i="54" s="1"/>
  <c r="D675" i="54" s="1"/>
  <c r="D676" i="54" s="1"/>
  <c r="D677" i="54" s="1"/>
  <c r="D678" i="54" s="1"/>
  <c r="D679" i="54" s="1"/>
  <c r="D680" i="54" s="1"/>
  <c r="D681" i="54" s="1"/>
  <c r="D682" i="54" s="1"/>
  <c r="D683" i="54" s="1"/>
  <c r="D684" i="54" s="1"/>
  <c r="D685" i="54" s="1"/>
  <c r="D686" i="54" s="1"/>
  <c r="D687" i="54" s="1"/>
  <c r="D688" i="54" s="1"/>
  <c r="D689" i="54" s="1"/>
  <c r="D690" i="54" s="1"/>
  <c r="D691" i="54" s="1"/>
  <c r="D692" i="54" s="1"/>
  <c r="D693" i="54" s="1"/>
  <c r="D694" i="54" s="1"/>
  <c r="D695" i="54" s="1"/>
  <c r="D696" i="54" s="1"/>
  <c r="D697" i="54" s="1"/>
  <c r="D698" i="54" s="1"/>
  <c r="D699" i="54" s="1"/>
  <c r="D700" i="54" s="1"/>
  <c r="D701" i="54" s="1"/>
  <c r="D702" i="54" s="1"/>
  <c r="D703" i="54" s="1"/>
  <c r="D704" i="54" s="1"/>
  <c r="D705" i="54" s="1"/>
  <c r="D706" i="54" s="1"/>
  <c r="D707" i="54" s="1"/>
  <c r="D708" i="54" s="1"/>
  <c r="D709" i="54" s="1"/>
  <c r="D710" i="54" s="1"/>
  <c r="D711" i="54" s="1"/>
  <c r="D712" i="54" s="1"/>
  <c r="D713" i="54" s="1"/>
  <c r="D714" i="54" s="1"/>
  <c r="D715" i="54" s="1"/>
  <c r="D716" i="54" s="1"/>
  <c r="D717" i="54" s="1"/>
  <c r="D718" i="54" s="1"/>
  <c r="D719" i="54" s="1"/>
  <c r="D720" i="54" s="1"/>
  <c r="D721" i="54" s="1"/>
  <c r="D722" i="54" s="1"/>
  <c r="D723" i="54" s="1"/>
  <c r="D724" i="54" s="1"/>
  <c r="D725" i="54" s="1"/>
  <c r="D726" i="54" s="1"/>
  <c r="D727" i="54" s="1"/>
  <c r="D728" i="54" s="1"/>
  <c r="D729" i="54" s="1"/>
  <c r="D730" i="54" s="1"/>
  <c r="D731" i="54" s="1"/>
  <c r="D732" i="54" s="1"/>
  <c r="D733" i="54" s="1"/>
  <c r="D734" i="54" s="1"/>
  <c r="D735" i="54" s="1"/>
  <c r="D736" i="54" s="1"/>
  <c r="D737" i="54" s="1"/>
  <c r="D738" i="54" s="1"/>
  <c r="D739" i="54" s="1"/>
  <c r="D740" i="54" s="1"/>
  <c r="D741" i="54" s="1"/>
  <c r="D742" i="54" s="1"/>
  <c r="D743" i="54" s="1"/>
  <c r="D744" i="54" s="1"/>
  <c r="D745" i="54" s="1"/>
  <c r="D746" i="54" s="1"/>
  <c r="D747" i="54" s="1"/>
  <c r="D748" i="54" s="1"/>
  <c r="D749" i="54" s="1"/>
  <c r="D750" i="54" s="1"/>
  <c r="D751" i="54" s="1"/>
  <c r="D752" i="54" s="1"/>
  <c r="D753" i="54" s="1"/>
  <c r="D754" i="54" s="1"/>
  <c r="D755" i="54" s="1"/>
  <c r="D756" i="54" s="1"/>
  <c r="D757" i="54" s="1"/>
  <c r="D758" i="54" s="1"/>
  <c r="D759" i="54" s="1"/>
  <c r="D760" i="54" s="1"/>
  <c r="D761" i="54" s="1"/>
  <c r="D762" i="54" s="1"/>
  <c r="D763" i="54" s="1"/>
  <c r="D764" i="54" s="1"/>
  <c r="D765" i="54" s="1"/>
  <c r="D766" i="54" s="1"/>
  <c r="D767" i="54" s="1"/>
  <c r="D768" i="54" s="1"/>
  <c r="D769" i="54" s="1"/>
  <c r="D770" i="54" s="1"/>
  <c r="D771" i="54" s="1"/>
  <c r="D772" i="54" s="1"/>
  <c r="D773" i="54" s="1"/>
  <c r="D774" i="54" s="1"/>
  <c r="D775" i="54" s="1"/>
  <c r="D776" i="54" s="1"/>
  <c r="D777" i="54" s="1"/>
  <c r="D778" i="54" s="1"/>
  <c r="D779" i="54" s="1"/>
  <c r="D780" i="54" s="1"/>
  <c r="D781" i="54" s="1"/>
  <c r="D782" i="54" s="1"/>
  <c r="D783" i="54" s="1"/>
  <c r="D784" i="54" s="1"/>
  <c r="D785" i="54" s="1"/>
  <c r="D786" i="54" s="1"/>
  <c r="D787" i="54" s="1"/>
  <c r="D788" i="54" s="1"/>
  <c r="D789" i="54" s="1"/>
  <c r="D790" i="54" s="1"/>
  <c r="D791" i="54" s="1"/>
  <c r="D792" i="54" s="1"/>
  <c r="D793" i="54" s="1"/>
  <c r="D794" i="54" s="1"/>
  <c r="D795" i="54" s="1"/>
  <c r="D796" i="54" s="1"/>
  <c r="D797" i="54" s="1"/>
  <c r="D798" i="54" s="1"/>
  <c r="D799" i="54" s="1"/>
  <c r="D800" i="54" s="1"/>
  <c r="D801" i="54" s="1"/>
  <c r="D802" i="54" s="1"/>
  <c r="D803" i="54" s="1"/>
  <c r="D804" i="54" s="1"/>
  <c r="D805" i="54" s="1"/>
  <c r="D806" i="54" s="1"/>
  <c r="D807" i="54" s="1"/>
  <c r="D808" i="54" s="1"/>
  <c r="D809" i="54" s="1"/>
  <c r="D810" i="54" s="1"/>
  <c r="D811" i="54" s="1"/>
  <c r="D812" i="54" s="1"/>
  <c r="D813" i="54" s="1"/>
  <c r="D814" i="54" s="1"/>
  <c r="D815" i="54" s="1"/>
  <c r="D816" i="54" s="1"/>
  <c r="D817" i="54" s="1"/>
  <c r="D818" i="54" s="1"/>
  <c r="D819" i="54" s="1"/>
  <c r="D820" i="54" s="1"/>
  <c r="D821" i="54" s="1"/>
  <c r="D822" i="54" s="1"/>
  <c r="D823" i="54" s="1"/>
  <c r="D824" i="54" s="1"/>
  <c r="D825" i="54" s="1"/>
  <c r="D826" i="54" s="1"/>
  <c r="D827" i="54" s="1"/>
  <c r="D828" i="54" s="1"/>
  <c r="D829" i="54" s="1"/>
  <c r="D830" i="54" s="1"/>
  <c r="D831" i="54" s="1"/>
  <c r="D832" i="54" s="1"/>
  <c r="D833" i="54" s="1"/>
  <c r="D834" i="54" s="1"/>
  <c r="D835" i="54" s="1"/>
  <c r="D836" i="54" s="1"/>
  <c r="D837" i="54" s="1"/>
  <c r="D838" i="54" s="1"/>
  <c r="D839" i="54" s="1"/>
  <c r="D840" i="54" s="1"/>
  <c r="D841" i="54" s="1"/>
  <c r="D842" i="54" s="1"/>
  <c r="D843" i="54" s="1"/>
  <c r="D844" i="54" s="1"/>
  <c r="D845" i="54" s="1"/>
  <c r="D846" i="54" s="1"/>
  <c r="D847" i="54" s="1"/>
  <c r="D848" i="54" s="1"/>
  <c r="D849" i="54" s="1"/>
  <c r="D850" i="54" s="1"/>
  <c r="D851" i="54" s="1"/>
  <c r="D852" i="54" s="1"/>
  <c r="D853" i="54" s="1"/>
  <c r="D854" i="54" s="1"/>
  <c r="D855" i="54" s="1"/>
  <c r="D856" i="54" s="1"/>
  <c r="D857" i="54" s="1"/>
  <c r="D858" i="54" s="1"/>
  <c r="D859" i="54" s="1"/>
  <c r="D860" i="54" s="1"/>
  <c r="D861" i="54" s="1"/>
  <c r="D862" i="54" s="1"/>
  <c r="D863" i="54" s="1"/>
  <c r="D864" i="54" s="1"/>
  <c r="D865" i="54" s="1"/>
  <c r="D866" i="54" s="1"/>
  <c r="D867" i="54" s="1"/>
  <c r="D868" i="54" s="1"/>
  <c r="D869" i="54" s="1"/>
  <c r="D870" i="54" s="1"/>
  <c r="D871" i="54" s="1"/>
  <c r="D872" i="54" s="1"/>
  <c r="D873" i="54" s="1"/>
  <c r="D874" i="54" s="1"/>
  <c r="D875" i="54" s="1"/>
  <c r="D876" i="54" s="1"/>
  <c r="D877" i="54" s="1"/>
  <c r="D878" i="54" s="1"/>
  <c r="D879" i="54" s="1"/>
  <c r="D880" i="54" s="1"/>
  <c r="D881" i="54" s="1"/>
  <c r="D882" i="54" s="1"/>
  <c r="D883" i="54" s="1"/>
  <c r="D884" i="54" s="1"/>
  <c r="D885" i="54" s="1"/>
  <c r="D886" i="54" s="1"/>
  <c r="D887" i="54" s="1"/>
  <c r="D888" i="54" s="1"/>
  <c r="D889" i="54" s="1"/>
  <c r="D890" i="54" s="1"/>
  <c r="D891" i="54" s="1"/>
  <c r="D892" i="54" s="1"/>
  <c r="D893" i="54" s="1"/>
  <c r="D894" i="54" s="1"/>
  <c r="D895" i="54" s="1"/>
  <c r="D896" i="54" s="1"/>
  <c r="D897" i="54" s="1"/>
  <c r="D898" i="54" s="1"/>
  <c r="D899" i="54" s="1"/>
  <c r="D900" i="54" s="1"/>
  <c r="D901" i="54" s="1"/>
  <c r="D902" i="54" s="1"/>
  <c r="D903" i="54" s="1"/>
  <c r="D904" i="54" s="1"/>
  <c r="D905" i="54" s="1"/>
  <c r="D906" i="54" s="1"/>
  <c r="D907" i="54" s="1"/>
  <c r="D908" i="54" s="1"/>
  <c r="D909" i="54" s="1"/>
  <c r="D910" i="54" s="1"/>
  <c r="D911" i="54" s="1"/>
  <c r="D912" i="54" s="1"/>
  <c r="D913" i="54" s="1"/>
  <c r="D914" i="54" s="1"/>
  <c r="D915" i="54" s="1"/>
  <c r="D916" i="54" s="1"/>
  <c r="D917" i="54" s="1"/>
  <c r="D918" i="54" s="1"/>
  <c r="D919" i="54" s="1"/>
  <c r="D920" i="54" s="1"/>
  <c r="D921" i="54" s="1"/>
  <c r="D922" i="54" s="1"/>
  <c r="D923" i="54" s="1"/>
  <c r="D924" i="54" s="1"/>
  <c r="D925" i="54" s="1"/>
  <c r="D926" i="54" s="1"/>
  <c r="D927" i="54" s="1"/>
  <c r="D928" i="54" s="1"/>
  <c r="D929" i="54" s="1"/>
  <c r="D930" i="54" s="1"/>
  <c r="D931" i="54" s="1"/>
  <c r="D932" i="54" s="1"/>
  <c r="D933" i="54" s="1"/>
  <c r="D934" i="54" s="1"/>
  <c r="D935" i="54" s="1"/>
  <c r="D936" i="54" s="1"/>
  <c r="D937" i="54" s="1"/>
  <c r="D938" i="54" s="1"/>
  <c r="D939" i="54" s="1"/>
  <c r="D940" i="54" s="1"/>
  <c r="D941" i="54" s="1"/>
  <c r="D942" i="54" s="1"/>
  <c r="D943" i="54" s="1"/>
  <c r="D944" i="54" s="1"/>
  <c r="D945" i="54" s="1"/>
  <c r="D946" i="54" s="1"/>
  <c r="D947" i="54" s="1"/>
  <c r="D948" i="54" s="1"/>
  <c r="D949" i="54" s="1"/>
  <c r="D950" i="54" s="1"/>
  <c r="D951" i="54" s="1"/>
  <c r="D952" i="54" s="1"/>
  <c r="D953" i="54" s="1"/>
  <c r="D954" i="54" s="1"/>
  <c r="D955" i="54" s="1"/>
  <c r="D956" i="54" s="1"/>
  <c r="D957" i="54" s="1"/>
  <c r="D958" i="54" s="1"/>
  <c r="D959" i="54" s="1"/>
  <c r="D960" i="54" s="1"/>
  <c r="D961" i="54" s="1"/>
  <c r="D962" i="54" s="1"/>
  <c r="D963" i="54" s="1"/>
  <c r="D964" i="54" s="1"/>
  <c r="D965" i="54" s="1"/>
  <c r="D966" i="54" s="1"/>
  <c r="D967" i="54" s="1"/>
  <c r="D968" i="54" s="1"/>
  <c r="D969" i="54" s="1"/>
  <c r="D970" i="54" s="1"/>
  <c r="D971" i="54" s="1"/>
  <c r="D972" i="54" s="1"/>
  <c r="D973" i="54" s="1"/>
  <c r="D974" i="54" s="1"/>
  <c r="D975" i="54" s="1"/>
  <c r="D976" i="54" s="1"/>
  <c r="D977" i="54" s="1"/>
  <c r="D978" i="54" s="1"/>
  <c r="D979" i="54" s="1"/>
  <c r="D980" i="54" s="1"/>
  <c r="D981" i="54" s="1"/>
  <c r="D982" i="54" s="1"/>
  <c r="D983" i="54" s="1"/>
  <c r="D984" i="54" s="1"/>
  <c r="D985" i="54" s="1"/>
  <c r="D986" i="54" s="1"/>
  <c r="D987" i="54" s="1"/>
  <c r="D988" i="54" s="1"/>
  <c r="D989" i="54" s="1"/>
  <c r="D990" i="54" s="1"/>
  <c r="D991" i="54" s="1"/>
  <c r="D992" i="54" s="1"/>
  <c r="D993" i="54" s="1"/>
  <c r="D994" i="54" s="1"/>
  <c r="D995" i="54" s="1"/>
  <c r="D996" i="54" s="1"/>
  <c r="D997" i="54" s="1"/>
  <c r="D998" i="54" s="1"/>
  <c r="D999" i="54" s="1"/>
  <c r="D1000" i="54" s="1"/>
  <c r="D1001" i="54" s="1"/>
  <c r="D1002" i="54" s="1"/>
  <c r="D1003" i="54" s="1"/>
  <c r="D1004" i="54" s="1"/>
  <c r="D1005" i="54" s="1"/>
  <c r="D1006" i="54" s="1"/>
  <c r="D1007" i="54" s="1"/>
  <c r="D1008" i="54" s="1"/>
  <c r="D1009" i="54" s="1"/>
  <c r="D1010" i="54" s="1"/>
  <c r="D1011" i="54" s="1"/>
  <c r="D1012" i="54" s="1"/>
  <c r="D1013" i="54" s="1"/>
  <c r="D1014" i="54" s="1"/>
  <c r="D1015" i="54" s="1"/>
  <c r="D1016" i="54" s="1"/>
  <c r="D1017" i="54" s="1"/>
  <c r="D1018" i="54" s="1"/>
  <c r="D1019" i="54" s="1"/>
  <c r="D1020" i="54" s="1"/>
  <c r="D1021" i="54" s="1"/>
  <c r="D1022" i="54" s="1"/>
  <c r="D1023" i="54" s="1"/>
  <c r="D1024" i="54" s="1"/>
  <c r="D1025" i="54" s="1"/>
  <c r="D1026" i="54" s="1"/>
  <c r="D1027" i="54" s="1"/>
  <c r="D1028" i="54" s="1"/>
  <c r="D1029" i="54" s="1"/>
  <c r="D1030" i="54" s="1"/>
  <c r="D1031" i="54" s="1"/>
  <c r="D1032" i="54" s="1"/>
  <c r="D1033" i="54" s="1"/>
  <c r="D1034" i="54" s="1"/>
  <c r="D1035" i="54" s="1"/>
  <c r="D1036" i="54" s="1"/>
  <c r="D1037" i="54" s="1"/>
  <c r="D1038" i="54" s="1"/>
  <c r="D1039" i="54" s="1"/>
  <c r="D1040" i="54" s="1"/>
  <c r="D1041" i="54" s="1"/>
  <c r="D1042" i="54" s="1"/>
  <c r="D1043" i="54" s="1"/>
  <c r="D1044" i="54" s="1"/>
  <c r="D1045" i="54" s="1"/>
  <c r="D1046" i="54" s="1"/>
  <c r="D1047" i="54" s="1"/>
  <c r="D1048" i="54" s="1"/>
  <c r="D1049" i="54" s="1"/>
  <c r="D1050" i="54" s="1"/>
  <c r="D1051" i="54" s="1"/>
  <c r="D1052" i="54" s="1"/>
  <c r="D1053" i="54" s="1"/>
  <c r="D1054" i="54" s="1"/>
  <c r="D1055" i="54" s="1"/>
  <c r="D1056" i="54" s="1"/>
  <c r="D1057" i="54" s="1"/>
  <c r="D1058" i="54" s="1"/>
  <c r="D1059" i="54" s="1"/>
  <c r="D1060" i="54" s="1"/>
  <c r="D1061" i="54" s="1"/>
  <c r="D1062" i="54" s="1"/>
  <c r="D1063" i="54" s="1"/>
  <c r="D1064" i="54" s="1"/>
  <c r="D1065" i="54" s="1"/>
  <c r="D1066" i="54" s="1"/>
  <c r="D1067" i="54" s="1"/>
  <c r="D1068" i="54" s="1"/>
  <c r="D1069" i="54" s="1"/>
  <c r="D1070" i="54" s="1"/>
  <c r="D1071" i="54" s="1"/>
  <c r="D1072" i="54" s="1"/>
  <c r="D1073" i="54" s="1"/>
  <c r="D1074" i="54" s="1"/>
  <c r="D1075" i="54" s="1"/>
  <c r="D1076" i="54" s="1"/>
  <c r="D1077" i="54" s="1"/>
  <c r="D1078" i="54" s="1"/>
  <c r="D1079" i="54" s="1"/>
  <c r="D1080" i="54" s="1"/>
  <c r="D1081" i="54" s="1"/>
  <c r="D1082" i="54" s="1"/>
  <c r="D1083" i="54" s="1"/>
  <c r="D1084" i="54" s="1"/>
  <c r="D1085" i="54" s="1"/>
  <c r="D1086" i="54" s="1"/>
  <c r="D1087" i="54" s="1"/>
  <c r="D1088" i="54" s="1"/>
  <c r="D1089" i="54" s="1"/>
  <c r="D1090" i="54" s="1"/>
  <c r="D1091" i="54" s="1"/>
  <c r="D1092" i="54" s="1"/>
  <c r="D1093" i="54" s="1"/>
  <c r="D1094" i="54" s="1"/>
  <c r="D1095" i="54" s="1"/>
  <c r="D1096" i="54" s="1"/>
  <c r="D1097" i="54" s="1"/>
  <c r="D1098" i="54" s="1"/>
  <c r="D1099" i="54" s="1"/>
  <c r="D1100" i="54" s="1"/>
  <c r="D1101" i="54" s="1"/>
  <c r="D1102" i="54" s="1"/>
  <c r="D1103" i="54" s="1"/>
  <c r="D1104" i="54" s="1"/>
  <c r="D1105" i="54" s="1"/>
  <c r="D1106" i="54" s="1"/>
  <c r="D1107" i="54" s="1"/>
  <c r="D1108" i="54" s="1"/>
  <c r="D1109" i="54" s="1"/>
  <c r="D1110" i="54" s="1"/>
  <c r="D1111" i="54" s="1"/>
  <c r="D1112" i="54" s="1"/>
  <c r="D1113" i="54" s="1"/>
  <c r="D1114" i="54" s="1"/>
  <c r="D1115" i="54" s="1"/>
  <c r="D1116" i="54" s="1"/>
  <c r="D1117" i="54" s="1"/>
  <c r="D1118" i="54" s="1"/>
  <c r="D1119" i="54" s="1"/>
  <c r="D1120" i="54" s="1"/>
  <c r="D1121" i="54" s="1"/>
  <c r="D1122" i="54" s="1"/>
  <c r="D1123" i="54" s="1"/>
  <c r="D1124" i="54" s="1"/>
  <c r="D1125" i="54" s="1"/>
  <c r="D1126" i="54" s="1"/>
  <c r="D1127" i="54" s="1"/>
  <c r="D1128" i="54" s="1"/>
  <c r="D1129" i="54" s="1"/>
  <c r="D1130" i="54" s="1"/>
  <c r="D1131" i="54" s="1"/>
  <c r="D1132" i="54" s="1"/>
  <c r="D1133" i="54" s="1"/>
  <c r="D1134" i="54" s="1"/>
  <c r="D1135" i="54" s="1"/>
  <c r="D1136" i="54" s="1"/>
  <c r="D1137" i="54" s="1"/>
  <c r="D1138" i="54" s="1"/>
  <c r="D1139" i="54" s="1"/>
  <c r="D1140" i="54" s="1"/>
  <c r="D1141" i="54" s="1"/>
  <c r="D1142" i="54" s="1"/>
  <c r="D1143" i="54" s="1"/>
  <c r="D1144" i="54" s="1"/>
  <c r="D1145" i="54" s="1"/>
  <c r="D1146" i="54" s="1"/>
  <c r="D1147" i="54" s="1"/>
  <c r="D1148" i="54" s="1"/>
  <c r="D1149" i="54" s="1"/>
  <c r="D1150" i="54" s="1"/>
  <c r="D1151" i="54" s="1"/>
  <c r="D1152" i="54" s="1"/>
  <c r="D1153" i="54" s="1"/>
  <c r="D1154" i="54" s="1"/>
  <c r="D1155" i="54" s="1"/>
  <c r="D1156" i="54" s="1"/>
  <c r="D1157" i="54" s="1"/>
  <c r="D1158" i="54" s="1"/>
  <c r="D1159" i="54" s="1"/>
  <c r="D1160" i="54" s="1"/>
  <c r="D1161" i="54" s="1"/>
  <c r="D1162" i="54" s="1"/>
  <c r="D1163" i="54" s="1"/>
  <c r="D1164" i="54" s="1"/>
  <c r="D1165" i="54" s="1"/>
  <c r="D1166" i="54" s="1"/>
  <c r="D1167" i="54" s="1"/>
  <c r="D1168" i="54" s="1"/>
  <c r="D1169" i="54" s="1"/>
  <c r="D1170" i="54" s="1"/>
  <c r="D1171" i="54" s="1"/>
  <c r="D1172" i="54" s="1"/>
  <c r="D1173" i="54" s="1"/>
  <c r="D1174" i="54" s="1"/>
  <c r="D1175" i="54" s="1"/>
  <c r="D1176" i="54" s="1"/>
  <c r="D1177" i="54" s="1"/>
  <c r="D1178" i="54" s="1"/>
  <c r="D1179" i="54" s="1"/>
  <c r="D1180" i="54" s="1"/>
  <c r="D1181" i="54" s="1"/>
  <c r="D1182" i="54" s="1"/>
  <c r="D1183" i="54" s="1"/>
  <c r="D1184" i="54" s="1"/>
  <c r="D1185" i="54" s="1"/>
  <c r="D1186" i="54" s="1"/>
  <c r="D1187" i="54" s="1"/>
  <c r="D1188" i="54" s="1"/>
  <c r="D1189" i="54" s="1"/>
  <c r="D1190" i="54" s="1"/>
  <c r="D1191" i="54" s="1"/>
  <c r="D1192" i="54" s="1"/>
  <c r="D1193" i="54" s="1"/>
  <c r="D1194" i="54" s="1"/>
  <c r="D1195" i="54" s="1"/>
  <c r="D1196" i="54" s="1"/>
  <c r="D1197" i="54" s="1"/>
  <c r="D1198" i="54" s="1"/>
  <c r="D1199" i="54" s="1"/>
  <c r="D1200" i="54" s="1"/>
  <c r="D1201" i="54" s="1"/>
  <c r="D1202" i="54" s="1"/>
  <c r="D1203" i="54" s="1"/>
  <c r="D1204" i="54" s="1"/>
  <c r="D1205" i="54" s="1"/>
  <c r="D1206" i="54" s="1"/>
  <c r="D1207" i="54" s="1"/>
  <c r="D1208" i="54" s="1"/>
  <c r="D1209" i="54" s="1"/>
  <c r="D1210" i="54" s="1"/>
  <c r="D1211" i="54" s="1"/>
  <c r="D1212" i="54" s="1"/>
  <c r="D1213" i="54" s="1"/>
  <c r="D1214" i="54" s="1"/>
  <c r="D1215" i="54" s="1"/>
  <c r="D1216" i="54" s="1"/>
  <c r="D1217" i="54" s="1"/>
  <c r="D1218" i="54" s="1"/>
  <c r="D1219" i="54" s="1"/>
  <c r="D1220" i="54" s="1"/>
  <c r="D1221" i="54" s="1"/>
  <c r="D1222" i="54" s="1"/>
  <c r="D1223" i="54" s="1"/>
  <c r="D1224" i="54" s="1"/>
  <c r="D1225" i="54" s="1"/>
  <c r="D1226" i="54" s="1"/>
  <c r="D1227" i="54" s="1"/>
  <c r="D1228" i="54" s="1"/>
  <c r="D1229" i="54" s="1"/>
  <c r="D1230" i="54" s="1"/>
  <c r="D1231" i="54" s="1"/>
  <c r="D1232" i="54" s="1"/>
  <c r="D1233" i="54" s="1"/>
  <c r="D1234" i="54" s="1"/>
  <c r="D1235" i="54" s="1"/>
  <c r="D1236" i="54" s="1"/>
  <c r="D1237" i="54" s="1"/>
  <c r="D1238" i="54" s="1"/>
  <c r="D1239" i="54" s="1"/>
  <c r="D1240" i="54" s="1"/>
  <c r="D1241" i="54" s="1"/>
  <c r="D1242" i="54" s="1"/>
  <c r="D1243" i="54" s="1"/>
  <c r="D1244" i="54" s="1"/>
  <c r="D1245" i="54" s="1"/>
  <c r="D1246" i="54" s="1"/>
  <c r="D1247" i="54" s="1"/>
  <c r="D1248" i="54" s="1"/>
  <c r="D1249" i="54" s="1"/>
  <c r="D1250" i="54" s="1"/>
  <c r="D1251" i="54" s="1"/>
  <c r="D1252" i="54" s="1"/>
  <c r="D1253" i="54" s="1"/>
  <c r="D1254" i="54" s="1"/>
  <c r="D1255" i="54" s="1"/>
  <c r="D1256" i="54" s="1"/>
  <c r="D1257" i="54" s="1"/>
  <c r="D1258" i="54" s="1"/>
  <c r="D1259" i="54" s="1"/>
  <c r="D1260" i="54" s="1"/>
  <c r="D1261" i="54" s="1"/>
  <c r="D1262" i="54" s="1"/>
  <c r="D2" i="54"/>
  <c r="C767" i="53"/>
  <c r="B767" i="53"/>
  <c r="D46" i="53"/>
  <c r="D47" i="53" s="1"/>
  <c r="D48" i="53" s="1"/>
  <c r="D49" i="53" s="1"/>
  <c r="D50" i="53" s="1"/>
  <c r="D51" i="53" s="1"/>
  <c r="D52" i="53" s="1"/>
  <c r="D53" i="53" s="1"/>
  <c r="D54" i="53" s="1"/>
  <c r="D55" i="53" s="1"/>
  <c r="D56" i="53" s="1"/>
  <c r="D57" i="53" s="1"/>
  <c r="D58" i="53" s="1"/>
  <c r="D59" i="53" s="1"/>
  <c r="D60" i="53" s="1"/>
  <c r="D61" i="53" s="1"/>
  <c r="D62" i="53" s="1"/>
  <c r="D63" i="53" s="1"/>
  <c r="D64" i="53" s="1"/>
  <c r="D65" i="53" s="1"/>
  <c r="D66" i="53" s="1"/>
  <c r="D67" i="53" s="1"/>
  <c r="D68" i="53" s="1"/>
  <c r="D69" i="53" s="1"/>
  <c r="D70" i="53" s="1"/>
  <c r="D71" i="53" s="1"/>
  <c r="D72" i="53" s="1"/>
  <c r="D73" i="53" s="1"/>
  <c r="D74" i="53" s="1"/>
  <c r="D75" i="53" s="1"/>
  <c r="D76" i="53" s="1"/>
  <c r="D77" i="53" s="1"/>
  <c r="D78" i="53" s="1"/>
  <c r="D79" i="53" s="1"/>
  <c r="D80" i="53" s="1"/>
  <c r="D81" i="53" s="1"/>
  <c r="D82" i="53" s="1"/>
  <c r="D83" i="53" s="1"/>
  <c r="D84" i="53" s="1"/>
  <c r="D85" i="53" s="1"/>
  <c r="D86" i="53" s="1"/>
  <c r="D87" i="53" s="1"/>
  <c r="D88" i="53" s="1"/>
  <c r="D89" i="53" s="1"/>
  <c r="D90" i="53" s="1"/>
  <c r="D91" i="53" s="1"/>
  <c r="D92" i="53" s="1"/>
  <c r="D93" i="53" s="1"/>
  <c r="D94" i="53" s="1"/>
  <c r="D95" i="53" s="1"/>
  <c r="D96" i="53" s="1"/>
  <c r="D97" i="53" s="1"/>
  <c r="D98" i="53" s="1"/>
  <c r="D99" i="53" s="1"/>
  <c r="D100" i="53" s="1"/>
  <c r="D101" i="53" s="1"/>
  <c r="D102" i="53" s="1"/>
  <c r="D103" i="53" s="1"/>
  <c r="D104" i="53" s="1"/>
  <c r="D105" i="53" s="1"/>
  <c r="D106" i="53" s="1"/>
  <c r="D107" i="53" s="1"/>
  <c r="D108" i="53" s="1"/>
  <c r="D109" i="53" s="1"/>
  <c r="D110" i="53" s="1"/>
  <c r="D111" i="53" s="1"/>
  <c r="D112" i="53" s="1"/>
  <c r="D113" i="53" s="1"/>
  <c r="D114" i="53" s="1"/>
  <c r="D115" i="53" s="1"/>
  <c r="D116" i="53" s="1"/>
  <c r="D117" i="53" s="1"/>
  <c r="D118" i="53" s="1"/>
  <c r="D119" i="53" s="1"/>
  <c r="D120" i="53" s="1"/>
  <c r="D121" i="53" s="1"/>
  <c r="D122" i="53" s="1"/>
  <c r="D123" i="53" s="1"/>
  <c r="D124" i="53" s="1"/>
  <c r="D125" i="53" s="1"/>
  <c r="D126" i="53" s="1"/>
  <c r="D127" i="53" s="1"/>
  <c r="D128" i="53" s="1"/>
  <c r="D129" i="53" s="1"/>
  <c r="D130" i="53" s="1"/>
  <c r="D131" i="53" s="1"/>
  <c r="D132" i="53" s="1"/>
  <c r="D133" i="53" s="1"/>
  <c r="D134" i="53" s="1"/>
  <c r="D135" i="53" s="1"/>
  <c r="D136" i="53" s="1"/>
  <c r="D137" i="53" s="1"/>
  <c r="D138" i="53" s="1"/>
  <c r="D139" i="53" s="1"/>
  <c r="D140" i="53" s="1"/>
  <c r="D141" i="53" s="1"/>
  <c r="D142" i="53" s="1"/>
  <c r="D143" i="53" s="1"/>
  <c r="D144" i="53" s="1"/>
  <c r="D145" i="53" s="1"/>
  <c r="D146" i="53" s="1"/>
  <c r="D147" i="53" s="1"/>
  <c r="D148" i="53" s="1"/>
  <c r="D149" i="53" s="1"/>
  <c r="D150" i="53" s="1"/>
  <c r="D151" i="53" s="1"/>
  <c r="D152" i="53" s="1"/>
  <c r="D153" i="53" s="1"/>
  <c r="D154" i="53" s="1"/>
  <c r="D155" i="53" s="1"/>
  <c r="D156" i="53" s="1"/>
  <c r="D157" i="53" s="1"/>
  <c r="D158" i="53" s="1"/>
  <c r="D159" i="53" s="1"/>
  <c r="D160" i="53" s="1"/>
  <c r="D161" i="53" s="1"/>
  <c r="D162" i="53" s="1"/>
  <c r="D163" i="53" s="1"/>
  <c r="D164" i="53" s="1"/>
  <c r="D165" i="53" s="1"/>
  <c r="D166" i="53" s="1"/>
  <c r="D167" i="53" s="1"/>
  <c r="D168" i="53" s="1"/>
  <c r="D169" i="53" s="1"/>
  <c r="D170" i="53" s="1"/>
  <c r="D171" i="53" s="1"/>
  <c r="D172" i="53" s="1"/>
  <c r="D173" i="53" s="1"/>
  <c r="D174" i="53" s="1"/>
  <c r="D175" i="53" s="1"/>
  <c r="D176" i="53" s="1"/>
  <c r="D177" i="53" s="1"/>
  <c r="D178" i="53" s="1"/>
  <c r="D179" i="53" s="1"/>
  <c r="D180" i="53" s="1"/>
  <c r="D181" i="53" s="1"/>
  <c r="D182" i="53" s="1"/>
  <c r="D183" i="53" s="1"/>
  <c r="D184" i="53" s="1"/>
  <c r="D185" i="53" s="1"/>
  <c r="D186" i="53" s="1"/>
  <c r="D187" i="53" s="1"/>
  <c r="D188" i="53" s="1"/>
  <c r="D189" i="53" s="1"/>
  <c r="D190" i="53" s="1"/>
  <c r="D191" i="53" s="1"/>
  <c r="D192" i="53" s="1"/>
  <c r="D193" i="53" s="1"/>
  <c r="D194" i="53" s="1"/>
  <c r="D195" i="53" s="1"/>
  <c r="D196" i="53" s="1"/>
  <c r="D197" i="53" s="1"/>
  <c r="D198" i="53" s="1"/>
  <c r="D199" i="53" s="1"/>
  <c r="D200" i="53" s="1"/>
  <c r="D201" i="53" s="1"/>
  <c r="D202" i="53" s="1"/>
  <c r="D203" i="53" s="1"/>
  <c r="D204" i="53" s="1"/>
  <c r="D205" i="53" s="1"/>
  <c r="D206" i="53" s="1"/>
  <c r="D207" i="53" s="1"/>
  <c r="D208" i="53" s="1"/>
  <c r="D209" i="53" s="1"/>
  <c r="D210" i="53" s="1"/>
  <c r="D211" i="53" s="1"/>
  <c r="D212" i="53" s="1"/>
  <c r="D213" i="53" s="1"/>
  <c r="D214" i="53" s="1"/>
  <c r="D215" i="53" s="1"/>
  <c r="D216" i="53" s="1"/>
  <c r="D217" i="53" s="1"/>
  <c r="D218" i="53" s="1"/>
  <c r="D219" i="53" s="1"/>
  <c r="D220" i="53" s="1"/>
  <c r="D221" i="53" s="1"/>
  <c r="D222" i="53" s="1"/>
  <c r="D223" i="53" s="1"/>
  <c r="D224" i="53" s="1"/>
  <c r="D225" i="53" s="1"/>
  <c r="D226" i="53" s="1"/>
  <c r="D227" i="53" s="1"/>
  <c r="D228" i="53" s="1"/>
  <c r="D229" i="53" s="1"/>
  <c r="D230" i="53" s="1"/>
  <c r="D231" i="53" s="1"/>
  <c r="D232" i="53" s="1"/>
  <c r="D233" i="53" s="1"/>
  <c r="D234" i="53" s="1"/>
  <c r="D235" i="53" s="1"/>
  <c r="D236" i="53" s="1"/>
  <c r="D237" i="53" s="1"/>
  <c r="D238" i="53" s="1"/>
  <c r="D239" i="53" s="1"/>
  <c r="D240" i="53" s="1"/>
  <c r="D241" i="53" s="1"/>
  <c r="D242" i="53" s="1"/>
  <c r="D243" i="53" s="1"/>
  <c r="D244" i="53" s="1"/>
  <c r="D245" i="53" s="1"/>
  <c r="D246" i="53" s="1"/>
  <c r="D247" i="53" s="1"/>
  <c r="D248" i="53" s="1"/>
  <c r="D249" i="53" s="1"/>
  <c r="D250" i="53" s="1"/>
  <c r="D251" i="53" s="1"/>
  <c r="D252" i="53" s="1"/>
  <c r="D253" i="53" s="1"/>
  <c r="D254" i="53" s="1"/>
  <c r="D255" i="53" s="1"/>
  <c r="D256" i="53" s="1"/>
  <c r="D257" i="53" s="1"/>
  <c r="D258" i="53" s="1"/>
  <c r="D259" i="53" s="1"/>
  <c r="D260" i="53" s="1"/>
  <c r="D261" i="53" s="1"/>
  <c r="D262" i="53" s="1"/>
  <c r="D263" i="53" s="1"/>
  <c r="D264" i="53" s="1"/>
  <c r="D265" i="53" s="1"/>
  <c r="D266" i="53" s="1"/>
  <c r="D267" i="53" s="1"/>
  <c r="D268" i="53" s="1"/>
  <c r="D269" i="53" s="1"/>
  <c r="D270" i="53" s="1"/>
  <c r="D271" i="53" s="1"/>
  <c r="D272" i="53" s="1"/>
  <c r="D273" i="53" s="1"/>
  <c r="D274" i="53" s="1"/>
  <c r="D275" i="53" s="1"/>
  <c r="D276" i="53" s="1"/>
  <c r="D277" i="53" s="1"/>
  <c r="D278" i="53" s="1"/>
  <c r="D279" i="53" s="1"/>
  <c r="D280" i="53" s="1"/>
  <c r="D281" i="53" s="1"/>
  <c r="D282" i="53" s="1"/>
  <c r="D283" i="53" s="1"/>
  <c r="D284" i="53" s="1"/>
  <c r="D285" i="53" s="1"/>
  <c r="D286" i="53" s="1"/>
  <c r="D287" i="53" s="1"/>
  <c r="D288" i="53" s="1"/>
  <c r="D289" i="53" s="1"/>
  <c r="D290" i="53" s="1"/>
  <c r="D291" i="53" s="1"/>
  <c r="D292" i="53" s="1"/>
  <c r="D293" i="53" s="1"/>
  <c r="D294" i="53" s="1"/>
  <c r="D295" i="53" s="1"/>
  <c r="D296" i="53" s="1"/>
  <c r="D297" i="53" s="1"/>
  <c r="D298" i="53" s="1"/>
  <c r="D299" i="53" s="1"/>
  <c r="D300" i="53" s="1"/>
  <c r="D301" i="53" s="1"/>
  <c r="D302" i="53" s="1"/>
  <c r="D303" i="53" s="1"/>
  <c r="D304" i="53" s="1"/>
  <c r="D305" i="53" s="1"/>
  <c r="D306" i="53" s="1"/>
  <c r="D307" i="53" s="1"/>
  <c r="D308" i="53" s="1"/>
  <c r="D309" i="53" s="1"/>
  <c r="D310" i="53" s="1"/>
  <c r="D311" i="53" s="1"/>
  <c r="D312" i="53" s="1"/>
  <c r="D313" i="53" s="1"/>
  <c r="D314" i="53" s="1"/>
  <c r="D315" i="53" s="1"/>
  <c r="D316" i="53" s="1"/>
  <c r="D317" i="53" s="1"/>
  <c r="D318" i="53" s="1"/>
  <c r="D319" i="53" s="1"/>
  <c r="D320" i="53" s="1"/>
  <c r="D321" i="53" s="1"/>
  <c r="D322" i="53" s="1"/>
  <c r="D323" i="53" s="1"/>
  <c r="D324" i="53" s="1"/>
  <c r="D325" i="53" s="1"/>
  <c r="D326" i="53" s="1"/>
  <c r="D327" i="53" s="1"/>
  <c r="D328" i="53" s="1"/>
  <c r="D329" i="53" s="1"/>
  <c r="D330" i="53" s="1"/>
  <c r="D331" i="53" s="1"/>
  <c r="D332" i="53" s="1"/>
  <c r="D333" i="53" s="1"/>
  <c r="D334" i="53" s="1"/>
  <c r="D335" i="53" s="1"/>
  <c r="D336" i="53" s="1"/>
  <c r="D337" i="53" s="1"/>
  <c r="D338" i="53" s="1"/>
  <c r="D339" i="53" s="1"/>
  <c r="D340" i="53" s="1"/>
  <c r="D341" i="53" s="1"/>
  <c r="D342" i="53" s="1"/>
  <c r="D343" i="53" s="1"/>
  <c r="D344" i="53" s="1"/>
  <c r="D345" i="53" s="1"/>
  <c r="D346" i="53" s="1"/>
  <c r="D347" i="53" s="1"/>
  <c r="D348" i="53" s="1"/>
  <c r="D349" i="53" s="1"/>
  <c r="D350" i="53" s="1"/>
  <c r="D351" i="53" s="1"/>
  <c r="D352" i="53" s="1"/>
  <c r="D353" i="53" s="1"/>
  <c r="D354" i="53" s="1"/>
  <c r="D355" i="53" s="1"/>
  <c r="D356" i="53" s="1"/>
  <c r="D357" i="53" s="1"/>
  <c r="D358" i="53" s="1"/>
  <c r="D359" i="53" s="1"/>
  <c r="D360" i="53" s="1"/>
  <c r="D361" i="53" s="1"/>
  <c r="D362" i="53" s="1"/>
  <c r="D363" i="53" s="1"/>
  <c r="D364" i="53" s="1"/>
  <c r="D365" i="53" s="1"/>
  <c r="D366" i="53" s="1"/>
  <c r="D367" i="53" s="1"/>
  <c r="D368" i="53" s="1"/>
  <c r="D369" i="53" s="1"/>
  <c r="D370" i="53" s="1"/>
  <c r="D371" i="53" s="1"/>
  <c r="D372" i="53" s="1"/>
  <c r="D373" i="53" s="1"/>
  <c r="D374" i="53" s="1"/>
  <c r="D375" i="53" s="1"/>
  <c r="D376" i="53" s="1"/>
  <c r="D377" i="53" s="1"/>
  <c r="D378" i="53" s="1"/>
  <c r="D379" i="53" s="1"/>
  <c r="D380" i="53" s="1"/>
  <c r="D381" i="53" s="1"/>
  <c r="D382" i="53" s="1"/>
  <c r="D383" i="53" s="1"/>
  <c r="D384" i="53" s="1"/>
  <c r="D385" i="53" s="1"/>
  <c r="D386" i="53" s="1"/>
  <c r="D387" i="53" s="1"/>
  <c r="D388" i="53" s="1"/>
  <c r="D389" i="53" s="1"/>
  <c r="D390" i="53" s="1"/>
  <c r="D391" i="53" s="1"/>
  <c r="D392" i="53" s="1"/>
  <c r="D393" i="53" s="1"/>
  <c r="D394" i="53" s="1"/>
  <c r="D395" i="53" s="1"/>
  <c r="D396" i="53" s="1"/>
  <c r="D397" i="53" s="1"/>
  <c r="D398" i="53" s="1"/>
  <c r="D399" i="53" s="1"/>
  <c r="D400" i="53" s="1"/>
  <c r="D401" i="53" s="1"/>
  <c r="D402" i="53" s="1"/>
  <c r="D403" i="53" s="1"/>
  <c r="D404" i="53" s="1"/>
  <c r="D405" i="53" s="1"/>
  <c r="D406" i="53" s="1"/>
  <c r="D407" i="53" s="1"/>
  <c r="D408" i="53" s="1"/>
  <c r="D409" i="53" s="1"/>
  <c r="D410" i="53" s="1"/>
  <c r="D411" i="53" s="1"/>
  <c r="D412" i="53" s="1"/>
  <c r="D413" i="53" s="1"/>
  <c r="D414" i="53" s="1"/>
  <c r="D415" i="53" s="1"/>
  <c r="D416" i="53" s="1"/>
  <c r="D417" i="53" s="1"/>
  <c r="D418" i="53" s="1"/>
  <c r="D419" i="53" s="1"/>
  <c r="D420" i="53" s="1"/>
  <c r="D421" i="53" s="1"/>
  <c r="D422" i="53" s="1"/>
  <c r="D423" i="53" s="1"/>
  <c r="D424" i="53" s="1"/>
  <c r="D425" i="53" s="1"/>
  <c r="D426" i="53" s="1"/>
  <c r="D427" i="53" s="1"/>
  <c r="D428" i="53" s="1"/>
  <c r="D429" i="53" s="1"/>
  <c r="D430" i="53" s="1"/>
  <c r="D431" i="53" s="1"/>
  <c r="D432" i="53" s="1"/>
  <c r="D433" i="53" s="1"/>
  <c r="D434" i="53" s="1"/>
  <c r="D435" i="53" s="1"/>
  <c r="D436" i="53" s="1"/>
  <c r="D437" i="53" s="1"/>
  <c r="D438" i="53" s="1"/>
  <c r="D439" i="53" s="1"/>
  <c r="D440" i="53" s="1"/>
  <c r="D441" i="53" s="1"/>
  <c r="D442" i="53" s="1"/>
  <c r="D443" i="53" s="1"/>
  <c r="D444" i="53" s="1"/>
  <c r="D445" i="53" s="1"/>
  <c r="D446" i="53" s="1"/>
  <c r="D447" i="53" s="1"/>
  <c r="D448" i="53" s="1"/>
  <c r="D449" i="53" s="1"/>
  <c r="D450" i="53" s="1"/>
  <c r="D451" i="53" s="1"/>
  <c r="D452" i="53" s="1"/>
  <c r="D453" i="53" s="1"/>
  <c r="D454" i="53" s="1"/>
  <c r="D455" i="53" s="1"/>
  <c r="D456" i="53" s="1"/>
  <c r="D457" i="53" s="1"/>
  <c r="D458" i="53" s="1"/>
  <c r="D459" i="53" s="1"/>
  <c r="D460" i="53" s="1"/>
  <c r="D461" i="53" s="1"/>
  <c r="D462" i="53" s="1"/>
  <c r="D463" i="53" s="1"/>
  <c r="D464" i="53" s="1"/>
  <c r="D465" i="53" s="1"/>
  <c r="D466" i="53" s="1"/>
  <c r="D467" i="53" s="1"/>
  <c r="D468" i="53" s="1"/>
  <c r="D469" i="53" s="1"/>
  <c r="D470" i="53" s="1"/>
  <c r="D471" i="53" s="1"/>
  <c r="D472" i="53" s="1"/>
  <c r="D473" i="53" s="1"/>
  <c r="D474" i="53" s="1"/>
  <c r="D475" i="53" s="1"/>
  <c r="D476" i="53" s="1"/>
  <c r="D477" i="53" s="1"/>
  <c r="D478" i="53" s="1"/>
  <c r="D479" i="53" s="1"/>
  <c r="D480" i="53" s="1"/>
  <c r="D481" i="53" s="1"/>
  <c r="D482" i="53" s="1"/>
  <c r="D483" i="53" s="1"/>
  <c r="D484" i="53" s="1"/>
  <c r="D485" i="53" s="1"/>
  <c r="D486" i="53" s="1"/>
  <c r="D487" i="53" s="1"/>
  <c r="D488" i="53" s="1"/>
  <c r="D489" i="53" s="1"/>
  <c r="D490" i="53" s="1"/>
  <c r="D491" i="53" s="1"/>
  <c r="D492" i="53" s="1"/>
  <c r="D493" i="53" s="1"/>
  <c r="D494" i="53" s="1"/>
  <c r="D495" i="53" s="1"/>
  <c r="D496" i="53" s="1"/>
  <c r="D497" i="53" s="1"/>
  <c r="D498" i="53" s="1"/>
  <c r="D499" i="53" s="1"/>
  <c r="D500" i="53" s="1"/>
  <c r="D501" i="53" s="1"/>
  <c r="D502" i="53" s="1"/>
  <c r="D503" i="53" s="1"/>
  <c r="D504" i="53" s="1"/>
  <c r="D505" i="53" s="1"/>
  <c r="D506" i="53" s="1"/>
  <c r="D507" i="53" s="1"/>
  <c r="D508" i="53" s="1"/>
  <c r="D509" i="53" s="1"/>
  <c r="D510" i="53" s="1"/>
  <c r="D511" i="53" s="1"/>
  <c r="D512" i="53" s="1"/>
  <c r="D513" i="53" s="1"/>
  <c r="D514" i="53" s="1"/>
  <c r="D515" i="53" s="1"/>
  <c r="D516" i="53" s="1"/>
  <c r="D517" i="53" s="1"/>
  <c r="D518" i="53" s="1"/>
  <c r="D519" i="53" s="1"/>
  <c r="D520" i="53" s="1"/>
  <c r="D521" i="53" s="1"/>
  <c r="D522" i="53" s="1"/>
  <c r="D523" i="53" s="1"/>
  <c r="D524" i="53" s="1"/>
  <c r="D525" i="53" s="1"/>
  <c r="D526" i="53" s="1"/>
  <c r="D527" i="53" s="1"/>
  <c r="D528" i="53" s="1"/>
  <c r="D529" i="53" s="1"/>
  <c r="D530" i="53" s="1"/>
  <c r="D531" i="53" s="1"/>
  <c r="D532" i="53" s="1"/>
  <c r="D533" i="53" s="1"/>
  <c r="D534" i="53" s="1"/>
  <c r="D535" i="53" s="1"/>
  <c r="D536" i="53" s="1"/>
  <c r="D537" i="53" s="1"/>
  <c r="D538" i="53" s="1"/>
  <c r="D539" i="53" s="1"/>
  <c r="D540" i="53" s="1"/>
  <c r="D541" i="53" s="1"/>
  <c r="D542" i="53" s="1"/>
  <c r="D543" i="53" s="1"/>
  <c r="D544" i="53" s="1"/>
  <c r="D545" i="53" s="1"/>
  <c r="D546" i="53" s="1"/>
  <c r="D547" i="53" s="1"/>
  <c r="D548" i="53" s="1"/>
  <c r="D549" i="53" s="1"/>
  <c r="D550" i="53" s="1"/>
  <c r="D551" i="53" s="1"/>
  <c r="D552" i="53" s="1"/>
  <c r="D553" i="53" s="1"/>
  <c r="D554" i="53" s="1"/>
  <c r="D555" i="53" s="1"/>
  <c r="D556" i="53" s="1"/>
  <c r="D557" i="53" s="1"/>
  <c r="D558" i="53" s="1"/>
  <c r="D559" i="53" s="1"/>
  <c r="D560" i="53" s="1"/>
  <c r="D561" i="53" s="1"/>
  <c r="D562" i="53" s="1"/>
  <c r="D563" i="53" s="1"/>
  <c r="D564" i="53" s="1"/>
  <c r="D565" i="53" s="1"/>
  <c r="D566" i="53" s="1"/>
  <c r="D567" i="53" s="1"/>
  <c r="D568" i="53" s="1"/>
  <c r="D569" i="53" s="1"/>
  <c r="D570" i="53" s="1"/>
  <c r="D571" i="53" s="1"/>
  <c r="D572" i="53" s="1"/>
  <c r="D573" i="53" s="1"/>
  <c r="D574" i="53" s="1"/>
  <c r="D575" i="53" s="1"/>
  <c r="D576" i="53" s="1"/>
  <c r="D577" i="53" s="1"/>
  <c r="D578" i="53" s="1"/>
  <c r="D579" i="53" s="1"/>
  <c r="D580" i="53" s="1"/>
  <c r="D581" i="53" s="1"/>
  <c r="D582" i="53" s="1"/>
  <c r="D583" i="53" s="1"/>
  <c r="D584" i="53" s="1"/>
  <c r="D585" i="53" s="1"/>
  <c r="D586" i="53" s="1"/>
  <c r="D587" i="53" s="1"/>
  <c r="D588" i="53" s="1"/>
  <c r="D589" i="53" s="1"/>
  <c r="D590" i="53" s="1"/>
  <c r="D591" i="53" s="1"/>
  <c r="D592" i="53" s="1"/>
  <c r="D593" i="53" s="1"/>
  <c r="D594" i="53" s="1"/>
  <c r="D595" i="53" s="1"/>
  <c r="D596" i="53" s="1"/>
  <c r="D597" i="53" s="1"/>
  <c r="D598" i="53" s="1"/>
  <c r="D599" i="53" s="1"/>
  <c r="D600" i="53" s="1"/>
  <c r="D601" i="53" s="1"/>
  <c r="D602" i="53" s="1"/>
  <c r="D603" i="53" s="1"/>
  <c r="D604" i="53" s="1"/>
  <c r="D605" i="53" s="1"/>
  <c r="D606" i="53" s="1"/>
  <c r="D607" i="53" s="1"/>
  <c r="D608" i="53" s="1"/>
  <c r="D609" i="53" s="1"/>
  <c r="D610" i="53" s="1"/>
  <c r="D611" i="53" s="1"/>
  <c r="D612" i="53" s="1"/>
  <c r="D613" i="53" s="1"/>
  <c r="D614" i="53" s="1"/>
  <c r="D615" i="53" s="1"/>
  <c r="D616" i="53" s="1"/>
  <c r="D617" i="53" s="1"/>
  <c r="D618" i="53" s="1"/>
  <c r="D619" i="53" s="1"/>
  <c r="D620" i="53" s="1"/>
  <c r="D621" i="53" s="1"/>
  <c r="D622" i="53" s="1"/>
  <c r="D623" i="53" s="1"/>
  <c r="D624" i="53" s="1"/>
  <c r="D625" i="53" s="1"/>
  <c r="D626" i="53" s="1"/>
  <c r="D627" i="53" s="1"/>
  <c r="D628" i="53" s="1"/>
  <c r="D629" i="53" s="1"/>
  <c r="D630" i="53" s="1"/>
  <c r="D631" i="53" s="1"/>
  <c r="D632" i="53" s="1"/>
  <c r="D633" i="53" s="1"/>
  <c r="D634" i="53" s="1"/>
  <c r="D635" i="53" s="1"/>
  <c r="D636" i="53" s="1"/>
  <c r="D637" i="53" s="1"/>
  <c r="D638" i="53" s="1"/>
  <c r="D639" i="53" s="1"/>
  <c r="D640" i="53" s="1"/>
  <c r="D641" i="53" s="1"/>
  <c r="D642" i="53" s="1"/>
  <c r="D643" i="53" s="1"/>
  <c r="D644" i="53" s="1"/>
  <c r="D645" i="53" s="1"/>
  <c r="D646" i="53" s="1"/>
  <c r="D647" i="53" s="1"/>
  <c r="D648" i="53" s="1"/>
  <c r="D649" i="53" s="1"/>
  <c r="D650" i="53" s="1"/>
  <c r="D651" i="53" s="1"/>
  <c r="D652" i="53" s="1"/>
  <c r="D653" i="53" s="1"/>
  <c r="D654" i="53" s="1"/>
  <c r="D655" i="53" s="1"/>
  <c r="D656" i="53" s="1"/>
  <c r="D657" i="53" s="1"/>
  <c r="D658" i="53" s="1"/>
  <c r="D659" i="53" s="1"/>
  <c r="D660" i="53" s="1"/>
  <c r="D661" i="53" s="1"/>
  <c r="D662" i="53" s="1"/>
  <c r="D663" i="53" s="1"/>
  <c r="D664" i="53" s="1"/>
  <c r="D665" i="53" s="1"/>
  <c r="D666" i="53" s="1"/>
  <c r="D667" i="53" s="1"/>
  <c r="D668" i="53" s="1"/>
  <c r="D669" i="53" s="1"/>
  <c r="D670" i="53" s="1"/>
  <c r="D671" i="53" s="1"/>
  <c r="D672" i="53" s="1"/>
  <c r="D673" i="53" s="1"/>
  <c r="D674" i="53" s="1"/>
  <c r="D675" i="53" s="1"/>
  <c r="D676" i="53" s="1"/>
  <c r="D677" i="53" s="1"/>
  <c r="D678" i="53" s="1"/>
  <c r="D679" i="53" s="1"/>
  <c r="D680" i="53" s="1"/>
  <c r="D681" i="53" s="1"/>
  <c r="D682" i="53" s="1"/>
  <c r="D683" i="53" s="1"/>
  <c r="D684" i="53" s="1"/>
  <c r="D685" i="53" s="1"/>
  <c r="D686" i="53" s="1"/>
  <c r="D687" i="53" s="1"/>
  <c r="D688" i="53" s="1"/>
  <c r="D689" i="53" s="1"/>
  <c r="D690" i="53" s="1"/>
  <c r="D691" i="53" s="1"/>
  <c r="D692" i="53" s="1"/>
  <c r="D693" i="53" s="1"/>
  <c r="D694" i="53" s="1"/>
  <c r="D695" i="53" s="1"/>
  <c r="D696" i="53" s="1"/>
  <c r="D697" i="53" s="1"/>
  <c r="D698" i="53" s="1"/>
  <c r="D699" i="53" s="1"/>
  <c r="D700" i="53" s="1"/>
  <c r="D701" i="53" s="1"/>
  <c r="D702" i="53" s="1"/>
  <c r="D703" i="53" s="1"/>
  <c r="D704" i="53" s="1"/>
  <c r="D705" i="53" s="1"/>
  <c r="D706" i="53" s="1"/>
  <c r="D707" i="53" s="1"/>
  <c r="D708" i="53" s="1"/>
  <c r="D709" i="53" s="1"/>
  <c r="D710" i="53" s="1"/>
  <c r="D711" i="53" s="1"/>
  <c r="D712" i="53" s="1"/>
  <c r="D713" i="53" s="1"/>
  <c r="D714" i="53" s="1"/>
  <c r="D715" i="53" s="1"/>
  <c r="D716" i="53" s="1"/>
  <c r="D717" i="53" s="1"/>
  <c r="D718" i="53" s="1"/>
  <c r="D719" i="53" s="1"/>
  <c r="D720" i="53" s="1"/>
  <c r="D721" i="53" s="1"/>
  <c r="D722" i="53" s="1"/>
  <c r="D723" i="53" s="1"/>
  <c r="D724" i="53" s="1"/>
  <c r="D725" i="53" s="1"/>
  <c r="D726" i="53" s="1"/>
  <c r="D727" i="53" s="1"/>
  <c r="D728" i="53" s="1"/>
  <c r="D729" i="53" s="1"/>
  <c r="D730" i="53" s="1"/>
  <c r="D731" i="53" s="1"/>
  <c r="D732" i="53" s="1"/>
  <c r="D733" i="53" s="1"/>
  <c r="D734" i="53" s="1"/>
  <c r="D735" i="53" s="1"/>
  <c r="D736" i="53" s="1"/>
  <c r="D737" i="53" s="1"/>
  <c r="D738" i="53" s="1"/>
  <c r="D739" i="53" s="1"/>
  <c r="D740" i="53" s="1"/>
  <c r="D741" i="53" s="1"/>
  <c r="D742" i="53" s="1"/>
  <c r="D743" i="53" s="1"/>
  <c r="D744" i="53" s="1"/>
  <c r="D745" i="53" s="1"/>
  <c r="D746" i="53" s="1"/>
  <c r="D747" i="53" s="1"/>
  <c r="D748" i="53" s="1"/>
  <c r="D749" i="53" s="1"/>
  <c r="D750" i="53" s="1"/>
  <c r="D751" i="53" s="1"/>
  <c r="D752" i="53" s="1"/>
  <c r="D753" i="53" s="1"/>
  <c r="D754" i="53" s="1"/>
  <c r="D755" i="53" s="1"/>
  <c r="D756" i="53" s="1"/>
  <c r="D757" i="53" s="1"/>
  <c r="D758" i="53" s="1"/>
  <c r="D759" i="53" s="1"/>
  <c r="D760" i="53" s="1"/>
  <c r="D761" i="53" s="1"/>
  <c r="D762" i="53" s="1"/>
  <c r="D763" i="53" s="1"/>
  <c r="D764" i="53" s="1"/>
  <c r="D765" i="53" s="1"/>
  <c r="D766" i="53" s="1"/>
  <c r="D2" i="53"/>
  <c r="C767" i="52"/>
  <c r="S139" i="52"/>
  <c r="B767" i="52"/>
  <c r="D80" i="52"/>
  <c r="D81" i="52" s="1"/>
  <c r="D82" i="52" s="1"/>
  <c r="D83" i="52" s="1"/>
  <c r="D84" i="52" s="1"/>
  <c r="D85" i="52" s="1"/>
  <c r="D86" i="52" s="1"/>
  <c r="D87" i="52" s="1"/>
  <c r="D88" i="52" s="1"/>
  <c r="D89" i="52" s="1"/>
  <c r="D90" i="52" s="1"/>
  <c r="D91" i="52" s="1"/>
  <c r="D92" i="52" s="1"/>
  <c r="D93" i="52" s="1"/>
  <c r="D94" i="52" s="1"/>
  <c r="D95" i="52" s="1"/>
  <c r="D96" i="52" s="1"/>
  <c r="D97" i="52" s="1"/>
  <c r="D98" i="52" s="1"/>
  <c r="D99" i="52" s="1"/>
  <c r="D100" i="52" s="1"/>
  <c r="D101" i="52" s="1"/>
  <c r="D102" i="52" s="1"/>
  <c r="D103" i="52" s="1"/>
  <c r="D104" i="52" s="1"/>
  <c r="D105" i="52" s="1"/>
  <c r="D106" i="52" s="1"/>
  <c r="D107" i="52" s="1"/>
  <c r="D108" i="52" s="1"/>
  <c r="D109" i="52" s="1"/>
  <c r="D110" i="52" s="1"/>
  <c r="D111" i="52" s="1"/>
  <c r="D112" i="52" s="1"/>
  <c r="D113" i="52" s="1"/>
  <c r="D114" i="52" s="1"/>
  <c r="D115" i="52" s="1"/>
  <c r="D116" i="52" s="1"/>
  <c r="D117" i="52" s="1"/>
  <c r="D118" i="52" s="1"/>
  <c r="D119" i="52" s="1"/>
  <c r="D120" i="52" s="1"/>
  <c r="D121" i="52" s="1"/>
  <c r="D122" i="52" s="1"/>
  <c r="D123" i="52" s="1"/>
  <c r="D124" i="52" s="1"/>
  <c r="D125" i="52" s="1"/>
  <c r="D126" i="52" s="1"/>
  <c r="D127" i="52" s="1"/>
  <c r="D128" i="52" s="1"/>
  <c r="D129" i="52" s="1"/>
  <c r="D130" i="52" s="1"/>
  <c r="D131" i="52" s="1"/>
  <c r="D132" i="52" s="1"/>
  <c r="D133" i="52" s="1"/>
  <c r="D134" i="52" s="1"/>
  <c r="D135" i="52" s="1"/>
  <c r="D136" i="52" s="1"/>
  <c r="D137" i="52" s="1"/>
  <c r="D138" i="52" s="1"/>
  <c r="D139" i="52" s="1"/>
  <c r="D140" i="52" s="1"/>
  <c r="D141" i="52" s="1"/>
  <c r="D142" i="52" s="1"/>
  <c r="D143" i="52" s="1"/>
  <c r="D144" i="52" s="1"/>
  <c r="D145" i="52" s="1"/>
  <c r="D146" i="52" s="1"/>
  <c r="D147" i="52" s="1"/>
  <c r="D148" i="52" s="1"/>
  <c r="D149" i="52" s="1"/>
  <c r="D150" i="52" s="1"/>
  <c r="D151" i="52" s="1"/>
  <c r="D152" i="52" s="1"/>
  <c r="D153" i="52" s="1"/>
  <c r="D154" i="52" s="1"/>
  <c r="D155" i="52" s="1"/>
  <c r="D156" i="52" s="1"/>
  <c r="D157" i="52" s="1"/>
  <c r="D158" i="52" s="1"/>
  <c r="D159" i="52" s="1"/>
  <c r="D160" i="52" s="1"/>
  <c r="D161" i="52" s="1"/>
  <c r="D162" i="52" s="1"/>
  <c r="D163" i="52" s="1"/>
  <c r="D164" i="52" s="1"/>
  <c r="D165" i="52" s="1"/>
  <c r="D166" i="52" s="1"/>
  <c r="D167" i="52" s="1"/>
  <c r="D168" i="52" s="1"/>
  <c r="D169" i="52" s="1"/>
  <c r="D170" i="52" s="1"/>
  <c r="D171" i="52" s="1"/>
  <c r="D172" i="52" s="1"/>
  <c r="D173" i="52" s="1"/>
  <c r="D174" i="52" s="1"/>
  <c r="D175" i="52" s="1"/>
  <c r="D176" i="52" s="1"/>
  <c r="D177" i="52" s="1"/>
  <c r="D178" i="52" s="1"/>
  <c r="D179" i="52" s="1"/>
  <c r="D180" i="52" s="1"/>
  <c r="D181" i="52" s="1"/>
  <c r="D182" i="52" s="1"/>
  <c r="D183" i="52" s="1"/>
  <c r="D184" i="52" s="1"/>
  <c r="D185" i="52" s="1"/>
  <c r="D186" i="52" s="1"/>
  <c r="D187" i="52" s="1"/>
  <c r="D188" i="52" s="1"/>
  <c r="D189" i="52" s="1"/>
  <c r="D190" i="52" s="1"/>
  <c r="D191" i="52" s="1"/>
  <c r="D192" i="52" s="1"/>
  <c r="D193" i="52" s="1"/>
  <c r="D194" i="52" s="1"/>
  <c r="D195" i="52" s="1"/>
  <c r="D196" i="52" s="1"/>
  <c r="D197" i="52" s="1"/>
  <c r="D198" i="52" s="1"/>
  <c r="D199" i="52" s="1"/>
  <c r="D200" i="52" s="1"/>
  <c r="D201" i="52" s="1"/>
  <c r="D202" i="52" s="1"/>
  <c r="D203" i="52" s="1"/>
  <c r="D204" i="52" s="1"/>
  <c r="D205" i="52" s="1"/>
  <c r="D206" i="52" s="1"/>
  <c r="D207" i="52" s="1"/>
  <c r="D208" i="52" s="1"/>
  <c r="D209" i="52" s="1"/>
  <c r="D210" i="52" s="1"/>
  <c r="D211" i="52" s="1"/>
  <c r="D212" i="52" s="1"/>
  <c r="D213" i="52" s="1"/>
  <c r="D214" i="52" s="1"/>
  <c r="D215" i="52" s="1"/>
  <c r="D216" i="52" s="1"/>
  <c r="D217" i="52" s="1"/>
  <c r="D218" i="52" s="1"/>
  <c r="D219" i="52" s="1"/>
  <c r="D220" i="52" s="1"/>
  <c r="D221" i="52" s="1"/>
  <c r="D222" i="52" s="1"/>
  <c r="D223" i="52" s="1"/>
  <c r="D224" i="52" s="1"/>
  <c r="D225" i="52" s="1"/>
  <c r="D226" i="52" s="1"/>
  <c r="D227" i="52" s="1"/>
  <c r="D228" i="52" s="1"/>
  <c r="D229" i="52" s="1"/>
  <c r="D230" i="52" s="1"/>
  <c r="D231" i="52" s="1"/>
  <c r="D232" i="52" s="1"/>
  <c r="D233" i="52" s="1"/>
  <c r="D234" i="52" s="1"/>
  <c r="D235" i="52" s="1"/>
  <c r="D236" i="52" s="1"/>
  <c r="D237" i="52" s="1"/>
  <c r="D238" i="52" s="1"/>
  <c r="D239" i="52" s="1"/>
  <c r="D240" i="52" s="1"/>
  <c r="D241" i="52" s="1"/>
  <c r="D242" i="52" s="1"/>
  <c r="D243" i="52" s="1"/>
  <c r="D244" i="52" s="1"/>
  <c r="D245" i="52" s="1"/>
  <c r="D246" i="52" s="1"/>
  <c r="D247" i="52" s="1"/>
  <c r="D248" i="52" s="1"/>
  <c r="D249" i="52" s="1"/>
  <c r="D250" i="52" s="1"/>
  <c r="D251" i="52" s="1"/>
  <c r="D252" i="52" s="1"/>
  <c r="D253" i="52" s="1"/>
  <c r="D254" i="52" s="1"/>
  <c r="D255" i="52" s="1"/>
  <c r="D256" i="52" s="1"/>
  <c r="D257" i="52" s="1"/>
  <c r="D258" i="52" s="1"/>
  <c r="D259" i="52" s="1"/>
  <c r="D260" i="52" s="1"/>
  <c r="D261" i="52" s="1"/>
  <c r="D262" i="52" s="1"/>
  <c r="D263" i="52" s="1"/>
  <c r="D264" i="52" s="1"/>
  <c r="D265" i="52" s="1"/>
  <c r="D266" i="52" s="1"/>
  <c r="D267" i="52" s="1"/>
  <c r="D268" i="52" s="1"/>
  <c r="D269" i="52" s="1"/>
  <c r="D270" i="52" s="1"/>
  <c r="D271" i="52" s="1"/>
  <c r="D272" i="52" s="1"/>
  <c r="D273" i="52" s="1"/>
  <c r="D274" i="52" s="1"/>
  <c r="D275" i="52" s="1"/>
  <c r="D276" i="52" s="1"/>
  <c r="D277" i="52" s="1"/>
  <c r="D278" i="52" s="1"/>
  <c r="D279" i="52" s="1"/>
  <c r="D280" i="52" s="1"/>
  <c r="D281" i="52" s="1"/>
  <c r="D282" i="52" s="1"/>
  <c r="D283" i="52" s="1"/>
  <c r="D284" i="52" s="1"/>
  <c r="D285" i="52" s="1"/>
  <c r="D286" i="52" s="1"/>
  <c r="D287" i="52" s="1"/>
  <c r="D288" i="52" s="1"/>
  <c r="D289" i="52" s="1"/>
  <c r="D290" i="52" s="1"/>
  <c r="D291" i="52" s="1"/>
  <c r="D292" i="52" s="1"/>
  <c r="D293" i="52" s="1"/>
  <c r="D294" i="52" s="1"/>
  <c r="D295" i="52" s="1"/>
  <c r="D296" i="52" s="1"/>
  <c r="D297" i="52" s="1"/>
  <c r="D298" i="52" s="1"/>
  <c r="D299" i="52" s="1"/>
  <c r="D300" i="52" s="1"/>
  <c r="D301" i="52" s="1"/>
  <c r="D302" i="52" s="1"/>
  <c r="D303" i="52" s="1"/>
  <c r="D304" i="52" s="1"/>
  <c r="D305" i="52" s="1"/>
  <c r="D306" i="52" s="1"/>
  <c r="D307" i="52" s="1"/>
  <c r="D308" i="52" s="1"/>
  <c r="D309" i="52" s="1"/>
  <c r="D310" i="52" s="1"/>
  <c r="D311" i="52" s="1"/>
  <c r="D312" i="52" s="1"/>
  <c r="D313" i="52" s="1"/>
  <c r="D314" i="52" s="1"/>
  <c r="D315" i="52" s="1"/>
  <c r="D316" i="52" s="1"/>
  <c r="D317" i="52" s="1"/>
  <c r="D318" i="52" s="1"/>
  <c r="D319" i="52" s="1"/>
  <c r="D320" i="52" s="1"/>
  <c r="D321" i="52" s="1"/>
  <c r="D322" i="52" s="1"/>
  <c r="D323" i="52" s="1"/>
  <c r="D324" i="52" s="1"/>
  <c r="D325" i="52" s="1"/>
  <c r="D326" i="52" s="1"/>
  <c r="D327" i="52" s="1"/>
  <c r="D328" i="52" s="1"/>
  <c r="D329" i="52" s="1"/>
  <c r="D330" i="52" s="1"/>
  <c r="D331" i="52" s="1"/>
  <c r="D332" i="52" s="1"/>
  <c r="D333" i="52" s="1"/>
  <c r="D334" i="52" s="1"/>
  <c r="D335" i="52" s="1"/>
  <c r="D336" i="52" s="1"/>
  <c r="D337" i="52" s="1"/>
  <c r="D338" i="52" s="1"/>
  <c r="D339" i="52" s="1"/>
  <c r="D340" i="52" s="1"/>
  <c r="D341" i="52" s="1"/>
  <c r="D342" i="52" s="1"/>
  <c r="D343" i="52" s="1"/>
  <c r="D344" i="52" s="1"/>
  <c r="D345" i="52" s="1"/>
  <c r="D346" i="52" s="1"/>
  <c r="D347" i="52" s="1"/>
  <c r="D348" i="52" s="1"/>
  <c r="D349" i="52" s="1"/>
  <c r="D350" i="52" s="1"/>
  <c r="D351" i="52" s="1"/>
  <c r="D352" i="52" s="1"/>
  <c r="D353" i="52" s="1"/>
  <c r="D354" i="52" s="1"/>
  <c r="D355" i="52" s="1"/>
  <c r="D356" i="52" s="1"/>
  <c r="D357" i="52" s="1"/>
  <c r="D358" i="52" s="1"/>
  <c r="D359" i="52" s="1"/>
  <c r="D360" i="52" s="1"/>
  <c r="D361" i="52" s="1"/>
  <c r="D362" i="52" s="1"/>
  <c r="D363" i="52" s="1"/>
  <c r="D364" i="52" s="1"/>
  <c r="D365" i="52" s="1"/>
  <c r="D366" i="52" s="1"/>
  <c r="D367" i="52" s="1"/>
  <c r="D368" i="52" s="1"/>
  <c r="D369" i="52" s="1"/>
  <c r="D370" i="52" s="1"/>
  <c r="D371" i="52" s="1"/>
  <c r="D372" i="52" s="1"/>
  <c r="D373" i="52" s="1"/>
  <c r="D374" i="52" s="1"/>
  <c r="D375" i="52" s="1"/>
  <c r="D376" i="52" s="1"/>
  <c r="D377" i="52" s="1"/>
  <c r="D378" i="52" s="1"/>
  <c r="D379" i="52" s="1"/>
  <c r="D380" i="52" s="1"/>
  <c r="D381" i="52" s="1"/>
  <c r="D382" i="52" s="1"/>
  <c r="D383" i="52" s="1"/>
  <c r="D384" i="52" s="1"/>
  <c r="D385" i="52" s="1"/>
  <c r="D386" i="52" s="1"/>
  <c r="D387" i="52" s="1"/>
  <c r="D388" i="52" s="1"/>
  <c r="D389" i="52" s="1"/>
  <c r="D390" i="52" s="1"/>
  <c r="D391" i="52" s="1"/>
  <c r="D392" i="52" s="1"/>
  <c r="D393" i="52" s="1"/>
  <c r="D394" i="52" s="1"/>
  <c r="D395" i="52" s="1"/>
  <c r="D396" i="52" s="1"/>
  <c r="D397" i="52" s="1"/>
  <c r="D398" i="52" s="1"/>
  <c r="D399" i="52" s="1"/>
  <c r="D400" i="52" s="1"/>
  <c r="D401" i="52" s="1"/>
  <c r="D402" i="52" s="1"/>
  <c r="D403" i="52" s="1"/>
  <c r="D404" i="52" s="1"/>
  <c r="D405" i="52" s="1"/>
  <c r="D406" i="52" s="1"/>
  <c r="D407" i="52" s="1"/>
  <c r="D408" i="52" s="1"/>
  <c r="D409" i="52" s="1"/>
  <c r="D410" i="52" s="1"/>
  <c r="D411" i="52" s="1"/>
  <c r="D412" i="52" s="1"/>
  <c r="D413" i="52" s="1"/>
  <c r="D414" i="52" s="1"/>
  <c r="D415" i="52" s="1"/>
  <c r="D416" i="52" s="1"/>
  <c r="D417" i="52" s="1"/>
  <c r="D418" i="52" s="1"/>
  <c r="D419" i="52" s="1"/>
  <c r="D420" i="52" s="1"/>
  <c r="D421" i="52" s="1"/>
  <c r="D422" i="52" s="1"/>
  <c r="D423" i="52" s="1"/>
  <c r="D424" i="52" s="1"/>
  <c r="D425" i="52" s="1"/>
  <c r="D426" i="52" s="1"/>
  <c r="D427" i="52" s="1"/>
  <c r="D428" i="52" s="1"/>
  <c r="D429" i="52" s="1"/>
  <c r="D430" i="52" s="1"/>
  <c r="D431" i="52" s="1"/>
  <c r="D432" i="52" s="1"/>
  <c r="D433" i="52" s="1"/>
  <c r="D434" i="52" s="1"/>
  <c r="D435" i="52" s="1"/>
  <c r="D436" i="52" s="1"/>
  <c r="D437" i="52" s="1"/>
  <c r="D438" i="52" s="1"/>
  <c r="D439" i="52" s="1"/>
  <c r="D440" i="52" s="1"/>
  <c r="D441" i="52" s="1"/>
  <c r="D442" i="52" s="1"/>
  <c r="D443" i="52" s="1"/>
  <c r="D444" i="52" s="1"/>
  <c r="D445" i="52" s="1"/>
  <c r="D446" i="52" s="1"/>
  <c r="D447" i="52" s="1"/>
  <c r="D448" i="52" s="1"/>
  <c r="D449" i="52" s="1"/>
  <c r="D450" i="52" s="1"/>
  <c r="D451" i="52" s="1"/>
  <c r="D452" i="52" s="1"/>
  <c r="D453" i="52" s="1"/>
  <c r="D454" i="52" s="1"/>
  <c r="D455" i="52" s="1"/>
  <c r="D456" i="52" s="1"/>
  <c r="D457" i="52" s="1"/>
  <c r="D458" i="52" s="1"/>
  <c r="D459" i="52" s="1"/>
  <c r="D460" i="52" s="1"/>
  <c r="D461" i="52" s="1"/>
  <c r="D462" i="52" s="1"/>
  <c r="D463" i="52" s="1"/>
  <c r="D464" i="52" s="1"/>
  <c r="D465" i="52" s="1"/>
  <c r="D466" i="52" s="1"/>
  <c r="D467" i="52" s="1"/>
  <c r="D468" i="52" s="1"/>
  <c r="D469" i="52" s="1"/>
  <c r="D470" i="52" s="1"/>
  <c r="D471" i="52" s="1"/>
  <c r="D472" i="52" s="1"/>
  <c r="D473" i="52" s="1"/>
  <c r="D474" i="52" s="1"/>
  <c r="D475" i="52" s="1"/>
  <c r="D476" i="52" s="1"/>
  <c r="D477" i="52" s="1"/>
  <c r="D478" i="52" s="1"/>
  <c r="D479" i="52" s="1"/>
  <c r="D480" i="52" s="1"/>
  <c r="D481" i="52" s="1"/>
  <c r="D482" i="52" s="1"/>
  <c r="D483" i="52" s="1"/>
  <c r="D484" i="52" s="1"/>
  <c r="D485" i="52" s="1"/>
  <c r="D486" i="52" s="1"/>
  <c r="D487" i="52" s="1"/>
  <c r="D488" i="52" s="1"/>
  <c r="D489" i="52" s="1"/>
  <c r="D490" i="52" s="1"/>
  <c r="D491" i="52" s="1"/>
  <c r="D492" i="52" s="1"/>
  <c r="D493" i="52" s="1"/>
  <c r="D494" i="52" s="1"/>
  <c r="D495" i="52" s="1"/>
  <c r="D496" i="52" s="1"/>
  <c r="D497" i="52" s="1"/>
  <c r="D498" i="52" s="1"/>
  <c r="D499" i="52" s="1"/>
  <c r="D500" i="52" s="1"/>
  <c r="D501" i="52" s="1"/>
  <c r="D502" i="52" s="1"/>
  <c r="D503" i="52" s="1"/>
  <c r="D504" i="52" s="1"/>
  <c r="D505" i="52" s="1"/>
  <c r="D506" i="52" s="1"/>
  <c r="D507" i="52" s="1"/>
  <c r="D508" i="52" s="1"/>
  <c r="D509" i="52" s="1"/>
  <c r="D510" i="52" s="1"/>
  <c r="D511" i="52" s="1"/>
  <c r="D512" i="52" s="1"/>
  <c r="D513" i="52" s="1"/>
  <c r="D514" i="52" s="1"/>
  <c r="D515" i="52" s="1"/>
  <c r="D516" i="52" s="1"/>
  <c r="D517" i="52" s="1"/>
  <c r="D518" i="52" s="1"/>
  <c r="D519" i="52" s="1"/>
  <c r="D520" i="52" s="1"/>
  <c r="D521" i="52" s="1"/>
  <c r="D522" i="52" s="1"/>
  <c r="D523" i="52" s="1"/>
  <c r="D524" i="52" s="1"/>
  <c r="D525" i="52" s="1"/>
  <c r="D526" i="52" s="1"/>
  <c r="D527" i="52" s="1"/>
  <c r="D528" i="52" s="1"/>
  <c r="D529" i="52" s="1"/>
  <c r="D530" i="52" s="1"/>
  <c r="D531" i="52" s="1"/>
  <c r="D532" i="52" s="1"/>
  <c r="D533" i="52" s="1"/>
  <c r="D534" i="52" s="1"/>
  <c r="D535" i="52" s="1"/>
  <c r="D536" i="52" s="1"/>
  <c r="D537" i="52" s="1"/>
  <c r="D538" i="52" s="1"/>
  <c r="D539" i="52" s="1"/>
  <c r="D540" i="52" s="1"/>
  <c r="D541" i="52" s="1"/>
  <c r="D542" i="52" s="1"/>
  <c r="D543" i="52" s="1"/>
  <c r="D544" i="52" s="1"/>
  <c r="D545" i="52" s="1"/>
  <c r="D546" i="52" s="1"/>
  <c r="D547" i="52" s="1"/>
  <c r="D548" i="52" s="1"/>
  <c r="D549" i="52" s="1"/>
  <c r="D550" i="52" s="1"/>
  <c r="D551" i="52" s="1"/>
  <c r="D552" i="52" s="1"/>
  <c r="D553" i="52" s="1"/>
  <c r="D554" i="52" s="1"/>
  <c r="D555" i="52" s="1"/>
  <c r="D556" i="52" s="1"/>
  <c r="D557" i="52" s="1"/>
  <c r="D558" i="52" s="1"/>
  <c r="D559" i="52" s="1"/>
  <c r="D560" i="52" s="1"/>
  <c r="D561" i="52" s="1"/>
  <c r="D562" i="52" s="1"/>
  <c r="D563" i="52" s="1"/>
  <c r="D564" i="52" s="1"/>
  <c r="D565" i="52" s="1"/>
  <c r="D566" i="52" s="1"/>
  <c r="D567" i="52" s="1"/>
  <c r="D568" i="52" s="1"/>
  <c r="D569" i="52" s="1"/>
  <c r="D570" i="52" s="1"/>
  <c r="D571" i="52" s="1"/>
  <c r="D572" i="52" s="1"/>
  <c r="D573" i="52" s="1"/>
  <c r="D574" i="52" s="1"/>
  <c r="D575" i="52" s="1"/>
  <c r="D576" i="52" s="1"/>
  <c r="D577" i="52" s="1"/>
  <c r="D578" i="52" s="1"/>
  <c r="D579" i="52" s="1"/>
  <c r="D580" i="52" s="1"/>
  <c r="D581" i="52" s="1"/>
  <c r="D582" i="52" s="1"/>
  <c r="D583" i="52" s="1"/>
  <c r="D584" i="52" s="1"/>
  <c r="D585" i="52" s="1"/>
  <c r="D586" i="52" s="1"/>
  <c r="D587" i="52" s="1"/>
  <c r="D588" i="52" s="1"/>
  <c r="D589" i="52" s="1"/>
  <c r="D590" i="52" s="1"/>
  <c r="D591" i="52" s="1"/>
  <c r="D592" i="52" s="1"/>
  <c r="D593" i="52" s="1"/>
  <c r="D594" i="52" s="1"/>
  <c r="D595" i="52" s="1"/>
  <c r="D596" i="52" s="1"/>
  <c r="D597" i="52" s="1"/>
  <c r="D598" i="52" s="1"/>
  <c r="D599" i="52" s="1"/>
  <c r="D600" i="52" s="1"/>
  <c r="D601" i="52" s="1"/>
  <c r="D602" i="52" s="1"/>
  <c r="D603" i="52" s="1"/>
  <c r="D604" i="52" s="1"/>
  <c r="D605" i="52" s="1"/>
  <c r="D606" i="52" s="1"/>
  <c r="D607" i="52" s="1"/>
  <c r="D608" i="52" s="1"/>
  <c r="D609" i="52" s="1"/>
  <c r="D610" i="52" s="1"/>
  <c r="D611" i="52" s="1"/>
  <c r="D612" i="52" s="1"/>
  <c r="D613" i="52" s="1"/>
  <c r="D614" i="52" s="1"/>
  <c r="D615" i="52" s="1"/>
  <c r="D616" i="52" s="1"/>
  <c r="D617" i="52" s="1"/>
  <c r="D618" i="52" s="1"/>
  <c r="D619" i="52" s="1"/>
  <c r="D620" i="52" s="1"/>
  <c r="D621" i="52" s="1"/>
  <c r="D622" i="52" s="1"/>
  <c r="D623" i="52" s="1"/>
  <c r="D624" i="52" s="1"/>
  <c r="D625" i="52" s="1"/>
  <c r="D626" i="52" s="1"/>
  <c r="D627" i="52" s="1"/>
  <c r="D628" i="52" s="1"/>
  <c r="D629" i="52" s="1"/>
  <c r="D630" i="52" s="1"/>
  <c r="D631" i="52" s="1"/>
  <c r="D632" i="52" s="1"/>
  <c r="D633" i="52" s="1"/>
  <c r="D634" i="52" s="1"/>
  <c r="D635" i="52" s="1"/>
  <c r="D636" i="52" s="1"/>
  <c r="D637" i="52" s="1"/>
  <c r="D638" i="52" s="1"/>
  <c r="D639" i="52" s="1"/>
  <c r="D640" i="52" s="1"/>
  <c r="D641" i="52" s="1"/>
  <c r="D642" i="52" s="1"/>
  <c r="D643" i="52" s="1"/>
  <c r="D644" i="52" s="1"/>
  <c r="D645" i="52" s="1"/>
  <c r="D646" i="52" s="1"/>
  <c r="D647" i="52" s="1"/>
  <c r="D648" i="52" s="1"/>
  <c r="D649" i="52" s="1"/>
  <c r="D650" i="52" s="1"/>
  <c r="D651" i="52" s="1"/>
  <c r="D652" i="52" s="1"/>
  <c r="D653" i="52" s="1"/>
  <c r="D654" i="52" s="1"/>
  <c r="D655" i="52" s="1"/>
  <c r="D656" i="52" s="1"/>
  <c r="D657" i="52" s="1"/>
  <c r="D658" i="52" s="1"/>
  <c r="D659" i="52" s="1"/>
  <c r="D660" i="52" s="1"/>
  <c r="D661" i="52" s="1"/>
  <c r="D662" i="52" s="1"/>
  <c r="D663" i="52" s="1"/>
  <c r="D664" i="52" s="1"/>
  <c r="D665" i="52" s="1"/>
  <c r="D666" i="52" s="1"/>
  <c r="D667" i="52" s="1"/>
  <c r="D668" i="52" s="1"/>
  <c r="D669" i="52" s="1"/>
  <c r="D670" i="52" s="1"/>
  <c r="D671" i="52" s="1"/>
  <c r="D672" i="52" s="1"/>
  <c r="D673" i="52" s="1"/>
  <c r="D674" i="52" s="1"/>
  <c r="D675" i="52" s="1"/>
  <c r="D676" i="52" s="1"/>
  <c r="D677" i="52" s="1"/>
  <c r="D678" i="52" s="1"/>
  <c r="D679" i="52" s="1"/>
  <c r="D680" i="52" s="1"/>
  <c r="D681" i="52" s="1"/>
  <c r="D682" i="52" s="1"/>
  <c r="D683" i="52" s="1"/>
  <c r="D684" i="52" s="1"/>
  <c r="D685" i="52" s="1"/>
  <c r="D686" i="52" s="1"/>
  <c r="D687" i="52" s="1"/>
  <c r="D688" i="52" s="1"/>
  <c r="D689" i="52" s="1"/>
  <c r="D690" i="52" s="1"/>
  <c r="D691" i="52" s="1"/>
  <c r="D692" i="52" s="1"/>
  <c r="D693" i="52" s="1"/>
  <c r="D694" i="52" s="1"/>
  <c r="D695" i="52" s="1"/>
  <c r="D696" i="52" s="1"/>
  <c r="D697" i="52" s="1"/>
  <c r="D698" i="52" s="1"/>
  <c r="D699" i="52" s="1"/>
  <c r="D700" i="52" s="1"/>
  <c r="D701" i="52" s="1"/>
  <c r="D702" i="52" s="1"/>
  <c r="D703" i="52" s="1"/>
  <c r="D704" i="52" s="1"/>
  <c r="D705" i="52" s="1"/>
  <c r="D706" i="52" s="1"/>
  <c r="D707" i="52" s="1"/>
  <c r="D708" i="52" s="1"/>
  <c r="D709" i="52" s="1"/>
  <c r="D710" i="52" s="1"/>
  <c r="D711" i="52" s="1"/>
  <c r="D712" i="52" s="1"/>
  <c r="D713" i="52" s="1"/>
  <c r="D714" i="52" s="1"/>
  <c r="D715" i="52" s="1"/>
  <c r="D716" i="52" s="1"/>
  <c r="D717" i="52" s="1"/>
  <c r="D718" i="52" s="1"/>
  <c r="D719" i="52" s="1"/>
  <c r="D720" i="52" s="1"/>
  <c r="D721" i="52" s="1"/>
  <c r="D722" i="52" s="1"/>
  <c r="D723" i="52" s="1"/>
  <c r="D724" i="52" s="1"/>
  <c r="D725" i="52" s="1"/>
  <c r="D726" i="52" s="1"/>
  <c r="D727" i="52" s="1"/>
  <c r="D728" i="52" s="1"/>
  <c r="D729" i="52" s="1"/>
  <c r="D730" i="52" s="1"/>
  <c r="D731" i="52" s="1"/>
  <c r="D732" i="52" s="1"/>
  <c r="D733" i="52" s="1"/>
  <c r="D734" i="52" s="1"/>
  <c r="D735" i="52" s="1"/>
  <c r="D736" i="52" s="1"/>
  <c r="D737" i="52" s="1"/>
  <c r="D738" i="52" s="1"/>
  <c r="D739" i="52" s="1"/>
  <c r="D740" i="52" s="1"/>
  <c r="D741" i="52" s="1"/>
  <c r="D742" i="52" s="1"/>
  <c r="D743" i="52" s="1"/>
  <c r="D744" i="52" s="1"/>
  <c r="D745" i="52" s="1"/>
  <c r="D746" i="52" s="1"/>
  <c r="D747" i="52" s="1"/>
  <c r="D748" i="52" s="1"/>
  <c r="D749" i="52" s="1"/>
  <c r="D750" i="52" s="1"/>
  <c r="D751" i="52" s="1"/>
  <c r="D752" i="52" s="1"/>
  <c r="D753" i="52" s="1"/>
  <c r="D754" i="52" s="1"/>
  <c r="D755" i="52" s="1"/>
  <c r="D756" i="52" s="1"/>
  <c r="D757" i="52" s="1"/>
  <c r="D758" i="52" s="1"/>
  <c r="D759" i="52" s="1"/>
  <c r="D760" i="52" s="1"/>
  <c r="D761" i="52" s="1"/>
  <c r="D762" i="52" s="1"/>
  <c r="D763" i="52" s="1"/>
  <c r="D764" i="52" s="1"/>
  <c r="D765" i="52" s="1"/>
  <c r="D766" i="52" s="1"/>
  <c r="D2" i="52"/>
  <c r="C766" i="51"/>
  <c r="B766" i="51"/>
  <c r="I568" i="51"/>
  <c r="H568" i="51"/>
  <c r="H569" i="51" s="1"/>
  <c r="N61" i="51"/>
  <c r="J9" i="51"/>
  <c r="J10" i="51" s="1"/>
  <c r="J11" i="51" s="1"/>
  <c r="J12" i="51" s="1"/>
  <c r="J13" i="51" s="1"/>
  <c r="J14" i="51" s="1"/>
  <c r="J15" i="51" s="1"/>
  <c r="J16" i="51" s="1"/>
  <c r="J17" i="51" s="1"/>
  <c r="J18" i="51" s="1"/>
  <c r="J19" i="51" s="1"/>
  <c r="J20" i="51" s="1"/>
  <c r="J21" i="51" s="1"/>
  <c r="J22" i="51" s="1"/>
  <c r="J23" i="51" s="1"/>
  <c r="J24" i="51" s="1"/>
  <c r="J25" i="51" s="1"/>
  <c r="J26" i="51" s="1"/>
  <c r="J27" i="51" s="1"/>
  <c r="J28" i="51" s="1"/>
  <c r="J29" i="51" s="1"/>
  <c r="J30" i="51" s="1"/>
  <c r="J31" i="51" s="1"/>
  <c r="J32" i="51" s="1"/>
  <c r="J33" i="51" s="1"/>
  <c r="J34" i="51" s="1"/>
  <c r="J35" i="51" s="1"/>
  <c r="J36" i="51" s="1"/>
  <c r="J37" i="51" s="1"/>
  <c r="J38" i="51" s="1"/>
  <c r="J39" i="51" s="1"/>
  <c r="J40" i="51" s="1"/>
  <c r="J41" i="51" s="1"/>
  <c r="J42" i="51" s="1"/>
  <c r="J43" i="51" s="1"/>
  <c r="J44" i="51" s="1"/>
  <c r="J45" i="51" s="1"/>
  <c r="J46" i="51" s="1"/>
  <c r="J47" i="51" s="1"/>
  <c r="J48" i="51" s="1"/>
  <c r="J49" i="51" s="1"/>
  <c r="J50" i="51" s="1"/>
  <c r="J51" i="51" s="1"/>
  <c r="J52" i="51" s="1"/>
  <c r="J53" i="51" s="1"/>
  <c r="J54" i="51" s="1"/>
  <c r="J55" i="51" s="1"/>
  <c r="J56" i="51" s="1"/>
  <c r="J57" i="51" s="1"/>
  <c r="J58" i="51" s="1"/>
  <c r="J59" i="51" s="1"/>
  <c r="J60" i="51" s="1"/>
  <c r="J61" i="51" s="1"/>
  <c r="J62" i="51" s="1"/>
  <c r="J63" i="51" s="1"/>
  <c r="J64" i="51" s="1"/>
  <c r="J65" i="51" s="1"/>
  <c r="J66" i="51" s="1"/>
  <c r="J67" i="51" s="1"/>
  <c r="J68" i="51" s="1"/>
  <c r="J69" i="51" s="1"/>
  <c r="J70" i="51" s="1"/>
  <c r="J71" i="51" s="1"/>
  <c r="J72" i="51" s="1"/>
  <c r="J73" i="51" s="1"/>
  <c r="J74" i="51" s="1"/>
  <c r="J75" i="51" s="1"/>
  <c r="J76" i="51" s="1"/>
  <c r="J77" i="51" s="1"/>
  <c r="J78" i="51" s="1"/>
  <c r="J79" i="51" s="1"/>
  <c r="J80" i="51" s="1"/>
  <c r="J81" i="51" s="1"/>
  <c r="J82" i="51" s="1"/>
  <c r="J83" i="51" s="1"/>
  <c r="J84" i="51" s="1"/>
  <c r="J85" i="51" s="1"/>
  <c r="J86" i="51" s="1"/>
  <c r="J87" i="51" s="1"/>
  <c r="J88" i="51" s="1"/>
  <c r="J89" i="51" s="1"/>
  <c r="J90" i="51" s="1"/>
  <c r="J91" i="51" s="1"/>
  <c r="J92" i="51" s="1"/>
  <c r="J93" i="51" s="1"/>
  <c r="J94" i="51" s="1"/>
  <c r="J95" i="51" s="1"/>
  <c r="J96" i="51" s="1"/>
  <c r="J97" i="51" s="1"/>
  <c r="J98" i="51" s="1"/>
  <c r="J99" i="51" s="1"/>
  <c r="J100" i="51" s="1"/>
  <c r="J101" i="51" s="1"/>
  <c r="J102" i="51" s="1"/>
  <c r="J103" i="51" s="1"/>
  <c r="J104" i="51" s="1"/>
  <c r="J105" i="51" s="1"/>
  <c r="J106" i="51" s="1"/>
  <c r="J107" i="51" s="1"/>
  <c r="J108" i="51" s="1"/>
  <c r="J109" i="51" s="1"/>
  <c r="J110" i="51" s="1"/>
  <c r="J111" i="51" s="1"/>
  <c r="J112" i="51" s="1"/>
  <c r="J113" i="51" s="1"/>
  <c r="J114" i="51" s="1"/>
  <c r="J115" i="51" s="1"/>
  <c r="J116" i="51" s="1"/>
  <c r="J117" i="51" s="1"/>
  <c r="J118" i="51" s="1"/>
  <c r="J119" i="51" s="1"/>
  <c r="J120" i="51" s="1"/>
  <c r="J121" i="51" s="1"/>
  <c r="J122" i="51" s="1"/>
  <c r="J123" i="51" s="1"/>
  <c r="J124" i="51" s="1"/>
  <c r="J125" i="51" s="1"/>
  <c r="J126" i="51" s="1"/>
  <c r="J127" i="51" s="1"/>
  <c r="J128" i="51" s="1"/>
  <c r="J129" i="51" s="1"/>
  <c r="J130" i="51" s="1"/>
  <c r="J131" i="51" s="1"/>
  <c r="J132" i="51" s="1"/>
  <c r="J133" i="51" s="1"/>
  <c r="J134" i="51" s="1"/>
  <c r="J135" i="51" s="1"/>
  <c r="J136" i="51" s="1"/>
  <c r="J137" i="51" s="1"/>
  <c r="J138" i="51" s="1"/>
  <c r="J139" i="51" s="1"/>
  <c r="J140" i="51" s="1"/>
  <c r="J141" i="51" s="1"/>
  <c r="J142" i="51" s="1"/>
  <c r="J143" i="51" s="1"/>
  <c r="J144" i="51" s="1"/>
  <c r="J145" i="51" s="1"/>
  <c r="J146" i="51" s="1"/>
  <c r="J147" i="51" s="1"/>
  <c r="J148" i="51" s="1"/>
  <c r="J149" i="51" s="1"/>
  <c r="J150" i="51" s="1"/>
  <c r="J151" i="51" s="1"/>
  <c r="J152" i="51" s="1"/>
  <c r="J153" i="51" s="1"/>
  <c r="J154" i="51" s="1"/>
  <c r="J155" i="51" s="1"/>
  <c r="J156" i="51" s="1"/>
  <c r="J157" i="51" s="1"/>
  <c r="J158" i="51" s="1"/>
  <c r="J159" i="51" s="1"/>
  <c r="J160" i="51" s="1"/>
  <c r="J161" i="51" s="1"/>
  <c r="J162" i="51" s="1"/>
  <c r="J163" i="51" s="1"/>
  <c r="J164" i="51" s="1"/>
  <c r="J165" i="51" s="1"/>
  <c r="J166" i="51" s="1"/>
  <c r="J167" i="51" s="1"/>
  <c r="J168" i="51" s="1"/>
  <c r="J169" i="51" s="1"/>
  <c r="J170" i="51" s="1"/>
  <c r="J171" i="51" s="1"/>
  <c r="J172" i="51" s="1"/>
  <c r="J173" i="51" s="1"/>
  <c r="J174" i="51" s="1"/>
  <c r="J175" i="51" s="1"/>
  <c r="J176" i="51" s="1"/>
  <c r="J177" i="51" s="1"/>
  <c r="J178" i="51" s="1"/>
  <c r="J179" i="51" s="1"/>
  <c r="J180" i="51" s="1"/>
  <c r="J181" i="51" s="1"/>
  <c r="J182" i="51" s="1"/>
  <c r="J183" i="51" s="1"/>
  <c r="J184" i="51" s="1"/>
  <c r="J185" i="51" s="1"/>
  <c r="J186" i="51" s="1"/>
  <c r="J187" i="51" s="1"/>
  <c r="J188" i="51" s="1"/>
  <c r="J189" i="51" s="1"/>
  <c r="J190" i="51" s="1"/>
  <c r="J191" i="51" s="1"/>
  <c r="J192" i="51" s="1"/>
  <c r="J193" i="51" s="1"/>
  <c r="J194" i="51" s="1"/>
  <c r="J195" i="51" s="1"/>
  <c r="J196" i="51" s="1"/>
  <c r="J197" i="51" s="1"/>
  <c r="J198" i="51" s="1"/>
  <c r="J199" i="51" s="1"/>
  <c r="J200" i="51" s="1"/>
  <c r="J201" i="51" s="1"/>
  <c r="J202" i="51" s="1"/>
  <c r="J203" i="51" s="1"/>
  <c r="J204" i="51" s="1"/>
  <c r="J205" i="51" s="1"/>
  <c r="J206" i="51" s="1"/>
  <c r="J207" i="51" s="1"/>
  <c r="J208" i="51" s="1"/>
  <c r="J209" i="51" s="1"/>
  <c r="J210" i="51" s="1"/>
  <c r="J211" i="51" s="1"/>
  <c r="J212" i="51" s="1"/>
  <c r="J213" i="51" s="1"/>
  <c r="J214" i="51" s="1"/>
  <c r="J215" i="51" s="1"/>
  <c r="J216" i="51" s="1"/>
  <c r="J217" i="51" s="1"/>
  <c r="J218" i="51" s="1"/>
  <c r="J219" i="51" s="1"/>
  <c r="J220" i="51" s="1"/>
  <c r="J221" i="51" s="1"/>
  <c r="J222" i="51" s="1"/>
  <c r="J223" i="51" s="1"/>
  <c r="J224" i="51" s="1"/>
  <c r="J225" i="51" s="1"/>
  <c r="J226" i="51" s="1"/>
  <c r="J227" i="51" s="1"/>
  <c r="J228" i="51" s="1"/>
  <c r="J229" i="51" s="1"/>
  <c r="J230" i="51" s="1"/>
  <c r="J231" i="51" s="1"/>
  <c r="J232" i="51" s="1"/>
  <c r="J233" i="51" s="1"/>
  <c r="J234" i="51" s="1"/>
  <c r="J235" i="51" s="1"/>
  <c r="J236" i="51" s="1"/>
  <c r="J237" i="51" s="1"/>
  <c r="J238" i="51" s="1"/>
  <c r="J239" i="51" s="1"/>
  <c r="J240" i="51" s="1"/>
  <c r="J241" i="51" s="1"/>
  <c r="J242" i="51" s="1"/>
  <c r="J243" i="51" s="1"/>
  <c r="J244" i="51" s="1"/>
  <c r="J245" i="51" s="1"/>
  <c r="J246" i="51" s="1"/>
  <c r="J247" i="51" s="1"/>
  <c r="J248" i="51" s="1"/>
  <c r="J249" i="51" s="1"/>
  <c r="J250" i="51" s="1"/>
  <c r="J251" i="51" s="1"/>
  <c r="J252" i="51" s="1"/>
  <c r="J253" i="51" s="1"/>
  <c r="J254" i="51" s="1"/>
  <c r="J255" i="51" s="1"/>
  <c r="J256" i="51" s="1"/>
  <c r="J257" i="51" s="1"/>
  <c r="J258" i="51" s="1"/>
  <c r="J259" i="51" s="1"/>
  <c r="J260" i="51" s="1"/>
  <c r="J261" i="51" s="1"/>
  <c r="J262" i="51" s="1"/>
  <c r="J263" i="51" s="1"/>
  <c r="J264" i="51" s="1"/>
  <c r="J265" i="51" s="1"/>
  <c r="J266" i="51" s="1"/>
  <c r="J267" i="51" s="1"/>
  <c r="J268" i="51" s="1"/>
  <c r="J269" i="51" s="1"/>
  <c r="J270" i="51" s="1"/>
  <c r="J271" i="51" s="1"/>
  <c r="J272" i="51" s="1"/>
  <c r="J273" i="51" s="1"/>
  <c r="J274" i="51" s="1"/>
  <c r="J275" i="51" s="1"/>
  <c r="J276" i="51" s="1"/>
  <c r="J277" i="51" s="1"/>
  <c r="J278" i="51" s="1"/>
  <c r="J279" i="51" s="1"/>
  <c r="J280" i="51" s="1"/>
  <c r="J281" i="51" s="1"/>
  <c r="J282" i="51" s="1"/>
  <c r="J283" i="51" s="1"/>
  <c r="J284" i="51" s="1"/>
  <c r="J285" i="51" s="1"/>
  <c r="J286" i="51" s="1"/>
  <c r="J287" i="51" s="1"/>
  <c r="J288" i="51" s="1"/>
  <c r="J289" i="51" s="1"/>
  <c r="J290" i="51" s="1"/>
  <c r="J291" i="51" s="1"/>
  <c r="J292" i="51" s="1"/>
  <c r="J293" i="51" s="1"/>
  <c r="J294" i="51" s="1"/>
  <c r="J295" i="51" s="1"/>
  <c r="J296" i="51" s="1"/>
  <c r="J297" i="51" s="1"/>
  <c r="J298" i="51" s="1"/>
  <c r="J299" i="51" s="1"/>
  <c r="J300" i="51" s="1"/>
  <c r="J301" i="51" s="1"/>
  <c r="J302" i="51" s="1"/>
  <c r="J303" i="51" s="1"/>
  <c r="J304" i="51" s="1"/>
  <c r="J305" i="51" s="1"/>
  <c r="J306" i="51" s="1"/>
  <c r="J307" i="51" s="1"/>
  <c r="J308" i="51" s="1"/>
  <c r="J309" i="51" s="1"/>
  <c r="J310" i="51" s="1"/>
  <c r="J311" i="51" s="1"/>
  <c r="J312" i="51" s="1"/>
  <c r="J313" i="51" s="1"/>
  <c r="J314" i="51" s="1"/>
  <c r="J315" i="51" s="1"/>
  <c r="J316" i="51" s="1"/>
  <c r="J317" i="51" s="1"/>
  <c r="J318" i="51" s="1"/>
  <c r="J319" i="51" s="1"/>
  <c r="J320" i="51" s="1"/>
  <c r="J321" i="51" s="1"/>
  <c r="J322" i="51" s="1"/>
  <c r="J323" i="51" s="1"/>
  <c r="J324" i="51" s="1"/>
  <c r="J325" i="51" s="1"/>
  <c r="J326" i="51" s="1"/>
  <c r="J327" i="51" s="1"/>
  <c r="J328" i="51" s="1"/>
  <c r="J329" i="51" s="1"/>
  <c r="J330" i="51" s="1"/>
  <c r="J331" i="51" s="1"/>
  <c r="J332" i="51" s="1"/>
  <c r="J333" i="51" s="1"/>
  <c r="J334" i="51" s="1"/>
  <c r="J335" i="51" s="1"/>
  <c r="J336" i="51" s="1"/>
  <c r="J337" i="51" s="1"/>
  <c r="J338" i="51" s="1"/>
  <c r="J339" i="51" s="1"/>
  <c r="J340" i="51" s="1"/>
  <c r="J341" i="51" s="1"/>
  <c r="J342" i="51" s="1"/>
  <c r="J343" i="51" s="1"/>
  <c r="J344" i="51" s="1"/>
  <c r="J345" i="51" s="1"/>
  <c r="J346" i="51" s="1"/>
  <c r="J347" i="51" s="1"/>
  <c r="J348" i="51" s="1"/>
  <c r="J349" i="51" s="1"/>
  <c r="J350" i="51" s="1"/>
  <c r="J351" i="51" s="1"/>
  <c r="J352" i="51" s="1"/>
  <c r="J353" i="51" s="1"/>
  <c r="J354" i="51" s="1"/>
  <c r="J355" i="51" s="1"/>
  <c r="J356" i="51" s="1"/>
  <c r="J357" i="51" s="1"/>
  <c r="J358" i="51" s="1"/>
  <c r="J359" i="51" s="1"/>
  <c r="J360" i="51" s="1"/>
  <c r="J361" i="51" s="1"/>
  <c r="J362" i="51" s="1"/>
  <c r="J363" i="51" s="1"/>
  <c r="J364" i="51" s="1"/>
  <c r="J365" i="51" s="1"/>
  <c r="J366" i="51" s="1"/>
  <c r="J367" i="51" s="1"/>
  <c r="J368" i="51" s="1"/>
  <c r="J369" i="51" s="1"/>
  <c r="J370" i="51" s="1"/>
  <c r="J371" i="51" s="1"/>
  <c r="J372" i="51" s="1"/>
  <c r="J373" i="51" s="1"/>
  <c r="J374" i="51" s="1"/>
  <c r="J375" i="51" s="1"/>
  <c r="J376" i="51" s="1"/>
  <c r="J377" i="51" s="1"/>
  <c r="J378" i="51" s="1"/>
  <c r="J379" i="51" s="1"/>
  <c r="J380" i="51" s="1"/>
  <c r="J381" i="51" s="1"/>
  <c r="J382" i="51" s="1"/>
  <c r="J383" i="51" s="1"/>
  <c r="J384" i="51" s="1"/>
  <c r="J385" i="51" s="1"/>
  <c r="J386" i="51" s="1"/>
  <c r="J387" i="51" s="1"/>
  <c r="J388" i="51" s="1"/>
  <c r="J389" i="51" s="1"/>
  <c r="J390" i="51" s="1"/>
  <c r="J391" i="51" s="1"/>
  <c r="J392" i="51" s="1"/>
  <c r="J393" i="51" s="1"/>
  <c r="J394" i="51" s="1"/>
  <c r="J395" i="51" s="1"/>
  <c r="J396" i="51" s="1"/>
  <c r="J397" i="51" s="1"/>
  <c r="J398" i="51" s="1"/>
  <c r="J399" i="51" s="1"/>
  <c r="J400" i="51" s="1"/>
  <c r="J401" i="51" s="1"/>
  <c r="J402" i="51" s="1"/>
  <c r="J403" i="51" s="1"/>
  <c r="J404" i="51" s="1"/>
  <c r="J405" i="51" s="1"/>
  <c r="J406" i="51" s="1"/>
  <c r="J407" i="51" s="1"/>
  <c r="J408" i="51" s="1"/>
  <c r="J409" i="51" s="1"/>
  <c r="J410" i="51" s="1"/>
  <c r="J411" i="51" s="1"/>
  <c r="J412" i="51" s="1"/>
  <c r="J413" i="51" s="1"/>
  <c r="J414" i="51" s="1"/>
  <c r="J415" i="51" s="1"/>
  <c r="J416" i="51" s="1"/>
  <c r="J417" i="51" s="1"/>
  <c r="J418" i="51" s="1"/>
  <c r="J419" i="51" s="1"/>
  <c r="J420" i="51" s="1"/>
  <c r="J421" i="51" s="1"/>
  <c r="J422" i="51" s="1"/>
  <c r="J423" i="51" s="1"/>
  <c r="J424" i="51" s="1"/>
  <c r="J425" i="51" s="1"/>
  <c r="J426" i="51" s="1"/>
  <c r="J427" i="51" s="1"/>
  <c r="J428" i="51" s="1"/>
  <c r="J429" i="51" s="1"/>
  <c r="J430" i="51" s="1"/>
  <c r="J431" i="51" s="1"/>
  <c r="J432" i="51" s="1"/>
  <c r="J433" i="51" s="1"/>
  <c r="J434" i="51" s="1"/>
  <c r="J435" i="51" s="1"/>
  <c r="J436" i="51" s="1"/>
  <c r="J437" i="51" s="1"/>
  <c r="J438" i="51" s="1"/>
  <c r="J439" i="51" s="1"/>
  <c r="J440" i="51" s="1"/>
  <c r="J441" i="51" s="1"/>
  <c r="J442" i="51" s="1"/>
  <c r="J443" i="51" s="1"/>
  <c r="J444" i="51" s="1"/>
  <c r="J445" i="51" s="1"/>
  <c r="J446" i="51" s="1"/>
  <c r="J447" i="51" s="1"/>
  <c r="J448" i="51" s="1"/>
  <c r="J449" i="51" s="1"/>
  <c r="J450" i="51" s="1"/>
  <c r="J451" i="51" s="1"/>
  <c r="J452" i="51" s="1"/>
  <c r="J453" i="51" s="1"/>
  <c r="J454" i="51" s="1"/>
  <c r="J455" i="51" s="1"/>
  <c r="J456" i="51" s="1"/>
  <c r="J457" i="51" s="1"/>
  <c r="J458" i="51" s="1"/>
  <c r="J459" i="51" s="1"/>
  <c r="J460" i="51" s="1"/>
  <c r="J461" i="51" s="1"/>
  <c r="J462" i="51" s="1"/>
  <c r="J463" i="51" s="1"/>
  <c r="J464" i="51" s="1"/>
  <c r="J465" i="51" s="1"/>
  <c r="J466" i="51" s="1"/>
  <c r="J467" i="51" s="1"/>
  <c r="J468" i="51" s="1"/>
  <c r="J469" i="51" s="1"/>
  <c r="J470" i="51" s="1"/>
  <c r="J471" i="51" s="1"/>
  <c r="J472" i="51" s="1"/>
  <c r="J473" i="51" s="1"/>
  <c r="J474" i="51" s="1"/>
  <c r="J475" i="51" s="1"/>
  <c r="J476" i="51" s="1"/>
  <c r="J477" i="51" s="1"/>
  <c r="J478" i="51" s="1"/>
  <c r="J479" i="51" s="1"/>
  <c r="J480" i="51" s="1"/>
  <c r="J481" i="51" s="1"/>
  <c r="J482" i="51" s="1"/>
  <c r="J483" i="51" s="1"/>
  <c r="J484" i="51" s="1"/>
  <c r="J485" i="51" s="1"/>
  <c r="J486" i="51" s="1"/>
  <c r="J487" i="51" s="1"/>
  <c r="J488" i="51" s="1"/>
  <c r="J489" i="51" s="1"/>
  <c r="J490" i="51" s="1"/>
  <c r="J491" i="51" s="1"/>
  <c r="J492" i="51" s="1"/>
  <c r="J493" i="51" s="1"/>
  <c r="J494" i="51" s="1"/>
  <c r="J495" i="51" s="1"/>
  <c r="J496" i="51" s="1"/>
  <c r="J497" i="51" s="1"/>
  <c r="J498" i="51" s="1"/>
  <c r="J499" i="51" s="1"/>
  <c r="J500" i="51" s="1"/>
  <c r="J501" i="51" s="1"/>
  <c r="J502" i="51" s="1"/>
  <c r="J503" i="51" s="1"/>
  <c r="J504" i="51" s="1"/>
  <c r="J505" i="51" s="1"/>
  <c r="J506" i="51" s="1"/>
  <c r="J507" i="51" s="1"/>
  <c r="J508" i="51" s="1"/>
  <c r="J509" i="51" s="1"/>
  <c r="J510" i="51" s="1"/>
  <c r="J511" i="51" s="1"/>
  <c r="J512" i="51" s="1"/>
  <c r="J513" i="51" s="1"/>
  <c r="J514" i="51" s="1"/>
  <c r="J515" i="51" s="1"/>
  <c r="J516" i="51" s="1"/>
  <c r="J517" i="51" s="1"/>
  <c r="J518" i="51" s="1"/>
  <c r="J519" i="51" s="1"/>
  <c r="J520" i="51" s="1"/>
  <c r="J521" i="51" s="1"/>
  <c r="J522" i="51" s="1"/>
  <c r="J523" i="51" s="1"/>
  <c r="J524" i="51" s="1"/>
  <c r="J525" i="51" s="1"/>
  <c r="J526" i="51" s="1"/>
  <c r="J527" i="51" s="1"/>
  <c r="J528" i="51" s="1"/>
  <c r="J529" i="51" s="1"/>
  <c r="J530" i="51" s="1"/>
  <c r="J531" i="51" s="1"/>
  <c r="J532" i="51" s="1"/>
  <c r="J533" i="51" s="1"/>
  <c r="J534" i="51" s="1"/>
  <c r="J535" i="51" s="1"/>
  <c r="J536" i="51" s="1"/>
  <c r="J537" i="51" s="1"/>
  <c r="J538" i="51" s="1"/>
  <c r="J539" i="51" s="1"/>
  <c r="J540" i="51" s="1"/>
  <c r="J541" i="51" s="1"/>
  <c r="J542" i="51" s="1"/>
  <c r="J543" i="51" s="1"/>
  <c r="J544" i="51" s="1"/>
  <c r="J545" i="51" s="1"/>
  <c r="J546" i="51" s="1"/>
  <c r="J547" i="51" s="1"/>
  <c r="J548" i="51" s="1"/>
  <c r="J549" i="51" s="1"/>
  <c r="J550" i="51" s="1"/>
  <c r="J551" i="51" s="1"/>
  <c r="J552" i="51" s="1"/>
  <c r="J553" i="51" s="1"/>
  <c r="J554" i="51" s="1"/>
  <c r="J555" i="51" s="1"/>
  <c r="J556" i="51" s="1"/>
  <c r="J557" i="51" s="1"/>
  <c r="J558" i="51" s="1"/>
  <c r="J559" i="51" s="1"/>
  <c r="J560" i="51" s="1"/>
  <c r="J561" i="51" s="1"/>
  <c r="J562" i="51" s="1"/>
  <c r="J563" i="51" s="1"/>
  <c r="J564" i="51" s="1"/>
  <c r="J565" i="51" s="1"/>
  <c r="J566" i="51" s="1"/>
  <c r="J567" i="51" s="1"/>
  <c r="D14" i="5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D38" i="51" s="1"/>
  <c r="D39" i="51" s="1"/>
  <c r="D40" i="51" s="1"/>
  <c r="D41" i="51" s="1"/>
  <c r="D42" i="51" s="1"/>
  <c r="D43" i="51" s="1"/>
  <c r="D44" i="51" s="1"/>
  <c r="D45" i="51" s="1"/>
  <c r="D46" i="51" s="1"/>
  <c r="D47" i="51" s="1"/>
  <c r="D48" i="51" s="1"/>
  <c r="D49" i="51" s="1"/>
  <c r="D50" i="51" s="1"/>
  <c r="D51" i="51" s="1"/>
  <c r="D52" i="51" s="1"/>
  <c r="D53" i="51" s="1"/>
  <c r="D54" i="51" s="1"/>
  <c r="D55" i="51" s="1"/>
  <c r="D56" i="51" s="1"/>
  <c r="D57" i="51" s="1"/>
  <c r="D58" i="51" s="1"/>
  <c r="D59" i="51" s="1"/>
  <c r="D60" i="51" s="1"/>
  <c r="D61" i="51" s="1"/>
  <c r="D62" i="51" s="1"/>
  <c r="D63" i="51" s="1"/>
  <c r="D64" i="51" s="1"/>
  <c r="D65" i="51" s="1"/>
  <c r="D66" i="51" s="1"/>
  <c r="D67" i="51" s="1"/>
  <c r="D68" i="51" s="1"/>
  <c r="D69" i="51" s="1"/>
  <c r="D70" i="51" s="1"/>
  <c r="D71" i="51" s="1"/>
  <c r="D72" i="51" s="1"/>
  <c r="D73" i="51" s="1"/>
  <c r="D74" i="51" s="1"/>
  <c r="D75" i="51" s="1"/>
  <c r="D76" i="51" s="1"/>
  <c r="D77" i="51" s="1"/>
  <c r="D78" i="51" s="1"/>
  <c r="D79" i="51" s="1"/>
  <c r="D80" i="51" s="1"/>
  <c r="D81" i="51" s="1"/>
  <c r="D82" i="51" s="1"/>
  <c r="D83" i="51" s="1"/>
  <c r="D84" i="51" s="1"/>
  <c r="D85" i="51" s="1"/>
  <c r="D86" i="51" s="1"/>
  <c r="D87" i="51" s="1"/>
  <c r="D88" i="51" s="1"/>
  <c r="D89" i="51" s="1"/>
  <c r="D90" i="51" s="1"/>
  <c r="D91" i="51" s="1"/>
  <c r="D92" i="51" s="1"/>
  <c r="D93" i="51" s="1"/>
  <c r="D94" i="51" s="1"/>
  <c r="D95" i="51" s="1"/>
  <c r="D96" i="51" s="1"/>
  <c r="D97" i="51" s="1"/>
  <c r="D98" i="51" s="1"/>
  <c r="D99" i="51" s="1"/>
  <c r="D100" i="51" s="1"/>
  <c r="D101" i="51" s="1"/>
  <c r="D102" i="51" s="1"/>
  <c r="D103" i="51" s="1"/>
  <c r="D104" i="51" s="1"/>
  <c r="D105" i="51" s="1"/>
  <c r="D106" i="51" s="1"/>
  <c r="D107" i="51" s="1"/>
  <c r="D108" i="51" s="1"/>
  <c r="D109" i="51" s="1"/>
  <c r="D110" i="51" s="1"/>
  <c r="D111" i="51" s="1"/>
  <c r="D112" i="51" s="1"/>
  <c r="D113" i="51" s="1"/>
  <c r="D114" i="51" s="1"/>
  <c r="D115" i="51" s="1"/>
  <c r="D116" i="51" s="1"/>
  <c r="D117" i="51" s="1"/>
  <c r="D118" i="51" s="1"/>
  <c r="D119" i="51" s="1"/>
  <c r="D120" i="51" s="1"/>
  <c r="D121" i="51" s="1"/>
  <c r="D122" i="51" s="1"/>
  <c r="D123" i="51" s="1"/>
  <c r="D124" i="51" s="1"/>
  <c r="D125" i="51" s="1"/>
  <c r="D126" i="51" s="1"/>
  <c r="D127" i="51" s="1"/>
  <c r="D128" i="51" s="1"/>
  <c r="D129" i="51" s="1"/>
  <c r="D130" i="51" s="1"/>
  <c r="D131" i="51" s="1"/>
  <c r="D132" i="51" s="1"/>
  <c r="D133" i="51" s="1"/>
  <c r="D134" i="51" s="1"/>
  <c r="D135" i="51" s="1"/>
  <c r="D136" i="51" s="1"/>
  <c r="D137" i="51" s="1"/>
  <c r="D138" i="51" s="1"/>
  <c r="D139" i="51" s="1"/>
  <c r="D140" i="51" s="1"/>
  <c r="D141" i="51" s="1"/>
  <c r="D142" i="51" s="1"/>
  <c r="D143" i="51" s="1"/>
  <c r="D144" i="51" s="1"/>
  <c r="D145" i="51" s="1"/>
  <c r="D146" i="51" s="1"/>
  <c r="D147" i="51" s="1"/>
  <c r="D148" i="51" s="1"/>
  <c r="D149" i="51" s="1"/>
  <c r="D150" i="51" s="1"/>
  <c r="D151" i="51" s="1"/>
  <c r="D152" i="51" s="1"/>
  <c r="D153" i="51" s="1"/>
  <c r="D154" i="51" s="1"/>
  <c r="D155" i="51" s="1"/>
  <c r="D156" i="51" s="1"/>
  <c r="D157" i="51" s="1"/>
  <c r="D158" i="51" s="1"/>
  <c r="D159" i="51" s="1"/>
  <c r="D160" i="51" s="1"/>
  <c r="D161" i="51" s="1"/>
  <c r="D162" i="51" s="1"/>
  <c r="D163" i="51" s="1"/>
  <c r="D164" i="51" s="1"/>
  <c r="D165" i="51" s="1"/>
  <c r="D166" i="51" s="1"/>
  <c r="D167" i="51" s="1"/>
  <c r="D168" i="51" s="1"/>
  <c r="D169" i="51" s="1"/>
  <c r="D170" i="51" s="1"/>
  <c r="D171" i="51" s="1"/>
  <c r="D172" i="51" s="1"/>
  <c r="D173" i="51" s="1"/>
  <c r="D174" i="51" s="1"/>
  <c r="D175" i="51" s="1"/>
  <c r="D176" i="51" s="1"/>
  <c r="D177" i="51" s="1"/>
  <c r="D178" i="51" s="1"/>
  <c r="D179" i="51" s="1"/>
  <c r="D180" i="51" s="1"/>
  <c r="D181" i="51" s="1"/>
  <c r="D182" i="51" s="1"/>
  <c r="D183" i="51" s="1"/>
  <c r="D184" i="51" s="1"/>
  <c r="D185" i="51" s="1"/>
  <c r="D186" i="51" s="1"/>
  <c r="D187" i="51" s="1"/>
  <c r="D188" i="51" s="1"/>
  <c r="D189" i="51" s="1"/>
  <c r="D190" i="51" s="1"/>
  <c r="D191" i="51" s="1"/>
  <c r="D192" i="51" s="1"/>
  <c r="D193" i="51" s="1"/>
  <c r="D194" i="51" s="1"/>
  <c r="D195" i="51" s="1"/>
  <c r="D196" i="51" s="1"/>
  <c r="D197" i="51" s="1"/>
  <c r="D198" i="51" s="1"/>
  <c r="D199" i="51" s="1"/>
  <c r="D200" i="51" s="1"/>
  <c r="D201" i="51" s="1"/>
  <c r="D202" i="51" s="1"/>
  <c r="D203" i="51" s="1"/>
  <c r="D204" i="51" s="1"/>
  <c r="D205" i="51" s="1"/>
  <c r="D206" i="51" s="1"/>
  <c r="D207" i="51" s="1"/>
  <c r="D208" i="51" s="1"/>
  <c r="D209" i="51" s="1"/>
  <c r="D210" i="51" s="1"/>
  <c r="D211" i="51" s="1"/>
  <c r="D212" i="51" s="1"/>
  <c r="D213" i="51" s="1"/>
  <c r="D214" i="51" s="1"/>
  <c r="D215" i="51" s="1"/>
  <c r="D216" i="51" s="1"/>
  <c r="D217" i="51" s="1"/>
  <c r="D218" i="51" s="1"/>
  <c r="D219" i="51" s="1"/>
  <c r="D220" i="51" s="1"/>
  <c r="D221" i="51" s="1"/>
  <c r="D222" i="51" s="1"/>
  <c r="D223" i="51" s="1"/>
  <c r="D224" i="51" s="1"/>
  <c r="D225" i="51" s="1"/>
  <c r="D226" i="51" s="1"/>
  <c r="D227" i="51" s="1"/>
  <c r="D228" i="51" s="1"/>
  <c r="D229" i="51" s="1"/>
  <c r="D230" i="51" s="1"/>
  <c r="D231" i="51" s="1"/>
  <c r="D232" i="51" s="1"/>
  <c r="D233" i="51" s="1"/>
  <c r="D234" i="51" s="1"/>
  <c r="D235" i="51" s="1"/>
  <c r="D236" i="51" s="1"/>
  <c r="D237" i="51" s="1"/>
  <c r="D238" i="51" s="1"/>
  <c r="D239" i="51" s="1"/>
  <c r="D240" i="51" s="1"/>
  <c r="D241" i="51" s="1"/>
  <c r="D242" i="51" s="1"/>
  <c r="D243" i="51" s="1"/>
  <c r="D244" i="51" s="1"/>
  <c r="D245" i="51" s="1"/>
  <c r="D246" i="51" s="1"/>
  <c r="D247" i="51" s="1"/>
  <c r="D248" i="51" s="1"/>
  <c r="D249" i="51" s="1"/>
  <c r="D250" i="51" s="1"/>
  <c r="D251" i="51" s="1"/>
  <c r="D252" i="51" s="1"/>
  <c r="D253" i="51" s="1"/>
  <c r="D254" i="51" s="1"/>
  <c r="D255" i="51" s="1"/>
  <c r="D256" i="51" s="1"/>
  <c r="D257" i="51" s="1"/>
  <c r="D258" i="51" s="1"/>
  <c r="D259" i="51" s="1"/>
  <c r="D260" i="51" s="1"/>
  <c r="D261" i="51" s="1"/>
  <c r="D262" i="51" s="1"/>
  <c r="D263" i="51" s="1"/>
  <c r="D264" i="51" s="1"/>
  <c r="D265" i="51" s="1"/>
  <c r="D266" i="51" s="1"/>
  <c r="D267" i="51" s="1"/>
  <c r="D268" i="51" s="1"/>
  <c r="D269" i="51" s="1"/>
  <c r="D270" i="51" s="1"/>
  <c r="D271" i="51" s="1"/>
  <c r="D272" i="51" s="1"/>
  <c r="D273" i="51" s="1"/>
  <c r="D274" i="51" s="1"/>
  <c r="D275" i="51" s="1"/>
  <c r="D276" i="51" s="1"/>
  <c r="D277" i="51" s="1"/>
  <c r="D278" i="51" s="1"/>
  <c r="D279" i="51" s="1"/>
  <c r="D280" i="51" s="1"/>
  <c r="D281" i="51" s="1"/>
  <c r="D282" i="51" s="1"/>
  <c r="D283" i="51" s="1"/>
  <c r="D284" i="51" s="1"/>
  <c r="D285" i="51" s="1"/>
  <c r="D286" i="51" s="1"/>
  <c r="D287" i="51" s="1"/>
  <c r="D288" i="51" s="1"/>
  <c r="D289" i="51" s="1"/>
  <c r="D290" i="51" s="1"/>
  <c r="D291" i="51" s="1"/>
  <c r="D292" i="51" s="1"/>
  <c r="D293" i="51" s="1"/>
  <c r="D294" i="51" s="1"/>
  <c r="D295" i="51" s="1"/>
  <c r="D296" i="51" s="1"/>
  <c r="D297" i="51" s="1"/>
  <c r="D298" i="51" s="1"/>
  <c r="D299" i="51" s="1"/>
  <c r="D300" i="51" s="1"/>
  <c r="D301" i="51" s="1"/>
  <c r="D302" i="51" s="1"/>
  <c r="D303" i="51" s="1"/>
  <c r="D304" i="51" s="1"/>
  <c r="D305" i="51" s="1"/>
  <c r="D306" i="51" s="1"/>
  <c r="D307" i="51" s="1"/>
  <c r="D308" i="51" s="1"/>
  <c r="D309" i="51" s="1"/>
  <c r="D310" i="51" s="1"/>
  <c r="D311" i="51" s="1"/>
  <c r="D312" i="51" s="1"/>
  <c r="D313" i="51" s="1"/>
  <c r="D314" i="51" s="1"/>
  <c r="D315" i="51" s="1"/>
  <c r="D316" i="51" s="1"/>
  <c r="D317" i="51" s="1"/>
  <c r="D318" i="51" s="1"/>
  <c r="D319" i="51" s="1"/>
  <c r="D320" i="51" s="1"/>
  <c r="D321" i="51" s="1"/>
  <c r="D322" i="51" s="1"/>
  <c r="D323" i="51" s="1"/>
  <c r="D324" i="51" s="1"/>
  <c r="D325" i="51" s="1"/>
  <c r="D326" i="51" s="1"/>
  <c r="D327" i="51" s="1"/>
  <c r="D328" i="51" s="1"/>
  <c r="D329" i="51" s="1"/>
  <c r="D330" i="51" s="1"/>
  <c r="D331" i="51" s="1"/>
  <c r="D332" i="51" s="1"/>
  <c r="D333" i="51" s="1"/>
  <c r="D334" i="51" s="1"/>
  <c r="D335" i="51" s="1"/>
  <c r="D336" i="51" s="1"/>
  <c r="D337" i="51" s="1"/>
  <c r="D338" i="51" s="1"/>
  <c r="D339" i="51" s="1"/>
  <c r="D340" i="51" s="1"/>
  <c r="D341" i="51" s="1"/>
  <c r="D342" i="51" s="1"/>
  <c r="D343" i="51" s="1"/>
  <c r="D344" i="51" s="1"/>
  <c r="D345" i="51" s="1"/>
  <c r="D346" i="51" s="1"/>
  <c r="D347" i="51" s="1"/>
  <c r="D348" i="51" s="1"/>
  <c r="D349" i="51" s="1"/>
  <c r="D350" i="51" s="1"/>
  <c r="D351" i="51" s="1"/>
  <c r="D352" i="51" s="1"/>
  <c r="D353" i="51" s="1"/>
  <c r="D354" i="51" s="1"/>
  <c r="D355" i="51" s="1"/>
  <c r="D356" i="51" s="1"/>
  <c r="D357" i="51" s="1"/>
  <c r="D358" i="51" s="1"/>
  <c r="D359" i="51" s="1"/>
  <c r="D360" i="51" s="1"/>
  <c r="D361" i="51" s="1"/>
  <c r="D362" i="51" s="1"/>
  <c r="D363" i="51" s="1"/>
  <c r="D364" i="51" s="1"/>
  <c r="D365" i="51" s="1"/>
  <c r="D366" i="51" s="1"/>
  <c r="D367" i="51" s="1"/>
  <c r="D368" i="51" s="1"/>
  <c r="D369" i="51" s="1"/>
  <c r="D370" i="51" s="1"/>
  <c r="D371" i="51" s="1"/>
  <c r="D372" i="51" s="1"/>
  <c r="D373" i="51" s="1"/>
  <c r="D374" i="51" s="1"/>
  <c r="D375" i="51" s="1"/>
  <c r="D376" i="51" s="1"/>
  <c r="D377" i="51" s="1"/>
  <c r="D378" i="51" s="1"/>
  <c r="D379" i="51" s="1"/>
  <c r="D380" i="51" s="1"/>
  <c r="D381" i="51" s="1"/>
  <c r="D382" i="51" s="1"/>
  <c r="D383" i="51" s="1"/>
  <c r="D384" i="51" s="1"/>
  <c r="D385" i="51" s="1"/>
  <c r="D386" i="51" s="1"/>
  <c r="D387" i="51" s="1"/>
  <c r="D388" i="51" s="1"/>
  <c r="D389" i="51" s="1"/>
  <c r="D390" i="51" s="1"/>
  <c r="D391" i="51" s="1"/>
  <c r="D392" i="51" s="1"/>
  <c r="D393" i="51" s="1"/>
  <c r="D394" i="51" s="1"/>
  <c r="D395" i="51" s="1"/>
  <c r="D396" i="51" s="1"/>
  <c r="D397" i="51" s="1"/>
  <c r="D398" i="51" s="1"/>
  <c r="D399" i="51" s="1"/>
  <c r="D400" i="51" s="1"/>
  <c r="D401" i="51" s="1"/>
  <c r="D402" i="51" s="1"/>
  <c r="D403" i="51" s="1"/>
  <c r="D404" i="51" s="1"/>
  <c r="D405" i="51" s="1"/>
  <c r="D406" i="51" s="1"/>
  <c r="D407" i="51" s="1"/>
  <c r="D408" i="51" s="1"/>
  <c r="D409" i="51" s="1"/>
  <c r="D410" i="51" s="1"/>
  <c r="D411" i="51" s="1"/>
  <c r="D412" i="51" s="1"/>
  <c r="D413" i="51" s="1"/>
  <c r="D414" i="51" s="1"/>
  <c r="D415" i="51" s="1"/>
  <c r="D416" i="51" s="1"/>
  <c r="D417" i="51" s="1"/>
  <c r="D418" i="51" s="1"/>
  <c r="D419" i="51" s="1"/>
  <c r="D420" i="51" s="1"/>
  <c r="D421" i="51" s="1"/>
  <c r="D422" i="51" s="1"/>
  <c r="D423" i="51" s="1"/>
  <c r="D424" i="51" s="1"/>
  <c r="D425" i="51" s="1"/>
  <c r="D426" i="51" s="1"/>
  <c r="D427" i="51" s="1"/>
  <c r="D428" i="51" s="1"/>
  <c r="D429" i="51" s="1"/>
  <c r="D430" i="51" s="1"/>
  <c r="D431" i="51" s="1"/>
  <c r="D432" i="51" s="1"/>
  <c r="D433" i="51" s="1"/>
  <c r="D434" i="51" s="1"/>
  <c r="D435" i="51" s="1"/>
  <c r="D436" i="51" s="1"/>
  <c r="D437" i="51" s="1"/>
  <c r="D438" i="51" s="1"/>
  <c r="D439" i="51" s="1"/>
  <c r="D440" i="51" s="1"/>
  <c r="D441" i="51" s="1"/>
  <c r="D442" i="51" s="1"/>
  <c r="D443" i="51" s="1"/>
  <c r="D444" i="51" s="1"/>
  <c r="D445" i="51" s="1"/>
  <c r="D446" i="51" s="1"/>
  <c r="D447" i="51" s="1"/>
  <c r="D448" i="51" s="1"/>
  <c r="D449" i="51" s="1"/>
  <c r="D450" i="51" s="1"/>
  <c r="D451" i="51" s="1"/>
  <c r="D452" i="51" s="1"/>
  <c r="D453" i="51" s="1"/>
  <c r="D454" i="51" s="1"/>
  <c r="D455" i="51" s="1"/>
  <c r="D456" i="51" s="1"/>
  <c r="D457" i="51" s="1"/>
  <c r="D458" i="51" s="1"/>
  <c r="D459" i="51" s="1"/>
  <c r="D460" i="51" s="1"/>
  <c r="D461" i="51" s="1"/>
  <c r="D462" i="51" s="1"/>
  <c r="D463" i="51" s="1"/>
  <c r="D464" i="51" s="1"/>
  <c r="D465" i="51" s="1"/>
  <c r="D466" i="51" s="1"/>
  <c r="D467" i="51" s="1"/>
  <c r="D468" i="51" s="1"/>
  <c r="D469" i="51" s="1"/>
  <c r="D470" i="51" s="1"/>
  <c r="D471" i="51" s="1"/>
  <c r="D472" i="51" s="1"/>
  <c r="D473" i="51" s="1"/>
  <c r="D474" i="51" s="1"/>
  <c r="D475" i="51" s="1"/>
  <c r="D476" i="51" s="1"/>
  <c r="D477" i="51" s="1"/>
  <c r="D478" i="51" s="1"/>
  <c r="D479" i="51" s="1"/>
  <c r="D480" i="51" s="1"/>
  <c r="D481" i="51" s="1"/>
  <c r="D482" i="51" s="1"/>
  <c r="D483" i="51" s="1"/>
  <c r="D484" i="51" s="1"/>
  <c r="D485" i="51" s="1"/>
  <c r="D486" i="51" s="1"/>
  <c r="D487" i="51" s="1"/>
  <c r="D488" i="51" s="1"/>
  <c r="D489" i="51" s="1"/>
  <c r="D490" i="51" s="1"/>
  <c r="D491" i="51" s="1"/>
  <c r="D492" i="51" s="1"/>
  <c r="D493" i="51" s="1"/>
  <c r="D494" i="51" s="1"/>
  <c r="D495" i="51" s="1"/>
  <c r="D496" i="51" s="1"/>
  <c r="D497" i="51" s="1"/>
  <c r="D498" i="51" s="1"/>
  <c r="D499" i="51" s="1"/>
  <c r="D500" i="51" s="1"/>
  <c r="D501" i="51" s="1"/>
  <c r="D502" i="51" s="1"/>
  <c r="D503" i="51" s="1"/>
  <c r="D504" i="51" s="1"/>
  <c r="D505" i="51" s="1"/>
  <c r="D506" i="51" s="1"/>
  <c r="D507" i="51" s="1"/>
  <c r="D508" i="51" s="1"/>
  <c r="D509" i="51" s="1"/>
  <c r="D510" i="51" s="1"/>
  <c r="D511" i="51" s="1"/>
  <c r="D512" i="51" s="1"/>
  <c r="D513" i="51" s="1"/>
  <c r="D514" i="51" s="1"/>
  <c r="D515" i="51" s="1"/>
  <c r="D516" i="51" s="1"/>
  <c r="D517" i="51" s="1"/>
  <c r="D518" i="51" s="1"/>
  <c r="D519" i="51" s="1"/>
  <c r="D520" i="51" s="1"/>
  <c r="D521" i="51" s="1"/>
  <c r="D522" i="51" s="1"/>
  <c r="D523" i="51" s="1"/>
  <c r="D524" i="51" s="1"/>
  <c r="D525" i="51" s="1"/>
  <c r="D526" i="51" s="1"/>
  <c r="D527" i="51" s="1"/>
  <c r="D528" i="51" s="1"/>
  <c r="D529" i="51" s="1"/>
  <c r="D530" i="51" s="1"/>
  <c r="D531" i="51" s="1"/>
  <c r="D532" i="51" s="1"/>
  <c r="D533" i="51" s="1"/>
  <c r="D534" i="51" s="1"/>
  <c r="D535" i="51" s="1"/>
  <c r="D536" i="51" s="1"/>
  <c r="D537" i="51" s="1"/>
  <c r="D538" i="51" s="1"/>
  <c r="D539" i="51" s="1"/>
  <c r="D540" i="51" s="1"/>
  <c r="D541" i="51" s="1"/>
  <c r="D542" i="51" s="1"/>
  <c r="D543" i="51" s="1"/>
  <c r="D544" i="51" s="1"/>
  <c r="D545" i="51" s="1"/>
  <c r="D546" i="51" s="1"/>
  <c r="D547" i="51" s="1"/>
  <c r="D548" i="51" s="1"/>
  <c r="D549" i="51" s="1"/>
  <c r="D550" i="51" s="1"/>
  <c r="D551" i="51" s="1"/>
  <c r="D552" i="51" s="1"/>
  <c r="D553" i="51" s="1"/>
  <c r="D554" i="51" s="1"/>
  <c r="D555" i="51" s="1"/>
  <c r="D556" i="51" s="1"/>
  <c r="D557" i="51" s="1"/>
  <c r="D558" i="51" s="1"/>
  <c r="D559" i="51" s="1"/>
  <c r="D560" i="51" s="1"/>
  <c r="D561" i="51" s="1"/>
  <c r="D562" i="51" s="1"/>
  <c r="D563" i="51" s="1"/>
  <c r="D564" i="51" s="1"/>
  <c r="D565" i="51" s="1"/>
  <c r="D566" i="51" s="1"/>
  <c r="D567" i="51" s="1"/>
  <c r="D568" i="51" s="1"/>
  <c r="D569" i="51" s="1"/>
  <c r="D570" i="51" s="1"/>
  <c r="D571" i="51" s="1"/>
  <c r="D572" i="51" s="1"/>
  <c r="D573" i="51" s="1"/>
  <c r="D574" i="51" s="1"/>
  <c r="D575" i="51" s="1"/>
  <c r="D576" i="51" s="1"/>
  <c r="D577" i="51" s="1"/>
  <c r="D578" i="51" s="1"/>
  <c r="D579" i="51" s="1"/>
  <c r="D580" i="51" s="1"/>
  <c r="D581" i="51" s="1"/>
  <c r="D582" i="51" s="1"/>
  <c r="D583" i="51" s="1"/>
  <c r="D584" i="51" s="1"/>
  <c r="D585" i="51" s="1"/>
  <c r="D586" i="51" s="1"/>
  <c r="D587" i="51" s="1"/>
  <c r="D588" i="51" s="1"/>
  <c r="D589" i="51" s="1"/>
  <c r="D590" i="51" s="1"/>
  <c r="D591" i="51" s="1"/>
  <c r="D592" i="51" s="1"/>
  <c r="D593" i="51" s="1"/>
  <c r="D594" i="51" s="1"/>
  <c r="D595" i="51" s="1"/>
  <c r="D596" i="51" s="1"/>
  <c r="D597" i="51" s="1"/>
  <c r="D598" i="51" s="1"/>
  <c r="D599" i="51" s="1"/>
  <c r="D600" i="51" s="1"/>
  <c r="D601" i="51" s="1"/>
  <c r="D602" i="51" s="1"/>
  <c r="D603" i="51" s="1"/>
  <c r="D604" i="51" s="1"/>
  <c r="D605" i="51" s="1"/>
  <c r="D606" i="51" s="1"/>
  <c r="D607" i="51" s="1"/>
  <c r="D608" i="51" s="1"/>
  <c r="D609" i="51" s="1"/>
  <c r="D610" i="51" s="1"/>
  <c r="D611" i="51" s="1"/>
  <c r="D612" i="51" s="1"/>
  <c r="D613" i="51" s="1"/>
  <c r="D614" i="51" s="1"/>
  <c r="D615" i="51" s="1"/>
  <c r="D616" i="51" s="1"/>
  <c r="D617" i="51" s="1"/>
  <c r="D618" i="51" s="1"/>
  <c r="D619" i="51" s="1"/>
  <c r="D620" i="51" s="1"/>
  <c r="D621" i="51" s="1"/>
  <c r="D622" i="51" s="1"/>
  <c r="D623" i="51" s="1"/>
  <c r="D624" i="51" s="1"/>
  <c r="D625" i="51" s="1"/>
  <c r="D626" i="51" s="1"/>
  <c r="D627" i="51" s="1"/>
  <c r="D628" i="51" s="1"/>
  <c r="D629" i="51" s="1"/>
  <c r="D630" i="51" s="1"/>
  <c r="D631" i="51" s="1"/>
  <c r="D632" i="51" s="1"/>
  <c r="D633" i="51" s="1"/>
  <c r="D634" i="51" s="1"/>
  <c r="D635" i="51" s="1"/>
  <c r="D636" i="51" s="1"/>
  <c r="D637" i="51" s="1"/>
  <c r="D638" i="51" s="1"/>
  <c r="D639" i="51" s="1"/>
  <c r="D640" i="51" s="1"/>
  <c r="D641" i="51" s="1"/>
  <c r="D642" i="51" s="1"/>
  <c r="D643" i="51" s="1"/>
  <c r="D644" i="51" s="1"/>
  <c r="D645" i="51" s="1"/>
  <c r="D646" i="51" s="1"/>
  <c r="D647" i="51" s="1"/>
  <c r="D648" i="51" s="1"/>
  <c r="D649" i="51" s="1"/>
  <c r="D650" i="51" s="1"/>
  <c r="D651" i="51" s="1"/>
  <c r="D652" i="51" s="1"/>
  <c r="D653" i="51" s="1"/>
  <c r="D654" i="51" s="1"/>
  <c r="D655" i="51" s="1"/>
  <c r="D656" i="51" s="1"/>
  <c r="D657" i="51" s="1"/>
  <c r="D658" i="51" s="1"/>
  <c r="D659" i="51" s="1"/>
  <c r="D660" i="51" s="1"/>
  <c r="D661" i="51" s="1"/>
  <c r="D662" i="51" s="1"/>
  <c r="D663" i="51" s="1"/>
  <c r="D664" i="51" s="1"/>
  <c r="D665" i="51" s="1"/>
  <c r="D666" i="51" s="1"/>
  <c r="D667" i="51" s="1"/>
  <c r="D668" i="51" s="1"/>
  <c r="D669" i="51" s="1"/>
  <c r="D670" i="51" s="1"/>
  <c r="D671" i="51" s="1"/>
  <c r="D672" i="51" s="1"/>
  <c r="D673" i="51" s="1"/>
  <c r="D674" i="51" s="1"/>
  <c r="D675" i="51" s="1"/>
  <c r="D676" i="51" s="1"/>
  <c r="D677" i="51" s="1"/>
  <c r="D678" i="51" s="1"/>
  <c r="D679" i="51" s="1"/>
  <c r="D680" i="51" s="1"/>
  <c r="D681" i="51" s="1"/>
  <c r="D682" i="51" s="1"/>
  <c r="D683" i="51" s="1"/>
  <c r="D684" i="51" s="1"/>
  <c r="D685" i="51" s="1"/>
  <c r="D686" i="51" s="1"/>
  <c r="D687" i="51" s="1"/>
  <c r="D688" i="51" s="1"/>
  <c r="D689" i="51" s="1"/>
  <c r="D690" i="51" s="1"/>
  <c r="D691" i="51" s="1"/>
  <c r="D692" i="51" s="1"/>
  <c r="D693" i="51" s="1"/>
  <c r="D694" i="51" s="1"/>
  <c r="D695" i="51" s="1"/>
  <c r="D696" i="51" s="1"/>
  <c r="D697" i="51" s="1"/>
  <c r="D698" i="51" s="1"/>
  <c r="D699" i="51" s="1"/>
  <c r="D700" i="51" s="1"/>
  <c r="D701" i="51" s="1"/>
  <c r="D702" i="51" s="1"/>
  <c r="D703" i="51" s="1"/>
  <c r="D704" i="51" s="1"/>
  <c r="D705" i="51" s="1"/>
  <c r="D706" i="51" s="1"/>
  <c r="D707" i="51" s="1"/>
  <c r="D708" i="51" s="1"/>
  <c r="D709" i="51" s="1"/>
  <c r="D710" i="51" s="1"/>
  <c r="D711" i="51" s="1"/>
  <c r="D712" i="51" s="1"/>
  <c r="D713" i="51" s="1"/>
  <c r="D714" i="51" s="1"/>
  <c r="D715" i="51" s="1"/>
  <c r="D716" i="51" s="1"/>
  <c r="D717" i="51" s="1"/>
  <c r="D718" i="51" s="1"/>
  <c r="D719" i="51" s="1"/>
  <c r="D720" i="51" s="1"/>
  <c r="D721" i="51" s="1"/>
  <c r="D722" i="51" s="1"/>
  <c r="D723" i="51" s="1"/>
  <c r="D724" i="51" s="1"/>
  <c r="D725" i="51" s="1"/>
  <c r="D726" i="51" s="1"/>
  <c r="D727" i="51" s="1"/>
  <c r="D728" i="51" s="1"/>
  <c r="D729" i="51" s="1"/>
  <c r="D730" i="51" s="1"/>
  <c r="D731" i="51" s="1"/>
  <c r="D732" i="51" s="1"/>
  <c r="D733" i="51" s="1"/>
  <c r="D734" i="51" s="1"/>
  <c r="D735" i="51" s="1"/>
  <c r="D736" i="51" s="1"/>
  <c r="D737" i="51" s="1"/>
  <c r="D738" i="51" s="1"/>
  <c r="D739" i="51" s="1"/>
  <c r="D740" i="51" s="1"/>
  <c r="D741" i="51" s="1"/>
  <c r="D742" i="51" s="1"/>
  <c r="D743" i="51" s="1"/>
  <c r="D744" i="51" s="1"/>
  <c r="D745" i="51" s="1"/>
  <c r="D746" i="51" s="1"/>
  <c r="D747" i="51" s="1"/>
  <c r="D748" i="51" s="1"/>
  <c r="D749" i="51" s="1"/>
  <c r="D750" i="51" s="1"/>
  <c r="D751" i="51" s="1"/>
  <c r="D752" i="51" s="1"/>
  <c r="D753" i="51" s="1"/>
  <c r="D754" i="51" s="1"/>
  <c r="D755" i="51" s="1"/>
  <c r="D756" i="51" s="1"/>
  <c r="D757" i="51" s="1"/>
  <c r="D758" i="51" s="1"/>
  <c r="D759" i="51" s="1"/>
  <c r="D760" i="51" s="1"/>
  <c r="D761" i="51" s="1"/>
  <c r="D762" i="51" s="1"/>
  <c r="D763" i="51" s="1"/>
  <c r="D764" i="51" s="1"/>
  <c r="D765" i="51" s="1"/>
  <c r="J2" i="51"/>
  <c r="D2" i="51"/>
  <c r="B1155" i="50"/>
  <c r="I957" i="50"/>
  <c r="J238" i="50"/>
  <c r="J239" i="50" s="1"/>
  <c r="J240" i="50" s="1"/>
  <c r="J241" i="50" s="1"/>
  <c r="J242" i="50" s="1"/>
  <c r="J243" i="50" s="1"/>
  <c r="J244" i="50" s="1"/>
  <c r="J245" i="50" s="1"/>
  <c r="J246" i="50" s="1"/>
  <c r="J247" i="50" s="1"/>
  <c r="J248" i="50" s="1"/>
  <c r="J249" i="50" s="1"/>
  <c r="J250" i="50" s="1"/>
  <c r="J251" i="50" s="1"/>
  <c r="J252" i="50" s="1"/>
  <c r="J253" i="50" s="1"/>
  <c r="J254" i="50" s="1"/>
  <c r="J255" i="50" s="1"/>
  <c r="J256" i="50" s="1"/>
  <c r="J257" i="50" s="1"/>
  <c r="J258" i="50" s="1"/>
  <c r="J259" i="50" s="1"/>
  <c r="J260" i="50" s="1"/>
  <c r="J261" i="50" s="1"/>
  <c r="J262" i="50" s="1"/>
  <c r="J263" i="50" s="1"/>
  <c r="J264" i="50" s="1"/>
  <c r="J265" i="50" s="1"/>
  <c r="J266" i="50" s="1"/>
  <c r="J267" i="50" s="1"/>
  <c r="J268" i="50" s="1"/>
  <c r="J269" i="50" s="1"/>
  <c r="J270" i="50" s="1"/>
  <c r="J271" i="50" s="1"/>
  <c r="J272" i="50" s="1"/>
  <c r="J273" i="50" s="1"/>
  <c r="J274" i="50" s="1"/>
  <c r="J275" i="50" s="1"/>
  <c r="J276" i="50" s="1"/>
  <c r="J277" i="50" s="1"/>
  <c r="J278" i="50" s="1"/>
  <c r="J279" i="50" s="1"/>
  <c r="J280" i="50" s="1"/>
  <c r="J281" i="50" s="1"/>
  <c r="J282" i="50" s="1"/>
  <c r="J283" i="50" s="1"/>
  <c r="J284" i="50" s="1"/>
  <c r="J285" i="50" s="1"/>
  <c r="J286" i="50" s="1"/>
  <c r="J287" i="50" s="1"/>
  <c r="J288" i="50" s="1"/>
  <c r="J289" i="50" s="1"/>
  <c r="J290" i="50" s="1"/>
  <c r="J291" i="50" s="1"/>
  <c r="J292" i="50" s="1"/>
  <c r="J293" i="50" s="1"/>
  <c r="J294" i="50" s="1"/>
  <c r="J295" i="50" s="1"/>
  <c r="J296" i="50" s="1"/>
  <c r="J297" i="50" s="1"/>
  <c r="J298" i="50" s="1"/>
  <c r="J299" i="50" s="1"/>
  <c r="J300" i="50" s="1"/>
  <c r="J301" i="50" s="1"/>
  <c r="J302" i="50" s="1"/>
  <c r="J303" i="50" s="1"/>
  <c r="J304" i="50" s="1"/>
  <c r="J305" i="50" s="1"/>
  <c r="J306" i="50" s="1"/>
  <c r="J307" i="50" s="1"/>
  <c r="J308" i="50" s="1"/>
  <c r="J309" i="50" s="1"/>
  <c r="J310" i="50" s="1"/>
  <c r="J311" i="50" s="1"/>
  <c r="J312" i="50" s="1"/>
  <c r="J313" i="50" s="1"/>
  <c r="J314" i="50" s="1"/>
  <c r="J315" i="50" s="1"/>
  <c r="J316" i="50" s="1"/>
  <c r="J317" i="50" s="1"/>
  <c r="J318" i="50" s="1"/>
  <c r="J319" i="50" s="1"/>
  <c r="J320" i="50" s="1"/>
  <c r="J321" i="50" s="1"/>
  <c r="J322" i="50" s="1"/>
  <c r="J323" i="50" s="1"/>
  <c r="J324" i="50" s="1"/>
  <c r="J325" i="50" s="1"/>
  <c r="J326" i="50" s="1"/>
  <c r="J327" i="50" s="1"/>
  <c r="J328" i="50" s="1"/>
  <c r="J329" i="50" s="1"/>
  <c r="J330" i="50" s="1"/>
  <c r="J331" i="50" s="1"/>
  <c r="J332" i="50" s="1"/>
  <c r="J333" i="50" s="1"/>
  <c r="J334" i="50" s="1"/>
  <c r="J335" i="50" s="1"/>
  <c r="J336" i="50" s="1"/>
  <c r="J337" i="50" s="1"/>
  <c r="J338" i="50" s="1"/>
  <c r="J339" i="50" s="1"/>
  <c r="J340" i="50" s="1"/>
  <c r="J341" i="50" s="1"/>
  <c r="J342" i="50" s="1"/>
  <c r="J343" i="50" s="1"/>
  <c r="J344" i="50" s="1"/>
  <c r="J345" i="50" s="1"/>
  <c r="J346" i="50" s="1"/>
  <c r="J347" i="50" s="1"/>
  <c r="J348" i="50" s="1"/>
  <c r="J349" i="50" s="1"/>
  <c r="J350" i="50" s="1"/>
  <c r="J351" i="50" s="1"/>
  <c r="J352" i="50" s="1"/>
  <c r="J353" i="50" s="1"/>
  <c r="J354" i="50" s="1"/>
  <c r="J355" i="50" s="1"/>
  <c r="J356" i="50" s="1"/>
  <c r="J357" i="50" s="1"/>
  <c r="J358" i="50" s="1"/>
  <c r="J359" i="50" s="1"/>
  <c r="J360" i="50" s="1"/>
  <c r="J361" i="50" s="1"/>
  <c r="J362" i="50" s="1"/>
  <c r="J363" i="50" s="1"/>
  <c r="J364" i="50" s="1"/>
  <c r="J365" i="50" s="1"/>
  <c r="J366" i="50" s="1"/>
  <c r="J367" i="50" s="1"/>
  <c r="J368" i="50" s="1"/>
  <c r="J369" i="50" s="1"/>
  <c r="J370" i="50" s="1"/>
  <c r="J371" i="50" s="1"/>
  <c r="J372" i="50" s="1"/>
  <c r="J373" i="50" s="1"/>
  <c r="J374" i="50" s="1"/>
  <c r="J375" i="50" s="1"/>
  <c r="J376" i="50" s="1"/>
  <c r="J377" i="50" s="1"/>
  <c r="J378" i="50" s="1"/>
  <c r="J379" i="50" s="1"/>
  <c r="J380" i="50" s="1"/>
  <c r="J381" i="50" s="1"/>
  <c r="J382" i="50" s="1"/>
  <c r="J383" i="50" s="1"/>
  <c r="J384" i="50" s="1"/>
  <c r="J385" i="50" s="1"/>
  <c r="J386" i="50" s="1"/>
  <c r="J387" i="50" s="1"/>
  <c r="J388" i="50" s="1"/>
  <c r="J389" i="50" s="1"/>
  <c r="J390" i="50" s="1"/>
  <c r="J391" i="50" s="1"/>
  <c r="J392" i="50" s="1"/>
  <c r="J393" i="50" s="1"/>
  <c r="J394" i="50" s="1"/>
  <c r="J395" i="50" s="1"/>
  <c r="J396" i="50" s="1"/>
  <c r="J397" i="50" s="1"/>
  <c r="J398" i="50" s="1"/>
  <c r="J399" i="50" s="1"/>
  <c r="J400" i="50" s="1"/>
  <c r="J401" i="50" s="1"/>
  <c r="J402" i="50" s="1"/>
  <c r="J403" i="50" s="1"/>
  <c r="J404" i="50" s="1"/>
  <c r="J405" i="50" s="1"/>
  <c r="J406" i="50" s="1"/>
  <c r="J407" i="50" s="1"/>
  <c r="J408" i="50" s="1"/>
  <c r="J409" i="50" s="1"/>
  <c r="J410" i="50" s="1"/>
  <c r="J411" i="50" s="1"/>
  <c r="J412" i="50" s="1"/>
  <c r="J413" i="50" s="1"/>
  <c r="J414" i="50" s="1"/>
  <c r="J415" i="50" s="1"/>
  <c r="J416" i="50" s="1"/>
  <c r="J417" i="50" s="1"/>
  <c r="J418" i="50" s="1"/>
  <c r="J419" i="50" s="1"/>
  <c r="J420" i="50" s="1"/>
  <c r="J421" i="50" s="1"/>
  <c r="J422" i="50" s="1"/>
  <c r="J423" i="50" s="1"/>
  <c r="J424" i="50" s="1"/>
  <c r="J425" i="50" s="1"/>
  <c r="J426" i="50" s="1"/>
  <c r="J427" i="50" s="1"/>
  <c r="J428" i="50" s="1"/>
  <c r="J429" i="50" s="1"/>
  <c r="J430" i="50" s="1"/>
  <c r="J431" i="50" s="1"/>
  <c r="J432" i="50" s="1"/>
  <c r="J433" i="50" s="1"/>
  <c r="J434" i="50" s="1"/>
  <c r="J435" i="50" s="1"/>
  <c r="J436" i="50" s="1"/>
  <c r="J437" i="50" s="1"/>
  <c r="J438" i="50" s="1"/>
  <c r="J439" i="50" s="1"/>
  <c r="J440" i="50" s="1"/>
  <c r="J441" i="50" s="1"/>
  <c r="J442" i="50" s="1"/>
  <c r="J443" i="50" s="1"/>
  <c r="J444" i="50" s="1"/>
  <c r="J445" i="50" s="1"/>
  <c r="J446" i="50" s="1"/>
  <c r="J447" i="50" s="1"/>
  <c r="J448" i="50" s="1"/>
  <c r="J449" i="50" s="1"/>
  <c r="J450" i="50" s="1"/>
  <c r="J451" i="50" s="1"/>
  <c r="J452" i="50" s="1"/>
  <c r="J453" i="50" s="1"/>
  <c r="J454" i="50" s="1"/>
  <c r="J455" i="50" s="1"/>
  <c r="J456" i="50" s="1"/>
  <c r="J457" i="50" s="1"/>
  <c r="J458" i="50" s="1"/>
  <c r="J459" i="50" s="1"/>
  <c r="J460" i="50" s="1"/>
  <c r="J461" i="50" s="1"/>
  <c r="J462" i="50" s="1"/>
  <c r="J463" i="50" s="1"/>
  <c r="J464" i="50" s="1"/>
  <c r="J465" i="50" s="1"/>
  <c r="J466" i="50" s="1"/>
  <c r="J467" i="50" s="1"/>
  <c r="J468" i="50" s="1"/>
  <c r="J469" i="50" s="1"/>
  <c r="J470" i="50" s="1"/>
  <c r="J471" i="50" s="1"/>
  <c r="J472" i="50" s="1"/>
  <c r="J473" i="50" s="1"/>
  <c r="J474" i="50" s="1"/>
  <c r="J475" i="50" s="1"/>
  <c r="J476" i="50" s="1"/>
  <c r="J477" i="50" s="1"/>
  <c r="J478" i="50" s="1"/>
  <c r="J479" i="50" s="1"/>
  <c r="J480" i="50" s="1"/>
  <c r="J481" i="50" s="1"/>
  <c r="J482" i="50" s="1"/>
  <c r="J483" i="50" s="1"/>
  <c r="J484" i="50" s="1"/>
  <c r="J485" i="50" s="1"/>
  <c r="J486" i="50" s="1"/>
  <c r="J487" i="50" s="1"/>
  <c r="J488" i="50" s="1"/>
  <c r="J489" i="50" s="1"/>
  <c r="J490" i="50" s="1"/>
  <c r="J491" i="50" s="1"/>
  <c r="J492" i="50" s="1"/>
  <c r="J493" i="50" s="1"/>
  <c r="J494" i="50" s="1"/>
  <c r="J495" i="50" s="1"/>
  <c r="J496" i="50" s="1"/>
  <c r="J497" i="50" s="1"/>
  <c r="J498" i="50" s="1"/>
  <c r="J499" i="50" s="1"/>
  <c r="J500" i="50" s="1"/>
  <c r="J501" i="50" s="1"/>
  <c r="J502" i="50" s="1"/>
  <c r="J503" i="50" s="1"/>
  <c r="J504" i="50" s="1"/>
  <c r="J505" i="50" s="1"/>
  <c r="J506" i="50" s="1"/>
  <c r="J507" i="50" s="1"/>
  <c r="J508" i="50" s="1"/>
  <c r="J509" i="50" s="1"/>
  <c r="J510" i="50" s="1"/>
  <c r="J511" i="50" s="1"/>
  <c r="J512" i="50" s="1"/>
  <c r="J513" i="50" s="1"/>
  <c r="J514" i="50" s="1"/>
  <c r="J515" i="50" s="1"/>
  <c r="J516" i="50" s="1"/>
  <c r="J517" i="50" s="1"/>
  <c r="J518" i="50" s="1"/>
  <c r="J519" i="50" s="1"/>
  <c r="J520" i="50" s="1"/>
  <c r="J521" i="50" s="1"/>
  <c r="J522" i="50" s="1"/>
  <c r="J523" i="50" s="1"/>
  <c r="J524" i="50" s="1"/>
  <c r="J525" i="50" s="1"/>
  <c r="J526" i="50" s="1"/>
  <c r="J527" i="50" s="1"/>
  <c r="J528" i="50" s="1"/>
  <c r="J529" i="50" s="1"/>
  <c r="J530" i="50" s="1"/>
  <c r="J531" i="50" s="1"/>
  <c r="J532" i="50" s="1"/>
  <c r="J533" i="50" s="1"/>
  <c r="J534" i="50" s="1"/>
  <c r="J535" i="50" s="1"/>
  <c r="J536" i="50" s="1"/>
  <c r="J537" i="50" s="1"/>
  <c r="J538" i="50" s="1"/>
  <c r="J539" i="50" s="1"/>
  <c r="J540" i="50" s="1"/>
  <c r="J541" i="50" s="1"/>
  <c r="J542" i="50" s="1"/>
  <c r="J543" i="50" s="1"/>
  <c r="J544" i="50" s="1"/>
  <c r="J545" i="50" s="1"/>
  <c r="J546" i="50" s="1"/>
  <c r="J547" i="50" s="1"/>
  <c r="J548" i="50" s="1"/>
  <c r="J549" i="50" s="1"/>
  <c r="J550" i="50" s="1"/>
  <c r="J551" i="50" s="1"/>
  <c r="J552" i="50" s="1"/>
  <c r="J553" i="50" s="1"/>
  <c r="J554" i="50" s="1"/>
  <c r="J555" i="50" s="1"/>
  <c r="J556" i="50" s="1"/>
  <c r="J557" i="50" s="1"/>
  <c r="J558" i="50" s="1"/>
  <c r="J559" i="50" s="1"/>
  <c r="J560" i="50" s="1"/>
  <c r="J561" i="50" s="1"/>
  <c r="J562" i="50" s="1"/>
  <c r="J563" i="50" s="1"/>
  <c r="J564" i="50" s="1"/>
  <c r="J565" i="50" s="1"/>
  <c r="J566" i="50" s="1"/>
  <c r="J567" i="50" s="1"/>
  <c r="J568" i="50" s="1"/>
  <c r="J569" i="50" s="1"/>
  <c r="J570" i="50" s="1"/>
  <c r="J571" i="50" s="1"/>
  <c r="J572" i="50" s="1"/>
  <c r="J573" i="50" s="1"/>
  <c r="J574" i="50" s="1"/>
  <c r="J575" i="50" s="1"/>
  <c r="J576" i="50" s="1"/>
  <c r="J577" i="50" s="1"/>
  <c r="J578" i="50" s="1"/>
  <c r="J579" i="50" s="1"/>
  <c r="J580" i="50" s="1"/>
  <c r="J581" i="50" s="1"/>
  <c r="J582" i="50" s="1"/>
  <c r="J583" i="50" s="1"/>
  <c r="J584" i="50" s="1"/>
  <c r="J585" i="50" s="1"/>
  <c r="J586" i="50" s="1"/>
  <c r="J587" i="50" s="1"/>
  <c r="J588" i="50" s="1"/>
  <c r="J589" i="50" s="1"/>
  <c r="J590" i="50" s="1"/>
  <c r="J591" i="50" s="1"/>
  <c r="J592" i="50" s="1"/>
  <c r="J593" i="50" s="1"/>
  <c r="J594" i="50" s="1"/>
  <c r="J595" i="50" s="1"/>
  <c r="J596" i="50" s="1"/>
  <c r="J597" i="50" s="1"/>
  <c r="J598" i="50" s="1"/>
  <c r="J599" i="50" s="1"/>
  <c r="J600" i="50" s="1"/>
  <c r="J601" i="50" s="1"/>
  <c r="J602" i="50" s="1"/>
  <c r="J603" i="50" s="1"/>
  <c r="J604" i="50" s="1"/>
  <c r="J605" i="50" s="1"/>
  <c r="J606" i="50" s="1"/>
  <c r="J607" i="50" s="1"/>
  <c r="J608" i="50" s="1"/>
  <c r="J609" i="50" s="1"/>
  <c r="J610" i="50" s="1"/>
  <c r="J611" i="50" s="1"/>
  <c r="J612" i="50" s="1"/>
  <c r="J613" i="50" s="1"/>
  <c r="J614" i="50" s="1"/>
  <c r="J615" i="50" s="1"/>
  <c r="J616" i="50" s="1"/>
  <c r="J617" i="50" s="1"/>
  <c r="J618" i="50" s="1"/>
  <c r="J619" i="50" s="1"/>
  <c r="J620" i="50" s="1"/>
  <c r="J621" i="50" s="1"/>
  <c r="J622" i="50" s="1"/>
  <c r="J623" i="50" s="1"/>
  <c r="J624" i="50" s="1"/>
  <c r="J625" i="50" s="1"/>
  <c r="J626" i="50" s="1"/>
  <c r="J627" i="50" s="1"/>
  <c r="J628" i="50" s="1"/>
  <c r="J629" i="50" s="1"/>
  <c r="J630" i="50" s="1"/>
  <c r="J631" i="50" s="1"/>
  <c r="J632" i="50" s="1"/>
  <c r="J633" i="50" s="1"/>
  <c r="J634" i="50" s="1"/>
  <c r="J635" i="50" s="1"/>
  <c r="J636" i="50" s="1"/>
  <c r="J637" i="50" s="1"/>
  <c r="J638" i="50" s="1"/>
  <c r="J639" i="50" s="1"/>
  <c r="J640" i="50" s="1"/>
  <c r="J641" i="50" s="1"/>
  <c r="J642" i="50" s="1"/>
  <c r="J643" i="50" s="1"/>
  <c r="J644" i="50" s="1"/>
  <c r="J645" i="50" s="1"/>
  <c r="J646" i="50" s="1"/>
  <c r="J647" i="50" s="1"/>
  <c r="J648" i="50" s="1"/>
  <c r="J649" i="50" s="1"/>
  <c r="J650" i="50" s="1"/>
  <c r="J651" i="50" s="1"/>
  <c r="J652" i="50" s="1"/>
  <c r="J653" i="50" s="1"/>
  <c r="J654" i="50" s="1"/>
  <c r="J655" i="50" s="1"/>
  <c r="J656" i="50" s="1"/>
  <c r="J657" i="50" s="1"/>
  <c r="J658" i="50" s="1"/>
  <c r="J659" i="50" s="1"/>
  <c r="J660" i="50" s="1"/>
  <c r="J661" i="50" s="1"/>
  <c r="J662" i="50" s="1"/>
  <c r="J663" i="50" s="1"/>
  <c r="J664" i="50" s="1"/>
  <c r="J665" i="50" s="1"/>
  <c r="J666" i="50" s="1"/>
  <c r="J667" i="50" s="1"/>
  <c r="J668" i="50" s="1"/>
  <c r="J669" i="50" s="1"/>
  <c r="J670" i="50" s="1"/>
  <c r="J671" i="50" s="1"/>
  <c r="J672" i="50" s="1"/>
  <c r="J673" i="50" s="1"/>
  <c r="J674" i="50" s="1"/>
  <c r="J675" i="50" s="1"/>
  <c r="J676" i="50" s="1"/>
  <c r="J677" i="50" s="1"/>
  <c r="J678" i="50" s="1"/>
  <c r="J679" i="50" s="1"/>
  <c r="J680" i="50" s="1"/>
  <c r="J681" i="50" s="1"/>
  <c r="J682" i="50" s="1"/>
  <c r="J683" i="50" s="1"/>
  <c r="J684" i="50" s="1"/>
  <c r="J685" i="50" s="1"/>
  <c r="J686" i="50" s="1"/>
  <c r="J687" i="50" s="1"/>
  <c r="J688" i="50" s="1"/>
  <c r="J689" i="50" s="1"/>
  <c r="J690" i="50" s="1"/>
  <c r="J691" i="50" s="1"/>
  <c r="J692" i="50" s="1"/>
  <c r="J693" i="50" s="1"/>
  <c r="J694" i="50" s="1"/>
  <c r="J695" i="50" s="1"/>
  <c r="J696" i="50" s="1"/>
  <c r="J697" i="50" s="1"/>
  <c r="J698" i="50" s="1"/>
  <c r="J699" i="50" s="1"/>
  <c r="J700" i="50" s="1"/>
  <c r="J701" i="50" s="1"/>
  <c r="J702" i="50" s="1"/>
  <c r="J703" i="50" s="1"/>
  <c r="J704" i="50" s="1"/>
  <c r="J705" i="50" s="1"/>
  <c r="J706" i="50" s="1"/>
  <c r="J707" i="50" s="1"/>
  <c r="J708" i="50" s="1"/>
  <c r="J709" i="50" s="1"/>
  <c r="J710" i="50" s="1"/>
  <c r="J711" i="50" s="1"/>
  <c r="J712" i="50" s="1"/>
  <c r="J713" i="50" s="1"/>
  <c r="J714" i="50" s="1"/>
  <c r="J715" i="50" s="1"/>
  <c r="J716" i="50" s="1"/>
  <c r="J717" i="50" s="1"/>
  <c r="J718" i="50" s="1"/>
  <c r="J719" i="50" s="1"/>
  <c r="J720" i="50" s="1"/>
  <c r="J721" i="50" s="1"/>
  <c r="J722" i="50" s="1"/>
  <c r="J723" i="50" s="1"/>
  <c r="J724" i="50" s="1"/>
  <c r="J725" i="50" s="1"/>
  <c r="J726" i="50" s="1"/>
  <c r="J727" i="50" s="1"/>
  <c r="J728" i="50" s="1"/>
  <c r="J729" i="50" s="1"/>
  <c r="J730" i="50" s="1"/>
  <c r="J731" i="50" s="1"/>
  <c r="J732" i="50" s="1"/>
  <c r="J733" i="50" s="1"/>
  <c r="J734" i="50" s="1"/>
  <c r="J735" i="50" s="1"/>
  <c r="J736" i="50" s="1"/>
  <c r="J737" i="50" s="1"/>
  <c r="J738" i="50" s="1"/>
  <c r="J739" i="50" s="1"/>
  <c r="J740" i="50" s="1"/>
  <c r="J741" i="50" s="1"/>
  <c r="J742" i="50" s="1"/>
  <c r="J743" i="50" s="1"/>
  <c r="J744" i="50" s="1"/>
  <c r="J745" i="50" s="1"/>
  <c r="J746" i="50" s="1"/>
  <c r="J747" i="50" s="1"/>
  <c r="J748" i="50" s="1"/>
  <c r="J749" i="50" s="1"/>
  <c r="J750" i="50" s="1"/>
  <c r="J751" i="50" s="1"/>
  <c r="J752" i="50" s="1"/>
  <c r="J753" i="50" s="1"/>
  <c r="J754" i="50" s="1"/>
  <c r="J755" i="50" s="1"/>
  <c r="J756" i="50" s="1"/>
  <c r="J757" i="50" s="1"/>
  <c r="J758" i="50" s="1"/>
  <c r="J759" i="50" s="1"/>
  <c r="J760" i="50" s="1"/>
  <c r="J761" i="50" s="1"/>
  <c r="J762" i="50" s="1"/>
  <c r="J763" i="50" s="1"/>
  <c r="J764" i="50" s="1"/>
  <c r="J765" i="50" s="1"/>
  <c r="J766" i="50" s="1"/>
  <c r="J767" i="50" s="1"/>
  <c r="J768" i="50" s="1"/>
  <c r="J769" i="50" s="1"/>
  <c r="J770" i="50" s="1"/>
  <c r="J771" i="50" s="1"/>
  <c r="J772" i="50" s="1"/>
  <c r="J773" i="50" s="1"/>
  <c r="J774" i="50" s="1"/>
  <c r="J775" i="50" s="1"/>
  <c r="J776" i="50" s="1"/>
  <c r="J777" i="50" s="1"/>
  <c r="J778" i="50" s="1"/>
  <c r="J779" i="50" s="1"/>
  <c r="J780" i="50" s="1"/>
  <c r="J781" i="50" s="1"/>
  <c r="J782" i="50" s="1"/>
  <c r="J783" i="50" s="1"/>
  <c r="J784" i="50" s="1"/>
  <c r="J785" i="50" s="1"/>
  <c r="J786" i="50" s="1"/>
  <c r="J787" i="50" s="1"/>
  <c r="J788" i="50" s="1"/>
  <c r="J789" i="50" s="1"/>
  <c r="J790" i="50" s="1"/>
  <c r="J791" i="50" s="1"/>
  <c r="J792" i="50" s="1"/>
  <c r="J793" i="50" s="1"/>
  <c r="J794" i="50" s="1"/>
  <c r="J795" i="50" s="1"/>
  <c r="J796" i="50" s="1"/>
  <c r="J797" i="50" s="1"/>
  <c r="J798" i="50" s="1"/>
  <c r="J799" i="50" s="1"/>
  <c r="J800" i="50" s="1"/>
  <c r="J801" i="50" s="1"/>
  <c r="J802" i="50" s="1"/>
  <c r="J803" i="50" s="1"/>
  <c r="J804" i="50" s="1"/>
  <c r="J805" i="50" s="1"/>
  <c r="J806" i="50" s="1"/>
  <c r="J807" i="50" s="1"/>
  <c r="J808" i="50" s="1"/>
  <c r="J809" i="50" s="1"/>
  <c r="J810" i="50" s="1"/>
  <c r="J811" i="50" s="1"/>
  <c r="J812" i="50" s="1"/>
  <c r="J813" i="50" s="1"/>
  <c r="J814" i="50" s="1"/>
  <c r="J815" i="50" s="1"/>
  <c r="J816" i="50" s="1"/>
  <c r="J817" i="50" s="1"/>
  <c r="J818" i="50" s="1"/>
  <c r="J819" i="50" s="1"/>
  <c r="J820" i="50" s="1"/>
  <c r="J821" i="50" s="1"/>
  <c r="J822" i="50" s="1"/>
  <c r="J823" i="50" s="1"/>
  <c r="J824" i="50" s="1"/>
  <c r="J825" i="50" s="1"/>
  <c r="J826" i="50" s="1"/>
  <c r="J827" i="50" s="1"/>
  <c r="J828" i="50" s="1"/>
  <c r="J829" i="50" s="1"/>
  <c r="J830" i="50" s="1"/>
  <c r="J831" i="50" s="1"/>
  <c r="J832" i="50" s="1"/>
  <c r="J833" i="50" s="1"/>
  <c r="J834" i="50" s="1"/>
  <c r="J835" i="50" s="1"/>
  <c r="J836" i="50" s="1"/>
  <c r="J837" i="50" s="1"/>
  <c r="J838" i="50" s="1"/>
  <c r="J839" i="50" s="1"/>
  <c r="J840" i="50" s="1"/>
  <c r="J841" i="50" s="1"/>
  <c r="J842" i="50" s="1"/>
  <c r="J843" i="50" s="1"/>
  <c r="J844" i="50" s="1"/>
  <c r="J845" i="50" s="1"/>
  <c r="J846" i="50" s="1"/>
  <c r="J847" i="50" s="1"/>
  <c r="J848" i="50" s="1"/>
  <c r="J849" i="50" s="1"/>
  <c r="J850" i="50" s="1"/>
  <c r="J851" i="50" s="1"/>
  <c r="J852" i="50" s="1"/>
  <c r="J853" i="50" s="1"/>
  <c r="J854" i="50" s="1"/>
  <c r="J855" i="50" s="1"/>
  <c r="J856" i="50" s="1"/>
  <c r="J857" i="50" s="1"/>
  <c r="J858" i="50" s="1"/>
  <c r="J859" i="50" s="1"/>
  <c r="J860" i="50" s="1"/>
  <c r="J861" i="50" s="1"/>
  <c r="J862" i="50" s="1"/>
  <c r="J863" i="50" s="1"/>
  <c r="J864" i="50" s="1"/>
  <c r="J865" i="50" s="1"/>
  <c r="J866" i="50" s="1"/>
  <c r="J867" i="50" s="1"/>
  <c r="J868" i="50" s="1"/>
  <c r="J869" i="50" s="1"/>
  <c r="J870" i="50" s="1"/>
  <c r="J871" i="50" s="1"/>
  <c r="J872" i="50" s="1"/>
  <c r="J873" i="50" s="1"/>
  <c r="J874" i="50" s="1"/>
  <c r="J875" i="50" s="1"/>
  <c r="J876" i="50" s="1"/>
  <c r="J877" i="50" s="1"/>
  <c r="J878" i="50" s="1"/>
  <c r="J879" i="50" s="1"/>
  <c r="J880" i="50" s="1"/>
  <c r="J881" i="50" s="1"/>
  <c r="J882" i="50" s="1"/>
  <c r="J883" i="50" s="1"/>
  <c r="J884" i="50" s="1"/>
  <c r="J885" i="50" s="1"/>
  <c r="J886" i="50" s="1"/>
  <c r="J887" i="50" s="1"/>
  <c r="J888" i="50" s="1"/>
  <c r="J889" i="50" s="1"/>
  <c r="J890" i="50" s="1"/>
  <c r="J891" i="50" s="1"/>
  <c r="J892" i="50" s="1"/>
  <c r="J893" i="50" s="1"/>
  <c r="J894" i="50" s="1"/>
  <c r="J895" i="50" s="1"/>
  <c r="J896" i="50" s="1"/>
  <c r="J897" i="50" s="1"/>
  <c r="J898" i="50" s="1"/>
  <c r="J899" i="50" s="1"/>
  <c r="J900" i="50" s="1"/>
  <c r="J901" i="50" s="1"/>
  <c r="J902" i="50" s="1"/>
  <c r="J903" i="50" s="1"/>
  <c r="J904" i="50" s="1"/>
  <c r="J905" i="50" s="1"/>
  <c r="J906" i="50" s="1"/>
  <c r="J907" i="50" s="1"/>
  <c r="J908" i="50" s="1"/>
  <c r="J909" i="50" s="1"/>
  <c r="J910" i="50" s="1"/>
  <c r="J911" i="50" s="1"/>
  <c r="J912" i="50" s="1"/>
  <c r="J913" i="50" s="1"/>
  <c r="J914" i="50" s="1"/>
  <c r="J915" i="50" s="1"/>
  <c r="J916" i="50" s="1"/>
  <c r="J917" i="50" s="1"/>
  <c r="J918" i="50" s="1"/>
  <c r="J919" i="50" s="1"/>
  <c r="J920" i="50" s="1"/>
  <c r="J921" i="50" s="1"/>
  <c r="J922" i="50" s="1"/>
  <c r="J923" i="50" s="1"/>
  <c r="J924" i="50" s="1"/>
  <c r="J925" i="50" s="1"/>
  <c r="J926" i="50" s="1"/>
  <c r="J927" i="50" s="1"/>
  <c r="J928" i="50" s="1"/>
  <c r="J929" i="50" s="1"/>
  <c r="J930" i="50" s="1"/>
  <c r="J931" i="50" s="1"/>
  <c r="J932" i="50" s="1"/>
  <c r="J933" i="50" s="1"/>
  <c r="J934" i="50" s="1"/>
  <c r="J935" i="50" s="1"/>
  <c r="J936" i="50" s="1"/>
  <c r="J937" i="50" s="1"/>
  <c r="J938" i="50" s="1"/>
  <c r="J939" i="50" s="1"/>
  <c r="J940" i="50" s="1"/>
  <c r="J941" i="50" s="1"/>
  <c r="J942" i="50" s="1"/>
  <c r="J943" i="50" s="1"/>
  <c r="J944" i="50" s="1"/>
  <c r="J945" i="50" s="1"/>
  <c r="J946" i="50" s="1"/>
  <c r="J947" i="50" s="1"/>
  <c r="J948" i="50" s="1"/>
  <c r="J949" i="50" s="1"/>
  <c r="J950" i="50" s="1"/>
  <c r="J951" i="50" s="1"/>
  <c r="J952" i="50" s="1"/>
  <c r="J953" i="50" s="1"/>
  <c r="J954" i="50" s="1"/>
  <c r="J955" i="50" s="1"/>
  <c r="J956" i="50" s="1"/>
  <c r="D2" i="50"/>
  <c r="B1264" i="56" l="1"/>
  <c r="B1266" i="56" s="1"/>
  <c r="C15" i="10" s="1"/>
  <c r="B767" i="55"/>
  <c r="C769" i="55" s="1"/>
  <c r="B767" i="51"/>
  <c r="D1263" i="56"/>
  <c r="D766" i="55"/>
  <c r="C1263" i="54"/>
  <c r="D1263" i="54" s="1"/>
  <c r="B768" i="53"/>
  <c r="D767" i="53"/>
  <c r="B768" i="52"/>
  <c r="D767" i="52"/>
  <c r="J568" i="51"/>
  <c r="D766" i="51"/>
  <c r="H957" i="50"/>
  <c r="C770" i="52" l="1"/>
  <c r="C770" i="53"/>
  <c r="B1264" i="54"/>
  <c r="J957" i="50"/>
  <c r="H958" i="50"/>
  <c r="I230" i="34" l="1"/>
  <c r="C584" i="34"/>
  <c r="I228" i="34"/>
  <c r="C581" i="34" l="1"/>
  <c r="C779" i="49" l="1"/>
  <c r="B779" i="49"/>
  <c r="I581" i="49"/>
  <c r="H581" i="49"/>
  <c r="D48" i="49"/>
  <c r="D49" i="49" s="1"/>
  <c r="D50" i="49" s="1"/>
  <c r="D51" i="49" s="1"/>
  <c r="D52" i="49" s="1"/>
  <c r="D53" i="49" s="1"/>
  <c r="D55" i="49" s="1"/>
  <c r="D56" i="49" s="1"/>
  <c r="D58" i="49" s="1"/>
  <c r="D59" i="49" s="1"/>
  <c r="D60" i="49" s="1"/>
  <c r="D61" i="49" s="1"/>
  <c r="D62" i="49" s="1"/>
  <c r="D63" i="49" s="1"/>
  <c r="D64" i="49" s="1"/>
  <c r="D65" i="49" s="1"/>
  <c r="D66" i="49" s="1"/>
  <c r="D67" i="49" s="1"/>
  <c r="D68" i="49" s="1"/>
  <c r="D69" i="49" s="1"/>
  <c r="D70" i="49" s="1"/>
  <c r="D71" i="49" s="1"/>
  <c r="D72" i="49" s="1"/>
  <c r="D73" i="49" s="1"/>
  <c r="D74" i="49" s="1"/>
  <c r="D75" i="49" s="1"/>
  <c r="D76" i="49" s="1"/>
  <c r="D77" i="49" s="1"/>
  <c r="D78" i="49" s="1"/>
  <c r="D79" i="49" s="1"/>
  <c r="D80" i="49" s="1"/>
  <c r="D81" i="49" s="1"/>
  <c r="D82" i="49" s="1"/>
  <c r="D83" i="49" s="1"/>
  <c r="D84" i="49" s="1"/>
  <c r="D85" i="49" s="1"/>
  <c r="D86" i="49" s="1"/>
  <c r="D87" i="49" s="1"/>
  <c r="D88" i="49" s="1"/>
  <c r="D89" i="49" s="1"/>
  <c r="D90" i="49" s="1"/>
  <c r="D91" i="49" s="1"/>
  <c r="D92" i="49" s="1"/>
  <c r="D93" i="49" s="1"/>
  <c r="D94" i="49" s="1"/>
  <c r="D95" i="49" s="1"/>
  <c r="D96" i="49" s="1"/>
  <c r="D97" i="49" s="1"/>
  <c r="D98" i="49" s="1"/>
  <c r="D99" i="49" s="1"/>
  <c r="D100" i="49" s="1"/>
  <c r="D101" i="49" s="1"/>
  <c r="D102" i="49" s="1"/>
  <c r="D103" i="49" s="1"/>
  <c r="D104" i="49" s="1"/>
  <c r="D105" i="49" s="1"/>
  <c r="D106" i="49" s="1"/>
  <c r="D107" i="49" s="1"/>
  <c r="D108" i="49" s="1"/>
  <c r="D109" i="49" s="1"/>
  <c r="D110" i="49" s="1"/>
  <c r="D111" i="49" s="1"/>
  <c r="D112" i="49" s="1"/>
  <c r="D113" i="49" s="1"/>
  <c r="D114" i="49" s="1"/>
  <c r="D115" i="49" s="1"/>
  <c r="D116" i="49" s="1"/>
  <c r="D117" i="49" s="1"/>
  <c r="D118" i="49" s="1"/>
  <c r="D119" i="49" s="1"/>
  <c r="D120" i="49" s="1"/>
  <c r="D121" i="49" s="1"/>
  <c r="D122" i="49" s="1"/>
  <c r="D123" i="49" s="1"/>
  <c r="D124" i="49" s="1"/>
  <c r="D125" i="49" s="1"/>
  <c r="D126" i="49" s="1"/>
  <c r="D127" i="49" s="1"/>
  <c r="D128" i="49" s="1"/>
  <c r="D129" i="49" s="1"/>
  <c r="D130" i="49" s="1"/>
  <c r="D131" i="49" s="1"/>
  <c r="D132" i="49" s="1"/>
  <c r="D133" i="49" s="1"/>
  <c r="D134" i="49" s="1"/>
  <c r="D135" i="49" s="1"/>
  <c r="D136" i="49" s="1"/>
  <c r="D137" i="49" s="1"/>
  <c r="D138" i="49" s="1"/>
  <c r="D139" i="49" s="1"/>
  <c r="D140" i="49" s="1"/>
  <c r="D141" i="49" s="1"/>
  <c r="D142" i="49" s="1"/>
  <c r="D143" i="49" s="1"/>
  <c r="D144" i="49" s="1"/>
  <c r="D145" i="49" s="1"/>
  <c r="D146" i="49" s="1"/>
  <c r="D147" i="49" s="1"/>
  <c r="D148" i="49" s="1"/>
  <c r="D149" i="49" s="1"/>
  <c r="D150" i="49" s="1"/>
  <c r="D151" i="49" s="1"/>
  <c r="D152" i="49" s="1"/>
  <c r="D153" i="49" s="1"/>
  <c r="D154" i="49" s="1"/>
  <c r="D155" i="49" s="1"/>
  <c r="D156" i="49" s="1"/>
  <c r="D157" i="49" s="1"/>
  <c r="D158" i="49" s="1"/>
  <c r="D159" i="49" s="1"/>
  <c r="D160" i="49" s="1"/>
  <c r="D161" i="49" s="1"/>
  <c r="D162" i="49" s="1"/>
  <c r="D163" i="49" s="1"/>
  <c r="D164" i="49" s="1"/>
  <c r="D165" i="49" s="1"/>
  <c r="D166" i="49" s="1"/>
  <c r="D167" i="49" s="1"/>
  <c r="D168" i="49" s="1"/>
  <c r="D169" i="49" s="1"/>
  <c r="D170" i="49" s="1"/>
  <c r="D171" i="49" s="1"/>
  <c r="D172" i="49" s="1"/>
  <c r="D173" i="49" s="1"/>
  <c r="D174" i="49" s="1"/>
  <c r="D175" i="49" s="1"/>
  <c r="D176" i="49" s="1"/>
  <c r="D177" i="49" s="1"/>
  <c r="D178" i="49" s="1"/>
  <c r="D179" i="49" s="1"/>
  <c r="D180" i="49" s="1"/>
  <c r="D181" i="49" s="1"/>
  <c r="D182" i="49" s="1"/>
  <c r="D183" i="49" s="1"/>
  <c r="D184" i="49" s="1"/>
  <c r="D185" i="49" s="1"/>
  <c r="D186" i="49" s="1"/>
  <c r="D187" i="49" s="1"/>
  <c r="D188" i="49" s="1"/>
  <c r="D189" i="49" s="1"/>
  <c r="D190" i="49" s="1"/>
  <c r="D191" i="49" s="1"/>
  <c r="D192" i="49" s="1"/>
  <c r="D193" i="49" s="1"/>
  <c r="D194" i="49" s="1"/>
  <c r="D195" i="49" s="1"/>
  <c r="D196" i="49" s="1"/>
  <c r="D197" i="49" s="1"/>
  <c r="D198" i="49" s="1"/>
  <c r="D199" i="49" s="1"/>
  <c r="D200" i="49" s="1"/>
  <c r="D201" i="49" s="1"/>
  <c r="D202" i="49" s="1"/>
  <c r="D203" i="49" s="1"/>
  <c r="D204" i="49" s="1"/>
  <c r="D205" i="49" s="1"/>
  <c r="D206" i="49" s="1"/>
  <c r="D207" i="49" s="1"/>
  <c r="D208" i="49" s="1"/>
  <c r="D209" i="49" s="1"/>
  <c r="D210" i="49" s="1"/>
  <c r="D211" i="49" s="1"/>
  <c r="D212" i="49" s="1"/>
  <c r="D213" i="49" s="1"/>
  <c r="D214" i="49" s="1"/>
  <c r="D215" i="49" s="1"/>
  <c r="D216" i="49" s="1"/>
  <c r="D217" i="49" s="1"/>
  <c r="D218" i="49" s="1"/>
  <c r="D219" i="49" s="1"/>
  <c r="D220" i="49" s="1"/>
  <c r="D221" i="49" s="1"/>
  <c r="D222" i="49" s="1"/>
  <c r="D223" i="49" s="1"/>
  <c r="D224" i="49" s="1"/>
  <c r="D225" i="49" s="1"/>
  <c r="D226" i="49" s="1"/>
  <c r="D227" i="49" s="1"/>
  <c r="D228" i="49" s="1"/>
  <c r="D229" i="49" s="1"/>
  <c r="D230" i="49" s="1"/>
  <c r="D231" i="49" s="1"/>
  <c r="D232" i="49" s="1"/>
  <c r="D233" i="49" s="1"/>
  <c r="D234" i="49" s="1"/>
  <c r="D235" i="49" s="1"/>
  <c r="D236" i="49" s="1"/>
  <c r="D237" i="49" s="1"/>
  <c r="D238" i="49" s="1"/>
  <c r="D239" i="49" s="1"/>
  <c r="D240" i="49" s="1"/>
  <c r="D241" i="49" s="1"/>
  <c r="D242" i="49" s="1"/>
  <c r="D243" i="49" s="1"/>
  <c r="D244" i="49" s="1"/>
  <c r="D245" i="49" s="1"/>
  <c r="D246" i="49" s="1"/>
  <c r="D247" i="49" s="1"/>
  <c r="D248" i="49" s="1"/>
  <c r="D249" i="49" s="1"/>
  <c r="D250" i="49" s="1"/>
  <c r="D251" i="49" s="1"/>
  <c r="D252" i="49" s="1"/>
  <c r="D253" i="49" s="1"/>
  <c r="D254" i="49" s="1"/>
  <c r="D255" i="49" s="1"/>
  <c r="D256" i="49" s="1"/>
  <c r="D257" i="49" s="1"/>
  <c r="D258" i="49" s="1"/>
  <c r="D259" i="49" s="1"/>
  <c r="D260" i="49" s="1"/>
  <c r="D261" i="49" s="1"/>
  <c r="D262" i="49" s="1"/>
  <c r="D263" i="49" s="1"/>
  <c r="D264" i="49" s="1"/>
  <c r="D265" i="49" s="1"/>
  <c r="D266" i="49" s="1"/>
  <c r="D267" i="49" s="1"/>
  <c r="D268" i="49" s="1"/>
  <c r="D269" i="49" s="1"/>
  <c r="D270" i="49" s="1"/>
  <c r="D271" i="49" s="1"/>
  <c r="D272" i="49" s="1"/>
  <c r="D273" i="49" s="1"/>
  <c r="D274" i="49" s="1"/>
  <c r="D275" i="49" s="1"/>
  <c r="D276" i="49" s="1"/>
  <c r="D277" i="49" s="1"/>
  <c r="D278" i="49" s="1"/>
  <c r="D279" i="49" s="1"/>
  <c r="D280" i="49" s="1"/>
  <c r="D281" i="49" s="1"/>
  <c r="D282" i="49" s="1"/>
  <c r="D283" i="49" s="1"/>
  <c r="D284" i="49" s="1"/>
  <c r="D285" i="49" s="1"/>
  <c r="D286" i="49" s="1"/>
  <c r="D287" i="49" s="1"/>
  <c r="D288" i="49" s="1"/>
  <c r="D289" i="49" s="1"/>
  <c r="D290" i="49" s="1"/>
  <c r="D291" i="49" s="1"/>
  <c r="D292" i="49" s="1"/>
  <c r="D293" i="49" s="1"/>
  <c r="D294" i="49" s="1"/>
  <c r="D295" i="49" s="1"/>
  <c r="D296" i="49" s="1"/>
  <c r="D297" i="49" s="1"/>
  <c r="D298" i="49" s="1"/>
  <c r="D299" i="49" s="1"/>
  <c r="D300" i="49" s="1"/>
  <c r="D301" i="49" s="1"/>
  <c r="D302" i="49" s="1"/>
  <c r="D303" i="49" s="1"/>
  <c r="D304" i="49" s="1"/>
  <c r="D305" i="49" s="1"/>
  <c r="D306" i="49" s="1"/>
  <c r="D307" i="49" s="1"/>
  <c r="D308" i="49" s="1"/>
  <c r="D309" i="49" s="1"/>
  <c r="D310" i="49" s="1"/>
  <c r="D311" i="49" s="1"/>
  <c r="D312" i="49" s="1"/>
  <c r="D313" i="49" s="1"/>
  <c r="D314" i="49" s="1"/>
  <c r="D315" i="49" s="1"/>
  <c r="D316" i="49" s="1"/>
  <c r="D317" i="49" s="1"/>
  <c r="D318" i="49" s="1"/>
  <c r="D319" i="49" s="1"/>
  <c r="D320" i="49" s="1"/>
  <c r="D321" i="49" s="1"/>
  <c r="D322" i="49" s="1"/>
  <c r="D323" i="49" s="1"/>
  <c r="D324" i="49" s="1"/>
  <c r="D325" i="49" s="1"/>
  <c r="D326" i="49" s="1"/>
  <c r="D327" i="49" s="1"/>
  <c r="D328" i="49" s="1"/>
  <c r="D329" i="49" s="1"/>
  <c r="D330" i="49" s="1"/>
  <c r="D331" i="49" s="1"/>
  <c r="D332" i="49" s="1"/>
  <c r="D333" i="49" s="1"/>
  <c r="D334" i="49" s="1"/>
  <c r="D335" i="49" s="1"/>
  <c r="D336" i="49" s="1"/>
  <c r="D337" i="49" s="1"/>
  <c r="D338" i="49" s="1"/>
  <c r="D339" i="49" s="1"/>
  <c r="D340" i="49" s="1"/>
  <c r="D341" i="49" s="1"/>
  <c r="D342" i="49" s="1"/>
  <c r="D343" i="49" s="1"/>
  <c r="D344" i="49" s="1"/>
  <c r="D345" i="49" s="1"/>
  <c r="D346" i="49" s="1"/>
  <c r="D347" i="49" s="1"/>
  <c r="D348" i="49" s="1"/>
  <c r="D349" i="49" s="1"/>
  <c r="D350" i="49" s="1"/>
  <c r="D351" i="49" s="1"/>
  <c r="D352" i="49" s="1"/>
  <c r="D353" i="49" s="1"/>
  <c r="D354" i="49" s="1"/>
  <c r="D355" i="49" s="1"/>
  <c r="D356" i="49" s="1"/>
  <c r="D357" i="49" s="1"/>
  <c r="D358" i="49" s="1"/>
  <c r="D359" i="49" s="1"/>
  <c r="D360" i="49" s="1"/>
  <c r="D361" i="49" s="1"/>
  <c r="D362" i="49" s="1"/>
  <c r="D363" i="49" s="1"/>
  <c r="D364" i="49" s="1"/>
  <c r="D365" i="49" s="1"/>
  <c r="D366" i="49" s="1"/>
  <c r="D367" i="49" s="1"/>
  <c r="D368" i="49" s="1"/>
  <c r="D369" i="49" s="1"/>
  <c r="D370" i="49" s="1"/>
  <c r="D371" i="49" s="1"/>
  <c r="D372" i="49" s="1"/>
  <c r="D373" i="49" s="1"/>
  <c r="D374" i="49" s="1"/>
  <c r="D375" i="49" s="1"/>
  <c r="D376" i="49" s="1"/>
  <c r="D377" i="49" s="1"/>
  <c r="D378" i="49" s="1"/>
  <c r="D379" i="49" s="1"/>
  <c r="D380" i="49" s="1"/>
  <c r="D381" i="49" s="1"/>
  <c r="D382" i="49" s="1"/>
  <c r="D383" i="49" s="1"/>
  <c r="D384" i="49" s="1"/>
  <c r="D385" i="49" s="1"/>
  <c r="D386" i="49" s="1"/>
  <c r="D387" i="49" s="1"/>
  <c r="D388" i="49" s="1"/>
  <c r="D389" i="49" s="1"/>
  <c r="D390" i="49" s="1"/>
  <c r="D391" i="49" s="1"/>
  <c r="D392" i="49" s="1"/>
  <c r="D393" i="49" s="1"/>
  <c r="D394" i="49" s="1"/>
  <c r="D395" i="49" s="1"/>
  <c r="D396" i="49" s="1"/>
  <c r="D397" i="49" s="1"/>
  <c r="D398" i="49" s="1"/>
  <c r="D399" i="49" s="1"/>
  <c r="D400" i="49" s="1"/>
  <c r="D401" i="49" s="1"/>
  <c r="D402" i="49" s="1"/>
  <c r="D403" i="49" s="1"/>
  <c r="D404" i="49" s="1"/>
  <c r="D405" i="49" s="1"/>
  <c r="D406" i="49" s="1"/>
  <c r="D407" i="49" s="1"/>
  <c r="D408" i="49" s="1"/>
  <c r="D409" i="49" s="1"/>
  <c r="D410" i="49" s="1"/>
  <c r="D411" i="49" s="1"/>
  <c r="D412" i="49" s="1"/>
  <c r="D413" i="49" s="1"/>
  <c r="D414" i="49" s="1"/>
  <c r="D415" i="49" s="1"/>
  <c r="D416" i="49" s="1"/>
  <c r="D417" i="49" s="1"/>
  <c r="D418" i="49" s="1"/>
  <c r="D419" i="49" s="1"/>
  <c r="D420" i="49" s="1"/>
  <c r="D421" i="49" s="1"/>
  <c r="D422" i="49" s="1"/>
  <c r="D423" i="49" s="1"/>
  <c r="D424" i="49" s="1"/>
  <c r="D425" i="49" s="1"/>
  <c r="D426" i="49" s="1"/>
  <c r="D427" i="49" s="1"/>
  <c r="D428" i="49" s="1"/>
  <c r="D429" i="49" s="1"/>
  <c r="D430" i="49" s="1"/>
  <c r="D431" i="49" s="1"/>
  <c r="D432" i="49" s="1"/>
  <c r="D433" i="49" s="1"/>
  <c r="D434" i="49" s="1"/>
  <c r="D435" i="49" s="1"/>
  <c r="D436" i="49" s="1"/>
  <c r="D437" i="49" s="1"/>
  <c r="D438" i="49" s="1"/>
  <c r="D439" i="49" s="1"/>
  <c r="D440" i="49" s="1"/>
  <c r="D441" i="49" s="1"/>
  <c r="D442" i="49" s="1"/>
  <c r="D443" i="49" s="1"/>
  <c r="D444" i="49" s="1"/>
  <c r="D445" i="49" s="1"/>
  <c r="D446" i="49" s="1"/>
  <c r="D447" i="49" s="1"/>
  <c r="D448" i="49" s="1"/>
  <c r="D449" i="49" s="1"/>
  <c r="D450" i="49" s="1"/>
  <c r="D451" i="49" s="1"/>
  <c r="D452" i="49" s="1"/>
  <c r="D453" i="49" s="1"/>
  <c r="D454" i="49" s="1"/>
  <c r="D455" i="49" s="1"/>
  <c r="D456" i="49" s="1"/>
  <c r="D457" i="49" s="1"/>
  <c r="D458" i="49" s="1"/>
  <c r="D459" i="49" s="1"/>
  <c r="D460" i="49" s="1"/>
  <c r="D461" i="49" s="1"/>
  <c r="D462" i="49" s="1"/>
  <c r="D463" i="49" s="1"/>
  <c r="D464" i="49" s="1"/>
  <c r="D465" i="49" s="1"/>
  <c r="D466" i="49" s="1"/>
  <c r="D467" i="49" s="1"/>
  <c r="D468" i="49" s="1"/>
  <c r="D469" i="49" s="1"/>
  <c r="D470" i="49" s="1"/>
  <c r="D471" i="49" s="1"/>
  <c r="D472" i="49" s="1"/>
  <c r="D473" i="49" s="1"/>
  <c r="D474" i="49" s="1"/>
  <c r="D475" i="49" s="1"/>
  <c r="D476" i="49" s="1"/>
  <c r="D477" i="49" s="1"/>
  <c r="D478" i="49" s="1"/>
  <c r="D479" i="49" s="1"/>
  <c r="D480" i="49" s="1"/>
  <c r="D481" i="49" s="1"/>
  <c r="D482" i="49" s="1"/>
  <c r="D483" i="49" s="1"/>
  <c r="D484" i="49" s="1"/>
  <c r="D485" i="49" s="1"/>
  <c r="D486" i="49" s="1"/>
  <c r="D487" i="49" s="1"/>
  <c r="D488" i="49" s="1"/>
  <c r="D489" i="49" s="1"/>
  <c r="D490" i="49" s="1"/>
  <c r="D491" i="49" s="1"/>
  <c r="D492" i="49" s="1"/>
  <c r="D493" i="49" s="1"/>
  <c r="D494" i="49" s="1"/>
  <c r="D495" i="49" s="1"/>
  <c r="D496" i="49" s="1"/>
  <c r="D497" i="49" s="1"/>
  <c r="D498" i="49" s="1"/>
  <c r="D499" i="49" s="1"/>
  <c r="D500" i="49" s="1"/>
  <c r="D501" i="49" s="1"/>
  <c r="D502" i="49" s="1"/>
  <c r="D503" i="49" s="1"/>
  <c r="D504" i="49" s="1"/>
  <c r="D505" i="49" s="1"/>
  <c r="D506" i="49" s="1"/>
  <c r="D507" i="49" s="1"/>
  <c r="D508" i="49" s="1"/>
  <c r="D509" i="49" s="1"/>
  <c r="D510" i="49" s="1"/>
  <c r="D511" i="49" s="1"/>
  <c r="D512" i="49" s="1"/>
  <c r="D513" i="49" s="1"/>
  <c r="D514" i="49" s="1"/>
  <c r="D515" i="49" s="1"/>
  <c r="D516" i="49" s="1"/>
  <c r="D517" i="49" s="1"/>
  <c r="D518" i="49" s="1"/>
  <c r="D519" i="49" s="1"/>
  <c r="D520" i="49" s="1"/>
  <c r="D521" i="49" s="1"/>
  <c r="D522" i="49" s="1"/>
  <c r="D523" i="49" s="1"/>
  <c r="D524" i="49" s="1"/>
  <c r="D525" i="49" s="1"/>
  <c r="D526" i="49" s="1"/>
  <c r="D527" i="49" s="1"/>
  <c r="D528" i="49" s="1"/>
  <c r="D529" i="49" s="1"/>
  <c r="D530" i="49" s="1"/>
  <c r="D531" i="49" s="1"/>
  <c r="D532" i="49" s="1"/>
  <c r="D533" i="49" s="1"/>
  <c r="D534" i="49" s="1"/>
  <c r="D535" i="49" s="1"/>
  <c r="D536" i="49" s="1"/>
  <c r="D537" i="49" s="1"/>
  <c r="D538" i="49" s="1"/>
  <c r="D539" i="49" s="1"/>
  <c r="D540" i="49" s="1"/>
  <c r="D541" i="49" s="1"/>
  <c r="D542" i="49" s="1"/>
  <c r="D543" i="49" s="1"/>
  <c r="D544" i="49" s="1"/>
  <c r="D545" i="49" s="1"/>
  <c r="D546" i="49" s="1"/>
  <c r="D547" i="49" s="1"/>
  <c r="D548" i="49" s="1"/>
  <c r="D549" i="49" s="1"/>
  <c r="D550" i="49" s="1"/>
  <c r="D551" i="49" s="1"/>
  <c r="D552" i="49" s="1"/>
  <c r="D553" i="49" s="1"/>
  <c r="D554" i="49" s="1"/>
  <c r="D555" i="49" s="1"/>
  <c r="D556" i="49" s="1"/>
  <c r="D557" i="49" s="1"/>
  <c r="D558" i="49" s="1"/>
  <c r="D559" i="49" s="1"/>
  <c r="D560" i="49" s="1"/>
  <c r="D561" i="49" s="1"/>
  <c r="D562" i="49" s="1"/>
  <c r="D563" i="49" s="1"/>
  <c r="D564" i="49" s="1"/>
  <c r="D565" i="49" s="1"/>
  <c r="D566" i="49" s="1"/>
  <c r="D567" i="49" s="1"/>
  <c r="D568" i="49" s="1"/>
  <c r="D569" i="49" s="1"/>
  <c r="D570" i="49" s="1"/>
  <c r="D571" i="49" s="1"/>
  <c r="D572" i="49" s="1"/>
  <c r="D573" i="49" s="1"/>
  <c r="D574" i="49" s="1"/>
  <c r="D575" i="49" s="1"/>
  <c r="D576" i="49" s="1"/>
  <c r="D577" i="49" s="1"/>
  <c r="D578" i="49" s="1"/>
  <c r="D579" i="49" s="1"/>
  <c r="D580" i="49" s="1"/>
  <c r="D581" i="49" s="1"/>
  <c r="D582" i="49" s="1"/>
  <c r="D583" i="49" s="1"/>
  <c r="D584" i="49" s="1"/>
  <c r="D585" i="49" s="1"/>
  <c r="D586" i="49" s="1"/>
  <c r="D587" i="49" s="1"/>
  <c r="D588" i="49" s="1"/>
  <c r="D589" i="49" s="1"/>
  <c r="D590" i="49" s="1"/>
  <c r="D591" i="49" s="1"/>
  <c r="D592" i="49" s="1"/>
  <c r="D593" i="49" s="1"/>
  <c r="D594" i="49" s="1"/>
  <c r="D595" i="49" s="1"/>
  <c r="D596" i="49" s="1"/>
  <c r="D597" i="49" s="1"/>
  <c r="D598" i="49" s="1"/>
  <c r="D599" i="49" s="1"/>
  <c r="D600" i="49" s="1"/>
  <c r="D601" i="49" s="1"/>
  <c r="D602" i="49" s="1"/>
  <c r="D603" i="49" s="1"/>
  <c r="D604" i="49" s="1"/>
  <c r="D605" i="49" s="1"/>
  <c r="D606" i="49" s="1"/>
  <c r="D607" i="49" s="1"/>
  <c r="D608" i="49" s="1"/>
  <c r="D609" i="49" s="1"/>
  <c r="D610" i="49" s="1"/>
  <c r="D611" i="49" s="1"/>
  <c r="D612" i="49" s="1"/>
  <c r="D613" i="49" s="1"/>
  <c r="D614" i="49" s="1"/>
  <c r="D615" i="49" s="1"/>
  <c r="D616" i="49" s="1"/>
  <c r="D617" i="49" s="1"/>
  <c r="D618" i="49" s="1"/>
  <c r="D619" i="49" s="1"/>
  <c r="D620" i="49" s="1"/>
  <c r="D621" i="49" s="1"/>
  <c r="D622" i="49" s="1"/>
  <c r="D623" i="49" s="1"/>
  <c r="D624" i="49" s="1"/>
  <c r="D625" i="49" s="1"/>
  <c r="D626" i="49" s="1"/>
  <c r="D627" i="49" s="1"/>
  <c r="D628" i="49" s="1"/>
  <c r="D629" i="49" s="1"/>
  <c r="D630" i="49" s="1"/>
  <c r="D631" i="49" s="1"/>
  <c r="D632" i="49" s="1"/>
  <c r="D633" i="49" s="1"/>
  <c r="D634" i="49" s="1"/>
  <c r="D635" i="49" s="1"/>
  <c r="D636" i="49" s="1"/>
  <c r="D637" i="49" s="1"/>
  <c r="D638" i="49" s="1"/>
  <c r="D639" i="49" s="1"/>
  <c r="D640" i="49" s="1"/>
  <c r="D641" i="49" s="1"/>
  <c r="D642" i="49" s="1"/>
  <c r="D643" i="49" s="1"/>
  <c r="D644" i="49" s="1"/>
  <c r="D645" i="49" s="1"/>
  <c r="D646" i="49" s="1"/>
  <c r="D647" i="49" s="1"/>
  <c r="D648" i="49" s="1"/>
  <c r="D649" i="49" s="1"/>
  <c r="D650" i="49" s="1"/>
  <c r="D651" i="49" s="1"/>
  <c r="D652" i="49" s="1"/>
  <c r="D653" i="49" s="1"/>
  <c r="D654" i="49" s="1"/>
  <c r="D655" i="49" s="1"/>
  <c r="D656" i="49" s="1"/>
  <c r="D657" i="49" s="1"/>
  <c r="D658" i="49" s="1"/>
  <c r="D659" i="49" s="1"/>
  <c r="D660" i="49" s="1"/>
  <c r="D661" i="49" s="1"/>
  <c r="D662" i="49" s="1"/>
  <c r="D663" i="49" s="1"/>
  <c r="D664" i="49" s="1"/>
  <c r="D665" i="49" s="1"/>
  <c r="D666" i="49" s="1"/>
  <c r="D667" i="49" s="1"/>
  <c r="D668" i="49" s="1"/>
  <c r="D669" i="49" s="1"/>
  <c r="D670" i="49" s="1"/>
  <c r="D671" i="49" s="1"/>
  <c r="D672" i="49" s="1"/>
  <c r="D673" i="49" s="1"/>
  <c r="D674" i="49" s="1"/>
  <c r="D675" i="49" s="1"/>
  <c r="D676" i="49" s="1"/>
  <c r="D677" i="49" s="1"/>
  <c r="D678" i="49" s="1"/>
  <c r="D679" i="49" s="1"/>
  <c r="D680" i="49" s="1"/>
  <c r="D681" i="49" s="1"/>
  <c r="D682" i="49" s="1"/>
  <c r="D683" i="49" s="1"/>
  <c r="D684" i="49" s="1"/>
  <c r="D685" i="49" s="1"/>
  <c r="D686" i="49" s="1"/>
  <c r="D687" i="49" s="1"/>
  <c r="D688" i="49" s="1"/>
  <c r="D689" i="49" s="1"/>
  <c r="D690" i="49" s="1"/>
  <c r="D691" i="49" s="1"/>
  <c r="D692" i="49" s="1"/>
  <c r="D693" i="49" s="1"/>
  <c r="D694" i="49" s="1"/>
  <c r="D695" i="49" s="1"/>
  <c r="D696" i="49" s="1"/>
  <c r="D697" i="49" s="1"/>
  <c r="D698" i="49" s="1"/>
  <c r="D699" i="49" s="1"/>
  <c r="D700" i="49" s="1"/>
  <c r="D701" i="49" s="1"/>
  <c r="D702" i="49" s="1"/>
  <c r="D703" i="49" s="1"/>
  <c r="D704" i="49" s="1"/>
  <c r="D705" i="49" s="1"/>
  <c r="D706" i="49" s="1"/>
  <c r="D707" i="49" s="1"/>
  <c r="D708" i="49" s="1"/>
  <c r="D709" i="49" s="1"/>
  <c r="D710" i="49" s="1"/>
  <c r="D711" i="49" s="1"/>
  <c r="D712" i="49" s="1"/>
  <c r="D713" i="49" s="1"/>
  <c r="D714" i="49" s="1"/>
  <c r="D715" i="49" s="1"/>
  <c r="D716" i="49" s="1"/>
  <c r="D717" i="49" s="1"/>
  <c r="D718" i="49" s="1"/>
  <c r="D719" i="49" s="1"/>
  <c r="D720" i="49" s="1"/>
  <c r="D721" i="49" s="1"/>
  <c r="D722" i="49" s="1"/>
  <c r="D723" i="49" s="1"/>
  <c r="D724" i="49" s="1"/>
  <c r="D725" i="49" s="1"/>
  <c r="D726" i="49" s="1"/>
  <c r="D727" i="49" s="1"/>
  <c r="D728" i="49" s="1"/>
  <c r="D729" i="49" s="1"/>
  <c r="D730" i="49" s="1"/>
  <c r="D731" i="49" s="1"/>
  <c r="D732" i="49" s="1"/>
  <c r="D733" i="49" s="1"/>
  <c r="D734" i="49" s="1"/>
  <c r="D735" i="49" s="1"/>
  <c r="D736" i="49" s="1"/>
  <c r="D737" i="49" s="1"/>
  <c r="D738" i="49" s="1"/>
  <c r="D739" i="49" s="1"/>
  <c r="D740" i="49" s="1"/>
  <c r="D741" i="49" s="1"/>
  <c r="D742" i="49" s="1"/>
  <c r="D743" i="49" s="1"/>
  <c r="D744" i="49" s="1"/>
  <c r="D745" i="49" s="1"/>
  <c r="D746" i="49" s="1"/>
  <c r="D747" i="49" s="1"/>
  <c r="D748" i="49" s="1"/>
  <c r="D749" i="49" s="1"/>
  <c r="D750" i="49" s="1"/>
  <c r="D751" i="49" s="1"/>
  <c r="D752" i="49" s="1"/>
  <c r="D753" i="49" s="1"/>
  <c r="D754" i="49" s="1"/>
  <c r="D755" i="49" s="1"/>
  <c r="D756" i="49" s="1"/>
  <c r="D757" i="49" s="1"/>
  <c r="D758" i="49" s="1"/>
  <c r="D759" i="49" s="1"/>
  <c r="D760" i="49" s="1"/>
  <c r="D761" i="49" s="1"/>
  <c r="D762" i="49" s="1"/>
  <c r="D763" i="49" s="1"/>
  <c r="D764" i="49" s="1"/>
  <c r="D765" i="49" s="1"/>
  <c r="D766" i="49" s="1"/>
  <c r="D767" i="49" s="1"/>
  <c r="D768" i="49" s="1"/>
  <c r="D769" i="49" s="1"/>
  <c r="D770" i="49" s="1"/>
  <c r="D771" i="49" s="1"/>
  <c r="D772" i="49" s="1"/>
  <c r="D773" i="49" s="1"/>
  <c r="D774" i="49" s="1"/>
  <c r="D775" i="49" s="1"/>
  <c r="D776" i="49" s="1"/>
  <c r="D777" i="49" s="1"/>
  <c r="D778" i="49" s="1"/>
  <c r="J6" i="49"/>
  <c r="J7" i="49" s="1"/>
  <c r="J8" i="49" s="1"/>
  <c r="J9" i="49" s="1"/>
  <c r="J10" i="49" s="1"/>
  <c r="J11" i="49" s="1"/>
  <c r="J12" i="49" s="1"/>
  <c r="J13" i="49" s="1"/>
  <c r="J14" i="49" s="1"/>
  <c r="J15" i="49" s="1"/>
  <c r="J16" i="49" s="1"/>
  <c r="J17" i="49" s="1"/>
  <c r="J18" i="49" s="1"/>
  <c r="J19" i="49" s="1"/>
  <c r="J20" i="49" s="1"/>
  <c r="J21" i="49" s="1"/>
  <c r="J22" i="49" s="1"/>
  <c r="J23" i="49" s="1"/>
  <c r="J24" i="49" s="1"/>
  <c r="J25" i="49" s="1"/>
  <c r="J26" i="49" s="1"/>
  <c r="J27" i="49" s="1"/>
  <c r="J28" i="49" s="1"/>
  <c r="J29" i="49" s="1"/>
  <c r="J30" i="49" s="1"/>
  <c r="J31" i="49" s="1"/>
  <c r="J32" i="49" s="1"/>
  <c r="J33" i="49" s="1"/>
  <c r="J34" i="49" s="1"/>
  <c r="J35" i="49" s="1"/>
  <c r="J36" i="49" s="1"/>
  <c r="J37" i="49" s="1"/>
  <c r="J38" i="49" s="1"/>
  <c r="J39" i="49" s="1"/>
  <c r="J40" i="49" s="1"/>
  <c r="J41" i="49" s="1"/>
  <c r="J42" i="49" s="1"/>
  <c r="J43" i="49" s="1"/>
  <c r="J44" i="49" s="1"/>
  <c r="J45" i="49" s="1"/>
  <c r="J46" i="49" s="1"/>
  <c r="J47" i="49" s="1"/>
  <c r="J48" i="49" s="1"/>
  <c r="J49" i="49" s="1"/>
  <c r="J50" i="49" s="1"/>
  <c r="J51" i="49" s="1"/>
  <c r="J52" i="49" s="1"/>
  <c r="J53" i="49" s="1"/>
  <c r="J54" i="49" s="1"/>
  <c r="J55" i="49" s="1"/>
  <c r="J56" i="49" s="1"/>
  <c r="J57" i="49" s="1"/>
  <c r="J58" i="49" s="1"/>
  <c r="J59" i="49" s="1"/>
  <c r="J60" i="49" s="1"/>
  <c r="J61" i="49" s="1"/>
  <c r="J62" i="49" s="1"/>
  <c r="J63" i="49" s="1"/>
  <c r="J64" i="49" s="1"/>
  <c r="J65" i="49" s="1"/>
  <c r="J66" i="49" s="1"/>
  <c r="J67" i="49" s="1"/>
  <c r="J68" i="49" s="1"/>
  <c r="J69" i="49" s="1"/>
  <c r="J70" i="49" s="1"/>
  <c r="J71" i="49" s="1"/>
  <c r="J72" i="49" s="1"/>
  <c r="J73" i="49" s="1"/>
  <c r="J74" i="49" s="1"/>
  <c r="J75" i="49" s="1"/>
  <c r="J76" i="49" s="1"/>
  <c r="J77" i="49" s="1"/>
  <c r="J78" i="49" s="1"/>
  <c r="J79" i="49" s="1"/>
  <c r="J80" i="49" s="1"/>
  <c r="J81" i="49" s="1"/>
  <c r="J82" i="49" s="1"/>
  <c r="J83" i="49" s="1"/>
  <c r="J84" i="49" s="1"/>
  <c r="J85" i="49" s="1"/>
  <c r="J86" i="49" s="1"/>
  <c r="J87" i="49" s="1"/>
  <c r="J88" i="49" s="1"/>
  <c r="J89" i="49" s="1"/>
  <c r="J90" i="49" s="1"/>
  <c r="J91" i="49" s="1"/>
  <c r="J92" i="49" s="1"/>
  <c r="J93" i="49" s="1"/>
  <c r="J94" i="49" s="1"/>
  <c r="J95" i="49" s="1"/>
  <c r="J96" i="49" s="1"/>
  <c r="J97" i="49" s="1"/>
  <c r="J98" i="49" s="1"/>
  <c r="J99" i="49" s="1"/>
  <c r="J100" i="49" s="1"/>
  <c r="J101" i="49" s="1"/>
  <c r="J102" i="49" s="1"/>
  <c r="J103" i="49" s="1"/>
  <c r="J104" i="49" s="1"/>
  <c r="J105" i="49" s="1"/>
  <c r="J106" i="49" s="1"/>
  <c r="J107" i="49" s="1"/>
  <c r="J108" i="49" s="1"/>
  <c r="J109" i="49" s="1"/>
  <c r="J110" i="49" s="1"/>
  <c r="J111" i="49" s="1"/>
  <c r="J112" i="49" s="1"/>
  <c r="J113" i="49" s="1"/>
  <c r="J114" i="49" s="1"/>
  <c r="J115" i="49" s="1"/>
  <c r="J116" i="49" s="1"/>
  <c r="J117" i="49" s="1"/>
  <c r="J118" i="49" s="1"/>
  <c r="J119" i="49" s="1"/>
  <c r="J120" i="49" s="1"/>
  <c r="J121" i="49" s="1"/>
  <c r="J122" i="49" s="1"/>
  <c r="J123" i="49" s="1"/>
  <c r="J124" i="49" s="1"/>
  <c r="J125" i="49" s="1"/>
  <c r="J126" i="49" s="1"/>
  <c r="J127" i="49" s="1"/>
  <c r="J128" i="49" s="1"/>
  <c r="J129" i="49" s="1"/>
  <c r="J130" i="49" s="1"/>
  <c r="J131" i="49" s="1"/>
  <c r="J132" i="49" s="1"/>
  <c r="J133" i="49" s="1"/>
  <c r="J134" i="49" s="1"/>
  <c r="J135" i="49" s="1"/>
  <c r="J136" i="49" s="1"/>
  <c r="J137" i="49" s="1"/>
  <c r="J138" i="49" s="1"/>
  <c r="J139" i="49" s="1"/>
  <c r="J140" i="49" s="1"/>
  <c r="J141" i="49" s="1"/>
  <c r="J142" i="49" s="1"/>
  <c r="J143" i="49" s="1"/>
  <c r="J144" i="49" s="1"/>
  <c r="J145" i="49" s="1"/>
  <c r="J146" i="49" s="1"/>
  <c r="J147" i="49" s="1"/>
  <c r="J148" i="49" s="1"/>
  <c r="J149" i="49" s="1"/>
  <c r="J150" i="49" s="1"/>
  <c r="J151" i="49" s="1"/>
  <c r="J152" i="49" s="1"/>
  <c r="J153" i="49" s="1"/>
  <c r="J154" i="49" s="1"/>
  <c r="J155" i="49" s="1"/>
  <c r="J156" i="49" s="1"/>
  <c r="J157" i="49" s="1"/>
  <c r="J158" i="49" s="1"/>
  <c r="J159" i="49" s="1"/>
  <c r="J160" i="49" s="1"/>
  <c r="J161" i="49" s="1"/>
  <c r="J162" i="49" s="1"/>
  <c r="J163" i="49" s="1"/>
  <c r="J164" i="49" s="1"/>
  <c r="J165" i="49" s="1"/>
  <c r="J166" i="49" s="1"/>
  <c r="J167" i="49" s="1"/>
  <c r="J168" i="49" s="1"/>
  <c r="J169" i="49" s="1"/>
  <c r="J170" i="49" s="1"/>
  <c r="J171" i="49" s="1"/>
  <c r="J172" i="49" s="1"/>
  <c r="J173" i="49" s="1"/>
  <c r="J174" i="49" s="1"/>
  <c r="J175" i="49" s="1"/>
  <c r="J176" i="49" s="1"/>
  <c r="J177" i="49" s="1"/>
  <c r="J178" i="49" s="1"/>
  <c r="J179" i="49" s="1"/>
  <c r="J180" i="49" s="1"/>
  <c r="J181" i="49" s="1"/>
  <c r="J182" i="49" s="1"/>
  <c r="J183" i="49" s="1"/>
  <c r="J184" i="49" s="1"/>
  <c r="J185" i="49" s="1"/>
  <c r="J186" i="49" s="1"/>
  <c r="J187" i="49" s="1"/>
  <c r="J188" i="49" s="1"/>
  <c r="J189" i="49" s="1"/>
  <c r="J190" i="49" s="1"/>
  <c r="J191" i="49" s="1"/>
  <c r="J192" i="49" s="1"/>
  <c r="J193" i="49" s="1"/>
  <c r="J194" i="49" s="1"/>
  <c r="J195" i="49" s="1"/>
  <c r="J196" i="49" s="1"/>
  <c r="J197" i="49" s="1"/>
  <c r="J198" i="49" s="1"/>
  <c r="J199" i="49" s="1"/>
  <c r="J200" i="49" s="1"/>
  <c r="J201" i="49" s="1"/>
  <c r="J202" i="49" s="1"/>
  <c r="J203" i="49" s="1"/>
  <c r="J204" i="49" s="1"/>
  <c r="J205" i="49" s="1"/>
  <c r="J206" i="49" s="1"/>
  <c r="J207" i="49" s="1"/>
  <c r="J208" i="49" s="1"/>
  <c r="J209" i="49" s="1"/>
  <c r="J210" i="49" s="1"/>
  <c r="J211" i="49" s="1"/>
  <c r="J212" i="49" s="1"/>
  <c r="J213" i="49" s="1"/>
  <c r="J214" i="49" s="1"/>
  <c r="J215" i="49" s="1"/>
  <c r="J216" i="49" s="1"/>
  <c r="J217" i="49" s="1"/>
  <c r="J218" i="49" s="1"/>
  <c r="J219" i="49" s="1"/>
  <c r="J220" i="49" s="1"/>
  <c r="J221" i="49" s="1"/>
  <c r="J222" i="49" s="1"/>
  <c r="J223" i="49" s="1"/>
  <c r="J224" i="49" s="1"/>
  <c r="J225" i="49" s="1"/>
  <c r="J226" i="49" s="1"/>
  <c r="J227" i="49" s="1"/>
  <c r="J228" i="49" s="1"/>
  <c r="J229" i="49" s="1"/>
  <c r="J230" i="49" s="1"/>
  <c r="J231" i="49" s="1"/>
  <c r="J232" i="49" s="1"/>
  <c r="J233" i="49" s="1"/>
  <c r="J234" i="49" s="1"/>
  <c r="J235" i="49" s="1"/>
  <c r="J236" i="49" s="1"/>
  <c r="J237" i="49" s="1"/>
  <c r="J238" i="49" s="1"/>
  <c r="J239" i="49" s="1"/>
  <c r="J240" i="49" s="1"/>
  <c r="J241" i="49" s="1"/>
  <c r="J242" i="49" s="1"/>
  <c r="J243" i="49" s="1"/>
  <c r="J244" i="49" s="1"/>
  <c r="J245" i="49" s="1"/>
  <c r="J246" i="49" s="1"/>
  <c r="J247" i="49" s="1"/>
  <c r="J248" i="49" s="1"/>
  <c r="J249" i="49" s="1"/>
  <c r="J250" i="49" s="1"/>
  <c r="J251" i="49" s="1"/>
  <c r="J252" i="49" s="1"/>
  <c r="J253" i="49" s="1"/>
  <c r="J254" i="49" s="1"/>
  <c r="J255" i="49" s="1"/>
  <c r="J256" i="49" s="1"/>
  <c r="J257" i="49" s="1"/>
  <c r="J258" i="49" s="1"/>
  <c r="J259" i="49" s="1"/>
  <c r="J260" i="49" s="1"/>
  <c r="J261" i="49" s="1"/>
  <c r="J262" i="49" s="1"/>
  <c r="J263" i="49" s="1"/>
  <c r="J264" i="49" s="1"/>
  <c r="J265" i="49" s="1"/>
  <c r="J266" i="49" s="1"/>
  <c r="J267" i="49" s="1"/>
  <c r="J268" i="49" s="1"/>
  <c r="J269" i="49" s="1"/>
  <c r="J270" i="49" s="1"/>
  <c r="J271" i="49" s="1"/>
  <c r="J272" i="49" s="1"/>
  <c r="J273" i="49" s="1"/>
  <c r="J274" i="49" s="1"/>
  <c r="J275" i="49" s="1"/>
  <c r="J276" i="49" s="1"/>
  <c r="J277" i="49" s="1"/>
  <c r="J278" i="49" s="1"/>
  <c r="J279" i="49" s="1"/>
  <c r="J280" i="49" s="1"/>
  <c r="J281" i="49" s="1"/>
  <c r="J282" i="49" s="1"/>
  <c r="J283" i="49" s="1"/>
  <c r="J284" i="49" s="1"/>
  <c r="J285" i="49" s="1"/>
  <c r="J286" i="49" s="1"/>
  <c r="J287" i="49" s="1"/>
  <c r="J288" i="49" s="1"/>
  <c r="J289" i="49" s="1"/>
  <c r="J290" i="49" s="1"/>
  <c r="J291" i="49" s="1"/>
  <c r="J292" i="49" s="1"/>
  <c r="J293" i="49" s="1"/>
  <c r="J294" i="49" s="1"/>
  <c r="J295" i="49" s="1"/>
  <c r="J296" i="49" s="1"/>
  <c r="J297" i="49" s="1"/>
  <c r="J298" i="49" s="1"/>
  <c r="J299" i="49" s="1"/>
  <c r="J300" i="49" s="1"/>
  <c r="J301" i="49" s="1"/>
  <c r="J302" i="49" s="1"/>
  <c r="J303" i="49" s="1"/>
  <c r="J304" i="49" s="1"/>
  <c r="J305" i="49" s="1"/>
  <c r="J306" i="49" s="1"/>
  <c r="J307" i="49" s="1"/>
  <c r="J308" i="49" s="1"/>
  <c r="J309" i="49" s="1"/>
  <c r="J310" i="49" s="1"/>
  <c r="J311" i="49" s="1"/>
  <c r="J312" i="49" s="1"/>
  <c r="J313" i="49" s="1"/>
  <c r="J314" i="49" s="1"/>
  <c r="J315" i="49" s="1"/>
  <c r="J316" i="49" s="1"/>
  <c r="J317" i="49" s="1"/>
  <c r="J318" i="49" s="1"/>
  <c r="J319" i="49" s="1"/>
  <c r="J320" i="49" s="1"/>
  <c r="J321" i="49" s="1"/>
  <c r="J322" i="49" s="1"/>
  <c r="J323" i="49" s="1"/>
  <c r="J324" i="49" s="1"/>
  <c r="J325" i="49" s="1"/>
  <c r="J326" i="49" s="1"/>
  <c r="J327" i="49" s="1"/>
  <c r="J328" i="49" s="1"/>
  <c r="J329" i="49" s="1"/>
  <c r="J330" i="49" s="1"/>
  <c r="J331" i="49" s="1"/>
  <c r="J332" i="49" s="1"/>
  <c r="J333" i="49" s="1"/>
  <c r="J334" i="49" s="1"/>
  <c r="J335" i="49" s="1"/>
  <c r="J336" i="49" s="1"/>
  <c r="J337" i="49" s="1"/>
  <c r="J338" i="49" s="1"/>
  <c r="J339" i="49" s="1"/>
  <c r="J340" i="49" s="1"/>
  <c r="J341" i="49" s="1"/>
  <c r="J342" i="49" s="1"/>
  <c r="J343" i="49" s="1"/>
  <c r="J344" i="49" s="1"/>
  <c r="J345" i="49" s="1"/>
  <c r="J346" i="49" s="1"/>
  <c r="J347" i="49" s="1"/>
  <c r="J348" i="49" s="1"/>
  <c r="J349" i="49" s="1"/>
  <c r="J350" i="49" s="1"/>
  <c r="J351" i="49" s="1"/>
  <c r="J352" i="49" s="1"/>
  <c r="J353" i="49" s="1"/>
  <c r="J354" i="49" s="1"/>
  <c r="J355" i="49" s="1"/>
  <c r="J356" i="49" s="1"/>
  <c r="J357" i="49" s="1"/>
  <c r="J358" i="49" s="1"/>
  <c r="J359" i="49" s="1"/>
  <c r="J360" i="49" s="1"/>
  <c r="J361" i="49" s="1"/>
  <c r="J362" i="49" s="1"/>
  <c r="J363" i="49" s="1"/>
  <c r="J364" i="49" s="1"/>
  <c r="J365" i="49" s="1"/>
  <c r="J366" i="49" s="1"/>
  <c r="J367" i="49" s="1"/>
  <c r="J368" i="49" s="1"/>
  <c r="J369" i="49" s="1"/>
  <c r="J370" i="49" s="1"/>
  <c r="J371" i="49" s="1"/>
  <c r="J372" i="49" s="1"/>
  <c r="J373" i="49" s="1"/>
  <c r="J374" i="49" s="1"/>
  <c r="J375" i="49" s="1"/>
  <c r="J376" i="49" s="1"/>
  <c r="J377" i="49" s="1"/>
  <c r="J378" i="49" s="1"/>
  <c r="J379" i="49" s="1"/>
  <c r="J380" i="49" s="1"/>
  <c r="J381" i="49" s="1"/>
  <c r="J382" i="49" s="1"/>
  <c r="J383" i="49" s="1"/>
  <c r="J384" i="49" s="1"/>
  <c r="J385" i="49" s="1"/>
  <c r="J386" i="49" s="1"/>
  <c r="J387" i="49" s="1"/>
  <c r="J388" i="49" s="1"/>
  <c r="J389" i="49" s="1"/>
  <c r="J390" i="49" s="1"/>
  <c r="J391" i="49" s="1"/>
  <c r="J392" i="49" s="1"/>
  <c r="J393" i="49" s="1"/>
  <c r="J394" i="49" s="1"/>
  <c r="J395" i="49" s="1"/>
  <c r="J396" i="49" s="1"/>
  <c r="J397" i="49" s="1"/>
  <c r="J398" i="49" s="1"/>
  <c r="J399" i="49" s="1"/>
  <c r="J400" i="49" s="1"/>
  <c r="J401" i="49" s="1"/>
  <c r="J402" i="49" s="1"/>
  <c r="J403" i="49" s="1"/>
  <c r="J404" i="49" s="1"/>
  <c r="J405" i="49" s="1"/>
  <c r="J406" i="49" s="1"/>
  <c r="J407" i="49" s="1"/>
  <c r="J408" i="49" s="1"/>
  <c r="J409" i="49" s="1"/>
  <c r="J410" i="49" s="1"/>
  <c r="J411" i="49" s="1"/>
  <c r="J412" i="49" s="1"/>
  <c r="J413" i="49" s="1"/>
  <c r="J414" i="49" s="1"/>
  <c r="J415" i="49" s="1"/>
  <c r="J416" i="49" s="1"/>
  <c r="J417" i="49" s="1"/>
  <c r="J418" i="49" s="1"/>
  <c r="J419" i="49" s="1"/>
  <c r="J420" i="49" s="1"/>
  <c r="J421" i="49" s="1"/>
  <c r="J422" i="49" s="1"/>
  <c r="J423" i="49" s="1"/>
  <c r="J424" i="49" s="1"/>
  <c r="J425" i="49" s="1"/>
  <c r="J426" i="49" s="1"/>
  <c r="J427" i="49" s="1"/>
  <c r="J428" i="49" s="1"/>
  <c r="J429" i="49" s="1"/>
  <c r="J430" i="49" s="1"/>
  <c r="J431" i="49" s="1"/>
  <c r="J432" i="49" s="1"/>
  <c r="J433" i="49" s="1"/>
  <c r="J434" i="49" s="1"/>
  <c r="J435" i="49" s="1"/>
  <c r="J436" i="49" s="1"/>
  <c r="J437" i="49" s="1"/>
  <c r="J438" i="49" s="1"/>
  <c r="J439" i="49" s="1"/>
  <c r="J440" i="49" s="1"/>
  <c r="J441" i="49" s="1"/>
  <c r="J442" i="49" s="1"/>
  <c r="J443" i="49" s="1"/>
  <c r="J444" i="49" s="1"/>
  <c r="J445" i="49" s="1"/>
  <c r="J446" i="49" s="1"/>
  <c r="J447" i="49" s="1"/>
  <c r="J448" i="49" s="1"/>
  <c r="J449" i="49" s="1"/>
  <c r="J450" i="49" s="1"/>
  <c r="J451" i="49" s="1"/>
  <c r="J452" i="49" s="1"/>
  <c r="J453" i="49" s="1"/>
  <c r="J454" i="49" s="1"/>
  <c r="J455" i="49" s="1"/>
  <c r="J456" i="49" s="1"/>
  <c r="J457" i="49" s="1"/>
  <c r="J458" i="49" s="1"/>
  <c r="J459" i="49" s="1"/>
  <c r="J460" i="49" s="1"/>
  <c r="J461" i="49" s="1"/>
  <c r="J462" i="49" s="1"/>
  <c r="J463" i="49" s="1"/>
  <c r="J464" i="49" s="1"/>
  <c r="J465" i="49" s="1"/>
  <c r="J466" i="49" s="1"/>
  <c r="J467" i="49" s="1"/>
  <c r="J468" i="49" s="1"/>
  <c r="J469" i="49" s="1"/>
  <c r="J470" i="49" s="1"/>
  <c r="J471" i="49" s="1"/>
  <c r="J472" i="49" s="1"/>
  <c r="J473" i="49" s="1"/>
  <c r="J474" i="49" s="1"/>
  <c r="J475" i="49" s="1"/>
  <c r="J476" i="49" s="1"/>
  <c r="J477" i="49" s="1"/>
  <c r="J478" i="49" s="1"/>
  <c r="J479" i="49" s="1"/>
  <c r="J480" i="49" s="1"/>
  <c r="J481" i="49" s="1"/>
  <c r="J482" i="49" s="1"/>
  <c r="J483" i="49" s="1"/>
  <c r="J484" i="49" s="1"/>
  <c r="J485" i="49" s="1"/>
  <c r="J486" i="49" s="1"/>
  <c r="J487" i="49" s="1"/>
  <c r="J488" i="49" s="1"/>
  <c r="J489" i="49" s="1"/>
  <c r="J490" i="49" s="1"/>
  <c r="J491" i="49" s="1"/>
  <c r="J492" i="49" s="1"/>
  <c r="J493" i="49" s="1"/>
  <c r="J494" i="49" s="1"/>
  <c r="J495" i="49" s="1"/>
  <c r="J496" i="49" s="1"/>
  <c r="J497" i="49" s="1"/>
  <c r="J498" i="49" s="1"/>
  <c r="J499" i="49" s="1"/>
  <c r="J500" i="49" s="1"/>
  <c r="J501" i="49" s="1"/>
  <c r="J502" i="49" s="1"/>
  <c r="J503" i="49" s="1"/>
  <c r="J504" i="49" s="1"/>
  <c r="J505" i="49" s="1"/>
  <c r="J506" i="49" s="1"/>
  <c r="J507" i="49" s="1"/>
  <c r="J508" i="49" s="1"/>
  <c r="J509" i="49" s="1"/>
  <c r="J510" i="49" s="1"/>
  <c r="J511" i="49" s="1"/>
  <c r="J512" i="49" s="1"/>
  <c r="J513" i="49" s="1"/>
  <c r="J514" i="49" s="1"/>
  <c r="J515" i="49" s="1"/>
  <c r="J516" i="49" s="1"/>
  <c r="J517" i="49" s="1"/>
  <c r="J518" i="49" s="1"/>
  <c r="J519" i="49" s="1"/>
  <c r="J520" i="49" s="1"/>
  <c r="J521" i="49" s="1"/>
  <c r="J522" i="49" s="1"/>
  <c r="J523" i="49" s="1"/>
  <c r="J524" i="49" s="1"/>
  <c r="J525" i="49" s="1"/>
  <c r="J526" i="49" s="1"/>
  <c r="J527" i="49" s="1"/>
  <c r="J528" i="49" s="1"/>
  <c r="J529" i="49" s="1"/>
  <c r="J530" i="49" s="1"/>
  <c r="J531" i="49" s="1"/>
  <c r="J532" i="49" s="1"/>
  <c r="J533" i="49" s="1"/>
  <c r="J534" i="49" s="1"/>
  <c r="J535" i="49" s="1"/>
  <c r="J536" i="49" s="1"/>
  <c r="J537" i="49" s="1"/>
  <c r="J538" i="49" s="1"/>
  <c r="J539" i="49" s="1"/>
  <c r="J540" i="49" s="1"/>
  <c r="J541" i="49" s="1"/>
  <c r="J542" i="49" s="1"/>
  <c r="J543" i="49" s="1"/>
  <c r="J544" i="49" s="1"/>
  <c r="J545" i="49" s="1"/>
  <c r="J546" i="49" s="1"/>
  <c r="J547" i="49" s="1"/>
  <c r="J548" i="49" s="1"/>
  <c r="J549" i="49" s="1"/>
  <c r="J550" i="49" s="1"/>
  <c r="J551" i="49" s="1"/>
  <c r="J552" i="49" s="1"/>
  <c r="J553" i="49" s="1"/>
  <c r="J554" i="49" s="1"/>
  <c r="J555" i="49" s="1"/>
  <c r="J556" i="49" s="1"/>
  <c r="J557" i="49" s="1"/>
  <c r="J558" i="49" s="1"/>
  <c r="J559" i="49" s="1"/>
  <c r="J560" i="49" s="1"/>
  <c r="J561" i="49" s="1"/>
  <c r="J562" i="49" s="1"/>
  <c r="J563" i="49" s="1"/>
  <c r="J564" i="49" s="1"/>
  <c r="J565" i="49" s="1"/>
  <c r="J566" i="49" s="1"/>
  <c r="J567" i="49" s="1"/>
  <c r="J568" i="49" s="1"/>
  <c r="J569" i="49" s="1"/>
  <c r="J570" i="49" s="1"/>
  <c r="J571" i="49" s="1"/>
  <c r="J572" i="49" s="1"/>
  <c r="J573" i="49" s="1"/>
  <c r="J574" i="49" s="1"/>
  <c r="J575" i="49" s="1"/>
  <c r="J576" i="49" s="1"/>
  <c r="J577" i="49" s="1"/>
  <c r="J578" i="49" s="1"/>
  <c r="J579" i="49" s="1"/>
  <c r="J580" i="49" s="1"/>
  <c r="D6" i="49"/>
  <c r="D7" i="49" s="1"/>
  <c r="D8" i="49" s="1"/>
  <c r="D9" i="49" s="1"/>
  <c r="D10" i="49" s="1"/>
  <c r="D11" i="49" s="1"/>
  <c r="D12" i="49" s="1"/>
  <c r="D13" i="49" s="1"/>
  <c r="D14" i="49" s="1"/>
  <c r="D17" i="49" s="1"/>
  <c r="D18" i="49" s="1"/>
  <c r="D19" i="49" s="1"/>
  <c r="D20" i="49" s="1"/>
  <c r="D21" i="49" s="1"/>
  <c r="D22" i="49" s="1"/>
  <c r="D23" i="49" s="1"/>
  <c r="D24" i="49" s="1"/>
  <c r="D26" i="49" s="1"/>
  <c r="D27" i="49" s="1"/>
  <c r="D29" i="49" s="1"/>
  <c r="D30" i="49" s="1"/>
  <c r="D32" i="49" s="1"/>
  <c r="D34" i="49" s="1"/>
  <c r="D36" i="49" s="1"/>
  <c r="D37" i="49" s="1"/>
  <c r="D40" i="49" s="1"/>
  <c r="D41" i="49" s="1"/>
  <c r="D43" i="49" s="1"/>
  <c r="D44" i="49" s="1"/>
  <c r="D47" i="49" s="1"/>
  <c r="D2" i="49"/>
  <c r="H582" i="49" l="1"/>
  <c r="J581" i="49"/>
  <c r="B780" i="49"/>
  <c r="D779" i="49"/>
  <c r="J781" i="49" l="1"/>
  <c r="D20" i="10"/>
  <c r="C779" i="48"/>
  <c r="B779" i="48"/>
  <c r="I581" i="48"/>
  <c r="H581" i="48"/>
  <c r="H582" i="48" s="1"/>
  <c r="D48" i="48"/>
  <c r="D49" i="48" s="1"/>
  <c r="D50" i="48" s="1"/>
  <c r="D51" i="48" s="1"/>
  <c r="D52" i="48" s="1"/>
  <c r="D53" i="48" s="1"/>
  <c r="D55" i="48" s="1"/>
  <c r="D56" i="48" s="1"/>
  <c r="D58" i="48" s="1"/>
  <c r="D59" i="48" s="1"/>
  <c r="D60" i="48" s="1"/>
  <c r="D61" i="48" s="1"/>
  <c r="D62" i="48" s="1"/>
  <c r="D63" i="48" s="1"/>
  <c r="D64" i="48" s="1"/>
  <c r="D65" i="48" s="1"/>
  <c r="D66" i="48" s="1"/>
  <c r="D67" i="48" s="1"/>
  <c r="D68" i="48" s="1"/>
  <c r="D69" i="48" s="1"/>
  <c r="D70" i="48" s="1"/>
  <c r="D71" i="48" s="1"/>
  <c r="D72" i="48" s="1"/>
  <c r="D73" i="48" s="1"/>
  <c r="D74" i="48" s="1"/>
  <c r="D75" i="48" s="1"/>
  <c r="D76" i="48" s="1"/>
  <c r="D77" i="48" s="1"/>
  <c r="D78" i="48" s="1"/>
  <c r="D79" i="48" s="1"/>
  <c r="D80" i="48" s="1"/>
  <c r="D81" i="48" s="1"/>
  <c r="D82" i="48" s="1"/>
  <c r="D83" i="48" s="1"/>
  <c r="D84" i="48" s="1"/>
  <c r="D85" i="48" s="1"/>
  <c r="D86" i="48" s="1"/>
  <c r="D87" i="48" s="1"/>
  <c r="D88" i="48" s="1"/>
  <c r="D89" i="48" s="1"/>
  <c r="D90" i="48" s="1"/>
  <c r="D91" i="48" s="1"/>
  <c r="D92" i="48" s="1"/>
  <c r="D93" i="48" s="1"/>
  <c r="D94" i="48" s="1"/>
  <c r="D95" i="48" s="1"/>
  <c r="D96" i="48" s="1"/>
  <c r="D97" i="48" s="1"/>
  <c r="D98" i="48" s="1"/>
  <c r="D99" i="48" s="1"/>
  <c r="D100" i="48" s="1"/>
  <c r="D101" i="48" s="1"/>
  <c r="D102" i="48" s="1"/>
  <c r="D103" i="48" s="1"/>
  <c r="D104" i="48" s="1"/>
  <c r="D105" i="48" s="1"/>
  <c r="D106" i="48" s="1"/>
  <c r="D107" i="48" s="1"/>
  <c r="D108" i="48" s="1"/>
  <c r="D109" i="48" s="1"/>
  <c r="D110" i="48" s="1"/>
  <c r="D111" i="48" s="1"/>
  <c r="D112" i="48" s="1"/>
  <c r="D113" i="48" s="1"/>
  <c r="D114" i="48" s="1"/>
  <c r="D115" i="48" s="1"/>
  <c r="D116" i="48" s="1"/>
  <c r="D117" i="48" s="1"/>
  <c r="D118" i="48" s="1"/>
  <c r="D119" i="48" s="1"/>
  <c r="D120" i="48" s="1"/>
  <c r="D121" i="48" s="1"/>
  <c r="D122" i="48" s="1"/>
  <c r="D123" i="48" s="1"/>
  <c r="D124" i="48" s="1"/>
  <c r="D125" i="48" s="1"/>
  <c r="D126" i="48" s="1"/>
  <c r="D127" i="48" s="1"/>
  <c r="D128" i="48" s="1"/>
  <c r="D129" i="48" s="1"/>
  <c r="D130" i="48" s="1"/>
  <c r="D131" i="48" s="1"/>
  <c r="D132" i="48" s="1"/>
  <c r="D133" i="48" s="1"/>
  <c r="D134" i="48" s="1"/>
  <c r="D135" i="48" s="1"/>
  <c r="D136" i="48" s="1"/>
  <c r="D137" i="48" s="1"/>
  <c r="D138" i="48" s="1"/>
  <c r="D139" i="48" s="1"/>
  <c r="D140" i="48" s="1"/>
  <c r="D141" i="48" s="1"/>
  <c r="D142" i="48" s="1"/>
  <c r="D143" i="48" s="1"/>
  <c r="D144" i="48" s="1"/>
  <c r="D145" i="48" s="1"/>
  <c r="D146" i="48" s="1"/>
  <c r="D147" i="48" s="1"/>
  <c r="D148" i="48" s="1"/>
  <c r="D149" i="48" s="1"/>
  <c r="D150" i="48" s="1"/>
  <c r="D151" i="48" s="1"/>
  <c r="D152" i="48" s="1"/>
  <c r="D153" i="48" s="1"/>
  <c r="D154" i="48" s="1"/>
  <c r="D155" i="48" s="1"/>
  <c r="D156" i="48" s="1"/>
  <c r="D157" i="48" s="1"/>
  <c r="D158" i="48" s="1"/>
  <c r="D159" i="48" s="1"/>
  <c r="D160" i="48" s="1"/>
  <c r="D161" i="48" s="1"/>
  <c r="D162" i="48" s="1"/>
  <c r="D163" i="48" s="1"/>
  <c r="D164" i="48" s="1"/>
  <c r="D165" i="48" s="1"/>
  <c r="D166" i="48" s="1"/>
  <c r="D167" i="48" s="1"/>
  <c r="D168" i="48" s="1"/>
  <c r="D169" i="48" s="1"/>
  <c r="D170" i="48" s="1"/>
  <c r="D171" i="48" s="1"/>
  <c r="D172" i="48" s="1"/>
  <c r="D173" i="48" s="1"/>
  <c r="D174" i="48" s="1"/>
  <c r="D175" i="48" s="1"/>
  <c r="D176" i="48" s="1"/>
  <c r="D177" i="48" s="1"/>
  <c r="D178" i="48" s="1"/>
  <c r="D179" i="48" s="1"/>
  <c r="D180" i="48" s="1"/>
  <c r="D181" i="48" s="1"/>
  <c r="D182" i="48" s="1"/>
  <c r="D183" i="48" s="1"/>
  <c r="D184" i="48" s="1"/>
  <c r="D185" i="48" s="1"/>
  <c r="D186" i="48" s="1"/>
  <c r="D187" i="48" s="1"/>
  <c r="D188" i="48" s="1"/>
  <c r="D189" i="48" s="1"/>
  <c r="D190" i="48" s="1"/>
  <c r="D191" i="48" s="1"/>
  <c r="D192" i="48" s="1"/>
  <c r="D193" i="48" s="1"/>
  <c r="D194" i="48" s="1"/>
  <c r="D195" i="48" s="1"/>
  <c r="D196" i="48" s="1"/>
  <c r="D197" i="48" s="1"/>
  <c r="D198" i="48" s="1"/>
  <c r="D199" i="48" s="1"/>
  <c r="D200" i="48" s="1"/>
  <c r="D201" i="48" s="1"/>
  <c r="D202" i="48" s="1"/>
  <c r="D203" i="48" s="1"/>
  <c r="D204" i="48" s="1"/>
  <c r="D205" i="48" s="1"/>
  <c r="D206" i="48" s="1"/>
  <c r="D207" i="48" s="1"/>
  <c r="D208" i="48" s="1"/>
  <c r="D209" i="48" s="1"/>
  <c r="D210" i="48" s="1"/>
  <c r="D211" i="48" s="1"/>
  <c r="D212" i="48" s="1"/>
  <c r="D213" i="48" s="1"/>
  <c r="D214" i="48" s="1"/>
  <c r="D215" i="48" s="1"/>
  <c r="D216" i="48" s="1"/>
  <c r="D217" i="48" s="1"/>
  <c r="D218" i="48" s="1"/>
  <c r="D219" i="48" s="1"/>
  <c r="D220" i="48" s="1"/>
  <c r="D221" i="48" s="1"/>
  <c r="D222" i="48" s="1"/>
  <c r="D223" i="48" s="1"/>
  <c r="D224" i="48" s="1"/>
  <c r="D225" i="48" s="1"/>
  <c r="D226" i="48" s="1"/>
  <c r="D227" i="48" s="1"/>
  <c r="D228" i="48" s="1"/>
  <c r="D229" i="48" s="1"/>
  <c r="D230" i="48" s="1"/>
  <c r="D231" i="48" s="1"/>
  <c r="D232" i="48" s="1"/>
  <c r="D233" i="48" s="1"/>
  <c r="D234" i="48" s="1"/>
  <c r="D235" i="48" s="1"/>
  <c r="D236" i="48" s="1"/>
  <c r="D237" i="48" s="1"/>
  <c r="D238" i="48" s="1"/>
  <c r="D239" i="48" s="1"/>
  <c r="D240" i="48" s="1"/>
  <c r="D241" i="48" s="1"/>
  <c r="D242" i="48" s="1"/>
  <c r="D243" i="48" s="1"/>
  <c r="D244" i="48" s="1"/>
  <c r="D245" i="48" s="1"/>
  <c r="D246" i="48" s="1"/>
  <c r="D247" i="48" s="1"/>
  <c r="D248" i="48" s="1"/>
  <c r="D249" i="48" s="1"/>
  <c r="D250" i="48" s="1"/>
  <c r="D251" i="48" s="1"/>
  <c r="D252" i="48" s="1"/>
  <c r="D253" i="48" s="1"/>
  <c r="D254" i="48" s="1"/>
  <c r="D255" i="48" s="1"/>
  <c r="D256" i="48" s="1"/>
  <c r="D257" i="48" s="1"/>
  <c r="D258" i="48" s="1"/>
  <c r="D259" i="48" s="1"/>
  <c r="D260" i="48" s="1"/>
  <c r="D261" i="48" s="1"/>
  <c r="D262" i="48" s="1"/>
  <c r="D263" i="48" s="1"/>
  <c r="D264" i="48" s="1"/>
  <c r="D265" i="48" s="1"/>
  <c r="D266" i="48" s="1"/>
  <c r="D267" i="48" s="1"/>
  <c r="D268" i="48" s="1"/>
  <c r="D269" i="48" s="1"/>
  <c r="D270" i="48" s="1"/>
  <c r="D271" i="48" s="1"/>
  <c r="D272" i="48" s="1"/>
  <c r="D273" i="48" s="1"/>
  <c r="D274" i="48" s="1"/>
  <c r="D275" i="48" s="1"/>
  <c r="D276" i="48" s="1"/>
  <c r="D277" i="48" s="1"/>
  <c r="D278" i="48" s="1"/>
  <c r="D279" i="48" s="1"/>
  <c r="D280" i="48" s="1"/>
  <c r="D281" i="48" s="1"/>
  <c r="D282" i="48" s="1"/>
  <c r="D283" i="48" s="1"/>
  <c r="D284" i="48" s="1"/>
  <c r="D285" i="48" s="1"/>
  <c r="D286" i="48" s="1"/>
  <c r="D287" i="48" s="1"/>
  <c r="D288" i="48" s="1"/>
  <c r="D289" i="48" s="1"/>
  <c r="D290" i="48" s="1"/>
  <c r="D291" i="48" s="1"/>
  <c r="D292" i="48" s="1"/>
  <c r="D293" i="48" s="1"/>
  <c r="D294" i="48" s="1"/>
  <c r="D295" i="48" s="1"/>
  <c r="D296" i="48" s="1"/>
  <c r="D297" i="48" s="1"/>
  <c r="D298" i="48" s="1"/>
  <c r="D299" i="48" s="1"/>
  <c r="D300" i="48" s="1"/>
  <c r="D301" i="48" s="1"/>
  <c r="D302" i="48" s="1"/>
  <c r="D303" i="48" s="1"/>
  <c r="D304" i="48" s="1"/>
  <c r="D305" i="48" s="1"/>
  <c r="D306" i="48" s="1"/>
  <c r="D307" i="48" s="1"/>
  <c r="D308" i="48" s="1"/>
  <c r="D309" i="48" s="1"/>
  <c r="D310" i="48" s="1"/>
  <c r="D311" i="48" s="1"/>
  <c r="D312" i="48" s="1"/>
  <c r="D313" i="48" s="1"/>
  <c r="D314" i="48" s="1"/>
  <c r="D315" i="48" s="1"/>
  <c r="D316" i="48" s="1"/>
  <c r="D317" i="48" s="1"/>
  <c r="D318" i="48" s="1"/>
  <c r="D319" i="48" s="1"/>
  <c r="D320" i="48" s="1"/>
  <c r="D321" i="48" s="1"/>
  <c r="D322" i="48" s="1"/>
  <c r="D323" i="48" s="1"/>
  <c r="D324" i="48" s="1"/>
  <c r="D325" i="48" s="1"/>
  <c r="D326" i="48" s="1"/>
  <c r="D327" i="48" s="1"/>
  <c r="D328" i="48" s="1"/>
  <c r="D329" i="48" s="1"/>
  <c r="D330" i="48" s="1"/>
  <c r="D331" i="48" s="1"/>
  <c r="D332" i="48" s="1"/>
  <c r="D333" i="48" s="1"/>
  <c r="D334" i="48" s="1"/>
  <c r="D335" i="48" s="1"/>
  <c r="D336" i="48" s="1"/>
  <c r="D337" i="48" s="1"/>
  <c r="D338" i="48" s="1"/>
  <c r="D339" i="48" s="1"/>
  <c r="D340" i="48" s="1"/>
  <c r="D341" i="48" s="1"/>
  <c r="D342" i="48" s="1"/>
  <c r="D343" i="48" s="1"/>
  <c r="D344" i="48" s="1"/>
  <c r="D345" i="48" s="1"/>
  <c r="D346" i="48" s="1"/>
  <c r="D347" i="48" s="1"/>
  <c r="D348" i="48" s="1"/>
  <c r="D349" i="48" s="1"/>
  <c r="D350" i="48" s="1"/>
  <c r="D351" i="48" s="1"/>
  <c r="D352" i="48" s="1"/>
  <c r="D353" i="48" s="1"/>
  <c r="D354" i="48" s="1"/>
  <c r="D355" i="48" s="1"/>
  <c r="D356" i="48" s="1"/>
  <c r="D357" i="48" s="1"/>
  <c r="D358" i="48" s="1"/>
  <c r="D359" i="48" s="1"/>
  <c r="D360" i="48" s="1"/>
  <c r="D361" i="48" s="1"/>
  <c r="D362" i="48" s="1"/>
  <c r="D363" i="48" s="1"/>
  <c r="D364" i="48" s="1"/>
  <c r="D365" i="48" s="1"/>
  <c r="D366" i="48" s="1"/>
  <c r="D367" i="48" s="1"/>
  <c r="D368" i="48" s="1"/>
  <c r="D369" i="48" s="1"/>
  <c r="D370" i="48" s="1"/>
  <c r="D371" i="48" s="1"/>
  <c r="D372" i="48" s="1"/>
  <c r="D373" i="48" s="1"/>
  <c r="D374" i="48" s="1"/>
  <c r="D375" i="48" s="1"/>
  <c r="D376" i="48" s="1"/>
  <c r="D377" i="48" s="1"/>
  <c r="D378" i="48" s="1"/>
  <c r="D379" i="48" s="1"/>
  <c r="D380" i="48" s="1"/>
  <c r="D381" i="48" s="1"/>
  <c r="D382" i="48" s="1"/>
  <c r="D383" i="48" s="1"/>
  <c r="D384" i="48" s="1"/>
  <c r="D385" i="48" s="1"/>
  <c r="D386" i="48" s="1"/>
  <c r="D387" i="48" s="1"/>
  <c r="D388" i="48" s="1"/>
  <c r="D389" i="48" s="1"/>
  <c r="D390" i="48" s="1"/>
  <c r="D391" i="48" s="1"/>
  <c r="D392" i="48" s="1"/>
  <c r="D393" i="48" s="1"/>
  <c r="D394" i="48" s="1"/>
  <c r="D395" i="48" s="1"/>
  <c r="D396" i="48" s="1"/>
  <c r="D397" i="48" s="1"/>
  <c r="D398" i="48" s="1"/>
  <c r="D399" i="48" s="1"/>
  <c r="D400" i="48" s="1"/>
  <c r="D401" i="48" s="1"/>
  <c r="D402" i="48" s="1"/>
  <c r="D403" i="48" s="1"/>
  <c r="D404" i="48" s="1"/>
  <c r="D405" i="48" s="1"/>
  <c r="D406" i="48" s="1"/>
  <c r="D407" i="48" s="1"/>
  <c r="D408" i="48" s="1"/>
  <c r="D409" i="48" s="1"/>
  <c r="D410" i="48" s="1"/>
  <c r="D411" i="48" s="1"/>
  <c r="D412" i="48" s="1"/>
  <c r="D413" i="48" s="1"/>
  <c r="D414" i="48" s="1"/>
  <c r="D415" i="48" s="1"/>
  <c r="D416" i="48" s="1"/>
  <c r="D417" i="48" s="1"/>
  <c r="D418" i="48" s="1"/>
  <c r="D419" i="48" s="1"/>
  <c r="D420" i="48" s="1"/>
  <c r="D421" i="48" s="1"/>
  <c r="D422" i="48" s="1"/>
  <c r="D423" i="48" s="1"/>
  <c r="D424" i="48" s="1"/>
  <c r="D425" i="48" s="1"/>
  <c r="D426" i="48" s="1"/>
  <c r="D427" i="48" s="1"/>
  <c r="D428" i="48" s="1"/>
  <c r="D429" i="48" s="1"/>
  <c r="D430" i="48" s="1"/>
  <c r="D431" i="48" s="1"/>
  <c r="D432" i="48" s="1"/>
  <c r="D433" i="48" s="1"/>
  <c r="D434" i="48" s="1"/>
  <c r="D435" i="48" s="1"/>
  <c r="D436" i="48" s="1"/>
  <c r="D437" i="48" s="1"/>
  <c r="D438" i="48" s="1"/>
  <c r="D439" i="48" s="1"/>
  <c r="D440" i="48" s="1"/>
  <c r="D441" i="48" s="1"/>
  <c r="D442" i="48" s="1"/>
  <c r="D443" i="48" s="1"/>
  <c r="D444" i="48" s="1"/>
  <c r="D445" i="48" s="1"/>
  <c r="D446" i="48" s="1"/>
  <c r="D447" i="48" s="1"/>
  <c r="D448" i="48" s="1"/>
  <c r="D449" i="48" s="1"/>
  <c r="D450" i="48" s="1"/>
  <c r="D451" i="48" s="1"/>
  <c r="D452" i="48" s="1"/>
  <c r="D453" i="48" s="1"/>
  <c r="D454" i="48" s="1"/>
  <c r="D455" i="48" s="1"/>
  <c r="D456" i="48" s="1"/>
  <c r="D457" i="48" s="1"/>
  <c r="D458" i="48" s="1"/>
  <c r="D459" i="48" s="1"/>
  <c r="D460" i="48" s="1"/>
  <c r="D461" i="48" s="1"/>
  <c r="D462" i="48" s="1"/>
  <c r="D463" i="48" s="1"/>
  <c r="D464" i="48" s="1"/>
  <c r="D465" i="48" s="1"/>
  <c r="D466" i="48" s="1"/>
  <c r="D467" i="48" s="1"/>
  <c r="D468" i="48" s="1"/>
  <c r="D469" i="48" s="1"/>
  <c r="D470" i="48" s="1"/>
  <c r="D471" i="48" s="1"/>
  <c r="D472" i="48" s="1"/>
  <c r="D473" i="48" s="1"/>
  <c r="D474" i="48" s="1"/>
  <c r="D475" i="48" s="1"/>
  <c r="D476" i="48" s="1"/>
  <c r="D477" i="48" s="1"/>
  <c r="D478" i="48" s="1"/>
  <c r="D479" i="48" s="1"/>
  <c r="D480" i="48" s="1"/>
  <c r="D481" i="48" s="1"/>
  <c r="D482" i="48" s="1"/>
  <c r="D483" i="48" s="1"/>
  <c r="D484" i="48" s="1"/>
  <c r="D485" i="48" s="1"/>
  <c r="D486" i="48" s="1"/>
  <c r="D487" i="48" s="1"/>
  <c r="D488" i="48" s="1"/>
  <c r="D489" i="48" s="1"/>
  <c r="D490" i="48" s="1"/>
  <c r="D491" i="48" s="1"/>
  <c r="D492" i="48" s="1"/>
  <c r="D493" i="48" s="1"/>
  <c r="D494" i="48" s="1"/>
  <c r="D495" i="48" s="1"/>
  <c r="D496" i="48" s="1"/>
  <c r="D497" i="48" s="1"/>
  <c r="D498" i="48" s="1"/>
  <c r="D499" i="48" s="1"/>
  <c r="D500" i="48" s="1"/>
  <c r="D501" i="48" s="1"/>
  <c r="D502" i="48" s="1"/>
  <c r="D503" i="48" s="1"/>
  <c r="D504" i="48" s="1"/>
  <c r="D505" i="48" s="1"/>
  <c r="D506" i="48" s="1"/>
  <c r="D507" i="48" s="1"/>
  <c r="D508" i="48" s="1"/>
  <c r="D509" i="48" s="1"/>
  <c r="D510" i="48" s="1"/>
  <c r="D511" i="48" s="1"/>
  <c r="D512" i="48" s="1"/>
  <c r="D513" i="48" s="1"/>
  <c r="D514" i="48" s="1"/>
  <c r="D515" i="48" s="1"/>
  <c r="D516" i="48" s="1"/>
  <c r="D517" i="48" s="1"/>
  <c r="D518" i="48" s="1"/>
  <c r="D519" i="48" s="1"/>
  <c r="D520" i="48" s="1"/>
  <c r="D521" i="48" s="1"/>
  <c r="D522" i="48" s="1"/>
  <c r="D523" i="48" s="1"/>
  <c r="D524" i="48" s="1"/>
  <c r="D525" i="48" s="1"/>
  <c r="D526" i="48" s="1"/>
  <c r="D527" i="48" s="1"/>
  <c r="D528" i="48" s="1"/>
  <c r="D529" i="48" s="1"/>
  <c r="D530" i="48" s="1"/>
  <c r="D531" i="48" s="1"/>
  <c r="D532" i="48" s="1"/>
  <c r="D533" i="48" s="1"/>
  <c r="D534" i="48" s="1"/>
  <c r="D535" i="48" s="1"/>
  <c r="D536" i="48" s="1"/>
  <c r="D537" i="48" s="1"/>
  <c r="D538" i="48" s="1"/>
  <c r="D539" i="48" s="1"/>
  <c r="D540" i="48" s="1"/>
  <c r="D541" i="48" s="1"/>
  <c r="D542" i="48" s="1"/>
  <c r="D543" i="48" s="1"/>
  <c r="D544" i="48" s="1"/>
  <c r="D545" i="48" s="1"/>
  <c r="D546" i="48" s="1"/>
  <c r="D547" i="48" s="1"/>
  <c r="D548" i="48" s="1"/>
  <c r="D549" i="48" s="1"/>
  <c r="D550" i="48" s="1"/>
  <c r="D551" i="48" s="1"/>
  <c r="D552" i="48" s="1"/>
  <c r="D553" i="48" s="1"/>
  <c r="D554" i="48" s="1"/>
  <c r="D555" i="48" s="1"/>
  <c r="D556" i="48" s="1"/>
  <c r="D557" i="48" s="1"/>
  <c r="D558" i="48" s="1"/>
  <c r="D559" i="48" s="1"/>
  <c r="D560" i="48" s="1"/>
  <c r="D561" i="48" s="1"/>
  <c r="D562" i="48" s="1"/>
  <c r="D563" i="48" s="1"/>
  <c r="D564" i="48" s="1"/>
  <c r="D565" i="48" s="1"/>
  <c r="D566" i="48" s="1"/>
  <c r="D567" i="48" s="1"/>
  <c r="D568" i="48" s="1"/>
  <c r="D569" i="48" s="1"/>
  <c r="D570" i="48" s="1"/>
  <c r="D571" i="48" s="1"/>
  <c r="D572" i="48" s="1"/>
  <c r="D573" i="48" s="1"/>
  <c r="D574" i="48" s="1"/>
  <c r="D575" i="48" s="1"/>
  <c r="D576" i="48" s="1"/>
  <c r="D577" i="48" s="1"/>
  <c r="D578" i="48" s="1"/>
  <c r="D579" i="48" s="1"/>
  <c r="D580" i="48" s="1"/>
  <c r="D581" i="48" s="1"/>
  <c r="D582" i="48" s="1"/>
  <c r="D583" i="48" s="1"/>
  <c r="D584" i="48" s="1"/>
  <c r="D585" i="48" s="1"/>
  <c r="D586" i="48" s="1"/>
  <c r="D587" i="48" s="1"/>
  <c r="D588" i="48" s="1"/>
  <c r="D589" i="48" s="1"/>
  <c r="D590" i="48" s="1"/>
  <c r="D591" i="48" s="1"/>
  <c r="D592" i="48" s="1"/>
  <c r="D593" i="48" s="1"/>
  <c r="D594" i="48" s="1"/>
  <c r="D595" i="48" s="1"/>
  <c r="D596" i="48" s="1"/>
  <c r="D597" i="48" s="1"/>
  <c r="D598" i="48" s="1"/>
  <c r="D599" i="48" s="1"/>
  <c r="D600" i="48" s="1"/>
  <c r="D601" i="48" s="1"/>
  <c r="D602" i="48" s="1"/>
  <c r="D603" i="48" s="1"/>
  <c r="D604" i="48" s="1"/>
  <c r="D605" i="48" s="1"/>
  <c r="D606" i="48" s="1"/>
  <c r="D607" i="48" s="1"/>
  <c r="D608" i="48" s="1"/>
  <c r="D609" i="48" s="1"/>
  <c r="D610" i="48" s="1"/>
  <c r="D611" i="48" s="1"/>
  <c r="D612" i="48" s="1"/>
  <c r="D613" i="48" s="1"/>
  <c r="D614" i="48" s="1"/>
  <c r="D615" i="48" s="1"/>
  <c r="D616" i="48" s="1"/>
  <c r="D617" i="48" s="1"/>
  <c r="D618" i="48" s="1"/>
  <c r="D619" i="48" s="1"/>
  <c r="D620" i="48" s="1"/>
  <c r="D621" i="48" s="1"/>
  <c r="D622" i="48" s="1"/>
  <c r="D623" i="48" s="1"/>
  <c r="D624" i="48" s="1"/>
  <c r="D625" i="48" s="1"/>
  <c r="D626" i="48" s="1"/>
  <c r="D627" i="48" s="1"/>
  <c r="D628" i="48" s="1"/>
  <c r="D629" i="48" s="1"/>
  <c r="D630" i="48" s="1"/>
  <c r="D631" i="48" s="1"/>
  <c r="D632" i="48" s="1"/>
  <c r="D633" i="48" s="1"/>
  <c r="D634" i="48" s="1"/>
  <c r="D635" i="48" s="1"/>
  <c r="D636" i="48" s="1"/>
  <c r="D637" i="48" s="1"/>
  <c r="D638" i="48" s="1"/>
  <c r="D639" i="48" s="1"/>
  <c r="D640" i="48" s="1"/>
  <c r="D641" i="48" s="1"/>
  <c r="D642" i="48" s="1"/>
  <c r="D643" i="48" s="1"/>
  <c r="D644" i="48" s="1"/>
  <c r="D645" i="48" s="1"/>
  <c r="D646" i="48" s="1"/>
  <c r="D647" i="48" s="1"/>
  <c r="D648" i="48" s="1"/>
  <c r="D649" i="48" s="1"/>
  <c r="D650" i="48" s="1"/>
  <c r="D651" i="48" s="1"/>
  <c r="D652" i="48" s="1"/>
  <c r="D653" i="48" s="1"/>
  <c r="D654" i="48" s="1"/>
  <c r="D655" i="48" s="1"/>
  <c r="D656" i="48" s="1"/>
  <c r="D657" i="48" s="1"/>
  <c r="D658" i="48" s="1"/>
  <c r="D659" i="48" s="1"/>
  <c r="D660" i="48" s="1"/>
  <c r="D661" i="48" s="1"/>
  <c r="D662" i="48" s="1"/>
  <c r="D663" i="48" s="1"/>
  <c r="D664" i="48" s="1"/>
  <c r="D665" i="48" s="1"/>
  <c r="D666" i="48" s="1"/>
  <c r="D667" i="48" s="1"/>
  <c r="D668" i="48" s="1"/>
  <c r="D669" i="48" s="1"/>
  <c r="D670" i="48" s="1"/>
  <c r="D671" i="48" s="1"/>
  <c r="D672" i="48" s="1"/>
  <c r="D673" i="48" s="1"/>
  <c r="D674" i="48" s="1"/>
  <c r="D675" i="48" s="1"/>
  <c r="D676" i="48" s="1"/>
  <c r="D677" i="48" s="1"/>
  <c r="D678" i="48" s="1"/>
  <c r="D679" i="48" s="1"/>
  <c r="D680" i="48" s="1"/>
  <c r="D681" i="48" s="1"/>
  <c r="D682" i="48" s="1"/>
  <c r="D683" i="48" s="1"/>
  <c r="D684" i="48" s="1"/>
  <c r="D685" i="48" s="1"/>
  <c r="D686" i="48" s="1"/>
  <c r="D687" i="48" s="1"/>
  <c r="D688" i="48" s="1"/>
  <c r="D689" i="48" s="1"/>
  <c r="D690" i="48" s="1"/>
  <c r="D691" i="48" s="1"/>
  <c r="D692" i="48" s="1"/>
  <c r="D693" i="48" s="1"/>
  <c r="D694" i="48" s="1"/>
  <c r="D695" i="48" s="1"/>
  <c r="D696" i="48" s="1"/>
  <c r="D697" i="48" s="1"/>
  <c r="D698" i="48" s="1"/>
  <c r="D699" i="48" s="1"/>
  <c r="D700" i="48" s="1"/>
  <c r="D701" i="48" s="1"/>
  <c r="D702" i="48" s="1"/>
  <c r="D703" i="48" s="1"/>
  <c r="D704" i="48" s="1"/>
  <c r="D705" i="48" s="1"/>
  <c r="D706" i="48" s="1"/>
  <c r="D707" i="48" s="1"/>
  <c r="D708" i="48" s="1"/>
  <c r="D709" i="48" s="1"/>
  <c r="D710" i="48" s="1"/>
  <c r="D711" i="48" s="1"/>
  <c r="D712" i="48" s="1"/>
  <c r="D713" i="48" s="1"/>
  <c r="D714" i="48" s="1"/>
  <c r="D715" i="48" s="1"/>
  <c r="D716" i="48" s="1"/>
  <c r="D717" i="48" s="1"/>
  <c r="D718" i="48" s="1"/>
  <c r="D719" i="48" s="1"/>
  <c r="D720" i="48" s="1"/>
  <c r="D721" i="48" s="1"/>
  <c r="D722" i="48" s="1"/>
  <c r="D723" i="48" s="1"/>
  <c r="D724" i="48" s="1"/>
  <c r="D725" i="48" s="1"/>
  <c r="D726" i="48" s="1"/>
  <c r="D727" i="48" s="1"/>
  <c r="D728" i="48" s="1"/>
  <c r="D729" i="48" s="1"/>
  <c r="D730" i="48" s="1"/>
  <c r="D731" i="48" s="1"/>
  <c r="D732" i="48" s="1"/>
  <c r="D733" i="48" s="1"/>
  <c r="D734" i="48" s="1"/>
  <c r="D735" i="48" s="1"/>
  <c r="D736" i="48" s="1"/>
  <c r="D737" i="48" s="1"/>
  <c r="D738" i="48" s="1"/>
  <c r="D739" i="48" s="1"/>
  <c r="D740" i="48" s="1"/>
  <c r="D741" i="48" s="1"/>
  <c r="D742" i="48" s="1"/>
  <c r="D743" i="48" s="1"/>
  <c r="D744" i="48" s="1"/>
  <c r="D745" i="48" s="1"/>
  <c r="D746" i="48" s="1"/>
  <c r="D747" i="48" s="1"/>
  <c r="D748" i="48" s="1"/>
  <c r="D749" i="48" s="1"/>
  <c r="D750" i="48" s="1"/>
  <c r="D751" i="48" s="1"/>
  <c r="D752" i="48" s="1"/>
  <c r="D753" i="48" s="1"/>
  <c r="D754" i="48" s="1"/>
  <c r="D755" i="48" s="1"/>
  <c r="D756" i="48" s="1"/>
  <c r="D757" i="48" s="1"/>
  <c r="D758" i="48" s="1"/>
  <c r="D759" i="48" s="1"/>
  <c r="D760" i="48" s="1"/>
  <c r="D761" i="48" s="1"/>
  <c r="D762" i="48" s="1"/>
  <c r="D763" i="48" s="1"/>
  <c r="D764" i="48" s="1"/>
  <c r="D765" i="48" s="1"/>
  <c r="D766" i="48" s="1"/>
  <c r="D767" i="48" s="1"/>
  <c r="D768" i="48" s="1"/>
  <c r="D769" i="48" s="1"/>
  <c r="D770" i="48" s="1"/>
  <c r="D771" i="48" s="1"/>
  <c r="D772" i="48" s="1"/>
  <c r="D773" i="48" s="1"/>
  <c r="D774" i="48" s="1"/>
  <c r="D775" i="48" s="1"/>
  <c r="D776" i="48" s="1"/>
  <c r="D777" i="48" s="1"/>
  <c r="D778" i="48" s="1"/>
  <c r="J7" i="48"/>
  <c r="J8" i="48" s="1"/>
  <c r="J9" i="48" s="1"/>
  <c r="J10" i="48" s="1"/>
  <c r="J11" i="48" s="1"/>
  <c r="J12" i="48" s="1"/>
  <c r="J13" i="48" s="1"/>
  <c r="J14" i="48" s="1"/>
  <c r="J15" i="48" s="1"/>
  <c r="J16" i="48" s="1"/>
  <c r="J17" i="48" s="1"/>
  <c r="J18" i="48" s="1"/>
  <c r="J19" i="48" s="1"/>
  <c r="J20" i="48" s="1"/>
  <c r="J21" i="48" s="1"/>
  <c r="J22" i="48" s="1"/>
  <c r="J23" i="48" s="1"/>
  <c r="J24" i="48" s="1"/>
  <c r="J25" i="48" s="1"/>
  <c r="J26" i="48" s="1"/>
  <c r="J27" i="48" s="1"/>
  <c r="J28" i="48" s="1"/>
  <c r="J29" i="48" s="1"/>
  <c r="J30" i="48" s="1"/>
  <c r="J31" i="48" s="1"/>
  <c r="J32" i="48" s="1"/>
  <c r="J33" i="48" s="1"/>
  <c r="J34" i="48" s="1"/>
  <c r="J35" i="48" s="1"/>
  <c r="J36" i="48" s="1"/>
  <c r="J37" i="48" s="1"/>
  <c r="J38" i="48" s="1"/>
  <c r="J39" i="48" s="1"/>
  <c r="J40" i="48" s="1"/>
  <c r="J41" i="48" s="1"/>
  <c r="J42" i="48" s="1"/>
  <c r="J43" i="48" s="1"/>
  <c r="J44" i="48" s="1"/>
  <c r="J45" i="48" s="1"/>
  <c r="J46" i="48" s="1"/>
  <c r="J47" i="48" s="1"/>
  <c r="J48" i="48" s="1"/>
  <c r="J49" i="48" s="1"/>
  <c r="J50" i="48" s="1"/>
  <c r="J51" i="48" s="1"/>
  <c r="J52" i="48" s="1"/>
  <c r="J53" i="48" s="1"/>
  <c r="J54" i="48" s="1"/>
  <c r="J55" i="48" s="1"/>
  <c r="J56" i="48" s="1"/>
  <c r="J57" i="48" s="1"/>
  <c r="J58" i="48" s="1"/>
  <c r="J59" i="48" s="1"/>
  <c r="J60" i="48" s="1"/>
  <c r="J61" i="48" s="1"/>
  <c r="J62" i="48" s="1"/>
  <c r="J63" i="48" s="1"/>
  <c r="J64" i="48" s="1"/>
  <c r="J65" i="48" s="1"/>
  <c r="J66" i="48" s="1"/>
  <c r="J67" i="48" s="1"/>
  <c r="J68" i="48" s="1"/>
  <c r="J69" i="48" s="1"/>
  <c r="J70" i="48" s="1"/>
  <c r="J71" i="48" s="1"/>
  <c r="J72" i="48" s="1"/>
  <c r="J73" i="48" s="1"/>
  <c r="J74" i="48" s="1"/>
  <c r="J75" i="48" s="1"/>
  <c r="J76" i="48" s="1"/>
  <c r="J77" i="48" s="1"/>
  <c r="J78" i="48" s="1"/>
  <c r="J79" i="48" s="1"/>
  <c r="J80" i="48" s="1"/>
  <c r="J81" i="48" s="1"/>
  <c r="J82" i="48" s="1"/>
  <c r="J83" i="48" s="1"/>
  <c r="J84" i="48" s="1"/>
  <c r="J85" i="48" s="1"/>
  <c r="J86" i="48" s="1"/>
  <c r="J87" i="48" s="1"/>
  <c r="J88" i="48" s="1"/>
  <c r="J89" i="48" s="1"/>
  <c r="J90" i="48" s="1"/>
  <c r="J91" i="48" s="1"/>
  <c r="J92" i="48" s="1"/>
  <c r="J93" i="48" s="1"/>
  <c r="J94" i="48" s="1"/>
  <c r="J95" i="48" s="1"/>
  <c r="J96" i="48" s="1"/>
  <c r="J97" i="48" s="1"/>
  <c r="J98" i="48" s="1"/>
  <c r="J99" i="48" s="1"/>
  <c r="J100" i="48" s="1"/>
  <c r="J101" i="48" s="1"/>
  <c r="J102" i="48" s="1"/>
  <c r="J103" i="48" s="1"/>
  <c r="J104" i="48" s="1"/>
  <c r="J105" i="48" s="1"/>
  <c r="J106" i="48" s="1"/>
  <c r="J107" i="48" s="1"/>
  <c r="J108" i="48" s="1"/>
  <c r="J109" i="48" s="1"/>
  <c r="J110" i="48" s="1"/>
  <c r="J111" i="48" s="1"/>
  <c r="J112" i="48" s="1"/>
  <c r="J113" i="48" s="1"/>
  <c r="J114" i="48" s="1"/>
  <c r="J115" i="48" s="1"/>
  <c r="J116" i="48" s="1"/>
  <c r="J117" i="48" s="1"/>
  <c r="J118" i="48" s="1"/>
  <c r="J119" i="48" s="1"/>
  <c r="J120" i="48" s="1"/>
  <c r="J121" i="48" s="1"/>
  <c r="J122" i="48" s="1"/>
  <c r="J123" i="48" s="1"/>
  <c r="J124" i="48" s="1"/>
  <c r="J125" i="48" s="1"/>
  <c r="J126" i="48" s="1"/>
  <c r="J127" i="48" s="1"/>
  <c r="J128" i="48" s="1"/>
  <c r="J129" i="48" s="1"/>
  <c r="J130" i="48" s="1"/>
  <c r="J131" i="48" s="1"/>
  <c r="J132" i="48" s="1"/>
  <c r="J133" i="48" s="1"/>
  <c r="J134" i="48" s="1"/>
  <c r="J135" i="48" s="1"/>
  <c r="J136" i="48" s="1"/>
  <c r="J137" i="48" s="1"/>
  <c r="J138" i="48" s="1"/>
  <c r="J139" i="48" s="1"/>
  <c r="J140" i="48" s="1"/>
  <c r="J141" i="48" s="1"/>
  <c r="J142" i="48" s="1"/>
  <c r="J143" i="48" s="1"/>
  <c r="J144" i="48" s="1"/>
  <c r="J145" i="48" s="1"/>
  <c r="J146" i="48" s="1"/>
  <c r="J147" i="48" s="1"/>
  <c r="J148" i="48" s="1"/>
  <c r="J149" i="48" s="1"/>
  <c r="J150" i="48" s="1"/>
  <c r="J151" i="48" s="1"/>
  <c r="J152" i="48" s="1"/>
  <c r="J153" i="48" s="1"/>
  <c r="J154" i="48" s="1"/>
  <c r="J155" i="48" s="1"/>
  <c r="J156" i="48" s="1"/>
  <c r="J157" i="48" s="1"/>
  <c r="J158" i="48" s="1"/>
  <c r="J159" i="48" s="1"/>
  <c r="J160" i="48" s="1"/>
  <c r="J161" i="48" s="1"/>
  <c r="J162" i="48" s="1"/>
  <c r="J163" i="48" s="1"/>
  <c r="J164" i="48" s="1"/>
  <c r="J165" i="48" s="1"/>
  <c r="J166" i="48" s="1"/>
  <c r="J167" i="48" s="1"/>
  <c r="J168" i="48" s="1"/>
  <c r="J169" i="48" s="1"/>
  <c r="J170" i="48" s="1"/>
  <c r="J171" i="48" s="1"/>
  <c r="J172" i="48" s="1"/>
  <c r="J173" i="48" s="1"/>
  <c r="J174" i="48" s="1"/>
  <c r="J175" i="48" s="1"/>
  <c r="J176" i="48" s="1"/>
  <c r="J177" i="48" s="1"/>
  <c r="J178" i="48" s="1"/>
  <c r="J179" i="48" s="1"/>
  <c r="J180" i="48" s="1"/>
  <c r="J181" i="48" s="1"/>
  <c r="J182" i="48" s="1"/>
  <c r="J183" i="48" s="1"/>
  <c r="J184" i="48" s="1"/>
  <c r="J185" i="48" s="1"/>
  <c r="J186" i="48" s="1"/>
  <c r="J187" i="48" s="1"/>
  <c r="J188" i="48" s="1"/>
  <c r="J189" i="48" s="1"/>
  <c r="J190" i="48" s="1"/>
  <c r="J191" i="48" s="1"/>
  <c r="J192" i="48" s="1"/>
  <c r="J193" i="48" s="1"/>
  <c r="J194" i="48" s="1"/>
  <c r="J195" i="48" s="1"/>
  <c r="J196" i="48" s="1"/>
  <c r="J197" i="48" s="1"/>
  <c r="J198" i="48" s="1"/>
  <c r="J199" i="48" s="1"/>
  <c r="J200" i="48" s="1"/>
  <c r="J201" i="48" s="1"/>
  <c r="J202" i="48" s="1"/>
  <c r="J203" i="48" s="1"/>
  <c r="J204" i="48" s="1"/>
  <c r="J205" i="48" s="1"/>
  <c r="J206" i="48" s="1"/>
  <c r="J207" i="48" s="1"/>
  <c r="J208" i="48" s="1"/>
  <c r="J209" i="48" s="1"/>
  <c r="J210" i="48" s="1"/>
  <c r="J211" i="48" s="1"/>
  <c r="J212" i="48" s="1"/>
  <c r="J213" i="48" s="1"/>
  <c r="J214" i="48" s="1"/>
  <c r="J215" i="48" s="1"/>
  <c r="J216" i="48" s="1"/>
  <c r="J217" i="48" s="1"/>
  <c r="J218" i="48" s="1"/>
  <c r="J219" i="48" s="1"/>
  <c r="J220" i="48" s="1"/>
  <c r="J221" i="48" s="1"/>
  <c r="J222" i="48" s="1"/>
  <c r="J223" i="48" s="1"/>
  <c r="J224" i="48" s="1"/>
  <c r="J225" i="48" s="1"/>
  <c r="J226" i="48" s="1"/>
  <c r="J227" i="48" s="1"/>
  <c r="J228" i="48" s="1"/>
  <c r="J229" i="48" s="1"/>
  <c r="J230" i="48" s="1"/>
  <c r="J231" i="48" s="1"/>
  <c r="J232" i="48" s="1"/>
  <c r="J233" i="48" s="1"/>
  <c r="J234" i="48" s="1"/>
  <c r="J235" i="48" s="1"/>
  <c r="J236" i="48" s="1"/>
  <c r="J237" i="48" s="1"/>
  <c r="J238" i="48" s="1"/>
  <c r="J239" i="48" s="1"/>
  <c r="J240" i="48" s="1"/>
  <c r="J241" i="48" s="1"/>
  <c r="J242" i="48" s="1"/>
  <c r="J243" i="48" s="1"/>
  <c r="J244" i="48" s="1"/>
  <c r="J245" i="48" s="1"/>
  <c r="J246" i="48" s="1"/>
  <c r="J247" i="48" s="1"/>
  <c r="J248" i="48" s="1"/>
  <c r="J249" i="48" s="1"/>
  <c r="J250" i="48" s="1"/>
  <c r="J251" i="48" s="1"/>
  <c r="J252" i="48" s="1"/>
  <c r="J253" i="48" s="1"/>
  <c r="J254" i="48" s="1"/>
  <c r="J255" i="48" s="1"/>
  <c r="J256" i="48" s="1"/>
  <c r="J257" i="48" s="1"/>
  <c r="J258" i="48" s="1"/>
  <c r="J259" i="48" s="1"/>
  <c r="J260" i="48" s="1"/>
  <c r="J261" i="48" s="1"/>
  <c r="J262" i="48" s="1"/>
  <c r="J263" i="48" s="1"/>
  <c r="J264" i="48" s="1"/>
  <c r="J265" i="48" s="1"/>
  <c r="J266" i="48" s="1"/>
  <c r="J267" i="48" s="1"/>
  <c r="J268" i="48" s="1"/>
  <c r="J269" i="48" s="1"/>
  <c r="J270" i="48" s="1"/>
  <c r="J271" i="48" s="1"/>
  <c r="J272" i="48" s="1"/>
  <c r="J273" i="48" s="1"/>
  <c r="J274" i="48" s="1"/>
  <c r="J275" i="48" s="1"/>
  <c r="J276" i="48" s="1"/>
  <c r="J277" i="48" s="1"/>
  <c r="J278" i="48" s="1"/>
  <c r="J279" i="48" s="1"/>
  <c r="J280" i="48" s="1"/>
  <c r="J281" i="48" s="1"/>
  <c r="J282" i="48" s="1"/>
  <c r="J283" i="48" s="1"/>
  <c r="J284" i="48" s="1"/>
  <c r="J285" i="48" s="1"/>
  <c r="J286" i="48" s="1"/>
  <c r="J287" i="48" s="1"/>
  <c r="J288" i="48" s="1"/>
  <c r="J289" i="48" s="1"/>
  <c r="J290" i="48" s="1"/>
  <c r="J291" i="48" s="1"/>
  <c r="J292" i="48" s="1"/>
  <c r="J293" i="48" s="1"/>
  <c r="J294" i="48" s="1"/>
  <c r="J295" i="48" s="1"/>
  <c r="J296" i="48" s="1"/>
  <c r="J297" i="48" s="1"/>
  <c r="J298" i="48" s="1"/>
  <c r="J299" i="48" s="1"/>
  <c r="J300" i="48" s="1"/>
  <c r="J301" i="48" s="1"/>
  <c r="J302" i="48" s="1"/>
  <c r="J303" i="48" s="1"/>
  <c r="J304" i="48" s="1"/>
  <c r="J305" i="48" s="1"/>
  <c r="J306" i="48" s="1"/>
  <c r="J307" i="48" s="1"/>
  <c r="J308" i="48" s="1"/>
  <c r="J309" i="48" s="1"/>
  <c r="J310" i="48" s="1"/>
  <c r="J311" i="48" s="1"/>
  <c r="J312" i="48" s="1"/>
  <c r="J313" i="48" s="1"/>
  <c r="J314" i="48" s="1"/>
  <c r="J315" i="48" s="1"/>
  <c r="J316" i="48" s="1"/>
  <c r="J317" i="48" s="1"/>
  <c r="J318" i="48" s="1"/>
  <c r="J319" i="48" s="1"/>
  <c r="J320" i="48" s="1"/>
  <c r="J321" i="48" s="1"/>
  <c r="J322" i="48" s="1"/>
  <c r="J323" i="48" s="1"/>
  <c r="J324" i="48" s="1"/>
  <c r="J325" i="48" s="1"/>
  <c r="J326" i="48" s="1"/>
  <c r="J327" i="48" s="1"/>
  <c r="J328" i="48" s="1"/>
  <c r="J329" i="48" s="1"/>
  <c r="J330" i="48" s="1"/>
  <c r="J331" i="48" s="1"/>
  <c r="J332" i="48" s="1"/>
  <c r="J333" i="48" s="1"/>
  <c r="J334" i="48" s="1"/>
  <c r="J335" i="48" s="1"/>
  <c r="J336" i="48" s="1"/>
  <c r="J337" i="48" s="1"/>
  <c r="J338" i="48" s="1"/>
  <c r="J339" i="48" s="1"/>
  <c r="J340" i="48" s="1"/>
  <c r="J341" i="48" s="1"/>
  <c r="J342" i="48" s="1"/>
  <c r="J343" i="48" s="1"/>
  <c r="J344" i="48" s="1"/>
  <c r="J345" i="48" s="1"/>
  <c r="J346" i="48" s="1"/>
  <c r="J347" i="48" s="1"/>
  <c r="J348" i="48" s="1"/>
  <c r="J349" i="48" s="1"/>
  <c r="J350" i="48" s="1"/>
  <c r="J351" i="48" s="1"/>
  <c r="J352" i="48" s="1"/>
  <c r="J353" i="48" s="1"/>
  <c r="J354" i="48" s="1"/>
  <c r="J355" i="48" s="1"/>
  <c r="J356" i="48" s="1"/>
  <c r="J357" i="48" s="1"/>
  <c r="J358" i="48" s="1"/>
  <c r="J359" i="48" s="1"/>
  <c r="J360" i="48" s="1"/>
  <c r="J361" i="48" s="1"/>
  <c r="J362" i="48" s="1"/>
  <c r="J363" i="48" s="1"/>
  <c r="J364" i="48" s="1"/>
  <c r="J365" i="48" s="1"/>
  <c r="J366" i="48" s="1"/>
  <c r="J367" i="48" s="1"/>
  <c r="J368" i="48" s="1"/>
  <c r="J369" i="48" s="1"/>
  <c r="J370" i="48" s="1"/>
  <c r="J371" i="48" s="1"/>
  <c r="J372" i="48" s="1"/>
  <c r="J373" i="48" s="1"/>
  <c r="J374" i="48" s="1"/>
  <c r="J375" i="48" s="1"/>
  <c r="J376" i="48" s="1"/>
  <c r="J377" i="48" s="1"/>
  <c r="J378" i="48" s="1"/>
  <c r="J379" i="48" s="1"/>
  <c r="J380" i="48" s="1"/>
  <c r="J381" i="48" s="1"/>
  <c r="J382" i="48" s="1"/>
  <c r="J383" i="48" s="1"/>
  <c r="J384" i="48" s="1"/>
  <c r="J385" i="48" s="1"/>
  <c r="J386" i="48" s="1"/>
  <c r="J387" i="48" s="1"/>
  <c r="J388" i="48" s="1"/>
  <c r="J389" i="48" s="1"/>
  <c r="J390" i="48" s="1"/>
  <c r="J391" i="48" s="1"/>
  <c r="J392" i="48" s="1"/>
  <c r="J393" i="48" s="1"/>
  <c r="J394" i="48" s="1"/>
  <c r="J395" i="48" s="1"/>
  <c r="J396" i="48" s="1"/>
  <c r="J397" i="48" s="1"/>
  <c r="J398" i="48" s="1"/>
  <c r="J399" i="48" s="1"/>
  <c r="J400" i="48" s="1"/>
  <c r="J401" i="48" s="1"/>
  <c r="J402" i="48" s="1"/>
  <c r="J403" i="48" s="1"/>
  <c r="J404" i="48" s="1"/>
  <c r="J405" i="48" s="1"/>
  <c r="J406" i="48" s="1"/>
  <c r="J407" i="48" s="1"/>
  <c r="J408" i="48" s="1"/>
  <c r="J409" i="48" s="1"/>
  <c r="J410" i="48" s="1"/>
  <c r="J411" i="48" s="1"/>
  <c r="J412" i="48" s="1"/>
  <c r="J413" i="48" s="1"/>
  <c r="J414" i="48" s="1"/>
  <c r="J415" i="48" s="1"/>
  <c r="J416" i="48" s="1"/>
  <c r="J417" i="48" s="1"/>
  <c r="J418" i="48" s="1"/>
  <c r="J419" i="48" s="1"/>
  <c r="J420" i="48" s="1"/>
  <c r="J421" i="48" s="1"/>
  <c r="J422" i="48" s="1"/>
  <c r="J423" i="48" s="1"/>
  <c r="J424" i="48" s="1"/>
  <c r="J425" i="48" s="1"/>
  <c r="J426" i="48" s="1"/>
  <c r="J427" i="48" s="1"/>
  <c r="J428" i="48" s="1"/>
  <c r="J429" i="48" s="1"/>
  <c r="J430" i="48" s="1"/>
  <c r="J431" i="48" s="1"/>
  <c r="J432" i="48" s="1"/>
  <c r="J433" i="48" s="1"/>
  <c r="J434" i="48" s="1"/>
  <c r="J435" i="48" s="1"/>
  <c r="J436" i="48" s="1"/>
  <c r="J437" i="48" s="1"/>
  <c r="J438" i="48" s="1"/>
  <c r="J439" i="48" s="1"/>
  <c r="J440" i="48" s="1"/>
  <c r="J441" i="48" s="1"/>
  <c r="J442" i="48" s="1"/>
  <c r="J443" i="48" s="1"/>
  <c r="J444" i="48" s="1"/>
  <c r="J445" i="48" s="1"/>
  <c r="J446" i="48" s="1"/>
  <c r="J447" i="48" s="1"/>
  <c r="J448" i="48" s="1"/>
  <c r="J449" i="48" s="1"/>
  <c r="J450" i="48" s="1"/>
  <c r="J451" i="48" s="1"/>
  <c r="J452" i="48" s="1"/>
  <c r="J453" i="48" s="1"/>
  <c r="J454" i="48" s="1"/>
  <c r="J455" i="48" s="1"/>
  <c r="J456" i="48" s="1"/>
  <c r="J457" i="48" s="1"/>
  <c r="J458" i="48" s="1"/>
  <c r="J459" i="48" s="1"/>
  <c r="J460" i="48" s="1"/>
  <c r="J461" i="48" s="1"/>
  <c r="J462" i="48" s="1"/>
  <c r="J463" i="48" s="1"/>
  <c r="J464" i="48" s="1"/>
  <c r="J465" i="48" s="1"/>
  <c r="J466" i="48" s="1"/>
  <c r="J467" i="48" s="1"/>
  <c r="J468" i="48" s="1"/>
  <c r="J469" i="48" s="1"/>
  <c r="J470" i="48" s="1"/>
  <c r="J471" i="48" s="1"/>
  <c r="J472" i="48" s="1"/>
  <c r="J473" i="48" s="1"/>
  <c r="J474" i="48" s="1"/>
  <c r="J475" i="48" s="1"/>
  <c r="J476" i="48" s="1"/>
  <c r="J477" i="48" s="1"/>
  <c r="J478" i="48" s="1"/>
  <c r="J479" i="48" s="1"/>
  <c r="J480" i="48" s="1"/>
  <c r="J481" i="48" s="1"/>
  <c r="J482" i="48" s="1"/>
  <c r="J483" i="48" s="1"/>
  <c r="J484" i="48" s="1"/>
  <c r="J485" i="48" s="1"/>
  <c r="J486" i="48" s="1"/>
  <c r="J487" i="48" s="1"/>
  <c r="J488" i="48" s="1"/>
  <c r="J489" i="48" s="1"/>
  <c r="J490" i="48" s="1"/>
  <c r="J491" i="48" s="1"/>
  <c r="J492" i="48" s="1"/>
  <c r="J493" i="48" s="1"/>
  <c r="J494" i="48" s="1"/>
  <c r="J495" i="48" s="1"/>
  <c r="J496" i="48" s="1"/>
  <c r="J497" i="48" s="1"/>
  <c r="J498" i="48" s="1"/>
  <c r="J499" i="48" s="1"/>
  <c r="J500" i="48" s="1"/>
  <c r="J501" i="48" s="1"/>
  <c r="J502" i="48" s="1"/>
  <c r="J503" i="48" s="1"/>
  <c r="J504" i="48" s="1"/>
  <c r="J505" i="48" s="1"/>
  <c r="J506" i="48" s="1"/>
  <c r="J507" i="48" s="1"/>
  <c r="J508" i="48" s="1"/>
  <c r="J509" i="48" s="1"/>
  <c r="J510" i="48" s="1"/>
  <c r="J511" i="48" s="1"/>
  <c r="J512" i="48" s="1"/>
  <c r="J513" i="48" s="1"/>
  <c r="J514" i="48" s="1"/>
  <c r="J515" i="48" s="1"/>
  <c r="J516" i="48" s="1"/>
  <c r="J517" i="48" s="1"/>
  <c r="J518" i="48" s="1"/>
  <c r="J519" i="48" s="1"/>
  <c r="J520" i="48" s="1"/>
  <c r="J521" i="48" s="1"/>
  <c r="J522" i="48" s="1"/>
  <c r="J523" i="48" s="1"/>
  <c r="J524" i="48" s="1"/>
  <c r="J525" i="48" s="1"/>
  <c r="J526" i="48" s="1"/>
  <c r="J527" i="48" s="1"/>
  <c r="J528" i="48" s="1"/>
  <c r="J529" i="48" s="1"/>
  <c r="J530" i="48" s="1"/>
  <c r="J531" i="48" s="1"/>
  <c r="J532" i="48" s="1"/>
  <c r="J533" i="48" s="1"/>
  <c r="J534" i="48" s="1"/>
  <c r="J535" i="48" s="1"/>
  <c r="J536" i="48" s="1"/>
  <c r="J537" i="48" s="1"/>
  <c r="J538" i="48" s="1"/>
  <c r="J539" i="48" s="1"/>
  <c r="J540" i="48" s="1"/>
  <c r="J541" i="48" s="1"/>
  <c r="J542" i="48" s="1"/>
  <c r="J543" i="48" s="1"/>
  <c r="J544" i="48" s="1"/>
  <c r="J545" i="48" s="1"/>
  <c r="J546" i="48" s="1"/>
  <c r="J547" i="48" s="1"/>
  <c r="J548" i="48" s="1"/>
  <c r="J549" i="48" s="1"/>
  <c r="J550" i="48" s="1"/>
  <c r="J551" i="48" s="1"/>
  <c r="J552" i="48" s="1"/>
  <c r="J553" i="48" s="1"/>
  <c r="J554" i="48" s="1"/>
  <c r="J555" i="48" s="1"/>
  <c r="J556" i="48" s="1"/>
  <c r="J557" i="48" s="1"/>
  <c r="J558" i="48" s="1"/>
  <c r="J559" i="48" s="1"/>
  <c r="J560" i="48" s="1"/>
  <c r="J561" i="48" s="1"/>
  <c r="J562" i="48" s="1"/>
  <c r="J563" i="48" s="1"/>
  <c r="J564" i="48" s="1"/>
  <c r="J565" i="48" s="1"/>
  <c r="J566" i="48" s="1"/>
  <c r="J567" i="48" s="1"/>
  <c r="J568" i="48" s="1"/>
  <c r="J569" i="48" s="1"/>
  <c r="J570" i="48" s="1"/>
  <c r="J571" i="48" s="1"/>
  <c r="J572" i="48" s="1"/>
  <c r="J573" i="48" s="1"/>
  <c r="J574" i="48" s="1"/>
  <c r="J575" i="48" s="1"/>
  <c r="J576" i="48" s="1"/>
  <c r="J577" i="48" s="1"/>
  <c r="J578" i="48" s="1"/>
  <c r="J579" i="48" s="1"/>
  <c r="J580" i="48" s="1"/>
  <c r="D6" i="48"/>
  <c r="D7" i="48" s="1"/>
  <c r="D8" i="48" s="1"/>
  <c r="D9" i="48" s="1"/>
  <c r="D10" i="48" s="1"/>
  <c r="D11" i="48" s="1"/>
  <c r="D12" i="48" s="1"/>
  <c r="D13" i="48" s="1"/>
  <c r="D14" i="48" s="1"/>
  <c r="D17" i="48" s="1"/>
  <c r="D18" i="48" s="1"/>
  <c r="D19" i="48" s="1"/>
  <c r="D20" i="48" s="1"/>
  <c r="D21" i="48" s="1"/>
  <c r="D22" i="48" s="1"/>
  <c r="D23" i="48" s="1"/>
  <c r="D24" i="48" s="1"/>
  <c r="D26" i="48" s="1"/>
  <c r="D27" i="48" s="1"/>
  <c r="D29" i="48" s="1"/>
  <c r="D30" i="48" s="1"/>
  <c r="D32" i="48" s="1"/>
  <c r="D34" i="48" s="1"/>
  <c r="D36" i="48" s="1"/>
  <c r="D37" i="48" s="1"/>
  <c r="D40" i="48" s="1"/>
  <c r="D41" i="48" s="1"/>
  <c r="D43" i="48" s="1"/>
  <c r="D44" i="48" s="1"/>
  <c r="D47" i="48" s="1"/>
  <c r="D2" i="48"/>
  <c r="C779" i="47"/>
  <c r="B779" i="47"/>
  <c r="I581" i="47"/>
  <c r="H581" i="47"/>
  <c r="J581" i="47" s="1"/>
  <c r="D48" i="47"/>
  <c r="D49" i="47" s="1"/>
  <c r="D50" i="47" s="1"/>
  <c r="D51" i="47" s="1"/>
  <c r="D52" i="47" s="1"/>
  <c r="D53" i="47" s="1"/>
  <c r="D55" i="47" s="1"/>
  <c r="D56" i="47" s="1"/>
  <c r="D58" i="47" s="1"/>
  <c r="D59" i="47" s="1"/>
  <c r="D60" i="47" s="1"/>
  <c r="D61" i="47" s="1"/>
  <c r="D62" i="47" s="1"/>
  <c r="D63" i="47" s="1"/>
  <c r="D64" i="47" s="1"/>
  <c r="D65" i="47" s="1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123" i="47" s="1"/>
  <c r="D124" i="47" s="1"/>
  <c r="D125" i="47" s="1"/>
  <c r="D126" i="47" s="1"/>
  <c r="D127" i="47" s="1"/>
  <c r="D128" i="47" s="1"/>
  <c r="D129" i="47" s="1"/>
  <c r="D130" i="47" s="1"/>
  <c r="D131" i="47" s="1"/>
  <c r="D132" i="47" s="1"/>
  <c r="D133" i="47" s="1"/>
  <c r="D134" i="47" s="1"/>
  <c r="D135" i="47" s="1"/>
  <c r="D136" i="47" s="1"/>
  <c r="D137" i="47" s="1"/>
  <c r="D138" i="47" s="1"/>
  <c r="D139" i="47" s="1"/>
  <c r="D140" i="47" s="1"/>
  <c r="D141" i="47" s="1"/>
  <c r="D142" i="47" s="1"/>
  <c r="D143" i="47" s="1"/>
  <c r="D144" i="47" s="1"/>
  <c r="D145" i="47" s="1"/>
  <c r="D146" i="47" s="1"/>
  <c r="D147" i="47" s="1"/>
  <c r="D148" i="47" s="1"/>
  <c r="D149" i="47" s="1"/>
  <c r="D150" i="47" s="1"/>
  <c r="D151" i="47" s="1"/>
  <c r="D152" i="47" s="1"/>
  <c r="D153" i="47" s="1"/>
  <c r="D154" i="47" s="1"/>
  <c r="D155" i="47" s="1"/>
  <c r="D156" i="47" s="1"/>
  <c r="D157" i="47" s="1"/>
  <c r="D158" i="47" s="1"/>
  <c r="D159" i="47" s="1"/>
  <c r="D160" i="47" s="1"/>
  <c r="D161" i="47" s="1"/>
  <c r="D162" i="47" s="1"/>
  <c r="D163" i="47" s="1"/>
  <c r="D164" i="47" s="1"/>
  <c r="D165" i="47" s="1"/>
  <c r="D166" i="47" s="1"/>
  <c r="D167" i="47" s="1"/>
  <c r="D168" i="47" s="1"/>
  <c r="D169" i="47" s="1"/>
  <c r="D170" i="47" s="1"/>
  <c r="D171" i="47" s="1"/>
  <c r="D172" i="47" s="1"/>
  <c r="D173" i="47" s="1"/>
  <c r="D174" i="47" s="1"/>
  <c r="D175" i="47" s="1"/>
  <c r="D176" i="47" s="1"/>
  <c r="D177" i="47" s="1"/>
  <c r="D178" i="47" s="1"/>
  <c r="D179" i="47" s="1"/>
  <c r="D180" i="47" s="1"/>
  <c r="D181" i="47" s="1"/>
  <c r="D182" i="47" s="1"/>
  <c r="D183" i="47" s="1"/>
  <c r="D184" i="47" s="1"/>
  <c r="D185" i="47" s="1"/>
  <c r="D186" i="47" s="1"/>
  <c r="D187" i="47" s="1"/>
  <c r="D188" i="47" s="1"/>
  <c r="D189" i="47" s="1"/>
  <c r="D190" i="47" s="1"/>
  <c r="D191" i="47" s="1"/>
  <c r="D192" i="47" s="1"/>
  <c r="D193" i="47" s="1"/>
  <c r="D194" i="47" s="1"/>
  <c r="D195" i="47" s="1"/>
  <c r="D196" i="47" s="1"/>
  <c r="D197" i="47" s="1"/>
  <c r="D198" i="47" s="1"/>
  <c r="D199" i="47" s="1"/>
  <c r="D200" i="47" s="1"/>
  <c r="D201" i="47" s="1"/>
  <c r="D202" i="47" s="1"/>
  <c r="D203" i="47" s="1"/>
  <c r="D204" i="47" s="1"/>
  <c r="D205" i="47" s="1"/>
  <c r="D206" i="47" s="1"/>
  <c r="D207" i="47" s="1"/>
  <c r="D208" i="47" s="1"/>
  <c r="D209" i="47" s="1"/>
  <c r="D210" i="47" s="1"/>
  <c r="D211" i="47" s="1"/>
  <c r="D212" i="47" s="1"/>
  <c r="D213" i="47" s="1"/>
  <c r="D214" i="47" s="1"/>
  <c r="D215" i="47" s="1"/>
  <c r="D216" i="47" s="1"/>
  <c r="D217" i="47" s="1"/>
  <c r="D218" i="47" s="1"/>
  <c r="D219" i="47" s="1"/>
  <c r="D220" i="47" s="1"/>
  <c r="D221" i="47" s="1"/>
  <c r="D222" i="47" s="1"/>
  <c r="D223" i="47" s="1"/>
  <c r="D224" i="47" s="1"/>
  <c r="D225" i="47" s="1"/>
  <c r="D226" i="47" s="1"/>
  <c r="D227" i="47" s="1"/>
  <c r="D228" i="47" s="1"/>
  <c r="D229" i="47" s="1"/>
  <c r="D230" i="47" s="1"/>
  <c r="D231" i="47" s="1"/>
  <c r="D232" i="47" s="1"/>
  <c r="D233" i="47" s="1"/>
  <c r="D234" i="47" s="1"/>
  <c r="D235" i="47" s="1"/>
  <c r="D236" i="47" s="1"/>
  <c r="D237" i="47" s="1"/>
  <c r="D238" i="47" s="1"/>
  <c r="D239" i="47" s="1"/>
  <c r="D240" i="47" s="1"/>
  <c r="D241" i="47" s="1"/>
  <c r="D242" i="47" s="1"/>
  <c r="D243" i="47" s="1"/>
  <c r="D244" i="47" s="1"/>
  <c r="D245" i="47" s="1"/>
  <c r="D246" i="47" s="1"/>
  <c r="D247" i="47" s="1"/>
  <c r="D248" i="47" s="1"/>
  <c r="D249" i="47" s="1"/>
  <c r="D250" i="47" s="1"/>
  <c r="D251" i="47" s="1"/>
  <c r="D252" i="47" s="1"/>
  <c r="D253" i="47" s="1"/>
  <c r="D254" i="47" s="1"/>
  <c r="D255" i="47" s="1"/>
  <c r="D256" i="47" s="1"/>
  <c r="D257" i="47" s="1"/>
  <c r="D258" i="47" s="1"/>
  <c r="D259" i="47" s="1"/>
  <c r="D260" i="47" s="1"/>
  <c r="D261" i="47" s="1"/>
  <c r="D262" i="47" s="1"/>
  <c r="D263" i="47" s="1"/>
  <c r="D264" i="47" s="1"/>
  <c r="D265" i="47" s="1"/>
  <c r="D266" i="47" s="1"/>
  <c r="D267" i="47" s="1"/>
  <c r="D268" i="47" s="1"/>
  <c r="D269" i="47" s="1"/>
  <c r="D270" i="47" s="1"/>
  <c r="D271" i="47" s="1"/>
  <c r="D272" i="47" s="1"/>
  <c r="D273" i="47" s="1"/>
  <c r="D274" i="47" s="1"/>
  <c r="D275" i="47" s="1"/>
  <c r="D276" i="47" s="1"/>
  <c r="D277" i="47" s="1"/>
  <c r="D278" i="47" s="1"/>
  <c r="D279" i="47" s="1"/>
  <c r="D280" i="47" s="1"/>
  <c r="D281" i="47" s="1"/>
  <c r="D282" i="47" s="1"/>
  <c r="D283" i="47" s="1"/>
  <c r="D284" i="47" s="1"/>
  <c r="D285" i="47" s="1"/>
  <c r="D286" i="47" s="1"/>
  <c r="D287" i="47" s="1"/>
  <c r="D288" i="47" s="1"/>
  <c r="D289" i="47" s="1"/>
  <c r="D290" i="47" s="1"/>
  <c r="D291" i="47" s="1"/>
  <c r="D292" i="47" s="1"/>
  <c r="D293" i="47" s="1"/>
  <c r="D294" i="47" s="1"/>
  <c r="D295" i="47" s="1"/>
  <c r="D296" i="47" s="1"/>
  <c r="D297" i="47" s="1"/>
  <c r="D298" i="47" s="1"/>
  <c r="D299" i="47" s="1"/>
  <c r="D300" i="47" s="1"/>
  <c r="D301" i="47" s="1"/>
  <c r="D302" i="47" s="1"/>
  <c r="D303" i="47" s="1"/>
  <c r="D304" i="47" s="1"/>
  <c r="D305" i="47" s="1"/>
  <c r="D306" i="47" s="1"/>
  <c r="D307" i="47" s="1"/>
  <c r="D308" i="47" s="1"/>
  <c r="D309" i="47" s="1"/>
  <c r="D310" i="47" s="1"/>
  <c r="D311" i="47" s="1"/>
  <c r="D312" i="47" s="1"/>
  <c r="D313" i="47" s="1"/>
  <c r="D314" i="47" s="1"/>
  <c r="D315" i="47" s="1"/>
  <c r="D316" i="47" s="1"/>
  <c r="D317" i="47" s="1"/>
  <c r="D318" i="47" s="1"/>
  <c r="D319" i="47" s="1"/>
  <c r="D320" i="47" s="1"/>
  <c r="D321" i="47" s="1"/>
  <c r="D322" i="47" s="1"/>
  <c r="D323" i="47" s="1"/>
  <c r="D324" i="47" s="1"/>
  <c r="D325" i="47" s="1"/>
  <c r="D326" i="47" s="1"/>
  <c r="D327" i="47" s="1"/>
  <c r="D328" i="47" s="1"/>
  <c r="D329" i="47" s="1"/>
  <c r="D330" i="47" s="1"/>
  <c r="D331" i="47" s="1"/>
  <c r="D332" i="47" s="1"/>
  <c r="D333" i="47" s="1"/>
  <c r="D334" i="47" s="1"/>
  <c r="D335" i="47" s="1"/>
  <c r="D336" i="47" s="1"/>
  <c r="D337" i="47" s="1"/>
  <c r="D338" i="47" s="1"/>
  <c r="D339" i="47" s="1"/>
  <c r="D340" i="47" s="1"/>
  <c r="D341" i="47" s="1"/>
  <c r="D342" i="47" s="1"/>
  <c r="D343" i="47" s="1"/>
  <c r="D344" i="47" s="1"/>
  <c r="D345" i="47" s="1"/>
  <c r="D346" i="47" s="1"/>
  <c r="D347" i="47" s="1"/>
  <c r="D348" i="47" s="1"/>
  <c r="D349" i="47" s="1"/>
  <c r="D350" i="47" s="1"/>
  <c r="D351" i="47" s="1"/>
  <c r="D352" i="47" s="1"/>
  <c r="D353" i="47" s="1"/>
  <c r="D354" i="47" s="1"/>
  <c r="D355" i="47" s="1"/>
  <c r="D356" i="47" s="1"/>
  <c r="D357" i="47" s="1"/>
  <c r="D358" i="47" s="1"/>
  <c r="D359" i="47" s="1"/>
  <c r="D360" i="47" s="1"/>
  <c r="D361" i="47" s="1"/>
  <c r="D362" i="47" s="1"/>
  <c r="D363" i="47" s="1"/>
  <c r="D364" i="47" s="1"/>
  <c r="D365" i="47" s="1"/>
  <c r="D366" i="47" s="1"/>
  <c r="D367" i="47" s="1"/>
  <c r="D368" i="47" s="1"/>
  <c r="D369" i="47" s="1"/>
  <c r="D370" i="47" s="1"/>
  <c r="D371" i="47" s="1"/>
  <c r="D372" i="47" s="1"/>
  <c r="D373" i="47" s="1"/>
  <c r="D374" i="47" s="1"/>
  <c r="D375" i="47" s="1"/>
  <c r="D376" i="47" s="1"/>
  <c r="D377" i="47" s="1"/>
  <c r="D378" i="47" s="1"/>
  <c r="D379" i="47" s="1"/>
  <c r="D380" i="47" s="1"/>
  <c r="D381" i="47" s="1"/>
  <c r="D382" i="47" s="1"/>
  <c r="D383" i="47" s="1"/>
  <c r="D384" i="47" s="1"/>
  <c r="D385" i="47" s="1"/>
  <c r="D386" i="47" s="1"/>
  <c r="D387" i="47" s="1"/>
  <c r="D388" i="47" s="1"/>
  <c r="D389" i="47" s="1"/>
  <c r="D390" i="47" s="1"/>
  <c r="D391" i="47" s="1"/>
  <c r="D392" i="47" s="1"/>
  <c r="D393" i="47" s="1"/>
  <c r="D394" i="47" s="1"/>
  <c r="D395" i="47" s="1"/>
  <c r="D396" i="47" s="1"/>
  <c r="D397" i="47" s="1"/>
  <c r="D398" i="47" s="1"/>
  <c r="D399" i="47" s="1"/>
  <c r="D400" i="47" s="1"/>
  <c r="D401" i="47" s="1"/>
  <c r="D402" i="47" s="1"/>
  <c r="D403" i="47" s="1"/>
  <c r="D404" i="47" s="1"/>
  <c r="D405" i="47" s="1"/>
  <c r="D406" i="47" s="1"/>
  <c r="D407" i="47" s="1"/>
  <c r="D408" i="47" s="1"/>
  <c r="D409" i="47" s="1"/>
  <c r="D410" i="47" s="1"/>
  <c r="D411" i="47" s="1"/>
  <c r="D412" i="47" s="1"/>
  <c r="D413" i="47" s="1"/>
  <c r="D414" i="47" s="1"/>
  <c r="D415" i="47" s="1"/>
  <c r="D416" i="47" s="1"/>
  <c r="D417" i="47" s="1"/>
  <c r="D418" i="47" s="1"/>
  <c r="D419" i="47" s="1"/>
  <c r="D420" i="47" s="1"/>
  <c r="D421" i="47" s="1"/>
  <c r="D422" i="47" s="1"/>
  <c r="D423" i="47" s="1"/>
  <c r="D424" i="47" s="1"/>
  <c r="D425" i="47" s="1"/>
  <c r="D426" i="47" s="1"/>
  <c r="D427" i="47" s="1"/>
  <c r="D428" i="47" s="1"/>
  <c r="D429" i="47" s="1"/>
  <c r="D430" i="47" s="1"/>
  <c r="D431" i="47" s="1"/>
  <c r="D432" i="47" s="1"/>
  <c r="D433" i="47" s="1"/>
  <c r="D434" i="47" s="1"/>
  <c r="D435" i="47" s="1"/>
  <c r="D436" i="47" s="1"/>
  <c r="D437" i="47" s="1"/>
  <c r="D438" i="47" s="1"/>
  <c r="D439" i="47" s="1"/>
  <c r="D440" i="47" s="1"/>
  <c r="D441" i="47" s="1"/>
  <c r="D442" i="47" s="1"/>
  <c r="D443" i="47" s="1"/>
  <c r="D444" i="47" s="1"/>
  <c r="D445" i="47" s="1"/>
  <c r="D446" i="47" s="1"/>
  <c r="D447" i="47" s="1"/>
  <c r="D448" i="47" s="1"/>
  <c r="D449" i="47" s="1"/>
  <c r="D450" i="47" s="1"/>
  <c r="D451" i="47" s="1"/>
  <c r="D452" i="47" s="1"/>
  <c r="D453" i="47" s="1"/>
  <c r="D454" i="47" s="1"/>
  <c r="D455" i="47" s="1"/>
  <c r="D456" i="47" s="1"/>
  <c r="D457" i="47" s="1"/>
  <c r="D458" i="47" s="1"/>
  <c r="D459" i="47" s="1"/>
  <c r="D460" i="47" s="1"/>
  <c r="D461" i="47" s="1"/>
  <c r="D462" i="47" s="1"/>
  <c r="D463" i="47" s="1"/>
  <c r="D464" i="47" s="1"/>
  <c r="D465" i="47" s="1"/>
  <c r="D466" i="47" s="1"/>
  <c r="D467" i="47" s="1"/>
  <c r="D468" i="47" s="1"/>
  <c r="D469" i="47" s="1"/>
  <c r="D470" i="47" s="1"/>
  <c r="D471" i="47" s="1"/>
  <c r="D472" i="47" s="1"/>
  <c r="D473" i="47" s="1"/>
  <c r="D474" i="47" s="1"/>
  <c r="D475" i="47" s="1"/>
  <c r="D476" i="47" s="1"/>
  <c r="D477" i="47" s="1"/>
  <c r="D478" i="47" s="1"/>
  <c r="D479" i="47" s="1"/>
  <c r="D480" i="47" s="1"/>
  <c r="D481" i="47" s="1"/>
  <c r="D482" i="47" s="1"/>
  <c r="D483" i="47" s="1"/>
  <c r="D484" i="47" s="1"/>
  <c r="D485" i="47" s="1"/>
  <c r="D486" i="47" s="1"/>
  <c r="D487" i="47" s="1"/>
  <c r="D488" i="47" s="1"/>
  <c r="D489" i="47" s="1"/>
  <c r="D490" i="47" s="1"/>
  <c r="D491" i="47" s="1"/>
  <c r="D492" i="47" s="1"/>
  <c r="D493" i="47" s="1"/>
  <c r="D494" i="47" s="1"/>
  <c r="D495" i="47" s="1"/>
  <c r="D496" i="47" s="1"/>
  <c r="D497" i="47" s="1"/>
  <c r="D498" i="47" s="1"/>
  <c r="D499" i="47" s="1"/>
  <c r="D500" i="47" s="1"/>
  <c r="D501" i="47" s="1"/>
  <c r="D502" i="47" s="1"/>
  <c r="D503" i="47" s="1"/>
  <c r="D504" i="47" s="1"/>
  <c r="D505" i="47" s="1"/>
  <c r="D506" i="47" s="1"/>
  <c r="D507" i="47" s="1"/>
  <c r="D508" i="47" s="1"/>
  <c r="D509" i="47" s="1"/>
  <c r="D510" i="47" s="1"/>
  <c r="D511" i="47" s="1"/>
  <c r="D512" i="47" s="1"/>
  <c r="D513" i="47" s="1"/>
  <c r="D514" i="47" s="1"/>
  <c r="D515" i="47" s="1"/>
  <c r="D516" i="47" s="1"/>
  <c r="D517" i="47" s="1"/>
  <c r="D518" i="47" s="1"/>
  <c r="D519" i="47" s="1"/>
  <c r="D520" i="47" s="1"/>
  <c r="D521" i="47" s="1"/>
  <c r="D522" i="47" s="1"/>
  <c r="D523" i="47" s="1"/>
  <c r="D524" i="47" s="1"/>
  <c r="D525" i="47" s="1"/>
  <c r="D526" i="47" s="1"/>
  <c r="D527" i="47" s="1"/>
  <c r="D528" i="47" s="1"/>
  <c r="D529" i="47" s="1"/>
  <c r="D530" i="47" s="1"/>
  <c r="D531" i="47" s="1"/>
  <c r="D532" i="47" s="1"/>
  <c r="D533" i="47" s="1"/>
  <c r="D534" i="47" s="1"/>
  <c r="D535" i="47" s="1"/>
  <c r="D536" i="47" s="1"/>
  <c r="D537" i="47" s="1"/>
  <c r="D538" i="47" s="1"/>
  <c r="D539" i="47" s="1"/>
  <c r="D540" i="47" s="1"/>
  <c r="D541" i="47" s="1"/>
  <c r="D542" i="47" s="1"/>
  <c r="D543" i="47" s="1"/>
  <c r="D544" i="47" s="1"/>
  <c r="D545" i="47" s="1"/>
  <c r="D546" i="47" s="1"/>
  <c r="D547" i="47" s="1"/>
  <c r="D548" i="47" s="1"/>
  <c r="D549" i="47" s="1"/>
  <c r="D550" i="47" s="1"/>
  <c r="D551" i="47" s="1"/>
  <c r="D552" i="47" s="1"/>
  <c r="D553" i="47" s="1"/>
  <c r="D554" i="47" s="1"/>
  <c r="D555" i="47" s="1"/>
  <c r="D556" i="47" s="1"/>
  <c r="D557" i="47" s="1"/>
  <c r="D558" i="47" s="1"/>
  <c r="D559" i="47" s="1"/>
  <c r="D560" i="47" s="1"/>
  <c r="D561" i="47" s="1"/>
  <c r="D562" i="47" s="1"/>
  <c r="D563" i="47" s="1"/>
  <c r="D564" i="47" s="1"/>
  <c r="D565" i="47" s="1"/>
  <c r="D566" i="47" s="1"/>
  <c r="D567" i="47" s="1"/>
  <c r="D568" i="47" s="1"/>
  <c r="D569" i="47" s="1"/>
  <c r="D570" i="47" s="1"/>
  <c r="D571" i="47" s="1"/>
  <c r="D572" i="47" s="1"/>
  <c r="D573" i="47" s="1"/>
  <c r="D574" i="47" s="1"/>
  <c r="D575" i="47" s="1"/>
  <c r="D576" i="47" s="1"/>
  <c r="D577" i="47" s="1"/>
  <c r="D578" i="47" s="1"/>
  <c r="D579" i="47" s="1"/>
  <c r="D580" i="47" s="1"/>
  <c r="D581" i="47" s="1"/>
  <c r="D582" i="47" s="1"/>
  <c r="D583" i="47" s="1"/>
  <c r="D584" i="47" s="1"/>
  <c r="D585" i="47" s="1"/>
  <c r="D586" i="47" s="1"/>
  <c r="D587" i="47" s="1"/>
  <c r="D588" i="47" s="1"/>
  <c r="D589" i="47" s="1"/>
  <c r="D590" i="47" s="1"/>
  <c r="D591" i="47" s="1"/>
  <c r="D592" i="47" s="1"/>
  <c r="D593" i="47" s="1"/>
  <c r="D594" i="47" s="1"/>
  <c r="D595" i="47" s="1"/>
  <c r="D596" i="47" s="1"/>
  <c r="D597" i="47" s="1"/>
  <c r="D598" i="47" s="1"/>
  <c r="D599" i="47" s="1"/>
  <c r="D600" i="47" s="1"/>
  <c r="D601" i="47" s="1"/>
  <c r="D602" i="47" s="1"/>
  <c r="D603" i="47" s="1"/>
  <c r="D604" i="47" s="1"/>
  <c r="D605" i="47" s="1"/>
  <c r="D606" i="47" s="1"/>
  <c r="D607" i="47" s="1"/>
  <c r="D608" i="47" s="1"/>
  <c r="D609" i="47" s="1"/>
  <c r="D610" i="47" s="1"/>
  <c r="D611" i="47" s="1"/>
  <c r="D612" i="47" s="1"/>
  <c r="D613" i="47" s="1"/>
  <c r="D614" i="47" s="1"/>
  <c r="D615" i="47" s="1"/>
  <c r="D616" i="47" s="1"/>
  <c r="D617" i="47" s="1"/>
  <c r="D618" i="47" s="1"/>
  <c r="D619" i="47" s="1"/>
  <c r="D620" i="47" s="1"/>
  <c r="D621" i="47" s="1"/>
  <c r="D622" i="47" s="1"/>
  <c r="D623" i="47" s="1"/>
  <c r="D624" i="47" s="1"/>
  <c r="D625" i="47" s="1"/>
  <c r="D626" i="47" s="1"/>
  <c r="D627" i="47" s="1"/>
  <c r="D628" i="47" s="1"/>
  <c r="D629" i="47" s="1"/>
  <c r="D630" i="47" s="1"/>
  <c r="D631" i="47" s="1"/>
  <c r="D632" i="47" s="1"/>
  <c r="D633" i="47" s="1"/>
  <c r="D634" i="47" s="1"/>
  <c r="D635" i="47" s="1"/>
  <c r="D636" i="47" s="1"/>
  <c r="D637" i="47" s="1"/>
  <c r="D638" i="47" s="1"/>
  <c r="D639" i="47" s="1"/>
  <c r="D640" i="47" s="1"/>
  <c r="D641" i="47" s="1"/>
  <c r="D642" i="47" s="1"/>
  <c r="D643" i="47" s="1"/>
  <c r="D644" i="47" s="1"/>
  <c r="D645" i="47" s="1"/>
  <c r="D646" i="47" s="1"/>
  <c r="D647" i="47" s="1"/>
  <c r="D648" i="47" s="1"/>
  <c r="D649" i="47" s="1"/>
  <c r="D650" i="47" s="1"/>
  <c r="D651" i="47" s="1"/>
  <c r="D652" i="47" s="1"/>
  <c r="D653" i="47" s="1"/>
  <c r="D654" i="47" s="1"/>
  <c r="D655" i="47" s="1"/>
  <c r="D656" i="47" s="1"/>
  <c r="D657" i="47" s="1"/>
  <c r="D658" i="47" s="1"/>
  <c r="D659" i="47" s="1"/>
  <c r="D660" i="47" s="1"/>
  <c r="D661" i="47" s="1"/>
  <c r="D662" i="47" s="1"/>
  <c r="D663" i="47" s="1"/>
  <c r="D664" i="47" s="1"/>
  <c r="D665" i="47" s="1"/>
  <c r="D666" i="47" s="1"/>
  <c r="D667" i="47" s="1"/>
  <c r="D668" i="47" s="1"/>
  <c r="D669" i="47" s="1"/>
  <c r="D670" i="47" s="1"/>
  <c r="D671" i="47" s="1"/>
  <c r="D672" i="47" s="1"/>
  <c r="D673" i="47" s="1"/>
  <c r="D674" i="47" s="1"/>
  <c r="D675" i="47" s="1"/>
  <c r="D676" i="47" s="1"/>
  <c r="D677" i="47" s="1"/>
  <c r="D678" i="47" s="1"/>
  <c r="D679" i="47" s="1"/>
  <c r="D680" i="47" s="1"/>
  <c r="D681" i="47" s="1"/>
  <c r="D682" i="47" s="1"/>
  <c r="D683" i="47" s="1"/>
  <c r="D684" i="47" s="1"/>
  <c r="D685" i="47" s="1"/>
  <c r="D686" i="47" s="1"/>
  <c r="D687" i="47" s="1"/>
  <c r="D688" i="47" s="1"/>
  <c r="D689" i="47" s="1"/>
  <c r="D690" i="47" s="1"/>
  <c r="D691" i="47" s="1"/>
  <c r="D692" i="47" s="1"/>
  <c r="D693" i="47" s="1"/>
  <c r="D694" i="47" s="1"/>
  <c r="D695" i="47" s="1"/>
  <c r="D696" i="47" s="1"/>
  <c r="D697" i="47" s="1"/>
  <c r="D698" i="47" s="1"/>
  <c r="D699" i="47" s="1"/>
  <c r="D700" i="47" s="1"/>
  <c r="D701" i="47" s="1"/>
  <c r="D702" i="47" s="1"/>
  <c r="D703" i="47" s="1"/>
  <c r="D704" i="47" s="1"/>
  <c r="D705" i="47" s="1"/>
  <c r="D706" i="47" s="1"/>
  <c r="D707" i="47" s="1"/>
  <c r="D708" i="47" s="1"/>
  <c r="D709" i="47" s="1"/>
  <c r="D710" i="47" s="1"/>
  <c r="D711" i="47" s="1"/>
  <c r="D712" i="47" s="1"/>
  <c r="D713" i="47" s="1"/>
  <c r="D714" i="47" s="1"/>
  <c r="D715" i="47" s="1"/>
  <c r="D716" i="47" s="1"/>
  <c r="D717" i="47" s="1"/>
  <c r="D718" i="47" s="1"/>
  <c r="D719" i="47" s="1"/>
  <c r="D720" i="47" s="1"/>
  <c r="D721" i="47" s="1"/>
  <c r="D722" i="47" s="1"/>
  <c r="D723" i="47" s="1"/>
  <c r="D724" i="47" s="1"/>
  <c r="D725" i="47" s="1"/>
  <c r="D726" i="47" s="1"/>
  <c r="D727" i="47" s="1"/>
  <c r="D728" i="47" s="1"/>
  <c r="D729" i="47" s="1"/>
  <c r="D730" i="47" s="1"/>
  <c r="D731" i="47" s="1"/>
  <c r="D732" i="47" s="1"/>
  <c r="D733" i="47" s="1"/>
  <c r="D734" i="47" s="1"/>
  <c r="D735" i="47" s="1"/>
  <c r="D736" i="47" s="1"/>
  <c r="D737" i="47" s="1"/>
  <c r="D738" i="47" s="1"/>
  <c r="D739" i="47" s="1"/>
  <c r="D740" i="47" s="1"/>
  <c r="D741" i="47" s="1"/>
  <c r="D742" i="47" s="1"/>
  <c r="D743" i="47" s="1"/>
  <c r="D744" i="47" s="1"/>
  <c r="D745" i="47" s="1"/>
  <c r="D746" i="47" s="1"/>
  <c r="D747" i="47" s="1"/>
  <c r="D748" i="47" s="1"/>
  <c r="D749" i="47" s="1"/>
  <c r="D750" i="47" s="1"/>
  <c r="D751" i="47" s="1"/>
  <c r="D752" i="47" s="1"/>
  <c r="D753" i="47" s="1"/>
  <c r="D754" i="47" s="1"/>
  <c r="D755" i="47" s="1"/>
  <c r="D756" i="47" s="1"/>
  <c r="D757" i="47" s="1"/>
  <c r="D758" i="47" s="1"/>
  <c r="D759" i="47" s="1"/>
  <c r="D760" i="47" s="1"/>
  <c r="D761" i="47" s="1"/>
  <c r="D762" i="47" s="1"/>
  <c r="D763" i="47" s="1"/>
  <c r="D764" i="47" s="1"/>
  <c r="D765" i="47" s="1"/>
  <c r="D766" i="47" s="1"/>
  <c r="D767" i="47" s="1"/>
  <c r="D768" i="47" s="1"/>
  <c r="D769" i="47" s="1"/>
  <c r="D770" i="47" s="1"/>
  <c r="D771" i="47" s="1"/>
  <c r="D772" i="47" s="1"/>
  <c r="D773" i="47" s="1"/>
  <c r="D774" i="47" s="1"/>
  <c r="D775" i="47" s="1"/>
  <c r="D776" i="47" s="1"/>
  <c r="D777" i="47" s="1"/>
  <c r="D778" i="47" s="1"/>
  <c r="J6" i="47"/>
  <c r="J7" i="47" s="1"/>
  <c r="J8" i="47" s="1"/>
  <c r="J9" i="47" s="1"/>
  <c r="J10" i="47" s="1"/>
  <c r="J11" i="47" s="1"/>
  <c r="J12" i="47" s="1"/>
  <c r="J13" i="47" s="1"/>
  <c r="J14" i="47" s="1"/>
  <c r="J15" i="47" s="1"/>
  <c r="J16" i="47" s="1"/>
  <c r="J17" i="47" s="1"/>
  <c r="J18" i="47" s="1"/>
  <c r="J19" i="47" s="1"/>
  <c r="J20" i="47" s="1"/>
  <c r="J21" i="47" s="1"/>
  <c r="J22" i="47" s="1"/>
  <c r="J23" i="47" s="1"/>
  <c r="J24" i="47" s="1"/>
  <c r="J25" i="47" s="1"/>
  <c r="J26" i="47" s="1"/>
  <c r="J27" i="47" s="1"/>
  <c r="J28" i="47" s="1"/>
  <c r="J29" i="47" s="1"/>
  <c r="J30" i="47" s="1"/>
  <c r="J31" i="47" s="1"/>
  <c r="J32" i="47" s="1"/>
  <c r="J33" i="47" s="1"/>
  <c r="J34" i="47" s="1"/>
  <c r="J35" i="47" s="1"/>
  <c r="J36" i="47" s="1"/>
  <c r="J37" i="47" s="1"/>
  <c r="J38" i="47" s="1"/>
  <c r="J39" i="47" s="1"/>
  <c r="J40" i="47" s="1"/>
  <c r="J41" i="47" s="1"/>
  <c r="J42" i="47" s="1"/>
  <c r="J43" i="47" s="1"/>
  <c r="J44" i="47" s="1"/>
  <c r="J45" i="47" s="1"/>
  <c r="J46" i="47" s="1"/>
  <c r="J47" i="47" s="1"/>
  <c r="J48" i="47" s="1"/>
  <c r="J49" i="47" s="1"/>
  <c r="J50" i="47" s="1"/>
  <c r="J51" i="47" s="1"/>
  <c r="J52" i="47" s="1"/>
  <c r="J53" i="47" s="1"/>
  <c r="J54" i="47" s="1"/>
  <c r="J55" i="47" s="1"/>
  <c r="J56" i="47" s="1"/>
  <c r="J57" i="47" s="1"/>
  <c r="J58" i="47" s="1"/>
  <c r="J59" i="47" s="1"/>
  <c r="J60" i="47" s="1"/>
  <c r="J61" i="47" s="1"/>
  <c r="J62" i="47" s="1"/>
  <c r="J63" i="47" s="1"/>
  <c r="J64" i="47" s="1"/>
  <c r="J65" i="47" s="1"/>
  <c r="J66" i="47" s="1"/>
  <c r="J67" i="47" s="1"/>
  <c r="J68" i="47" s="1"/>
  <c r="J69" i="47" s="1"/>
  <c r="J70" i="47" s="1"/>
  <c r="J71" i="47" s="1"/>
  <c r="J72" i="47" s="1"/>
  <c r="J73" i="47" s="1"/>
  <c r="J74" i="47" s="1"/>
  <c r="J75" i="47" s="1"/>
  <c r="J76" i="47" s="1"/>
  <c r="J77" i="47" s="1"/>
  <c r="J78" i="47" s="1"/>
  <c r="J79" i="47" s="1"/>
  <c r="J80" i="47" s="1"/>
  <c r="J81" i="47" s="1"/>
  <c r="J82" i="47" s="1"/>
  <c r="J83" i="47" s="1"/>
  <c r="J84" i="47" s="1"/>
  <c r="J85" i="47" s="1"/>
  <c r="J86" i="47" s="1"/>
  <c r="J87" i="47" s="1"/>
  <c r="J88" i="47" s="1"/>
  <c r="J89" i="47" s="1"/>
  <c r="J90" i="47" s="1"/>
  <c r="J91" i="47" s="1"/>
  <c r="J92" i="47" s="1"/>
  <c r="J93" i="47" s="1"/>
  <c r="J94" i="47" s="1"/>
  <c r="J95" i="47" s="1"/>
  <c r="J96" i="47" s="1"/>
  <c r="J97" i="47" s="1"/>
  <c r="J98" i="47" s="1"/>
  <c r="J99" i="47" s="1"/>
  <c r="J100" i="47" s="1"/>
  <c r="J101" i="47" s="1"/>
  <c r="J102" i="47" s="1"/>
  <c r="J103" i="47" s="1"/>
  <c r="J104" i="47" s="1"/>
  <c r="J105" i="47" s="1"/>
  <c r="J106" i="47" s="1"/>
  <c r="J107" i="47" s="1"/>
  <c r="J108" i="47" s="1"/>
  <c r="J109" i="47" s="1"/>
  <c r="J110" i="47" s="1"/>
  <c r="J111" i="47" s="1"/>
  <c r="J112" i="47" s="1"/>
  <c r="J113" i="47" s="1"/>
  <c r="J114" i="47" s="1"/>
  <c r="J115" i="47" s="1"/>
  <c r="J116" i="47" s="1"/>
  <c r="J117" i="47" s="1"/>
  <c r="J118" i="47" s="1"/>
  <c r="J119" i="47" s="1"/>
  <c r="J120" i="47" s="1"/>
  <c r="J121" i="47" s="1"/>
  <c r="J122" i="47" s="1"/>
  <c r="J123" i="47" s="1"/>
  <c r="J124" i="47" s="1"/>
  <c r="J125" i="47" s="1"/>
  <c r="J126" i="47" s="1"/>
  <c r="J127" i="47" s="1"/>
  <c r="J128" i="47" s="1"/>
  <c r="J129" i="47" s="1"/>
  <c r="J130" i="47" s="1"/>
  <c r="J131" i="47" s="1"/>
  <c r="J132" i="47" s="1"/>
  <c r="J133" i="47" s="1"/>
  <c r="J134" i="47" s="1"/>
  <c r="J135" i="47" s="1"/>
  <c r="J136" i="47" s="1"/>
  <c r="J137" i="47" s="1"/>
  <c r="J138" i="47" s="1"/>
  <c r="J139" i="47" s="1"/>
  <c r="J140" i="47" s="1"/>
  <c r="J141" i="47" s="1"/>
  <c r="J142" i="47" s="1"/>
  <c r="J143" i="47" s="1"/>
  <c r="J144" i="47" s="1"/>
  <c r="J145" i="47" s="1"/>
  <c r="J146" i="47" s="1"/>
  <c r="J147" i="47" s="1"/>
  <c r="J148" i="47" s="1"/>
  <c r="J149" i="47" s="1"/>
  <c r="J150" i="47" s="1"/>
  <c r="J151" i="47" s="1"/>
  <c r="J152" i="47" s="1"/>
  <c r="J153" i="47" s="1"/>
  <c r="J154" i="47" s="1"/>
  <c r="J155" i="47" s="1"/>
  <c r="J156" i="47" s="1"/>
  <c r="J157" i="47" s="1"/>
  <c r="J158" i="47" s="1"/>
  <c r="J159" i="47" s="1"/>
  <c r="J160" i="47" s="1"/>
  <c r="J161" i="47" s="1"/>
  <c r="J162" i="47" s="1"/>
  <c r="J163" i="47" s="1"/>
  <c r="J164" i="47" s="1"/>
  <c r="J165" i="47" s="1"/>
  <c r="J166" i="47" s="1"/>
  <c r="J167" i="47" s="1"/>
  <c r="J168" i="47" s="1"/>
  <c r="J169" i="47" s="1"/>
  <c r="J170" i="47" s="1"/>
  <c r="J171" i="47" s="1"/>
  <c r="J172" i="47" s="1"/>
  <c r="J173" i="47" s="1"/>
  <c r="J174" i="47" s="1"/>
  <c r="J175" i="47" s="1"/>
  <c r="J176" i="47" s="1"/>
  <c r="J177" i="47" s="1"/>
  <c r="J178" i="47" s="1"/>
  <c r="J179" i="47" s="1"/>
  <c r="J180" i="47" s="1"/>
  <c r="J181" i="47" s="1"/>
  <c r="J182" i="47" s="1"/>
  <c r="J183" i="47" s="1"/>
  <c r="J184" i="47" s="1"/>
  <c r="J185" i="47" s="1"/>
  <c r="J186" i="47" s="1"/>
  <c r="J187" i="47" s="1"/>
  <c r="J188" i="47" s="1"/>
  <c r="J189" i="47" s="1"/>
  <c r="J190" i="47" s="1"/>
  <c r="J191" i="47" s="1"/>
  <c r="J192" i="47" s="1"/>
  <c r="J193" i="47" s="1"/>
  <c r="J194" i="47" s="1"/>
  <c r="J195" i="47" s="1"/>
  <c r="J196" i="47" s="1"/>
  <c r="J197" i="47" s="1"/>
  <c r="J198" i="47" s="1"/>
  <c r="J199" i="47" s="1"/>
  <c r="J200" i="47" s="1"/>
  <c r="J201" i="47" s="1"/>
  <c r="J202" i="47" s="1"/>
  <c r="J203" i="47" s="1"/>
  <c r="J204" i="47" s="1"/>
  <c r="J205" i="47" s="1"/>
  <c r="J206" i="47" s="1"/>
  <c r="J207" i="47" s="1"/>
  <c r="J208" i="47" s="1"/>
  <c r="J209" i="47" s="1"/>
  <c r="J210" i="47" s="1"/>
  <c r="J211" i="47" s="1"/>
  <c r="J212" i="47" s="1"/>
  <c r="J213" i="47" s="1"/>
  <c r="J214" i="47" s="1"/>
  <c r="J215" i="47" s="1"/>
  <c r="J216" i="47" s="1"/>
  <c r="J217" i="47" s="1"/>
  <c r="J218" i="47" s="1"/>
  <c r="J219" i="47" s="1"/>
  <c r="J220" i="47" s="1"/>
  <c r="J221" i="47" s="1"/>
  <c r="J222" i="47" s="1"/>
  <c r="J223" i="47" s="1"/>
  <c r="J224" i="47" s="1"/>
  <c r="J225" i="47" s="1"/>
  <c r="J226" i="47" s="1"/>
  <c r="J227" i="47" s="1"/>
  <c r="J228" i="47" s="1"/>
  <c r="J229" i="47" s="1"/>
  <c r="J230" i="47" s="1"/>
  <c r="J231" i="47" s="1"/>
  <c r="J232" i="47" s="1"/>
  <c r="J233" i="47" s="1"/>
  <c r="J234" i="47" s="1"/>
  <c r="J235" i="47" s="1"/>
  <c r="J236" i="47" s="1"/>
  <c r="J237" i="47" s="1"/>
  <c r="J238" i="47" s="1"/>
  <c r="J239" i="47" s="1"/>
  <c r="J240" i="47" s="1"/>
  <c r="J241" i="47" s="1"/>
  <c r="J242" i="47" s="1"/>
  <c r="J243" i="47" s="1"/>
  <c r="J244" i="47" s="1"/>
  <c r="J245" i="47" s="1"/>
  <c r="J246" i="47" s="1"/>
  <c r="J247" i="47" s="1"/>
  <c r="J248" i="47" s="1"/>
  <c r="J249" i="47" s="1"/>
  <c r="J250" i="47" s="1"/>
  <c r="J251" i="47" s="1"/>
  <c r="J252" i="47" s="1"/>
  <c r="J253" i="47" s="1"/>
  <c r="J254" i="47" s="1"/>
  <c r="J255" i="47" s="1"/>
  <c r="J256" i="47" s="1"/>
  <c r="J257" i="47" s="1"/>
  <c r="J258" i="47" s="1"/>
  <c r="J259" i="47" s="1"/>
  <c r="J260" i="47" s="1"/>
  <c r="J261" i="47" s="1"/>
  <c r="J262" i="47" s="1"/>
  <c r="J263" i="47" s="1"/>
  <c r="J264" i="47" s="1"/>
  <c r="J265" i="47" s="1"/>
  <c r="J266" i="47" s="1"/>
  <c r="J267" i="47" s="1"/>
  <c r="J268" i="47" s="1"/>
  <c r="J269" i="47" s="1"/>
  <c r="J270" i="47" s="1"/>
  <c r="J271" i="47" s="1"/>
  <c r="J272" i="47" s="1"/>
  <c r="J273" i="47" s="1"/>
  <c r="J274" i="47" s="1"/>
  <c r="J275" i="47" s="1"/>
  <c r="J276" i="47" s="1"/>
  <c r="J277" i="47" s="1"/>
  <c r="J278" i="47" s="1"/>
  <c r="J279" i="47" s="1"/>
  <c r="J280" i="47" s="1"/>
  <c r="J281" i="47" s="1"/>
  <c r="J282" i="47" s="1"/>
  <c r="J283" i="47" s="1"/>
  <c r="J284" i="47" s="1"/>
  <c r="J285" i="47" s="1"/>
  <c r="J286" i="47" s="1"/>
  <c r="J287" i="47" s="1"/>
  <c r="J288" i="47" s="1"/>
  <c r="J289" i="47" s="1"/>
  <c r="J290" i="47" s="1"/>
  <c r="J291" i="47" s="1"/>
  <c r="J292" i="47" s="1"/>
  <c r="J293" i="47" s="1"/>
  <c r="J294" i="47" s="1"/>
  <c r="J295" i="47" s="1"/>
  <c r="J296" i="47" s="1"/>
  <c r="J297" i="47" s="1"/>
  <c r="J298" i="47" s="1"/>
  <c r="J299" i="47" s="1"/>
  <c r="J300" i="47" s="1"/>
  <c r="J301" i="47" s="1"/>
  <c r="J302" i="47" s="1"/>
  <c r="J303" i="47" s="1"/>
  <c r="J304" i="47" s="1"/>
  <c r="J305" i="47" s="1"/>
  <c r="J306" i="47" s="1"/>
  <c r="J307" i="47" s="1"/>
  <c r="J308" i="47" s="1"/>
  <c r="J309" i="47" s="1"/>
  <c r="J310" i="47" s="1"/>
  <c r="J311" i="47" s="1"/>
  <c r="J312" i="47" s="1"/>
  <c r="J313" i="47" s="1"/>
  <c r="J314" i="47" s="1"/>
  <c r="J315" i="47" s="1"/>
  <c r="J316" i="47" s="1"/>
  <c r="J317" i="47" s="1"/>
  <c r="J318" i="47" s="1"/>
  <c r="J319" i="47" s="1"/>
  <c r="J320" i="47" s="1"/>
  <c r="J321" i="47" s="1"/>
  <c r="J322" i="47" s="1"/>
  <c r="J323" i="47" s="1"/>
  <c r="J324" i="47" s="1"/>
  <c r="J325" i="47" s="1"/>
  <c r="J326" i="47" s="1"/>
  <c r="J327" i="47" s="1"/>
  <c r="J328" i="47" s="1"/>
  <c r="J329" i="47" s="1"/>
  <c r="J330" i="47" s="1"/>
  <c r="J331" i="47" s="1"/>
  <c r="J332" i="47" s="1"/>
  <c r="J333" i="47" s="1"/>
  <c r="J334" i="47" s="1"/>
  <c r="J335" i="47" s="1"/>
  <c r="J336" i="47" s="1"/>
  <c r="J337" i="47" s="1"/>
  <c r="J338" i="47" s="1"/>
  <c r="J339" i="47" s="1"/>
  <c r="J340" i="47" s="1"/>
  <c r="J341" i="47" s="1"/>
  <c r="J342" i="47" s="1"/>
  <c r="J343" i="47" s="1"/>
  <c r="J344" i="47" s="1"/>
  <c r="J345" i="47" s="1"/>
  <c r="J346" i="47" s="1"/>
  <c r="J347" i="47" s="1"/>
  <c r="J348" i="47" s="1"/>
  <c r="J349" i="47" s="1"/>
  <c r="J350" i="47" s="1"/>
  <c r="J351" i="47" s="1"/>
  <c r="J352" i="47" s="1"/>
  <c r="J353" i="47" s="1"/>
  <c r="J354" i="47" s="1"/>
  <c r="J355" i="47" s="1"/>
  <c r="J356" i="47" s="1"/>
  <c r="J357" i="47" s="1"/>
  <c r="J358" i="47" s="1"/>
  <c r="J359" i="47" s="1"/>
  <c r="J360" i="47" s="1"/>
  <c r="J361" i="47" s="1"/>
  <c r="J362" i="47" s="1"/>
  <c r="J363" i="47" s="1"/>
  <c r="J364" i="47" s="1"/>
  <c r="J365" i="47" s="1"/>
  <c r="J366" i="47" s="1"/>
  <c r="J367" i="47" s="1"/>
  <c r="J368" i="47" s="1"/>
  <c r="J369" i="47" s="1"/>
  <c r="J370" i="47" s="1"/>
  <c r="J371" i="47" s="1"/>
  <c r="J372" i="47" s="1"/>
  <c r="J373" i="47" s="1"/>
  <c r="J374" i="47" s="1"/>
  <c r="J375" i="47" s="1"/>
  <c r="J376" i="47" s="1"/>
  <c r="J377" i="47" s="1"/>
  <c r="J378" i="47" s="1"/>
  <c r="J379" i="47" s="1"/>
  <c r="J380" i="47" s="1"/>
  <c r="J381" i="47" s="1"/>
  <c r="J382" i="47" s="1"/>
  <c r="J383" i="47" s="1"/>
  <c r="J384" i="47" s="1"/>
  <c r="J385" i="47" s="1"/>
  <c r="J386" i="47" s="1"/>
  <c r="J387" i="47" s="1"/>
  <c r="J388" i="47" s="1"/>
  <c r="J389" i="47" s="1"/>
  <c r="J390" i="47" s="1"/>
  <c r="J391" i="47" s="1"/>
  <c r="J392" i="47" s="1"/>
  <c r="J393" i="47" s="1"/>
  <c r="J394" i="47" s="1"/>
  <c r="J395" i="47" s="1"/>
  <c r="J396" i="47" s="1"/>
  <c r="J397" i="47" s="1"/>
  <c r="J398" i="47" s="1"/>
  <c r="J399" i="47" s="1"/>
  <c r="J400" i="47" s="1"/>
  <c r="J401" i="47" s="1"/>
  <c r="J402" i="47" s="1"/>
  <c r="J403" i="47" s="1"/>
  <c r="J404" i="47" s="1"/>
  <c r="J405" i="47" s="1"/>
  <c r="J406" i="47" s="1"/>
  <c r="J407" i="47" s="1"/>
  <c r="J408" i="47" s="1"/>
  <c r="J409" i="47" s="1"/>
  <c r="J410" i="47" s="1"/>
  <c r="J411" i="47" s="1"/>
  <c r="J412" i="47" s="1"/>
  <c r="J413" i="47" s="1"/>
  <c r="J414" i="47" s="1"/>
  <c r="J415" i="47" s="1"/>
  <c r="J416" i="47" s="1"/>
  <c r="J417" i="47" s="1"/>
  <c r="J418" i="47" s="1"/>
  <c r="J419" i="47" s="1"/>
  <c r="J420" i="47" s="1"/>
  <c r="J421" i="47" s="1"/>
  <c r="J422" i="47" s="1"/>
  <c r="J423" i="47" s="1"/>
  <c r="J424" i="47" s="1"/>
  <c r="J425" i="47" s="1"/>
  <c r="J426" i="47" s="1"/>
  <c r="J427" i="47" s="1"/>
  <c r="J428" i="47" s="1"/>
  <c r="J429" i="47" s="1"/>
  <c r="J430" i="47" s="1"/>
  <c r="J431" i="47" s="1"/>
  <c r="J432" i="47" s="1"/>
  <c r="J433" i="47" s="1"/>
  <c r="J434" i="47" s="1"/>
  <c r="J435" i="47" s="1"/>
  <c r="J436" i="47" s="1"/>
  <c r="J437" i="47" s="1"/>
  <c r="J438" i="47" s="1"/>
  <c r="J439" i="47" s="1"/>
  <c r="J440" i="47" s="1"/>
  <c r="J441" i="47" s="1"/>
  <c r="J442" i="47" s="1"/>
  <c r="J443" i="47" s="1"/>
  <c r="J444" i="47" s="1"/>
  <c r="J445" i="47" s="1"/>
  <c r="J446" i="47" s="1"/>
  <c r="J447" i="47" s="1"/>
  <c r="J448" i="47" s="1"/>
  <c r="J449" i="47" s="1"/>
  <c r="J450" i="47" s="1"/>
  <c r="J451" i="47" s="1"/>
  <c r="J452" i="47" s="1"/>
  <c r="J453" i="47" s="1"/>
  <c r="J454" i="47" s="1"/>
  <c r="J455" i="47" s="1"/>
  <c r="J456" i="47" s="1"/>
  <c r="J457" i="47" s="1"/>
  <c r="J458" i="47" s="1"/>
  <c r="J459" i="47" s="1"/>
  <c r="J460" i="47" s="1"/>
  <c r="J461" i="47" s="1"/>
  <c r="J462" i="47" s="1"/>
  <c r="J463" i="47" s="1"/>
  <c r="J464" i="47" s="1"/>
  <c r="J465" i="47" s="1"/>
  <c r="J466" i="47" s="1"/>
  <c r="J467" i="47" s="1"/>
  <c r="J468" i="47" s="1"/>
  <c r="J469" i="47" s="1"/>
  <c r="J470" i="47" s="1"/>
  <c r="J471" i="47" s="1"/>
  <c r="J472" i="47" s="1"/>
  <c r="J473" i="47" s="1"/>
  <c r="J474" i="47" s="1"/>
  <c r="J475" i="47" s="1"/>
  <c r="J476" i="47" s="1"/>
  <c r="J477" i="47" s="1"/>
  <c r="J478" i="47" s="1"/>
  <c r="J479" i="47" s="1"/>
  <c r="J480" i="47" s="1"/>
  <c r="J481" i="47" s="1"/>
  <c r="J482" i="47" s="1"/>
  <c r="J483" i="47" s="1"/>
  <c r="J484" i="47" s="1"/>
  <c r="J485" i="47" s="1"/>
  <c r="J486" i="47" s="1"/>
  <c r="J487" i="47" s="1"/>
  <c r="J488" i="47" s="1"/>
  <c r="J489" i="47" s="1"/>
  <c r="J490" i="47" s="1"/>
  <c r="J491" i="47" s="1"/>
  <c r="J492" i="47" s="1"/>
  <c r="J493" i="47" s="1"/>
  <c r="J494" i="47" s="1"/>
  <c r="J495" i="47" s="1"/>
  <c r="J496" i="47" s="1"/>
  <c r="J497" i="47" s="1"/>
  <c r="J498" i="47" s="1"/>
  <c r="J499" i="47" s="1"/>
  <c r="J500" i="47" s="1"/>
  <c r="J501" i="47" s="1"/>
  <c r="J502" i="47" s="1"/>
  <c r="J503" i="47" s="1"/>
  <c r="J504" i="47" s="1"/>
  <c r="J505" i="47" s="1"/>
  <c r="J506" i="47" s="1"/>
  <c r="J507" i="47" s="1"/>
  <c r="J508" i="47" s="1"/>
  <c r="J509" i="47" s="1"/>
  <c r="J510" i="47" s="1"/>
  <c r="J511" i="47" s="1"/>
  <c r="J512" i="47" s="1"/>
  <c r="J513" i="47" s="1"/>
  <c r="J514" i="47" s="1"/>
  <c r="J515" i="47" s="1"/>
  <c r="J516" i="47" s="1"/>
  <c r="J517" i="47" s="1"/>
  <c r="J518" i="47" s="1"/>
  <c r="J519" i="47" s="1"/>
  <c r="J520" i="47" s="1"/>
  <c r="J521" i="47" s="1"/>
  <c r="J522" i="47" s="1"/>
  <c r="J523" i="47" s="1"/>
  <c r="J524" i="47" s="1"/>
  <c r="J525" i="47" s="1"/>
  <c r="J526" i="47" s="1"/>
  <c r="J527" i="47" s="1"/>
  <c r="J528" i="47" s="1"/>
  <c r="J529" i="47" s="1"/>
  <c r="J530" i="47" s="1"/>
  <c r="J531" i="47" s="1"/>
  <c r="J532" i="47" s="1"/>
  <c r="J533" i="47" s="1"/>
  <c r="J534" i="47" s="1"/>
  <c r="J535" i="47" s="1"/>
  <c r="J536" i="47" s="1"/>
  <c r="J537" i="47" s="1"/>
  <c r="J538" i="47" s="1"/>
  <c r="J539" i="47" s="1"/>
  <c r="J540" i="47" s="1"/>
  <c r="J541" i="47" s="1"/>
  <c r="J542" i="47" s="1"/>
  <c r="J543" i="47" s="1"/>
  <c r="J544" i="47" s="1"/>
  <c r="J545" i="47" s="1"/>
  <c r="J546" i="47" s="1"/>
  <c r="J547" i="47" s="1"/>
  <c r="J548" i="47" s="1"/>
  <c r="J549" i="47" s="1"/>
  <c r="J550" i="47" s="1"/>
  <c r="J551" i="47" s="1"/>
  <c r="J552" i="47" s="1"/>
  <c r="J553" i="47" s="1"/>
  <c r="J554" i="47" s="1"/>
  <c r="J555" i="47" s="1"/>
  <c r="J556" i="47" s="1"/>
  <c r="J557" i="47" s="1"/>
  <c r="J558" i="47" s="1"/>
  <c r="J559" i="47" s="1"/>
  <c r="J560" i="47" s="1"/>
  <c r="J561" i="47" s="1"/>
  <c r="J562" i="47" s="1"/>
  <c r="J563" i="47" s="1"/>
  <c r="J564" i="47" s="1"/>
  <c r="J565" i="47" s="1"/>
  <c r="J566" i="47" s="1"/>
  <c r="J567" i="47" s="1"/>
  <c r="J568" i="47" s="1"/>
  <c r="J569" i="47" s="1"/>
  <c r="J570" i="47" s="1"/>
  <c r="J571" i="47" s="1"/>
  <c r="J572" i="47" s="1"/>
  <c r="J573" i="47" s="1"/>
  <c r="J574" i="47" s="1"/>
  <c r="J575" i="47" s="1"/>
  <c r="J576" i="47" s="1"/>
  <c r="J577" i="47" s="1"/>
  <c r="J578" i="47" s="1"/>
  <c r="J579" i="47" s="1"/>
  <c r="J580" i="47" s="1"/>
  <c r="D6" i="47"/>
  <c r="D7" i="47" s="1"/>
  <c r="D8" i="47" s="1"/>
  <c r="D9" i="47" s="1"/>
  <c r="D10" i="47" s="1"/>
  <c r="D11" i="47" s="1"/>
  <c r="D12" i="47" s="1"/>
  <c r="D13" i="47" s="1"/>
  <c r="D14" i="47" s="1"/>
  <c r="D17" i="47" s="1"/>
  <c r="D18" i="47" s="1"/>
  <c r="D19" i="47" s="1"/>
  <c r="D20" i="47" s="1"/>
  <c r="D21" i="47" s="1"/>
  <c r="D22" i="47" s="1"/>
  <c r="D23" i="47" s="1"/>
  <c r="D24" i="47" s="1"/>
  <c r="D26" i="47" s="1"/>
  <c r="D27" i="47" s="1"/>
  <c r="D29" i="47" s="1"/>
  <c r="D30" i="47" s="1"/>
  <c r="D32" i="47" s="1"/>
  <c r="D34" i="47" s="1"/>
  <c r="D36" i="47" s="1"/>
  <c r="D37" i="47" s="1"/>
  <c r="D40" i="47" s="1"/>
  <c r="D41" i="47" s="1"/>
  <c r="D43" i="47" s="1"/>
  <c r="D44" i="47" s="1"/>
  <c r="D47" i="47" s="1"/>
  <c r="D2" i="47"/>
  <c r="C779" i="46"/>
  <c r="B779" i="46"/>
  <c r="I581" i="46"/>
  <c r="H581" i="46"/>
  <c r="D48" i="46"/>
  <c r="D49" i="46" s="1"/>
  <c r="D50" i="46" s="1"/>
  <c r="D51" i="46" s="1"/>
  <c r="D52" i="46" s="1"/>
  <c r="D53" i="46" s="1"/>
  <c r="D55" i="46" s="1"/>
  <c r="D56" i="46" s="1"/>
  <c r="D58" i="46" s="1"/>
  <c r="D59" i="46" s="1"/>
  <c r="D60" i="46" s="1"/>
  <c r="D61" i="46" s="1"/>
  <c r="D62" i="46" s="1"/>
  <c r="D63" i="46" s="1"/>
  <c r="D64" i="46" s="1"/>
  <c r="D65" i="46" s="1"/>
  <c r="D66" i="46" s="1"/>
  <c r="D67" i="46" s="1"/>
  <c r="D68" i="46" s="1"/>
  <c r="D69" i="46" s="1"/>
  <c r="D70" i="46" s="1"/>
  <c r="D71" i="46" s="1"/>
  <c r="D72" i="46" s="1"/>
  <c r="D73" i="46" s="1"/>
  <c r="D74" i="46" s="1"/>
  <c r="D75" i="46" s="1"/>
  <c r="D76" i="46" s="1"/>
  <c r="D77" i="46" s="1"/>
  <c r="D78" i="46" s="1"/>
  <c r="D79" i="46" s="1"/>
  <c r="D80" i="46" s="1"/>
  <c r="D81" i="46" s="1"/>
  <c r="D82" i="46" s="1"/>
  <c r="D83" i="46" s="1"/>
  <c r="D84" i="46" s="1"/>
  <c r="D85" i="46" s="1"/>
  <c r="D86" i="46" s="1"/>
  <c r="D87" i="46" s="1"/>
  <c r="D88" i="46" s="1"/>
  <c r="D89" i="46" s="1"/>
  <c r="D90" i="46" s="1"/>
  <c r="D91" i="46" s="1"/>
  <c r="D92" i="46" s="1"/>
  <c r="D93" i="46" s="1"/>
  <c r="D94" i="46" s="1"/>
  <c r="D95" i="46" s="1"/>
  <c r="D96" i="46" s="1"/>
  <c r="D97" i="46" s="1"/>
  <c r="D98" i="46" s="1"/>
  <c r="D99" i="46" s="1"/>
  <c r="D100" i="46" s="1"/>
  <c r="D101" i="46" s="1"/>
  <c r="D102" i="46" s="1"/>
  <c r="D103" i="46" s="1"/>
  <c r="D104" i="46" s="1"/>
  <c r="D105" i="46" s="1"/>
  <c r="D106" i="46" s="1"/>
  <c r="D107" i="46" s="1"/>
  <c r="D108" i="46" s="1"/>
  <c r="D109" i="46" s="1"/>
  <c r="D110" i="46" s="1"/>
  <c r="D111" i="46" s="1"/>
  <c r="D112" i="46" s="1"/>
  <c r="D113" i="46" s="1"/>
  <c r="D114" i="46" s="1"/>
  <c r="D115" i="46" s="1"/>
  <c r="D116" i="46" s="1"/>
  <c r="D117" i="46" s="1"/>
  <c r="D118" i="46" s="1"/>
  <c r="D119" i="46" s="1"/>
  <c r="D120" i="46" s="1"/>
  <c r="D121" i="46" s="1"/>
  <c r="D122" i="46" s="1"/>
  <c r="D123" i="46" s="1"/>
  <c r="D124" i="46" s="1"/>
  <c r="D125" i="46" s="1"/>
  <c r="D126" i="46" s="1"/>
  <c r="D127" i="46" s="1"/>
  <c r="D128" i="46" s="1"/>
  <c r="D129" i="46" s="1"/>
  <c r="D130" i="46" s="1"/>
  <c r="D131" i="46" s="1"/>
  <c r="D132" i="46" s="1"/>
  <c r="D133" i="46" s="1"/>
  <c r="D134" i="46" s="1"/>
  <c r="D135" i="46" s="1"/>
  <c r="D136" i="46" s="1"/>
  <c r="D137" i="46" s="1"/>
  <c r="D138" i="46" s="1"/>
  <c r="D139" i="46" s="1"/>
  <c r="D140" i="46" s="1"/>
  <c r="D141" i="46" s="1"/>
  <c r="D142" i="46" s="1"/>
  <c r="D143" i="46" s="1"/>
  <c r="D144" i="46" s="1"/>
  <c r="D145" i="46" s="1"/>
  <c r="D146" i="46" s="1"/>
  <c r="D147" i="46" s="1"/>
  <c r="D148" i="46" s="1"/>
  <c r="D149" i="46" s="1"/>
  <c r="D150" i="46" s="1"/>
  <c r="D151" i="46" s="1"/>
  <c r="D152" i="46" s="1"/>
  <c r="D153" i="46" s="1"/>
  <c r="D154" i="46" s="1"/>
  <c r="D155" i="46" s="1"/>
  <c r="D156" i="46" s="1"/>
  <c r="D157" i="46" s="1"/>
  <c r="D158" i="46" s="1"/>
  <c r="D159" i="46" s="1"/>
  <c r="D160" i="46" s="1"/>
  <c r="D161" i="46" s="1"/>
  <c r="D162" i="46" s="1"/>
  <c r="D163" i="46" s="1"/>
  <c r="D164" i="46" s="1"/>
  <c r="D165" i="46" s="1"/>
  <c r="D166" i="46" s="1"/>
  <c r="D167" i="46" s="1"/>
  <c r="D168" i="46" s="1"/>
  <c r="D169" i="46" s="1"/>
  <c r="D170" i="46" s="1"/>
  <c r="D171" i="46" s="1"/>
  <c r="D172" i="46" s="1"/>
  <c r="D173" i="46" s="1"/>
  <c r="D174" i="46" s="1"/>
  <c r="D175" i="46" s="1"/>
  <c r="D176" i="46" s="1"/>
  <c r="D177" i="46" s="1"/>
  <c r="D178" i="46" s="1"/>
  <c r="D179" i="46" s="1"/>
  <c r="D180" i="46" s="1"/>
  <c r="D181" i="46" s="1"/>
  <c r="D182" i="46" s="1"/>
  <c r="D183" i="46" s="1"/>
  <c r="D184" i="46" s="1"/>
  <c r="D185" i="46" s="1"/>
  <c r="D186" i="46" s="1"/>
  <c r="D187" i="46" s="1"/>
  <c r="D188" i="46" s="1"/>
  <c r="D189" i="46" s="1"/>
  <c r="D190" i="46" s="1"/>
  <c r="D191" i="46" s="1"/>
  <c r="D192" i="46" s="1"/>
  <c r="D193" i="46" s="1"/>
  <c r="D194" i="46" s="1"/>
  <c r="D195" i="46" s="1"/>
  <c r="D196" i="46" s="1"/>
  <c r="D197" i="46" s="1"/>
  <c r="D198" i="46" s="1"/>
  <c r="D199" i="46" s="1"/>
  <c r="D200" i="46" s="1"/>
  <c r="D201" i="46" s="1"/>
  <c r="D202" i="46" s="1"/>
  <c r="D203" i="46" s="1"/>
  <c r="D204" i="46" s="1"/>
  <c r="D205" i="46" s="1"/>
  <c r="D206" i="46" s="1"/>
  <c r="D207" i="46" s="1"/>
  <c r="D208" i="46" s="1"/>
  <c r="D209" i="46" s="1"/>
  <c r="D210" i="46" s="1"/>
  <c r="D211" i="46" s="1"/>
  <c r="D212" i="46" s="1"/>
  <c r="D213" i="46" s="1"/>
  <c r="D214" i="46" s="1"/>
  <c r="D215" i="46" s="1"/>
  <c r="D216" i="46" s="1"/>
  <c r="D217" i="46" s="1"/>
  <c r="D218" i="46" s="1"/>
  <c r="D219" i="46" s="1"/>
  <c r="D220" i="46" s="1"/>
  <c r="D221" i="46" s="1"/>
  <c r="D222" i="46" s="1"/>
  <c r="D223" i="46" s="1"/>
  <c r="D224" i="46" s="1"/>
  <c r="D225" i="46" s="1"/>
  <c r="D226" i="46" s="1"/>
  <c r="D227" i="46" s="1"/>
  <c r="D228" i="46" s="1"/>
  <c r="D229" i="46" s="1"/>
  <c r="D230" i="46" s="1"/>
  <c r="D231" i="46" s="1"/>
  <c r="D232" i="46" s="1"/>
  <c r="D233" i="46" s="1"/>
  <c r="D234" i="46" s="1"/>
  <c r="D235" i="46" s="1"/>
  <c r="D236" i="46" s="1"/>
  <c r="D237" i="46" s="1"/>
  <c r="D238" i="46" s="1"/>
  <c r="D239" i="46" s="1"/>
  <c r="D240" i="46" s="1"/>
  <c r="D241" i="46" s="1"/>
  <c r="D242" i="46" s="1"/>
  <c r="D243" i="46" s="1"/>
  <c r="D244" i="46" s="1"/>
  <c r="D245" i="46" s="1"/>
  <c r="D246" i="46" s="1"/>
  <c r="D247" i="46" s="1"/>
  <c r="D248" i="46" s="1"/>
  <c r="D249" i="46" s="1"/>
  <c r="D250" i="46" s="1"/>
  <c r="D251" i="46" s="1"/>
  <c r="D252" i="46" s="1"/>
  <c r="D253" i="46" s="1"/>
  <c r="D254" i="46" s="1"/>
  <c r="D255" i="46" s="1"/>
  <c r="D256" i="46" s="1"/>
  <c r="D257" i="46" s="1"/>
  <c r="D258" i="46" s="1"/>
  <c r="D259" i="46" s="1"/>
  <c r="D260" i="46" s="1"/>
  <c r="D261" i="46" s="1"/>
  <c r="D262" i="46" s="1"/>
  <c r="D263" i="46" s="1"/>
  <c r="D264" i="46" s="1"/>
  <c r="D265" i="46" s="1"/>
  <c r="D266" i="46" s="1"/>
  <c r="D267" i="46" s="1"/>
  <c r="D268" i="46" s="1"/>
  <c r="D269" i="46" s="1"/>
  <c r="D270" i="46" s="1"/>
  <c r="D271" i="46" s="1"/>
  <c r="D272" i="46" s="1"/>
  <c r="D273" i="46" s="1"/>
  <c r="D274" i="46" s="1"/>
  <c r="D275" i="46" s="1"/>
  <c r="D276" i="46" s="1"/>
  <c r="D277" i="46" s="1"/>
  <c r="D278" i="46" s="1"/>
  <c r="D279" i="46" s="1"/>
  <c r="D280" i="46" s="1"/>
  <c r="D281" i="46" s="1"/>
  <c r="D282" i="46" s="1"/>
  <c r="D283" i="46" s="1"/>
  <c r="D284" i="46" s="1"/>
  <c r="D285" i="46" s="1"/>
  <c r="D286" i="46" s="1"/>
  <c r="D287" i="46" s="1"/>
  <c r="D288" i="46" s="1"/>
  <c r="D289" i="46" s="1"/>
  <c r="D290" i="46" s="1"/>
  <c r="D291" i="46" s="1"/>
  <c r="D292" i="46" s="1"/>
  <c r="D293" i="46" s="1"/>
  <c r="D294" i="46" s="1"/>
  <c r="D295" i="46" s="1"/>
  <c r="D296" i="46" s="1"/>
  <c r="D297" i="46" s="1"/>
  <c r="D298" i="46" s="1"/>
  <c r="D299" i="46" s="1"/>
  <c r="D300" i="46" s="1"/>
  <c r="D301" i="46" s="1"/>
  <c r="D302" i="46" s="1"/>
  <c r="D303" i="46" s="1"/>
  <c r="D304" i="46" s="1"/>
  <c r="D305" i="46" s="1"/>
  <c r="D306" i="46" s="1"/>
  <c r="D307" i="46" s="1"/>
  <c r="D308" i="46" s="1"/>
  <c r="D309" i="46" s="1"/>
  <c r="D310" i="46" s="1"/>
  <c r="D311" i="46" s="1"/>
  <c r="D312" i="46" s="1"/>
  <c r="D313" i="46" s="1"/>
  <c r="D314" i="46" s="1"/>
  <c r="D315" i="46" s="1"/>
  <c r="D316" i="46" s="1"/>
  <c r="D317" i="46" s="1"/>
  <c r="D318" i="46" s="1"/>
  <c r="D319" i="46" s="1"/>
  <c r="D320" i="46" s="1"/>
  <c r="D321" i="46" s="1"/>
  <c r="D322" i="46" s="1"/>
  <c r="D323" i="46" s="1"/>
  <c r="D324" i="46" s="1"/>
  <c r="D325" i="46" s="1"/>
  <c r="D326" i="46" s="1"/>
  <c r="D327" i="46" s="1"/>
  <c r="D328" i="46" s="1"/>
  <c r="D329" i="46" s="1"/>
  <c r="D330" i="46" s="1"/>
  <c r="D331" i="46" s="1"/>
  <c r="D332" i="46" s="1"/>
  <c r="D333" i="46" s="1"/>
  <c r="D334" i="46" s="1"/>
  <c r="D335" i="46" s="1"/>
  <c r="D336" i="46" s="1"/>
  <c r="D337" i="46" s="1"/>
  <c r="D338" i="46" s="1"/>
  <c r="D339" i="46" s="1"/>
  <c r="D340" i="46" s="1"/>
  <c r="D341" i="46" s="1"/>
  <c r="D342" i="46" s="1"/>
  <c r="D343" i="46" s="1"/>
  <c r="D344" i="46" s="1"/>
  <c r="D345" i="46" s="1"/>
  <c r="D346" i="46" s="1"/>
  <c r="D347" i="46" s="1"/>
  <c r="D348" i="46" s="1"/>
  <c r="D349" i="46" s="1"/>
  <c r="D350" i="46" s="1"/>
  <c r="D351" i="46" s="1"/>
  <c r="D352" i="46" s="1"/>
  <c r="D353" i="46" s="1"/>
  <c r="D354" i="46" s="1"/>
  <c r="D355" i="46" s="1"/>
  <c r="D356" i="46" s="1"/>
  <c r="D357" i="46" s="1"/>
  <c r="D358" i="46" s="1"/>
  <c r="D359" i="46" s="1"/>
  <c r="D360" i="46" s="1"/>
  <c r="D361" i="46" s="1"/>
  <c r="D362" i="46" s="1"/>
  <c r="D363" i="46" s="1"/>
  <c r="D364" i="46" s="1"/>
  <c r="D365" i="46" s="1"/>
  <c r="D366" i="46" s="1"/>
  <c r="D367" i="46" s="1"/>
  <c r="D368" i="46" s="1"/>
  <c r="D369" i="46" s="1"/>
  <c r="D370" i="46" s="1"/>
  <c r="D371" i="46" s="1"/>
  <c r="D372" i="46" s="1"/>
  <c r="D373" i="46" s="1"/>
  <c r="D374" i="46" s="1"/>
  <c r="D375" i="46" s="1"/>
  <c r="D376" i="46" s="1"/>
  <c r="D377" i="46" s="1"/>
  <c r="D378" i="46" s="1"/>
  <c r="D379" i="46" s="1"/>
  <c r="D380" i="46" s="1"/>
  <c r="D381" i="46" s="1"/>
  <c r="D382" i="46" s="1"/>
  <c r="D383" i="46" s="1"/>
  <c r="D384" i="46" s="1"/>
  <c r="D385" i="46" s="1"/>
  <c r="D386" i="46" s="1"/>
  <c r="D387" i="46" s="1"/>
  <c r="D388" i="46" s="1"/>
  <c r="D389" i="46" s="1"/>
  <c r="D390" i="46" s="1"/>
  <c r="D391" i="46" s="1"/>
  <c r="D392" i="46" s="1"/>
  <c r="D393" i="46" s="1"/>
  <c r="D394" i="46" s="1"/>
  <c r="D395" i="46" s="1"/>
  <c r="D396" i="46" s="1"/>
  <c r="D397" i="46" s="1"/>
  <c r="D398" i="46" s="1"/>
  <c r="D399" i="46" s="1"/>
  <c r="D400" i="46" s="1"/>
  <c r="D401" i="46" s="1"/>
  <c r="D402" i="46" s="1"/>
  <c r="D403" i="46" s="1"/>
  <c r="D404" i="46" s="1"/>
  <c r="D405" i="46" s="1"/>
  <c r="D406" i="46" s="1"/>
  <c r="D407" i="46" s="1"/>
  <c r="D408" i="46" s="1"/>
  <c r="D409" i="46" s="1"/>
  <c r="D410" i="46" s="1"/>
  <c r="D411" i="46" s="1"/>
  <c r="D412" i="46" s="1"/>
  <c r="D413" i="46" s="1"/>
  <c r="D414" i="46" s="1"/>
  <c r="D415" i="46" s="1"/>
  <c r="D416" i="46" s="1"/>
  <c r="D417" i="46" s="1"/>
  <c r="D418" i="46" s="1"/>
  <c r="D419" i="46" s="1"/>
  <c r="D420" i="46" s="1"/>
  <c r="D421" i="46" s="1"/>
  <c r="D422" i="46" s="1"/>
  <c r="D423" i="46" s="1"/>
  <c r="D424" i="46" s="1"/>
  <c r="D425" i="46" s="1"/>
  <c r="D426" i="46" s="1"/>
  <c r="D427" i="46" s="1"/>
  <c r="D428" i="46" s="1"/>
  <c r="D429" i="46" s="1"/>
  <c r="D430" i="46" s="1"/>
  <c r="D431" i="46" s="1"/>
  <c r="D432" i="46" s="1"/>
  <c r="D433" i="46" s="1"/>
  <c r="D434" i="46" s="1"/>
  <c r="D435" i="46" s="1"/>
  <c r="D436" i="46" s="1"/>
  <c r="D437" i="46" s="1"/>
  <c r="D438" i="46" s="1"/>
  <c r="D439" i="46" s="1"/>
  <c r="D440" i="46" s="1"/>
  <c r="D441" i="46" s="1"/>
  <c r="D442" i="46" s="1"/>
  <c r="D443" i="46" s="1"/>
  <c r="D444" i="46" s="1"/>
  <c r="D445" i="46" s="1"/>
  <c r="D446" i="46" s="1"/>
  <c r="D447" i="46" s="1"/>
  <c r="D448" i="46" s="1"/>
  <c r="D449" i="46" s="1"/>
  <c r="D450" i="46" s="1"/>
  <c r="D451" i="46" s="1"/>
  <c r="D452" i="46" s="1"/>
  <c r="D453" i="46" s="1"/>
  <c r="D454" i="46" s="1"/>
  <c r="D455" i="46" s="1"/>
  <c r="D456" i="46" s="1"/>
  <c r="D457" i="46" s="1"/>
  <c r="D458" i="46" s="1"/>
  <c r="D459" i="46" s="1"/>
  <c r="D460" i="46" s="1"/>
  <c r="D461" i="46" s="1"/>
  <c r="D462" i="46" s="1"/>
  <c r="D463" i="46" s="1"/>
  <c r="D464" i="46" s="1"/>
  <c r="D465" i="46" s="1"/>
  <c r="D466" i="46" s="1"/>
  <c r="D467" i="46" s="1"/>
  <c r="D468" i="46" s="1"/>
  <c r="D469" i="46" s="1"/>
  <c r="D470" i="46" s="1"/>
  <c r="D471" i="46" s="1"/>
  <c r="D472" i="46" s="1"/>
  <c r="D473" i="46" s="1"/>
  <c r="D474" i="46" s="1"/>
  <c r="D475" i="46" s="1"/>
  <c r="D476" i="46" s="1"/>
  <c r="D477" i="46" s="1"/>
  <c r="D478" i="46" s="1"/>
  <c r="D479" i="46" s="1"/>
  <c r="D480" i="46" s="1"/>
  <c r="D481" i="46" s="1"/>
  <c r="D482" i="46" s="1"/>
  <c r="D483" i="46" s="1"/>
  <c r="D484" i="46" s="1"/>
  <c r="D485" i="46" s="1"/>
  <c r="D486" i="46" s="1"/>
  <c r="D487" i="46" s="1"/>
  <c r="D488" i="46" s="1"/>
  <c r="D489" i="46" s="1"/>
  <c r="D490" i="46" s="1"/>
  <c r="D491" i="46" s="1"/>
  <c r="D492" i="46" s="1"/>
  <c r="D493" i="46" s="1"/>
  <c r="D494" i="46" s="1"/>
  <c r="D495" i="46" s="1"/>
  <c r="D496" i="46" s="1"/>
  <c r="D497" i="46" s="1"/>
  <c r="D498" i="46" s="1"/>
  <c r="D499" i="46" s="1"/>
  <c r="D500" i="46" s="1"/>
  <c r="D501" i="46" s="1"/>
  <c r="D502" i="46" s="1"/>
  <c r="D503" i="46" s="1"/>
  <c r="D504" i="46" s="1"/>
  <c r="D505" i="46" s="1"/>
  <c r="D506" i="46" s="1"/>
  <c r="D507" i="46" s="1"/>
  <c r="D508" i="46" s="1"/>
  <c r="D509" i="46" s="1"/>
  <c r="D510" i="46" s="1"/>
  <c r="D511" i="46" s="1"/>
  <c r="D512" i="46" s="1"/>
  <c r="D513" i="46" s="1"/>
  <c r="D514" i="46" s="1"/>
  <c r="D515" i="46" s="1"/>
  <c r="D516" i="46" s="1"/>
  <c r="D517" i="46" s="1"/>
  <c r="D518" i="46" s="1"/>
  <c r="D519" i="46" s="1"/>
  <c r="D520" i="46" s="1"/>
  <c r="D521" i="46" s="1"/>
  <c r="D522" i="46" s="1"/>
  <c r="D523" i="46" s="1"/>
  <c r="D524" i="46" s="1"/>
  <c r="D525" i="46" s="1"/>
  <c r="D526" i="46" s="1"/>
  <c r="D527" i="46" s="1"/>
  <c r="D528" i="46" s="1"/>
  <c r="D529" i="46" s="1"/>
  <c r="D530" i="46" s="1"/>
  <c r="D531" i="46" s="1"/>
  <c r="D532" i="46" s="1"/>
  <c r="D533" i="46" s="1"/>
  <c r="D534" i="46" s="1"/>
  <c r="D535" i="46" s="1"/>
  <c r="D536" i="46" s="1"/>
  <c r="D537" i="46" s="1"/>
  <c r="D538" i="46" s="1"/>
  <c r="D539" i="46" s="1"/>
  <c r="D540" i="46" s="1"/>
  <c r="D541" i="46" s="1"/>
  <c r="D542" i="46" s="1"/>
  <c r="D543" i="46" s="1"/>
  <c r="D544" i="46" s="1"/>
  <c r="D545" i="46" s="1"/>
  <c r="D546" i="46" s="1"/>
  <c r="D547" i="46" s="1"/>
  <c r="D548" i="46" s="1"/>
  <c r="D549" i="46" s="1"/>
  <c r="D550" i="46" s="1"/>
  <c r="D551" i="46" s="1"/>
  <c r="D552" i="46" s="1"/>
  <c r="D553" i="46" s="1"/>
  <c r="D554" i="46" s="1"/>
  <c r="D555" i="46" s="1"/>
  <c r="D556" i="46" s="1"/>
  <c r="D557" i="46" s="1"/>
  <c r="D558" i="46" s="1"/>
  <c r="D559" i="46" s="1"/>
  <c r="D560" i="46" s="1"/>
  <c r="D561" i="46" s="1"/>
  <c r="D562" i="46" s="1"/>
  <c r="D563" i="46" s="1"/>
  <c r="D564" i="46" s="1"/>
  <c r="D565" i="46" s="1"/>
  <c r="D566" i="46" s="1"/>
  <c r="D567" i="46" s="1"/>
  <c r="D568" i="46" s="1"/>
  <c r="D569" i="46" s="1"/>
  <c r="D570" i="46" s="1"/>
  <c r="D571" i="46" s="1"/>
  <c r="D572" i="46" s="1"/>
  <c r="D573" i="46" s="1"/>
  <c r="D574" i="46" s="1"/>
  <c r="D575" i="46" s="1"/>
  <c r="D576" i="46" s="1"/>
  <c r="D577" i="46" s="1"/>
  <c r="D578" i="46" s="1"/>
  <c r="D579" i="46" s="1"/>
  <c r="D580" i="46" s="1"/>
  <c r="D581" i="46" s="1"/>
  <c r="D582" i="46" s="1"/>
  <c r="D583" i="46" s="1"/>
  <c r="D584" i="46" s="1"/>
  <c r="D585" i="46" s="1"/>
  <c r="D586" i="46" s="1"/>
  <c r="D587" i="46" s="1"/>
  <c r="D588" i="46" s="1"/>
  <c r="D589" i="46" s="1"/>
  <c r="D590" i="46" s="1"/>
  <c r="D591" i="46" s="1"/>
  <c r="D592" i="46" s="1"/>
  <c r="D593" i="46" s="1"/>
  <c r="D594" i="46" s="1"/>
  <c r="D595" i="46" s="1"/>
  <c r="D596" i="46" s="1"/>
  <c r="D597" i="46" s="1"/>
  <c r="D598" i="46" s="1"/>
  <c r="D599" i="46" s="1"/>
  <c r="D600" i="46" s="1"/>
  <c r="D601" i="46" s="1"/>
  <c r="D602" i="46" s="1"/>
  <c r="D603" i="46" s="1"/>
  <c r="D604" i="46" s="1"/>
  <c r="D605" i="46" s="1"/>
  <c r="D606" i="46" s="1"/>
  <c r="D607" i="46" s="1"/>
  <c r="D608" i="46" s="1"/>
  <c r="D609" i="46" s="1"/>
  <c r="D610" i="46" s="1"/>
  <c r="D611" i="46" s="1"/>
  <c r="D612" i="46" s="1"/>
  <c r="D613" i="46" s="1"/>
  <c r="D614" i="46" s="1"/>
  <c r="D615" i="46" s="1"/>
  <c r="D616" i="46" s="1"/>
  <c r="D617" i="46" s="1"/>
  <c r="D618" i="46" s="1"/>
  <c r="D619" i="46" s="1"/>
  <c r="D620" i="46" s="1"/>
  <c r="D621" i="46" s="1"/>
  <c r="D622" i="46" s="1"/>
  <c r="D623" i="46" s="1"/>
  <c r="D624" i="46" s="1"/>
  <c r="D625" i="46" s="1"/>
  <c r="D626" i="46" s="1"/>
  <c r="D627" i="46" s="1"/>
  <c r="D628" i="46" s="1"/>
  <c r="D629" i="46" s="1"/>
  <c r="D630" i="46" s="1"/>
  <c r="D631" i="46" s="1"/>
  <c r="D632" i="46" s="1"/>
  <c r="D633" i="46" s="1"/>
  <c r="D634" i="46" s="1"/>
  <c r="D635" i="46" s="1"/>
  <c r="D636" i="46" s="1"/>
  <c r="D637" i="46" s="1"/>
  <c r="D638" i="46" s="1"/>
  <c r="D639" i="46" s="1"/>
  <c r="D640" i="46" s="1"/>
  <c r="D641" i="46" s="1"/>
  <c r="D642" i="46" s="1"/>
  <c r="D643" i="46" s="1"/>
  <c r="D644" i="46" s="1"/>
  <c r="D645" i="46" s="1"/>
  <c r="D646" i="46" s="1"/>
  <c r="D647" i="46" s="1"/>
  <c r="D648" i="46" s="1"/>
  <c r="D649" i="46" s="1"/>
  <c r="D650" i="46" s="1"/>
  <c r="D651" i="46" s="1"/>
  <c r="D652" i="46" s="1"/>
  <c r="D653" i="46" s="1"/>
  <c r="D654" i="46" s="1"/>
  <c r="D655" i="46" s="1"/>
  <c r="D656" i="46" s="1"/>
  <c r="D657" i="46" s="1"/>
  <c r="D658" i="46" s="1"/>
  <c r="D659" i="46" s="1"/>
  <c r="D660" i="46" s="1"/>
  <c r="D661" i="46" s="1"/>
  <c r="D662" i="46" s="1"/>
  <c r="D663" i="46" s="1"/>
  <c r="D664" i="46" s="1"/>
  <c r="D665" i="46" s="1"/>
  <c r="D666" i="46" s="1"/>
  <c r="D667" i="46" s="1"/>
  <c r="D668" i="46" s="1"/>
  <c r="D669" i="46" s="1"/>
  <c r="D670" i="46" s="1"/>
  <c r="D671" i="46" s="1"/>
  <c r="D672" i="46" s="1"/>
  <c r="D673" i="46" s="1"/>
  <c r="D674" i="46" s="1"/>
  <c r="D675" i="46" s="1"/>
  <c r="D676" i="46" s="1"/>
  <c r="D677" i="46" s="1"/>
  <c r="D678" i="46" s="1"/>
  <c r="D679" i="46" s="1"/>
  <c r="D680" i="46" s="1"/>
  <c r="D681" i="46" s="1"/>
  <c r="D682" i="46" s="1"/>
  <c r="D683" i="46" s="1"/>
  <c r="D684" i="46" s="1"/>
  <c r="D685" i="46" s="1"/>
  <c r="D686" i="46" s="1"/>
  <c r="D687" i="46" s="1"/>
  <c r="D688" i="46" s="1"/>
  <c r="D689" i="46" s="1"/>
  <c r="D690" i="46" s="1"/>
  <c r="D691" i="46" s="1"/>
  <c r="D692" i="46" s="1"/>
  <c r="D693" i="46" s="1"/>
  <c r="D694" i="46" s="1"/>
  <c r="D695" i="46" s="1"/>
  <c r="D696" i="46" s="1"/>
  <c r="D697" i="46" s="1"/>
  <c r="D698" i="46" s="1"/>
  <c r="D699" i="46" s="1"/>
  <c r="D700" i="46" s="1"/>
  <c r="D701" i="46" s="1"/>
  <c r="D702" i="46" s="1"/>
  <c r="D703" i="46" s="1"/>
  <c r="D704" i="46" s="1"/>
  <c r="D705" i="46" s="1"/>
  <c r="D706" i="46" s="1"/>
  <c r="D707" i="46" s="1"/>
  <c r="D708" i="46" s="1"/>
  <c r="D709" i="46" s="1"/>
  <c r="D710" i="46" s="1"/>
  <c r="D711" i="46" s="1"/>
  <c r="D712" i="46" s="1"/>
  <c r="D713" i="46" s="1"/>
  <c r="D714" i="46" s="1"/>
  <c r="D715" i="46" s="1"/>
  <c r="D716" i="46" s="1"/>
  <c r="D717" i="46" s="1"/>
  <c r="D718" i="46" s="1"/>
  <c r="D719" i="46" s="1"/>
  <c r="D720" i="46" s="1"/>
  <c r="D721" i="46" s="1"/>
  <c r="D722" i="46" s="1"/>
  <c r="D723" i="46" s="1"/>
  <c r="D724" i="46" s="1"/>
  <c r="D725" i="46" s="1"/>
  <c r="D726" i="46" s="1"/>
  <c r="D727" i="46" s="1"/>
  <c r="D728" i="46" s="1"/>
  <c r="D729" i="46" s="1"/>
  <c r="D730" i="46" s="1"/>
  <c r="D731" i="46" s="1"/>
  <c r="D732" i="46" s="1"/>
  <c r="D733" i="46" s="1"/>
  <c r="D734" i="46" s="1"/>
  <c r="D735" i="46" s="1"/>
  <c r="D736" i="46" s="1"/>
  <c r="D737" i="46" s="1"/>
  <c r="D738" i="46" s="1"/>
  <c r="D739" i="46" s="1"/>
  <c r="D740" i="46" s="1"/>
  <c r="D741" i="46" s="1"/>
  <c r="D742" i="46" s="1"/>
  <c r="D743" i="46" s="1"/>
  <c r="D744" i="46" s="1"/>
  <c r="D745" i="46" s="1"/>
  <c r="D746" i="46" s="1"/>
  <c r="D747" i="46" s="1"/>
  <c r="D748" i="46" s="1"/>
  <c r="D749" i="46" s="1"/>
  <c r="D750" i="46" s="1"/>
  <c r="D751" i="46" s="1"/>
  <c r="D752" i="46" s="1"/>
  <c r="D753" i="46" s="1"/>
  <c r="D754" i="46" s="1"/>
  <c r="D755" i="46" s="1"/>
  <c r="D756" i="46" s="1"/>
  <c r="D757" i="46" s="1"/>
  <c r="D758" i="46" s="1"/>
  <c r="D759" i="46" s="1"/>
  <c r="D760" i="46" s="1"/>
  <c r="D761" i="46" s="1"/>
  <c r="D762" i="46" s="1"/>
  <c r="D763" i="46" s="1"/>
  <c r="D764" i="46" s="1"/>
  <c r="D765" i="46" s="1"/>
  <c r="D766" i="46" s="1"/>
  <c r="D767" i="46" s="1"/>
  <c r="D768" i="46" s="1"/>
  <c r="D769" i="46" s="1"/>
  <c r="D770" i="46" s="1"/>
  <c r="D771" i="46" s="1"/>
  <c r="D772" i="46" s="1"/>
  <c r="D773" i="46" s="1"/>
  <c r="D774" i="46" s="1"/>
  <c r="D775" i="46" s="1"/>
  <c r="D776" i="46" s="1"/>
  <c r="D777" i="46" s="1"/>
  <c r="D778" i="46" s="1"/>
  <c r="J6" i="46"/>
  <c r="J7" i="46" s="1"/>
  <c r="J8" i="46" s="1"/>
  <c r="J9" i="46" s="1"/>
  <c r="J10" i="46" s="1"/>
  <c r="J11" i="46" s="1"/>
  <c r="J12" i="46" s="1"/>
  <c r="J13" i="46" s="1"/>
  <c r="J14" i="46" s="1"/>
  <c r="J15" i="46" s="1"/>
  <c r="J16" i="46" s="1"/>
  <c r="J17" i="46" s="1"/>
  <c r="J18" i="46" s="1"/>
  <c r="J19" i="46" s="1"/>
  <c r="J20" i="46" s="1"/>
  <c r="J21" i="46" s="1"/>
  <c r="J22" i="46" s="1"/>
  <c r="J23" i="46" s="1"/>
  <c r="J24" i="46" s="1"/>
  <c r="J25" i="46" s="1"/>
  <c r="J26" i="46" s="1"/>
  <c r="J27" i="46" s="1"/>
  <c r="J28" i="46" s="1"/>
  <c r="J29" i="46" s="1"/>
  <c r="J30" i="46" s="1"/>
  <c r="J31" i="46" s="1"/>
  <c r="J32" i="46" s="1"/>
  <c r="J33" i="46" s="1"/>
  <c r="J34" i="46" s="1"/>
  <c r="J35" i="46" s="1"/>
  <c r="J36" i="46" s="1"/>
  <c r="J37" i="46" s="1"/>
  <c r="J38" i="46" s="1"/>
  <c r="J39" i="46" s="1"/>
  <c r="J40" i="46" s="1"/>
  <c r="J41" i="46" s="1"/>
  <c r="J42" i="46" s="1"/>
  <c r="J43" i="46" s="1"/>
  <c r="J44" i="46" s="1"/>
  <c r="J45" i="46" s="1"/>
  <c r="J46" i="46" s="1"/>
  <c r="J47" i="46" s="1"/>
  <c r="J48" i="46" s="1"/>
  <c r="J49" i="46" s="1"/>
  <c r="J50" i="46" s="1"/>
  <c r="J51" i="46" s="1"/>
  <c r="J52" i="46" s="1"/>
  <c r="J53" i="46" s="1"/>
  <c r="J54" i="46" s="1"/>
  <c r="J55" i="46" s="1"/>
  <c r="J56" i="46" s="1"/>
  <c r="J57" i="46" s="1"/>
  <c r="J58" i="46" s="1"/>
  <c r="J59" i="46" s="1"/>
  <c r="J60" i="46" s="1"/>
  <c r="J61" i="46" s="1"/>
  <c r="J62" i="46" s="1"/>
  <c r="J63" i="46" s="1"/>
  <c r="J64" i="46" s="1"/>
  <c r="J65" i="46" s="1"/>
  <c r="J66" i="46" s="1"/>
  <c r="J67" i="46" s="1"/>
  <c r="J68" i="46" s="1"/>
  <c r="J69" i="46" s="1"/>
  <c r="J70" i="46" s="1"/>
  <c r="J71" i="46" s="1"/>
  <c r="J72" i="46" s="1"/>
  <c r="J73" i="46" s="1"/>
  <c r="J74" i="46" s="1"/>
  <c r="J75" i="46" s="1"/>
  <c r="J76" i="46" s="1"/>
  <c r="J77" i="46" s="1"/>
  <c r="J78" i="46" s="1"/>
  <c r="J79" i="46" s="1"/>
  <c r="J80" i="46" s="1"/>
  <c r="J81" i="46" s="1"/>
  <c r="J82" i="46" s="1"/>
  <c r="J83" i="46" s="1"/>
  <c r="J84" i="46" s="1"/>
  <c r="J85" i="46" s="1"/>
  <c r="J86" i="46" s="1"/>
  <c r="J87" i="46" s="1"/>
  <c r="J88" i="46" s="1"/>
  <c r="J89" i="46" s="1"/>
  <c r="J90" i="46" s="1"/>
  <c r="J91" i="46" s="1"/>
  <c r="J92" i="46" s="1"/>
  <c r="J93" i="46" s="1"/>
  <c r="J94" i="46" s="1"/>
  <c r="J95" i="46" s="1"/>
  <c r="J96" i="46" s="1"/>
  <c r="J97" i="46" s="1"/>
  <c r="J98" i="46" s="1"/>
  <c r="J99" i="46" s="1"/>
  <c r="J100" i="46" s="1"/>
  <c r="J101" i="46" s="1"/>
  <c r="J102" i="46" s="1"/>
  <c r="J103" i="46" s="1"/>
  <c r="J104" i="46" s="1"/>
  <c r="J105" i="46" s="1"/>
  <c r="J106" i="46" s="1"/>
  <c r="J107" i="46" s="1"/>
  <c r="J108" i="46" s="1"/>
  <c r="J109" i="46" s="1"/>
  <c r="J110" i="46" s="1"/>
  <c r="J111" i="46" s="1"/>
  <c r="J112" i="46" s="1"/>
  <c r="J113" i="46" s="1"/>
  <c r="J114" i="46" s="1"/>
  <c r="J115" i="46" s="1"/>
  <c r="J116" i="46" s="1"/>
  <c r="J117" i="46" s="1"/>
  <c r="J118" i="46" s="1"/>
  <c r="J119" i="46" s="1"/>
  <c r="J120" i="46" s="1"/>
  <c r="J121" i="46" s="1"/>
  <c r="J122" i="46" s="1"/>
  <c r="J123" i="46" s="1"/>
  <c r="J124" i="46" s="1"/>
  <c r="J125" i="46" s="1"/>
  <c r="J126" i="46" s="1"/>
  <c r="J127" i="46" s="1"/>
  <c r="J128" i="46" s="1"/>
  <c r="J129" i="46" s="1"/>
  <c r="J130" i="46" s="1"/>
  <c r="J131" i="46" s="1"/>
  <c r="J132" i="46" s="1"/>
  <c r="J133" i="46" s="1"/>
  <c r="J134" i="46" s="1"/>
  <c r="J135" i="46" s="1"/>
  <c r="J136" i="46" s="1"/>
  <c r="J137" i="46" s="1"/>
  <c r="J138" i="46" s="1"/>
  <c r="J139" i="46" s="1"/>
  <c r="J140" i="46" s="1"/>
  <c r="J141" i="46" s="1"/>
  <c r="J142" i="46" s="1"/>
  <c r="J143" i="46" s="1"/>
  <c r="J144" i="46" s="1"/>
  <c r="J145" i="46" s="1"/>
  <c r="J146" i="46" s="1"/>
  <c r="J147" i="46" s="1"/>
  <c r="J148" i="46" s="1"/>
  <c r="J149" i="46" s="1"/>
  <c r="J150" i="46" s="1"/>
  <c r="J151" i="46" s="1"/>
  <c r="J152" i="46" s="1"/>
  <c r="J153" i="46" s="1"/>
  <c r="J154" i="46" s="1"/>
  <c r="J155" i="46" s="1"/>
  <c r="J156" i="46" s="1"/>
  <c r="J157" i="46" s="1"/>
  <c r="J158" i="46" s="1"/>
  <c r="J159" i="46" s="1"/>
  <c r="J160" i="46" s="1"/>
  <c r="J161" i="46" s="1"/>
  <c r="J162" i="46" s="1"/>
  <c r="J163" i="46" s="1"/>
  <c r="J164" i="46" s="1"/>
  <c r="J165" i="46" s="1"/>
  <c r="J166" i="46" s="1"/>
  <c r="J167" i="46" s="1"/>
  <c r="J168" i="46" s="1"/>
  <c r="J169" i="46" s="1"/>
  <c r="J170" i="46" s="1"/>
  <c r="J171" i="46" s="1"/>
  <c r="J172" i="46" s="1"/>
  <c r="J173" i="46" s="1"/>
  <c r="J174" i="46" s="1"/>
  <c r="J175" i="46" s="1"/>
  <c r="J176" i="46" s="1"/>
  <c r="J177" i="46" s="1"/>
  <c r="J178" i="46" s="1"/>
  <c r="J179" i="46" s="1"/>
  <c r="J180" i="46" s="1"/>
  <c r="J181" i="46" s="1"/>
  <c r="J182" i="46" s="1"/>
  <c r="J183" i="46" s="1"/>
  <c r="J184" i="46" s="1"/>
  <c r="J185" i="46" s="1"/>
  <c r="J186" i="46" s="1"/>
  <c r="J187" i="46" s="1"/>
  <c r="J188" i="46" s="1"/>
  <c r="J189" i="46" s="1"/>
  <c r="J190" i="46" s="1"/>
  <c r="J191" i="46" s="1"/>
  <c r="J192" i="46" s="1"/>
  <c r="J193" i="46" s="1"/>
  <c r="J194" i="46" s="1"/>
  <c r="J195" i="46" s="1"/>
  <c r="J196" i="46" s="1"/>
  <c r="J197" i="46" s="1"/>
  <c r="J198" i="46" s="1"/>
  <c r="J199" i="46" s="1"/>
  <c r="J200" i="46" s="1"/>
  <c r="J201" i="46" s="1"/>
  <c r="J202" i="46" s="1"/>
  <c r="J203" i="46" s="1"/>
  <c r="J204" i="46" s="1"/>
  <c r="J205" i="46" s="1"/>
  <c r="J206" i="46" s="1"/>
  <c r="J207" i="46" s="1"/>
  <c r="J208" i="46" s="1"/>
  <c r="J209" i="46" s="1"/>
  <c r="J210" i="46" s="1"/>
  <c r="J211" i="46" s="1"/>
  <c r="J212" i="46" s="1"/>
  <c r="J213" i="46" s="1"/>
  <c r="J214" i="46" s="1"/>
  <c r="J215" i="46" s="1"/>
  <c r="J216" i="46" s="1"/>
  <c r="J217" i="46" s="1"/>
  <c r="J218" i="46" s="1"/>
  <c r="J219" i="46" s="1"/>
  <c r="J220" i="46" s="1"/>
  <c r="J221" i="46" s="1"/>
  <c r="J222" i="46" s="1"/>
  <c r="J223" i="46" s="1"/>
  <c r="J224" i="46" s="1"/>
  <c r="J225" i="46" s="1"/>
  <c r="J226" i="46" s="1"/>
  <c r="J227" i="46" s="1"/>
  <c r="J228" i="46" s="1"/>
  <c r="J229" i="46" s="1"/>
  <c r="J230" i="46" s="1"/>
  <c r="J231" i="46" s="1"/>
  <c r="J232" i="46" s="1"/>
  <c r="J233" i="46" s="1"/>
  <c r="J234" i="46" s="1"/>
  <c r="J235" i="46" s="1"/>
  <c r="J236" i="46" s="1"/>
  <c r="J237" i="46" s="1"/>
  <c r="J238" i="46" s="1"/>
  <c r="J239" i="46" s="1"/>
  <c r="J240" i="46" s="1"/>
  <c r="J241" i="46" s="1"/>
  <c r="J242" i="46" s="1"/>
  <c r="J243" i="46" s="1"/>
  <c r="J244" i="46" s="1"/>
  <c r="J245" i="46" s="1"/>
  <c r="J246" i="46" s="1"/>
  <c r="J247" i="46" s="1"/>
  <c r="J248" i="46" s="1"/>
  <c r="J249" i="46" s="1"/>
  <c r="J250" i="46" s="1"/>
  <c r="J251" i="46" s="1"/>
  <c r="J252" i="46" s="1"/>
  <c r="J253" i="46" s="1"/>
  <c r="J254" i="46" s="1"/>
  <c r="J255" i="46" s="1"/>
  <c r="J256" i="46" s="1"/>
  <c r="J257" i="46" s="1"/>
  <c r="J258" i="46" s="1"/>
  <c r="J259" i="46" s="1"/>
  <c r="J260" i="46" s="1"/>
  <c r="J261" i="46" s="1"/>
  <c r="J262" i="46" s="1"/>
  <c r="J263" i="46" s="1"/>
  <c r="J264" i="46" s="1"/>
  <c r="J265" i="46" s="1"/>
  <c r="J266" i="46" s="1"/>
  <c r="J267" i="46" s="1"/>
  <c r="J268" i="46" s="1"/>
  <c r="J269" i="46" s="1"/>
  <c r="J270" i="46" s="1"/>
  <c r="J271" i="46" s="1"/>
  <c r="J272" i="46" s="1"/>
  <c r="J273" i="46" s="1"/>
  <c r="J274" i="46" s="1"/>
  <c r="J275" i="46" s="1"/>
  <c r="J276" i="46" s="1"/>
  <c r="J277" i="46" s="1"/>
  <c r="J278" i="46" s="1"/>
  <c r="J279" i="46" s="1"/>
  <c r="J280" i="46" s="1"/>
  <c r="J281" i="46" s="1"/>
  <c r="J282" i="46" s="1"/>
  <c r="J283" i="46" s="1"/>
  <c r="J284" i="46" s="1"/>
  <c r="J285" i="46" s="1"/>
  <c r="J286" i="46" s="1"/>
  <c r="J287" i="46" s="1"/>
  <c r="J288" i="46" s="1"/>
  <c r="J289" i="46" s="1"/>
  <c r="J290" i="46" s="1"/>
  <c r="J291" i="46" s="1"/>
  <c r="J292" i="46" s="1"/>
  <c r="J293" i="46" s="1"/>
  <c r="J294" i="46" s="1"/>
  <c r="J295" i="46" s="1"/>
  <c r="J296" i="46" s="1"/>
  <c r="J297" i="46" s="1"/>
  <c r="J298" i="46" s="1"/>
  <c r="J299" i="46" s="1"/>
  <c r="J300" i="46" s="1"/>
  <c r="J301" i="46" s="1"/>
  <c r="J302" i="46" s="1"/>
  <c r="J303" i="46" s="1"/>
  <c r="J304" i="46" s="1"/>
  <c r="J305" i="46" s="1"/>
  <c r="J306" i="46" s="1"/>
  <c r="J307" i="46" s="1"/>
  <c r="J308" i="46" s="1"/>
  <c r="J309" i="46" s="1"/>
  <c r="J310" i="46" s="1"/>
  <c r="J311" i="46" s="1"/>
  <c r="J312" i="46" s="1"/>
  <c r="J313" i="46" s="1"/>
  <c r="J314" i="46" s="1"/>
  <c r="J315" i="46" s="1"/>
  <c r="J316" i="46" s="1"/>
  <c r="J317" i="46" s="1"/>
  <c r="J318" i="46" s="1"/>
  <c r="J319" i="46" s="1"/>
  <c r="J320" i="46" s="1"/>
  <c r="J321" i="46" s="1"/>
  <c r="J322" i="46" s="1"/>
  <c r="J323" i="46" s="1"/>
  <c r="J324" i="46" s="1"/>
  <c r="J325" i="46" s="1"/>
  <c r="J326" i="46" s="1"/>
  <c r="J327" i="46" s="1"/>
  <c r="J328" i="46" s="1"/>
  <c r="J329" i="46" s="1"/>
  <c r="J330" i="46" s="1"/>
  <c r="J331" i="46" s="1"/>
  <c r="J332" i="46" s="1"/>
  <c r="J333" i="46" s="1"/>
  <c r="J334" i="46" s="1"/>
  <c r="J335" i="46" s="1"/>
  <c r="J336" i="46" s="1"/>
  <c r="J337" i="46" s="1"/>
  <c r="J338" i="46" s="1"/>
  <c r="J339" i="46" s="1"/>
  <c r="J340" i="46" s="1"/>
  <c r="J341" i="46" s="1"/>
  <c r="J342" i="46" s="1"/>
  <c r="J343" i="46" s="1"/>
  <c r="J344" i="46" s="1"/>
  <c r="J345" i="46" s="1"/>
  <c r="J346" i="46" s="1"/>
  <c r="J347" i="46" s="1"/>
  <c r="J348" i="46" s="1"/>
  <c r="J349" i="46" s="1"/>
  <c r="J350" i="46" s="1"/>
  <c r="J351" i="46" s="1"/>
  <c r="J352" i="46" s="1"/>
  <c r="J353" i="46" s="1"/>
  <c r="J354" i="46" s="1"/>
  <c r="J355" i="46" s="1"/>
  <c r="J356" i="46" s="1"/>
  <c r="J357" i="46" s="1"/>
  <c r="J358" i="46" s="1"/>
  <c r="J359" i="46" s="1"/>
  <c r="J360" i="46" s="1"/>
  <c r="J361" i="46" s="1"/>
  <c r="J362" i="46" s="1"/>
  <c r="J363" i="46" s="1"/>
  <c r="J364" i="46" s="1"/>
  <c r="J365" i="46" s="1"/>
  <c r="J366" i="46" s="1"/>
  <c r="J367" i="46" s="1"/>
  <c r="J368" i="46" s="1"/>
  <c r="J369" i="46" s="1"/>
  <c r="J370" i="46" s="1"/>
  <c r="J371" i="46" s="1"/>
  <c r="J372" i="46" s="1"/>
  <c r="J373" i="46" s="1"/>
  <c r="J374" i="46" s="1"/>
  <c r="J375" i="46" s="1"/>
  <c r="J376" i="46" s="1"/>
  <c r="J377" i="46" s="1"/>
  <c r="J378" i="46" s="1"/>
  <c r="J379" i="46" s="1"/>
  <c r="J380" i="46" s="1"/>
  <c r="J381" i="46" s="1"/>
  <c r="J382" i="46" s="1"/>
  <c r="J383" i="46" s="1"/>
  <c r="J384" i="46" s="1"/>
  <c r="J385" i="46" s="1"/>
  <c r="J386" i="46" s="1"/>
  <c r="J387" i="46" s="1"/>
  <c r="J388" i="46" s="1"/>
  <c r="J389" i="46" s="1"/>
  <c r="J390" i="46" s="1"/>
  <c r="J391" i="46" s="1"/>
  <c r="J392" i="46" s="1"/>
  <c r="J393" i="46" s="1"/>
  <c r="J394" i="46" s="1"/>
  <c r="J395" i="46" s="1"/>
  <c r="J396" i="46" s="1"/>
  <c r="J397" i="46" s="1"/>
  <c r="J398" i="46" s="1"/>
  <c r="J399" i="46" s="1"/>
  <c r="J400" i="46" s="1"/>
  <c r="J401" i="46" s="1"/>
  <c r="J402" i="46" s="1"/>
  <c r="J403" i="46" s="1"/>
  <c r="J404" i="46" s="1"/>
  <c r="J405" i="46" s="1"/>
  <c r="J406" i="46" s="1"/>
  <c r="J407" i="46" s="1"/>
  <c r="J408" i="46" s="1"/>
  <c r="J409" i="46" s="1"/>
  <c r="J410" i="46" s="1"/>
  <c r="J411" i="46" s="1"/>
  <c r="J412" i="46" s="1"/>
  <c r="J413" i="46" s="1"/>
  <c r="J414" i="46" s="1"/>
  <c r="J415" i="46" s="1"/>
  <c r="J416" i="46" s="1"/>
  <c r="J417" i="46" s="1"/>
  <c r="J418" i="46" s="1"/>
  <c r="J419" i="46" s="1"/>
  <c r="J420" i="46" s="1"/>
  <c r="J421" i="46" s="1"/>
  <c r="J422" i="46" s="1"/>
  <c r="J423" i="46" s="1"/>
  <c r="J424" i="46" s="1"/>
  <c r="J425" i="46" s="1"/>
  <c r="J426" i="46" s="1"/>
  <c r="J427" i="46" s="1"/>
  <c r="J428" i="46" s="1"/>
  <c r="J429" i="46" s="1"/>
  <c r="J430" i="46" s="1"/>
  <c r="J431" i="46" s="1"/>
  <c r="J432" i="46" s="1"/>
  <c r="J433" i="46" s="1"/>
  <c r="J434" i="46" s="1"/>
  <c r="J435" i="46" s="1"/>
  <c r="J436" i="46" s="1"/>
  <c r="J437" i="46" s="1"/>
  <c r="J438" i="46" s="1"/>
  <c r="J439" i="46" s="1"/>
  <c r="J440" i="46" s="1"/>
  <c r="J441" i="46" s="1"/>
  <c r="J442" i="46" s="1"/>
  <c r="J443" i="46" s="1"/>
  <c r="J444" i="46" s="1"/>
  <c r="J445" i="46" s="1"/>
  <c r="J446" i="46" s="1"/>
  <c r="J447" i="46" s="1"/>
  <c r="J448" i="46" s="1"/>
  <c r="J449" i="46" s="1"/>
  <c r="J450" i="46" s="1"/>
  <c r="J451" i="46" s="1"/>
  <c r="J452" i="46" s="1"/>
  <c r="J453" i="46" s="1"/>
  <c r="J454" i="46" s="1"/>
  <c r="J455" i="46" s="1"/>
  <c r="J456" i="46" s="1"/>
  <c r="J457" i="46" s="1"/>
  <c r="J458" i="46" s="1"/>
  <c r="J459" i="46" s="1"/>
  <c r="J460" i="46" s="1"/>
  <c r="J461" i="46" s="1"/>
  <c r="J462" i="46" s="1"/>
  <c r="J463" i="46" s="1"/>
  <c r="J464" i="46" s="1"/>
  <c r="J465" i="46" s="1"/>
  <c r="J466" i="46" s="1"/>
  <c r="J467" i="46" s="1"/>
  <c r="J468" i="46" s="1"/>
  <c r="J469" i="46" s="1"/>
  <c r="J470" i="46" s="1"/>
  <c r="J471" i="46" s="1"/>
  <c r="J472" i="46" s="1"/>
  <c r="J473" i="46" s="1"/>
  <c r="J474" i="46" s="1"/>
  <c r="J475" i="46" s="1"/>
  <c r="J476" i="46" s="1"/>
  <c r="J477" i="46" s="1"/>
  <c r="J478" i="46" s="1"/>
  <c r="J479" i="46" s="1"/>
  <c r="J480" i="46" s="1"/>
  <c r="J481" i="46" s="1"/>
  <c r="J482" i="46" s="1"/>
  <c r="J483" i="46" s="1"/>
  <c r="J484" i="46" s="1"/>
  <c r="J485" i="46" s="1"/>
  <c r="J486" i="46" s="1"/>
  <c r="J487" i="46" s="1"/>
  <c r="J488" i="46" s="1"/>
  <c r="J489" i="46" s="1"/>
  <c r="J490" i="46" s="1"/>
  <c r="J491" i="46" s="1"/>
  <c r="J492" i="46" s="1"/>
  <c r="J493" i="46" s="1"/>
  <c r="J494" i="46" s="1"/>
  <c r="J495" i="46" s="1"/>
  <c r="J496" i="46" s="1"/>
  <c r="J497" i="46" s="1"/>
  <c r="J498" i="46" s="1"/>
  <c r="J499" i="46" s="1"/>
  <c r="J500" i="46" s="1"/>
  <c r="J501" i="46" s="1"/>
  <c r="J502" i="46" s="1"/>
  <c r="J503" i="46" s="1"/>
  <c r="J504" i="46" s="1"/>
  <c r="J505" i="46" s="1"/>
  <c r="J506" i="46" s="1"/>
  <c r="J507" i="46" s="1"/>
  <c r="J508" i="46" s="1"/>
  <c r="J509" i="46" s="1"/>
  <c r="J510" i="46" s="1"/>
  <c r="J511" i="46" s="1"/>
  <c r="J512" i="46" s="1"/>
  <c r="J513" i="46" s="1"/>
  <c r="J514" i="46" s="1"/>
  <c r="J515" i="46" s="1"/>
  <c r="J516" i="46" s="1"/>
  <c r="J517" i="46" s="1"/>
  <c r="J518" i="46" s="1"/>
  <c r="J519" i="46" s="1"/>
  <c r="J520" i="46" s="1"/>
  <c r="J521" i="46" s="1"/>
  <c r="J522" i="46" s="1"/>
  <c r="J523" i="46" s="1"/>
  <c r="J524" i="46" s="1"/>
  <c r="J525" i="46" s="1"/>
  <c r="J526" i="46" s="1"/>
  <c r="J527" i="46" s="1"/>
  <c r="J528" i="46" s="1"/>
  <c r="J529" i="46" s="1"/>
  <c r="J530" i="46" s="1"/>
  <c r="J531" i="46" s="1"/>
  <c r="J532" i="46" s="1"/>
  <c r="J533" i="46" s="1"/>
  <c r="J534" i="46" s="1"/>
  <c r="J535" i="46" s="1"/>
  <c r="J536" i="46" s="1"/>
  <c r="J537" i="46" s="1"/>
  <c r="J538" i="46" s="1"/>
  <c r="J539" i="46" s="1"/>
  <c r="J540" i="46" s="1"/>
  <c r="J541" i="46" s="1"/>
  <c r="J542" i="46" s="1"/>
  <c r="J543" i="46" s="1"/>
  <c r="J544" i="46" s="1"/>
  <c r="J545" i="46" s="1"/>
  <c r="J546" i="46" s="1"/>
  <c r="J547" i="46" s="1"/>
  <c r="J548" i="46" s="1"/>
  <c r="J549" i="46" s="1"/>
  <c r="J550" i="46" s="1"/>
  <c r="J551" i="46" s="1"/>
  <c r="J552" i="46" s="1"/>
  <c r="J553" i="46" s="1"/>
  <c r="J554" i="46" s="1"/>
  <c r="J555" i="46" s="1"/>
  <c r="J556" i="46" s="1"/>
  <c r="J557" i="46" s="1"/>
  <c r="J558" i="46" s="1"/>
  <c r="J559" i="46" s="1"/>
  <c r="J560" i="46" s="1"/>
  <c r="J561" i="46" s="1"/>
  <c r="J562" i="46" s="1"/>
  <c r="J563" i="46" s="1"/>
  <c r="J564" i="46" s="1"/>
  <c r="J565" i="46" s="1"/>
  <c r="J566" i="46" s="1"/>
  <c r="J567" i="46" s="1"/>
  <c r="J568" i="46" s="1"/>
  <c r="J569" i="46" s="1"/>
  <c r="J570" i="46" s="1"/>
  <c r="J571" i="46" s="1"/>
  <c r="J572" i="46" s="1"/>
  <c r="J573" i="46" s="1"/>
  <c r="J574" i="46" s="1"/>
  <c r="J575" i="46" s="1"/>
  <c r="J576" i="46" s="1"/>
  <c r="J577" i="46" s="1"/>
  <c r="J578" i="46" s="1"/>
  <c r="J579" i="46" s="1"/>
  <c r="J580" i="46" s="1"/>
  <c r="D6" i="46"/>
  <c r="D7" i="46" s="1"/>
  <c r="D8" i="46" s="1"/>
  <c r="D9" i="46" s="1"/>
  <c r="D10" i="46" s="1"/>
  <c r="D11" i="46" s="1"/>
  <c r="D12" i="46" s="1"/>
  <c r="D13" i="46" s="1"/>
  <c r="D14" i="46" s="1"/>
  <c r="D17" i="46" s="1"/>
  <c r="D18" i="46" s="1"/>
  <c r="D19" i="46" s="1"/>
  <c r="D20" i="46" s="1"/>
  <c r="D21" i="46" s="1"/>
  <c r="D22" i="46" s="1"/>
  <c r="D23" i="46" s="1"/>
  <c r="D24" i="46" s="1"/>
  <c r="D26" i="46" s="1"/>
  <c r="D27" i="46" s="1"/>
  <c r="D29" i="46" s="1"/>
  <c r="D30" i="46" s="1"/>
  <c r="D32" i="46" s="1"/>
  <c r="D34" i="46" s="1"/>
  <c r="D36" i="46" s="1"/>
  <c r="D37" i="46" s="1"/>
  <c r="D40" i="46" s="1"/>
  <c r="D41" i="46" s="1"/>
  <c r="D43" i="46" s="1"/>
  <c r="D44" i="46" s="1"/>
  <c r="D47" i="46" s="1"/>
  <c r="D2" i="46"/>
  <c r="D779" i="47" l="1"/>
  <c r="J581" i="48"/>
  <c r="J781" i="48"/>
  <c r="D19" i="10"/>
  <c r="B780" i="47"/>
  <c r="J581" i="46"/>
  <c r="B780" i="48"/>
  <c r="D779" i="48"/>
  <c r="H582" i="47"/>
  <c r="H582" i="46"/>
  <c r="D17" i="10" s="1"/>
  <c r="B780" i="46"/>
  <c r="D779" i="46"/>
  <c r="J781" i="47" l="1"/>
  <c r="D18" i="10"/>
  <c r="J781" i="46"/>
  <c r="B220" i="16" l="1"/>
  <c r="C550" i="34" l="1"/>
  <c r="C434" i="38"/>
  <c r="B545" i="34" l="1"/>
  <c r="C230" i="28" l="1"/>
  <c r="B527" i="34" l="1"/>
  <c r="I206" i="34"/>
  <c r="C526" i="34"/>
  <c r="C3" i="38" l="1"/>
  <c r="G3" i="38"/>
  <c r="C481" i="34"/>
  <c r="I130" i="36" l="1"/>
  <c r="C148" i="36"/>
  <c r="H178" i="34"/>
  <c r="B459" i="34"/>
  <c r="C190" i="28" l="1"/>
  <c r="H926" i="27" l="1"/>
  <c r="H118" i="36" l="1"/>
  <c r="B128" i="36"/>
  <c r="I162" i="34"/>
  <c r="C417" i="34"/>
  <c r="E275" i="38" l="1"/>
  <c r="C401" i="34" l="1"/>
  <c r="C400" i="34"/>
  <c r="B331" i="34" l="1"/>
  <c r="C326" i="34" l="1"/>
  <c r="C325" i="34" l="1"/>
  <c r="B141" i="28" l="1"/>
  <c r="I112" i="34" l="1"/>
  <c r="C288" i="34"/>
  <c r="B123" i="28" l="1"/>
  <c r="I105" i="34"/>
  <c r="C258" i="34"/>
  <c r="I245" i="27"/>
  <c r="C225" i="34" l="1"/>
  <c r="C215" i="34" l="1"/>
  <c r="I47" i="36" l="1"/>
  <c r="B97" i="28"/>
  <c r="B158" i="34" l="1"/>
  <c r="G130" i="38"/>
  <c r="I25" i="44"/>
  <c r="B25" i="44"/>
  <c r="C152" i="34"/>
  <c r="B27" i="42"/>
  <c r="B6" i="45"/>
  <c r="D6" i="45" l="1"/>
  <c r="D7" i="45" s="1"/>
  <c r="D8" i="45" s="1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D59" i="45" s="1"/>
  <c r="D60" i="45" s="1"/>
  <c r="D61" i="45" s="1"/>
  <c r="D62" i="45" s="1"/>
  <c r="D63" i="45" s="1"/>
  <c r="D64" i="45" s="1"/>
  <c r="D65" i="45" s="1"/>
  <c r="D66" i="45" s="1"/>
  <c r="D67" i="45" s="1"/>
  <c r="D68" i="45" s="1"/>
  <c r="D69" i="45" s="1"/>
  <c r="D70" i="45" s="1"/>
  <c r="D71" i="45" s="1"/>
  <c r="D72" i="45" s="1"/>
  <c r="D73" i="45" s="1"/>
  <c r="D74" i="45" s="1"/>
  <c r="D75" i="45" s="1"/>
  <c r="D76" i="45" s="1"/>
  <c r="D77" i="45" s="1"/>
  <c r="D78" i="45" s="1"/>
  <c r="D79" i="45" s="1"/>
  <c r="D80" i="45" s="1"/>
  <c r="D81" i="45" s="1"/>
  <c r="D82" i="45" s="1"/>
  <c r="D83" i="45" s="1"/>
  <c r="D84" i="45" s="1"/>
  <c r="D85" i="45" s="1"/>
  <c r="D86" i="45" s="1"/>
  <c r="D87" i="45" s="1"/>
  <c r="D88" i="45" s="1"/>
  <c r="D89" i="45" s="1"/>
  <c r="D90" i="45" s="1"/>
  <c r="D91" i="45" s="1"/>
  <c r="D92" i="45" s="1"/>
  <c r="D93" i="45" s="1"/>
  <c r="D94" i="45" s="1"/>
  <c r="D95" i="45" s="1"/>
  <c r="D96" i="45" s="1"/>
  <c r="D97" i="45" s="1"/>
  <c r="D98" i="45" s="1"/>
  <c r="D99" i="45" s="1"/>
  <c r="D100" i="45" s="1"/>
  <c r="D101" i="45" s="1"/>
  <c r="D102" i="45" s="1"/>
  <c r="C103" i="45"/>
  <c r="B103" i="45"/>
  <c r="B104" i="45" l="1"/>
  <c r="B15" i="26" s="1"/>
  <c r="D15" i="26" s="1"/>
  <c r="D103" i="45"/>
  <c r="B74" i="28"/>
  <c r="B610" i="34" l="1"/>
  <c r="B106" i="38"/>
  <c r="B107" i="38"/>
  <c r="B108" i="38"/>
  <c r="B109" i="38"/>
  <c r="C24" i="36" l="1"/>
  <c r="B24" i="42"/>
  <c r="B19" i="36" l="1"/>
  <c r="H612" i="34"/>
  <c r="I612" i="34"/>
  <c r="C106" i="34"/>
  <c r="I136" i="27"/>
  <c r="C102" i="34"/>
  <c r="B61" i="28"/>
  <c r="C98" i="34"/>
  <c r="J612" i="34" l="1"/>
  <c r="B18" i="42"/>
  <c r="C87" i="34"/>
  <c r="C86" i="34"/>
  <c r="B275" i="28"/>
  <c r="C275" i="28"/>
  <c r="C610" i="34" l="1"/>
  <c r="D610" i="34" s="1"/>
  <c r="H613" i="34"/>
  <c r="B276" i="28"/>
  <c r="D275" i="28"/>
  <c r="B611" i="34" l="1"/>
  <c r="C12" i="26" s="1"/>
  <c r="D12" i="26" s="1"/>
  <c r="I568" i="44"/>
  <c r="M176" i="44"/>
  <c r="M175" i="44"/>
  <c r="H568" i="44"/>
  <c r="J6" i="44"/>
  <c r="J7" i="44" s="1"/>
  <c r="J8" i="44" s="1"/>
  <c r="J9" i="44" s="1"/>
  <c r="J10" i="44" s="1"/>
  <c r="J11" i="44" s="1"/>
  <c r="J12" i="44" s="1"/>
  <c r="J13" i="44" s="1"/>
  <c r="J14" i="44" s="1"/>
  <c r="J15" i="44" s="1"/>
  <c r="J16" i="44" s="1"/>
  <c r="J17" i="44" s="1"/>
  <c r="J18" i="44" s="1"/>
  <c r="J19" i="44" s="1"/>
  <c r="J20" i="44" s="1"/>
  <c r="J21" i="44" s="1"/>
  <c r="J22" i="44" s="1"/>
  <c r="J23" i="44" s="1"/>
  <c r="J24" i="44" s="1"/>
  <c r="J25" i="44" s="1"/>
  <c r="J26" i="44" s="1"/>
  <c r="J27" i="44" s="1"/>
  <c r="J28" i="44" s="1"/>
  <c r="J29" i="44" s="1"/>
  <c r="J30" i="44" s="1"/>
  <c r="J31" i="44" s="1"/>
  <c r="J32" i="44" s="1"/>
  <c r="J33" i="44" s="1"/>
  <c r="J34" i="44" s="1"/>
  <c r="J35" i="44" s="1"/>
  <c r="J36" i="44" s="1"/>
  <c r="J37" i="44" s="1"/>
  <c r="J38" i="44" s="1"/>
  <c r="J39" i="44" s="1"/>
  <c r="J40" i="44" s="1"/>
  <c r="J41" i="44" s="1"/>
  <c r="J42" i="44" s="1"/>
  <c r="J43" i="44" s="1"/>
  <c r="J44" i="44" s="1"/>
  <c r="J45" i="44" s="1"/>
  <c r="J46" i="44" s="1"/>
  <c r="J47" i="44" s="1"/>
  <c r="J48" i="44" s="1"/>
  <c r="J49" i="44" s="1"/>
  <c r="J50" i="44" s="1"/>
  <c r="J51" i="44" s="1"/>
  <c r="J52" i="44" s="1"/>
  <c r="J53" i="44" s="1"/>
  <c r="J54" i="44" s="1"/>
  <c r="J55" i="44" s="1"/>
  <c r="J56" i="44" s="1"/>
  <c r="J57" i="44" s="1"/>
  <c r="J58" i="44" s="1"/>
  <c r="J59" i="44" s="1"/>
  <c r="J60" i="44" s="1"/>
  <c r="J61" i="44" s="1"/>
  <c r="J62" i="44" s="1"/>
  <c r="J63" i="44" s="1"/>
  <c r="J64" i="44" s="1"/>
  <c r="J65" i="44" s="1"/>
  <c r="J66" i="44" s="1"/>
  <c r="J67" i="44" s="1"/>
  <c r="J68" i="44" s="1"/>
  <c r="J69" i="44" s="1"/>
  <c r="J70" i="44" s="1"/>
  <c r="J71" i="44" s="1"/>
  <c r="J72" i="44" s="1"/>
  <c r="J75" i="44" s="1"/>
  <c r="J76" i="44" s="1"/>
  <c r="J77" i="44" s="1"/>
  <c r="J78" i="44" s="1"/>
  <c r="J79" i="44" s="1"/>
  <c r="J80" i="44" s="1"/>
  <c r="J81" i="44" s="1"/>
  <c r="J82" i="44" s="1"/>
  <c r="J83" i="44" s="1"/>
  <c r="J84" i="44" s="1"/>
  <c r="J85" i="44" s="1"/>
  <c r="J86" i="44" s="1"/>
  <c r="J87" i="44" s="1"/>
  <c r="J88" i="44" s="1"/>
  <c r="J89" i="44" s="1"/>
  <c r="J90" i="44" s="1"/>
  <c r="J91" i="44" s="1"/>
  <c r="J92" i="44" s="1"/>
  <c r="J93" i="44" s="1"/>
  <c r="J94" i="44" s="1"/>
  <c r="J95" i="44" s="1"/>
  <c r="J96" i="44" s="1"/>
  <c r="J97" i="44" s="1"/>
  <c r="J98" i="44" s="1"/>
  <c r="J99" i="44" s="1"/>
  <c r="J100" i="44" s="1"/>
  <c r="J101" i="44" s="1"/>
  <c r="J102" i="44" s="1"/>
  <c r="J103" i="44" s="1"/>
  <c r="J104" i="44" s="1"/>
  <c r="J105" i="44" s="1"/>
  <c r="J106" i="44" s="1"/>
  <c r="J107" i="44" s="1"/>
  <c r="J108" i="44" s="1"/>
  <c r="J109" i="44" s="1"/>
  <c r="J110" i="44" s="1"/>
  <c r="J111" i="44" s="1"/>
  <c r="J112" i="44" s="1"/>
  <c r="J113" i="44" s="1"/>
  <c r="J114" i="44" s="1"/>
  <c r="J115" i="44" s="1"/>
  <c r="J116" i="44" s="1"/>
  <c r="J117" i="44" s="1"/>
  <c r="J118" i="44" s="1"/>
  <c r="J119" i="44" s="1"/>
  <c r="J120" i="44" s="1"/>
  <c r="J121" i="44" s="1"/>
  <c r="J122" i="44" s="1"/>
  <c r="J123" i="44" s="1"/>
  <c r="J124" i="44" s="1"/>
  <c r="J125" i="44" s="1"/>
  <c r="J126" i="44" s="1"/>
  <c r="J127" i="44" s="1"/>
  <c r="J128" i="44" s="1"/>
  <c r="J129" i="44" s="1"/>
  <c r="J130" i="44" s="1"/>
  <c r="J131" i="44" s="1"/>
  <c r="J132" i="44" s="1"/>
  <c r="J133" i="44" s="1"/>
  <c r="J134" i="44" s="1"/>
  <c r="J135" i="44" s="1"/>
  <c r="J136" i="44" s="1"/>
  <c r="J137" i="44" s="1"/>
  <c r="J138" i="44" s="1"/>
  <c r="J139" i="44" s="1"/>
  <c r="J140" i="44" s="1"/>
  <c r="J141" i="44" s="1"/>
  <c r="J142" i="44" s="1"/>
  <c r="J143" i="44" s="1"/>
  <c r="J144" i="44" s="1"/>
  <c r="J145" i="44" s="1"/>
  <c r="J146" i="44" s="1"/>
  <c r="J147" i="44" s="1"/>
  <c r="J148" i="44" s="1"/>
  <c r="J149" i="44" s="1"/>
  <c r="J150" i="44" s="1"/>
  <c r="J151" i="44" s="1"/>
  <c r="J152" i="44" s="1"/>
  <c r="J153" i="44" s="1"/>
  <c r="J154" i="44" s="1"/>
  <c r="J155" i="44" s="1"/>
  <c r="J156" i="44" s="1"/>
  <c r="J157" i="44" s="1"/>
  <c r="J158" i="44" s="1"/>
  <c r="J159" i="44" s="1"/>
  <c r="J160" i="44" s="1"/>
  <c r="J161" i="44" s="1"/>
  <c r="J162" i="44" s="1"/>
  <c r="J163" i="44" s="1"/>
  <c r="J164" i="44" s="1"/>
  <c r="J165" i="44" s="1"/>
  <c r="J166" i="44" s="1"/>
  <c r="J167" i="44" s="1"/>
  <c r="J168" i="44" s="1"/>
  <c r="J169" i="44" s="1"/>
  <c r="J170" i="44" s="1"/>
  <c r="J171" i="44" s="1"/>
  <c r="J172" i="44" s="1"/>
  <c r="J173" i="44" s="1"/>
  <c r="J174" i="44" s="1"/>
  <c r="J175" i="44" s="1"/>
  <c r="J176" i="44" s="1"/>
  <c r="J177" i="44" s="1"/>
  <c r="J178" i="44" s="1"/>
  <c r="J179" i="44" s="1"/>
  <c r="J180" i="44" s="1"/>
  <c r="J181" i="44" s="1"/>
  <c r="J182" i="44" s="1"/>
  <c r="J183" i="44" s="1"/>
  <c r="J184" i="44" s="1"/>
  <c r="J185" i="44" s="1"/>
  <c r="J186" i="44" s="1"/>
  <c r="J187" i="44" s="1"/>
  <c r="J188" i="44" s="1"/>
  <c r="J189" i="44" s="1"/>
  <c r="J190" i="44" s="1"/>
  <c r="J191" i="44" s="1"/>
  <c r="J192" i="44" s="1"/>
  <c r="J193" i="44" s="1"/>
  <c r="J194" i="44" s="1"/>
  <c r="J195" i="44" s="1"/>
  <c r="J196" i="44" s="1"/>
  <c r="J197" i="44" s="1"/>
  <c r="J198" i="44" s="1"/>
  <c r="J199" i="44" s="1"/>
  <c r="J200" i="44" s="1"/>
  <c r="J201" i="44" s="1"/>
  <c r="J202" i="44" s="1"/>
  <c r="J203" i="44" s="1"/>
  <c r="J204" i="44" s="1"/>
  <c r="J205" i="44" s="1"/>
  <c r="J206" i="44" s="1"/>
  <c r="J207" i="44" s="1"/>
  <c r="J208" i="44" s="1"/>
  <c r="J209" i="44" s="1"/>
  <c r="J210" i="44" s="1"/>
  <c r="J211" i="44" s="1"/>
  <c r="J212" i="44" s="1"/>
  <c r="J213" i="44" s="1"/>
  <c r="J214" i="44" s="1"/>
  <c r="J215" i="44" s="1"/>
  <c r="J216" i="44" s="1"/>
  <c r="J217" i="44" s="1"/>
  <c r="J218" i="44" s="1"/>
  <c r="J219" i="44" s="1"/>
  <c r="J220" i="44" s="1"/>
  <c r="J221" i="44" s="1"/>
  <c r="J222" i="44" s="1"/>
  <c r="J223" i="44" s="1"/>
  <c r="J224" i="44" s="1"/>
  <c r="J225" i="44" s="1"/>
  <c r="J226" i="44" s="1"/>
  <c r="J227" i="44" s="1"/>
  <c r="J228" i="44" s="1"/>
  <c r="J229" i="44" s="1"/>
  <c r="J230" i="44" s="1"/>
  <c r="J231" i="44" s="1"/>
  <c r="J232" i="44" s="1"/>
  <c r="J233" i="44" s="1"/>
  <c r="J234" i="44" s="1"/>
  <c r="J235" i="44" s="1"/>
  <c r="J236" i="44" s="1"/>
  <c r="J237" i="44" s="1"/>
  <c r="J238" i="44" s="1"/>
  <c r="J239" i="44" s="1"/>
  <c r="J240" i="44" s="1"/>
  <c r="J241" i="44" s="1"/>
  <c r="J242" i="44" s="1"/>
  <c r="J243" i="44" s="1"/>
  <c r="J244" i="44" s="1"/>
  <c r="J245" i="44" s="1"/>
  <c r="J246" i="44" s="1"/>
  <c r="J247" i="44" s="1"/>
  <c r="J248" i="44" s="1"/>
  <c r="J249" i="44" s="1"/>
  <c r="J250" i="44" s="1"/>
  <c r="J251" i="44" s="1"/>
  <c r="J252" i="44" s="1"/>
  <c r="J253" i="44" s="1"/>
  <c r="J254" i="44" s="1"/>
  <c r="J255" i="44" s="1"/>
  <c r="J256" i="44" s="1"/>
  <c r="J257" i="44" s="1"/>
  <c r="J258" i="44" s="1"/>
  <c r="J259" i="44" s="1"/>
  <c r="J260" i="44" s="1"/>
  <c r="J261" i="44" s="1"/>
  <c r="J262" i="44" s="1"/>
  <c r="J263" i="44" s="1"/>
  <c r="J264" i="44" s="1"/>
  <c r="J265" i="44" s="1"/>
  <c r="J266" i="44" s="1"/>
  <c r="J267" i="44" s="1"/>
  <c r="J268" i="44" s="1"/>
  <c r="J269" i="44" s="1"/>
  <c r="J270" i="44" s="1"/>
  <c r="J271" i="44" s="1"/>
  <c r="J272" i="44" s="1"/>
  <c r="J273" i="44" s="1"/>
  <c r="J274" i="44" s="1"/>
  <c r="J275" i="44" s="1"/>
  <c r="J276" i="44" s="1"/>
  <c r="J277" i="44" s="1"/>
  <c r="J278" i="44" s="1"/>
  <c r="J279" i="44" s="1"/>
  <c r="J280" i="44" s="1"/>
  <c r="J281" i="44" s="1"/>
  <c r="J282" i="44" s="1"/>
  <c r="J283" i="44" s="1"/>
  <c r="J284" i="44" s="1"/>
  <c r="J285" i="44" s="1"/>
  <c r="J286" i="44" s="1"/>
  <c r="J287" i="44" s="1"/>
  <c r="J288" i="44" s="1"/>
  <c r="J289" i="44" s="1"/>
  <c r="J290" i="44" s="1"/>
  <c r="J291" i="44" s="1"/>
  <c r="J292" i="44" s="1"/>
  <c r="J293" i="44" s="1"/>
  <c r="J294" i="44" s="1"/>
  <c r="J295" i="44" s="1"/>
  <c r="J296" i="44" s="1"/>
  <c r="J297" i="44" s="1"/>
  <c r="J298" i="44" s="1"/>
  <c r="J299" i="44" s="1"/>
  <c r="J300" i="44" s="1"/>
  <c r="J301" i="44" s="1"/>
  <c r="J302" i="44" s="1"/>
  <c r="J303" i="44" s="1"/>
  <c r="J304" i="44" s="1"/>
  <c r="J305" i="44" s="1"/>
  <c r="J306" i="44" s="1"/>
  <c r="J307" i="44" s="1"/>
  <c r="J308" i="44" s="1"/>
  <c r="J309" i="44" s="1"/>
  <c r="J310" i="44" s="1"/>
  <c r="J311" i="44" s="1"/>
  <c r="J312" i="44" s="1"/>
  <c r="J313" i="44" s="1"/>
  <c r="J314" i="44" s="1"/>
  <c r="J315" i="44" s="1"/>
  <c r="J316" i="44" s="1"/>
  <c r="J317" i="44" s="1"/>
  <c r="J318" i="44" s="1"/>
  <c r="J319" i="44" s="1"/>
  <c r="J320" i="44" s="1"/>
  <c r="J321" i="44" s="1"/>
  <c r="J322" i="44" s="1"/>
  <c r="J323" i="44" s="1"/>
  <c r="J324" i="44" s="1"/>
  <c r="J325" i="44" s="1"/>
  <c r="J326" i="44" s="1"/>
  <c r="J327" i="44" s="1"/>
  <c r="J328" i="44" s="1"/>
  <c r="J329" i="44" s="1"/>
  <c r="J330" i="44" s="1"/>
  <c r="J331" i="44" s="1"/>
  <c r="J332" i="44" s="1"/>
  <c r="J333" i="44" s="1"/>
  <c r="J334" i="44" s="1"/>
  <c r="J335" i="44" s="1"/>
  <c r="J336" i="44" s="1"/>
  <c r="J337" i="44" s="1"/>
  <c r="J338" i="44" s="1"/>
  <c r="J339" i="44" s="1"/>
  <c r="J340" i="44" s="1"/>
  <c r="J341" i="44" s="1"/>
  <c r="J342" i="44" s="1"/>
  <c r="J343" i="44" s="1"/>
  <c r="J344" i="44" s="1"/>
  <c r="J345" i="44" s="1"/>
  <c r="J346" i="44" s="1"/>
  <c r="J347" i="44" s="1"/>
  <c r="J348" i="44" s="1"/>
  <c r="J349" i="44" s="1"/>
  <c r="J350" i="44" s="1"/>
  <c r="J351" i="44" s="1"/>
  <c r="J352" i="44" s="1"/>
  <c r="J353" i="44" s="1"/>
  <c r="J354" i="44" s="1"/>
  <c r="J355" i="44" s="1"/>
  <c r="J356" i="44" s="1"/>
  <c r="J357" i="44" s="1"/>
  <c r="J358" i="44" s="1"/>
  <c r="J359" i="44" s="1"/>
  <c r="J360" i="44" s="1"/>
  <c r="J361" i="44" s="1"/>
  <c r="J362" i="44" s="1"/>
  <c r="J363" i="44" s="1"/>
  <c r="J364" i="44" s="1"/>
  <c r="J365" i="44" s="1"/>
  <c r="J366" i="44" s="1"/>
  <c r="J367" i="44" s="1"/>
  <c r="J368" i="44" s="1"/>
  <c r="J369" i="44" s="1"/>
  <c r="J370" i="44" s="1"/>
  <c r="J371" i="44" s="1"/>
  <c r="J372" i="44" s="1"/>
  <c r="J373" i="44" s="1"/>
  <c r="J374" i="44" s="1"/>
  <c r="J375" i="44" s="1"/>
  <c r="J376" i="44" s="1"/>
  <c r="J377" i="44" s="1"/>
  <c r="J378" i="44" s="1"/>
  <c r="J379" i="44" s="1"/>
  <c r="J380" i="44" s="1"/>
  <c r="J381" i="44" s="1"/>
  <c r="J382" i="44" s="1"/>
  <c r="J383" i="44" s="1"/>
  <c r="J384" i="44" s="1"/>
  <c r="J385" i="44" s="1"/>
  <c r="J386" i="44" s="1"/>
  <c r="J387" i="44" s="1"/>
  <c r="J388" i="44" s="1"/>
  <c r="J389" i="44" s="1"/>
  <c r="J390" i="44" s="1"/>
  <c r="J391" i="44" s="1"/>
  <c r="J392" i="44" s="1"/>
  <c r="J393" i="44" s="1"/>
  <c r="J394" i="44" s="1"/>
  <c r="J395" i="44" s="1"/>
  <c r="J396" i="44" s="1"/>
  <c r="J397" i="44" s="1"/>
  <c r="J398" i="44" s="1"/>
  <c r="J399" i="44" s="1"/>
  <c r="J400" i="44" s="1"/>
  <c r="J401" i="44" s="1"/>
  <c r="J402" i="44" s="1"/>
  <c r="J403" i="44" s="1"/>
  <c r="J404" i="44" s="1"/>
  <c r="J405" i="44" s="1"/>
  <c r="J406" i="44" s="1"/>
  <c r="J407" i="44" s="1"/>
  <c r="J408" i="44" s="1"/>
  <c r="J409" i="44" s="1"/>
  <c r="J410" i="44" s="1"/>
  <c r="J411" i="44" s="1"/>
  <c r="J412" i="44" s="1"/>
  <c r="J413" i="44" s="1"/>
  <c r="J414" i="44" s="1"/>
  <c r="J415" i="44" s="1"/>
  <c r="J416" i="44" s="1"/>
  <c r="J417" i="44" s="1"/>
  <c r="J418" i="44" s="1"/>
  <c r="J419" i="44" s="1"/>
  <c r="J420" i="44" s="1"/>
  <c r="J421" i="44" s="1"/>
  <c r="J422" i="44" s="1"/>
  <c r="J423" i="44" s="1"/>
  <c r="J424" i="44" s="1"/>
  <c r="J425" i="44" s="1"/>
  <c r="J426" i="44" s="1"/>
  <c r="J427" i="44" s="1"/>
  <c r="J428" i="44" s="1"/>
  <c r="J429" i="44" s="1"/>
  <c r="J430" i="44" s="1"/>
  <c r="J431" i="44" s="1"/>
  <c r="J432" i="44" s="1"/>
  <c r="J433" i="44" s="1"/>
  <c r="J434" i="44" s="1"/>
  <c r="J435" i="44" s="1"/>
  <c r="J436" i="44" s="1"/>
  <c r="J437" i="44" s="1"/>
  <c r="J438" i="44" s="1"/>
  <c r="J439" i="44" s="1"/>
  <c r="J440" i="44" s="1"/>
  <c r="J441" i="44" s="1"/>
  <c r="J442" i="44" s="1"/>
  <c r="J443" i="44" s="1"/>
  <c r="J444" i="44" s="1"/>
  <c r="J445" i="44" s="1"/>
  <c r="J446" i="44" s="1"/>
  <c r="J447" i="44" s="1"/>
  <c r="J448" i="44" s="1"/>
  <c r="J449" i="44" s="1"/>
  <c r="J450" i="44" s="1"/>
  <c r="J451" i="44" s="1"/>
  <c r="J452" i="44" s="1"/>
  <c r="J453" i="44" s="1"/>
  <c r="J454" i="44" s="1"/>
  <c r="J455" i="44" s="1"/>
  <c r="J456" i="44" s="1"/>
  <c r="J457" i="44" s="1"/>
  <c r="J458" i="44" s="1"/>
  <c r="J459" i="44" s="1"/>
  <c r="J460" i="44" s="1"/>
  <c r="J461" i="44" s="1"/>
  <c r="J462" i="44" s="1"/>
  <c r="J463" i="44" s="1"/>
  <c r="J464" i="44" s="1"/>
  <c r="J465" i="44" s="1"/>
  <c r="J466" i="44" s="1"/>
  <c r="J467" i="44" s="1"/>
  <c r="J468" i="44" s="1"/>
  <c r="J469" i="44" s="1"/>
  <c r="J470" i="44" s="1"/>
  <c r="J471" i="44" s="1"/>
  <c r="J472" i="44" s="1"/>
  <c r="J473" i="44" s="1"/>
  <c r="J474" i="44" s="1"/>
  <c r="J475" i="44" s="1"/>
  <c r="J476" i="44" s="1"/>
  <c r="J477" i="44" s="1"/>
  <c r="J478" i="44" s="1"/>
  <c r="J479" i="44" s="1"/>
  <c r="J480" i="44" s="1"/>
  <c r="J481" i="44" s="1"/>
  <c r="J482" i="44" s="1"/>
  <c r="J483" i="44" s="1"/>
  <c r="J484" i="44" s="1"/>
  <c r="J485" i="44" s="1"/>
  <c r="J486" i="44" s="1"/>
  <c r="J487" i="44" s="1"/>
  <c r="J488" i="44" s="1"/>
  <c r="J489" i="44" s="1"/>
  <c r="J490" i="44" s="1"/>
  <c r="J491" i="44" s="1"/>
  <c r="J492" i="44" s="1"/>
  <c r="J493" i="44" s="1"/>
  <c r="J494" i="44" s="1"/>
  <c r="J495" i="44" s="1"/>
  <c r="J496" i="44" s="1"/>
  <c r="J497" i="44" s="1"/>
  <c r="J498" i="44" s="1"/>
  <c r="J499" i="44" s="1"/>
  <c r="J500" i="44" s="1"/>
  <c r="J501" i="44" s="1"/>
  <c r="J502" i="44" s="1"/>
  <c r="J503" i="44" s="1"/>
  <c r="J504" i="44" s="1"/>
  <c r="J505" i="44" s="1"/>
  <c r="J506" i="44" s="1"/>
  <c r="J507" i="44" s="1"/>
  <c r="J508" i="44" s="1"/>
  <c r="J509" i="44" s="1"/>
  <c r="J510" i="44" s="1"/>
  <c r="J511" i="44" s="1"/>
  <c r="J512" i="44" s="1"/>
  <c r="J513" i="44" s="1"/>
  <c r="J514" i="44" s="1"/>
  <c r="J515" i="44" s="1"/>
  <c r="J516" i="44" s="1"/>
  <c r="J517" i="44" s="1"/>
  <c r="J518" i="44" s="1"/>
  <c r="J519" i="44" s="1"/>
  <c r="J520" i="44" s="1"/>
  <c r="J521" i="44" s="1"/>
  <c r="J522" i="44" s="1"/>
  <c r="J523" i="44" s="1"/>
  <c r="J524" i="44" s="1"/>
  <c r="J525" i="44" s="1"/>
  <c r="J526" i="44" s="1"/>
  <c r="J527" i="44" s="1"/>
  <c r="J528" i="44" s="1"/>
  <c r="J529" i="44" s="1"/>
  <c r="J530" i="44" s="1"/>
  <c r="J531" i="44" s="1"/>
  <c r="J532" i="44" s="1"/>
  <c r="J533" i="44" s="1"/>
  <c r="J534" i="44" s="1"/>
  <c r="J535" i="44" s="1"/>
  <c r="J536" i="44" s="1"/>
  <c r="J537" i="44" s="1"/>
  <c r="J538" i="44" s="1"/>
  <c r="J539" i="44" s="1"/>
  <c r="J540" i="44" s="1"/>
  <c r="J541" i="44" s="1"/>
  <c r="J542" i="44" s="1"/>
  <c r="J543" i="44" s="1"/>
  <c r="J544" i="44" s="1"/>
  <c r="J545" i="44" s="1"/>
  <c r="J546" i="44" s="1"/>
  <c r="J547" i="44" s="1"/>
  <c r="J548" i="44" s="1"/>
  <c r="J549" i="44" s="1"/>
  <c r="J550" i="44" s="1"/>
  <c r="J551" i="44" s="1"/>
  <c r="J552" i="44" s="1"/>
  <c r="J553" i="44" s="1"/>
  <c r="J554" i="44" s="1"/>
  <c r="J555" i="44" s="1"/>
  <c r="J556" i="44" s="1"/>
  <c r="J557" i="44" s="1"/>
  <c r="J558" i="44" s="1"/>
  <c r="J559" i="44" s="1"/>
  <c r="J560" i="44" s="1"/>
  <c r="J561" i="44" s="1"/>
  <c r="J562" i="44" s="1"/>
  <c r="J563" i="44" s="1"/>
  <c r="J564" i="44" s="1"/>
  <c r="J565" i="44" s="1"/>
  <c r="J566" i="44" s="1"/>
  <c r="J567" i="44" s="1"/>
  <c r="D6" i="44"/>
  <c r="D7" i="44" s="1"/>
  <c r="D8" i="44" s="1"/>
  <c r="D9" i="44" s="1"/>
  <c r="D10" i="44" s="1"/>
  <c r="D11" i="44" s="1"/>
  <c r="D12" i="44" s="1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D37" i="44" s="1"/>
  <c r="D38" i="44" s="1"/>
  <c r="D39" i="44" s="1"/>
  <c r="D40" i="44" s="1"/>
  <c r="D41" i="44" s="1"/>
  <c r="D42" i="44" s="1"/>
  <c r="D43" i="44" s="1"/>
  <c r="D44" i="44" s="1"/>
  <c r="D45" i="44" s="1"/>
  <c r="D46" i="44" s="1"/>
  <c r="D47" i="44" s="1"/>
  <c r="D48" i="44" s="1"/>
  <c r="D49" i="44" s="1"/>
  <c r="D50" i="44" s="1"/>
  <c r="D51" i="44" s="1"/>
  <c r="D52" i="44" s="1"/>
  <c r="D53" i="44" s="1"/>
  <c r="D54" i="44" s="1"/>
  <c r="D55" i="44" s="1"/>
  <c r="D56" i="44" s="1"/>
  <c r="D57" i="44" s="1"/>
  <c r="D58" i="44" s="1"/>
  <c r="D59" i="44" s="1"/>
  <c r="D60" i="44" s="1"/>
  <c r="D61" i="44" s="1"/>
  <c r="D62" i="44" s="1"/>
  <c r="D63" i="44" s="1"/>
  <c r="D64" i="44" s="1"/>
  <c r="D65" i="44" s="1"/>
  <c r="D66" i="44" s="1"/>
  <c r="D67" i="44" s="1"/>
  <c r="D68" i="44" s="1"/>
  <c r="D69" i="44" s="1"/>
  <c r="D70" i="44" s="1"/>
  <c r="D71" i="44" s="1"/>
  <c r="D72" i="44" s="1"/>
  <c r="D75" i="44" s="1"/>
  <c r="D76" i="44" s="1"/>
  <c r="D77" i="44" s="1"/>
  <c r="D78" i="44" s="1"/>
  <c r="D79" i="44" s="1"/>
  <c r="D80" i="44" s="1"/>
  <c r="D81" i="44" s="1"/>
  <c r="D82" i="44" s="1"/>
  <c r="D83" i="44" s="1"/>
  <c r="D84" i="44" s="1"/>
  <c r="D85" i="44" s="1"/>
  <c r="D86" i="44" s="1"/>
  <c r="D87" i="44" s="1"/>
  <c r="D88" i="44" s="1"/>
  <c r="D89" i="44" s="1"/>
  <c r="D90" i="44" s="1"/>
  <c r="D91" i="44" s="1"/>
  <c r="D92" i="44" s="1"/>
  <c r="D93" i="44" s="1"/>
  <c r="D94" i="44" s="1"/>
  <c r="D95" i="44" s="1"/>
  <c r="D96" i="44" s="1"/>
  <c r="D97" i="44" s="1"/>
  <c r="D98" i="44" s="1"/>
  <c r="D99" i="44" s="1"/>
  <c r="D100" i="44" s="1"/>
  <c r="D101" i="44" s="1"/>
  <c r="D102" i="44" s="1"/>
  <c r="D103" i="44" s="1"/>
  <c r="D104" i="44" s="1"/>
  <c r="D105" i="44" s="1"/>
  <c r="D106" i="44" s="1"/>
  <c r="D107" i="44" s="1"/>
  <c r="D108" i="44" s="1"/>
  <c r="D109" i="44" s="1"/>
  <c r="D110" i="44" s="1"/>
  <c r="D111" i="44" s="1"/>
  <c r="D112" i="44" s="1"/>
  <c r="D113" i="44" s="1"/>
  <c r="D114" i="44" s="1"/>
  <c r="D115" i="44" s="1"/>
  <c r="D116" i="44" s="1"/>
  <c r="D117" i="44" s="1"/>
  <c r="D118" i="44" s="1"/>
  <c r="D119" i="44" s="1"/>
  <c r="D120" i="44" s="1"/>
  <c r="D121" i="44" s="1"/>
  <c r="D122" i="44" s="1"/>
  <c r="D123" i="44" s="1"/>
  <c r="D124" i="44" s="1"/>
  <c r="D125" i="44" s="1"/>
  <c r="D126" i="44" s="1"/>
  <c r="D127" i="44" s="1"/>
  <c r="D128" i="44" s="1"/>
  <c r="D129" i="44" s="1"/>
  <c r="D130" i="44" s="1"/>
  <c r="D131" i="44" s="1"/>
  <c r="D132" i="44" s="1"/>
  <c r="D133" i="44" s="1"/>
  <c r="D134" i="44" s="1"/>
  <c r="D135" i="44" s="1"/>
  <c r="D136" i="44" s="1"/>
  <c r="D137" i="44" s="1"/>
  <c r="D138" i="44" s="1"/>
  <c r="D139" i="44" s="1"/>
  <c r="D140" i="44" s="1"/>
  <c r="D141" i="44" s="1"/>
  <c r="D142" i="44" s="1"/>
  <c r="D143" i="44" s="1"/>
  <c r="D144" i="44" s="1"/>
  <c r="D145" i="44" s="1"/>
  <c r="D146" i="44" s="1"/>
  <c r="D147" i="44" s="1"/>
  <c r="D148" i="44" s="1"/>
  <c r="D149" i="44" s="1"/>
  <c r="D150" i="44" s="1"/>
  <c r="D151" i="44" s="1"/>
  <c r="D152" i="44" s="1"/>
  <c r="D153" i="44" s="1"/>
  <c r="D154" i="44" s="1"/>
  <c r="D155" i="44" s="1"/>
  <c r="D156" i="44" s="1"/>
  <c r="D157" i="44" s="1"/>
  <c r="D158" i="44" s="1"/>
  <c r="D159" i="44" s="1"/>
  <c r="D160" i="44" s="1"/>
  <c r="D161" i="44" s="1"/>
  <c r="D162" i="44" s="1"/>
  <c r="D163" i="44" s="1"/>
  <c r="D164" i="44" s="1"/>
  <c r="D165" i="44" s="1"/>
  <c r="D166" i="44" s="1"/>
  <c r="D167" i="44" s="1"/>
  <c r="D168" i="44" s="1"/>
  <c r="D169" i="44" s="1"/>
  <c r="D170" i="44" s="1"/>
  <c r="D171" i="44" s="1"/>
  <c r="D172" i="44" s="1"/>
  <c r="D173" i="44" s="1"/>
  <c r="D174" i="44" s="1"/>
  <c r="D175" i="44" s="1"/>
  <c r="D176" i="44" s="1"/>
  <c r="D177" i="44" s="1"/>
  <c r="D178" i="44" s="1"/>
  <c r="D179" i="44" s="1"/>
  <c r="D180" i="44" s="1"/>
  <c r="D181" i="44" s="1"/>
  <c r="D182" i="44" s="1"/>
  <c r="D183" i="44" s="1"/>
  <c r="D184" i="44" s="1"/>
  <c r="D185" i="44" s="1"/>
  <c r="D186" i="44" s="1"/>
  <c r="D187" i="44" s="1"/>
  <c r="D188" i="44" s="1"/>
  <c r="D189" i="44" s="1"/>
  <c r="D190" i="44" s="1"/>
  <c r="D191" i="44" s="1"/>
  <c r="D192" i="44" s="1"/>
  <c r="D193" i="44" s="1"/>
  <c r="D194" i="44" s="1"/>
  <c r="D195" i="44" s="1"/>
  <c r="D196" i="44" s="1"/>
  <c r="D197" i="44" s="1"/>
  <c r="D198" i="44" s="1"/>
  <c r="D199" i="44" s="1"/>
  <c r="D200" i="44" s="1"/>
  <c r="D201" i="44" s="1"/>
  <c r="D202" i="44" s="1"/>
  <c r="D203" i="44" s="1"/>
  <c r="D204" i="44" s="1"/>
  <c r="D205" i="44" s="1"/>
  <c r="D206" i="44" s="1"/>
  <c r="D207" i="44" s="1"/>
  <c r="D208" i="44" s="1"/>
  <c r="D209" i="44" s="1"/>
  <c r="D210" i="44" s="1"/>
  <c r="D211" i="44" s="1"/>
  <c r="D212" i="44" s="1"/>
  <c r="D213" i="44" s="1"/>
  <c r="D214" i="44" s="1"/>
  <c r="D215" i="44" s="1"/>
  <c r="D216" i="44" s="1"/>
  <c r="D217" i="44" s="1"/>
  <c r="D218" i="44" s="1"/>
  <c r="D219" i="44" s="1"/>
  <c r="D220" i="44" s="1"/>
  <c r="D221" i="44" s="1"/>
  <c r="D222" i="44" s="1"/>
  <c r="D223" i="44" s="1"/>
  <c r="D224" i="44" s="1"/>
  <c r="D225" i="44" s="1"/>
  <c r="D226" i="44" s="1"/>
  <c r="D227" i="44" s="1"/>
  <c r="D228" i="44" s="1"/>
  <c r="D229" i="44" s="1"/>
  <c r="D230" i="44" s="1"/>
  <c r="D231" i="44" s="1"/>
  <c r="D232" i="44" s="1"/>
  <c r="D233" i="44" s="1"/>
  <c r="D234" i="44" s="1"/>
  <c r="D235" i="44" s="1"/>
  <c r="D236" i="44" s="1"/>
  <c r="D237" i="44" s="1"/>
  <c r="D238" i="44" s="1"/>
  <c r="D239" i="44" s="1"/>
  <c r="D240" i="44" s="1"/>
  <c r="D241" i="44" s="1"/>
  <c r="D242" i="44" s="1"/>
  <c r="D243" i="44" s="1"/>
  <c r="D244" i="44" s="1"/>
  <c r="D245" i="44" s="1"/>
  <c r="D246" i="44" s="1"/>
  <c r="D247" i="44" s="1"/>
  <c r="D248" i="44" s="1"/>
  <c r="D249" i="44" s="1"/>
  <c r="D250" i="44" s="1"/>
  <c r="D251" i="44" s="1"/>
  <c r="D252" i="44" s="1"/>
  <c r="D253" i="44" s="1"/>
  <c r="D254" i="44" s="1"/>
  <c r="D255" i="44" s="1"/>
  <c r="D256" i="44" s="1"/>
  <c r="D257" i="44" s="1"/>
  <c r="D258" i="44" s="1"/>
  <c r="D259" i="44" s="1"/>
  <c r="D260" i="44" s="1"/>
  <c r="D261" i="44" s="1"/>
  <c r="D262" i="44" s="1"/>
  <c r="D263" i="44" s="1"/>
  <c r="D264" i="44" s="1"/>
  <c r="D265" i="44" s="1"/>
  <c r="D266" i="44" s="1"/>
  <c r="D267" i="44" s="1"/>
  <c r="D268" i="44" s="1"/>
  <c r="D269" i="44" s="1"/>
  <c r="D270" i="44" s="1"/>
  <c r="D271" i="44" s="1"/>
  <c r="D272" i="44" s="1"/>
  <c r="D273" i="44" s="1"/>
  <c r="D274" i="44" s="1"/>
  <c r="D275" i="44" s="1"/>
  <c r="D276" i="44" s="1"/>
  <c r="D277" i="44" s="1"/>
  <c r="D278" i="44" s="1"/>
  <c r="D279" i="44" s="1"/>
  <c r="D280" i="44" s="1"/>
  <c r="D281" i="44" s="1"/>
  <c r="D282" i="44" s="1"/>
  <c r="D283" i="44" s="1"/>
  <c r="D284" i="44" s="1"/>
  <c r="D285" i="44" s="1"/>
  <c r="D286" i="44" s="1"/>
  <c r="D287" i="44" s="1"/>
  <c r="D288" i="44" s="1"/>
  <c r="D289" i="44" s="1"/>
  <c r="D290" i="44" s="1"/>
  <c r="D291" i="44" s="1"/>
  <c r="D292" i="44" s="1"/>
  <c r="D293" i="44" s="1"/>
  <c r="D294" i="44" s="1"/>
  <c r="D295" i="44" s="1"/>
  <c r="D296" i="44" s="1"/>
  <c r="D297" i="44" s="1"/>
  <c r="D298" i="44" s="1"/>
  <c r="D299" i="44" s="1"/>
  <c r="D300" i="44" s="1"/>
  <c r="D301" i="44" s="1"/>
  <c r="D302" i="44" s="1"/>
  <c r="D303" i="44" s="1"/>
  <c r="D304" i="44" s="1"/>
  <c r="D305" i="44" s="1"/>
  <c r="D306" i="44" s="1"/>
  <c r="D307" i="44" s="1"/>
  <c r="D308" i="44" s="1"/>
  <c r="D309" i="44" s="1"/>
  <c r="D310" i="44" s="1"/>
  <c r="D311" i="44" s="1"/>
  <c r="D312" i="44" s="1"/>
  <c r="D313" i="44" s="1"/>
  <c r="D314" i="44" s="1"/>
  <c r="D315" i="44" s="1"/>
  <c r="D316" i="44" s="1"/>
  <c r="D317" i="44" s="1"/>
  <c r="D318" i="44" s="1"/>
  <c r="D319" i="44" s="1"/>
  <c r="D320" i="44" s="1"/>
  <c r="D321" i="44" s="1"/>
  <c r="D322" i="44" s="1"/>
  <c r="D323" i="44" s="1"/>
  <c r="D324" i="44" s="1"/>
  <c r="D325" i="44" s="1"/>
  <c r="D326" i="44" s="1"/>
  <c r="D327" i="44" s="1"/>
  <c r="D328" i="44" s="1"/>
  <c r="D329" i="44" s="1"/>
  <c r="D330" i="44" s="1"/>
  <c r="D331" i="44" s="1"/>
  <c r="D332" i="44" s="1"/>
  <c r="D333" i="44" s="1"/>
  <c r="D334" i="44" s="1"/>
  <c r="D335" i="44" s="1"/>
  <c r="D336" i="44" s="1"/>
  <c r="D337" i="44" s="1"/>
  <c r="D338" i="44" s="1"/>
  <c r="D339" i="44" s="1"/>
  <c r="D340" i="44" s="1"/>
  <c r="D341" i="44" s="1"/>
  <c r="D342" i="44" s="1"/>
  <c r="D343" i="44" s="1"/>
  <c r="D344" i="44" s="1"/>
  <c r="D345" i="44" s="1"/>
  <c r="D346" i="44" s="1"/>
  <c r="D347" i="44" s="1"/>
  <c r="D348" i="44" s="1"/>
  <c r="D349" i="44" s="1"/>
  <c r="D350" i="44" s="1"/>
  <c r="D351" i="44" s="1"/>
  <c r="D352" i="44" s="1"/>
  <c r="D353" i="44" s="1"/>
  <c r="D354" i="44" s="1"/>
  <c r="D355" i="44" s="1"/>
  <c r="D356" i="44" s="1"/>
  <c r="D357" i="44" s="1"/>
  <c r="D358" i="44" s="1"/>
  <c r="D359" i="44" s="1"/>
  <c r="D360" i="44" s="1"/>
  <c r="D361" i="44" s="1"/>
  <c r="D362" i="44" s="1"/>
  <c r="D363" i="44" s="1"/>
  <c r="D364" i="44" s="1"/>
  <c r="D365" i="44" s="1"/>
  <c r="D366" i="44" s="1"/>
  <c r="D367" i="44" s="1"/>
  <c r="D368" i="44" s="1"/>
  <c r="D369" i="44" s="1"/>
  <c r="D370" i="44" s="1"/>
  <c r="D371" i="44" s="1"/>
  <c r="D372" i="44" s="1"/>
  <c r="D373" i="44" s="1"/>
  <c r="D374" i="44" s="1"/>
  <c r="D375" i="44" s="1"/>
  <c r="D376" i="44" s="1"/>
  <c r="D377" i="44" s="1"/>
  <c r="D378" i="44" s="1"/>
  <c r="D379" i="44" s="1"/>
  <c r="D380" i="44" s="1"/>
  <c r="D381" i="44" s="1"/>
  <c r="D382" i="44" s="1"/>
  <c r="D383" i="44" s="1"/>
  <c r="D384" i="44" s="1"/>
  <c r="D385" i="44" s="1"/>
  <c r="D386" i="44" s="1"/>
  <c r="D387" i="44" s="1"/>
  <c r="D388" i="44" s="1"/>
  <c r="D389" i="44" s="1"/>
  <c r="D390" i="44" s="1"/>
  <c r="D391" i="44" s="1"/>
  <c r="D392" i="44" s="1"/>
  <c r="D393" i="44" s="1"/>
  <c r="D394" i="44" s="1"/>
  <c r="D395" i="44" s="1"/>
  <c r="D396" i="44" s="1"/>
  <c r="D397" i="44" s="1"/>
  <c r="D398" i="44" s="1"/>
  <c r="D399" i="44" s="1"/>
  <c r="D400" i="44" s="1"/>
  <c r="D401" i="44" s="1"/>
  <c r="D402" i="44" s="1"/>
  <c r="D403" i="44" s="1"/>
  <c r="D404" i="44" s="1"/>
  <c r="D405" i="44" s="1"/>
  <c r="D406" i="44" s="1"/>
  <c r="D407" i="44" s="1"/>
  <c r="D408" i="44" s="1"/>
  <c r="D409" i="44" s="1"/>
  <c r="D410" i="44" s="1"/>
  <c r="D411" i="44" s="1"/>
  <c r="D412" i="44" s="1"/>
  <c r="D413" i="44" s="1"/>
  <c r="D414" i="44" s="1"/>
  <c r="D415" i="44" s="1"/>
  <c r="D416" i="44" s="1"/>
  <c r="D417" i="44" s="1"/>
  <c r="D418" i="44" s="1"/>
  <c r="D419" i="44" s="1"/>
  <c r="D420" i="44" s="1"/>
  <c r="D421" i="44" s="1"/>
  <c r="D422" i="44" s="1"/>
  <c r="D423" i="44" s="1"/>
  <c r="D424" i="44" s="1"/>
  <c r="D425" i="44" s="1"/>
  <c r="D426" i="44" s="1"/>
  <c r="D427" i="44" s="1"/>
  <c r="D428" i="44" s="1"/>
  <c r="D429" i="44" s="1"/>
  <c r="D430" i="44" s="1"/>
  <c r="D431" i="44" s="1"/>
  <c r="D432" i="44" s="1"/>
  <c r="D433" i="44" s="1"/>
  <c r="D434" i="44" s="1"/>
  <c r="D435" i="44" s="1"/>
  <c r="D436" i="44" s="1"/>
  <c r="D437" i="44" s="1"/>
  <c r="D438" i="44" s="1"/>
  <c r="D439" i="44" s="1"/>
  <c r="D440" i="44" s="1"/>
  <c r="D441" i="44" s="1"/>
  <c r="D442" i="44" s="1"/>
  <c r="D443" i="44" s="1"/>
  <c r="D444" i="44" s="1"/>
  <c r="D445" i="44" s="1"/>
  <c r="D446" i="44" s="1"/>
  <c r="D447" i="44" s="1"/>
  <c r="D448" i="44" s="1"/>
  <c r="D449" i="44" s="1"/>
  <c r="D450" i="44" s="1"/>
  <c r="D451" i="44" s="1"/>
  <c r="D452" i="44" s="1"/>
  <c r="D453" i="44" s="1"/>
  <c r="D454" i="44" s="1"/>
  <c r="D455" i="44" s="1"/>
  <c r="D456" i="44" s="1"/>
  <c r="D457" i="44" s="1"/>
  <c r="D458" i="44" s="1"/>
  <c r="D459" i="44" s="1"/>
  <c r="D460" i="44" s="1"/>
  <c r="D461" i="44" s="1"/>
  <c r="D462" i="44" s="1"/>
  <c r="D463" i="44" s="1"/>
  <c r="D464" i="44" s="1"/>
  <c r="D465" i="44" s="1"/>
  <c r="D466" i="44" s="1"/>
  <c r="D467" i="44" s="1"/>
  <c r="D468" i="44" s="1"/>
  <c r="D469" i="44" s="1"/>
  <c r="D470" i="44" s="1"/>
  <c r="D471" i="44" s="1"/>
  <c r="D472" i="44" s="1"/>
  <c r="D473" i="44" s="1"/>
  <c r="D474" i="44" s="1"/>
  <c r="D475" i="44" s="1"/>
  <c r="D476" i="44" s="1"/>
  <c r="D477" i="44" s="1"/>
  <c r="D478" i="44" s="1"/>
  <c r="D479" i="44" s="1"/>
  <c r="D480" i="44" s="1"/>
  <c r="D481" i="44" s="1"/>
  <c r="D482" i="44" s="1"/>
  <c r="D483" i="44" s="1"/>
  <c r="D484" i="44" s="1"/>
  <c r="D485" i="44" s="1"/>
  <c r="D486" i="44" s="1"/>
  <c r="D487" i="44" s="1"/>
  <c r="D488" i="44" s="1"/>
  <c r="D489" i="44" s="1"/>
  <c r="D490" i="44" s="1"/>
  <c r="D491" i="44" s="1"/>
  <c r="D492" i="44" s="1"/>
  <c r="D493" i="44" s="1"/>
  <c r="D494" i="44" s="1"/>
  <c r="D495" i="44" s="1"/>
  <c r="D496" i="44" s="1"/>
  <c r="D497" i="44" s="1"/>
  <c r="D498" i="44" s="1"/>
  <c r="D499" i="44" s="1"/>
  <c r="D500" i="44" s="1"/>
  <c r="D501" i="44" s="1"/>
  <c r="D502" i="44" s="1"/>
  <c r="D503" i="44" s="1"/>
  <c r="D504" i="44" s="1"/>
  <c r="D505" i="44" s="1"/>
  <c r="D506" i="44" s="1"/>
  <c r="D507" i="44" s="1"/>
  <c r="D508" i="44" s="1"/>
  <c r="D509" i="44" s="1"/>
  <c r="D510" i="44" s="1"/>
  <c r="D511" i="44" s="1"/>
  <c r="D512" i="44" s="1"/>
  <c r="D513" i="44" s="1"/>
  <c r="D514" i="44" s="1"/>
  <c r="D515" i="44" s="1"/>
  <c r="D516" i="44" s="1"/>
  <c r="D517" i="44" s="1"/>
  <c r="D518" i="44" s="1"/>
  <c r="D519" i="44" s="1"/>
  <c r="D520" i="44" s="1"/>
  <c r="D521" i="44" s="1"/>
  <c r="D522" i="44" s="1"/>
  <c r="D523" i="44" s="1"/>
  <c r="D524" i="44" s="1"/>
  <c r="D525" i="44" s="1"/>
  <c r="D526" i="44" s="1"/>
  <c r="D527" i="44" s="1"/>
  <c r="D528" i="44" s="1"/>
  <c r="D529" i="44" s="1"/>
  <c r="D530" i="44" s="1"/>
  <c r="D531" i="44" s="1"/>
  <c r="D532" i="44" s="1"/>
  <c r="D533" i="44" s="1"/>
  <c r="D534" i="44" s="1"/>
  <c r="D535" i="44" s="1"/>
  <c r="D536" i="44" s="1"/>
  <c r="D537" i="44" s="1"/>
  <c r="D538" i="44" s="1"/>
  <c r="D539" i="44" s="1"/>
  <c r="D540" i="44" s="1"/>
  <c r="D541" i="44" s="1"/>
  <c r="D542" i="44" s="1"/>
  <c r="D543" i="44" s="1"/>
  <c r="D544" i="44" s="1"/>
  <c r="D545" i="44" s="1"/>
  <c r="D546" i="44" s="1"/>
  <c r="D547" i="44" s="1"/>
  <c r="D548" i="44" s="1"/>
  <c r="D549" i="44" s="1"/>
  <c r="D550" i="44" s="1"/>
  <c r="D551" i="44" s="1"/>
  <c r="D552" i="44" s="1"/>
  <c r="D553" i="44" s="1"/>
  <c r="D554" i="44" s="1"/>
  <c r="D555" i="44" s="1"/>
  <c r="D556" i="44" s="1"/>
  <c r="D557" i="44" s="1"/>
  <c r="D558" i="44" s="1"/>
  <c r="D559" i="44" s="1"/>
  <c r="D560" i="44" s="1"/>
  <c r="D561" i="44" s="1"/>
  <c r="D562" i="44" s="1"/>
  <c r="D563" i="44" s="1"/>
  <c r="D564" i="44" s="1"/>
  <c r="D565" i="44" s="1"/>
  <c r="D566" i="44" s="1"/>
  <c r="D567" i="44" s="1"/>
  <c r="D568" i="44" s="1"/>
  <c r="D569" i="44" s="1"/>
  <c r="D570" i="44" s="1"/>
  <c r="D571" i="44" s="1"/>
  <c r="D572" i="44" s="1"/>
  <c r="D573" i="44" s="1"/>
  <c r="D574" i="44" s="1"/>
  <c r="D575" i="44" s="1"/>
  <c r="D576" i="44" s="1"/>
  <c r="D577" i="44" s="1"/>
  <c r="D578" i="44" s="1"/>
  <c r="D579" i="44" s="1"/>
  <c r="D580" i="44" s="1"/>
  <c r="D581" i="44" s="1"/>
  <c r="D582" i="44" s="1"/>
  <c r="D583" i="44" s="1"/>
  <c r="D584" i="44" s="1"/>
  <c r="D585" i="44" s="1"/>
  <c r="D586" i="44" s="1"/>
  <c r="D587" i="44" s="1"/>
  <c r="D588" i="44" s="1"/>
  <c r="D589" i="44" s="1"/>
  <c r="D590" i="44" s="1"/>
  <c r="D591" i="44" s="1"/>
  <c r="D592" i="44" s="1"/>
  <c r="D593" i="44" s="1"/>
  <c r="D594" i="44" s="1"/>
  <c r="D595" i="44" s="1"/>
  <c r="D596" i="44" s="1"/>
  <c r="D597" i="44" s="1"/>
  <c r="D598" i="44" s="1"/>
  <c r="D599" i="44" s="1"/>
  <c r="D600" i="44" s="1"/>
  <c r="D601" i="44" s="1"/>
  <c r="D602" i="44" s="1"/>
  <c r="D603" i="44" s="1"/>
  <c r="D604" i="44" s="1"/>
  <c r="D605" i="44" s="1"/>
  <c r="D606" i="44" s="1"/>
  <c r="D607" i="44" s="1"/>
  <c r="D608" i="44" s="1"/>
  <c r="D609" i="44" s="1"/>
  <c r="D610" i="44" s="1"/>
  <c r="D611" i="44" s="1"/>
  <c r="D612" i="44" s="1"/>
  <c r="D613" i="44" s="1"/>
  <c r="D614" i="44" s="1"/>
  <c r="D615" i="44" s="1"/>
  <c r="D616" i="44" s="1"/>
  <c r="D617" i="44" s="1"/>
  <c r="D618" i="44" s="1"/>
  <c r="D619" i="44" s="1"/>
  <c r="D620" i="44" s="1"/>
  <c r="D621" i="44" s="1"/>
  <c r="D622" i="44" s="1"/>
  <c r="D623" i="44" s="1"/>
  <c r="D624" i="44" s="1"/>
  <c r="D625" i="44" s="1"/>
  <c r="D626" i="44" s="1"/>
  <c r="D627" i="44" s="1"/>
  <c r="D628" i="44" s="1"/>
  <c r="D629" i="44" s="1"/>
  <c r="D630" i="44" s="1"/>
  <c r="D631" i="44" s="1"/>
  <c r="D632" i="44" s="1"/>
  <c r="D633" i="44" s="1"/>
  <c r="D634" i="44" s="1"/>
  <c r="D635" i="44" s="1"/>
  <c r="D636" i="44" s="1"/>
  <c r="D637" i="44" s="1"/>
  <c r="D638" i="44" s="1"/>
  <c r="D639" i="44" s="1"/>
  <c r="D640" i="44" s="1"/>
  <c r="D641" i="44" s="1"/>
  <c r="D642" i="44" s="1"/>
  <c r="D643" i="44" s="1"/>
  <c r="D644" i="44" s="1"/>
  <c r="D645" i="44" s="1"/>
  <c r="D646" i="44" s="1"/>
  <c r="D647" i="44" s="1"/>
  <c r="D648" i="44" s="1"/>
  <c r="D649" i="44" s="1"/>
  <c r="D650" i="44" s="1"/>
  <c r="D651" i="44" s="1"/>
  <c r="D652" i="44" s="1"/>
  <c r="D653" i="44" s="1"/>
  <c r="D654" i="44" s="1"/>
  <c r="D655" i="44" s="1"/>
  <c r="D656" i="44" s="1"/>
  <c r="D657" i="44" s="1"/>
  <c r="D658" i="44" s="1"/>
  <c r="D659" i="44" s="1"/>
  <c r="D660" i="44" s="1"/>
  <c r="D661" i="44" s="1"/>
  <c r="D662" i="44" s="1"/>
  <c r="D663" i="44" s="1"/>
  <c r="D664" i="44" s="1"/>
  <c r="D665" i="44" s="1"/>
  <c r="D666" i="44" s="1"/>
  <c r="D667" i="44" s="1"/>
  <c r="D668" i="44" s="1"/>
  <c r="D669" i="44" s="1"/>
  <c r="D670" i="44" s="1"/>
  <c r="D671" i="44" s="1"/>
  <c r="D672" i="44" s="1"/>
  <c r="D673" i="44" s="1"/>
  <c r="D674" i="44" s="1"/>
  <c r="D675" i="44" s="1"/>
  <c r="D676" i="44" s="1"/>
  <c r="D677" i="44" s="1"/>
  <c r="D678" i="44" s="1"/>
  <c r="D679" i="44" s="1"/>
  <c r="D680" i="44" s="1"/>
  <c r="D681" i="44" s="1"/>
  <c r="D682" i="44" s="1"/>
  <c r="D683" i="44" s="1"/>
  <c r="D684" i="44" s="1"/>
  <c r="D685" i="44" s="1"/>
  <c r="D686" i="44" s="1"/>
  <c r="D687" i="44" s="1"/>
  <c r="D688" i="44" s="1"/>
  <c r="D689" i="44" s="1"/>
  <c r="D690" i="44" s="1"/>
  <c r="D691" i="44" s="1"/>
  <c r="D692" i="44" s="1"/>
  <c r="D693" i="44" s="1"/>
  <c r="D694" i="44" s="1"/>
  <c r="D695" i="44" s="1"/>
  <c r="D696" i="44" s="1"/>
  <c r="D697" i="44" s="1"/>
  <c r="D698" i="44" s="1"/>
  <c r="D699" i="44" s="1"/>
  <c r="D700" i="44" s="1"/>
  <c r="D701" i="44" s="1"/>
  <c r="D702" i="44" s="1"/>
  <c r="D703" i="44" s="1"/>
  <c r="D704" i="44" s="1"/>
  <c r="D705" i="44" s="1"/>
  <c r="D706" i="44" s="1"/>
  <c r="D707" i="44" s="1"/>
  <c r="D708" i="44" s="1"/>
  <c r="D709" i="44" s="1"/>
  <c r="D710" i="44" s="1"/>
  <c r="D711" i="44" s="1"/>
  <c r="D712" i="44" s="1"/>
  <c r="D713" i="44" s="1"/>
  <c r="D714" i="44" s="1"/>
  <c r="D715" i="44" s="1"/>
  <c r="D716" i="44" s="1"/>
  <c r="D717" i="44" s="1"/>
  <c r="D718" i="44" s="1"/>
  <c r="D719" i="44" s="1"/>
  <c r="D720" i="44" s="1"/>
  <c r="D721" i="44" s="1"/>
  <c r="D722" i="44" s="1"/>
  <c r="D723" i="44" s="1"/>
  <c r="D724" i="44" s="1"/>
  <c r="D725" i="44" s="1"/>
  <c r="D726" i="44" s="1"/>
  <c r="D727" i="44" s="1"/>
  <c r="D728" i="44" s="1"/>
  <c r="D729" i="44" s="1"/>
  <c r="D730" i="44" s="1"/>
  <c r="D731" i="44" s="1"/>
  <c r="D732" i="44" s="1"/>
  <c r="D733" i="44" s="1"/>
  <c r="D734" i="44" s="1"/>
  <c r="D735" i="44" s="1"/>
  <c r="D736" i="44" s="1"/>
  <c r="D737" i="44" s="1"/>
  <c r="D738" i="44" s="1"/>
  <c r="D739" i="44" s="1"/>
  <c r="D740" i="44" s="1"/>
  <c r="D741" i="44" s="1"/>
  <c r="D742" i="44" s="1"/>
  <c r="D743" i="44" s="1"/>
  <c r="D744" i="44" s="1"/>
  <c r="D745" i="44" s="1"/>
  <c r="D746" i="44" s="1"/>
  <c r="D747" i="44" s="1"/>
  <c r="D748" i="44" s="1"/>
  <c r="D749" i="44" s="1"/>
  <c r="D750" i="44" s="1"/>
  <c r="D751" i="44" s="1"/>
  <c r="D752" i="44" s="1"/>
  <c r="D753" i="44" s="1"/>
  <c r="D754" i="44" s="1"/>
  <c r="D755" i="44" s="1"/>
  <c r="D756" i="44" s="1"/>
  <c r="D757" i="44" s="1"/>
  <c r="D758" i="44" s="1"/>
  <c r="D759" i="44" s="1"/>
  <c r="D760" i="44" s="1"/>
  <c r="D761" i="44" s="1"/>
  <c r="D762" i="44" s="1"/>
  <c r="D763" i="44" s="1"/>
  <c r="D764" i="44" s="1"/>
  <c r="D765" i="44" s="1"/>
  <c r="J2" i="44"/>
  <c r="D2" i="44"/>
  <c r="B766" i="44" l="1"/>
  <c r="H569" i="44"/>
  <c r="D28" i="10" s="1"/>
  <c r="J568" i="44"/>
  <c r="C766" i="44"/>
  <c r="H568" i="16"/>
  <c r="I568" i="16"/>
  <c r="J568" i="16" l="1"/>
  <c r="B767" i="44"/>
  <c r="D766" i="44"/>
  <c r="H569" i="16"/>
  <c r="J768" i="16" s="1"/>
  <c r="B766" i="16"/>
  <c r="C766" i="16"/>
  <c r="B33" i="38"/>
  <c r="I34" i="27"/>
  <c r="B570" i="38"/>
  <c r="H794" i="6"/>
  <c r="I794" i="6"/>
  <c r="B22" i="38"/>
  <c r="D766" i="16" l="1"/>
  <c r="B767" i="16"/>
  <c r="J794" i="6"/>
  <c r="H795" i="6"/>
  <c r="F19" i="38"/>
  <c r="C117" i="43"/>
  <c r="B117" i="43"/>
  <c r="D6" i="43"/>
  <c r="D7" i="43" s="1"/>
  <c r="D8" i="43" s="1"/>
  <c r="D9" i="43" s="1"/>
  <c r="D10" i="43" s="1"/>
  <c r="D11" i="43" s="1"/>
  <c r="D12" i="43" s="1"/>
  <c r="D13" i="43" s="1"/>
  <c r="D14" i="43" s="1"/>
  <c r="D15" i="43" s="1"/>
  <c r="D16" i="43" s="1"/>
  <c r="D17" i="43" s="1"/>
  <c r="D18" i="43" s="1"/>
  <c r="D19" i="43" s="1"/>
  <c r="D20" i="43" s="1"/>
  <c r="D21" i="43" s="1"/>
  <c r="D22" i="43" s="1"/>
  <c r="D23" i="43" s="1"/>
  <c r="D24" i="43" s="1"/>
  <c r="D25" i="43" s="1"/>
  <c r="D26" i="43" s="1"/>
  <c r="D27" i="43" s="1"/>
  <c r="D28" i="43" s="1"/>
  <c r="D29" i="43" s="1"/>
  <c r="D30" i="43" s="1"/>
  <c r="D31" i="43" s="1"/>
  <c r="C149" i="42"/>
  <c r="B149" i="42"/>
  <c r="D6" i="42"/>
  <c r="D7" i="42" s="1"/>
  <c r="D8" i="42" s="1"/>
  <c r="D9" i="42" s="1"/>
  <c r="D10" i="42" s="1"/>
  <c r="D11" i="42" s="1"/>
  <c r="D12" i="42" s="1"/>
  <c r="D13" i="42" s="1"/>
  <c r="D14" i="42" s="1"/>
  <c r="D15" i="42" s="1"/>
  <c r="D16" i="42" s="1"/>
  <c r="D17" i="42" s="1"/>
  <c r="D18" i="42" s="1"/>
  <c r="D19" i="42" s="1"/>
  <c r="D20" i="42" s="1"/>
  <c r="D21" i="42" s="1"/>
  <c r="D22" i="42" s="1"/>
  <c r="D23" i="42" s="1"/>
  <c r="D24" i="42" s="1"/>
  <c r="D25" i="42" s="1"/>
  <c r="D26" i="42" s="1"/>
  <c r="D27" i="42" s="1"/>
  <c r="D32" i="43" l="1"/>
  <c r="D33" i="43" s="1"/>
  <c r="D34" i="43" s="1"/>
  <c r="D35" i="43" s="1"/>
  <c r="D36" i="43" s="1"/>
  <c r="D37" i="43" s="1"/>
  <c r="D38" i="43" s="1"/>
  <c r="D39" i="43" s="1"/>
  <c r="D40" i="43" s="1"/>
  <c r="D41" i="43" s="1"/>
  <c r="D42" i="43" s="1"/>
  <c r="D43" i="43" s="1"/>
  <c r="D44" i="43" s="1"/>
  <c r="D45" i="43" s="1"/>
  <c r="D46" i="43" s="1"/>
  <c r="D47" i="43" s="1"/>
  <c r="D48" i="43" s="1"/>
  <c r="D49" i="43" s="1"/>
  <c r="D50" i="43" s="1"/>
  <c r="D51" i="43" s="1"/>
  <c r="D52" i="43" s="1"/>
  <c r="D53" i="43" s="1"/>
  <c r="D54" i="43" s="1"/>
  <c r="D55" i="43" s="1"/>
  <c r="D56" i="43" s="1"/>
  <c r="D57" i="43" s="1"/>
  <c r="D58" i="43" s="1"/>
  <c r="D59" i="43" s="1"/>
  <c r="D60" i="43" s="1"/>
  <c r="D61" i="43" s="1"/>
  <c r="D62" i="43" s="1"/>
  <c r="D63" i="43" s="1"/>
  <c r="D64" i="43" s="1"/>
  <c r="D65" i="43" s="1"/>
  <c r="D66" i="43" s="1"/>
  <c r="D67" i="43" s="1"/>
  <c r="D68" i="43" s="1"/>
  <c r="D69" i="43" s="1"/>
  <c r="D70" i="43" s="1"/>
  <c r="D71" i="43" s="1"/>
  <c r="D72" i="43" s="1"/>
  <c r="D73" i="43" s="1"/>
  <c r="D74" i="43" s="1"/>
  <c r="D75" i="43" s="1"/>
  <c r="D76" i="43" s="1"/>
  <c r="D77" i="43" s="1"/>
  <c r="D78" i="43" s="1"/>
  <c r="D79" i="43" s="1"/>
  <c r="D80" i="43" s="1"/>
  <c r="D81" i="43" s="1"/>
  <c r="D82" i="43" s="1"/>
  <c r="D83" i="43" s="1"/>
  <c r="D84" i="43" s="1"/>
  <c r="D85" i="43" s="1"/>
  <c r="D86" i="43" s="1"/>
  <c r="D87" i="43" s="1"/>
  <c r="D88" i="43" s="1"/>
  <c r="D89" i="43" s="1"/>
  <c r="D90" i="43" s="1"/>
  <c r="D91" i="43" s="1"/>
  <c r="D92" i="43" s="1"/>
  <c r="D93" i="43" s="1"/>
  <c r="D94" i="43" s="1"/>
  <c r="D95" i="43" s="1"/>
  <c r="D96" i="43" s="1"/>
  <c r="D97" i="43" s="1"/>
  <c r="D98" i="43" s="1"/>
  <c r="D99" i="43" s="1"/>
  <c r="D100" i="43" s="1"/>
  <c r="D101" i="43" s="1"/>
  <c r="D102" i="43" s="1"/>
  <c r="D103" i="43" s="1"/>
  <c r="D104" i="43" s="1"/>
  <c r="D105" i="43" s="1"/>
  <c r="D106" i="43" s="1"/>
  <c r="D107" i="43" s="1"/>
  <c r="D108" i="43" s="1"/>
  <c r="D109" i="43" s="1"/>
  <c r="D110" i="43" s="1"/>
  <c r="D111" i="43" s="1"/>
  <c r="D112" i="43" s="1"/>
  <c r="D113" i="43" s="1"/>
  <c r="D114" i="43" s="1"/>
  <c r="D115" i="43" s="1"/>
  <c r="D116" i="43" s="1"/>
  <c r="D28" i="42"/>
  <c r="D29" i="42" s="1"/>
  <c r="D30" i="42" s="1"/>
  <c r="D31" i="42" s="1"/>
  <c r="D32" i="42" s="1"/>
  <c r="D33" i="42" s="1"/>
  <c r="D34" i="42" s="1"/>
  <c r="D35" i="42" s="1"/>
  <c r="D36" i="42" s="1"/>
  <c r="D37" i="42" s="1"/>
  <c r="D38" i="42" s="1"/>
  <c r="D39" i="42" s="1"/>
  <c r="D40" i="42" s="1"/>
  <c r="D117" i="43"/>
  <c r="B150" i="42"/>
  <c r="B14" i="26" s="1"/>
  <c r="D14" i="26" s="1"/>
  <c r="B118" i="43"/>
  <c r="B16" i="26" s="1"/>
  <c r="D16" i="26" s="1"/>
  <c r="D149" i="42"/>
  <c r="B11" i="38"/>
  <c r="B12" i="38"/>
  <c r="B13" i="38"/>
  <c r="B14" i="38"/>
  <c r="B15" i="38"/>
  <c r="B16" i="38"/>
  <c r="B17" i="38"/>
  <c r="B18" i="38"/>
  <c r="B19" i="38"/>
  <c r="B20" i="38"/>
  <c r="B21" i="38"/>
  <c r="F9" i="38"/>
  <c r="F10" i="38"/>
  <c r="F11" i="38"/>
  <c r="F12" i="38"/>
  <c r="F13" i="38"/>
  <c r="F14" i="38"/>
  <c r="F15" i="38"/>
  <c r="F16" i="38"/>
  <c r="F17" i="38"/>
  <c r="F18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F418" i="38"/>
  <c r="F419" i="38"/>
  <c r="F420" i="38"/>
  <c r="F421" i="38"/>
  <c r="F422" i="38"/>
  <c r="F423" i="38"/>
  <c r="F424" i="38"/>
  <c r="F425" i="38"/>
  <c r="F426" i="38"/>
  <c r="F427" i="38"/>
  <c r="F428" i="38"/>
  <c r="F429" i="38"/>
  <c r="F430" i="38"/>
  <c r="F431" i="38"/>
  <c r="F432" i="38"/>
  <c r="F433" i="38"/>
  <c r="F434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49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5" i="38"/>
  <c r="F466" i="38"/>
  <c r="F467" i="38"/>
  <c r="F468" i="38"/>
  <c r="F469" i="38"/>
  <c r="F470" i="38"/>
  <c r="F471" i="38"/>
  <c r="F472" i="38"/>
  <c r="F473" i="38"/>
  <c r="F474" i="38"/>
  <c r="F475" i="38"/>
  <c r="F476" i="38"/>
  <c r="F477" i="38"/>
  <c r="F478" i="38"/>
  <c r="F479" i="38"/>
  <c r="F480" i="38"/>
  <c r="F481" i="38"/>
  <c r="F482" i="38"/>
  <c r="F483" i="38"/>
  <c r="F484" i="38"/>
  <c r="F485" i="38"/>
  <c r="F486" i="38"/>
  <c r="F487" i="38"/>
  <c r="F488" i="38"/>
  <c r="F489" i="38"/>
  <c r="F490" i="38"/>
  <c r="F491" i="38"/>
  <c r="F492" i="38"/>
  <c r="F493" i="38"/>
  <c r="F494" i="38"/>
  <c r="F495" i="38"/>
  <c r="F496" i="38"/>
  <c r="F497" i="38"/>
  <c r="F498" i="38"/>
  <c r="F499" i="38"/>
  <c r="F500" i="38"/>
  <c r="F501" i="38"/>
  <c r="F502" i="38"/>
  <c r="F503" i="38"/>
  <c r="F504" i="38"/>
  <c r="F505" i="38"/>
  <c r="F506" i="38"/>
  <c r="F507" i="38"/>
  <c r="F508" i="38"/>
  <c r="F509" i="38"/>
  <c r="F510" i="38"/>
  <c r="F511" i="38"/>
  <c r="F512" i="38"/>
  <c r="F513" i="38"/>
  <c r="F514" i="38"/>
  <c r="F515" i="38"/>
  <c r="F516" i="38"/>
  <c r="F517" i="38"/>
  <c r="F518" i="38"/>
  <c r="F519" i="38"/>
  <c r="F520" i="38"/>
  <c r="F521" i="38"/>
  <c r="F522" i="38"/>
  <c r="F523" i="38"/>
  <c r="F524" i="38"/>
  <c r="F525" i="38"/>
  <c r="F526" i="38"/>
  <c r="F527" i="38"/>
  <c r="F528" i="38"/>
  <c r="F529" i="38"/>
  <c r="F530" i="38"/>
  <c r="F531" i="38"/>
  <c r="F532" i="38"/>
  <c r="F533" i="38"/>
  <c r="F534" i="38"/>
  <c r="F535" i="38"/>
  <c r="F536" i="38"/>
  <c r="F537" i="38"/>
  <c r="F538" i="38"/>
  <c r="F539" i="38"/>
  <c r="F540" i="38"/>
  <c r="F541" i="38"/>
  <c r="F542" i="38"/>
  <c r="F543" i="38"/>
  <c r="F544" i="38"/>
  <c r="F545" i="38"/>
  <c r="F546" i="38"/>
  <c r="F547" i="38"/>
  <c r="F548" i="38"/>
  <c r="F549" i="38"/>
  <c r="F550" i="38"/>
  <c r="F551" i="38"/>
  <c r="F552" i="38"/>
  <c r="F553" i="38"/>
  <c r="F554" i="38"/>
  <c r="F555" i="38"/>
  <c r="F556" i="38"/>
  <c r="F557" i="38"/>
  <c r="F558" i="38"/>
  <c r="F559" i="38"/>
  <c r="F560" i="38"/>
  <c r="F561" i="38"/>
  <c r="F562" i="38"/>
  <c r="F563" i="38"/>
  <c r="F564" i="38"/>
  <c r="F565" i="38"/>
  <c r="F566" i="38"/>
  <c r="F567" i="38"/>
  <c r="F568" i="38"/>
  <c r="F569" i="38"/>
  <c r="F570" i="38"/>
  <c r="F571" i="38"/>
  <c r="B23" i="38"/>
  <c r="B24" i="38"/>
  <c r="B25" i="38"/>
  <c r="B26" i="38"/>
  <c r="B27" i="38"/>
  <c r="B28" i="38"/>
  <c r="B29" i="38"/>
  <c r="B30" i="38"/>
  <c r="B31" i="38"/>
  <c r="B32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B105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B172" i="38"/>
  <c r="B173" i="38"/>
  <c r="B174" i="38"/>
  <c r="B175" i="38"/>
  <c r="B176" i="38"/>
  <c r="B177" i="38"/>
  <c r="B178" i="38"/>
  <c r="B179" i="38"/>
  <c r="B180" i="38"/>
  <c r="B181" i="38"/>
  <c r="B182" i="38"/>
  <c r="B183" i="38"/>
  <c r="B184" i="38"/>
  <c r="B185" i="38"/>
  <c r="B186" i="38"/>
  <c r="B187" i="38"/>
  <c r="B188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206" i="38"/>
  <c r="B207" i="38"/>
  <c r="B208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43" i="38"/>
  <c r="B244" i="38"/>
  <c r="B245" i="38"/>
  <c r="B246" i="38"/>
  <c r="B247" i="38"/>
  <c r="B248" i="38"/>
  <c r="B249" i="38"/>
  <c r="B250" i="38"/>
  <c r="B251" i="38"/>
  <c r="B252" i="38"/>
  <c r="B253" i="38"/>
  <c r="B254" i="38"/>
  <c r="B255" i="38"/>
  <c r="B256" i="38"/>
  <c r="B257" i="38"/>
  <c r="B258" i="38"/>
  <c r="B259" i="38"/>
  <c r="B260" i="38"/>
  <c r="B261" i="38"/>
  <c r="B262" i="38"/>
  <c r="B263" i="38"/>
  <c r="B264" i="38"/>
  <c r="B265" i="38"/>
  <c r="B266" i="38"/>
  <c r="B267" i="38"/>
  <c r="B268" i="38"/>
  <c r="B269" i="38"/>
  <c r="B270" i="38"/>
  <c r="B271" i="38"/>
  <c r="B272" i="38"/>
  <c r="B273" i="38"/>
  <c r="B274" i="38"/>
  <c r="B275" i="38"/>
  <c r="B276" i="38"/>
  <c r="B277" i="38"/>
  <c r="B278" i="38"/>
  <c r="B279" i="38"/>
  <c r="B280" i="38"/>
  <c r="B281" i="38"/>
  <c r="B282" i="38"/>
  <c r="B283" i="38"/>
  <c r="B284" i="38"/>
  <c r="B285" i="38"/>
  <c r="B286" i="38"/>
  <c r="B287" i="38"/>
  <c r="B288" i="38"/>
  <c r="B289" i="38"/>
  <c r="B290" i="38"/>
  <c r="B291" i="38"/>
  <c r="B292" i="38"/>
  <c r="B293" i="38"/>
  <c r="B294" i="38"/>
  <c r="B295" i="38"/>
  <c r="B296" i="38"/>
  <c r="B297" i="38"/>
  <c r="B298" i="38"/>
  <c r="B299" i="38"/>
  <c r="B300" i="38"/>
  <c r="B301" i="38"/>
  <c r="B302" i="38"/>
  <c r="B303" i="38"/>
  <c r="B304" i="38"/>
  <c r="B305" i="38"/>
  <c r="B306" i="38"/>
  <c r="B307" i="38"/>
  <c r="B308" i="38"/>
  <c r="B309" i="38"/>
  <c r="B310" i="38"/>
  <c r="B311" i="38"/>
  <c r="B312" i="38"/>
  <c r="B313" i="38"/>
  <c r="B314" i="38"/>
  <c r="B315" i="38"/>
  <c r="B316" i="38"/>
  <c r="B317" i="38"/>
  <c r="B318" i="38"/>
  <c r="B319" i="38"/>
  <c r="B320" i="38"/>
  <c r="B321" i="38"/>
  <c r="B322" i="38"/>
  <c r="B323" i="38"/>
  <c r="B324" i="38"/>
  <c r="B325" i="38"/>
  <c r="B326" i="38"/>
  <c r="B327" i="38"/>
  <c r="B328" i="38"/>
  <c r="B329" i="38"/>
  <c r="B330" i="38"/>
  <c r="B331" i="38"/>
  <c r="B332" i="38"/>
  <c r="B333" i="38"/>
  <c r="B334" i="38"/>
  <c r="B335" i="38"/>
  <c r="B336" i="38"/>
  <c r="B337" i="38"/>
  <c r="B338" i="38"/>
  <c r="B339" i="38"/>
  <c r="B340" i="38"/>
  <c r="B341" i="38"/>
  <c r="B342" i="38"/>
  <c r="B343" i="38"/>
  <c r="B344" i="38"/>
  <c r="B345" i="38"/>
  <c r="B346" i="38"/>
  <c r="B347" i="38"/>
  <c r="B348" i="38"/>
  <c r="B349" i="38"/>
  <c r="B350" i="38"/>
  <c r="B351" i="38"/>
  <c r="B352" i="38"/>
  <c r="B353" i="38"/>
  <c r="B354" i="38"/>
  <c r="B355" i="38"/>
  <c r="B356" i="38"/>
  <c r="B357" i="38"/>
  <c r="B358" i="38"/>
  <c r="B359" i="38"/>
  <c r="B360" i="38"/>
  <c r="B361" i="38"/>
  <c r="B362" i="38"/>
  <c r="B363" i="38"/>
  <c r="B364" i="38"/>
  <c r="B365" i="38"/>
  <c r="B366" i="38"/>
  <c r="B367" i="38"/>
  <c r="B368" i="38"/>
  <c r="B369" i="38"/>
  <c r="B370" i="38"/>
  <c r="B371" i="38"/>
  <c r="B372" i="38"/>
  <c r="B373" i="38"/>
  <c r="B374" i="38"/>
  <c r="B375" i="38"/>
  <c r="B376" i="38"/>
  <c r="B377" i="38"/>
  <c r="B378" i="38"/>
  <c r="B379" i="38"/>
  <c r="B380" i="38"/>
  <c r="B381" i="38"/>
  <c r="B382" i="38"/>
  <c r="B383" i="38"/>
  <c r="B384" i="38"/>
  <c r="B385" i="38"/>
  <c r="B386" i="38"/>
  <c r="B387" i="38"/>
  <c r="B390" i="38"/>
  <c r="B391" i="38"/>
  <c r="B392" i="38"/>
  <c r="B393" i="38"/>
  <c r="B394" i="38"/>
  <c r="B395" i="38"/>
  <c r="B396" i="38"/>
  <c r="B397" i="38"/>
  <c r="B398" i="38"/>
  <c r="B399" i="38"/>
  <c r="B400" i="38"/>
  <c r="B401" i="38"/>
  <c r="B402" i="38"/>
  <c r="B403" i="38"/>
  <c r="B404" i="38"/>
  <c r="B405" i="38"/>
  <c r="B406" i="38"/>
  <c r="B407" i="38"/>
  <c r="B408" i="38"/>
  <c r="B409" i="38"/>
  <c r="B410" i="38"/>
  <c r="B411" i="38"/>
  <c r="B412" i="38"/>
  <c r="B413" i="38"/>
  <c r="B414" i="38"/>
  <c r="B415" i="38"/>
  <c r="B416" i="38"/>
  <c r="B417" i="38"/>
  <c r="B418" i="38"/>
  <c r="B419" i="38"/>
  <c r="B420" i="38"/>
  <c r="B421" i="38"/>
  <c r="B422" i="38"/>
  <c r="B423" i="38"/>
  <c r="B424" i="38"/>
  <c r="B425" i="38"/>
  <c r="B426" i="38"/>
  <c r="B427" i="38"/>
  <c r="B428" i="38"/>
  <c r="B429" i="38"/>
  <c r="B430" i="38"/>
  <c r="B431" i="38"/>
  <c r="B432" i="38"/>
  <c r="B433" i="38"/>
  <c r="B434" i="38"/>
  <c r="B435" i="38"/>
  <c r="B436" i="38"/>
  <c r="B437" i="38"/>
  <c r="B438" i="38"/>
  <c r="B439" i="38"/>
  <c r="B440" i="38"/>
  <c r="B441" i="38"/>
  <c r="B442" i="38"/>
  <c r="B443" i="38"/>
  <c r="B444" i="38"/>
  <c r="B445" i="38"/>
  <c r="B446" i="38"/>
  <c r="B447" i="38"/>
  <c r="B448" i="38"/>
  <c r="B449" i="38"/>
  <c r="B450" i="38"/>
  <c r="B451" i="38"/>
  <c r="B452" i="38"/>
  <c r="B453" i="38"/>
  <c r="B454" i="38"/>
  <c r="B455" i="38"/>
  <c r="B456" i="38"/>
  <c r="B457" i="38"/>
  <c r="B458" i="38"/>
  <c r="B459" i="38"/>
  <c r="B460" i="38"/>
  <c r="B461" i="38"/>
  <c r="B465" i="38"/>
  <c r="B466" i="38"/>
  <c r="B467" i="38"/>
  <c r="B468" i="38"/>
  <c r="B469" i="38"/>
  <c r="B470" i="38"/>
  <c r="B471" i="38"/>
  <c r="B472" i="38"/>
  <c r="B473" i="38"/>
  <c r="B474" i="38"/>
  <c r="B475" i="38"/>
  <c r="B476" i="38"/>
  <c r="B477" i="38"/>
  <c r="B478" i="38"/>
  <c r="B479" i="38"/>
  <c r="B480" i="38"/>
  <c r="B481" i="38"/>
  <c r="B482" i="38"/>
  <c r="B483" i="38"/>
  <c r="B484" i="38"/>
  <c r="B485" i="38"/>
  <c r="B486" i="38"/>
  <c r="B487" i="38"/>
  <c r="B488" i="38"/>
  <c r="B489" i="38"/>
  <c r="B490" i="38"/>
  <c r="B491" i="38"/>
  <c r="B492" i="38"/>
  <c r="B493" i="38"/>
  <c r="B494" i="38"/>
  <c r="B495" i="38"/>
  <c r="B496" i="38"/>
  <c r="B497" i="38"/>
  <c r="B498" i="38"/>
  <c r="B499" i="38"/>
  <c r="B500" i="38"/>
  <c r="B501" i="38"/>
  <c r="B502" i="38"/>
  <c r="B503" i="38"/>
  <c r="B504" i="38"/>
  <c r="B505" i="38"/>
  <c r="B506" i="38"/>
  <c r="B507" i="38"/>
  <c r="B508" i="38"/>
  <c r="B509" i="38"/>
  <c r="B510" i="38"/>
  <c r="B511" i="38"/>
  <c r="B512" i="38"/>
  <c r="B513" i="38"/>
  <c r="B514" i="38"/>
  <c r="B515" i="38"/>
  <c r="B516" i="38"/>
  <c r="B517" i="38"/>
  <c r="B518" i="38"/>
  <c r="B519" i="38"/>
  <c r="B520" i="38"/>
  <c r="B521" i="38"/>
  <c r="B522" i="38"/>
  <c r="B523" i="38"/>
  <c r="B524" i="38"/>
  <c r="B525" i="38"/>
  <c r="B526" i="38"/>
  <c r="B527" i="38"/>
  <c r="B528" i="38"/>
  <c r="B529" i="38"/>
  <c r="B530" i="38"/>
  <c r="B531" i="38"/>
  <c r="B532" i="38"/>
  <c r="B533" i="38"/>
  <c r="B534" i="38"/>
  <c r="B535" i="38"/>
  <c r="B536" i="38"/>
  <c r="B537" i="38"/>
  <c r="B538" i="38"/>
  <c r="B539" i="38"/>
  <c r="B540" i="38"/>
  <c r="B541" i="38"/>
  <c r="B542" i="38"/>
  <c r="B543" i="38"/>
  <c r="B544" i="38"/>
  <c r="B545" i="38"/>
  <c r="B546" i="38"/>
  <c r="B547" i="38"/>
  <c r="B548" i="38"/>
  <c r="B549" i="38"/>
  <c r="B550" i="38"/>
  <c r="B551" i="38"/>
  <c r="B552" i="38"/>
  <c r="B553" i="38"/>
  <c r="B554" i="38"/>
  <c r="B555" i="38"/>
  <c r="B556" i="38"/>
  <c r="B557" i="38"/>
  <c r="B558" i="38"/>
  <c r="B559" i="38"/>
  <c r="B560" i="38"/>
  <c r="B561" i="38"/>
  <c r="B562" i="38"/>
  <c r="B563" i="38"/>
  <c r="B564" i="38"/>
  <c r="B565" i="38"/>
  <c r="B566" i="38"/>
  <c r="B567" i="38"/>
  <c r="B568" i="38"/>
  <c r="B569" i="38"/>
  <c r="B571" i="38"/>
  <c r="G8" i="38"/>
  <c r="F8" i="38" s="1"/>
  <c r="F7" i="38"/>
  <c r="F6" i="38"/>
  <c r="J6" i="38" s="1"/>
  <c r="C103" i="41"/>
  <c r="B103" i="41"/>
  <c r="D6" i="41"/>
  <c r="D7" i="41" s="1"/>
  <c r="D8" i="41" s="1"/>
  <c r="D9" i="41" s="1"/>
  <c r="D10" i="41" s="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D36" i="41" s="1"/>
  <c r="D37" i="41" s="1"/>
  <c r="D38" i="41" s="1"/>
  <c r="D39" i="41" s="1"/>
  <c r="D40" i="41" s="1"/>
  <c r="D41" i="41" s="1"/>
  <c r="D42" i="41" s="1"/>
  <c r="D43" i="41" s="1"/>
  <c r="D44" i="41" s="1"/>
  <c r="D45" i="41" s="1"/>
  <c r="D46" i="41" s="1"/>
  <c r="D47" i="41" s="1"/>
  <c r="D48" i="41" s="1"/>
  <c r="D49" i="41" s="1"/>
  <c r="D50" i="41" s="1"/>
  <c r="D51" i="41" s="1"/>
  <c r="D52" i="41" s="1"/>
  <c r="D53" i="41" s="1"/>
  <c r="D54" i="41" s="1"/>
  <c r="D55" i="41" s="1"/>
  <c r="D56" i="41" s="1"/>
  <c r="D57" i="41" s="1"/>
  <c r="D58" i="41" s="1"/>
  <c r="D59" i="41" s="1"/>
  <c r="D60" i="41" s="1"/>
  <c r="D61" i="41" s="1"/>
  <c r="D62" i="41" s="1"/>
  <c r="D63" i="41" s="1"/>
  <c r="D64" i="41" s="1"/>
  <c r="D65" i="41" s="1"/>
  <c r="D66" i="41" s="1"/>
  <c r="D67" i="41" s="1"/>
  <c r="D68" i="41" s="1"/>
  <c r="D69" i="41" s="1"/>
  <c r="D70" i="41" s="1"/>
  <c r="D71" i="41" s="1"/>
  <c r="D72" i="41" s="1"/>
  <c r="D73" i="41" s="1"/>
  <c r="D74" i="41" s="1"/>
  <c r="D75" i="41" s="1"/>
  <c r="D76" i="41" s="1"/>
  <c r="D77" i="41" s="1"/>
  <c r="D78" i="41" s="1"/>
  <c r="D79" i="41" s="1"/>
  <c r="D80" i="41" s="1"/>
  <c r="D81" i="41" s="1"/>
  <c r="D82" i="41" s="1"/>
  <c r="D83" i="41" s="1"/>
  <c r="D84" i="41" s="1"/>
  <c r="D85" i="41" s="1"/>
  <c r="D86" i="41" s="1"/>
  <c r="D87" i="41" s="1"/>
  <c r="D88" i="41" s="1"/>
  <c r="D89" i="41" s="1"/>
  <c r="D90" i="41" s="1"/>
  <c r="D91" i="41" s="1"/>
  <c r="D92" i="41" s="1"/>
  <c r="D93" i="41" s="1"/>
  <c r="D94" i="41" s="1"/>
  <c r="D95" i="41" s="1"/>
  <c r="D96" i="41" s="1"/>
  <c r="D97" i="41" s="1"/>
  <c r="D98" i="41" s="1"/>
  <c r="D99" i="41" s="1"/>
  <c r="D100" i="41" s="1"/>
  <c r="D101" i="41" s="1"/>
  <c r="D102" i="41" s="1"/>
  <c r="C103" i="40"/>
  <c r="B103" i="40"/>
  <c r="D6" i="40"/>
  <c r="D7" i="40" s="1"/>
  <c r="D8" i="40" s="1"/>
  <c r="D9" i="40" s="1"/>
  <c r="D10" i="40" s="1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43" i="40" s="1"/>
  <c r="D44" i="40" s="1"/>
  <c r="D45" i="40" s="1"/>
  <c r="D46" i="40" s="1"/>
  <c r="D47" i="40" s="1"/>
  <c r="D48" i="40" s="1"/>
  <c r="D49" i="40" s="1"/>
  <c r="D50" i="40" s="1"/>
  <c r="D51" i="40" s="1"/>
  <c r="D52" i="40" s="1"/>
  <c r="D53" i="40" s="1"/>
  <c r="D54" i="40" s="1"/>
  <c r="D55" i="40" s="1"/>
  <c r="D56" i="40" s="1"/>
  <c r="D57" i="40" s="1"/>
  <c r="D58" i="40" s="1"/>
  <c r="D59" i="40" s="1"/>
  <c r="D60" i="40" s="1"/>
  <c r="D61" i="40" s="1"/>
  <c r="D62" i="40" s="1"/>
  <c r="D63" i="40" s="1"/>
  <c r="D64" i="40" s="1"/>
  <c r="D65" i="40" s="1"/>
  <c r="D66" i="40" s="1"/>
  <c r="D67" i="40" s="1"/>
  <c r="D68" i="40" s="1"/>
  <c r="D69" i="40" s="1"/>
  <c r="D70" i="40" s="1"/>
  <c r="D71" i="40" s="1"/>
  <c r="D72" i="40" s="1"/>
  <c r="D73" i="40" s="1"/>
  <c r="D74" i="40" s="1"/>
  <c r="D75" i="40" s="1"/>
  <c r="D76" i="40" s="1"/>
  <c r="D77" i="40" s="1"/>
  <c r="D78" i="40" s="1"/>
  <c r="D79" i="40" s="1"/>
  <c r="D80" i="40" s="1"/>
  <c r="D81" i="40" s="1"/>
  <c r="D82" i="40" s="1"/>
  <c r="D83" i="40" s="1"/>
  <c r="D84" i="40" s="1"/>
  <c r="D85" i="40" s="1"/>
  <c r="D86" i="40" s="1"/>
  <c r="D87" i="40" s="1"/>
  <c r="D88" i="40" s="1"/>
  <c r="D89" i="40" s="1"/>
  <c r="D90" i="40" s="1"/>
  <c r="D91" i="40" s="1"/>
  <c r="D92" i="40" s="1"/>
  <c r="D93" i="40" s="1"/>
  <c r="D94" i="40" s="1"/>
  <c r="D95" i="40" s="1"/>
  <c r="D96" i="40" s="1"/>
  <c r="D97" i="40" s="1"/>
  <c r="D98" i="40" s="1"/>
  <c r="D99" i="40" s="1"/>
  <c r="D100" i="40" s="1"/>
  <c r="D101" i="40" s="1"/>
  <c r="D102" i="40" s="1"/>
  <c r="B7" i="38"/>
  <c r="C6" i="24"/>
  <c r="H50" i="13"/>
  <c r="B22" i="10"/>
  <c r="C766" i="39"/>
  <c r="B766" i="39"/>
  <c r="I568" i="39"/>
  <c r="H568" i="39"/>
  <c r="J6" i="39"/>
  <c r="J7" i="39" s="1"/>
  <c r="J8" i="39" s="1"/>
  <c r="J9" i="39" s="1"/>
  <c r="J10" i="39" s="1"/>
  <c r="J11" i="39" s="1"/>
  <c r="J12" i="39" s="1"/>
  <c r="J13" i="39" s="1"/>
  <c r="J14" i="39" s="1"/>
  <c r="J15" i="39" s="1"/>
  <c r="J16" i="39" s="1"/>
  <c r="J17" i="39" s="1"/>
  <c r="J18" i="39" s="1"/>
  <c r="J19" i="39" s="1"/>
  <c r="J20" i="39" s="1"/>
  <c r="J21" i="39" s="1"/>
  <c r="J22" i="39" s="1"/>
  <c r="J23" i="39" s="1"/>
  <c r="J24" i="39" s="1"/>
  <c r="J25" i="39" s="1"/>
  <c r="J26" i="39" s="1"/>
  <c r="J27" i="39" s="1"/>
  <c r="J28" i="39" s="1"/>
  <c r="J29" i="39" s="1"/>
  <c r="J30" i="39" s="1"/>
  <c r="J31" i="39" s="1"/>
  <c r="J32" i="39" s="1"/>
  <c r="J33" i="39" s="1"/>
  <c r="J34" i="39" s="1"/>
  <c r="J35" i="39" s="1"/>
  <c r="J36" i="39" s="1"/>
  <c r="J37" i="39" s="1"/>
  <c r="J38" i="39" s="1"/>
  <c r="J39" i="39" s="1"/>
  <c r="J40" i="39" s="1"/>
  <c r="J41" i="39" s="1"/>
  <c r="J42" i="39" s="1"/>
  <c r="J43" i="39" s="1"/>
  <c r="J44" i="39" s="1"/>
  <c r="J45" i="39" s="1"/>
  <c r="J46" i="39" s="1"/>
  <c r="J47" i="39" s="1"/>
  <c r="J48" i="39" s="1"/>
  <c r="J49" i="39" s="1"/>
  <c r="J50" i="39" s="1"/>
  <c r="J51" i="39" s="1"/>
  <c r="J52" i="39" s="1"/>
  <c r="J53" i="39" s="1"/>
  <c r="J54" i="39" s="1"/>
  <c r="J55" i="39" s="1"/>
  <c r="J56" i="39" s="1"/>
  <c r="J57" i="39" s="1"/>
  <c r="J58" i="39" s="1"/>
  <c r="J59" i="39" s="1"/>
  <c r="J60" i="39" s="1"/>
  <c r="J61" i="39" s="1"/>
  <c r="J62" i="39" s="1"/>
  <c r="J63" i="39" s="1"/>
  <c r="J64" i="39" s="1"/>
  <c r="J65" i="39" s="1"/>
  <c r="J66" i="39" s="1"/>
  <c r="J67" i="39" s="1"/>
  <c r="J68" i="39" s="1"/>
  <c r="J69" i="39" s="1"/>
  <c r="J70" i="39" s="1"/>
  <c r="J71" i="39" s="1"/>
  <c r="J72" i="39" s="1"/>
  <c r="J73" i="39" s="1"/>
  <c r="J74" i="39" s="1"/>
  <c r="J75" i="39" s="1"/>
  <c r="J76" i="39" s="1"/>
  <c r="J77" i="39" s="1"/>
  <c r="J78" i="39" s="1"/>
  <c r="J79" i="39" s="1"/>
  <c r="J80" i="39" s="1"/>
  <c r="J81" i="39" s="1"/>
  <c r="J82" i="39" s="1"/>
  <c r="J83" i="39" s="1"/>
  <c r="J84" i="39" s="1"/>
  <c r="J85" i="39" s="1"/>
  <c r="J86" i="39" s="1"/>
  <c r="J87" i="39" s="1"/>
  <c r="J88" i="39" s="1"/>
  <c r="J89" i="39" s="1"/>
  <c r="J90" i="39" s="1"/>
  <c r="J91" i="39" s="1"/>
  <c r="J92" i="39" s="1"/>
  <c r="J93" i="39" s="1"/>
  <c r="J94" i="39" s="1"/>
  <c r="J95" i="39" s="1"/>
  <c r="J96" i="39" s="1"/>
  <c r="J97" i="39" s="1"/>
  <c r="J98" i="39" s="1"/>
  <c r="J99" i="39" s="1"/>
  <c r="J100" i="39" s="1"/>
  <c r="J101" i="39" s="1"/>
  <c r="J102" i="39" s="1"/>
  <c r="J103" i="39" s="1"/>
  <c r="J104" i="39" s="1"/>
  <c r="J105" i="39" s="1"/>
  <c r="J106" i="39" s="1"/>
  <c r="J107" i="39" s="1"/>
  <c r="J108" i="39" s="1"/>
  <c r="J109" i="39" s="1"/>
  <c r="J110" i="39" s="1"/>
  <c r="J111" i="39" s="1"/>
  <c r="J112" i="39" s="1"/>
  <c r="J113" i="39" s="1"/>
  <c r="J114" i="39" s="1"/>
  <c r="J115" i="39" s="1"/>
  <c r="J116" i="39" s="1"/>
  <c r="J117" i="39" s="1"/>
  <c r="J118" i="39" s="1"/>
  <c r="J119" i="39" s="1"/>
  <c r="J120" i="39" s="1"/>
  <c r="J121" i="39" s="1"/>
  <c r="J122" i="39" s="1"/>
  <c r="J123" i="39" s="1"/>
  <c r="J124" i="39" s="1"/>
  <c r="J125" i="39" s="1"/>
  <c r="J126" i="39" s="1"/>
  <c r="J127" i="39" s="1"/>
  <c r="J128" i="39" s="1"/>
  <c r="J129" i="39" s="1"/>
  <c r="J130" i="39" s="1"/>
  <c r="J131" i="39" s="1"/>
  <c r="J132" i="39" s="1"/>
  <c r="J133" i="39" s="1"/>
  <c r="J134" i="39" s="1"/>
  <c r="J135" i="39" s="1"/>
  <c r="J136" i="39" s="1"/>
  <c r="J137" i="39" s="1"/>
  <c r="J138" i="39" s="1"/>
  <c r="J139" i="39" s="1"/>
  <c r="J140" i="39" s="1"/>
  <c r="J141" i="39" s="1"/>
  <c r="J142" i="39" s="1"/>
  <c r="J143" i="39" s="1"/>
  <c r="J144" i="39" s="1"/>
  <c r="J145" i="39" s="1"/>
  <c r="J146" i="39" s="1"/>
  <c r="J147" i="39" s="1"/>
  <c r="J148" i="39" s="1"/>
  <c r="J149" i="39" s="1"/>
  <c r="J150" i="39" s="1"/>
  <c r="J151" i="39" s="1"/>
  <c r="J152" i="39" s="1"/>
  <c r="J153" i="39" s="1"/>
  <c r="J154" i="39" s="1"/>
  <c r="J155" i="39" s="1"/>
  <c r="J156" i="39" s="1"/>
  <c r="J157" i="39" s="1"/>
  <c r="J158" i="39" s="1"/>
  <c r="J159" i="39" s="1"/>
  <c r="J160" i="39" s="1"/>
  <c r="J161" i="39" s="1"/>
  <c r="J162" i="39" s="1"/>
  <c r="J163" i="39" s="1"/>
  <c r="J164" i="39" s="1"/>
  <c r="J165" i="39" s="1"/>
  <c r="J166" i="39" s="1"/>
  <c r="J167" i="39" s="1"/>
  <c r="J168" i="39" s="1"/>
  <c r="J169" i="39" s="1"/>
  <c r="J170" i="39" s="1"/>
  <c r="J171" i="39" s="1"/>
  <c r="J172" i="39" s="1"/>
  <c r="J173" i="39" s="1"/>
  <c r="J174" i="39" s="1"/>
  <c r="J175" i="39" s="1"/>
  <c r="J176" i="39" s="1"/>
  <c r="J177" i="39" s="1"/>
  <c r="J178" i="39" s="1"/>
  <c r="J179" i="39" s="1"/>
  <c r="J180" i="39" s="1"/>
  <c r="J181" i="39" s="1"/>
  <c r="J182" i="39" s="1"/>
  <c r="J183" i="39" s="1"/>
  <c r="J184" i="39" s="1"/>
  <c r="J185" i="39" s="1"/>
  <c r="J186" i="39" s="1"/>
  <c r="J187" i="39" s="1"/>
  <c r="J188" i="39" s="1"/>
  <c r="J189" i="39" s="1"/>
  <c r="J190" i="39" s="1"/>
  <c r="J191" i="39" s="1"/>
  <c r="J192" i="39" s="1"/>
  <c r="J193" i="39" s="1"/>
  <c r="J194" i="39" s="1"/>
  <c r="J195" i="39" s="1"/>
  <c r="J196" i="39" s="1"/>
  <c r="J197" i="39" s="1"/>
  <c r="J198" i="39" s="1"/>
  <c r="J199" i="39" s="1"/>
  <c r="J200" i="39" s="1"/>
  <c r="J201" i="39" s="1"/>
  <c r="J202" i="39" s="1"/>
  <c r="J203" i="39" s="1"/>
  <c r="J204" i="39" s="1"/>
  <c r="J205" i="39" s="1"/>
  <c r="J206" i="39" s="1"/>
  <c r="J207" i="39" s="1"/>
  <c r="J208" i="39" s="1"/>
  <c r="J209" i="39" s="1"/>
  <c r="J210" i="39" s="1"/>
  <c r="J211" i="39" s="1"/>
  <c r="J212" i="39" s="1"/>
  <c r="J213" i="39" s="1"/>
  <c r="J214" i="39" s="1"/>
  <c r="J215" i="39" s="1"/>
  <c r="J216" i="39" s="1"/>
  <c r="J217" i="39" s="1"/>
  <c r="J218" i="39" s="1"/>
  <c r="J219" i="39" s="1"/>
  <c r="J220" i="39" s="1"/>
  <c r="J221" i="39" s="1"/>
  <c r="J222" i="39" s="1"/>
  <c r="J223" i="39" s="1"/>
  <c r="J224" i="39" s="1"/>
  <c r="J225" i="39" s="1"/>
  <c r="J226" i="39" s="1"/>
  <c r="J227" i="39" s="1"/>
  <c r="J228" i="39" s="1"/>
  <c r="J229" i="39" s="1"/>
  <c r="J230" i="39" s="1"/>
  <c r="J231" i="39" s="1"/>
  <c r="J232" i="39" s="1"/>
  <c r="J233" i="39" s="1"/>
  <c r="J234" i="39" s="1"/>
  <c r="J235" i="39" s="1"/>
  <c r="J236" i="39" s="1"/>
  <c r="J237" i="39" s="1"/>
  <c r="J238" i="39" s="1"/>
  <c r="J239" i="39" s="1"/>
  <c r="J240" i="39" s="1"/>
  <c r="J241" i="39" s="1"/>
  <c r="J242" i="39" s="1"/>
  <c r="J243" i="39" s="1"/>
  <c r="J244" i="39" s="1"/>
  <c r="J245" i="39" s="1"/>
  <c r="J246" i="39" s="1"/>
  <c r="J247" i="39" s="1"/>
  <c r="J248" i="39" s="1"/>
  <c r="J249" i="39" s="1"/>
  <c r="J250" i="39" s="1"/>
  <c r="J251" i="39" s="1"/>
  <c r="J252" i="39" s="1"/>
  <c r="J253" i="39" s="1"/>
  <c r="J254" i="39" s="1"/>
  <c r="J255" i="39" s="1"/>
  <c r="J256" i="39" s="1"/>
  <c r="J257" i="39" s="1"/>
  <c r="J258" i="39" s="1"/>
  <c r="J259" i="39" s="1"/>
  <c r="J260" i="39" s="1"/>
  <c r="J261" i="39" s="1"/>
  <c r="J262" i="39" s="1"/>
  <c r="J263" i="39" s="1"/>
  <c r="J264" i="39" s="1"/>
  <c r="J265" i="39" s="1"/>
  <c r="J266" i="39" s="1"/>
  <c r="J267" i="39" s="1"/>
  <c r="J268" i="39" s="1"/>
  <c r="J269" i="39" s="1"/>
  <c r="J270" i="39" s="1"/>
  <c r="J271" i="39" s="1"/>
  <c r="J272" i="39" s="1"/>
  <c r="J273" i="39" s="1"/>
  <c r="J274" i="39" s="1"/>
  <c r="J275" i="39" s="1"/>
  <c r="J276" i="39" s="1"/>
  <c r="J277" i="39" s="1"/>
  <c r="J278" i="39" s="1"/>
  <c r="J279" i="39" s="1"/>
  <c r="J280" i="39" s="1"/>
  <c r="J281" i="39" s="1"/>
  <c r="J282" i="39" s="1"/>
  <c r="J283" i="39" s="1"/>
  <c r="J284" i="39" s="1"/>
  <c r="J285" i="39" s="1"/>
  <c r="J286" i="39" s="1"/>
  <c r="J287" i="39" s="1"/>
  <c r="J288" i="39" s="1"/>
  <c r="J289" i="39" s="1"/>
  <c r="J290" i="39" s="1"/>
  <c r="J291" i="39" s="1"/>
  <c r="J292" i="39" s="1"/>
  <c r="J293" i="39" s="1"/>
  <c r="J294" i="39" s="1"/>
  <c r="J295" i="39" s="1"/>
  <c r="J296" i="39" s="1"/>
  <c r="J297" i="39" s="1"/>
  <c r="J298" i="39" s="1"/>
  <c r="J299" i="39" s="1"/>
  <c r="J300" i="39" s="1"/>
  <c r="J301" i="39" s="1"/>
  <c r="J302" i="39" s="1"/>
  <c r="J303" i="39" s="1"/>
  <c r="J304" i="39" s="1"/>
  <c r="J305" i="39" s="1"/>
  <c r="J306" i="39" s="1"/>
  <c r="J307" i="39" s="1"/>
  <c r="J308" i="39" s="1"/>
  <c r="J309" i="39" s="1"/>
  <c r="J310" i="39" s="1"/>
  <c r="J311" i="39" s="1"/>
  <c r="J312" i="39" s="1"/>
  <c r="J313" i="39" s="1"/>
  <c r="J314" i="39" s="1"/>
  <c r="J315" i="39" s="1"/>
  <c r="J316" i="39" s="1"/>
  <c r="J317" i="39" s="1"/>
  <c r="J318" i="39" s="1"/>
  <c r="J319" i="39" s="1"/>
  <c r="J320" i="39" s="1"/>
  <c r="J321" i="39" s="1"/>
  <c r="J322" i="39" s="1"/>
  <c r="J323" i="39" s="1"/>
  <c r="J324" i="39" s="1"/>
  <c r="J325" i="39" s="1"/>
  <c r="J326" i="39" s="1"/>
  <c r="J327" i="39" s="1"/>
  <c r="J328" i="39" s="1"/>
  <c r="J329" i="39" s="1"/>
  <c r="J330" i="39" s="1"/>
  <c r="J331" i="39" s="1"/>
  <c r="J332" i="39" s="1"/>
  <c r="J333" i="39" s="1"/>
  <c r="J334" i="39" s="1"/>
  <c r="J335" i="39" s="1"/>
  <c r="J336" i="39" s="1"/>
  <c r="J337" i="39" s="1"/>
  <c r="J338" i="39" s="1"/>
  <c r="J339" i="39" s="1"/>
  <c r="J340" i="39" s="1"/>
  <c r="J341" i="39" s="1"/>
  <c r="J342" i="39" s="1"/>
  <c r="J343" i="39" s="1"/>
  <c r="J344" i="39" s="1"/>
  <c r="J345" i="39" s="1"/>
  <c r="J346" i="39" s="1"/>
  <c r="J347" i="39" s="1"/>
  <c r="J348" i="39" s="1"/>
  <c r="J349" i="39" s="1"/>
  <c r="J350" i="39" s="1"/>
  <c r="J351" i="39" s="1"/>
  <c r="J352" i="39" s="1"/>
  <c r="J353" i="39" s="1"/>
  <c r="J354" i="39" s="1"/>
  <c r="J355" i="39" s="1"/>
  <c r="J356" i="39" s="1"/>
  <c r="J357" i="39" s="1"/>
  <c r="J358" i="39" s="1"/>
  <c r="J359" i="39" s="1"/>
  <c r="J360" i="39" s="1"/>
  <c r="J361" i="39" s="1"/>
  <c r="J362" i="39" s="1"/>
  <c r="J363" i="39" s="1"/>
  <c r="J364" i="39" s="1"/>
  <c r="J365" i="39" s="1"/>
  <c r="J366" i="39" s="1"/>
  <c r="J367" i="39" s="1"/>
  <c r="J368" i="39" s="1"/>
  <c r="J369" i="39" s="1"/>
  <c r="J370" i="39" s="1"/>
  <c r="J371" i="39" s="1"/>
  <c r="J372" i="39" s="1"/>
  <c r="J373" i="39" s="1"/>
  <c r="J374" i="39" s="1"/>
  <c r="J375" i="39" s="1"/>
  <c r="J376" i="39" s="1"/>
  <c r="J377" i="39" s="1"/>
  <c r="J378" i="39" s="1"/>
  <c r="J379" i="39" s="1"/>
  <c r="J380" i="39" s="1"/>
  <c r="J381" i="39" s="1"/>
  <c r="J382" i="39" s="1"/>
  <c r="J383" i="39" s="1"/>
  <c r="J384" i="39" s="1"/>
  <c r="J385" i="39" s="1"/>
  <c r="J386" i="39" s="1"/>
  <c r="J387" i="39" s="1"/>
  <c r="J388" i="39" s="1"/>
  <c r="J389" i="39" s="1"/>
  <c r="J390" i="39" s="1"/>
  <c r="J391" i="39" s="1"/>
  <c r="J392" i="39" s="1"/>
  <c r="J393" i="39" s="1"/>
  <c r="J394" i="39" s="1"/>
  <c r="J395" i="39" s="1"/>
  <c r="J396" i="39" s="1"/>
  <c r="J397" i="39" s="1"/>
  <c r="J398" i="39" s="1"/>
  <c r="J399" i="39" s="1"/>
  <c r="J400" i="39" s="1"/>
  <c r="J401" i="39" s="1"/>
  <c r="J402" i="39" s="1"/>
  <c r="J403" i="39" s="1"/>
  <c r="J404" i="39" s="1"/>
  <c r="J405" i="39" s="1"/>
  <c r="J406" i="39" s="1"/>
  <c r="J407" i="39" s="1"/>
  <c r="J408" i="39" s="1"/>
  <c r="J409" i="39" s="1"/>
  <c r="J410" i="39" s="1"/>
  <c r="J411" i="39" s="1"/>
  <c r="J412" i="39" s="1"/>
  <c r="J413" i="39" s="1"/>
  <c r="J414" i="39" s="1"/>
  <c r="J415" i="39" s="1"/>
  <c r="J416" i="39" s="1"/>
  <c r="J417" i="39" s="1"/>
  <c r="J418" i="39" s="1"/>
  <c r="J419" i="39" s="1"/>
  <c r="J420" i="39" s="1"/>
  <c r="J421" i="39" s="1"/>
  <c r="J422" i="39" s="1"/>
  <c r="J423" i="39" s="1"/>
  <c r="J424" i="39" s="1"/>
  <c r="J425" i="39" s="1"/>
  <c r="J426" i="39" s="1"/>
  <c r="J427" i="39" s="1"/>
  <c r="J428" i="39" s="1"/>
  <c r="J429" i="39" s="1"/>
  <c r="J430" i="39" s="1"/>
  <c r="J431" i="39" s="1"/>
  <c r="J432" i="39" s="1"/>
  <c r="J433" i="39" s="1"/>
  <c r="J434" i="39" s="1"/>
  <c r="J435" i="39" s="1"/>
  <c r="J436" i="39" s="1"/>
  <c r="J437" i="39" s="1"/>
  <c r="J438" i="39" s="1"/>
  <c r="J439" i="39" s="1"/>
  <c r="J440" i="39" s="1"/>
  <c r="J441" i="39" s="1"/>
  <c r="J442" i="39" s="1"/>
  <c r="J443" i="39" s="1"/>
  <c r="J444" i="39" s="1"/>
  <c r="J445" i="39" s="1"/>
  <c r="J446" i="39" s="1"/>
  <c r="J447" i="39" s="1"/>
  <c r="J448" i="39" s="1"/>
  <c r="J449" i="39" s="1"/>
  <c r="J450" i="39" s="1"/>
  <c r="J451" i="39" s="1"/>
  <c r="J452" i="39" s="1"/>
  <c r="J453" i="39" s="1"/>
  <c r="J454" i="39" s="1"/>
  <c r="J455" i="39" s="1"/>
  <c r="J456" i="39" s="1"/>
  <c r="J457" i="39" s="1"/>
  <c r="J458" i="39" s="1"/>
  <c r="J459" i="39" s="1"/>
  <c r="J460" i="39" s="1"/>
  <c r="J461" i="39" s="1"/>
  <c r="J462" i="39" s="1"/>
  <c r="J463" i="39" s="1"/>
  <c r="J464" i="39" s="1"/>
  <c r="J465" i="39" s="1"/>
  <c r="J466" i="39" s="1"/>
  <c r="J467" i="39" s="1"/>
  <c r="J468" i="39" s="1"/>
  <c r="J469" i="39" s="1"/>
  <c r="J470" i="39" s="1"/>
  <c r="J471" i="39" s="1"/>
  <c r="J472" i="39" s="1"/>
  <c r="J473" i="39" s="1"/>
  <c r="J474" i="39" s="1"/>
  <c r="J475" i="39" s="1"/>
  <c r="J476" i="39" s="1"/>
  <c r="J477" i="39" s="1"/>
  <c r="J478" i="39" s="1"/>
  <c r="J479" i="39" s="1"/>
  <c r="J480" i="39" s="1"/>
  <c r="J481" i="39" s="1"/>
  <c r="J482" i="39" s="1"/>
  <c r="J483" i="39" s="1"/>
  <c r="J484" i="39" s="1"/>
  <c r="J485" i="39" s="1"/>
  <c r="J486" i="39" s="1"/>
  <c r="J487" i="39" s="1"/>
  <c r="J488" i="39" s="1"/>
  <c r="J489" i="39" s="1"/>
  <c r="J490" i="39" s="1"/>
  <c r="J491" i="39" s="1"/>
  <c r="J492" i="39" s="1"/>
  <c r="J493" i="39" s="1"/>
  <c r="J494" i="39" s="1"/>
  <c r="J495" i="39" s="1"/>
  <c r="J496" i="39" s="1"/>
  <c r="J497" i="39" s="1"/>
  <c r="J498" i="39" s="1"/>
  <c r="J499" i="39" s="1"/>
  <c r="J500" i="39" s="1"/>
  <c r="J501" i="39" s="1"/>
  <c r="J502" i="39" s="1"/>
  <c r="J503" i="39" s="1"/>
  <c r="J504" i="39" s="1"/>
  <c r="J505" i="39" s="1"/>
  <c r="J506" i="39" s="1"/>
  <c r="J507" i="39" s="1"/>
  <c r="J508" i="39" s="1"/>
  <c r="J509" i="39" s="1"/>
  <c r="J510" i="39" s="1"/>
  <c r="J511" i="39" s="1"/>
  <c r="J512" i="39" s="1"/>
  <c r="J513" i="39" s="1"/>
  <c r="J514" i="39" s="1"/>
  <c r="J515" i="39" s="1"/>
  <c r="J516" i="39" s="1"/>
  <c r="J517" i="39" s="1"/>
  <c r="J518" i="39" s="1"/>
  <c r="J519" i="39" s="1"/>
  <c r="J520" i="39" s="1"/>
  <c r="J521" i="39" s="1"/>
  <c r="J522" i="39" s="1"/>
  <c r="J523" i="39" s="1"/>
  <c r="J524" i="39" s="1"/>
  <c r="J525" i="39" s="1"/>
  <c r="J526" i="39" s="1"/>
  <c r="J527" i="39" s="1"/>
  <c r="J528" i="39" s="1"/>
  <c r="J529" i="39" s="1"/>
  <c r="J530" i="39" s="1"/>
  <c r="J531" i="39" s="1"/>
  <c r="J532" i="39" s="1"/>
  <c r="J533" i="39" s="1"/>
  <c r="J534" i="39" s="1"/>
  <c r="J535" i="39" s="1"/>
  <c r="J536" i="39" s="1"/>
  <c r="J537" i="39" s="1"/>
  <c r="J538" i="39" s="1"/>
  <c r="J539" i="39" s="1"/>
  <c r="J540" i="39" s="1"/>
  <c r="J541" i="39" s="1"/>
  <c r="J542" i="39" s="1"/>
  <c r="J543" i="39" s="1"/>
  <c r="J544" i="39" s="1"/>
  <c r="J545" i="39" s="1"/>
  <c r="J546" i="39" s="1"/>
  <c r="J547" i="39" s="1"/>
  <c r="J548" i="39" s="1"/>
  <c r="J549" i="39" s="1"/>
  <c r="J550" i="39" s="1"/>
  <c r="J551" i="39" s="1"/>
  <c r="J552" i="39" s="1"/>
  <c r="J553" i="39" s="1"/>
  <c r="J554" i="39" s="1"/>
  <c r="J555" i="39" s="1"/>
  <c r="J556" i="39" s="1"/>
  <c r="J557" i="39" s="1"/>
  <c r="J558" i="39" s="1"/>
  <c r="J559" i="39" s="1"/>
  <c r="J560" i="39" s="1"/>
  <c r="J561" i="39" s="1"/>
  <c r="J562" i="39" s="1"/>
  <c r="J563" i="39" s="1"/>
  <c r="J564" i="39" s="1"/>
  <c r="J565" i="39" s="1"/>
  <c r="J566" i="39" s="1"/>
  <c r="J567" i="39" s="1"/>
  <c r="D6" i="39"/>
  <c r="D7" i="39" s="1"/>
  <c r="D8" i="39" s="1"/>
  <c r="D9" i="39" s="1"/>
  <c r="D10" i="39" s="1"/>
  <c r="D11" i="39" s="1"/>
  <c r="D12" i="39" s="1"/>
  <c r="D13" i="39" s="1"/>
  <c r="D14" i="39" s="1"/>
  <c r="D15" i="39" s="1"/>
  <c r="D16" i="39" s="1"/>
  <c r="D17" i="39" s="1"/>
  <c r="D18" i="39" s="1"/>
  <c r="D19" i="39" s="1"/>
  <c r="D20" i="39" s="1"/>
  <c r="D21" i="39" s="1"/>
  <c r="D22" i="39" s="1"/>
  <c r="D23" i="39" s="1"/>
  <c r="D24" i="39" s="1"/>
  <c r="D25" i="39" s="1"/>
  <c r="D26" i="39" s="1"/>
  <c r="D27" i="39" s="1"/>
  <c r="D28" i="39" s="1"/>
  <c r="D29" i="39" s="1"/>
  <c r="D30" i="39" s="1"/>
  <c r="D31" i="39" s="1"/>
  <c r="D32" i="39" s="1"/>
  <c r="D33" i="39" s="1"/>
  <c r="D34" i="39" s="1"/>
  <c r="D35" i="39" s="1"/>
  <c r="D36" i="39" s="1"/>
  <c r="D37" i="39" s="1"/>
  <c r="D38" i="39" s="1"/>
  <c r="D39" i="39" s="1"/>
  <c r="D40" i="39" s="1"/>
  <c r="D41" i="39" s="1"/>
  <c r="D42" i="39" s="1"/>
  <c r="D43" i="39" s="1"/>
  <c r="D44" i="39" s="1"/>
  <c r="D45" i="39" s="1"/>
  <c r="D46" i="39" s="1"/>
  <c r="D47" i="39" s="1"/>
  <c r="D48" i="39" s="1"/>
  <c r="D49" i="39" s="1"/>
  <c r="D50" i="39" s="1"/>
  <c r="D51" i="39" s="1"/>
  <c r="D52" i="39" s="1"/>
  <c r="D53" i="39" s="1"/>
  <c r="D54" i="39" s="1"/>
  <c r="D55" i="39" s="1"/>
  <c r="D56" i="39" s="1"/>
  <c r="D57" i="39" s="1"/>
  <c r="D58" i="39" s="1"/>
  <c r="D59" i="39" s="1"/>
  <c r="D60" i="39" s="1"/>
  <c r="D61" i="39" s="1"/>
  <c r="D62" i="39" s="1"/>
  <c r="D63" i="39" s="1"/>
  <c r="D64" i="39" s="1"/>
  <c r="D65" i="39" s="1"/>
  <c r="D66" i="39" s="1"/>
  <c r="D67" i="39" s="1"/>
  <c r="D68" i="39" s="1"/>
  <c r="D69" i="39" s="1"/>
  <c r="D70" i="39" s="1"/>
  <c r="D71" i="39" s="1"/>
  <c r="D72" i="39" s="1"/>
  <c r="D73" i="39" s="1"/>
  <c r="D74" i="39" s="1"/>
  <c r="D75" i="39" s="1"/>
  <c r="D76" i="39" s="1"/>
  <c r="D77" i="39" s="1"/>
  <c r="D78" i="39" s="1"/>
  <c r="D79" i="39" s="1"/>
  <c r="D80" i="39" s="1"/>
  <c r="D81" i="39" s="1"/>
  <c r="D82" i="39" s="1"/>
  <c r="D83" i="39" s="1"/>
  <c r="D84" i="39" s="1"/>
  <c r="D85" i="39" s="1"/>
  <c r="D86" i="39" s="1"/>
  <c r="D87" i="39" s="1"/>
  <c r="D88" i="39" s="1"/>
  <c r="D89" i="39" s="1"/>
  <c r="D90" i="39" s="1"/>
  <c r="D91" i="39" s="1"/>
  <c r="D92" i="39" s="1"/>
  <c r="D93" i="39" s="1"/>
  <c r="D94" i="39" s="1"/>
  <c r="D95" i="39" s="1"/>
  <c r="D96" i="39" s="1"/>
  <c r="D97" i="39" s="1"/>
  <c r="D98" i="39" s="1"/>
  <c r="D99" i="39" s="1"/>
  <c r="D100" i="39" s="1"/>
  <c r="D101" i="39" s="1"/>
  <c r="D102" i="39" s="1"/>
  <c r="D103" i="39" s="1"/>
  <c r="D104" i="39" s="1"/>
  <c r="D105" i="39" s="1"/>
  <c r="D106" i="39" s="1"/>
  <c r="D107" i="39" s="1"/>
  <c r="D108" i="39" s="1"/>
  <c r="D109" i="39" s="1"/>
  <c r="D110" i="39" s="1"/>
  <c r="D111" i="39" s="1"/>
  <c r="D112" i="39" s="1"/>
  <c r="D113" i="39" s="1"/>
  <c r="D114" i="39" s="1"/>
  <c r="D115" i="39" s="1"/>
  <c r="D116" i="39" s="1"/>
  <c r="D117" i="39" s="1"/>
  <c r="D118" i="39" s="1"/>
  <c r="D119" i="39" s="1"/>
  <c r="D120" i="39" s="1"/>
  <c r="D121" i="39" s="1"/>
  <c r="D122" i="39" s="1"/>
  <c r="D123" i="39" s="1"/>
  <c r="D124" i="39" s="1"/>
  <c r="D125" i="39" s="1"/>
  <c r="D126" i="39" s="1"/>
  <c r="D127" i="39" s="1"/>
  <c r="D128" i="39" s="1"/>
  <c r="D129" i="39" s="1"/>
  <c r="D130" i="39" s="1"/>
  <c r="D131" i="39" s="1"/>
  <c r="D132" i="39" s="1"/>
  <c r="D133" i="39" s="1"/>
  <c r="D134" i="39" s="1"/>
  <c r="D135" i="39" s="1"/>
  <c r="D136" i="39" s="1"/>
  <c r="D137" i="39" s="1"/>
  <c r="D138" i="39" s="1"/>
  <c r="D139" i="39" s="1"/>
  <c r="D140" i="39" s="1"/>
  <c r="D141" i="39" s="1"/>
  <c r="D142" i="39" s="1"/>
  <c r="D143" i="39" s="1"/>
  <c r="D144" i="39" s="1"/>
  <c r="D145" i="39" s="1"/>
  <c r="D146" i="39" s="1"/>
  <c r="D147" i="39" s="1"/>
  <c r="D148" i="39" s="1"/>
  <c r="D149" i="39" s="1"/>
  <c r="D150" i="39" s="1"/>
  <c r="D151" i="39" s="1"/>
  <c r="D152" i="39" s="1"/>
  <c r="D153" i="39" s="1"/>
  <c r="D154" i="39" s="1"/>
  <c r="D155" i="39" s="1"/>
  <c r="D156" i="39" s="1"/>
  <c r="D157" i="39" s="1"/>
  <c r="D158" i="39" s="1"/>
  <c r="D159" i="39" s="1"/>
  <c r="D160" i="39" s="1"/>
  <c r="D161" i="39" s="1"/>
  <c r="D162" i="39" s="1"/>
  <c r="D163" i="39" s="1"/>
  <c r="D164" i="39" s="1"/>
  <c r="D165" i="39" s="1"/>
  <c r="D166" i="39" s="1"/>
  <c r="D167" i="39" s="1"/>
  <c r="D168" i="39" s="1"/>
  <c r="D169" i="39" s="1"/>
  <c r="D170" i="39" s="1"/>
  <c r="D171" i="39" s="1"/>
  <c r="D172" i="39" s="1"/>
  <c r="D173" i="39" s="1"/>
  <c r="D174" i="39" s="1"/>
  <c r="D175" i="39" s="1"/>
  <c r="D176" i="39" s="1"/>
  <c r="D177" i="39" s="1"/>
  <c r="D178" i="39" s="1"/>
  <c r="D179" i="39" s="1"/>
  <c r="D180" i="39" s="1"/>
  <c r="D181" i="39" s="1"/>
  <c r="D182" i="39" s="1"/>
  <c r="D183" i="39" s="1"/>
  <c r="D184" i="39" s="1"/>
  <c r="D185" i="39" s="1"/>
  <c r="D186" i="39" s="1"/>
  <c r="D187" i="39" s="1"/>
  <c r="D188" i="39" s="1"/>
  <c r="D189" i="39" s="1"/>
  <c r="D190" i="39" s="1"/>
  <c r="D191" i="39" s="1"/>
  <c r="D192" i="39" s="1"/>
  <c r="D193" i="39" s="1"/>
  <c r="D194" i="39" s="1"/>
  <c r="D195" i="39" s="1"/>
  <c r="D196" i="39" s="1"/>
  <c r="D197" i="39" s="1"/>
  <c r="D198" i="39" s="1"/>
  <c r="D199" i="39" s="1"/>
  <c r="D200" i="39" s="1"/>
  <c r="D201" i="39" s="1"/>
  <c r="D202" i="39" s="1"/>
  <c r="D203" i="39" s="1"/>
  <c r="D204" i="39" s="1"/>
  <c r="D205" i="39" s="1"/>
  <c r="D206" i="39" s="1"/>
  <c r="D207" i="39" s="1"/>
  <c r="D208" i="39" s="1"/>
  <c r="D209" i="39" s="1"/>
  <c r="D210" i="39" s="1"/>
  <c r="D211" i="39" s="1"/>
  <c r="D212" i="39" s="1"/>
  <c r="D213" i="39" s="1"/>
  <c r="D214" i="39" s="1"/>
  <c r="D215" i="39" s="1"/>
  <c r="D216" i="39" s="1"/>
  <c r="D217" i="39" s="1"/>
  <c r="D218" i="39" s="1"/>
  <c r="D219" i="39" s="1"/>
  <c r="D220" i="39" s="1"/>
  <c r="D221" i="39" s="1"/>
  <c r="D222" i="39" s="1"/>
  <c r="D223" i="39" s="1"/>
  <c r="D224" i="39" s="1"/>
  <c r="D225" i="39" s="1"/>
  <c r="D226" i="39" s="1"/>
  <c r="D227" i="39" s="1"/>
  <c r="D228" i="39" s="1"/>
  <c r="D229" i="39" s="1"/>
  <c r="D230" i="39" s="1"/>
  <c r="D231" i="39" s="1"/>
  <c r="D232" i="39" s="1"/>
  <c r="D233" i="39" s="1"/>
  <c r="D234" i="39" s="1"/>
  <c r="D235" i="39" s="1"/>
  <c r="D236" i="39" s="1"/>
  <c r="D237" i="39" s="1"/>
  <c r="D238" i="39" s="1"/>
  <c r="D239" i="39" s="1"/>
  <c r="D240" i="39" s="1"/>
  <c r="D241" i="39" s="1"/>
  <c r="D242" i="39" s="1"/>
  <c r="D243" i="39" s="1"/>
  <c r="D244" i="39" s="1"/>
  <c r="D245" i="39" s="1"/>
  <c r="D246" i="39" s="1"/>
  <c r="D247" i="39" s="1"/>
  <c r="D248" i="39" s="1"/>
  <c r="D249" i="39" s="1"/>
  <c r="D250" i="39" s="1"/>
  <c r="D251" i="39" s="1"/>
  <c r="D252" i="39" s="1"/>
  <c r="D253" i="39" s="1"/>
  <c r="D254" i="39" s="1"/>
  <c r="D255" i="39" s="1"/>
  <c r="D256" i="39" s="1"/>
  <c r="D257" i="39" s="1"/>
  <c r="D258" i="39" s="1"/>
  <c r="D259" i="39" s="1"/>
  <c r="D260" i="39" s="1"/>
  <c r="D261" i="39" s="1"/>
  <c r="D262" i="39" s="1"/>
  <c r="D263" i="39" s="1"/>
  <c r="D264" i="39" s="1"/>
  <c r="D265" i="39" s="1"/>
  <c r="D266" i="39" s="1"/>
  <c r="D267" i="39" s="1"/>
  <c r="D268" i="39" s="1"/>
  <c r="D269" i="39" s="1"/>
  <c r="D270" i="39" s="1"/>
  <c r="D271" i="39" s="1"/>
  <c r="D272" i="39" s="1"/>
  <c r="D273" i="39" s="1"/>
  <c r="D274" i="39" s="1"/>
  <c r="D275" i="39" s="1"/>
  <c r="D276" i="39" s="1"/>
  <c r="D277" i="39" s="1"/>
  <c r="D278" i="39" s="1"/>
  <c r="D279" i="39" s="1"/>
  <c r="D280" i="39" s="1"/>
  <c r="D281" i="39" s="1"/>
  <c r="D282" i="39" s="1"/>
  <c r="D283" i="39" s="1"/>
  <c r="D284" i="39" s="1"/>
  <c r="D285" i="39" s="1"/>
  <c r="D286" i="39" s="1"/>
  <c r="D287" i="39" s="1"/>
  <c r="D288" i="39" s="1"/>
  <c r="D289" i="39" s="1"/>
  <c r="D290" i="39" s="1"/>
  <c r="D291" i="39" s="1"/>
  <c r="D292" i="39" s="1"/>
  <c r="D293" i="39" s="1"/>
  <c r="D294" i="39" s="1"/>
  <c r="D295" i="39" s="1"/>
  <c r="D296" i="39" s="1"/>
  <c r="D297" i="39" s="1"/>
  <c r="D298" i="39" s="1"/>
  <c r="D299" i="39" s="1"/>
  <c r="D300" i="39" s="1"/>
  <c r="D301" i="39" s="1"/>
  <c r="D302" i="39" s="1"/>
  <c r="D303" i="39" s="1"/>
  <c r="D304" i="39" s="1"/>
  <c r="D305" i="39" s="1"/>
  <c r="D306" i="39" s="1"/>
  <c r="D307" i="39" s="1"/>
  <c r="D308" i="39" s="1"/>
  <c r="D309" i="39" s="1"/>
  <c r="D310" i="39" s="1"/>
  <c r="D311" i="39" s="1"/>
  <c r="D312" i="39" s="1"/>
  <c r="D313" i="39" s="1"/>
  <c r="D314" i="39" s="1"/>
  <c r="D315" i="39" s="1"/>
  <c r="D316" i="39" s="1"/>
  <c r="D317" i="39" s="1"/>
  <c r="D318" i="39" s="1"/>
  <c r="D319" i="39" s="1"/>
  <c r="D320" i="39" s="1"/>
  <c r="D321" i="39" s="1"/>
  <c r="D322" i="39" s="1"/>
  <c r="D323" i="39" s="1"/>
  <c r="D324" i="39" s="1"/>
  <c r="D325" i="39" s="1"/>
  <c r="D326" i="39" s="1"/>
  <c r="D327" i="39" s="1"/>
  <c r="D328" i="39" s="1"/>
  <c r="D329" i="39" s="1"/>
  <c r="D330" i="39" s="1"/>
  <c r="D331" i="39" s="1"/>
  <c r="D332" i="39" s="1"/>
  <c r="D333" i="39" s="1"/>
  <c r="D334" i="39" s="1"/>
  <c r="D335" i="39" s="1"/>
  <c r="D336" i="39" s="1"/>
  <c r="D337" i="39" s="1"/>
  <c r="D338" i="39" s="1"/>
  <c r="D339" i="39" s="1"/>
  <c r="D340" i="39" s="1"/>
  <c r="D341" i="39" s="1"/>
  <c r="D342" i="39" s="1"/>
  <c r="D343" i="39" s="1"/>
  <c r="D344" i="39" s="1"/>
  <c r="D345" i="39" s="1"/>
  <c r="D346" i="39" s="1"/>
  <c r="D347" i="39" s="1"/>
  <c r="D348" i="39" s="1"/>
  <c r="D349" i="39" s="1"/>
  <c r="D350" i="39" s="1"/>
  <c r="D351" i="39" s="1"/>
  <c r="D352" i="39" s="1"/>
  <c r="D353" i="39" s="1"/>
  <c r="D354" i="39" s="1"/>
  <c r="D355" i="39" s="1"/>
  <c r="D356" i="39" s="1"/>
  <c r="D357" i="39" s="1"/>
  <c r="D358" i="39" s="1"/>
  <c r="D359" i="39" s="1"/>
  <c r="D360" i="39" s="1"/>
  <c r="D361" i="39" s="1"/>
  <c r="D362" i="39" s="1"/>
  <c r="D363" i="39" s="1"/>
  <c r="D364" i="39" s="1"/>
  <c r="D365" i="39" s="1"/>
  <c r="D366" i="39" s="1"/>
  <c r="D367" i="39" s="1"/>
  <c r="D368" i="39" s="1"/>
  <c r="D369" i="39" s="1"/>
  <c r="D370" i="39" s="1"/>
  <c r="D371" i="39" s="1"/>
  <c r="D372" i="39" s="1"/>
  <c r="D373" i="39" s="1"/>
  <c r="D374" i="39" s="1"/>
  <c r="D375" i="39" s="1"/>
  <c r="D376" i="39" s="1"/>
  <c r="D377" i="39" s="1"/>
  <c r="D378" i="39" s="1"/>
  <c r="D379" i="39" s="1"/>
  <c r="D380" i="39" s="1"/>
  <c r="D381" i="39" s="1"/>
  <c r="D382" i="39" s="1"/>
  <c r="D383" i="39" s="1"/>
  <c r="D384" i="39" s="1"/>
  <c r="D385" i="39" s="1"/>
  <c r="D386" i="39" s="1"/>
  <c r="D387" i="39" s="1"/>
  <c r="D388" i="39" s="1"/>
  <c r="D389" i="39" s="1"/>
  <c r="D390" i="39" s="1"/>
  <c r="D391" i="39" s="1"/>
  <c r="D392" i="39" s="1"/>
  <c r="D393" i="39" s="1"/>
  <c r="D394" i="39" s="1"/>
  <c r="D395" i="39" s="1"/>
  <c r="D396" i="39" s="1"/>
  <c r="D397" i="39" s="1"/>
  <c r="D398" i="39" s="1"/>
  <c r="D399" i="39" s="1"/>
  <c r="D400" i="39" s="1"/>
  <c r="D401" i="39" s="1"/>
  <c r="D402" i="39" s="1"/>
  <c r="D403" i="39" s="1"/>
  <c r="D404" i="39" s="1"/>
  <c r="D405" i="39" s="1"/>
  <c r="D406" i="39" s="1"/>
  <c r="D407" i="39" s="1"/>
  <c r="D408" i="39" s="1"/>
  <c r="D409" i="39" s="1"/>
  <c r="D410" i="39" s="1"/>
  <c r="D411" i="39" s="1"/>
  <c r="D412" i="39" s="1"/>
  <c r="D413" i="39" s="1"/>
  <c r="D414" i="39" s="1"/>
  <c r="D415" i="39" s="1"/>
  <c r="D416" i="39" s="1"/>
  <c r="D417" i="39" s="1"/>
  <c r="D418" i="39" s="1"/>
  <c r="D419" i="39" s="1"/>
  <c r="D420" i="39" s="1"/>
  <c r="D421" i="39" s="1"/>
  <c r="D422" i="39" s="1"/>
  <c r="D423" i="39" s="1"/>
  <c r="D424" i="39" s="1"/>
  <c r="D425" i="39" s="1"/>
  <c r="D426" i="39" s="1"/>
  <c r="D427" i="39" s="1"/>
  <c r="D428" i="39" s="1"/>
  <c r="D429" i="39" s="1"/>
  <c r="D430" i="39" s="1"/>
  <c r="D431" i="39" s="1"/>
  <c r="D432" i="39" s="1"/>
  <c r="D433" i="39" s="1"/>
  <c r="D434" i="39" s="1"/>
  <c r="D435" i="39" s="1"/>
  <c r="D436" i="39" s="1"/>
  <c r="D437" i="39" s="1"/>
  <c r="D438" i="39" s="1"/>
  <c r="D439" i="39" s="1"/>
  <c r="D440" i="39" s="1"/>
  <c r="D441" i="39" s="1"/>
  <c r="D442" i="39" s="1"/>
  <c r="D443" i="39" s="1"/>
  <c r="D444" i="39" s="1"/>
  <c r="D445" i="39" s="1"/>
  <c r="D446" i="39" s="1"/>
  <c r="D447" i="39" s="1"/>
  <c r="D448" i="39" s="1"/>
  <c r="D449" i="39" s="1"/>
  <c r="D450" i="39" s="1"/>
  <c r="D451" i="39" s="1"/>
  <c r="D452" i="39" s="1"/>
  <c r="D453" i="39" s="1"/>
  <c r="D454" i="39" s="1"/>
  <c r="D455" i="39" s="1"/>
  <c r="D456" i="39" s="1"/>
  <c r="D457" i="39" s="1"/>
  <c r="D458" i="39" s="1"/>
  <c r="D459" i="39" s="1"/>
  <c r="D460" i="39" s="1"/>
  <c r="D461" i="39" s="1"/>
  <c r="D462" i="39" s="1"/>
  <c r="D463" i="39" s="1"/>
  <c r="D464" i="39" s="1"/>
  <c r="D465" i="39" s="1"/>
  <c r="D466" i="39" s="1"/>
  <c r="D467" i="39" s="1"/>
  <c r="D468" i="39" s="1"/>
  <c r="D469" i="39" s="1"/>
  <c r="D470" i="39" s="1"/>
  <c r="D471" i="39" s="1"/>
  <c r="D472" i="39" s="1"/>
  <c r="D473" i="39" s="1"/>
  <c r="D474" i="39" s="1"/>
  <c r="D475" i="39" s="1"/>
  <c r="D476" i="39" s="1"/>
  <c r="D477" i="39" s="1"/>
  <c r="D478" i="39" s="1"/>
  <c r="D479" i="39" s="1"/>
  <c r="D480" i="39" s="1"/>
  <c r="D481" i="39" s="1"/>
  <c r="D482" i="39" s="1"/>
  <c r="D483" i="39" s="1"/>
  <c r="D484" i="39" s="1"/>
  <c r="D485" i="39" s="1"/>
  <c r="D486" i="39" s="1"/>
  <c r="D487" i="39" s="1"/>
  <c r="D488" i="39" s="1"/>
  <c r="D489" i="39" s="1"/>
  <c r="D490" i="39" s="1"/>
  <c r="D491" i="39" s="1"/>
  <c r="D492" i="39" s="1"/>
  <c r="D493" i="39" s="1"/>
  <c r="D494" i="39" s="1"/>
  <c r="D495" i="39" s="1"/>
  <c r="D496" i="39" s="1"/>
  <c r="D497" i="39" s="1"/>
  <c r="D498" i="39" s="1"/>
  <c r="D499" i="39" s="1"/>
  <c r="D500" i="39" s="1"/>
  <c r="D501" i="39" s="1"/>
  <c r="D502" i="39" s="1"/>
  <c r="D503" i="39" s="1"/>
  <c r="D504" i="39" s="1"/>
  <c r="D505" i="39" s="1"/>
  <c r="D506" i="39" s="1"/>
  <c r="D507" i="39" s="1"/>
  <c r="D508" i="39" s="1"/>
  <c r="D509" i="39" s="1"/>
  <c r="D510" i="39" s="1"/>
  <c r="D511" i="39" s="1"/>
  <c r="D512" i="39" s="1"/>
  <c r="D513" i="39" s="1"/>
  <c r="D514" i="39" s="1"/>
  <c r="D515" i="39" s="1"/>
  <c r="D516" i="39" s="1"/>
  <c r="D517" i="39" s="1"/>
  <c r="D518" i="39" s="1"/>
  <c r="D519" i="39" s="1"/>
  <c r="D520" i="39" s="1"/>
  <c r="D521" i="39" s="1"/>
  <c r="D522" i="39" s="1"/>
  <c r="D523" i="39" s="1"/>
  <c r="D524" i="39" s="1"/>
  <c r="D525" i="39" s="1"/>
  <c r="D526" i="39" s="1"/>
  <c r="D527" i="39" s="1"/>
  <c r="D528" i="39" s="1"/>
  <c r="D529" i="39" s="1"/>
  <c r="D530" i="39" s="1"/>
  <c r="D531" i="39" s="1"/>
  <c r="D532" i="39" s="1"/>
  <c r="D533" i="39" s="1"/>
  <c r="D534" i="39" s="1"/>
  <c r="D535" i="39" s="1"/>
  <c r="D536" i="39" s="1"/>
  <c r="D537" i="39" s="1"/>
  <c r="D538" i="39" s="1"/>
  <c r="D539" i="39" s="1"/>
  <c r="D540" i="39" s="1"/>
  <c r="D541" i="39" s="1"/>
  <c r="D542" i="39" s="1"/>
  <c r="D543" i="39" s="1"/>
  <c r="D544" i="39" s="1"/>
  <c r="D545" i="39" s="1"/>
  <c r="D546" i="39" s="1"/>
  <c r="D547" i="39" s="1"/>
  <c r="D548" i="39" s="1"/>
  <c r="D549" i="39" s="1"/>
  <c r="D550" i="39" s="1"/>
  <c r="D551" i="39" s="1"/>
  <c r="D552" i="39" s="1"/>
  <c r="D553" i="39" s="1"/>
  <c r="D554" i="39" s="1"/>
  <c r="D555" i="39" s="1"/>
  <c r="D556" i="39" s="1"/>
  <c r="D557" i="39" s="1"/>
  <c r="D558" i="39" s="1"/>
  <c r="D559" i="39" s="1"/>
  <c r="D560" i="39" s="1"/>
  <c r="D561" i="39" s="1"/>
  <c r="D562" i="39" s="1"/>
  <c r="D563" i="39" s="1"/>
  <c r="D564" i="39" s="1"/>
  <c r="D565" i="39" s="1"/>
  <c r="D566" i="39" s="1"/>
  <c r="D567" i="39" s="1"/>
  <c r="D568" i="39" s="1"/>
  <c r="D569" i="39" s="1"/>
  <c r="D570" i="39" s="1"/>
  <c r="D571" i="39" s="1"/>
  <c r="D572" i="39" s="1"/>
  <c r="D573" i="39" s="1"/>
  <c r="D574" i="39" s="1"/>
  <c r="D575" i="39" s="1"/>
  <c r="D576" i="39" s="1"/>
  <c r="D577" i="39" s="1"/>
  <c r="D578" i="39" s="1"/>
  <c r="D579" i="39" s="1"/>
  <c r="D580" i="39" s="1"/>
  <c r="D581" i="39" s="1"/>
  <c r="D582" i="39" s="1"/>
  <c r="D583" i="39" s="1"/>
  <c r="D584" i="39" s="1"/>
  <c r="D585" i="39" s="1"/>
  <c r="D586" i="39" s="1"/>
  <c r="D587" i="39" s="1"/>
  <c r="D588" i="39" s="1"/>
  <c r="D589" i="39" s="1"/>
  <c r="D590" i="39" s="1"/>
  <c r="D591" i="39" s="1"/>
  <c r="D592" i="39" s="1"/>
  <c r="D593" i="39" s="1"/>
  <c r="D594" i="39" s="1"/>
  <c r="D595" i="39" s="1"/>
  <c r="D596" i="39" s="1"/>
  <c r="D597" i="39" s="1"/>
  <c r="D598" i="39" s="1"/>
  <c r="D599" i="39" s="1"/>
  <c r="D600" i="39" s="1"/>
  <c r="D601" i="39" s="1"/>
  <c r="D602" i="39" s="1"/>
  <c r="D603" i="39" s="1"/>
  <c r="D604" i="39" s="1"/>
  <c r="D605" i="39" s="1"/>
  <c r="D606" i="39" s="1"/>
  <c r="D607" i="39" s="1"/>
  <c r="D608" i="39" s="1"/>
  <c r="D609" i="39" s="1"/>
  <c r="D610" i="39" s="1"/>
  <c r="D611" i="39" s="1"/>
  <c r="D612" i="39" s="1"/>
  <c r="D613" i="39" s="1"/>
  <c r="D614" i="39" s="1"/>
  <c r="D615" i="39" s="1"/>
  <c r="D616" i="39" s="1"/>
  <c r="D617" i="39" s="1"/>
  <c r="D618" i="39" s="1"/>
  <c r="D619" i="39" s="1"/>
  <c r="D620" i="39" s="1"/>
  <c r="D621" i="39" s="1"/>
  <c r="D622" i="39" s="1"/>
  <c r="D623" i="39" s="1"/>
  <c r="D624" i="39" s="1"/>
  <c r="D625" i="39" s="1"/>
  <c r="D626" i="39" s="1"/>
  <c r="D627" i="39" s="1"/>
  <c r="D628" i="39" s="1"/>
  <c r="D629" i="39" s="1"/>
  <c r="D630" i="39" s="1"/>
  <c r="D631" i="39" s="1"/>
  <c r="D632" i="39" s="1"/>
  <c r="D633" i="39" s="1"/>
  <c r="D634" i="39" s="1"/>
  <c r="D635" i="39" s="1"/>
  <c r="D636" i="39" s="1"/>
  <c r="D637" i="39" s="1"/>
  <c r="D638" i="39" s="1"/>
  <c r="D639" i="39" s="1"/>
  <c r="D640" i="39" s="1"/>
  <c r="D641" i="39" s="1"/>
  <c r="D642" i="39" s="1"/>
  <c r="D643" i="39" s="1"/>
  <c r="D644" i="39" s="1"/>
  <c r="D645" i="39" s="1"/>
  <c r="D646" i="39" s="1"/>
  <c r="D647" i="39" s="1"/>
  <c r="D648" i="39" s="1"/>
  <c r="D649" i="39" s="1"/>
  <c r="D650" i="39" s="1"/>
  <c r="D651" i="39" s="1"/>
  <c r="D652" i="39" s="1"/>
  <c r="D653" i="39" s="1"/>
  <c r="D654" i="39" s="1"/>
  <c r="D655" i="39" s="1"/>
  <c r="D656" i="39" s="1"/>
  <c r="D657" i="39" s="1"/>
  <c r="D658" i="39" s="1"/>
  <c r="D659" i="39" s="1"/>
  <c r="D660" i="39" s="1"/>
  <c r="D661" i="39" s="1"/>
  <c r="D662" i="39" s="1"/>
  <c r="D663" i="39" s="1"/>
  <c r="D664" i="39" s="1"/>
  <c r="D665" i="39" s="1"/>
  <c r="D666" i="39" s="1"/>
  <c r="D667" i="39" s="1"/>
  <c r="D668" i="39" s="1"/>
  <c r="D669" i="39" s="1"/>
  <c r="D670" i="39" s="1"/>
  <c r="D671" i="39" s="1"/>
  <c r="D672" i="39" s="1"/>
  <c r="D673" i="39" s="1"/>
  <c r="D674" i="39" s="1"/>
  <c r="D675" i="39" s="1"/>
  <c r="D676" i="39" s="1"/>
  <c r="D677" i="39" s="1"/>
  <c r="D678" i="39" s="1"/>
  <c r="D679" i="39" s="1"/>
  <c r="D680" i="39" s="1"/>
  <c r="D681" i="39" s="1"/>
  <c r="D682" i="39" s="1"/>
  <c r="D683" i="39" s="1"/>
  <c r="D684" i="39" s="1"/>
  <c r="D685" i="39" s="1"/>
  <c r="D686" i="39" s="1"/>
  <c r="D687" i="39" s="1"/>
  <c r="D688" i="39" s="1"/>
  <c r="D689" i="39" s="1"/>
  <c r="D690" i="39" s="1"/>
  <c r="D691" i="39" s="1"/>
  <c r="D692" i="39" s="1"/>
  <c r="D693" i="39" s="1"/>
  <c r="D694" i="39" s="1"/>
  <c r="D695" i="39" s="1"/>
  <c r="D696" i="39" s="1"/>
  <c r="D697" i="39" s="1"/>
  <c r="D698" i="39" s="1"/>
  <c r="D699" i="39" s="1"/>
  <c r="D700" i="39" s="1"/>
  <c r="D701" i="39" s="1"/>
  <c r="D702" i="39" s="1"/>
  <c r="D703" i="39" s="1"/>
  <c r="D704" i="39" s="1"/>
  <c r="D705" i="39" s="1"/>
  <c r="D706" i="39" s="1"/>
  <c r="D707" i="39" s="1"/>
  <c r="D708" i="39" s="1"/>
  <c r="D709" i="39" s="1"/>
  <c r="D710" i="39" s="1"/>
  <c r="D711" i="39" s="1"/>
  <c r="D712" i="39" s="1"/>
  <c r="D713" i="39" s="1"/>
  <c r="D714" i="39" s="1"/>
  <c r="D715" i="39" s="1"/>
  <c r="D716" i="39" s="1"/>
  <c r="D717" i="39" s="1"/>
  <c r="D718" i="39" s="1"/>
  <c r="D719" i="39" s="1"/>
  <c r="D720" i="39" s="1"/>
  <c r="D721" i="39" s="1"/>
  <c r="D722" i="39" s="1"/>
  <c r="D723" i="39" s="1"/>
  <c r="D724" i="39" s="1"/>
  <c r="D725" i="39" s="1"/>
  <c r="D726" i="39" s="1"/>
  <c r="D727" i="39" s="1"/>
  <c r="D728" i="39" s="1"/>
  <c r="D729" i="39" s="1"/>
  <c r="D730" i="39" s="1"/>
  <c r="D731" i="39" s="1"/>
  <c r="D732" i="39" s="1"/>
  <c r="D733" i="39" s="1"/>
  <c r="D734" i="39" s="1"/>
  <c r="D735" i="39" s="1"/>
  <c r="D736" i="39" s="1"/>
  <c r="D737" i="39" s="1"/>
  <c r="D738" i="39" s="1"/>
  <c r="D739" i="39" s="1"/>
  <c r="D740" i="39" s="1"/>
  <c r="D741" i="39" s="1"/>
  <c r="D742" i="39" s="1"/>
  <c r="D743" i="39" s="1"/>
  <c r="D744" i="39" s="1"/>
  <c r="D745" i="39" s="1"/>
  <c r="D746" i="39" s="1"/>
  <c r="D747" i="39" s="1"/>
  <c r="D748" i="39" s="1"/>
  <c r="D749" i="39" s="1"/>
  <c r="D750" i="39" s="1"/>
  <c r="D751" i="39" s="1"/>
  <c r="D752" i="39" s="1"/>
  <c r="D753" i="39" s="1"/>
  <c r="D754" i="39" s="1"/>
  <c r="D755" i="39" s="1"/>
  <c r="D756" i="39" s="1"/>
  <c r="D757" i="39" s="1"/>
  <c r="D758" i="39" s="1"/>
  <c r="D759" i="39" s="1"/>
  <c r="D760" i="39" s="1"/>
  <c r="D761" i="39" s="1"/>
  <c r="D762" i="39" s="1"/>
  <c r="D763" i="39" s="1"/>
  <c r="D764" i="39" s="1"/>
  <c r="D765" i="39" s="1"/>
  <c r="D2" i="39"/>
  <c r="J2" i="38"/>
  <c r="P6" i="38"/>
  <c r="P7" i="38" s="1"/>
  <c r="P8" i="38" s="1"/>
  <c r="P9" i="38" s="1"/>
  <c r="P10" i="38" s="1"/>
  <c r="P11" i="38" s="1"/>
  <c r="P12" i="38" s="1"/>
  <c r="P13" i="38" s="1"/>
  <c r="P14" i="38" s="1"/>
  <c r="P15" i="38" s="1"/>
  <c r="P16" i="38" s="1"/>
  <c r="P17" i="38" s="1"/>
  <c r="P18" i="38" s="1"/>
  <c r="P19" i="38" s="1"/>
  <c r="P20" i="38" s="1"/>
  <c r="P21" i="38" s="1"/>
  <c r="P22" i="38" s="1"/>
  <c r="P23" i="38" s="1"/>
  <c r="P24" i="38" s="1"/>
  <c r="P25" i="38" s="1"/>
  <c r="P26" i="38" s="1"/>
  <c r="P27" i="38" s="1"/>
  <c r="P28" i="38" s="1"/>
  <c r="P29" i="38" s="1"/>
  <c r="P30" i="38" s="1"/>
  <c r="N570" i="38"/>
  <c r="O570" i="38"/>
  <c r="I56" i="25"/>
  <c r="I55" i="25"/>
  <c r="I20" i="5"/>
  <c r="M11" i="24"/>
  <c r="I15" i="24"/>
  <c r="I8" i="24"/>
  <c r="P31" i="38" l="1"/>
  <c r="P32" i="38" s="1"/>
  <c r="P33" i="38" s="1"/>
  <c r="P34" i="38" s="1"/>
  <c r="P35" i="38" s="1"/>
  <c r="P36" i="38" s="1"/>
  <c r="P37" i="38" s="1"/>
  <c r="P38" i="38" s="1"/>
  <c r="P39" i="38" s="1"/>
  <c r="P40" i="38" s="1"/>
  <c r="P41" i="38" s="1"/>
  <c r="P42" i="38" s="1"/>
  <c r="P43" i="38" s="1"/>
  <c r="P44" i="38" s="1"/>
  <c r="P45" i="38" s="1"/>
  <c r="P46" i="38" s="1"/>
  <c r="P47" i="38" s="1"/>
  <c r="P48" i="38" s="1"/>
  <c r="P49" i="38" s="1"/>
  <c r="P50" i="38" s="1"/>
  <c r="P51" i="38" s="1"/>
  <c r="P52" i="38" s="1"/>
  <c r="P53" i="38" s="1"/>
  <c r="P54" i="38" s="1"/>
  <c r="P55" i="38" s="1"/>
  <c r="P56" i="38" s="1"/>
  <c r="P57" i="38" s="1"/>
  <c r="P58" i="38" s="1"/>
  <c r="P59" i="38" s="1"/>
  <c r="P60" i="38" s="1"/>
  <c r="P61" i="38" s="1"/>
  <c r="P62" i="38" s="1"/>
  <c r="P63" i="38" s="1"/>
  <c r="P64" i="38" s="1"/>
  <c r="P65" i="38" s="1"/>
  <c r="P66" i="38" s="1"/>
  <c r="P67" i="38" s="1"/>
  <c r="P68" i="38" s="1"/>
  <c r="P69" i="38" s="1"/>
  <c r="P70" i="38" s="1"/>
  <c r="P71" i="38" s="1"/>
  <c r="P72" i="38" s="1"/>
  <c r="P73" i="38" s="1"/>
  <c r="P74" i="38" s="1"/>
  <c r="P75" i="38" s="1"/>
  <c r="P76" i="38" s="1"/>
  <c r="P77" i="38" s="1"/>
  <c r="P78" i="38" s="1"/>
  <c r="P79" i="38" s="1"/>
  <c r="P80" i="38" s="1"/>
  <c r="P81" i="38" s="1"/>
  <c r="P82" i="38" s="1"/>
  <c r="P83" i="38" s="1"/>
  <c r="P84" i="38" s="1"/>
  <c r="P85" i="38" s="1"/>
  <c r="P86" i="38" s="1"/>
  <c r="P87" i="38" s="1"/>
  <c r="P88" i="38" s="1"/>
  <c r="P89" i="38" s="1"/>
  <c r="P90" i="38" s="1"/>
  <c r="P91" i="38" s="1"/>
  <c r="P92" i="38" s="1"/>
  <c r="P93" i="38" s="1"/>
  <c r="P94" i="38" s="1"/>
  <c r="P95" i="38" s="1"/>
  <c r="P96" i="38" s="1"/>
  <c r="P97" i="38" s="1"/>
  <c r="P98" i="38" s="1"/>
  <c r="P99" i="38" s="1"/>
  <c r="P100" i="38" s="1"/>
  <c r="P101" i="38" s="1"/>
  <c r="P102" i="38" s="1"/>
  <c r="P103" i="38" s="1"/>
  <c r="P104" i="38" s="1"/>
  <c r="P105" i="38" s="1"/>
  <c r="P106" i="38" s="1"/>
  <c r="P107" i="38" s="1"/>
  <c r="P108" i="38" s="1"/>
  <c r="P109" i="38" s="1"/>
  <c r="P110" i="38" s="1"/>
  <c r="P111" i="38" s="1"/>
  <c r="P112" i="38" s="1"/>
  <c r="P113" i="38" s="1"/>
  <c r="P114" i="38" s="1"/>
  <c r="P115" i="38" s="1"/>
  <c r="P116" i="38" s="1"/>
  <c r="P117" i="38" s="1"/>
  <c r="P118" i="38" s="1"/>
  <c r="P119" i="38" s="1"/>
  <c r="P120" i="38" s="1"/>
  <c r="P121" i="38" s="1"/>
  <c r="P122" i="38" s="1"/>
  <c r="P123" i="38" s="1"/>
  <c r="P124" i="38" s="1"/>
  <c r="P125" i="38" s="1"/>
  <c r="P126" i="38" s="1"/>
  <c r="P127" i="38" s="1"/>
  <c r="P128" i="38" s="1"/>
  <c r="P129" i="38" s="1"/>
  <c r="P130" i="38" s="1"/>
  <c r="P131" i="38" s="1"/>
  <c r="P132" i="38" s="1"/>
  <c r="P133" i="38" s="1"/>
  <c r="P134" i="38" s="1"/>
  <c r="P135" i="38" s="1"/>
  <c r="P136" i="38" s="1"/>
  <c r="P137" i="38" s="1"/>
  <c r="P138" i="38" s="1"/>
  <c r="P139" i="38" s="1"/>
  <c r="P140" i="38" s="1"/>
  <c r="P141" i="38" s="1"/>
  <c r="P142" i="38" s="1"/>
  <c r="P143" i="38" s="1"/>
  <c r="P144" i="38" s="1"/>
  <c r="P145" i="38" s="1"/>
  <c r="P146" i="38" s="1"/>
  <c r="P147" i="38" s="1"/>
  <c r="P148" i="38" s="1"/>
  <c r="P149" i="38" s="1"/>
  <c r="P150" i="38" s="1"/>
  <c r="P151" i="38" s="1"/>
  <c r="P152" i="38" s="1"/>
  <c r="P153" i="38" s="1"/>
  <c r="P154" i="38" s="1"/>
  <c r="P155" i="38" s="1"/>
  <c r="P156" i="38" s="1"/>
  <c r="P157" i="38" s="1"/>
  <c r="P158" i="38" s="1"/>
  <c r="P159" i="38" s="1"/>
  <c r="P160" i="38" s="1"/>
  <c r="P161" i="38" s="1"/>
  <c r="P162" i="38" s="1"/>
  <c r="P163" i="38" s="1"/>
  <c r="P164" i="38" s="1"/>
  <c r="P165" i="38" s="1"/>
  <c r="P166" i="38" s="1"/>
  <c r="P167" i="38" s="1"/>
  <c r="P168" i="38" s="1"/>
  <c r="P169" i="38" s="1"/>
  <c r="P170" i="38" s="1"/>
  <c r="P171" i="38" s="1"/>
  <c r="P172" i="38" s="1"/>
  <c r="P173" i="38" s="1"/>
  <c r="P174" i="38" s="1"/>
  <c r="P175" i="38" s="1"/>
  <c r="P176" i="38" s="1"/>
  <c r="P177" i="38" s="1"/>
  <c r="P178" i="38" s="1"/>
  <c r="P179" i="38" s="1"/>
  <c r="P180" i="38" s="1"/>
  <c r="P181" i="38" s="1"/>
  <c r="P182" i="38" s="1"/>
  <c r="P183" i="38" s="1"/>
  <c r="P184" i="38" s="1"/>
  <c r="P185" i="38" s="1"/>
  <c r="P186" i="38" s="1"/>
  <c r="P187" i="38" s="1"/>
  <c r="P188" i="38" s="1"/>
  <c r="P189" i="38" s="1"/>
  <c r="P190" i="38" s="1"/>
  <c r="P191" i="38" s="1"/>
  <c r="P192" i="38" s="1"/>
  <c r="P193" i="38" s="1"/>
  <c r="P194" i="38" s="1"/>
  <c r="P195" i="38" s="1"/>
  <c r="P196" i="38" s="1"/>
  <c r="P197" i="38" s="1"/>
  <c r="P198" i="38" s="1"/>
  <c r="P199" i="38" s="1"/>
  <c r="P200" i="38" s="1"/>
  <c r="P201" i="38" s="1"/>
  <c r="P202" i="38" s="1"/>
  <c r="P203" i="38" s="1"/>
  <c r="P204" i="38" s="1"/>
  <c r="P205" i="38" s="1"/>
  <c r="P206" i="38" s="1"/>
  <c r="P207" i="38" s="1"/>
  <c r="P208" i="38" s="1"/>
  <c r="P209" i="38" s="1"/>
  <c r="P210" i="38" s="1"/>
  <c r="P211" i="38" s="1"/>
  <c r="P212" i="38" s="1"/>
  <c r="P213" i="38" s="1"/>
  <c r="P214" i="38" s="1"/>
  <c r="P215" i="38" s="1"/>
  <c r="P216" i="38" s="1"/>
  <c r="P217" i="38" s="1"/>
  <c r="P218" i="38" s="1"/>
  <c r="P219" i="38" s="1"/>
  <c r="P220" i="38" s="1"/>
  <c r="P221" i="38" s="1"/>
  <c r="P222" i="38" s="1"/>
  <c r="P223" i="38" s="1"/>
  <c r="P224" i="38" s="1"/>
  <c r="P225" i="38" s="1"/>
  <c r="P226" i="38" s="1"/>
  <c r="P227" i="38" s="1"/>
  <c r="P228" i="38" s="1"/>
  <c r="P229" i="38" s="1"/>
  <c r="P230" i="38" s="1"/>
  <c r="P231" i="38" s="1"/>
  <c r="P232" i="38" s="1"/>
  <c r="P233" i="38" s="1"/>
  <c r="P234" i="38" s="1"/>
  <c r="P235" i="38" s="1"/>
  <c r="P236" i="38" s="1"/>
  <c r="P237" i="38" s="1"/>
  <c r="P238" i="38" s="1"/>
  <c r="P239" i="38" s="1"/>
  <c r="P240" i="38" s="1"/>
  <c r="P241" i="38" s="1"/>
  <c r="P242" i="38" s="1"/>
  <c r="P243" i="38" s="1"/>
  <c r="P244" i="38" s="1"/>
  <c r="P245" i="38" s="1"/>
  <c r="P246" i="38" s="1"/>
  <c r="P247" i="38" s="1"/>
  <c r="P248" i="38" s="1"/>
  <c r="P249" i="38" s="1"/>
  <c r="P250" i="38" s="1"/>
  <c r="P251" i="38" s="1"/>
  <c r="P252" i="38" s="1"/>
  <c r="P253" i="38" s="1"/>
  <c r="P254" i="38" s="1"/>
  <c r="P255" i="38" s="1"/>
  <c r="P256" i="38" s="1"/>
  <c r="P257" i="38" s="1"/>
  <c r="P258" i="38" s="1"/>
  <c r="P259" i="38" s="1"/>
  <c r="P260" i="38" s="1"/>
  <c r="P261" i="38" s="1"/>
  <c r="P262" i="38" s="1"/>
  <c r="P263" i="38" s="1"/>
  <c r="P264" i="38" s="1"/>
  <c r="P265" i="38" s="1"/>
  <c r="P266" i="38" s="1"/>
  <c r="P267" i="38" s="1"/>
  <c r="P268" i="38" s="1"/>
  <c r="P269" i="38" s="1"/>
  <c r="P270" i="38" s="1"/>
  <c r="P271" i="38" s="1"/>
  <c r="P272" i="38" s="1"/>
  <c r="P273" i="38" s="1"/>
  <c r="P274" i="38" s="1"/>
  <c r="P275" i="38" s="1"/>
  <c r="P276" i="38" s="1"/>
  <c r="P277" i="38" s="1"/>
  <c r="P278" i="38" s="1"/>
  <c r="P279" i="38" s="1"/>
  <c r="P280" i="38" s="1"/>
  <c r="P281" i="38" s="1"/>
  <c r="P282" i="38" s="1"/>
  <c r="P283" i="38" s="1"/>
  <c r="P284" i="38" s="1"/>
  <c r="P285" i="38" s="1"/>
  <c r="P286" i="38" s="1"/>
  <c r="P287" i="38" s="1"/>
  <c r="P288" i="38" s="1"/>
  <c r="P289" i="38" s="1"/>
  <c r="P290" i="38" s="1"/>
  <c r="P291" i="38" s="1"/>
  <c r="P292" i="38" s="1"/>
  <c r="P293" i="38" s="1"/>
  <c r="P294" i="38" s="1"/>
  <c r="P295" i="38" s="1"/>
  <c r="P296" i="38" s="1"/>
  <c r="P297" i="38" s="1"/>
  <c r="P298" i="38" s="1"/>
  <c r="P299" i="38" s="1"/>
  <c r="P300" i="38" s="1"/>
  <c r="P301" i="38" s="1"/>
  <c r="P302" i="38" s="1"/>
  <c r="P303" i="38" s="1"/>
  <c r="P304" i="38" s="1"/>
  <c r="P305" i="38" s="1"/>
  <c r="P306" i="38" s="1"/>
  <c r="P307" i="38" s="1"/>
  <c r="P308" i="38" s="1"/>
  <c r="P309" i="38" s="1"/>
  <c r="P310" i="38" s="1"/>
  <c r="P311" i="38" s="1"/>
  <c r="P312" i="38" s="1"/>
  <c r="P313" i="38" s="1"/>
  <c r="P314" i="38" s="1"/>
  <c r="P315" i="38" s="1"/>
  <c r="P316" i="38" s="1"/>
  <c r="P317" i="38" s="1"/>
  <c r="P318" i="38" s="1"/>
  <c r="P319" i="38" s="1"/>
  <c r="P320" i="38" s="1"/>
  <c r="P321" i="38" s="1"/>
  <c r="P322" i="38" s="1"/>
  <c r="P323" i="38" s="1"/>
  <c r="P324" i="38" s="1"/>
  <c r="P325" i="38" s="1"/>
  <c r="P326" i="38" s="1"/>
  <c r="P327" i="38" s="1"/>
  <c r="P328" i="38" s="1"/>
  <c r="P329" i="38" s="1"/>
  <c r="P330" i="38" s="1"/>
  <c r="P331" i="38" s="1"/>
  <c r="P332" i="38" s="1"/>
  <c r="P333" i="38" s="1"/>
  <c r="P334" i="38" s="1"/>
  <c r="P335" i="38" s="1"/>
  <c r="P336" i="38" s="1"/>
  <c r="P337" i="38" s="1"/>
  <c r="P338" i="38" s="1"/>
  <c r="P339" i="38" s="1"/>
  <c r="P340" i="38" s="1"/>
  <c r="P341" i="38" s="1"/>
  <c r="P342" i="38" s="1"/>
  <c r="P343" i="38" s="1"/>
  <c r="P344" i="38" s="1"/>
  <c r="P345" i="38" s="1"/>
  <c r="P346" i="38" s="1"/>
  <c r="P347" i="38" s="1"/>
  <c r="P348" i="38" s="1"/>
  <c r="P349" i="38" s="1"/>
  <c r="P350" i="38" s="1"/>
  <c r="P351" i="38" s="1"/>
  <c r="P352" i="38" s="1"/>
  <c r="P353" i="38" s="1"/>
  <c r="P354" i="38" s="1"/>
  <c r="P355" i="38" s="1"/>
  <c r="P356" i="38" s="1"/>
  <c r="P357" i="38" s="1"/>
  <c r="P358" i="38" s="1"/>
  <c r="P359" i="38" s="1"/>
  <c r="P360" i="38" s="1"/>
  <c r="P361" i="38" s="1"/>
  <c r="P362" i="38" s="1"/>
  <c r="P363" i="38" s="1"/>
  <c r="P364" i="38" s="1"/>
  <c r="P365" i="38" s="1"/>
  <c r="P366" i="38" s="1"/>
  <c r="P367" i="38" s="1"/>
  <c r="P368" i="38" s="1"/>
  <c r="P369" i="38" s="1"/>
  <c r="P370" i="38" s="1"/>
  <c r="P371" i="38" s="1"/>
  <c r="P372" i="38" s="1"/>
  <c r="P373" i="38" s="1"/>
  <c r="P374" i="38" s="1"/>
  <c r="P375" i="38" s="1"/>
  <c r="P376" i="38" s="1"/>
  <c r="P377" i="38" s="1"/>
  <c r="P378" i="38" s="1"/>
  <c r="P379" i="38" s="1"/>
  <c r="P380" i="38" s="1"/>
  <c r="P381" i="38" s="1"/>
  <c r="P382" i="38" s="1"/>
  <c r="P383" i="38" s="1"/>
  <c r="P384" i="38" s="1"/>
  <c r="P385" i="38" s="1"/>
  <c r="P386" i="38" s="1"/>
  <c r="P387" i="38" s="1"/>
  <c r="P390" i="38" s="1"/>
  <c r="P391" i="38" s="1"/>
  <c r="P392" i="38" s="1"/>
  <c r="P393" i="38" s="1"/>
  <c r="P394" i="38" s="1"/>
  <c r="P395" i="38" s="1"/>
  <c r="P396" i="38" s="1"/>
  <c r="P397" i="38" s="1"/>
  <c r="P398" i="38" s="1"/>
  <c r="P399" i="38" s="1"/>
  <c r="P400" i="38" s="1"/>
  <c r="P401" i="38" s="1"/>
  <c r="P402" i="38" s="1"/>
  <c r="P403" i="38" s="1"/>
  <c r="P404" i="38" s="1"/>
  <c r="P405" i="38" s="1"/>
  <c r="P406" i="38" s="1"/>
  <c r="P407" i="38" s="1"/>
  <c r="P408" i="38" s="1"/>
  <c r="P409" i="38" s="1"/>
  <c r="P410" i="38" s="1"/>
  <c r="P411" i="38" s="1"/>
  <c r="P412" i="38" s="1"/>
  <c r="P413" i="38" s="1"/>
  <c r="P414" i="38" s="1"/>
  <c r="P415" i="38" s="1"/>
  <c r="P416" i="38" s="1"/>
  <c r="P417" i="38" s="1"/>
  <c r="P418" i="38" s="1"/>
  <c r="P419" i="38" s="1"/>
  <c r="P420" i="38" s="1"/>
  <c r="P421" i="38" s="1"/>
  <c r="P422" i="38" s="1"/>
  <c r="P423" i="38" s="1"/>
  <c r="P424" i="38" s="1"/>
  <c r="P425" i="38" s="1"/>
  <c r="P426" i="38" s="1"/>
  <c r="P427" i="38" s="1"/>
  <c r="P428" i="38" s="1"/>
  <c r="P429" i="38" s="1"/>
  <c r="P430" i="38" s="1"/>
  <c r="P431" i="38" s="1"/>
  <c r="P432" i="38" s="1"/>
  <c r="P433" i="38" s="1"/>
  <c r="P434" i="38" s="1"/>
  <c r="P435" i="38" s="1"/>
  <c r="P436" i="38" s="1"/>
  <c r="P437" i="38" s="1"/>
  <c r="P438" i="38" s="1"/>
  <c r="P439" i="38" s="1"/>
  <c r="P440" i="38" s="1"/>
  <c r="P441" i="38" s="1"/>
  <c r="P442" i="38" s="1"/>
  <c r="P443" i="38" s="1"/>
  <c r="P444" i="38" s="1"/>
  <c r="P445" i="38" s="1"/>
  <c r="P446" i="38" s="1"/>
  <c r="P447" i="38" s="1"/>
  <c r="P448" i="38" s="1"/>
  <c r="P449" i="38" s="1"/>
  <c r="P450" i="38" s="1"/>
  <c r="P451" i="38" s="1"/>
  <c r="P452" i="38" s="1"/>
  <c r="P453" i="38" s="1"/>
  <c r="P454" i="38" s="1"/>
  <c r="P455" i="38" s="1"/>
  <c r="P456" i="38" s="1"/>
  <c r="P457" i="38" s="1"/>
  <c r="P458" i="38" s="1"/>
  <c r="P459" i="38" s="1"/>
  <c r="P460" i="38" s="1"/>
  <c r="P461" i="38" s="1"/>
  <c r="P462" i="38" s="1"/>
  <c r="P463" i="38" s="1"/>
  <c r="P464" i="38" s="1"/>
  <c r="P465" i="38" s="1"/>
  <c r="P466" i="38" s="1"/>
  <c r="P467" i="38" s="1"/>
  <c r="P468" i="38" s="1"/>
  <c r="P469" i="38" s="1"/>
  <c r="P470" i="38" s="1"/>
  <c r="P471" i="38" s="1"/>
  <c r="P472" i="38" s="1"/>
  <c r="P473" i="38" s="1"/>
  <c r="P474" i="38" s="1"/>
  <c r="P475" i="38" s="1"/>
  <c r="P476" i="38" s="1"/>
  <c r="P477" i="38" s="1"/>
  <c r="P478" i="38" s="1"/>
  <c r="P479" i="38" s="1"/>
  <c r="P480" i="38" s="1"/>
  <c r="P481" i="38" s="1"/>
  <c r="P482" i="38" s="1"/>
  <c r="P483" i="38" s="1"/>
  <c r="P484" i="38" s="1"/>
  <c r="P485" i="38" s="1"/>
  <c r="P486" i="38" s="1"/>
  <c r="P487" i="38" s="1"/>
  <c r="P488" i="38" s="1"/>
  <c r="P489" i="38" s="1"/>
  <c r="P490" i="38" s="1"/>
  <c r="P491" i="38" s="1"/>
  <c r="P492" i="38" s="1"/>
  <c r="P493" i="38" s="1"/>
  <c r="P494" i="38" s="1"/>
  <c r="P495" i="38" s="1"/>
  <c r="P496" i="38" s="1"/>
  <c r="P497" i="38" s="1"/>
  <c r="P498" i="38" s="1"/>
  <c r="P499" i="38" s="1"/>
  <c r="P500" i="38" s="1"/>
  <c r="P501" i="38" s="1"/>
  <c r="P502" i="38" s="1"/>
  <c r="P503" i="38" s="1"/>
  <c r="P504" i="38" s="1"/>
  <c r="P505" i="38" s="1"/>
  <c r="P506" i="38" s="1"/>
  <c r="P507" i="38" s="1"/>
  <c r="P508" i="38" s="1"/>
  <c r="P509" i="38" s="1"/>
  <c r="P510" i="38" s="1"/>
  <c r="P511" i="38" s="1"/>
  <c r="P512" i="38" s="1"/>
  <c r="P513" i="38" s="1"/>
  <c r="P514" i="38" s="1"/>
  <c r="P515" i="38" s="1"/>
  <c r="P516" i="38" s="1"/>
  <c r="P517" i="38" s="1"/>
  <c r="P518" i="38" s="1"/>
  <c r="P519" i="38" s="1"/>
  <c r="P520" i="38" s="1"/>
  <c r="P521" i="38" s="1"/>
  <c r="P522" i="38" s="1"/>
  <c r="P523" i="38" s="1"/>
  <c r="P524" i="38" s="1"/>
  <c r="P525" i="38" s="1"/>
  <c r="P526" i="38" s="1"/>
  <c r="P527" i="38" s="1"/>
  <c r="P528" i="38" s="1"/>
  <c r="P529" i="38" s="1"/>
  <c r="P530" i="38" s="1"/>
  <c r="P531" i="38" s="1"/>
  <c r="P532" i="38" s="1"/>
  <c r="P533" i="38" s="1"/>
  <c r="P534" i="38" s="1"/>
  <c r="P535" i="38" s="1"/>
  <c r="P536" i="38" s="1"/>
  <c r="P537" i="38" s="1"/>
  <c r="P538" i="38" s="1"/>
  <c r="P539" i="38" s="1"/>
  <c r="P540" i="38" s="1"/>
  <c r="P541" i="38" s="1"/>
  <c r="P542" i="38" s="1"/>
  <c r="P543" i="38" s="1"/>
  <c r="P544" i="38" s="1"/>
  <c r="P545" i="38" s="1"/>
  <c r="P546" i="38" s="1"/>
  <c r="P547" i="38" s="1"/>
  <c r="P548" i="38" s="1"/>
  <c r="P549" i="38" s="1"/>
  <c r="P550" i="38" s="1"/>
  <c r="P551" i="38" s="1"/>
  <c r="P552" i="38" s="1"/>
  <c r="P553" i="38" s="1"/>
  <c r="P554" i="38" s="1"/>
  <c r="P555" i="38" s="1"/>
  <c r="P556" i="38" s="1"/>
  <c r="P557" i="38" s="1"/>
  <c r="P558" i="38" s="1"/>
  <c r="P559" i="38" s="1"/>
  <c r="P560" i="38" s="1"/>
  <c r="P561" i="38" s="1"/>
  <c r="P562" i="38" s="1"/>
  <c r="P563" i="38" s="1"/>
  <c r="P564" i="38" s="1"/>
  <c r="P565" i="38" s="1"/>
  <c r="P566" i="38" s="1"/>
  <c r="P567" i="38" s="1"/>
  <c r="P568" i="38" s="1"/>
  <c r="P569" i="38" s="1"/>
  <c r="D41" i="42"/>
  <c r="D42" i="42" s="1"/>
  <c r="D43" i="42" s="1"/>
  <c r="D44" i="42" s="1"/>
  <c r="D45" i="42" s="1"/>
  <c r="D46" i="42" s="1"/>
  <c r="D47" i="42" s="1"/>
  <c r="D48" i="42" s="1"/>
  <c r="D49" i="42" s="1"/>
  <c r="D50" i="42" s="1"/>
  <c r="D51" i="42" s="1"/>
  <c r="D52" i="42" s="1"/>
  <c r="P570" i="38"/>
  <c r="N571" i="38"/>
  <c r="P770" i="38" s="1"/>
  <c r="B768" i="38"/>
  <c r="F768" i="38"/>
  <c r="D8" i="10"/>
  <c r="B104" i="41"/>
  <c r="C11" i="26" s="1"/>
  <c r="D11" i="26" s="1"/>
  <c r="D103" i="41"/>
  <c r="B104" i="40"/>
  <c r="C9" i="26" s="1"/>
  <c r="D9" i="26" s="1"/>
  <c r="D103" i="40"/>
  <c r="J7" i="38"/>
  <c r="J8" i="38" s="1"/>
  <c r="J9" i="38" s="1"/>
  <c r="J10" i="38" s="1"/>
  <c r="J11" i="38" s="1"/>
  <c r="J12" i="38" s="1"/>
  <c r="J13" i="38" s="1"/>
  <c r="J14" i="38" s="1"/>
  <c r="J15" i="38" s="1"/>
  <c r="J16" i="38" s="1"/>
  <c r="J17" i="38" s="1"/>
  <c r="J18" i="38" s="1"/>
  <c r="J19" i="38" s="1"/>
  <c r="J20" i="38" s="1"/>
  <c r="J21" i="38" s="1"/>
  <c r="J22" i="38" s="1"/>
  <c r="J23" i="38" s="1"/>
  <c r="J24" i="38" s="1"/>
  <c r="J25" i="38" s="1"/>
  <c r="J26" i="38" s="1"/>
  <c r="J27" i="38" s="1"/>
  <c r="J28" i="38" s="1"/>
  <c r="J29" i="38" s="1"/>
  <c r="J30" i="38" s="1"/>
  <c r="J31" i="38" s="1"/>
  <c r="J32" i="38" s="1"/>
  <c r="B767" i="39"/>
  <c r="D766" i="39"/>
  <c r="H569" i="39"/>
  <c r="J768" i="39" s="1"/>
  <c r="J568" i="39"/>
  <c r="C779" i="37"/>
  <c r="B779" i="37"/>
  <c r="I581" i="37"/>
  <c r="H581" i="37"/>
  <c r="J6" i="37"/>
  <c r="J7" i="37" s="1"/>
  <c r="J8" i="37" s="1"/>
  <c r="J9" i="37" s="1"/>
  <c r="J10" i="37" s="1"/>
  <c r="J11" i="37" s="1"/>
  <c r="J12" i="37" s="1"/>
  <c r="J13" i="37" s="1"/>
  <c r="J14" i="37" s="1"/>
  <c r="J15" i="37" s="1"/>
  <c r="J16" i="37" s="1"/>
  <c r="J17" i="37" s="1"/>
  <c r="J18" i="37" s="1"/>
  <c r="J19" i="37" s="1"/>
  <c r="J20" i="37" s="1"/>
  <c r="J21" i="37" s="1"/>
  <c r="D6" i="37"/>
  <c r="D7" i="37" s="1"/>
  <c r="D8" i="37" s="1"/>
  <c r="D9" i="37" s="1"/>
  <c r="D10" i="37" s="1"/>
  <c r="D11" i="37" s="1"/>
  <c r="D12" i="37" s="1"/>
  <c r="D13" i="37" s="1"/>
  <c r="D14" i="37" s="1"/>
  <c r="D17" i="37" s="1"/>
  <c r="D18" i="37" s="1"/>
  <c r="D19" i="37" s="1"/>
  <c r="D20" i="37" s="1"/>
  <c r="D21" i="37" s="1"/>
  <c r="D22" i="37" s="1"/>
  <c r="D23" i="37" s="1"/>
  <c r="D24" i="37" s="1"/>
  <c r="D26" i="37" s="1"/>
  <c r="D27" i="37" s="1"/>
  <c r="D29" i="37" s="1"/>
  <c r="D30" i="37" s="1"/>
  <c r="D32" i="37" s="1"/>
  <c r="D34" i="37" s="1"/>
  <c r="D36" i="37" s="1"/>
  <c r="D37" i="37" s="1"/>
  <c r="D40" i="37" s="1"/>
  <c r="D41" i="37" s="1"/>
  <c r="D43" i="37" s="1"/>
  <c r="D44" i="37" s="1"/>
  <c r="D47" i="37" s="1"/>
  <c r="D48" i="37" s="1"/>
  <c r="D49" i="37" s="1"/>
  <c r="D50" i="37" s="1"/>
  <c r="D51" i="37" s="1"/>
  <c r="D52" i="37" s="1"/>
  <c r="D53" i="37" s="1"/>
  <c r="D55" i="37" s="1"/>
  <c r="D56" i="37" s="1"/>
  <c r="D58" i="37" s="1"/>
  <c r="D59" i="37" s="1"/>
  <c r="D60" i="37" s="1"/>
  <c r="D61" i="37" s="1"/>
  <c r="D62" i="37" s="1"/>
  <c r="D63" i="37" s="1"/>
  <c r="D64" i="37" s="1"/>
  <c r="D65" i="37" s="1"/>
  <c r="D66" i="37" s="1"/>
  <c r="D67" i="37" s="1"/>
  <c r="D68" i="37" s="1"/>
  <c r="D69" i="37" s="1"/>
  <c r="D70" i="37" s="1"/>
  <c r="D71" i="37" s="1"/>
  <c r="D72" i="37" s="1"/>
  <c r="D73" i="37" s="1"/>
  <c r="D74" i="37" s="1"/>
  <c r="D75" i="37" s="1"/>
  <c r="D76" i="37" s="1"/>
  <c r="D77" i="37" s="1"/>
  <c r="D78" i="37" s="1"/>
  <c r="D79" i="37" s="1"/>
  <c r="D80" i="37" s="1"/>
  <c r="D81" i="37" s="1"/>
  <c r="D82" i="37" s="1"/>
  <c r="D83" i="37" s="1"/>
  <c r="D84" i="37" s="1"/>
  <c r="D85" i="37" s="1"/>
  <c r="D86" i="37" s="1"/>
  <c r="D87" i="37" s="1"/>
  <c r="D88" i="37" s="1"/>
  <c r="D89" i="37" s="1"/>
  <c r="D90" i="37" s="1"/>
  <c r="D91" i="37" s="1"/>
  <c r="D92" i="37" s="1"/>
  <c r="D93" i="37" s="1"/>
  <c r="D94" i="37" s="1"/>
  <c r="D95" i="37" s="1"/>
  <c r="D96" i="37" s="1"/>
  <c r="D97" i="37" s="1"/>
  <c r="D98" i="37" s="1"/>
  <c r="D99" i="37" s="1"/>
  <c r="D100" i="37" s="1"/>
  <c r="D101" i="37" s="1"/>
  <c r="D102" i="37" s="1"/>
  <c r="D103" i="37" s="1"/>
  <c r="D104" i="37" s="1"/>
  <c r="D105" i="37" s="1"/>
  <c r="D106" i="37" s="1"/>
  <c r="D107" i="37" s="1"/>
  <c r="D108" i="37" s="1"/>
  <c r="D109" i="37" s="1"/>
  <c r="D110" i="37" s="1"/>
  <c r="D111" i="37" s="1"/>
  <c r="D112" i="37" s="1"/>
  <c r="D113" i="37" s="1"/>
  <c r="D114" i="37" s="1"/>
  <c r="D115" i="37" s="1"/>
  <c r="D116" i="37" s="1"/>
  <c r="D117" i="37" s="1"/>
  <c r="D118" i="37" s="1"/>
  <c r="D119" i="37" s="1"/>
  <c r="D120" i="37" s="1"/>
  <c r="D121" i="37" s="1"/>
  <c r="D122" i="37" s="1"/>
  <c r="D123" i="37" s="1"/>
  <c r="D124" i="37" s="1"/>
  <c r="D125" i="37" s="1"/>
  <c r="D126" i="37" s="1"/>
  <c r="D127" i="37" s="1"/>
  <c r="D128" i="37" s="1"/>
  <c r="D129" i="37" s="1"/>
  <c r="D130" i="37" s="1"/>
  <c r="D131" i="37" s="1"/>
  <c r="D132" i="37" s="1"/>
  <c r="D133" i="37" s="1"/>
  <c r="D134" i="37" s="1"/>
  <c r="D135" i="37" s="1"/>
  <c r="D136" i="37" s="1"/>
  <c r="D137" i="37" s="1"/>
  <c r="D138" i="37" s="1"/>
  <c r="D139" i="37" s="1"/>
  <c r="D140" i="37" s="1"/>
  <c r="D141" i="37" s="1"/>
  <c r="D142" i="37" s="1"/>
  <c r="D143" i="37" s="1"/>
  <c r="D144" i="37" s="1"/>
  <c r="D145" i="37" s="1"/>
  <c r="D146" i="37" s="1"/>
  <c r="D147" i="37" s="1"/>
  <c r="D148" i="37" s="1"/>
  <c r="D149" i="37" s="1"/>
  <c r="D150" i="37" s="1"/>
  <c r="D151" i="37" s="1"/>
  <c r="D152" i="37" s="1"/>
  <c r="D153" i="37" s="1"/>
  <c r="D154" i="37" s="1"/>
  <c r="D155" i="37" s="1"/>
  <c r="D156" i="37" s="1"/>
  <c r="D157" i="37" s="1"/>
  <c r="D158" i="37" s="1"/>
  <c r="D159" i="37" s="1"/>
  <c r="D160" i="37" s="1"/>
  <c r="D161" i="37" s="1"/>
  <c r="D162" i="37" s="1"/>
  <c r="D163" i="37" s="1"/>
  <c r="D164" i="37" s="1"/>
  <c r="D165" i="37" s="1"/>
  <c r="D166" i="37" s="1"/>
  <c r="D167" i="37" s="1"/>
  <c r="D168" i="37" s="1"/>
  <c r="D169" i="37" s="1"/>
  <c r="D170" i="37" s="1"/>
  <c r="D171" i="37" s="1"/>
  <c r="D172" i="37" s="1"/>
  <c r="D173" i="37" s="1"/>
  <c r="D174" i="37" s="1"/>
  <c r="D175" i="37" s="1"/>
  <c r="D176" i="37" s="1"/>
  <c r="D177" i="37" s="1"/>
  <c r="D178" i="37" s="1"/>
  <c r="D179" i="37" s="1"/>
  <c r="D180" i="37" s="1"/>
  <c r="D181" i="37" s="1"/>
  <c r="D182" i="37" s="1"/>
  <c r="D183" i="37" s="1"/>
  <c r="D184" i="37" s="1"/>
  <c r="D185" i="37" s="1"/>
  <c r="D186" i="37" s="1"/>
  <c r="D187" i="37" s="1"/>
  <c r="D188" i="37" s="1"/>
  <c r="D189" i="37" s="1"/>
  <c r="D190" i="37" s="1"/>
  <c r="D191" i="37" s="1"/>
  <c r="D192" i="37" s="1"/>
  <c r="D193" i="37" s="1"/>
  <c r="D194" i="37" s="1"/>
  <c r="D195" i="37" s="1"/>
  <c r="D196" i="37" s="1"/>
  <c r="D197" i="37" s="1"/>
  <c r="D198" i="37" s="1"/>
  <c r="D199" i="37" s="1"/>
  <c r="D200" i="37" s="1"/>
  <c r="D201" i="37" s="1"/>
  <c r="D202" i="37" s="1"/>
  <c r="D203" i="37" s="1"/>
  <c r="D204" i="37" s="1"/>
  <c r="D205" i="37" s="1"/>
  <c r="D206" i="37" s="1"/>
  <c r="D207" i="37" s="1"/>
  <c r="D208" i="37" s="1"/>
  <c r="D209" i="37" s="1"/>
  <c r="D210" i="37" s="1"/>
  <c r="D211" i="37" s="1"/>
  <c r="D212" i="37" s="1"/>
  <c r="D213" i="37" s="1"/>
  <c r="D214" i="37" s="1"/>
  <c r="D215" i="37" s="1"/>
  <c r="D216" i="37" s="1"/>
  <c r="D217" i="37" s="1"/>
  <c r="D218" i="37" s="1"/>
  <c r="D219" i="37" s="1"/>
  <c r="D220" i="37" s="1"/>
  <c r="D221" i="37" s="1"/>
  <c r="D222" i="37" s="1"/>
  <c r="D223" i="37" s="1"/>
  <c r="D224" i="37" s="1"/>
  <c r="D225" i="37" s="1"/>
  <c r="D226" i="37" s="1"/>
  <c r="D227" i="37" s="1"/>
  <c r="D228" i="37" s="1"/>
  <c r="D229" i="37" s="1"/>
  <c r="D230" i="37" s="1"/>
  <c r="D231" i="37" s="1"/>
  <c r="D232" i="37" s="1"/>
  <c r="D233" i="37" s="1"/>
  <c r="D234" i="37" s="1"/>
  <c r="D235" i="37" s="1"/>
  <c r="D236" i="37" s="1"/>
  <c r="D237" i="37" s="1"/>
  <c r="D238" i="37" s="1"/>
  <c r="D239" i="37" s="1"/>
  <c r="D240" i="37" s="1"/>
  <c r="D241" i="37" s="1"/>
  <c r="D242" i="37" s="1"/>
  <c r="D243" i="37" s="1"/>
  <c r="D244" i="37" s="1"/>
  <c r="D245" i="37" s="1"/>
  <c r="D246" i="37" s="1"/>
  <c r="D247" i="37" s="1"/>
  <c r="D248" i="37" s="1"/>
  <c r="D249" i="37" s="1"/>
  <c r="D250" i="37" s="1"/>
  <c r="D251" i="37" s="1"/>
  <c r="D252" i="37" s="1"/>
  <c r="D253" i="37" s="1"/>
  <c r="D254" i="37" s="1"/>
  <c r="D255" i="37" s="1"/>
  <c r="D256" i="37" s="1"/>
  <c r="D257" i="37" s="1"/>
  <c r="D258" i="37" s="1"/>
  <c r="D259" i="37" s="1"/>
  <c r="D260" i="37" s="1"/>
  <c r="D261" i="37" s="1"/>
  <c r="D262" i="37" s="1"/>
  <c r="D263" i="37" s="1"/>
  <c r="D264" i="37" s="1"/>
  <c r="D265" i="37" s="1"/>
  <c r="D266" i="37" s="1"/>
  <c r="D267" i="37" s="1"/>
  <c r="D268" i="37" s="1"/>
  <c r="D269" i="37" s="1"/>
  <c r="D270" i="37" s="1"/>
  <c r="D271" i="37" s="1"/>
  <c r="D272" i="37" s="1"/>
  <c r="D273" i="37" s="1"/>
  <c r="D274" i="37" s="1"/>
  <c r="D275" i="37" s="1"/>
  <c r="D276" i="37" s="1"/>
  <c r="D277" i="37" s="1"/>
  <c r="D278" i="37" s="1"/>
  <c r="D279" i="37" s="1"/>
  <c r="D280" i="37" s="1"/>
  <c r="D281" i="37" s="1"/>
  <c r="D282" i="37" s="1"/>
  <c r="D283" i="37" s="1"/>
  <c r="D284" i="37" s="1"/>
  <c r="D285" i="37" s="1"/>
  <c r="D286" i="37" s="1"/>
  <c r="D287" i="37" s="1"/>
  <c r="D288" i="37" s="1"/>
  <c r="D289" i="37" s="1"/>
  <c r="D290" i="37" s="1"/>
  <c r="D291" i="37" s="1"/>
  <c r="D292" i="37" s="1"/>
  <c r="D293" i="37" s="1"/>
  <c r="D294" i="37" s="1"/>
  <c r="D295" i="37" s="1"/>
  <c r="D296" i="37" s="1"/>
  <c r="D297" i="37" s="1"/>
  <c r="D298" i="37" s="1"/>
  <c r="D299" i="37" s="1"/>
  <c r="D300" i="37" s="1"/>
  <c r="D301" i="37" s="1"/>
  <c r="D302" i="37" s="1"/>
  <c r="D303" i="37" s="1"/>
  <c r="D304" i="37" s="1"/>
  <c r="D305" i="37" s="1"/>
  <c r="D306" i="37" s="1"/>
  <c r="D307" i="37" s="1"/>
  <c r="D308" i="37" s="1"/>
  <c r="D309" i="37" s="1"/>
  <c r="D310" i="37" s="1"/>
  <c r="D311" i="37" s="1"/>
  <c r="D312" i="37" s="1"/>
  <c r="D313" i="37" s="1"/>
  <c r="D314" i="37" s="1"/>
  <c r="D315" i="37" s="1"/>
  <c r="D316" i="37" s="1"/>
  <c r="D317" i="37" s="1"/>
  <c r="D318" i="37" s="1"/>
  <c r="D319" i="37" s="1"/>
  <c r="D320" i="37" s="1"/>
  <c r="D321" i="37" s="1"/>
  <c r="D322" i="37" s="1"/>
  <c r="D323" i="37" s="1"/>
  <c r="D324" i="37" s="1"/>
  <c r="D325" i="37" s="1"/>
  <c r="D326" i="37" s="1"/>
  <c r="D327" i="37" s="1"/>
  <c r="D328" i="37" s="1"/>
  <c r="D329" i="37" s="1"/>
  <c r="D330" i="37" s="1"/>
  <c r="D331" i="37" s="1"/>
  <c r="D332" i="37" s="1"/>
  <c r="D333" i="37" s="1"/>
  <c r="D334" i="37" s="1"/>
  <c r="D335" i="37" s="1"/>
  <c r="D336" i="37" s="1"/>
  <c r="D337" i="37" s="1"/>
  <c r="D338" i="37" s="1"/>
  <c r="D339" i="37" s="1"/>
  <c r="D340" i="37" s="1"/>
  <c r="D341" i="37" s="1"/>
  <c r="D342" i="37" s="1"/>
  <c r="D343" i="37" s="1"/>
  <c r="D344" i="37" s="1"/>
  <c r="D345" i="37" s="1"/>
  <c r="D346" i="37" s="1"/>
  <c r="D347" i="37" s="1"/>
  <c r="D348" i="37" s="1"/>
  <c r="D349" i="37" s="1"/>
  <c r="D350" i="37" s="1"/>
  <c r="D351" i="37" s="1"/>
  <c r="D352" i="37" s="1"/>
  <c r="D353" i="37" s="1"/>
  <c r="D354" i="37" s="1"/>
  <c r="D355" i="37" s="1"/>
  <c r="D356" i="37" s="1"/>
  <c r="D357" i="37" s="1"/>
  <c r="D358" i="37" s="1"/>
  <c r="D359" i="37" s="1"/>
  <c r="D360" i="37" s="1"/>
  <c r="D361" i="37" s="1"/>
  <c r="D362" i="37" s="1"/>
  <c r="D363" i="37" s="1"/>
  <c r="D364" i="37" s="1"/>
  <c r="D365" i="37" s="1"/>
  <c r="D366" i="37" s="1"/>
  <c r="D367" i="37" s="1"/>
  <c r="D368" i="37" s="1"/>
  <c r="D369" i="37" s="1"/>
  <c r="D370" i="37" s="1"/>
  <c r="D371" i="37" s="1"/>
  <c r="D372" i="37" s="1"/>
  <c r="D373" i="37" s="1"/>
  <c r="D374" i="37" s="1"/>
  <c r="D375" i="37" s="1"/>
  <c r="D376" i="37" s="1"/>
  <c r="D377" i="37" s="1"/>
  <c r="D378" i="37" s="1"/>
  <c r="D379" i="37" s="1"/>
  <c r="D380" i="37" s="1"/>
  <c r="D381" i="37" s="1"/>
  <c r="D382" i="37" s="1"/>
  <c r="D383" i="37" s="1"/>
  <c r="D384" i="37" s="1"/>
  <c r="D385" i="37" s="1"/>
  <c r="D386" i="37" s="1"/>
  <c r="D387" i="37" s="1"/>
  <c r="D388" i="37" s="1"/>
  <c r="D389" i="37" s="1"/>
  <c r="D390" i="37" s="1"/>
  <c r="D391" i="37" s="1"/>
  <c r="D392" i="37" s="1"/>
  <c r="D393" i="37" s="1"/>
  <c r="D394" i="37" s="1"/>
  <c r="D395" i="37" s="1"/>
  <c r="D396" i="37" s="1"/>
  <c r="D397" i="37" s="1"/>
  <c r="D398" i="37" s="1"/>
  <c r="D399" i="37" s="1"/>
  <c r="D400" i="37" s="1"/>
  <c r="D401" i="37" s="1"/>
  <c r="D402" i="37" s="1"/>
  <c r="D403" i="37" s="1"/>
  <c r="D404" i="37" s="1"/>
  <c r="D405" i="37" s="1"/>
  <c r="D406" i="37" s="1"/>
  <c r="D407" i="37" s="1"/>
  <c r="D408" i="37" s="1"/>
  <c r="D409" i="37" s="1"/>
  <c r="D410" i="37" s="1"/>
  <c r="D411" i="37" s="1"/>
  <c r="D412" i="37" s="1"/>
  <c r="D413" i="37" s="1"/>
  <c r="D414" i="37" s="1"/>
  <c r="D415" i="37" s="1"/>
  <c r="D416" i="37" s="1"/>
  <c r="D417" i="37" s="1"/>
  <c r="D418" i="37" s="1"/>
  <c r="D419" i="37" s="1"/>
  <c r="D420" i="37" s="1"/>
  <c r="D421" i="37" s="1"/>
  <c r="D422" i="37" s="1"/>
  <c r="D423" i="37" s="1"/>
  <c r="D424" i="37" s="1"/>
  <c r="D425" i="37" s="1"/>
  <c r="D426" i="37" s="1"/>
  <c r="D427" i="37" s="1"/>
  <c r="D428" i="37" s="1"/>
  <c r="D429" i="37" s="1"/>
  <c r="D430" i="37" s="1"/>
  <c r="D431" i="37" s="1"/>
  <c r="D432" i="37" s="1"/>
  <c r="D433" i="37" s="1"/>
  <c r="D434" i="37" s="1"/>
  <c r="D435" i="37" s="1"/>
  <c r="D436" i="37" s="1"/>
  <c r="D437" i="37" s="1"/>
  <c r="D438" i="37" s="1"/>
  <c r="D439" i="37" s="1"/>
  <c r="D440" i="37" s="1"/>
  <c r="D441" i="37" s="1"/>
  <c r="D442" i="37" s="1"/>
  <c r="D443" i="37" s="1"/>
  <c r="D444" i="37" s="1"/>
  <c r="D445" i="37" s="1"/>
  <c r="D446" i="37" s="1"/>
  <c r="D447" i="37" s="1"/>
  <c r="D448" i="37" s="1"/>
  <c r="D449" i="37" s="1"/>
  <c r="D450" i="37" s="1"/>
  <c r="D451" i="37" s="1"/>
  <c r="D452" i="37" s="1"/>
  <c r="D453" i="37" s="1"/>
  <c r="D454" i="37" s="1"/>
  <c r="D455" i="37" s="1"/>
  <c r="D456" i="37" s="1"/>
  <c r="D457" i="37" s="1"/>
  <c r="D458" i="37" s="1"/>
  <c r="D459" i="37" s="1"/>
  <c r="D460" i="37" s="1"/>
  <c r="D461" i="37" s="1"/>
  <c r="D462" i="37" s="1"/>
  <c r="D463" i="37" s="1"/>
  <c r="D464" i="37" s="1"/>
  <c r="D465" i="37" s="1"/>
  <c r="D466" i="37" s="1"/>
  <c r="D467" i="37" s="1"/>
  <c r="D468" i="37" s="1"/>
  <c r="D469" i="37" s="1"/>
  <c r="D470" i="37" s="1"/>
  <c r="D471" i="37" s="1"/>
  <c r="D472" i="37" s="1"/>
  <c r="D473" i="37" s="1"/>
  <c r="D474" i="37" s="1"/>
  <c r="D475" i="37" s="1"/>
  <c r="D476" i="37" s="1"/>
  <c r="D477" i="37" s="1"/>
  <c r="D478" i="37" s="1"/>
  <c r="D479" i="37" s="1"/>
  <c r="D480" i="37" s="1"/>
  <c r="D481" i="37" s="1"/>
  <c r="D482" i="37" s="1"/>
  <c r="D483" i="37" s="1"/>
  <c r="D484" i="37" s="1"/>
  <c r="D485" i="37" s="1"/>
  <c r="D486" i="37" s="1"/>
  <c r="D487" i="37" s="1"/>
  <c r="D488" i="37" s="1"/>
  <c r="D489" i="37" s="1"/>
  <c r="D490" i="37" s="1"/>
  <c r="D491" i="37" s="1"/>
  <c r="D492" i="37" s="1"/>
  <c r="D493" i="37" s="1"/>
  <c r="D494" i="37" s="1"/>
  <c r="D495" i="37" s="1"/>
  <c r="D496" i="37" s="1"/>
  <c r="D497" i="37" s="1"/>
  <c r="D498" i="37" s="1"/>
  <c r="D499" i="37" s="1"/>
  <c r="D500" i="37" s="1"/>
  <c r="D501" i="37" s="1"/>
  <c r="D502" i="37" s="1"/>
  <c r="D503" i="37" s="1"/>
  <c r="D504" i="37" s="1"/>
  <c r="D505" i="37" s="1"/>
  <c r="D506" i="37" s="1"/>
  <c r="D507" i="37" s="1"/>
  <c r="D508" i="37" s="1"/>
  <c r="D509" i="37" s="1"/>
  <c r="D510" i="37" s="1"/>
  <c r="D511" i="37" s="1"/>
  <c r="D512" i="37" s="1"/>
  <c r="D513" i="37" s="1"/>
  <c r="D514" i="37" s="1"/>
  <c r="D515" i="37" s="1"/>
  <c r="D516" i="37" s="1"/>
  <c r="D517" i="37" s="1"/>
  <c r="D518" i="37" s="1"/>
  <c r="D519" i="37" s="1"/>
  <c r="D520" i="37" s="1"/>
  <c r="D521" i="37" s="1"/>
  <c r="D522" i="37" s="1"/>
  <c r="D523" i="37" s="1"/>
  <c r="D524" i="37" s="1"/>
  <c r="D525" i="37" s="1"/>
  <c r="D526" i="37" s="1"/>
  <c r="D527" i="37" s="1"/>
  <c r="D528" i="37" s="1"/>
  <c r="D529" i="37" s="1"/>
  <c r="D530" i="37" s="1"/>
  <c r="D531" i="37" s="1"/>
  <c r="D532" i="37" s="1"/>
  <c r="D533" i="37" s="1"/>
  <c r="D534" i="37" s="1"/>
  <c r="D535" i="37" s="1"/>
  <c r="D536" i="37" s="1"/>
  <c r="D537" i="37" s="1"/>
  <c r="D538" i="37" s="1"/>
  <c r="D539" i="37" s="1"/>
  <c r="D540" i="37" s="1"/>
  <c r="D541" i="37" s="1"/>
  <c r="D542" i="37" s="1"/>
  <c r="D543" i="37" s="1"/>
  <c r="D544" i="37" s="1"/>
  <c r="D545" i="37" s="1"/>
  <c r="D546" i="37" s="1"/>
  <c r="D547" i="37" s="1"/>
  <c r="D548" i="37" s="1"/>
  <c r="D549" i="37" s="1"/>
  <c r="D550" i="37" s="1"/>
  <c r="D551" i="37" s="1"/>
  <c r="D552" i="37" s="1"/>
  <c r="D553" i="37" s="1"/>
  <c r="D554" i="37" s="1"/>
  <c r="D555" i="37" s="1"/>
  <c r="D556" i="37" s="1"/>
  <c r="D557" i="37" s="1"/>
  <c r="D558" i="37" s="1"/>
  <c r="D559" i="37" s="1"/>
  <c r="D560" i="37" s="1"/>
  <c r="D561" i="37" s="1"/>
  <c r="D562" i="37" s="1"/>
  <c r="D563" i="37" s="1"/>
  <c r="D564" i="37" s="1"/>
  <c r="D565" i="37" s="1"/>
  <c r="D566" i="37" s="1"/>
  <c r="D567" i="37" s="1"/>
  <c r="D568" i="37" s="1"/>
  <c r="D569" i="37" s="1"/>
  <c r="D570" i="37" s="1"/>
  <c r="D571" i="37" s="1"/>
  <c r="D572" i="37" s="1"/>
  <c r="D573" i="37" s="1"/>
  <c r="D574" i="37" s="1"/>
  <c r="D575" i="37" s="1"/>
  <c r="D576" i="37" s="1"/>
  <c r="D577" i="37" s="1"/>
  <c r="D578" i="37" s="1"/>
  <c r="D579" i="37" s="1"/>
  <c r="D580" i="37" s="1"/>
  <c r="D581" i="37" s="1"/>
  <c r="D582" i="37" s="1"/>
  <c r="D583" i="37" s="1"/>
  <c r="D584" i="37" s="1"/>
  <c r="D585" i="37" s="1"/>
  <c r="D586" i="37" s="1"/>
  <c r="D587" i="37" s="1"/>
  <c r="D588" i="37" s="1"/>
  <c r="D589" i="37" s="1"/>
  <c r="D590" i="37" s="1"/>
  <c r="D591" i="37" s="1"/>
  <c r="D592" i="37" s="1"/>
  <c r="D593" i="37" s="1"/>
  <c r="D594" i="37" s="1"/>
  <c r="D595" i="37" s="1"/>
  <c r="D596" i="37" s="1"/>
  <c r="D597" i="37" s="1"/>
  <c r="D598" i="37" s="1"/>
  <c r="D599" i="37" s="1"/>
  <c r="D600" i="37" s="1"/>
  <c r="D601" i="37" s="1"/>
  <c r="D602" i="37" s="1"/>
  <c r="D603" i="37" s="1"/>
  <c r="D604" i="37" s="1"/>
  <c r="D605" i="37" s="1"/>
  <c r="D606" i="37" s="1"/>
  <c r="D607" i="37" s="1"/>
  <c r="D608" i="37" s="1"/>
  <c r="D609" i="37" s="1"/>
  <c r="D610" i="37" s="1"/>
  <c r="D611" i="37" s="1"/>
  <c r="D612" i="37" s="1"/>
  <c r="D613" i="37" s="1"/>
  <c r="D614" i="37" s="1"/>
  <c r="D615" i="37" s="1"/>
  <c r="D616" i="37" s="1"/>
  <c r="D617" i="37" s="1"/>
  <c r="D618" i="37" s="1"/>
  <c r="D619" i="37" s="1"/>
  <c r="D620" i="37" s="1"/>
  <c r="D621" i="37" s="1"/>
  <c r="D622" i="37" s="1"/>
  <c r="D623" i="37" s="1"/>
  <c r="D624" i="37" s="1"/>
  <c r="D625" i="37" s="1"/>
  <c r="D626" i="37" s="1"/>
  <c r="D627" i="37" s="1"/>
  <c r="D628" i="37" s="1"/>
  <c r="D629" i="37" s="1"/>
  <c r="D630" i="37" s="1"/>
  <c r="D631" i="37" s="1"/>
  <c r="D632" i="37" s="1"/>
  <c r="D633" i="37" s="1"/>
  <c r="D634" i="37" s="1"/>
  <c r="D635" i="37" s="1"/>
  <c r="D636" i="37" s="1"/>
  <c r="D637" i="37" s="1"/>
  <c r="D638" i="37" s="1"/>
  <c r="D639" i="37" s="1"/>
  <c r="D640" i="37" s="1"/>
  <c r="D641" i="37" s="1"/>
  <c r="D642" i="37" s="1"/>
  <c r="D643" i="37" s="1"/>
  <c r="D644" i="37" s="1"/>
  <c r="D645" i="37" s="1"/>
  <c r="D646" i="37" s="1"/>
  <c r="D647" i="37" s="1"/>
  <c r="D648" i="37" s="1"/>
  <c r="D649" i="37" s="1"/>
  <c r="D650" i="37" s="1"/>
  <c r="D651" i="37" s="1"/>
  <c r="D652" i="37" s="1"/>
  <c r="D653" i="37" s="1"/>
  <c r="D654" i="37" s="1"/>
  <c r="D655" i="37" s="1"/>
  <c r="D656" i="37" s="1"/>
  <c r="D657" i="37" s="1"/>
  <c r="D658" i="37" s="1"/>
  <c r="D659" i="37" s="1"/>
  <c r="D660" i="37" s="1"/>
  <c r="D661" i="37" s="1"/>
  <c r="D662" i="37" s="1"/>
  <c r="D663" i="37" s="1"/>
  <c r="D664" i="37" s="1"/>
  <c r="D665" i="37" s="1"/>
  <c r="D666" i="37" s="1"/>
  <c r="D667" i="37" s="1"/>
  <c r="D668" i="37" s="1"/>
  <c r="D669" i="37" s="1"/>
  <c r="D670" i="37" s="1"/>
  <c r="D671" i="37" s="1"/>
  <c r="D672" i="37" s="1"/>
  <c r="D673" i="37" s="1"/>
  <c r="D674" i="37" s="1"/>
  <c r="D675" i="37" s="1"/>
  <c r="D676" i="37" s="1"/>
  <c r="D677" i="37" s="1"/>
  <c r="D678" i="37" s="1"/>
  <c r="D679" i="37" s="1"/>
  <c r="D680" i="37" s="1"/>
  <c r="D681" i="37" s="1"/>
  <c r="D682" i="37" s="1"/>
  <c r="D683" i="37" s="1"/>
  <c r="D684" i="37" s="1"/>
  <c r="D685" i="37" s="1"/>
  <c r="D686" i="37" s="1"/>
  <c r="D687" i="37" s="1"/>
  <c r="D688" i="37" s="1"/>
  <c r="D689" i="37" s="1"/>
  <c r="D690" i="37" s="1"/>
  <c r="D691" i="37" s="1"/>
  <c r="D692" i="37" s="1"/>
  <c r="D693" i="37" s="1"/>
  <c r="D694" i="37" s="1"/>
  <c r="D695" i="37" s="1"/>
  <c r="D696" i="37" s="1"/>
  <c r="D697" i="37" s="1"/>
  <c r="D698" i="37" s="1"/>
  <c r="D699" i="37" s="1"/>
  <c r="D700" i="37" s="1"/>
  <c r="D701" i="37" s="1"/>
  <c r="D702" i="37" s="1"/>
  <c r="D703" i="37" s="1"/>
  <c r="D704" i="37" s="1"/>
  <c r="D705" i="37" s="1"/>
  <c r="D706" i="37" s="1"/>
  <c r="D707" i="37" s="1"/>
  <c r="D708" i="37" s="1"/>
  <c r="D709" i="37" s="1"/>
  <c r="D710" i="37" s="1"/>
  <c r="D711" i="37" s="1"/>
  <c r="D712" i="37" s="1"/>
  <c r="D713" i="37" s="1"/>
  <c r="D714" i="37" s="1"/>
  <c r="D715" i="37" s="1"/>
  <c r="D716" i="37" s="1"/>
  <c r="D717" i="37" s="1"/>
  <c r="D718" i="37" s="1"/>
  <c r="D719" i="37" s="1"/>
  <c r="D720" i="37" s="1"/>
  <c r="D721" i="37" s="1"/>
  <c r="D722" i="37" s="1"/>
  <c r="D723" i="37" s="1"/>
  <c r="D724" i="37" s="1"/>
  <c r="D725" i="37" s="1"/>
  <c r="D726" i="37" s="1"/>
  <c r="D727" i="37" s="1"/>
  <c r="D728" i="37" s="1"/>
  <c r="D729" i="37" s="1"/>
  <c r="D730" i="37" s="1"/>
  <c r="D731" i="37" s="1"/>
  <c r="D732" i="37" s="1"/>
  <c r="D733" i="37" s="1"/>
  <c r="D734" i="37" s="1"/>
  <c r="D735" i="37" s="1"/>
  <c r="D736" i="37" s="1"/>
  <c r="D737" i="37" s="1"/>
  <c r="D738" i="37" s="1"/>
  <c r="D739" i="37" s="1"/>
  <c r="D740" i="37" s="1"/>
  <c r="D741" i="37" s="1"/>
  <c r="D742" i="37" s="1"/>
  <c r="D743" i="37" s="1"/>
  <c r="D744" i="37" s="1"/>
  <c r="D745" i="37" s="1"/>
  <c r="D746" i="37" s="1"/>
  <c r="D747" i="37" s="1"/>
  <c r="D748" i="37" s="1"/>
  <c r="D749" i="37" s="1"/>
  <c r="D750" i="37" s="1"/>
  <c r="D751" i="37" s="1"/>
  <c r="D752" i="37" s="1"/>
  <c r="D753" i="37" s="1"/>
  <c r="D754" i="37" s="1"/>
  <c r="D755" i="37" s="1"/>
  <c r="D756" i="37" s="1"/>
  <c r="D757" i="37" s="1"/>
  <c r="D758" i="37" s="1"/>
  <c r="D759" i="37" s="1"/>
  <c r="D760" i="37" s="1"/>
  <c r="D761" i="37" s="1"/>
  <c r="D762" i="37" s="1"/>
  <c r="D763" i="37" s="1"/>
  <c r="D764" i="37" s="1"/>
  <c r="D765" i="37" s="1"/>
  <c r="D766" i="37" s="1"/>
  <c r="D767" i="37" s="1"/>
  <c r="D768" i="37" s="1"/>
  <c r="D769" i="37" s="1"/>
  <c r="D770" i="37" s="1"/>
  <c r="D771" i="37" s="1"/>
  <c r="D772" i="37" s="1"/>
  <c r="D773" i="37" s="1"/>
  <c r="D774" i="37" s="1"/>
  <c r="D775" i="37" s="1"/>
  <c r="D776" i="37" s="1"/>
  <c r="D777" i="37" s="1"/>
  <c r="D778" i="37" s="1"/>
  <c r="J2" i="37"/>
  <c r="D2" i="37"/>
  <c r="J6" i="35"/>
  <c r="J7" i="35" s="1"/>
  <c r="J8" i="35" s="1"/>
  <c r="J9" i="35" s="1"/>
  <c r="J10" i="35" s="1"/>
  <c r="J11" i="35" s="1"/>
  <c r="J12" i="35" s="1"/>
  <c r="J13" i="35" s="1"/>
  <c r="J14" i="35" s="1"/>
  <c r="J15" i="35" s="1"/>
  <c r="J16" i="35" s="1"/>
  <c r="J17" i="35" s="1"/>
  <c r="J18" i="35" s="1"/>
  <c r="J19" i="35" s="1"/>
  <c r="J20" i="35" s="1"/>
  <c r="J21" i="35" s="1"/>
  <c r="J22" i="35" s="1"/>
  <c r="J23" i="35" s="1"/>
  <c r="J24" i="35" s="1"/>
  <c r="J25" i="35" s="1"/>
  <c r="J26" i="35" s="1"/>
  <c r="J27" i="35" s="1"/>
  <c r="J28" i="35" s="1"/>
  <c r="J29" i="35" s="1"/>
  <c r="J30" i="35" s="1"/>
  <c r="J31" i="35" s="1"/>
  <c r="J32" i="35" s="1"/>
  <c r="J33" i="35" s="1"/>
  <c r="J34" i="35" s="1"/>
  <c r="J35" i="35" s="1"/>
  <c r="J36" i="35" s="1"/>
  <c r="J37" i="35" s="1"/>
  <c r="J38" i="35" s="1"/>
  <c r="J39" i="35" s="1"/>
  <c r="J40" i="35" s="1"/>
  <c r="J41" i="35" s="1"/>
  <c r="J42" i="35" s="1"/>
  <c r="J43" i="35" s="1"/>
  <c r="J44" i="35" s="1"/>
  <c r="J45" i="35" s="1"/>
  <c r="J46" i="35" s="1"/>
  <c r="J47" i="35" s="1"/>
  <c r="J48" i="35" s="1"/>
  <c r="J49" i="35" s="1"/>
  <c r="J50" i="35" s="1"/>
  <c r="J51" i="35" s="1"/>
  <c r="J52" i="35" s="1"/>
  <c r="J53" i="35" s="1"/>
  <c r="J54" i="35" s="1"/>
  <c r="J55" i="35" s="1"/>
  <c r="J56" i="35" s="1"/>
  <c r="J57" i="35" s="1"/>
  <c r="J58" i="35" s="1"/>
  <c r="J59" i="35" s="1"/>
  <c r="J60" i="35" s="1"/>
  <c r="J61" i="35" s="1"/>
  <c r="J62" i="35" s="1"/>
  <c r="J63" i="35" s="1"/>
  <c r="J64" i="35" s="1"/>
  <c r="J65" i="35" s="1"/>
  <c r="J66" i="35" s="1"/>
  <c r="J67" i="35" s="1"/>
  <c r="J68" i="35" s="1"/>
  <c r="J69" i="35" s="1"/>
  <c r="J70" i="35" s="1"/>
  <c r="J71" i="35" s="1"/>
  <c r="J72" i="35" s="1"/>
  <c r="J73" i="35" s="1"/>
  <c r="J74" i="35" s="1"/>
  <c r="J75" i="35" s="1"/>
  <c r="J76" i="35" s="1"/>
  <c r="J77" i="35" s="1"/>
  <c r="J78" i="35" s="1"/>
  <c r="J79" i="35" s="1"/>
  <c r="J80" i="35" s="1"/>
  <c r="J81" i="35" s="1"/>
  <c r="J82" i="35" s="1"/>
  <c r="J83" i="35" s="1"/>
  <c r="J84" i="35" s="1"/>
  <c r="J85" i="35" s="1"/>
  <c r="J86" i="35" s="1"/>
  <c r="J87" i="35" s="1"/>
  <c r="J88" i="35" s="1"/>
  <c r="J89" i="35" s="1"/>
  <c r="J90" i="35" s="1"/>
  <c r="J91" i="35" s="1"/>
  <c r="J92" i="35" s="1"/>
  <c r="J93" i="35" s="1"/>
  <c r="J94" i="35" s="1"/>
  <c r="J95" i="35" s="1"/>
  <c r="J96" i="35" s="1"/>
  <c r="J97" i="35" s="1"/>
  <c r="J98" i="35" s="1"/>
  <c r="J99" i="35" s="1"/>
  <c r="J100" i="35" s="1"/>
  <c r="J101" i="35" s="1"/>
  <c r="J102" i="35" s="1"/>
  <c r="J103" i="35" s="1"/>
  <c r="J104" i="35" s="1"/>
  <c r="H105" i="35"/>
  <c r="I105" i="35"/>
  <c r="J6" i="34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C835" i="36"/>
  <c r="B835" i="36"/>
  <c r="I637" i="36"/>
  <c r="H637" i="36"/>
  <c r="J6" i="36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D6" i="36"/>
  <c r="D7" i="36" s="1"/>
  <c r="D8" i="36" s="1"/>
  <c r="D9" i="36" s="1"/>
  <c r="D10" i="36" s="1"/>
  <c r="D11" i="36" s="1"/>
  <c r="D12" i="36" s="1"/>
  <c r="D13" i="36" s="1"/>
  <c r="D14" i="36" s="1"/>
  <c r="D15" i="36" s="1"/>
  <c r="D16" i="36" s="1"/>
  <c r="D17" i="36" s="1"/>
  <c r="D18" i="36" s="1"/>
  <c r="D19" i="36" s="1"/>
  <c r="D2" i="36"/>
  <c r="C103" i="35"/>
  <c r="B103" i="35"/>
  <c r="D6" i="35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D17" i="35" s="1"/>
  <c r="D18" i="35" s="1"/>
  <c r="D19" i="35" s="1"/>
  <c r="D20" i="35" s="1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33" i="35" s="1"/>
  <c r="D34" i="35" s="1"/>
  <c r="D35" i="35" s="1"/>
  <c r="D36" i="35" s="1"/>
  <c r="D37" i="35" s="1"/>
  <c r="D38" i="35" s="1"/>
  <c r="D39" i="35" s="1"/>
  <c r="D40" i="35" s="1"/>
  <c r="D41" i="35" s="1"/>
  <c r="D42" i="35" s="1"/>
  <c r="D43" i="35" s="1"/>
  <c r="D44" i="35" s="1"/>
  <c r="D45" i="35" s="1"/>
  <c r="D46" i="35" s="1"/>
  <c r="D47" i="35" s="1"/>
  <c r="D48" i="35" s="1"/>
  <c r="D49" i="35" s="1"/>
  <c r="D50" i="35" s="1"/>
  <c r="D51" i="35" s="1"/>
  <c r="D52" i="35" s="1"/>
  <c r="D53" i="35" s="1"/>
  <c r="D54" i="35" s="1"/>
  <c r="D55" i="35" s="1"/>
  <c r="D56" i="35" s="1"/>
  <c r="D57" i="35" s="1"/>
  <c r="D58" i="35" s="1"/>
  <c r="D59" i="35" s="1"/>
  <c r="D60" i="35" s="1"/>
  <c r="D61" i="35" s="1"/>
  <c r="D62" i="35" s="1"/>
  <c r="D63" i="35" s="1"/>
  <c r="D64" i="35" s="1"/>
  <c r="D65" i="35" s="1"/>
  <c r="D66" i="35" s="1"/>
  <c r="D67" i="35" s="1"/>
  <c r="D68" i="35" s="1"/>
  <c r="D69" i="35" s="1"/>
  <c r="D70" i="35" s="1"/>
  <c r="D71" i="35" s="1"/>
  <c r="D72" i="35" s="1"/>
  <c r="D73" i="35" s="1"/>
  <c r="D74" i="35" s="1"/>
  <c r="D75" i="35" s="1"/>
  <c r="D76" i="35" s="1"/>
  <c r="D77" i="35" s="1"/>
  <c r="D78" i="35" s="1"/>
  <c r="D79" i="35" s="1"/>
  <c r="D80" i="35" s="1"/>
  <c r="D81" i="35" s="1"/>
  <c r="D82" i="35" s="1"/>
  <c r="D83" i="35" s="1"/>
  <c r="D84" i="35" s="1"/>
  <c r="D85" i="35" s="1"/>
  <c r="D86" i="35" s="1"/>
  <c r="D87" i="35" s="1"/>
  <c r="D88" i="35" s="1"/>
  <c r="D89" i="35" s="1"/>
  <c r="D90" i="35" s="1"/>
  <c r="D91" i="35" s="1"/>
  <c r="D92" i="35" s="1"/>
  <c r="D93" i="35" s="1"/>
  <c r="D94" i="35" s="1"/>
  <c r="D95" i="35" s="1"/>
  <c r="D96" i="35" s="1"/>
  <c r="D97" i="35" s="1"/>
  <c r="D98" i="35" s="1"/>
  <c r="D99" i="35" s="1"/>
  <c r="D100" i="35" s="1"/>
  <c r="D101" i="35" s="1"/>
  <c r="D102" i="35" s="1"/>
  <c r="D6" i="34"/>
  <c r="D7" i="34" s="1"/>
  <c r="D8" i="34" s="1"/>
  <c r="D9" i="34" s="1"/>
  <c r="D10" i="34" s="1"/>
  <c r="D11" i="34" s="1"/>
  <c r="D12" i="34" s="1"/>
  <c r="D13" i="34" s="1"/>
  <c r="D14" i="34" s="1"/>
  <c r="D15" i="34" s="1"/>
  <c r="D16" i="34" s="1"/>
  <c r="D17" i="34" s="1"/>
  <c r="D18" i="34" s="1"/>
  <c r="D19" i="34" s="1"/>
  <c r="D20" i="34" s="1"/>
  <c r="D21" i="34" s="1"/>
  <c r="D22" i="34" s="1"/>
  <c r="D23" i="34" s="1"/>
  <c r="D24" i="34" s="1"/>
  <c r="D25" i="34" s="1"/>
  <c r="D26" i="34" s="1"/>
  <c r="D27" i="34" s="1"/>
  <c r="D28" i="34" s="1"/>
  <c r="D29" i="34" s="1"/>
  <c r="D30" i="34" s="1"/>
  <c r="D31" i="34" s="1"/>
  <c r="D32" i="34" s="1"/>
  <c r="D33" i="34" s="1"/>
  <c r="D34" i="34" s="1"/>
  <c r="D35" i="34" s="1"/>
  <c r="D36" i="34" s="1"/>
  <c r="D37" i="34" s="1"/>
  <c r="D38" i="34" s="1"/>
  <c r="D39" i="34" s="1"/>
  <c r="D40" i="34" s="1"/>
  <c r="D41" i="34" s="1"/>
  <c r="D42" i="34" s="1"/>
  <c r="D43" i="34" s="1"/>
  <c r="D44" i="34" s="1"/>
  <c r="D45" i="34" s="1"/>
  <c r="D46" i="34" s="1"/>
  <c r="D47" i="34" s="1"/>
  <c r="D48" i="34" s="1"/>
  <c r="D49" i="34" s="1"/>
  <c r="D50" i="34" s="1"/>
  <c r="D51" i="34" s="1"/>
  <c r="D52" i="34" s="1"/>
  <c r="D53" i="34" s="1"/>
  <c r="D54" i="34" s="1"/>
  <c r="D55" i="34" s="1"/>
  <c r="D56" i="34" s="1"/>
  <c r="D57" i="34" s="1"/>
  <c r="D58" i="34" s="1"/>
  <c r="D59" i="34" s="1"/>
  <c r="D60" i="34" s="1"/>
  <c r="D61" i="34" s="1"/>
  <c r="D62" i="34" s="1"/>
  <c r="D63" i="34" s="1"/>
  <c r="D64" i="34" s="1"/>
  <c r="D65" i="34" s="1"/>
  <c r="D66" i="34" s="1"/>
  <c r="D67" i="34" s="1"/>
  <c r="D68" i="34" s="1"/>
  <c r="D69" i="34" s="1"/>
  <c r="D70" i="34" s="1"/>
  <c r="D71" i="34" s="1"/>
  <c r="D72" i="34" s="1"/>
  <c r="D73" i="34" s="1"/>
  <c r="D74" i="34" s="1"/>
  <c r="D75" i="34" s="1"/>
  <c r="D76" i="34" s="1"/>
  <c r="D77" i="34" s="1"/>
  <c r="D78" i="34" s="1"/>
  <c r="D79" i="34" s="1"/>
  <c r="D80" i="34" s="1"/>
  <c r="D81" i="34" s="1"/>
  <c r="D82" i="34" s="1"/>
  <c r="D83" i="34" s="1"/>
  <c r="D84" i="34" s="1"/>
  <c r="D85" i="34" s="1"/>
  <c r="D86" i="34" s="1"/>
  <c r="D87" i="34" s="1"/>
  <c r="D88" i="34" s="1"/>
  <c r="D89" i="34" s="1"/>
  <c r="D90" i="34" s="1"/>
  <c r="D91" i="34" s="1"/>
  <c r="D92" i="34" s="1"/>
  <c r="D93" i="34" s="1"/>
  <c r="D94" i="34" s="1"/>
  <c r="D95" i="34" s="1"/>
  <c r="D96" i="34" s="1"/>
  <c r="D97" i="34" s="1"/>
  <c r="D98" i="34" s="1"/>
  <c r="D99" i="34" s="1"/>
  <c r="D100" i="34" s="1"/>
  <c r="D101" i="34" s="1"/>
  <c r="D102" i="34" s="1"/>
  <c r="D103" i="34" s="1"/>
  <c r="D104" i="34" s="1"/>
  <c r="D105" i="34" s="1"/>
  <c r="D106" i="34" s="1"/>
  <c r="D107" i="34" s="1"/>
  <c r="D108" i="34" s="1"/>
  <c r="D109" i="34" s="1"/>
  <c r="D110" i="34" s="1"/>
  <c r="D111" i="34" s="1"/>
  <c r="D112" i="34" s="1"/>
  <c r="D113" i="34" s="1"/>
  <c r="D114" i="34" s="1"/>
  <c r="D115" i="34" s="1"/>
  <c r="D116" i="34" s="1"/>
  <c r="D117" i="34" s="1"/>
  <c r="D118" i="34" s="1"/>
  <c r="D119" i="34" s="1"/>
  <c r="D120" i="34" s="1"/>
  <c r="D121" i="34" s="1"/>
  <c r="D122" i="34" s="1"/>
  <c r="D123" i="34" s="1"/>
  <c r="D124" i="34" s="1"/>
  <c r="D125" i="34" s="1"/>
  <c r="D126" i="34" s="1"/>
  <c r="D127" i="34" s="1"/>
  <c r="D128" i="34" s="1"/>
  <c r="D129" i="34" s="1"/>
  <c r="D130" i="34" s="1"/>
  <c r="D131" i="34" s="1"/>
  <c r="D132" i="34" s="1"/>
  <c r="D133" i="34" s="1"/>
  <c r="D134" i="34" s="1"/>
  <c r="D135" i="34" s="1"/>
  <c r="D136" i="34" s="1"/>
  <c r="D137" i="34" s="1"/>
  <c r="D138" i="34" s="1"/>
  <c r="D139" i="34" s="1"/>
  <c r="D140" i="34" s="1"/>
  <c r="D141" i="34" s="1"/>
  <c r="D142" i="34" s="1"/>
  <c r="D143" i="34" s="1"/>
  <c r="D144" i="34" s="1"/>
  <c r="D145" i="34" s="1"/>
  <c r="D146" i="34" s="1"/>
  <c r="D147" i="34" s="1"/>
  <c r="D148" i="34" s="1"/>
  <c r="D149" i="34" s="1"/>
  <c r="D150" i="34" s="1"/>
  <c r="D151" i="34" s="1"/>
  <c r="D152" i="34" s="1"/>
  <c r="D153" i="34" s="1"/>
  <c r="D154" i="34" s="1"/>
  <c r="D155" i="34" s="1"/>
  <c r="D156" i="34" s="1"/>
  <c r="D157" i="34" s="1"/>
  <c r="D158" i="34" s="1"/>
  <c r="D159" i="34" s="1"/>
  <c r="D160" i="34" s="1"/>
  <c r="D161" i="34" s="1"/>
  <c r="D162" i="34" s="1"/>
  <c r="D163" i="34" s="1"/>
  <c r="D164" i="34" s="1"/>
  <c r="D165" i="34" s="1"/>
  <c r="D166" i="34" s="1"/>
  <c r="D167" i="34" s="1"/>
  <c r="D168" i="34" s="1"/>
  <c r="D169" i="34" s="1"/>
  <c r="D170" i="34" s="1"/>
  <c r="D171" i="34" s="1"/>
  <c r="D172" i="34" s="1"/>
  <c r="D173" i="34" s="1"/>
  <c r="D174" i="34" s="1"/>
  <c r="D175" i="34" s="1"/>
  <c r="D176" i="34" s="1"/>
  <c r="D177" i="34" s="1"/>
  <c r="D178" i="34" s="1"/>
  <c r="D179" i="34" s="1"/>
  <c r="D180" i="34" s="1"/>
  <c r="D181" i="34" s="1"/>
  <c r="D182" i="34" s="1"/>
  <c r="D183" i="34" s="1"/>
  <c r="D184" i="34" s="1"/>
  <c r="D185" i="34" s="1"/>
  <c r="D186" i="34" s="1"/>
  <c r="D187" i="34" s="1"/>
  <c r="D188" i="34" s="1"/>
  <c r="D189" i="34" s="1"/>
  <c r="D190" i="34" s="1"/>
  <c r="D191" i="34" s="1"/>
  <c r="D192" i="34" s="1"/>
  <c r="D193" i="34" s="1"/>
  <c r="D194" i="34" s="1"/>
  <c r="D195" i="34" s="1"/>
  <c r="D196" i="34" s="1"/>
  <c r="D197" i="34" s="1"/>
  <c r="D198" i="34" s="1"/>
  <c r="D199" i="34" s="1"/>
  <c r="D200" i="34" s="1"/>
  <c r="D201" i="34" s="1"/>
  <c r="D202" i="34" s="1"/>
  <c r="D203" i="34" s="1"/>
  <c r="D204" i="34" s="1"/>
  <c r="D205" i="34" s="1"/>
  <c r="D206" i="34" s="1"/>
  <c r="D207" i="34" s="1"/>
  <c r="D208" i="34" s="1"/>
  <c r="D209" i="34" s="1"/>
  <c r="D210" i="34" s="1"/>
  <c r="D211" i="34" s="1"/>
  <c r="D212" i="34" s="1"/>
  <c r="D213" i="34" s="1"/>
  <c r="D214" i="34" s="1"/>
  <c r="D215" i="34" s="1"/>
  <c r="D216" i="34" s="1"/>
  <c r="D217" i="34" s="1"/>
  <c r="D218" i="34" s="1"/>
  <c r="D219" i="34" s="1"/>
  <c r="D220" i="34" s="1"/>
  <c r="D221" i="34" s="1"/>
  <c r="D222" i="34" s="1"/>
  <c r="D223" i="34" s="1"/>
  <c r="D224" i="34" s="1"/>
  <c r="D225" i="34" s="1"/>
  <c r="D226" i="34" s="1"/>
  <c r="D227" i="34" s="1"/>
  <c r="D228" i="34" s="1"/>
  <c r="D229" i="34" s="1"/>
  <c r="D230" i="34" s="1"/>
  <c r="D231" i="34" s="1"/>
  <c r="D232" i="34" s="1"/>
  <c r="D233" i="34" s="1"/>
  <c r="D234" i="34" s="1"/>
  <c r="D235" i="34" s="1"/>
  <c r="D236" i="34" s="1"/>
  <c r="D237" i="34" s="1"/>
  <c r="D238" i="34" s="1"/>
  <c r="D239" i="34" s="1"/>
  <c r="D240" i="34" s="1"/>
  <c r="D241" i="34" s="1"/>
  <c r="D242" i="34" s="1"/>
  <c r="D243" i="34" s="1"/>
  <c r="D244" i="34" s="1"/>
  <c r="D245" i="34" s="1"/>
  <c r="D246" i="34" s="1"/>
  <c r="D247" i="34" s="1"/>
  <c r="D248" i="34" s="1"/>
  <c r="D249" i="34" s="1"/>
  <c r="D250" i="34" s="1"/>
  <c r="D251" i="34" s="1"/>
  <c r="D252" i="34" s="1"/>
  <c r="D253" i="34" s="1"/>
  <c r="D254" i="34" s="1"/>
  <c r="D255" i="34" s="1"/>
  <c r="D256" i="34" s="1"/>
  <c r="D257" i="34" s="1"/>
  <c r="D258" i="34" s="1"/>
  <c r="D259" i="34" s="1"/>
  <c r="D260" i="34" s="1"/>
  <c r="D261" i="34" s="1"/>
  <c r="D262" i="34" s="1"/>
  <c r="D263" i="34" s="1"/>
  <c r="D264" i="34" s="1"/>
  <c r="D265" i="34" s="1"/>
  <c r="D266" i="34" s="1"/>
  <c r="D267" i="34" s="1"/>
  <c r="D268" i="34" s="1"/>
  <c r="D269" i="34" s="1"/>
  <c r="D270" i="34" s="1"/>
  <c r="D271" i="34" s="1"/>
  <c r="D272" i="34" s="1"/>
  <c r="D273" i="34" s="1"/>
  <c r="D274" i="34" s="1"/>
  <c r="D275" i="34" s="1"/>
  <c r="D276" i="34" s="1"/>
  <c r="D277" i="34" s="1"/>
  <c r="D278" i="34" s="1"/>
  <c r="D279" i="34" s="1"/>
  <c r="D280" i="34" s="1"/>
  <c r="D281" i="34" s="1"/>
  <c r="D282" i="34" s="1"/>
  <c r="D283" i="34" s="1"/>
  <c r="D284" i="34" s="1"/>
  <c r="D285" i="34" s="1"/>
  <c r="D286" i="34" s="1"/>
  <c r="D287" i="34" s="1"/>
  <c r="D288" i="34" s="1"/>
  <c r="D289" i="34" s="1"/>
  <c r="D290" i="34" s="1"/>
  <c r="D291" i="34" s="1"/>
  <c r="D292" i="34" s="1"/>
  <c r="D293" i="34" s="1"/>
  <c r="D294" i="34" s="1"/>
  <c r="D295" i="34" s="1"/>
  <c r="D296" i="34" s="1"/>
  <c r="D297" i="34" s="1"/>
  <c r="D298" i="34" s="1"/>
  <c r="D299" i="34" s="1"/>
  <c r="D300" i="34" s="1"/>
  <c r="D301" i="34" s="1"/>
  <c r="D302" i="34" s="1"/>
  <c r="D303" i="34" s="1"/>
  <c r="D304" i="34" s="1"/>
  <c r="D305" i="34" s="1"/>
  <c r="D306" i="34" s="1"/>
  <c r="D307" i="34" s="1"/>
  <c r="D308" i="34" s="1"/>
  <c r="D309" i="34" s="1"/>
  <c r="D310" i="34" s="1"/>
  <c r="D311" i="34" s="1"/>
  <c r="D312" i="34" s="1"/>
  <c r="D313" i="34" s="1"/>
  <c r="D314" i="34" s="1"/>
  <c r="D315" i="34" s="1"/>
  <c r="D316" i="34" s="1"/>
  <c r="D317" i="34" s="1"/>
  <c r="D318" i="34" s="1"/>
  <c r="D319" i="34" s="1"/>
  <c r="D320" i="34" s="1"/>
  <c r="D321" i="34" s="1"/>
  <c r="D322" i="34" s="1"/>
  <c r="D323" i="34" s="1"/>
  <c r="D324" i="34" s="1"/>
  <c r="D325" i="34" s="1"/>
  <c r="D326" i="34" s="1"/>
  <c r="D327" i="34" s="1"/>
  <c r="D328" i="34" s="1"/>
  <c r="D329" i="34" s="1"/>
  <c r="D330" i="34" s="1"/>
  <c r="D331" i="34" s="1"/>
  <c r="D332" i="34" s="1"/>
  <c r="D333" i="34" s="1"/>
  <c r="D334" i="34" s="1"/>
  <c r="D335" i="34" s="1"/>
  <c r="D336" i="34" s="1"/>
  <c r="D337" i="34" s="1"/>
  <c r="D338" i="34" s="1"/>
  <c r="D339" i="34" s="1"/>
  <c r="D340" i="34" s="1"/>
  <c r="D341" i="34" s="1"/>
  <c r="D342" i="34" s="1"/>
  <c r="D343" i="34" s="1"/>
  <c r="D344" i="34" s="1"/>
  <c r="D345" i="34" s="1"/>
  <c r="D346" i="34" s="1"/>
  <c r="D347" i="34" s="1"/>
  <c r="D348" i="34" s="1"/>
  <c r="D349" i="34" s="1"/>
  <c r="D350" i="34" s="1"/>
  <c r="D351" i="34" s="1"/>
  <c r="D352" i="34" s="1"/>
  <c r="D353" i="34" s="1"/>
  <c r="D354" i="34" s="1"/>
  <c r="D355" i="34" s="1"/>
  <c r="D356" i="34" s="1"/>
  <c r="D357" i="34" s="1"/>
  <c r="D358" i="34" s="1"/>
  <c r="D359" i="34" s="1"/>
  <c r="D360" i="34" s="1"/>
  <c r="D361" i="34" s="1"/>
  <c r="D362" i="34" s="1"/>
  <c r="D363" i="34" s="1"/>
  <c r="D364" i="34" s="1"/>
  <c r="D365" i="34" s="1"/>
  <c r="D366" i="34" s="1"/>
  <c r="D367" i="34" s="1"/>
  <c r="D368" i="34" s="1"/>
  <c r="D369" i="34" s="1"/>
  <c r="D370" i="34" s="1"/>
  <c r="D371" i="34" s="1"/>
  <c r="D372" i="34" s="1"/>
  <c r="D373" i="34" s="1"/>
  <c r="D374" i="34" s="1"/>
  <c r="D375" i="34" s="1"/>
  <c r="D376" i="34" s="1"/>
  <c r="D377" i="34" s="1"/>
  <c r="D378" i="34" s="1"/>
  <c r="D379" i="34" s="1"/>
  <c r="D380" i="34" s="1"/>
  <c r="D381" i="34" s="1"/>
  <c r="D382" i="34" s="1"/>
  <c r="D383" i="34" s="1"/>
  <c r="D384" i="34" s="1"/>
  <c r="D385" i="34" s="1"/>
  <c r="D386" i="34" s="1"/>
  <c r="D387" i="34" s="1"/>
  <c r="D388" i="34" s="1"/>
  <c r="D389" i="34" s="1"/>
  <c r="D390" i="34" s="1"/>
  <c r="D391" i="34" s="1"/>
  <c r="D392" i="34" s="1"/>
  <c r="D393" i="34" s="1"/>
  <c r="D394" i="34" s="1"/>
  <c r="D395" i="34" s="1"/>
  <c r="D396" i="34" s="1"/>
  <c r="D397" i="34" s="1"/>
  <c r="D398" i="34" s="1"/>
  <c r="D399" i="34" s="1"/>
  <c r="D400" i="34" s="1"/>
  <c r="D401" i="34" s="1"/>
  <c r="D402" i="34" s="1"/>
  <c r="D403" i="34" s="1"/>
  <c r="D404" i="34" s="1"/>
  <c r="D405" i="34" s="1"/>
  <c r="D406" i="34" s="1"/>
  <c r="D407" i="34" s="1"/>
  <c r="D408" i="34" s="1"/>
  <c r="D409" i="34" s="1"/>
  <c r="D410" i="34" s="1"/>
  <c r="D411" i="34" s="1"/>
  <c r="D412" i="34" s="1"/>
  <c r="D413" i="34" s="1"/>
  <c r="D414" i="34" s="1"/>
  <c r="D415" i="34" s="1"/>
  <c r="D416" i="34" s="1"/>
  <c r="D417" i="34" s="1"/>
  <c r="D418" i="34" s="1"/>
  <c r="C103" i="33"/>
  <c r="B103" i="33"/>
  <c r="D6" i="33"/>
  <c r="D7" i="33" s="1"/>
  <c r="D8" i="33" s="1"/>
  <c r="D9" i="33" s="1"/>
  <c r="D10" i="33" s="1"/>
  <c r="D11" i="33" s="1"/>
  <c r="D12" i="33" s="1"/>
  <c r="D13" i="33" s="1"/>
  <c r="D14" i="33" s="1"/>
  <c r="D15" i="33" s="1"/>
  <c r="D16" i="33" s="1"/>
  <c r="D17" i="33" s="1"/>
  <c r="D18" i="33" s="1"/>
  <c r="D19" i="33" s="1"/>
  <c r="D20" i="33" s="1"/>
  <c r="D21" i="33" s="1"/>
  <c r="D22" i="33" s="1"/>
  <c r="D23" i="33" s="1"/>
  <c r="D24" i="33" s="1"/>
  <c r="D25" i="33" s="1"/>
  <c r="D26" i="33" s="1"/>
  <c r="D27" i="33" s="1"/>
  <c r="D28" i="33" s="1"/>
  <c r="D29" i="33" s="1"/>
  <c r="D30" i="33" s="1"/>
  <c r="D31" i="33" s="1"/>
  <c r="D32" i="33" s="1"/>
  <c r="D33" i="33" s="1"/>
  <c r="D34" i="33" s="1"/>
  <c r="D35" i="33" s="1"/>
  <c r="D36" i="33" s="1"/>
  <c r="D37" i="33" s="1"/>
  <c r="D38" i="33" s="1"/>
  <c r="D39" i="33" s="1"/>
  <c r="D40" i="33" s="1"/>
  <c r="D41" i="33" s="1"/>
  <c r="D42" i="33" s="1"/>
  <c r="D43" i="33" s="1"/>
  <c r="D44" i="33" s="1"/>
  <c r="D45" i="33" s="1"/>
  <c r="D46" i="33" s="1"/>
  <c r="D47" i="33" s="1"/>
  <c r="D48" i="33" s="1"/>
  <c r="D49" i="33" s="1"/>
  <c r="D50" i="33" s="1"/>
  <c r="D51" i="33" s="1"/>
  <c r="D52" i="33" s="1"/>
  <c r="D53" i="33" s="1"/>
  <c r="D54" i="33" s="1"/>
  <c r="D55" i="33" s="1"/>
  <c r="D56" i="33" s="1"/>
  <c r="D57" i="33" s="1"/>
  <c r="D58" i="33" s="1"/>
  <c r="D59" i="33" s="1"/>
  <c r="D60" i="33" s="1"/>
  <c r="D61" i="33" s="1"/>
  <c r="D62" i="33" s="1"/>
  <c r="D63" i="33" s="1"/>
  <c r="D64" i="33" s="1"/>
  <c r="D65" i="33" s="1"/>
  <c r="D66" i="33" s="1"/>
  <c r="D67" i="33" s="1"/>
  <c r="D68" i="33" s="1"/>
  <c r="D69" i="33" s="1"/>
  <c r="D70" i="33" s="1"/>
  <c r="D71" i="33" s="1"/>
  <c r="D72" i="33" s="1"/>
  <c r="D73" i="33" s="1"/>
  <c r="D74" i="33" s="1"/>
  <c r="D75" i="33" s="1"/>
  <c r="D76" i="33" s="1"/>
  <c r="D77" i="33" s="1"/>
  <c r="D78" i="33" s="1"/>
  <c r="D79" i="33" s="1"/>
  <c r="D80" i="33" s="1"/>
  <c r="D81" i="33" s="1"/>
  <c r="D82" i="33" s="1"/>
  <c r="D83" i="33" s="1"/>
  <c r="D84" i="33" s="1"/>
  <c r="D85" i="33" s="1"/>
  <c r="D86" i="33" s="1"/>
  <c r="D87" i="33" s="1"/>
  <c r="D88" i="33" s="1"/>
  <c r="D89" i="33" s="1"/>
  <c r="D90" i="33" s="1"/>
  <c r="D91" i="33" s="1"/>
  <c r="D92" i="33" s="1"/>
  <c r="D93" i="33" s="1"/>
  <c r="D94" i="33" s="1"/>
  <c r="D95" i="33" s="1"/>
  <c r="D96" i="33" s="1"/>
  <c r="D97" i="33" s="1"/>
  <c r="D98" i="33" s="1"/>
  <c r="D99" i="33" s="1"/>
  <c r="D100" i="33" s="1"/>
  <c r="D101" i="33" s="1"/>
  <c r="D102" i="33" s="1"/>
  <c r="C149" i="32"/>
  <c r="B149" i="32"/>
  <c r="D6" i="32"/>
  <c r="D7" i="32" s="1"/>
  <c r="D8" i="32" s="1"/>
  <c r="D9" i="32" s="1"/>
  <c r="D10" i="32" s="1"/>
  <c r="D11" i="32" s="1"/>
  <c r="D12" i="32" s="1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D23" i="32" s="1"/>
  <c r="D24" i="32" s="1"/>
  <c r="D25" i="32" s="1"/>
  <c r="D26" i="32" s="1"/>
  <c r="C115" i="31"/>
  <c r="B115" i="31"/>
  <c r="D6" i="31"/>
  <c r="D7" i="31" s="1"/>
  <c r="D8" i="31" s="1"/>
  <c r="D9" i="31" s="1"/>
  <c r="D10" i="31" s="1"/>
  <c r="D11" i="31" s="1"/>
  <c r="D12" i="31" s="1"/>
  <c r="D13" i="31" s="1"/>
  <c r="D14" i="31" s="1"/>
  <c r="D15" i="31" s="1"/>
  <c r="D16" i="31" s="1"/>
  <c r="D17" i="31" s="1"/>
  <c r="D18" i="31" s="1"/>
  <c r="D19" i="31" s="1"/>
  <c r="D20" i="31" s="1"/>
  <c r="D21" i="31" s="1"/>
  <c r="D22" i="31" s="1"/>
  <c r="D23" i="31" s="1"/>
  <c r="D24" i="31" s="1"/>
  <c r="D25" i="31" s="1"/>
  <c r="D26" i="31" s="1"/>
  <c r="D27" i="31" s="1"/>
  <c r="D28" i="31" s="1"/>
  <c r="D29" i="31" s="1"/>
  <c r="D30" i="31" s="1"/>
  <c r="D31" i="31" s="1"/>
  <c r="C103" i="30"/>
  <c r="B103" i="30"/>
  <c r="D6" i="30"/>
  <c r="D7" i="30" s="1"/>
  <c r="D8" i="30" s="1"/>
  <c r="D9" i="30" s="1"/>
  <c r="D10" i="30" s="1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25" i="30" s="1"/>
  <c r="D26" i="30" s="1"/>
  <c r="D27" i="30" s="1"/>
  <c r="D28" i="30" s="1"/>
  <c r="D29" i="30" s="1"/>
  <c r="D30" i="30" s="1"/>
  <c r="D31" i="30" s="1"/>
  <c r="D32" i="30" s="1"/>
  <c r="D33" i="30" s="1"/>
  <c r="D34" i="30" s="1"/>
  <c r="D35" i="30" s="1"/>
  <c r="D36" i="30" s="1"/>
  <c r="D37" i="30" s="1"/>
  <c r="D38" i="30" s="1"/>
  <c r="D39" i="30" s="1"/>
  <c r="D40" i="30" s="1"/>
  <c r="D41" i="30" s="1"/>
  <c r="D42" i="30" s="1"/>
  <c r="D43" i="30" s="1"/>
  <c r="D44" i="30" s="1"/>
  <c r="D45" i="30" s="1"/>
  <c r="D46" i="30" s="1"/>
  <c r="D47" i="30" s="1"/>
  <c r="D48" i="30" s="1"/>
  <c r="D49" i="30" s="1"/>
  <c r="D50" i="30" s="1"/>
  <c r="D51" i="30" s="1"/>
  <c r="D52" i="30" s="1"/>
  <c r="D53" i="30" s="1"/>
  <c r="D54" i="30" s="1"/>
  <c r="D55" i="30" s="1"/>
  <c r="D56" i="30" s="1"/>
  <c r="D57" i="30" s="1"/>
  <c r="D58" i="30" s="1"/>
  <c r="D59" i="30" s="1"/>
  <c r="D60" i="30" s="1"/>
  <c r="D61" i="30" s="1"/>
  <c r="D62" i="30" s="1"/>
  <c r="D63" i="30" s="1"/>
  <c r="D64" i="30" s="1"/>
  <c r="D65" i="30" s="1"/>
  <c r="D66" i="30" s="1"/>
  <c r="D67" i="30" s="1"/>
  <c r="D68" i="30" s="1"/>
  <c r="D69" i="30" s="1"/>
  <c r="D70" i="30" s="1"/>
  <c r="D71" i="30" s="1"/>
  <c r="D72" i="30" s="1"/>
  <c r="D73" i="30" s="1"/>
  <c r="D74" i="30" s="1"/>
  <c r="D75" i="30" s="1"/>
  <c r="D76" i="30" s="1"/>
  <c r="D77" i="30" s="1"/>
  <c r="D78" i="30" s="1"/>
  <c r="D79" i="30" s="1"/>
  <c r="D80" i="30" s="1"/>
  <c r="D81" i="30" s="1"/>
  <c r="D82" i="30" s="1"/>
  <c r="D83" i="30" s="1"/>
  <c r="D84" i="30" s="1"/>
  <c r="D85" i="30" s="1"/>
  <c r="D86" i="30" s="1"/>
  <c r="D87" i="30" s="1"/>
  <c r="D88" i="30" s="1"/>
  <c r="D89" i="30" s="1"/>
  <c r="D90" i="30" s="1"/>
  <c r="D91" i="30" s="1"/>
  <c r="D92" i="30" s="1"/>
  <c r="D93" i="30" s="1"/>
  <c r="D94" i="30" s="1"/>
  <c r="D95" i="30" s="1"/>
  <c r="D96" i="30" s="1"/>
  <c r="D97" i="30" s="1"/>
  <c r="D98" i="30" s="1"/>
  <c r="D99" i="30" s="1"/>
  <c r="D100" i="30" s="1"/>
  <c r="D101" i="30" s="1"/>
  <c r="D102" i="30" s="1"/>
  <c r="C130" i="29"/>
  <c r="B130" i="29"/>
  <c r="D6" i="29"/>
  <c r="D7" i="29" s="1"/>
  <c r="D8" i="29" s="1"/>
  <c r="D9" i="29" s="1"/>
  <c r="D10" i="29" s="1"/>
  <c r="D11" i="29" s="1"/>
  <c r="D12" i="29" s="1"/>
  <c r="D13" i="29" s="1"/>
  <c r="D6" i="28"/>
  <c r="D7" i="28" s="1"/>
  <c r="D8" i="28" s="1"/>
  <c r="D9" i="28" s="1"/>
  <c r="D10" i="28" s="1"/>
  <c r="D11" i="28" s="1"/>
  <c r="D12" i="28" s="1"/>
  <c r="D13" i="28" s="1"/>
  <c r="D14" i="28" s="1"/>
  <c r="D15" i="28" s="1"/>
  <c r="D16" i="28" s="1"/>
  <c r="D17" i="28" s="1"/>
  <c r="D18" i="28" s="1"/>
  <c r="D19" i="28" s="1"/>
  <c r="D20" i="28" s="1"/>
  <c r="C1124" i="27"/>
  <c r="B1124" i="27"/>
  <c r="I926" i="27"/>
  <c r="J6" i="27"/>
  <c r="J7" i="27" s="1"/>
  <c r="J8" i="27" s="1"/>
  <c r="J9" i="27" s="1"/>
  <c r="J10" i="27" s="1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D6" i="27"/>
  <c r="D7" i="27" s="1"/>
  <c r="D8" i="27" s="1"/>
  <c r="D9" i="27" s="1"/>
  <c r="D10" i="27" s="1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" i="27"/>
  <c r="N22" i="25"/>
  <c r="D32" i="31" l="1"/>
  <c r="D33" i="31" s="1"/>
  <c r="D34" i="31" s="1"/>
  <c r="D35" i="31" s="1"/>
  <c r="D36" i="31" s="1"/>
  <c r="D37" i="31" s="1"/>
  <c r="D38" i="31" s="1"/>
  <c r="D39" i="31" s="1"/>
  <c r="D40" i="31" s="1"/>
  <c r="D41" i="31" s="1"/>
  <c r="D42" i="31" s="1"/>
  <c r="D43" i="31" s="1"/>
  <c r="D44" i="31" s="1"/>
  <c r="D45" i="31" s="1"/>
  <c r="D46" i="31" s="1"/>
  <c r="D47" i="31" s="1"/>
  <c r="D48" i="31" s="1"/>
  <c r="D49" i="31" s="1"/>
  <c r="D50" i="31" s="1"/>
  <c r="D51" i="31" s="1"/>
  <c r="D52" i="31" s="1"/>
  <c r="D53" i="31" s="1"/>
  <c r="D54" i="31" s="1"/>
  <c r="D55" i="31" s="1"/>
  <c r="D56" i="31" s="1"/>
  <c r="D57" i="31" s="1"/>
  <c r="D58" i="31" s="1"/>
  <c r="D59" i="31" s="1"/>
  <c r="D60" i="31" s="1"/>
  <c r="D61" i="31" s="1"/>
  <c r="D62" i="31" s="1"/>
  <c r="D63" i="31" s="1"/>
  <c r="D64" i="31" s="1"/>
  <c r="D65" i="31" s="1"/>
  <c r="D66" i="31" s="1"/>
  <c r="D67" i="31" s="1"/>
  <c r="D68" i="31" s="1"/>
  <c r="D69" i="31" s="1"/>
  <c r="D70" i="31" s="1"/>
  <c r="D71" i="31" s="1"/>
  <c r="D72" i="31" s="1"/>
  <c r="D73" i="31" s="1"/>
  <c r="D74" i="31" s="1"/>
  <c r="D75" i="31" s="1"/>
  <c r="D76" i="31" s="1"/>
  <c r="D77" i="31" s="1"/>
  <c r="D78" i="31" s="1"/>
  <c r="D79" i="31" s="1"/>
  <c r="D80" i="31" s="1"/>
  <c r="D81" i="31" s="1"/>
  <c r="D82" i="31" s="1"/>
  <c r="D83" i="31" s="1"/>
  <c r="D84" i="31" s="1"/>
  <c r="D85" i="31" s="1"/>
  <c r="D86" i="31" s="1"/>
  <c r="D87" i="31" s="1"/>
  <c r="D88" i="31" s="1"/>
  <c r="D89" i="31" s="1"/>
  <c r="D90" i="31" s="1"/>
  <c r="D91" i="31" s="1"/>
  <c r="D92" i="31" s="1"/>
  <c r="D93" i="31" s="1"/>
  <c r="D94" i="31" s="1"/>
  <c r="D95" i="31" s="1"/>
  <c r="D96" i="31" s="1"/>
  <c r="D97" i="31" s="1"/>
  <c r="D98" i="31" s="1"/>
  <c r="D99" i="31" s="1"/>
  <c r="D100" i="31" s="1"/>
  <c r="D101" i="31" s="1"/>
  <c r="D102" i="31" s="1"/>
  <c r="D103" i="31" s="1"/>
  <c r="D104" i="31" s="1"/>
  <c r="D105" i="31" s="1"/>
  <c r="D106" i="31" s="1"/>
  <c r="D107" i="31" s="1"/>
  <c r="D108" i="31" s="1"/>
  <c r="D109" i="31" s="1"/>
  <c r="D110" i="31" s="1"/>
  <c r="D111" i="31" s="1"/>
  <c r="D112" i="31" s="1"/>
  <c r="D113" i="31" s="1"/>
  <c r="D114" i="31" s="1"/>
  <c r="J22" i="37"/>
  <c r="J23" i="37" s="1"/>
  <c r="J24" i="37" s="1"/>
  <c r="J25" i="37" s="1"/>
  <c r="J26" i="37" s="1"/>
  <c r="J27" i="37" s="1"/>
  <c r="J28" i="37" s="1"/>
  <c r="J29" i="37" s="1"/>
  <c r="J30" i="37" s="1"/>
  <c r="J31" i="37" s="1"/>
  <c r="J32" i="37" s="1"/>
  <c r="J33" i="37" s="1"/>
  <c r="J34" i="37" s="1"/>
  <c r="J35" i="37" s="1"/>
  <c r="J36" i="37" s="1"/>
  <c r="J37" i="37" s="1"/>
  <c r="J38" i="37" s="1"/>
  <c r="J39" i="37" s="1"/>
  <c r="J40" i="37" s="1"/>
  <c r="J41" i="37" s="1"/>
  <c r="J42" i="37" s="1"/>
  <c r="J43" i="37" s="1"/>
  <c r="J44" i="37" s="1"/>
  <c r="J45" i="37" s="1"/>
  <c r="J46" i="37" s="1"/>
  <c r="J47" i="37" s="1"/>
  <c r="J48" i="37" s="1"/>
  <c r="J49" i="37" s="1"/>
  <c r="J50" i="37" s="1"/>
  <c r="J51" i="37" s="1"/>
  <c r="J52" i="37" s="1"/>
  <c r="J53" i="37" s="1"/>
  <c r="J54" i="37" s="1"/>
  <c r="J55" i="37" s="1"/>
  <c r="J56" i="37" s="1"/>
  <c r="J57" i="37" s="1"/>
  <c r="J58" i="37" s="1"/>
  <c r="J59" i="37" s="1"/>
  <c r="J60" i="37" s="1"/>
  <c r="J61" i="37" s="1"/>
  <c r="J62" i="37" s="1"/>
  <c r="J63" i="37" s="1"/>
  <c r="J64" i="37" s="1"/>
  <c r="J65" i="37" s="1"/>
  <c r="J67" i="37" s="1"/>
  <c r="J68" i="37" s="1"/>
  <c r="J69" i="37" s="1"/>
  <c r="J70" i="37" s="1"/>
  <c r="J71" i="37" s="1"/>
  <c r="J72" i="37" s="1"/>
  <c r="J73" i="37" s="1"/>
  <c r="J74" i="37" s="1"/>
  <c r="J75" i="37" s="1"/>
  <c r="J76" i="37" s="1"/>
  <c r="J77" i="37" s="1"/>
  <c r="J78" i="37" s="1"/>
  <c r="J79" i="37" s="1"/>
  <c r="J80" i="37" s="1"/>
  <c r="J81" i="37" s="1"/>
  <c r="J82" i="37" s="1"/>
  <c r="J83" i="37" s="1"/>
  <c r="J84" i="37" s="1"/>
  <c r="J85" i="37" s="1"/>
  <c r="J86" i="37" s="1"/>
  <c r="J87" i="37" s="1"/>
  <c r="J88" i="37" s="1"/>
  <c r="J89" i="37" s="1"/>
  <c r="J90" i="37" s="1"/>
  <c r="J91" i="37" s="1"/>
  <c r="J92" i="37" s="1"/>
  <c r="J93" i="37" s="1"/>
  <c r="J94" i="37" s="1"/>
  <c r="J95" i="37" s="1"/>
  <c r="J96" i="37" s="1"/>
  <c r="J97" i="37" s="1"/>
  <c r="J98" i="37" s="1"/>
  <c r="J99" i="37" s="1"/>
  <c r="J100" i="37" s="1"/>
  <c r="J101" i="37" s="1"/>
  <c r="J102" i="37" s="1"/>
  <c r="J103" i="37" s="1"/>
  <c r="J104" i="37" s="1"/>
  <c r="J105" i="37" s="1"/>
  <c r="J106" i="37" s="1"/>
  <c r="J107" i="37" s="1"/>
  <c r="J108" i="37" s="1"/>
  <c r="J109" i="37" s="1"/>
  <c r="J110" i="37" s="1"/>
  <c r="J111" i="37" s="1"/>
  <c r="J112" i="37" s="1"/>
  <c r="J113" i="37" s="1"/>
  <c r="J114" i="37" s="1"/>
  <c r="J115" i="37" s="1"/>
  <c r="J116" i="37" s="1"/>
  <c r="J117" i="37" s="1"/>
  <c r="J118" i="37" s="1"/>
  <c r="J119" i="37" s="1"/>
  <c r="J120" i="37" s="1"/>
  <c r="J121" i="37" s="1"/>
  <c r="J122" i="37" s="1"/>
  <c r="J123" i="37" s="1"/>
  <c r="J124" i="37" s="1"/>
  <c r="J125" i="37" s="1"/>
  <c r="J126" i="37" s="1"/>
  <c r="J127" i="37" s="1"/>
  <c r="J128" i="37" s="1"/>
  <c r="J129" i="37" s="1"/>
  <c r="J130" i="37" s="1"/>
  <c r="J131" i="37" s="1"/>
  <c r="J132" i="37" s="1"/>
  <c r="J133" i="37" s="1"/>
  <c r="J134" i="37" s="1"/>
  <c r="J135" i="37" s="1"/>
  <c r="J136" i="37" s="1"/>
  <c r="J137" i="37" s="1"/>
  <c r="J138" i="37" s="1"/>
  <c r="J139" i="37" s="1"/>
  <c r="J140" i="37" s="1"/>
  <c r="J141" i="37" s="1"/>
  <c r="J142" i="37" s="1"/>
  <c r="J143" i="37" s="1"/>
  <c r="J144" i="37" s="1"/>
  <c r="J145" i="37" s="1"/>
  <c r="J146" i="37" s="1"/>
  <c r="J147" i="37" s="1"/>
  <c r="J148" i="37" s="1"/>
  <c r="J149" i="37" s="1"/>
  <c r="J150" i="37" s="1"/>
  <c r="J151" i="37" s="1"/>
  <c r="J152" i="37" s="1"/>
  <c r="J153" i="37" s="1"/>
  <c r="J154" i="37" s="1"/>
  <c r="J155" i="37" s="1"/>
  <c r="J156" i="37" s="1"/>
  <c r="J157" i="37" s="1"/>
  <c r="J158" i="37" s="1"/>
  <c r="J159" i="37" s="1"/>
  <c r="J160" i="37" s="1"/>
  <c r="J161" i="37" s="1"/>
  <c r="J162" i="37" s="1"/>
  <c r="J163" i="37" s="1"/>
  <c r="J164" i="37" s="1"/>
  <c r="J165" i="37" s="1"/>
  <c r="J166" i="37" s="1"/>
  <c r="J167" i="37" s="1"/>
  <c r="J168" i="37" s="1"/>
  <c r="J169" i="37" s="1"/>
  <c r="J170" i="37" s="1"/>
  <c r="J171" i="37" s="1"/>
  <c r="J172" i="37" s="1"/>
  <c r="J173" i="37" s="1"/>
  <c r="J174" i="37" s="1"/>
  <c r="J175" i="37" s="1"/>
  <c r="J176" i="37" s="1"/>
  <c r="J177" i="37" s="1"/>
  <c r="J178" i="37" s="1"/>
  <c r="J179" i="37" s="1"/>
  <c r="J180" i="37" s="1"/>
  <c r="J181" i="37" s="1"/>
  <c r="J182" i="37" s="1"/>
  <c r="J183" i="37" s="1"/>
  <c r="J184" i="37" s="1"/>
  <c r="J185" i="37" s="1"/>
  <c r="J186" i="37" s="1"/>
  <c r="J187" i="37" s="1"/>
  <c r="J188" i="37" s="1"/>
  <c r="J189" i="37" s="1"/>
  <c r="J190" i="37" s="1"/>
  <c r="J191" i="37" s="1"/>
  <c r="J192" i="37" s="1"/>
  <c r="J193" i="37" s="1"/>
  <c r="J194" i="37" s="1"/>
  <c r="J195" i="37" s="1"/>
  <c r="J196" i="37" s="1"/>
  <c r="J197" i="37" s="1"/>
  <c r="J198" i="37" s="1"/>
  <c r="J199" i="37" s="1"/>
  <c r="J200" i="37" s="1"/>
  <c r="J201" i="37" s="1"/>
  <c r="J202" i="37" s="1"/>
  <c r="J203" i="37" s="1"/>
  <c r="J204" i="37" s="1"/>
  <c r="J205" i="37" s="1"/>
  <c r="J206" i="37" s="1"/>
  <c r="J207" i="37" s="1"/>
  <c r="J208" i="37" s="1"/>
  <c r="J209" i="37" s="1"/>
  <c r="J210" i="37" s="1"/>
  <c r="J211" i="37" s="1"/>
  <c r="J212" i="37" s="1"/>
  <c r="J213" i="37" s="1"/>
  <c r="J214" i="37" s="1"/>
  <c r="J215" i="37" s="1"/>
  <c r="J216" i="37" s="1"/>
  <c r="J217" i="37" s="1"/>
  <c r="J218" i="37" s="1"/>
  <c r="J219" i="37" s="1"/>
  <c r="J220" i="37" s="1"/>
  <c r="J221" i="37" s="1"/>
  <c r="J222" i="37" s="1"/>
  <c r="J223" i="37" s="1"/>
  <c r="J224" i="37" s="1"/>
  <c r="J225" i="37" s="1"/>
  <c r="J226" i="37" s="1"/>
  <c r="J227" i="37" s="1"/>
  <c r="J228" i="37" s="1"/>
  <c r="J229" i="37" s="1"/>
  <c r="J230" i="37" s="1"/>
  <c r="J231" i="37" s="1"/>
  <c r="J232" i="37" s="1"/>
  <c r="J233" i="37" s="1"/>
  <c r="J234" i="37" s="1"/>
  <c r="J235" i="37" s="1"/>
  <c r="J236" i="37" s="1"/>
  <c r="J237" i="37" s="1"/>
  <c r="J238" i="37" s="1"/>
  <c r="J239" i="37" s="1"/>
  <c r="J240" i="37" s="1"/>
  <c r="J241" i="37" s="1"/>
  <c r="J242" i="37" s="1"/>
  <c r="J243" i="37" s="1"/>
  <c r="J244" i="37" s="1"/>
  <c r="J245" i="37" s="1"/>
  <c r="J246" i="37" s="1"/>
  <c r="J247" i="37" s="1"/>
  <c r="J248" i="37" s="1"/>
  <c r="J249" i="37" s="1"/>
  <c r="J250" i="37" s="1"/>
  <c r="J251" i="37" s="1"/>
  <c r="J252" i="37" s="1"/>
  <c r="J253" i="37" s="1"/>
  <c r="J254" i="37" s="1"/>
  <c r="J255" i="37" s="1"/>
  <c r="J256" i="37" s="1"/>
  <c r="J257" i="37" s="1"/>
  <c r="J258" i="37" s="1"/>
  <c r="J259" i="37" s="1"/>
  <c r="J260" i="37" s="1"/>
  <c r="J261" i="37" s="1"/>
  <c r="J262" i="37" s="1"/>
  <c r="J263" i="37" s="1"/>
  <c r="J264" i="37" s="1"/>
  <c r="J265" i="37" s="1"/>
  <c r="J266" i="37" s="1"/>
  <c r="J267" i="37" s="1"/>
  <c r="J268" i="37" s="1"/>
  <c r="J269" i="37" s="1"/>
  <c r="J270" i="37" s="1"/>
  <c r="J271" i="37" s="1"/>
  <c r="J272" i="37" s="1"/>
  <c r="J273" i="37" s="1"/>
  <c r="J274" i="37" s="1"/>
  <c r="J275" i="37" s="1"/>
  <c r="J276" i="37" s="1"/>
  <c r="J277" i="37" s="1"/>
  <c r="J278" i="37" s="1"/>
  <c r="J279" i="37" s="1"/>
  <c r="J280" i="37" s="1"/>
  <c r="J281" i="37" s="1"/>
  <c r="J282" i="37" s="1"/>
  <c r="J283" i="37" s="1"/>
  <c r="J284" i="37" s="1"/>
  <c r="J285" i="37" s="1"/>
  <c r="J286" i="37" s="1"/>
  <c r="J287" i="37" s="1"/>
  <c r="J288" i="37" s="1"/>
  <c r="J289" i="37" s="1"/>
  <c r="J290" i="37" s="1"/>
  <c r="J291" i="37" s="1"/>
  <c r="J292" i="37" s="1"/>
  <c r="J293" i="37" s="1"/>
  <c r="J294" i="37" s="1"/>
  <c r="J295" i="37" s="1"/>
  <c r="J296" i="37" s="1"/>
  <c r="J297" i="37" s="1"/>
  <c r="J298" i="37" s="1"/>
  <c r="J299" i="37" s="1"/>
  <c r="J300" i="37" s="1"/>
  <c r="J301" i="37" s="1"/>
  <c r="J302" i="37" s="1"/>
  <c r="J303" i="37" s="1"/>
  <c r="J304" i="37" s="1"/>
  <c r="J305" i="37" s="1"/>
  <c r="J306" i="37" s="1"/>
  <c r="J307" i="37" s="1"/>
  <c r="J308" i="37" s="1"/>
  <c r="J309" i="37" s="1"/>
  <c r="J310" i="37" s="1"/>
  <c r="J311" i="37" s="1"/>
  <c r="J312" i="37" s="1"/>
  <c r="J313" i="37" s="1"/>
  <c r="J314" i="37" s="1"/>
  <c r="J315" i="37" s="1"/>
  <c r="J316" i="37" s="1"/>
  <c r="J317" i="37" s="1"/>
  <c r="J318" i="37" s="1"/>
  <c r="J319" i="37" s="1"/>
  <c r="J320" i="37" s="1"/>
  <c r="J321" i="37" s="1"/>
  <c r="J322" i="37" s="1"/>
  <c r="J323" i="37" s="1"/>
  <c r="J324" i="37" s="1"/>
  <c r="J325" i="37" s="1"/>
  <c r="J326" i="37" s="1"/>
  <c r="J327" i="37" s="1"/>
  <c r="J328" i="37" s="1"/>
  <c r="J329" i="37" s="1"/>
  <c r="J330" i="37" s="1"/>
  <c r="J331" i="37" s="1"/>
  <c r="J332" i="37" s="1"/>
  <c r="J333" i="37" s="1"/>
  <c r="J334" i="37" s="1"/>
  <c r="J335" i="37" s="1"/>
  <c r="J336" i="37" s="1"/>
  <c r="J337" i="37" s="1"/>
  <c r="J338" i="37" s="1"/>
  <c r="J339" i="37" s="1"/>
  <c r="J340" i="37" s="1"/>
  <c r="J341" i="37" s="1"/>
  <c r="J342" i="37" s="1"/>
  <c r="J343" i="37" s="1"/>
  <c r="J344" i="37" s="1"/>
  <c r="J345" i="37" s="1"/>
  <c r="J346" i="37" s="1"/>
  <c r="J347" i="37" s="1"/>
  <c r="J348" i="37" s="1"/>
  <c r="J349" i="37" s="1"/>
  <c r="J350" i="37" s="1"/>
  <c r="J351" i="37" s="1"/>
  <c r="J352" i="37" s="1"/>
  <c r="J353" i="37" s="1"/>
  <c r="J354" i="37" s="1"/>
  <c r="J355" i="37" s="1"/>
  <c r="J356" i="37" s="1"/>
  <c r="J357" i="37" s="1"/>
  <c r="J358" i="37" s="1"/>
  <c r="J359" i="37" s="1"/>
  <c r="J360" i="37" s="1"/>
  <c r="J361" i="37" s="1"/>
  <c r="J362" i="37" s="1"/>
  <c r="J363" i="37" s="1"/>
  <c r="J364" i="37" s="1"/>
  <c r="J365" i="37" s="1"/>
  <c r="J366" i="37" s="1"/>
  <c r="J367" i="37" s="1"/>
  <c r="J368" i="37" s="1"/>
  <c r="J369" i="37" s="1"/>
  <c r="J370" i="37" s="1"/>
  <c r="J371" i="37" s="1"/>
  <c r="J372" i="37" s="1"/>
  <c r="J373" i="37" s="1"/>
  <c r="J374" i="37" s="1"/>
  <c r="J375" i="37" s="1"/>
  <c r="J376" i="37" s="1"/>
  <c r="J377" i="37" s="1"/>
  <c r="J378" i="37" s="1"/>
  <c r="J379" i="37" s="1"/>
  <c r="J380" i="37" s="1"/>
  <c r="J381" i="37" s="1"/>
  <c r="J382" i="37" s="1"/>
  <c r="J383" i="37" s="1"/>
  <c r="J384" i="37" s="1"/>
  <c r="J385" i="37" s="1"/>
  <c r="J386" i="37" s="1"/>
  <c r="J387" i="37" s="1"/>
  <c r="J388" i="37" s="1"/>
  <c r="J389" i="37" s="1"/>
  <c r="J390" i="37" s="1"/>
  <c r="J391" i="37" s="1"/>
  <c r="J392" i="37" s="1"/>
  <c r="J393" i="37" s="1"/>
  <c r="J394" i="37" s="1"/>
  <c r="J395" i="37" s="1"/>
  <c r="J396" i="37" s="1"/>
  <c r="J397" i="37" s="1"/>
  <c r="J398" i="37" s="1"/>
  <c r="J399" i="37" s="1"/>
  <c r="J400" i="37" s="1"/>
  <c r="J401" i="37" s="1"/>
  <c r="J402" i="37" s="1"/>
  <c r="J403" i="37" s="1"/>
  <c r="J404" i="37" s="1"/>
  <c r="J405" i="37" s="1"/>
  <c r="J406" i="37" s="1"/>
  <c r="J407" i="37" s="1"/>
  <c r="J408" i="37" s="1"/>
  <c r="J409" i="37" s="1"/>
  <c r="J410" i="37" s="1"/>
  <c r="J411" i="37" s="1"/>
  <c r="J412" i="37" s="1"/>
  <c r="J413" i="37" s="1"/>
  <c r="J414" i="37" s="1"/>
  <c r="J415" i="37" s="1"/>
  <c r="J416" i="37" s="1"/>
  <c r="J417" i="37" s="1"/>
  <c r="J418" i="37" s="1"/>
  <c r="J419" i="37" s="1"/>
  <c r="J420" i="37" s="1"/>
  <c r="J421" i="37" s="1"/>
  <c r="J422" i="37" s="1"/>
  <c r="J423" i="37" s="1"/>
  <c r="J424" i="37" s="1"/>
  <c r="J425" i="37" s="1"/>
  <c r="J426" i="37" s="1"/>
  <c r="J427" i="37" s="1"/>
  <c r="J428" i="37" s="1"/>
  <c r="J429" i="37" s="1"/>
  <c r="J430" i="37" s="1"/>
  <c r="J431" i="37" s="1"/>
  <c r="J432" i="37" s="1"/>
  <c r="J433" i="37" s="1"/>
  <c r="J434" i="37" s="1"/>
  <c r="J435" i="37" s="1"/>
  <c r="J436" i="37" s="1"/>
  <c r="J437" i="37" s="1"/>
  <c r="J438" i="37" s="1"/>
  <c r="J439" i="37" s="1"/>
  <c r="J440" i="37" s="1"/>
  <c r="J441" i="37" s="1"/>
  <c r="J442" i="37" s="1"/>
  <c r="J443" i="37" s="1"/>
  <c r="J444" i="37" s="1"/>
  <c r="J445" i="37" s="1"/>
  <c r="J446" i="37" s="1"/>
  <c r="J447" i="37" s="1"/>
  <c r="J448" i="37" s="1"/>
  <c r="J449" i="37" s="1"/>
  <c r="J450" i="37" s="1"/>
  <c r="J451" i="37" s="1"/>
  <c r="J452" i="37" s="1"/>
  <c r="J453" i="37" s="1"/>
  <c r="J454" i="37" s="1"/>
  <c r="J455" i="37" s="1"/>
  <c r="J456" i="37" s="1"/>
  <c r="J457" i="37" s="1"/>
  <c r="J458" i="37" s="1"/>
  <c r="J459" i="37" s="1"/>
  <c r="J460" i="37" s="1"/>
  <c r="J461" i="37" s="1"/>
  <c r="J462" i="37" s="1"/>
  <c r="J463" i="37" s="1"/>
  <c r="J464" i="37" s="1"/>
  <c r="J465" i="37" s="1"/>
  <c r="J466" i="37" s="1"/>
  <c r="J467" i="37" s="1"/>
  <c r="J468" i="37" s="1"/>
  <c r="J469" i="37" s="1"/>
  <c r="J470" i="37" s="1"/>
  <c r="J471" i="37" s="1"/>
  <c r="J472" i="37" s="1"/>
  <c r="J473" i="37" s="1"/>
  <c r="J474" i="37" s="1"/>
  <c r="J475" i="37" s="1"/>
  <c r="J476" i="37" s="1"/>
  <c r="J477" i="37" s="1"/>
  <c r="J478" i="37" s="1"/>
  <c r="J479" i="37" s="1"/>
  <c r="J480" i="37" s="1"/>
  <c r="J481" i="37" s="1"/>
  <c r="J482" i="37" s="1"/>
  <c r="J483" i="37" s="1"/>
  <c r="J484" i="37" s="1"/>
  <c r="J485" i="37" s="1"/>
  <c r="J486" i="37" s="1"/>
  <c r="J487" i="37" s="1"/>
  <c r="J488" i="37" s="1"/>
  <c r="J489" i="37" s="1"/>
  <c r="J490" i="37" s="1"/>
  <c r="J491" i="37" s="1"/>
  <c r="J492" i="37" s="1"/>
  <c r="J493" i="37" s="1"/>
  <c r="J494" i="37" s="1"/>
  <c r="J495" i="37" s="1"/>
  <c r="J496" i="37" s="1"/>
  <c r="J497" i="37" s="1"/>
  <c r="J498" i="37" s="1"/>
  <c r="J499" i="37" s="1"/>
  <c r="J500" i="37" s="1"/>
  <c r="J501" i="37" s="1"/>
  <c r="J502" i="37" s="1"/>
  <c r="J503" i="37" s="1"/>
  <c r="J504" i="37" s="1"/>
  <c r="J505" i="37" s="1"/>
  <c r="J506" i="37" s="1"/>
  <c r="J507" i="37" s="1"/>
  <c r="J508" i="37" s="1"/>
  <c r="J509" i="37" s="1"/>
  <c r="J510" i="37" s="1"/>
  <c r="J511" i="37" s="1"/>
  <c r="J512" i="37" s="1"/>
  <c r="J513" i="37" s="1"/>
  <c r="J514" i="37" s="1"/>
  <c r="J515" i="37" s="1"/>
  <c r="J516" i="37" s="1"/>
  <c r="J517" i="37" s="1"/>
  <c r="J518" i="37" s="1"/>
  <c r="J519" i="37" s="1"/>
  <c r="J520" i="37" s="1"/>
  <c r="J521" i="37" s="1"/>
  <c r="J522" i="37" s="1"/>
  <c r="J523" i="37" s="1"/>
  <c r="J524" i="37" s="1"/>
  <c r="J525" i="37" s="1"/>
  <c r="J526" i="37" s="1"/>
  <c r="J527" i="37" s="1"/>
  <c r="J528" i="37" s="1"/>
  <c r="J529" i="37" s="1"/>
  <c r="J530" i="37" s="1"/>
  <c r="J531" i="37" s="1"/>
  <c r="J532" i="37" s="1"/>
  <c r="J533" i="37" s="1"/>
  <c r="J534" i="37" s="1"/>
  <c r="J535" i="37" s="1"/>
  <c r="J536" i="37" s="1"/>
  <c r="J537" i="37" s="1"/>
  <c r="J538" i="37" s="1"/>
  <c r="J539" i="37" s="1"/>
  <c r="J540" i="37" s="1"/>
  <c r="J541" i="37" s="1"/>
  <c r="J542" i="37" s="1"/>
  <c r="J543" i="37" s="1"/>
  <c r="J544" i="37" s="1"/>
  <c r="J545" i="37" s="1"/>
  <c r="J546" i="37" s="1"/>
  <c r="J547" i="37" s="1"/>
  <c r="J548" i="37" s="1"/>
  <c r="J549" i="37" s="1"/>
  <c r="J550" i="37" s="1"/>
  <c r="J551" i="37" s="1"/>
  <c r="J552" i="37" s="1"/>
  <c r="J553" i="37" s="1"/>
  <c r="J554" i="37" s="1"/>
  <c r="J555" i="37" s="1"/>
  <c r="J556" i="37" s="1"/>
  <c r="J557" i="37" s="1"/>
  <c r="J558" i="37" s="1"/>
  <c r="J559" i="37" s="1"/>
  <c r="J560" i="37" s="1"/>
  <c r="J561" i="37" s="1"/>
  <c r="J562" i="37" s="1"/>
  <c r="J563" i="37" s="1"/>
  <c r="J564" i="37" s="1"/>
  <c r="J565" i="37" s="1"/>
  <c r="J566" i="37" s="1"/>
  <c r="J567" i="37" s="1"/>
  <c r="J568" i="37" s="1"/>
  <c r="J569" i="37" s="1"/>
  <c r="J570" i="37" s="1"/>
  <c r="J571" i="37" s="1"/>
  <c r="J572" i="37" s="1"/>
  <c r="J573" i="37" s="1"/>
  <c r="J574" i="37" s="1"/>
  <c r="J575" i="37" s="1"/>
  <c r="J576" i="37" s="1"/>
  <c r="J577" i="37" s="1"/>
  <c r="J578" i="37" s="1"/>
  <c r="J579" i="37" s="1"/>
  <c r="J580" i="37" s="1"/>
  <c r="D419" i="34"/>
  <c r="D420" i="34" s="1"/>
  <c r="D421" i="34" s="1"/>
  <c r="D422" i="34" s="1"/>
  <c r="D423" i="34" s="1"/>
  <c r="D424" i="34" s="1"/>
  <c r="D425" i="34" s="1"/>
  <c r="D426" i="34" s="1"/>
  <c r="D427" i="34" s="1"/>
  <c r="D428" i="34" s="1"/>
  <c r="D429" i="34" s="1"/>
  <c r="D430" i="34" s="1"/>
  <c r="D431" i="34" s="1"/>
  <c r="D432" i="34" s="1"/>
  <c r="D433" i="34" s="1"/>
  <c r="D434" i="34" s="1"/>
  <c r="D435" i="34" s="1"/>
  <c r="D436" i="34" s="1"/>
  <c r="D437" i="34" s="1"/>
  <c r="D438" i="34" s="1"/>
  <c r="D53" i="42"/>
  <c r="D54" i="42" s="1"/>
  <c r="D55" i="42" s="1"/>
  <c r="D56" i="42" s="1"/>
  <c r="D57" i="42" s="1"/>
  <c r="D58" i="42" s="1"/>
  <c r="D59" i="42" s="1"/>
  <c r="D60" i="42" s="1"/>
  <c r="D61" i="42" s="1"/>
  <c r="D62" i="42" s="1"/>
  <c r="D63" i="42" s="1"/>
  <c r="D64" i="42" s="1"/>
  <c r="D65" i="42" s="1"/>
  <c r="D27" i="32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D38" i="32" s="1"/>
  <c r="D39" i="32" s="1"/>
  <c r="D40" i="32" s="1"/>
  <c r="J926" i="27"/>
  <c r="J20" i="36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J33" i="36" s="1"/>
  <c r="J34" i="36" s="1"/>
  <c r="J35" i="36" s="1"/>
  <c r="J36" i="36" s="1"/>
  <c r="J37" i="36" s="1"/>
  <c r="J38" i="36" s="1"/>
  <c r="J39" i="36" s="1"/>
  <c r="J40" i="36" s="1"/>
  <c r="J41" i="36" s="1"/>
  <c r="D20" i="36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J33" i="38"/>
  <c r="J34" i="38" s="1"/>
  <c r="J35" i="38" s="1"/>
  <c r="J36" i="38" s="1"/>
  <c r="J37" i="38" s="1"/>
  <c r="J38" i="38" s="1"/>
  <c r="J39" i="38" s="1"/>
  <c r="J40" i="38" s="1"/>
  <c r="J41" i="38" s="1"/>
  <c r="J42" i="38" s="1"/>
  <c r="J43" i="38" s="1"/>
  <c r="J44" i="38" s="1"/>
  <c r="J45" i="38" s="1"/>
  <c r="J46" i="38" s="1"/>
  <c r="D21" i="28"/>
  <c r="D22" i="28" s="1"/>
  <c r="D23" i="28" s="1"/>
  <c r="D24" i="28" s="1"/>
  <c r="D25" i="28" s="1"/>
  <c r="D26" i="28" s="1"/>
  <c r="D27" i="28" s="1"/>
  <c r="D28" i="28" s="1"/>
  <c r="D29" i="28" s="1"/>
  <c r="D30" i="28" s="1"/>
  <c r="D31" i="28" s="1"/>
  <c r="D32" i="28" s="1"/>
  <c r="D33" i="28" s="1"/>
  <c r="D34" i="28" s="1"/>
  <c r="D35" i="28" s="1"/>
  <c r="D36" i="28" s="1"/>
  <c r="D37" i="28" s="1"/>
  <c r="D14" i="29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J33" i="34"/>
  <c r="J34" i="34" s="1"/>
  <c r="J35" i="34" s="1"/>
  <c r="J36" i="34" s="1"/>
  <c r="J37" i="34" s="1"/>
  <c r="D23" i="27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1" i="27" s="1"/>
  <c r="D42" i="27" s="1"/>
  <c r="J23" i="27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B769" i="38"/>
  <c r="C8" i="10" s="1"/>
  <c r="J768" i="38"/>
  <c r="B780" i="37"/>
  <c r="D779" i="37"/>
  <c r="H582" i="37"/>
  <c r="D24" i="10" s="1"/>
  <c r="J581" i="37"/>
  <c r="J105" i="35"/>
  <c r="H106" i="35"/>
  <c r="H8" i="10"/>
  <c r="B836" i="36"/>
  <c r="C22" i="10" s="1"/>
  <c r="D835" i="36"/>
  <c r="H638" i="36"/>
  <c r="D22" i="10" s="1"/>
  <c r="J637" i="36"/>
  <c r="B104" i="35"/>
  <c r="C13" i="26" s="1"/>
  <c r="D13" i="26" s="1"/>
  <c r="D103" i="35"/>
  <c r="B104" i="33"/>
  <c r="C10" i="26" s="1"/>
  <c r="D10" i="26" s="1"/>
  <c r="D103" i="33"/>
  <c r="B150" i="32"/>
  <c r="D149" i="32"/>
  <c r="B116" i="31"/>
  <c r="C7" i="26" s="1"/>
  <c r="D115" i="31"/>
  <c r="B104" i="30"/>
  <c r="C6" i="26" s="1"/>
  <c r="D103" i="30"/>
  <c r="D130" i="29"/>
  <c r="B131" i="29"/>
  <c r="C5" i="26" s="1"/>
  <c r="C4" i="26"/>
  <c r="D4" i="26" s="1"/>
  <c r="B1125" i="27"/>
  <c r="D1124" i="27"/>
  <c r="H927" i="27"/>
  <c r="B3" i="26" s="1"/>
  <c r="C768" i="25"/>
  <c r="B768" i="25"/>
  <c r="I570" i="25"/>
  <c r="H570" i="25"/>
  <c r="J6" i="25"/>
  <c r="J7" i="25" s="1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22" i="25" s="1"/>
  <c r="J23" i="25" s="1"/>
  <c r="J24" i="25" s="1"/>
  <c r="J25" i="25" s="1"/>
  <c r="J26" i="25" s="1"/>
  <c r="J27" i="25" s="1"/>
  <c r="J28" i="25" s="1"/>
  <c r="J29" i="25" s="1"/>
  <c r="J30" i="25" s="1"/>
  <c r="J31" i="25" s="1"/>
  <c r="J32" i="25" s="1"/>
  <c r="J33" i="25" s="1"/>
  <c r="J34" i="25" s="1"/>
  <c r="J35" i="25" s="1"/>
  <c r="J36" i="25" s="1"/>
  <c r="D6" i="25"/>
  <c r="D7" i="25" s="1"/>
  <c r="D8" i="25" s="1"/>
  <c r="D9" i="25" s="1"/>
  <c r="D10" i="25" s="1"/>
  <c r="D11" i="25" s="1"/>
  <c r="D12" i="25" s="1"/>
  <c r="D13" i="25" s="1"/>
  <c r="D14" i="25" s="1"/>
  <c r="D15" i="25" s="1"/>
  <c r="D16" i="25" s="1"/>
  <c r="D17" i="25" s="1"/>
  <c r="D18" i="25" s="1"/>
  <c r="D19" i="25" s="1"/>
  <c r="D20" i="25" s="1"/>
  <c r="D21" i="25" s="1"/>
  <c r="D22" i="25" s="1"/>
  <c r="D23" i="25" s="1"/>
  <c r="D24" i="25" s="1"/>
  <c r="D25" i="25" s="1"/>
  <c r="D26" i="25" s="1"/>
  <c r="D27" i="25" s="1"/>
  <c r="D28" i="25" s="1"/>
  <c r="D29" i="25" s="1"/>
  <c r="D30" i="25" s="1"/>
  <c r="D31" i="25" s="1"/>
  <c r="D32" i="25" s="1"/>
  <c r="D33" i="25" s="1"/>
  <c r="D34" i="25" s="1"/>
  <c r="D35" i="25" s="1"/>
  <c r="D36" i="25" s="1"/>
  <c r="J2" i="25"/>
  <c r="D2" i="25"/>
  <c r="C766" i="24"/>
  <c r="B766" i="24"/>
  <c r="I568" i="24"/>
  <c r="H568" i="24"/>
  <c r="J6" i="24"/>
  <c r="J7" i="24" s="1"/>
  <c r="J8" i="24" s="1"/>
  <c r="J9" i="24" s="1"/>
  <c r="J10" i="24" s="1"/>
  <c r="J11" i="24" s="1"/>
  <c r="J12" i="24" s="1"/>
  <c r="J13" i="24" s="1"/>
  <c r="J14" i="24" s="1"/>
  <c r="J15" i="24" s="1"/>
  <c r="J16" i="24" s="1"/>
  <c r="J17" i="24" s="1"/>
  <c r="J18" i="24" s="1"/>
  <c r="J19" i="24" s="1"/>
  <c r="J20" i="24" s="1"/>
  <c r="J21" i="24" s="1"/>
  <c r="J22" i="24" s="1"/>
  <c r="J23" i="24" s="1"/>
  <c r="J24" i="24" s="1"/>
  <c r="J25" i="24" s="1"/>
  <c r="J26" i="24" s="1"/>
  <c r="J27" i="24" s="1"/>
  <c r="J28" i="24" s="1"/>
  <c r="J29" i="24" s="1"/>
  <c r="J30" i="24" s="1"/>
  <c r="J31" i="24" s="1"/>
  <c r="J32" i="24" s="1"/>
  <c r="J33" i="24" s="1"/>
  <c r="J34" i="24" s="1"/>
  <c r="J35" i="24" s="1"/>
  <c r="J36" i="24" s="1"/>
  <c r="J37" i="24" s="1"/>
  <c r="J38" i="24" s="1"/>
  <c r="J39" i="24" s="1"/>
  <c r="J40" i="24" s="1"/>
  <c r="J41" i="24" s="1"/>
  <c r="J42" i="24" s="1"/>
  <c r="J43" i="24" s="1"/>
  <c r="J44" i="24" s="1"/>
  <c r="J45" i="24" s="1"/>
  <c r="J46" i="24" s="1"/>
  <c r="J47" i="24" s="1"/>
  <c r="J48" i="24" s="1"/>
  <c r="J49" i="24" s="1"/>
  <c r="J50" i="24" s="1"/>
  <c r="J51" i="24" s="1"/>
  <c r="J52" i="24" s="1"/>
  <c r="J53" i="24" s="1"/>
  <c r="J54" i="24" s="1"/>
  <c r="J55" i="24" s="1"/>
  <c r="J56" i="24" s="1"/>
  <c r="J57" i="24" s="1"/>
  <c r="J58" i="24" s="1"/>
  <c r="J59" i="24" s="1"/>
  <c r="J60" i="24" s="1"/>
  <c r="J61" i="24" s="1"/>
  <c r="J62" i="24" s="1"/>
  <c r="J63" i="24" s="1"/>
  <c r="J64" i="24" s="1"/>
  <c r="J65" i="24" s="1"/>
  <c r="J66" i="24" s="1"/>
  <c r="J67" i="24" s="1"/>
  <c r="J68" i="24" s="1"/>
  <c r="J69" i="24" s="1"/>
  <c r="J70" i="24" s="1"/>
  <c r="J71" i="24" s="1"/>
  <c r="J72" i="24" s="1"/>
  <c r="J73" i="24" s="1"/>
  <c r="J74" i="24" s="1"/>
  <c r="J75" i="24" s="1"/>
  <c r="J76" i="24" s="1"/>
  <c r="J77" i="24" s="1"/>
  <c r="J78" i="24" s="1"/>
  <c r="J79" i="24" s="1"/>
  <c r="J80" i="24" s="1"/>
  <c r="J81" i="24" s="1"/>
  <c r="J82" i="24" s="1"/>
  <c r="J83" i="24" s="1"/>
  <c r="J84" i="24" s="1"/>
  <c r="J85" i="24" s="1"/>
  <c r="J86" i="24" s="1"/>
  <c r="J87" i="24" s="1"/>
  <c r="J88" i="24" s="1"/>
  <c r="J89" i="24" s="1"/>
  <c r="J90" i="24" s="1"/>
  <c r="J91" i="24" s="1"/>
  <c r="J92" i="24" s="1"/>
  <c r="J93" i="24" s="1"/>
  <c r="J94" i="24" s="1"/>
  <c r="J95" i="24" s="1"/>
  <c r="J96" i="24" s="1"/>
  <c r="J97" i="24" s="1"/>
  <c r="J98" i="24" s="1"/>
  <c r="J99" i="24" s="1"/>
  <c r="J100" i="24" s="1"/>
  <c r="J101" i="24" s="1"/>
  <c r="J102" i="24" s="1"/>
  <c r="J103" i="24" s="1"/>
  <c r="J104" i="24" s="1"/>
  <c r="J105" i="24" s="1"/>
  <c r="J106" i="24" s="1"/>
  <c r="J107" i="24" s="1"/>
  <c r="J108" i="24" s="1"/>
  <c r="J109" i="24" s="1"/>
  <c r="J110" i="24" s="1"/>
  <c r="J111" i="24" s="1"/>
  <c r="J112" i="24" s="1"/>
  <c r="J113" i="24" s="1"/>
  <c r="J114" i="24" s="1"/>
  <c r="J115" i="24" s="1"/>
  <c r="J116" i="24" s="1"/>
  <c r="J117" i="24" s="1"/>
  <c r="J118" i="24" s="1"/>
  <c r="J119" i="24" s="1"/>
  <c r="J120" i="24" s="1"/>
  <c r="J121" i="24" s="1"/>
  <c r="J122" i="24" s="1"/>
  <c r="J123" i="24" s="1"/>
  <c r="J124" i="24" s="1"/>
  <c r="J125" i="24" s="1"/>
  <c r="J126" i="24" s="1"/>
  <c r="J127" i="24" s="1"/>
  <c r="J128" i="24" s="1"/>
  <c r="J129" i="24" s="1"/>
  <c r="J130" i="24" s="1"/>
  <c r="J131" i="24" s="1"/>
  <c r="J132" i="24" s="1"/>
  <c r="J133" i="24" s="1"/>
  <c r="J134" i="24" s="1"/>
  <c r="J135" i="24" s="1"/>
  <c r="J136" i="24" s="1"/>
  <c r="J137" i="24" s="1"/>
  <c r="J138" i="24" s="1"/>
  <c r="J139" i="24" s="1"/>
  <c r="J140" i="24" s="1"/>
  <c r="J141" i="24" s="1"/>
  <c r="J142" i="24" s="1"/>
  <c r="J143" i="24" s="1"/>
  <c r="J144" i="24" s="1"/>
  <c r="J145" i="24" s="1"/>
  <c r="J146" i="24" s="1"/>
  <c r="J147" i="24" s="1"/>
  <c r="J148" i="24" s="1"/>
  <c r="J149" i="24" s="1"/>
  <c r="J150" i="24" s="1"/>
  <c r="J151" i="24" s="1"/>
  <c r="J152" i="24" s="1"/>
  <c r="J153" i="24" s="1"/>
  <c r="J154" i="24" s="1"/>
  <c r="J155" i="24" s="1"/>
  <c r="J156" i="24" s="1"/>
  <c r="J157" i="24" s="1"/>
  <c r="J158" i="24" s="1"/>
  <c r="J159" i="24" s="1"/>
  <c r="J160" i="24" s="1"/>
  <c r="J161" i="24" s="1"/>
  <c r="J162" i="24" s="1"/>
  <c r="J163" i="24" s="1"/>
  <c r="J164" i="24" s="1"/>
  <c r="J165" i="24" s="1"/>
  <c r="J166" i="24" s="1"/>
  <c r="J167" i="24" s="1"/>
  <c r="J168" i="24" s="1"/>
  <c r="J169" i="24" s="1"/>
  <c r="J170" i="24" s="1"/>
  <c r="J171" i="24" s="1"/>
  <c r="J172" i="24" s="1"/>
  <c r="J173" i="24" s="1"/>
  <c r="J174" i="24" s="1"/>
  <c r="J175" i="24" s="1"/>
  <c r="J176" i="24" s="1"/>
  <c r="J177" i="24" s="1"/>
  <c r="J178" i="24" s="1"/>
  <c r="J179" i="24" s="1"/>
  <c r="J180" i="24" s="1"/>
  <c r="J181" i="24" s="1"/>
  <c r="J182" i="24" s="1"/>
  <c r="J183" i="24" s="1"/>
  <c r="J184" i="24" s="1"/>
  <c r="J185" i="24" s="1"/>
  <c r="J186" i="24" s="1"/>
  <c r="J187" i="24" s="1"/>
  <c r="J188" i="24" s="1"/>
  <c r="J189" i="24" s="1"/>
  <c r="J190" i="24" s="1"/>
  <c r="J191" i="24" s="1"/>
  <c r="J192" i="24" s="1"/>
  <c r="J193" i="24" s="1"/>
  <c r="J194" i="24" s="1"/>
  <c r="J195" i="24" s="1"/>
  <c r="J196" i="24" s="1"/>
  <c r="J197" i="24" s="1"/>
  <c r="J198" i="24" s="1"/>
  <c r="J199" i="24" s="1"/>
  <c r="J200" i="24" s="1"/>
  <c r="J201" i="24" s="1"/>
  <c r="J202" i="24" s="1"/>
  <c r="J203" i="24" s="1"/>
  <c r="J204" i="24" s="1"/>
  <c r="J205" i="24" s="1"/>
  <c r="J206" i="24" s="1"/>
  <c r="J207" i="24" s="1"/>
  <c r="J208" i="24" s="1"/>
  <c r="J209" i="24" s="1"/>
  <c r="J210" i="24" s="1"/>
  <c r="J211" i="24" s="1"/>
  <c r="J212" i="24" s="1"/>
  <c r="J213" i="24" s="1"/>
  <c r="J214" i="24" s="1"/>
  <c r="J215" i="24" s="1"/>
  <c r="J216" i="24" s="1"/>
  <c r="J217" i="24" s="1"/>
  <c r="J218" i="24" s="1"/>
  <c r="J219" i="24" s="1"/>
  <c r="J220" i="24" s="1"/>
  <c r="J221" i="24" s="1"/>
  <c r="J222" i="24" s="1"/>
  <c r="J223" i="24" s="1"/>
  <c r="J224" i="24" s="1"/>
  <c r="J225" i="24" s="1"/>
  <c r="J226" i="24" s="1"/>
  <c r="J227" i="24" s="1"/>
  <c r="J228" i="24" s="1"/>
  <c r="J229" i="24" s="1"/>
  <c r="J230" i="24" s="1"/>
  <c r="J231" i="24" s="1"/>
  <c r="J232" i="24" s="1"/>
  <c r="J233" i="24" s="1"/>
  <c r="J234" i="24" s="1"/>
  <c r="J235" i="24" s="1"/>
  <c r="J236" i="24" s="1"/>
  <c r="J237" i="24" s="1"/>
  <c r="J238" i="24" s="1"/>
  <c r="J239" i="24" s="1"/>
  <c r="J240" i="24" s="1"/>
  <c r="J241" i="24" s="1"/>
  <c r="J242" i="24" s="1"/>
  <c r="J243" i="24" s="1"/>
  <c r="J244" i="24" s="1"/>
  <c r="J245" i="24" s="1"/>
  <c r="J246" i="24" s="1"/>
  <c r="J247" i="24" s="1"/>
  <c r="J248" i="24" s="1"/>
  <c r="J249" i="24" s="1"/>
  <c r="J250" i="24" s="1"/>
  <c r="J251" i="24" s="1"/>
  <c r="J252" i="24" s="1"/>
  <c r="J253" i="24" s="1"/>
  <c r="J254" i="24" s="1"/>
  <c r="J255" i="24" s="1"/>
  <c r="J256" i="24" s="1"/>
  <c r="J257" i="24" s="1"/>
  <c r="J258" i="24" s="1"/>
  <c r="J259" i="24" s="1"/>
  <c r="J260" i="24" s="1"/>
  <c r="J261" i="24" s="1"/>
  <c r="J262" i="24" s="1"/>
  <c r="J263" i="24" s="1"/>
  <c r="J264" i="24" s="1"/>
  <c r="J265" i="24" s="1"/>
  <c r="J266" i="24" s="1"/>
  <c r="J267" i="24" s="1"/>
  <c r="J268" i="24" s="1"/>
  <c r="J269" i="24" s="1"/>
  <c r="J270" i="24" s="1"/>
  <c r="J271" i="24" s="1"/>
  <c r="J272" i="24" s="1"/>
  <c r="J273" i="24" s="1"/>
  <c r="J274" i="24" s="1"/>
  <c r="J275" i="24" s="1"/>
  <c r="J276" i="24" s="1"/>
  <c r="J277" i="24" s="1"/>
  <c r="J278" i="24" s="1"/>
  <c r="J279" i="24" s="1"/>
  <c r="J280" i="24" s="1"/>
  <c r="J281" i="24" s="1"/>
  <c r="J282" i="24" s="1"/>
  <c r="J283" i="24" s="1"/>
  <c r="J284" i="24" s="1"/>
  <c r="J285" i="24" s="1"/>
  <c r="J286" i="24" s="1"/>
  <c r="J287" i="24" s="1"/>
  <c r="J288" i="24" s="1"/>
  <c r="J289" i="24" s="1"/>
  <c r="J290" i="24" s="1"/>
  <c r="J291" i="24" s="1"/>
  <c r="J292" i="24" s="1"/>
  <c r="J293" i="24" s="1"/>
  <c r="J294" i="24" s="1"/>
  <c r="J295" i="24" s="1"/>
  <c r="J296" i="24" s="1"/>
  <c r="J297" i="24" s="1"/>
  <c r="J298" i="24" s="1"/>
  <c r="J299" i="24" s="1"/>
  <c r="J300" i="24" s="1"/>
  <c r="J301" i="24" s="1"/>
  <c r="J302" i="24" s="1"/>
  <c r="J303" i="24" s="1"/>
  <c r="J304" i="24" s="1"/>
  <c r="J305" i="24" s="1"/>
  <c r="J306" i="24" s="1"/>
  <c r="J307" i="24" s="1"/>
  <c r="J308" i="24" s="1"/>
  <c r="J309" i="24" s="1"/>
  <c r="J310" i="24" s="1"/>
  <c r="J311" i="24" s="1"/>
  <c r="J312" i="24" s="1"/>
  <c r="J313" i="24" s="1"/>
  <c r="J314" i="24" s="1"/>
  <c r="J315" i="24" s="1"/>
  <c r="J316" i="24" s="1"/>
  <c r="J317" i="24" s="1"/>
  <c r="J318" i="24" s="1"/>
  <c r="J319" i="24" s="1"/>
  <c r="J320" i="24" s="1"/>
  <c r="J321" i="24" s="1"/>
  <c r="J322" i="24" s="1"/>
  <c r="J323" i="24" s="1"/>
  <c r="J324" i="24" s="1"/>
  <c r="J325" i="24" s="1"/>
  <c r="J326" i="24" s="1"/>
  <c r="J327" i="24" s="1"/>
  <c r="J328" i="24" s="1"/>
  <c r="J329" i="24" s="1"/>
  <c r="J330" i="24" s="1"/>
  <c r="J331" i="24" s="1"/>
  <c r="J332" i="24" s="1"/>
  <c r="J333" i="24" s="1"/>
  <c r="J334" i="24" s="1"/>
  <c r="J335" i="24" s="1"/>
  <c r="J336" i="24" s="1"/>
  <c r="J337" i="24" s="1"/>
  <c r="J338" i="24" s="1"/>
  <c r="J339" i="24" s="1"/>
  <c r="J340" i="24" s="1"/>
  <c r="J341" i="24" s="1"/>
  <c r="J342" i="24" s="1"/>
  <c r="J343" i="24" s="1"/>
  <c r="J344" i="24" s="1"/>
  <c r="J345" i="24" s="1"/>
  <c r="J346" i="24" s="1"/>
  <c r="J347" i="24" s="1"/>
  <c r="J348" i="24" s="1"/>
  <c r="J349" i="24" s="1"/>
  <c r="J350" i="24" s="1"/>
  <c r="J351" i="24" s="1"/>
  <c r="J352" i="24" s="1"/>
  <c r="J353" i="24" s="1"/>
  <c r="J354" i="24" s="1"/>
  <c r="J355" i="24" s="1"/>
  <c r="J356" i="24" s="1"/>
  <c r="J357" i="24" s="1"/>
  <c r="J358" i="24" s="1"/>
  <c r="J359" i="24" s="1"/>
  <c r="J360" i="24" s="1"/>
  <c r="J361" i="24" s="1"/>
  <c r="J362" i="24" s="1"/>
  <c r="J363" i="24" s="1"/>
  <c r="J364" i="24" s="1"/>
  <c r="J365" i="24" s="1"/>
  <c r="J366" i="24" s="1"/>
  <c r="J367" i="24" s="1"/>
  <c r="J368" i="24" s="1"/>
  <c r="J369" i="24" s="1"/>
  <c r="J370" i="24" s="1"/>
  <c r="J371" i="24" s="1"/>
  <c r="J372" i="24" s="1"/>
  <c r="J373" i="24" s="1"/>
  <c r="J374" i="24" s="1"/>
  <c r="J375" i="24" s="1"/>
  <c r="J376" i="24" s="1"/>
  <c r="J377" i="24" s="1"/>
  <c r="J378" i="24" s="1"/>
  <c r="J379" i="24" s="1"/>
  <c r="J380" i="24" s="1"/>
  <c r="J381" i="24" s="1"/>
  <c r="J382" i="24" s="1"/>
  <c r="J383" i="24" s="1"/>
  <c r="J384" i="24" s="1"/>
  <c r="J385" i="24" s="1"/>
  <c r="J386" i="24" s="1"/>
  <c r="J387" i="24" s="1"/>
  <c r="J388" i="24" s="1"/>
  <c r="J389" i="24" s="1"/>
  <c r="J390" i="24" s="1"/>
  <c r="J391" i="24" s="1"/>
  <c r="J392" i="24" s="1"/>
  <c r="J393" i="24" s="1"/>
  <c r="J394" i="24" s="1"/>
  <c r="J395" i="24" s="1"/>
  <c r="J396" i="24" s="1"/>
  <c r="J397" i="24" s="1"/>
  <c r="J398" i="24" s="1"/>
  <c r="J399" i="24" s="1"/>
  <c r="J400" i="24" s="1"/>
  <c r="J401" i="24" s="1"/>
  <c r="J402" i="24" s="1"/>
  <c r="J403" i="24" s="1"/>
  <c r="J404" i="24" s="1"/>
  <c r="J405" i="24" s="1"/>
  <c r="J406" i="24" s="1"/>
  <c r="J407" i="24" s="1"/>
  <c r="J408" i="24" s="1"/>
  <c r="J409" i="24" s="1"/>
  <c r="J410" i="24" s="1"/>
  <c r="J411" i="24" s="1"/>
  <c r="J412" i="24" s="1"/>
  <c r="J413" i="24" s="1"/>
  <c r="J414" i="24" s="1"/>
  <c r="J415" i="24" s="1"/>
  <c r="J416" i="24" s="1"/>
  <c r="J417" i="24" s="1"/>
  <c r="J418" i="24" s="1"/>
  <c r="J419" i="24" s="1"/>
  <c r="J420" i="24" s="1"/>
  <c r="J421" i="24" s="1"/>
  <c r="J422" i="24" s="1"/>
  <c r="J423" i="24" s="1"/>
  <c r="J424" i="24" s="1"/>
  <c r="J425" i="24" s="1"/>
  <c r="J426" i="24" s="1"/>
  <c r="J427" i="24" s="1"/>
  <c r="J428" i="24" s="1"/>
  <c r="J429" i="24" s="1"/>
  <c r="J430" i="24" s="1"/>
  <c r="J431" i="24" s="1"/>
  <c r="J432" i="24" s="1"/>
  <c r="J433" i="24" s="1"/>
  <c r="J434" i="24" s="1"/>
  <c r="J435" i="24" s="1"/>
  <c r="J436" i="24" s="1"/>
  <c r="J437" i="24" s="1"/>
  <c r="J438" i="24" s="1"/>
  <c r="J439" i="24" s="1"/>
  <c r="J440" i="24" s="1"/>
  <c r="J441" i="24" s="1"/>
  <c r="J442" i="24" s="1"/>
  <c r="J443" i="24" s="1"/>
  <c r="J444" i="24" s="1"/>
  <c r="J445" i="24" s="1"/>
  <c r="J446" i="24" s="1"/>
  <c r="J447" i="24" s="1"/>
  <c r="J448" i="24" s="1"/>
  <c r="J449" i="24" s="1"/>
  <c r="J450" i="24" s="1"/>
  <c r="J451" i="24" s="1"/>
  <c r="J452" i="24" s="1"/>
  <c r="J453" i="24" s="1"/>
  <c r="J454" i="24" s="1"/>
  <c r="J455" i="24" s="1"/>
  <c r="J456" i="24" s="1"/>
  <c r="J457" i="24" s="1"/>
  <c r="J458" i="24" s="1"/>
  <c r="J459" i="24" s="1"/>
  <c r="J460" i="24" s="1"/>
  <c r="J461" i="24" s="1"/>
  <c r="J462" i="24" s="1"/>
  <c r="J463" i="24" s="1"/>
  <c r="J464" i="24" s="1"/>
  <c r="J465" i="24" s="1"/>
  <c r="J466" i="24" s="1"/>
  <c r="J467" i="24" s="1"/>
  <c r="J468" i="24" s="1"/>
  <c r="J469" i="24" s="1"/>
  <c r="J470" i="24" s="1"/>
  <c r="J471" i="24" s="1"/>
  <c r="J472" i="24" s="1"/>
  <c r="J473" i="24" s="1"/>
  <c r="J474" i="24" s="1"/>
  <c r="J475" i="24" s="1"/>
  <c r="J476" i="24" s="1"/>
  <c r="J477" i="24" s="1"/>
  <c r="J478" i="24" s="1"/>
  <c r="J479" i="24" s="1"/>
  <c r="J480" i="24" s="1"/>
  <c r="J481" i="24" s="1"/>
  <c r="J482" i="24" s="1"/>
  <c r="J483" i="24" s="1"/>
  <c r="J484" i="24" s="1"/>
  <c r="J485" i="24" s="1"/>
  <c r="J486" i="24" s="1"/>
  <c r="J487" i="24" s="1"/>
  <c r="J488" i="24" s="1"/>
  <c r="J489" i="24" s="1"/>
  <c r="J490" i="24" s="1"/>
  <c r="J491" i="24" s="1"/>
  <c r="J492" i="24" s="1"/>
  <c r="J493" i="24" s="1"/>
  <c r="J494" i="24" s="1"/>
  <c r="J495" i="24" s="1"/>
  <c r="J496" i="24" s="1"/>
  <c r="J497" i="24" s="1"/>
  <c r="J498" i="24" s="1"/>
  <c r="J499" i="24" s="1"/>
  <c r="J500" i="24" s="1"/>
  <c r="J501" i="24" s="1"/>
  <c r="J502" i="24" s="1"/>
  <c r="J503" i="24" s="1"/>
  <c r="J504" i="24" s="1"/>
  <c r="J505" i="24" s="1"/>
  <c r="J506" i="24" s="1"/>
  <c r="J507" i="24" s="1"/>
  <c r="J508" i="24" s="1"/>
  <c r="J509" i="24" s="1"/>
  <c r="J510" i="24" s="1"/>
  <c r="J511" i="24" s="1"/>
  <c r="J512" i="24" s="1"/>
  <c r="J513" i="24" s="1"/>
  <c r="J514" i="24" s="1"/>
  <c r="J515" i="24" s="1"/>
  <c r="J516" i="24" s="1"/>
  <c r="J517" i="24" s="1"/>
  <c r="J518" i="24" s="1"/>
  <c r="J519" i="24" s="1"/>
  <c r="J520" i="24" s="1"/>
  <c r="J521" i="24" s="1"/>
  <c r="J522" i="24" s="1"/>
  <c r="J523" i="24" s="1"/>
  <c r="J524" i="24" s="1"/>
  <c r="J525" i="24" s="1"/>
  <c r="J526" i="24" s="1"/>
  <c r="J527" i="24" s="1"/>
  <c r="J528" i="24" s="1"/>
  <c r="J529" i="24" s="1"/>
  <c r="J530" i="24" s="1"/>
  <c r="J531" i="24" s="1"/>
  <c r="J532" i="24" s="1"/>
  <c r="J533" i="24" s="1"/>
  <c r="J534" i="24" s="1"/>
  <c r="J535" i="24" s="1"/>
  <c r="J536" i="24" s="1"/>
  <c r="J537" i="24" s="1"/>
  <c r="J538" i="24" s="1"/>
  <c r="J539" i="24" s="1"/>
  <c r="J540" i="24" s="1"/>
  <c r="J541" i="24" s="1"/>
  <c r="J542" i="24" s="1"/>
  <c r="J543" i="24" s="1"/>
  <c r="J544" i="24" s="1"/>
  <c r="J545" i="24" s="1"/>
  <c r="J546" i="24" s="1"/>
  <c r="J547" i="24" s="1"/>
  <c r="J548" i="24" s="1"/>
  <c r="J549" i="24" s="1"/>
  <c r="J550" i="24" s="1"/>
  <c r="J551" i="24" s="1"/>
  <c r="J552" i="24" s="1"/>
  <c r="J553" i="24" s="1"/>
  <c r="J554" i="24" s="1"/>
  <c r="J555" i="24" s="1"/>
  <c r="J556" i="24" s="1"/>
  <c r="J557" i="24" s="1"/>
  <c r="J558" i="24" s="1"/>
  <c r="J559" i="24" s="1"/>
  <c r="J560" i="24" s="1"/>
  <c r="J561" i="24" s="1"/>
  <c r="J562" i="24" s="1"/>
  <c r="J563" i="24" s="1"/>
  <c r="J564" i="24" s="1"/>
  <c r="J565" i="24" s="1"/>
  <c r="J566" i="24" s="1"/>
  <c r="J567" i="24" s="1"/>
  <c r="D6" i="24"/>
  <c r="D7" i="24" s="1"/>
  <c r="D8" i="24" s="1"/>
  <c r="D9" i="24" s="1"/>
  <c r="D10" i="24" s="1"/>
  <c r="D11" i="24" s="1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D59" i="24" s="1"/>
  <c r="D60" i="24" s="1"/>
  <c r="D61" i="24" s="1"/>
  <c r="D62" i="24" s="1"/>
  <c r="D63" i="24" s="1"/>
  <c r="D64" i="24" s="1"/>
  <c r="D65" i="24" s="1"/>
  <c r="D66" i="24" s="1"/>
  <c r="D67" i="24" s="1"/>
  <c r="D68" i="24" s="1"/>
  <c r="D69" i="24" s="1"/>
  <c r="D70" i="24" s="1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89" i="24" s="1"/>
  <c r="D90" i="24" s="1"/>
  <c r="D91" i="24" s="1"/>
  <c r="D92" i="24" s="1"/>
  <c r="D93" i="24" s="1"/>
  <c r="D94" i="24" s="1"/>
  <c r="D95" i="24" s="1"/>
  <c r="D96" i="24" s="1"/>
  <c r="D97" i="24" s="1"/>
  <c r="D98" i="24" s="1"/>
  <c r="D99" i="24" s="1"/>
  <c r="D100" i="24" s="1"/>
  <c r="D101" i="24" s="1"/>
  <c r="D102" i="24" s="1"/>
  <c r="D103" i="24" s="1"/>
  <c r="D104" i="24" s="1"/>
  <c r="D105" i="24" s="1"/>
  <c r="D106" i="24" s="1"/>
  <c r="D107" i="24" s="1"/>
  <c r="D108" i="24" s="1"/>
  <c r="D109" i="24" s="1"/>
  <c r="D110" i="24" s="1"/>
  <c r="D111" i="24" s="1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24" i="24" s="1"/>
  <c r="D125" i="24" s="1"/>
  <c r="D126" i="24" s="1"/>
  <c r="D127" i="24" s="1"/>
  <c r="D128" i="24" s="1"/>
  <c r="D129" i="24" s="1"/>
  <c r="D130" i="24" s="1"/>
  <c r="D131" i="24" s="1"/>
  <c r="D132" i="24" s="1"/>
  <c r="D133" i="24" s="1"/>
  <c r="D134" i="24" s="1"/>
  <c r="D135" i="24" s="1"/>
  <c r="D136" i="24" s="1"/>
  <c r="D137" i="24" s="1"/>
  <c r="D138" i="24" s="1"/>
  <c r="D139" i="24" s="1"/>
  <c r="D140" i="24" s="1"/>
  <c r="D141" i="24" s="1"/>
  <c r="D142" i="24" s="1"/>
  <c r="D143" i="24" s="1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D157" i="24" s="1"/>
  <c r="D158" i="24" s="1"/>
  <c r="D159" i="24" s="1"/>
  <c r="D160" i="24" s="1"/>
  <c r="D161" i="24" s="1"/>
  <c r="D162" i="24" s="1"/>
  <c r="D163" i="24" s="1"/>
  <c r="D164" i="24" s="1"/>
  <c r="D165" i="24" s="1"/>
  <c r="D166" i="24" s="1"/>
  <c r="D167" i="24" s="1"/>
  <c r="D168" i="24" s="1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D183" i="24" s="1"/>
  <c r="D184" i="24" s="1"/>
  <c r="D185" i="24" s="1"/>
  <c r="D186" i="24" s="1"/>
  <c r="D187" i="24" s="1"/>
  <c r="D188" i="24" s="1"/>
  <c r="D189" i="24" s="1"/>
  <c r="D190" i="24" s="1"/>
  <c r="D191" i="24" s="1"/>
  <c r="D192" i="24" s="1"/>
  <c r="D193" i="24" s="1"/>
  <c r="D194" i="24" s="1"/>
  <c r="D195" i="24" s="1"/>
  <c r="D196" i="24" s="1"/>
  <c r="D197" i="24" s="1"/>
  <c r="D198" i="24" s="1"/>
  <c r="D199" i="24" s="1"/>
  <c r="D200" i="24" s="1"/>
  <c r="D201" i="24" s="1"/>
  <c r="D202" i="24" s="1"/>
  <c r="D203" i="24" s="1"/>
  <c r="D204" i="24" s="1"/>
  <c r="D205" i="24" s="1"/>
  <c r="D206" i="24" s="1"/>
  <c r="D207" i="24" s="1"/>
  <c r="D208" i="24" s="1"/>
  <c r="D209" i="24" s="1"/>
  <c r="D210" i="24" s="1"/>
  <c r="D211" i="24" s="1"/>
  <c r="D212" i="24" s="1"/>
  <c r="D213" i="24" s="1"/>
  <c r="D214" i="24" s="1"/>
  <c r="D215" i="24" s="1"/>
  <c r="D216" i="24" s="1"/>
  <c r="D217" i="24" s="1"/>
  <c r="D218" i="24" s="1"/>
  <c r="D219" i="24" s="1"/>
  <c r="D220" i="24" s="1"/>
  <c r="D221" i="24" s="1"/>
  <c r="D222" i="24" s="1"/>
  <c r="D223" i="24" s="1"/>
  <c r="D224" i="24" s="1"/>
  <c r="D225" i="24" s="1"/>
  <c r="D226" i="24" s="1"/>
  <c r="D227" i="24" s="1"/>
  <c r="D228" i="24" s="1"/>
  <c r="D229" i="24" s="1"/>
  <c r="D230" i="24" s="1"/>
  <c r="D231" i="24" s="1"/>
  <c r="D232" i="24" s="1"/>
  <c r="D233" i="24" s="1"/>
  <c r="D234" i="24" s="1"/>
  <c r="D235" i="24" s="1"/>
  <c r="D236" i="24" s="1"/>
  <c r="D237" i="24" s="1"/>
  <c r="D238" i="24" s="1"/>
  <c r="D239" i="24" s="1"/>
  <c r="D240" i="24" s="1"/>
  <c r="D241" i="24" s="1"/>
  <c r="D242" i="24" s="1"/>
  <c r="D243" i="24" s="1"/>
  <c r="D244" i="24" s="1"/>
  <c r="D245" i="24" s="1"/>
  <c r="D246" i="24" s="1"/>
  <c r="D247" i="24" s="1"/>
  <c r="D248" i="24" s="1"/>
  <c r="D249" i="24" s="1"/>
  <c r="D250" i="24" s="1"/>
  <c r="D251" i="24" s="1"/>
  <c r="D252" i="24" s="1"/>
  <c r="D253" i="24" s="1"/>
  <c r="D254" i="24" s="1"/>
  <c r="D255" i="24" s="1"/>
  <c r="D256" i="24" s="1"/>
  <c r="D257" i="24" s="1"/>
  <c r="D258" i="24" s="1"/>
  <c r="D259" i="24" s="1"/>
  <c r="D260" i="24" s="1"/>
  <c r="D261" i="24" s="1"/>
  <c r="D262" i="24" s="1"/>
  <c r="D263" i="24" s="1"/>
  <c r="D264" i="24" s="1"/>
  <c r="D265" i="24" s="1"/>
  <c r="D266" i="24" s="1"/>
  <c r="D267" i="24" s="1"/>
  <c r="D268" i="24" s="1"/>
  <c r="D269" i="24" s="1"/>
  <c r="D270" i="24" s="1"/>
  <c r="D271" i="24" s="1"/>
  <c r="D272" i="24" s="1"/>
  <c r="D273" i="24" s="1"/>
  <c r="D274" i="24" s="1"/>
  <c r="D275" i="24" s="1"/>
  <c r="D276" i="24" s="1"/>
  <c r="D277" i="24" s="1"/>
  <c r="D278" i="24" s="1"/>
  <c r="D279" i="24" s="1"/>
  <c r="D280" i="24" s="1"/>
  <c r="D281" i="24" s="1"/>
  <c r="D282" i="24" s="1"/>
  <c r="D283" i="24" s="1"/>
  <c r="D284" i="24" s="1"/>
  <c r="D285" i="24" s="1"/>
  <c r="D286" i="24" s="1"/>
  <c r="D287" i="24" s="1"/>
  <c r="D288" i="24" s="1"/>
  <c r="D289" i="24" s="1"/>
  <c r="D290" i="24" s="1"/>
  <c r="D291" i="24" s="1"/>
  <c r="D292" i="24" s="1"/>
  <c r="D293" i="24" s="1"/>
  <c r="D294" i="24" s="1"/>
  <c r="D295" i="24" s="1"/>
  <c r="D296" i="24" s="1"/>
  <c r="D297" i="24" s="1"/>
  <c r="D298" i="24" s="1"/>
  <c r="D299" i="24" s="1"/>
  <c r="D300" i="24" s="1"/>
  <c r="D301" i="24" s="1"/>
  <c r="D302" i="24" s="1"/>
  <c r="D303" i="24" s="1"/>
  <c r="D304" i="24" s="1"/>
  <c r="D305" i="24" s="1"/>
  <c r="D306" i="24" s="1"/>
  <c r="D307" i="24" s="1"/>
  <c r="D308" i="24" s="1"/>
  <c r="D309" i="24" s="1"/>
  <c r="D310" i="24" s="1"/>
  <c r="D311" i="24" s="1"/>
  <c r="D312" i="24" s="1"/>
  <c r="D313" i="24" s="1"/>
  <c r="D314" i="24" s="1"/>
  <c r="D315" i="24" s="1"/>
  <c r="D316" i="24" s="1"/>
  <c r="D317" i="24" s="1"/>
  <c r="D318" i="24" s="1"/>
  <c r="D319" i="24" s="1"/>
  <c r="D320" i="24" s="1"/>
  <c r="D321" i="24" s="1"/>
  <c r="D322" i="24" s="1"/>
  <c r="D323" i="24" s="1"/>
  <c r="D324" i="24" s="1"/>
  <c r="D325" i="24" s="1"/>
  <c r="D326" i="24" s="1"/>
  <c r="D327" i="24" s="1"/>
  <c r="D328" i="24" s="1"/>
  <c r="D329" i="24" s="1"/>
  <c r="D330" i="24" s="1"/>
  <c r="D331" i="24" s="1"/>
  <c r="D332" i="24" s="1"/>
  <c r="D333" i="24" s="1"/>
  <c r="D334" i="24" s="1"/>
  <c r="D335" i="24" s="1"/>
  <c r="D336" i="24" s="1"/>
  <c r="D337" i="24" s="1"/>
  <c r="D338" i="24" s="1"/>
  <c r="D339" i="24" s="1"/>
  <c r="D340" i="24" s="1"/>
  <c r="D341" i="24" s="1"/>
  <c r="D342" i="24" s="1"/>
  <c r="D343" i="24" s="1"/>
  <c r="D344" i="24" s="1"/>
  <c r="D345" i="24" s="1"/>
  <c r="D346" i="24" s="1"/>
  <c r="D347" i="24" s="1"/>
  <c r="D348" i="24" s="1"/>
  <c r="D349" i="24" s="1"/>
  <c r="D350" i="24" s="1"/>
  <c r="D351" i="24" s="1"/>
  <c r="D352" i="24" s="1"/>
  <c r="D353" i="24" s="1"/>
  <c r="D354" i="24" s="1"/>
  <c r="D355" i="24" s="1"/>
  <c r="D356" i="24" s="1"/>
  <c r="D357" i="24" s="1"/>
  <c r="D358" i="24" s="1"/>
  <c r="D359" i="24" s="1"/>
  <c r="D360" i="24" s="1"/>
  <c r="D361" i="24" s="1"/>
  <c r="D362" i="24" s="1"/>
  <c r="D363" i="24" s="1"/>
  <c r="D364" i="24" s="1"/>
  <c r="D365" i="24" s="1"/>
  <c r="D366" i="24" s="1"/>
  <c r="D367" i="24" s="1"/>
  <c r="D368" i="24" s="1"/>
  <c r="D369" i="24" s="1"/>
  <c r="D370" i="24" s="1"/>
  <c r="D371" i="24" s="1"/>
  <c r="D372" i="24" s="1"/>
  <c r="D373" i="24" s="1"/>
  <c r="D374" i="24" s="1"/>
  <c r="D375" i="24" s="1"/>
  <c r="D376" i="24" s="1"/>
  <c r="D377" i="24" s="1"/>
  <c r="D378" i="24" s="1"/>
  <c r="D379" i="24" s="1"/>
  <c r="D380" i="24" s="1"/>
  <c r="D381" i="24" s="1"/>
  <c r="D382" i="24" s="1"/>
  <c r="D383" i="24" s="1"/>
  <c r="D384" i="24" s="1"/>
  <c r="D385" i="24" s="1"/>
  <c r="D386" i="24" s="1"/>
  <c r="D387" i="24" s="1"/>
  <c r="D388" i="24" s="1"/>
  <c r="D389" i="24" s="1"/>
  <c r="D390" i="24" s="1"/>
  <c r="D391" i="24" s="1"/>
  <c r="D392" i="24" s="1"/>
  <c r="D393" i="24" s="1"/>
  <c r="D394" i="24" s="1"/>
  <c r="D395" i="24" s="1"/>
  <c r="D396" i="24" s="1"/>
  <c r="D397" i="24" s="1"/>
  <c r="D398" i="24" s="1"/>
  <c r="D399" i="24" s="1"/>
  <c r="D400" i="24" s="1"/>
  <c r="D401" i="24" s="1"/>
  <c r="D402" i="24" s="1"/>
  <c r="D403" i="24" s="1"/>
  <c r="D404" i="24" s="1"/>
  <c r="D405" i="24" s="1"/>
  <c r="D406" i="24" s="1"/>
  <c r="D407" i="24" s="1"/>
  <c r="D408" i="24" s="1"/>
  <c r="D409" i="24" s="1"/>
  <c r="D410" i="24" s="1"/>
  <c r="D411" i="24" s="1"/>
  <c r="D412" i="24" s="1"/>
  <c r="D413" i="24" s="1"/>
  <c r="D414" i="24" s="1"/>
  <c r="D415" i="24" s="1"/>
  <c r="D416" i="24" s="1"/>
  <c r="D417" i="24" s="1"/>
  <c r="D418" i="24" s="1"/>
  <c r="D419" i="24" s="1"/>
  <c r="D420" i="24" s="1"/>
  <c r="D421" i="24" s="1"/>
  <c r="D422" i="24" s="1"/>
  <c r="D423" i="24" s="1"/>
  <c r="D424" i="24" s="1"/>
  <c r="D425" i="24" s="1"/>
  <c r="D426" i="24" s="1"/>
  <c r="D427" i="24" s="1"/>
  <c r="D428" i="24" s="1"/>
  <c r="D429" i="24" s="1"/>
  <c r="D430" i="24" s="1"/>
  <c r="D431" i="24" s="1"/>
  <c r="D432" i="24" s="1"/>
  <c r="D433" i="24" s="1"/>
  <c r="D434" i="24" s="1"/>
  <c r="D435" i="24" s="1"/>
  <c r="D436" i="24" s="1"/>
  <c r="D437" i="24" s="1"/>
  <c r="D438" i="24" s="1"/>
  <c r="D439" i="24" s="1"/>
  <c r="D440" i="24" s="1"/>
  <c r="D441" i="24" s="1"/>
  <c r="D442" i="24" s="1"/>
  <c r="D443" i="24" s="1"/>
  <c r="D444" i="24" s="1"/>
  <c r="D445" i="24" s="1"/>
  <c r="D446" i="24" s="1"/>
  <c r="D447" i="24" s="1"/>
  <c r="D448" i="24" s="1"/>
  <c r="D449" i="24" s="1"/>
  <c r="D450" i="24" s="1"/>
  <c r="D451" i="24" s="1"/>
  <c r="D452" i="24" s="1"/>
  <c r="D453" i="24" s="1"/>
  <c r="D454" i="24" s="1"/>
  <c r="D455" i="24" s="1"/>
  <c r="D456" i="24" s="1"/>
  <c r="D457" i="24" s="1"/>
  <c r="D458" i="24" s="1"/>
  <c r="D459" i="24" s="1"/>
  <c r="D460" i="24" s="1"/>
  <c r="D461" i="24" s="1"/>
  <c r="D462" i="24" s="1"/>
  <c r="D463" i="24" s="1"/>
  <c r="D464" i="24" s="1"/>
  <c r="D465" i="24" s="1"/>
  <c r="D466" i="24" s="1"/>
  <c r="D467" i="24" s="1"/>
  <c r="D468" i="24" s="1"/>
  <c r="D469" i="24" s="1"/>
  <c r="D470" i="24" s="1"/>
  <c r="D471" i="24" s="1"/>
  <c r="D472" i="24" s="1"/>
  <c r="D473" i="24" s="1"/>
  <c r="D474" i="24" s="1"/>
  <c r="D475" i="24" s="1"/>
  <c r="D476" i="24" s="1"/>
  <c r="D477" i="24" s="1"/>
  <c r="D478" i="24" s="1"/>
  <c r="D479" i="24" s="1"/>
  <c r="D480" i="24" s="1"/>
  <c r="D481" i="24" s="1"/>
  <c r="D482" i="24" s="1"/>
  <c r="D483" i="24" s="1"/>
  <c r="D484" i="24" s="1"/>
  <c r="D485" i="24" s="1"/>
  <c r="D486" i="24" s="1"/>
  <c r="D487" i="24" s="1"/>
  <c r="D488" i="24" s="1"/>
  <c r="D489" i="24" s="1"/>
  <c r="D490" i="24" s="1"/>
  <c r="D491" i="24" s="1"/>
  <c r="D492" i="24" s="1"/>
  <c r="D493" i="24" s="1"/>
  <c r="D494" i="24" s="1"/>
  <c r="D495" i="24" s="1"/>
  <c r="D496" i="24" s="1"/>
  <c r="D497" i="24" s="1"/>
  <c r="D498" i="24" s="1"/>
  <c r="D499" i="24" s="1"/>
  <c r="D500" i="24" s="1"/>
  <c r="D501" i="24" s="1"/>
  <c r="D502" i="24" s="1"/>
  <c r="D503" i="24" s="1"/>
  <c r="D504" i="24" s="1"/>
  <c r="D505" i="24" s="1"/>
  <c r="D506" i="24" s="1"/>
  <c r="D507" i="24" s="1"/>
  <c r="D508" i="24" s="1"/>
  <c r="D509" i="24" s="1"/>
  <c r="D510" i="24" s="1"/>
  <c r="D511" i="24" s="1"/>
  <c r="D512" i="24" s="1"/>
  <c r="D513" i="24" s="1"/>
  <c r="D514" i="24" s="1"/>
  <c r="D515" i="24" s="1"/>
  <c r="D516" i="24" s="1"/>
  <c r="D517" i="24" s="1"/>
  <c r="D518" i="24" s="1"/>
  <c r="D519" i="24" s="1"/>
  <c r="D520" i="24" s="1"/>
  <c r="D521" i="24" s="1"/>
  <c r="D522" i="24" s="1"/>
  <c r="D523" i="24" s="1"/>
  <c r="D524" i="24" s="1"/>
  <c r="D525" i="24" s="1"/>
  <c r="D526" i="24" s="1"/>
  <c r="D527" i="24" s="1"/>
  <c r="D528" i="24" s="1"/>
  <c r="D529" i="24" s="1"/>
  <c r="D530" i="24" s="1"/>
  <c r="D531" i="24" s="1"/>
  <c r="D532" i="24" s="1"/>
  <c r="D533" i="24" s="1"/>
  <c r="D534" i="24" s="1"/>
  <c r="D535" i="24" s="1"/>
  <c r="D536" i="24" s="1"/>
  <c r="D537" i="24" s="1"/>
  <c r="D538" i="24" s="1"/>
  <c r="D539" i="24" s="1"/>
  <c r="D540" i="24" s="1"/>
  <c r="D541" i="24" s="1"/>
  <c r="D542" i="24" s="1"/>
  <c r="D543" i="24" s="1"/>
  <c r="D544" i="24" s="1"/>
  <c r="D545" i="24" s="1"/>
  <c r="D546" i="24" s="1"/>
  <c r="D547" i="24" s="1"/>
  <c r="D548" i="24" s="1"/>
  <c r="D549" i="24" s="1"/>
  <c r="D550" i="24" s="1"/>
  <c r="D551" i="24" s="1"/>
  <c r="D552" i="24" s="1"/>
  <c r="D553" i="24" s="1"/>
  <c r="D554" i="24" s="1"/>
  <c r="D555" i="24" s="1"/>
  <c r="D556" i="24" s="1"/>
  <c r="D557" i="24" s="1"/>
  <c r="D558" i="24" s="1"/>
  <c r="D559" i="24" s="1"/>
  <c r="D560" i="24" s="1"/>
  <c r="D561" i="24" s="1"/>
  <c r="D562" i="24" s="1"/>
  <c r="D563" i="24" s="1"/>
  <c r="D564" i="24" s="1"/>
  <c r="D565" i="24" s="1"/>
  <c r="D566" i="24" s="1"/>
  <c r="D567" i="24" s="1"/>
  <c r="D568" i="24" s="1"/>
  <c r="D569" i="24" s="1"/>
  <c r="D570" i="24" s="1"/>
  <c r="D571" i="24" s="1"/>
  <c r="D572" i="24" s="1"/>
  <c r="D573" i="24" s="1"/>
  <c r="D574" i="24" s="1"/>
  <c r="D575" i="24" s="1"/>
  <c r="D576" i="24" s="1"/>
  <c r="D577" i="24" s="1"/>
  <c r="D578" i="24" s="1"/>
  <c r="D579" i="24" s="1"/>
  <c r="D580" i="24" s="1"/>
  <c r="D581" i="24" s="1"/>
  <c r="D582" i="24" s="1"/>
  <c r="D583" i="24" s="1"/>
  <c r="D584" i="24" s="1"/>
  <c r="D585" i="24" s="1"/>
  <c r="D586" i="24" s="1"/>
  <c r="D587" i="24" s="1"/>
  <c r="D588" i="24" s="1"/>
  <c r="D589" i="24" s="1"/>
  <c r="D590" i="24" s="1"/>
  <c r="D591" i="24" s="1"/>
  <c r="D592" i="24" s="1"/>
  <c r="D593" i="24" s="1"/>
  <c r="D594" i="24" s="1"/>
  <c r="D595" i="24" s="1"/>
  <c r="D596" i="24" s="1"/>
  <c r="D597" i="24" s="1"/>
  <c r="D598" i="24" s="1"/>
  <c r="D599" i="24" s="1"/>
  <c r="D600" i="24" s="1"/>
  <c r="D601" i="24" s="1"/>
  <c r="D602" i="24" s="1"/>
  <c r="D603" i="24" s="1"/>
  <c r="D604" i="24" s="1"/>
  <c r="D605" i="24" s="1"/>
  <c r="D606" i="24" s="1"/>
  <c r="D607" i="24" s="1"/>
  <c r="D608" i="24" s="1"/>
  <c r="D609" i="24" s="1"/>
  <c r="D610" i="24" s="1"/>
  <c r="D611" i="24" s="1"/>
  <c r="D612" i="24" s="1"/>
  <c r="D613" i="24" s="1"/>
  <c r="D614" i="24" s="1"/>
  <c r="D615" i="24" s="1"/>
  <c r="D616" i="24" s="1"/>
  <c r="D617" i="24" s="1"/>
  <c r="D618" i="24" s="1"/>
  <c r="D619" i="24" s="1"/>
  <c r="D620" i="24" s="1"/>
  <c r="D621" i="24" s="1"/>
  <c r="D622" i="24" s="1"/>
  <c r="D623" i="24" s="1"/>
  <c r="D624" i="24" s="1"/>
  <c r="D625" i="24" s="1"/>
  <c r="D626" i="24" s="1"/>
  <c r="D627" i="24" s="1"/>
  <c r="D628" i="24" s="1"/>
  <c r="D629" i="24" s="1"/>
  <c r="D630" i="24" s="1"/>
  <c r="D631" i="24" s="1"/>
  <c r="D632" i="24" s="1"/>
  <c r="D633" i="24" s="1"/>
  <c r="D634" i="24" s="1"/>
  <c r="D635" i="24" s="1"/>
  <c r="D636" i="24" s="1"/>
  <c r="D637" i="24" s="1"/>
  <c r="D638" i="24" s="1"/>
  <c r="D639" i="24" s="1"/>
  <c r="D640" i="24" s="1"/>
  <c r="D641" i="24" s="1"/>
  <c r="D642" i="24" s="1"/>
  <c r="D643" i="24" s="1"/>
  <c r="D644" i="24" s="1"/>
  <c r="D645" i="24" s="1"/>
  <c r="D646" i="24" s="1"/>
  <c r="D647" i="24" s="1"/>
  <c r="D648" i="24" s="1"/>
  <c r="D649" i="24" s="1"/>
  <c r="D650" i="24" s="1"/>
  <c r="D651" i="24" s="1"/>
  <c r="D652" i="24" s="1"/>
  <c r="D653" i="24" s="1"/>
  <c r="D654" i="24" s="1"/>
  <c r="D655" i="24" s="1"/>
  <c r="D656" i="24" s="1"/>
  <c r="D657" i="24" s="1"/>
  <c r="D658" i="24" s="1"/>
  <c r="D659" i="24" s="1"/>
  <c r="D660" i="24" s="1"/>
  <c r="D661" i="24" s="1"/>
  <c r="D662" i="24" s="1"/>
  <c r="D663" i="24" s="1"/>
  <c r="D664" i="24" s="1"/>
  <c r="D665" i="24" s="1"/>
  <c r="D666" i="24" s="1"/>
  <c r="D667" i="24" s="1"/>
  <c r="D668" i="24" s="1"/>
  <c r="D669" i="24" s="1"/>
  <c r="D670" i="24" s="1"/>
  <c r="D671" i="24" s="1"/>
  <c r="D672" i="24" s="1"/>
  <c r="D673" i="24" s="1"/>
  <c r="D674" i="24" s="1"/>
  <c r="D675" i="24" s="1"/>
  <c r="D676" i="24" s="1"/>
  <c r="D677" i="24" s="1"/>
  <c r="D678" i="24" s="1"/>
  <c r="D679" i="24" s="1"/>
  <c r="D680" i="24" s="1"/>
  <c r="D681" i="24" s="1"/>
  <c r="D682" i="24" s="1"/>
  <c r="D683" i="24" s="1"/>
  <c r="D684" i="24" s="1"/>
  <c r="D685" i="24" s="1"/>
  <c r="D686" i="24" s="1"/>
  <c r="D687" i="24" s="1"/>
  <c r="D688" i="24" s="1"/>
  <c r="D689" i="24" s="1"/>
  <c r="D690" i="24" s="1"/>
  <c r="D691" i="24" s="1"/>
  <c r="D692" i="24" s="1"/>
  <c r="D693" i="24" s="1"/>
  <c r="D694" i="24" s="1"/>
  <c r="D695" i="24" s="1"/>
  <c r="D696" i="24" s="1"/>
  <c r="D697" i="24" s="1"/>
  <c r="D698" i="24" s="1"/>
  <c r="D699" i="24" s="1"/>
  <c r="D700" i="24" s="1"/>
  <c r="D701" i="24" s="1"/>
  <c r="D702" i="24" s="1"/>
  <c r="D703" i="24" s="1"/>
  <c r="D704" i="24" s="1"/>
  <c r="D705" i="24" s="1"/>
  <c r="D706" i="24" s="1"/>
  <c r="D707" i="24" s="1"/>
  <c r="D708" i="24" s="1"/>
  <c r="D709" i="24" s="1"/>
  <c r="D710" i="24" s="1"/>
  <c r="D711" i="24" s="1"/>
  <c r="D712" i="24" s="1"/>
  <c r="D713" i="24" s="1"/>
  <c r="D714" i="24" s="1"/>
  <c r="D715" i="24" s="1"/>
  <c r="D716" i="24" s="1"/>
  <c r="D717" i="24" s="1"/>
  <c r="D718" i="24" s="1"/>
  <c r="D719" i="24" s="1"/>
  <c r="D720" i="24" s="1"/>
  <c r="D721" i="24" s="1"/>
  <c r="D722" i="24" s="1"/>
  <c r="D723" i="24" s="1"/>
  <c r="D724" i="24" s="1"/>
  <c r="D725" i="24" s="1"/>
  <c r="D726" i="24" s="1"/>
  <c r="D727" i="24" s="1"/>
  <c r="D728" i="24" s="1"/>
  <c r="D729" i="24" s="1"/>
  <c r="D730" i="24" s="1"/>
  <c r="D731" i="24" s="1"/>
  <c r="D732" i="24" s="1"/>
  <c r="D733" i="24" s="1"/>
  <c r="D734" i="24" s="1"/>
  <c r="D735" i="24" s="1"/>
  <c r="D736" i="24" s="1"/>
  <c r="D737" i="24" s="1"/>
  <c r="D738" i="24" s="1"/>
  <c r="D739" i="24" s="1"/>
  <c r="D740" i="24" s="1"/>
  <c r="D741" i="24" s="1"/>
  <c r="D742" i="24" s="1"/>
  <c r="D743" i="24" s="1"/>
  <c r="D744" i="24" s="1"/>
  <c r="D745" i="24" s="1"/>
  <c r="D746" i="24" s="1"/>
  <c r="D747" i="24" s="1"/>
  <c r="D748" i="24" s="1"/>
  <c r="D749" i="24" s="1"/>
  <c r="D750" i="24" s="1"/>
  <c r="D751" i="24" s="1"/>
  <c r="D752" i="24" s="1"/>
  <c r="D753" i="24" s="1"/>
  <c r="D754" i="24" s="1"/>
  <c r="D755" i="24" s="1"/>
  <c r="D756" i="24" s="1"/>
  <c r="D757" i="24" s="1"/>
  <c r="D758" i="24" s="1"/>
  <c r="D759" i="24" s="1"/>
  <c r="D760" i="24" s="1"/>
  <c r="D761" i="24" s="1"/>
  <c r="D762" i="24" s="1"/>
  <c r="D763" i="24" s="1"/>
  <c r="D764" i="24" s="1"/>
  <c r="D765" i="24" s="1"/>
  <c r="J2" i="24"/>
  <c r="D2" i="24"/>
  <c r="C8" i="26" l="1"/>
  <c r="D8" i="26" s="1"/>
  <c r="C18" i="26" s="1"/>
  <c r="C7" i="10" s="1"/>
  <c r="B153" i="32"/>
  <c r="D66" i="42"/>
  <c r="D67" i="42" s="1"/>
  <c r="D68" i="42" s="1"/>
  <c r="D69" i="42" s="1"/>
  <c r="D70" i="42" s="1"/>
  <c r="D71" i="42" s="1"/>
  <c r="D72" i="42" s="1"/>
  <c r="D73" i="42" s="1"/>
  <c r="D74" i="42" s="1"/>
  <c r="D75" i="42" s="1"/>
  <c r="D76" i="42" s="1"/>
  <c r="D77" i="42" s="1"/>
  <c r="D78" i="42" s="1"/>
  <c r="D79" i="42" s="1"/>
  <c r="D80" i="42" s="1"/>
  <c r="D81" i="42" s="1"/>
  <c r="D82" i="42" s="1"/>
  <c r="D83" i="42" s="1"/>
  <c r="D84" i="42" s="1"/>
  <c r="D85" i="42" s="1"/>
  <c r="D86" i="42" s="1"/>
  <c r="D87" i="42" s="1"/>
  <c r="D88" i="42" s="1"/>
  <c r="D89" i="42" s="1"/>
  <c r="D90" i="42" s="1"/>
  <c r="D91" i="42" s="1"/>
  <c r="D92" i="42" s="1"/>
  <c r="D93" i="42" s="1"/>
  <c r="D94" i="42" s="1"/>
  <c r="D95" i="42" s="1"/>
  <c r="D96" i="42" s="1"/>
  <c r="D97" i="42" s="1"/>
  <c r="D98" i="42" s="1"/>
  <c r="D99" i="42" s="1"/>
  <c r="D100" i="42" s="1"/>
  <c r="D101" i="42" s="1"/>
  <c r="D102" i="42" s="1"/>
  <c r="D103" i="42" s="1"/>
  <c r="D104" i="42" s="1"/>
  <c r="D105" i="42" s="1"/>
  <c r="D106" i="42" s="1"/>
  <c r="D107" i="42" s="1"/>
  <c r="D108" i="42" s="1"/>
  <c r="D109" i="42" s="1"/>
  <c r="D110" i="42" s="1"/>
  <c r="D111" i="42" s="1"/>
  <c r="D112" i="42" s="1"/>
  <c r="D113" i="42" s="1"/>
  <c r="D114" i="42" s="1"/>
  <c r="D115" i="42" s="1"/>
  <c r="D116" i="42" s="1"/>
  <c r="D117" i="42" s="1"/>
  <c r="D118" i="42" s="1"/>
  <c r="D119" i="42" s="1"/>
  <c r="D120" i="42" s="1"/>
  <c r="D121" i="42" s="1"/>
  <c r="D122" i="42" s="1"/>
  <c r="D123" i="42" s="1"/>
  <c r="D124" i="42" s="1"/>
  <c r="D125" i="42" s="1"/>
  <c r="D126" i="42" s="1"/>
  <c r="D127" i="42" s="1"/>
  <c r="D128" i="42" s="1"/>
  <c r="D129" i="42" s="1"/>
  <c r="D130" i="42" s="1"/>
  <c r="D131" i="42" s="1"/>
  <c r="D132" i="42" s="1"/>
  <c r="D133" i="42" s="1"/>
  <c r="D134" i="42" s="1"/>
  <c r="D135" i="42" s="1"/>
  <c r="D136" i="42" s="1"/>
  <c r="D137" i="42" s="1"/>
  <c r="D138" i="42" s="1"/>
  <c r="D139" i="42" s="1"/>
  <c r="D140" i="42" s="1"/>
  <c r="D141" i="42" s="1"/>
  <c r="D142" i="42" s="1"/>
  <c r="D143" i="42" s="1"/>
  <c r="D144" i="42" s="1"/>
  <c r="D145" i="42" s="1"/>
  <c r="D146" i="42" s="1"/>
  <c r="D147" i="42" s="1"/>
  <c r="D148" i="42" s="1"/>
  <c r="D37" i="25"/>
  <c r="D38" i="25" s="1"/>
  <c r="D39" i="25" s="1"/>
  <c r="D40" i="25" s="1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D52" i="25" s="1"/>
  <c r="D53" i="25" s="1"/>
  <c r="D54" i="25" s="1"/>
  <c r="D55" i="25" s="1"/>
  <c r="D56" i="25" s="1"/>
  <c r="D57" i="25" s="1"/>
  <c r="D58" i="25" s="1"/>
  <c r="D59" i="25" s="1"/>
  <c r="D60" i="25" s="1"/>
  <c r="D61" i="25" s="1"/>
  <c r="D62" i="25" s="1"/>
  <c r="D63" i="25" s="1"/>
  <c r="D64" i="25" s="1"/>
  <c r="D65" i="25" s="1"/>
  <c r="D66" i="25" s="1"/>
  <c r="D67" i="25" s="1"/>
  <c r="D68" i="25" s="1"/>
  <c r="D69" i="25" s="1"/>
  <c r="D70" i="25" s="1"/>
  <c r="D71" i="25" s="1"/>
  <c r="D72" i="25" s="1"/>
  <c r="D73" i="25" s="1"/>
  <c r="D74" i="25" s="1"/>
  <c r="D75" i="25" s="1"/>
  <c r="D76" i="25" s="1"/>
  <c r="D77" i="25" s="1"/>
  <c r="D78" i="25" s="1"/>
  <c r="D79" i="25" s="1"/>
  <c r="D80" i="25" s="1"/>
  <c r="D81" i="25" s="1"/>
  <c r="D82" i="25" s="1"/>
  <c r="D83" i="25" s="1"/>
  <c r="D84" i="25" s="1"/>
  <c r="D85" i="25" s="1"/>
  <c r="D86" i="25" s="1"/>
  <c r="D87" i="25" s="1"/>
  <c r="D88" i="25" s="1"/>
  <c r="D89" i="25" s="1"/>
  <c r="D90" i="25" s="1"/>
  <c r="D91" i="25" s="1"/>
  <c r="D92" i="25" s="1"/>
  <c r="D93" i="25" s="1"/>
  <c r="D94" i="25" s="1"/>
  <c r="D95" i="25" s="1"/>
  <c r="D96" i="25" s="1"/>
  <c r="D97" i="25" s="1"/>
  <c r="D98" i="25" s="1"/>
  <c r="D99" i="25" s="1"/>
  <c r="D100" i="25" s="1"/>
  <c r="D101" i="25" s="1"/>
  <c r="D102" i="25" s="1"/>
  <c r="D103" i="25" s="1"/>
  <c r="D104" i="25" s="1"/>
  <c r="D105" i="25" s="1"/>
  <c r="D106" i="25" s="1"/>
  <c r="D107" i="25" s="1"/>
  <c r="D108" i="25" s="1"/>
  <c r="D109" i="25" s="1"/>
  <c r="D110" i="25" s="1"/>
  <c r="D111" i="25" s="1"/>
  <c r="D112" i="25" s="1"/>
  <c r="D113" i="25" s="1"/>
  <c r="D114" i="25" s="1"/>
  <c r="D115" i="25" s="1"/>
  <c r="D116" i="25" s="1"/>
  <c r="D117" i="25" s="1"/>
  <c r="D118" i="25" s="1"/>
  <c r="D119" i="25" s="1"/>
  <c r="D120" i="25" s="1"/>
  <c r="D121" i="25" s="1"/>
  <c r="D122" i="25" s="1"/>
  <c r="D123" i="25" s="1"/>
  <c r="D124" i="25" s="1"/>
  <c r="D125" i="25" s="1"/>
  <c r="D126" i="25" s="1"/>
  <c r="D127" i="25" s="1"/>
  <c r="D128" i="25" s="1"/>
  <c r="D129" i="25" s="1"/>
  <c r="D130" i="25" s="1"/>
  <c r="D131" i="25" s="1"/>
  <c r="D132" i="25" s="1"/>
  <c r="D133" i="25" s="1"/>
  <c r="D134" i="25" s="1"/>
  <c r="D135" i="25" s="1"/>
  <c r="D136" i="25" s="1"/>
  <c r="D137" i="25" s="1"/>
  <c r="D138" i="25" s="1"/>
  <c r="D139" i="25" s="1"/>
  <c r="D140" i="25" s="1"/>
  <c r="D141" i="25" s="1"/>
  <c r="D142" i="25" s="1"/>
  <c r="D143" i="25" s="1"/>
  <c r="D144" i="25" s="1"/>
  <c r="D145" i="25" s="1"/>
  <c r="D146" i="25" s="1"/>
  <c r="D147" i="25" s="1"/>
  <c r="D148" i="25" s="1"/>
  <c r="D149" i="25" s="1"/>
  <c r="D150" i="25" s="1"/>
  <c r="D151" i="25" s="1"/>
  <c r="D152" i="25" s="1"/>
  <c r="D153" i="25" s="1"/>
  <c r="D154" i="25" s="1"/>
  <c r="D155" i="25" s="1"/>
  <c r="D156" i="25" s="1"/>
  <c r="D157" i="25" s="1"/>
  <c r="D158" i="25" s="1"/>
  <c r="D159" i="25" s="1"/>
  <c r="D160" i="25" s="1"/>
  <c r="D161" i="25" s="1"/>
  <c r="D162" i="25" s="1"/>
  <c r="D163" i="25" s="1"/>
  <c r="D164" i="25" s="1"/>
  <c r="D165" i="25" s="1"/>
  <c r="D166" i="25" s="1"/>
  <c r="D167" i="25" s="1"/>
  <c r="D168" i="25" s="1"/>
  <c r="D169" i="25" s="1"/>
  <c r="D170" i="25" s="1"/>
  <c r="D171" i="25" s="1"/>
  <c r="D172" i="25" s="1"/>
  <c r="D173" i="25" s="1"/>
  <c r="D174" i="25" s="1"/>
  <c r="D175" i="25" s="1"/>
  <c r="D176" i="25" s="1"/>
  <c r="D177" i="25" s="1"/>
  <c r="D178" i="25" s="1"/>
  <c r="D179" i="25" s="1"/>
  <c r="D180" i="25" s="1"/>
  <c r="D181" i="25" s="1"/>
  <c r="D182" i="25" s="1"/>
  <c r="D183" i="25" s="1"/>
  <c r="D184" i="25" s="1"/>
  <c r="D185" i="25" s="1"/>
  <c r="D186" i="25" s="1"/>
  <c r="D187" i="25" s="1"/>
  <c r="D188" i="25" s="1"/>
  <c r="D189" i="25" s="1"/>
  <c r="D190" i="25" s="1"/>
  <c r="D191" i="25" s="1"/>
  <c r="D192" i="25" s="1"/>
  <c r="D193" i="25" s="1"/>
  <c r="D194" i="25" s="1"/>
  <c r="D195" i="25" s="1"/>
  <c r="D196" i="25" s="1"/>
  <c r="D197" i="25" s="1"/>
  <c r="D198" i="25" s="1"/>
  <c r="D199" i="25" s="1"/>
  <c r="D200" i="25" s="1"/>
  <c r="D201" i="25" s="1"/>
  <c r="D202" i="25" s="1"/>
  <c r="D203" i="25" s="1"/>
  <c r="D204" i="25" s="1"/>
  <c r="D205" i="25" s="1"/>
  <c r="D206" i="25" s="1"/>
  <c r="D207" i="25" s="1"/>
  <c r="D208" i="25" s="1"/>
  <c r="D209" i="25" s="1"/>
  <c r="D210" i="25" s="1"/>
  <c r="D211" i="25" s="1"/>
  <c r="D212" i="25" s="1"/>
  <c r="D213" i="25" s="1"/>
  <c r="D214" i="25" s="1"/>
  <c r="D215" i="25" s="1"/>
  <c r="D216" i="25" s="1"/>
  <c r="D217" i="25" s="1"/>
  <c r="D218" i="25" s="1"/>
  <c r="D219" i="25" s="1"/>
  <c r="D220" i="25" s="1"/>
  <c r="D221" i="25" s="1"/>
  <c r="D222" i="25" s="1"/>
  <c r="D223" i="25" s="1"/>
  <c r="D224" i="25" s="1"/>
  <c r="D225" i="25" s="1"/>
  <c r="D226" i="25" s="1"/>
  <c r="D227" i="25" s="1"/>
  <c r="D228" i="25" s="1"/>
  <c r="D229" i="25" s="1"/>
  <c r="D230" i="25" s="1"/>
  <c r="D231" i="25" s="1"/>
  <c r="D232" i="25" s="1"/>
  <c r="D233" i="25" s="1"/>
  <c r="D234" i="25" s="1"/>
  <c r="D235" i="25" s="1"/>
  <c r="D236" i="25" s="1"/>
  <c r="D237" i="25" s="1"/>
  <c r="D238" i="25" s="1"/>
  <c r="D239" i="25" s="1"/>
  <c r="D240" i="25" s="1"/>
  <c r="D241" i="25" s="1"/>
  <c r="D242" i="25" s="1"/>
  <c r="D243" i="25" s="1"/>
  <c r="D244" i="25" s="1"/>
  <c r="D245" i="25" s="1"/>
  <c r="D246" i="25" s="1"/>
  <c r="D247" i="25" s="1"/>
  <c r="D248" i="25" s="1"/>
  <c r="D249" i="25" s="1"/>
  <c r="D250" i="25" s="1"/>
  <c r="D251" i="25" s="1"/>
  <c r="D252" i="25" s="1"/>
  <c r="D253" i="25" s="1"/>
  <c r="D254" i="25" s="1"/>
  <c r="D255" i="25" s="1"/>
  <c r="D256" i="25" s="1"/>
  <c r="D257" i="25" s="1"/>
  <c r="D258" i="25" s="1"/>
  <c r="D259" i="25" s="1"/>
  <c r="D260" i="25" s="1"/>
  <c r="D261" i="25" s="1"/>
  <c r="D262" i="25" s="1"/>
  <c r="D263" i="25" s="1"/>
  <c r="D264" i="25" s="1"/>
  <c r="D265" i="25" s="1"/>
  <c r="D266" i="25" s="1"/>
  <c r="D267" i="25" s="1"/>
  <c r="D268" i="25" s="1"/>
  <c r="D269" i="25" s="1"/>
  <c r="D270" i="25" s="1"/>
  <c r="D271" i="25" s="1"/>
  <c r="D272" i="25" s="1"/>
  <c r="D273" i="25" s="1"/>
  <c r="D274" i="25" s="1"/>
  <c r="D275" i="25" s="1"/>
  <c r="D276" i="25" s="1"/>
  <c r="D277" i="25" s="1"/>
  <c r="D278" i="25" s="1"/>
  <c r="D279" i="25" s="1"/>
  <c r="D280" i="25" s="1"/>
  <c r="D281" i="25" s="1"/>
  <c r="D282" i="25" s="1"/>
  <c r="D283" i="25" s="1"/>
  <c r="D284" i="25" s="1"/>
  <c r="D285" i="25" s="1"/>
  <c r="D286" i="25" s="1"/>
  <c r="D287" i="25" s="1"/>
  <c r="D288" i="25" s="1"/>
  <c r="D289" i="25" s="1"/>
  <c r="D290" i="25" s="1"/>
  <c r="D291" i="25" s="1"/>
  <c r="D292" i="25" s="1"/>
  <c r="D293" i="25" s="1"/>
  <c r="D294" i="25" s="1"/>
  <c r="D295" i="25" s="1"/>
  <c r="D296" i="25" s="1"/>
  <c r="D297" i="25" s="1"/>
  <c r="D298" i="25" s="1"/>
  <c r="D299" i="25" s="1"/>
  <c r="D300" i="25" s="1"/>
  <c r="D301" i="25" s="1"/>
  <c r="D302" i="25" s="1"/>
  <c r="D303" i="25" s="1"/>
  <c r="D304" i="25" s="1"/>
  <c r="D305" i="25" s="1"/>
  <c r="D306" i="25" s="1"/>
  <c r="D307" i="25" s="1"/>
  <c r="D308" i="25" s="1"/>
  <c r="D309" i="25" s="1"/>
  <c r="D310" i="25" s="1"/>
  <c r="D311" i="25" s="1"/>
  <c r="D312" i="25" s="1"/>
  <c r="D313" i="25" s="1"/>
  <c r="D314" i="25" s="1"/>
  <c r="D315" i="25" s="1"/>
  <c r="D316" i="25" s="1"/>
  <c r="D317" i="25" s="1"/>
  <c r="D318" i="25" s="1"/>
  <c r="D319" i="25" s="1"/>
  <c r="D320" i="25" s="1"/>
  <c r="D321" i="25" s="1"/>
  <c r="D322" i="25" s="1"/>
  <c r="D323" i="25" s="1"/>
  <c r="D324" i="25" s="1"/>
  <c r="D325" i="25" s="1"/>
  <c r="D326" i="25" s="1"/>
  <c r="D327" i="25" s="1"/>
  <c r="D328" i="25" s="1"/>
  <c r="D329" i="25" s="1"/>
  <c r="D330" i="25" s="1"/>
  <c r="D331" i="25" s="1"/>
  <c r="D332" i="25" s="1"/>
  <c r="D333" i="25" s="1"/>
  <c r="D334" i="25" s="1"/>
  <c r="D335" i="25" s="1"/>
  <c r="D336" i="25" s="1"/>
  <c r="D337" i="25" s="1"/>
  <c r="D338" i="25" s="1"/>
  <c r="D339" i="25" s="1"/>
  <c r="D340" i="25" s="1"/>
  <c r="D341" i="25" s="1"/>
  <c r="D342" i="25" s="1"/>
  <c r="D343" i="25" s="1"/>
  <c r="D344" i="25" s="1"/>
  <c r="D345" i="25" s="1"/>
  <c r="D346" i="25" s="1"/>
  <c r="D347" i="25" s="1"/>
  <c r="D348" i="25" s="1"/>
  <c r="D349" i="25" s="1"/>
  <c r="D350" i="25" s="1"/>
  <c r="D351" i="25" s="1"/>
  <c r="D352" i="25" s="1"/>
  <c r="D353" i="25" s="1"/>
  <c r="D354" i="25" s="1"/>
  <c r="D355" i="25" s="1"/>
  <c r="D356" i="25" s="1"/>
  <c r="D357" i="25" s="1"/>
  <c r="D358" i="25" s="1"/>
  <c r="D359" i="25" s="1"/>
  <c r="D360" i="25" s="1"/>
  <c r="D361" i="25" s="1"/>
  <c r="D362" i="25" s="1"/>
  <c r="D363" i="25" s="1"/>
  <c r="D364" i="25" s="1"/>
  <c r="D365" i="25" s="1"/>
  <c r="D366" i="25" s="1"/>
  <c r="D367" i="25" s="1"/>
  <c r="D368" i="25" s="1"/>
  <c r="D369" i="25" s="1"/>
  <c r="D370" i="25" s="1"/>
  <c r="D371" i="25" s="1"/>
  <c r="D372" i="25" s="1"/>
  <c r="D373" i="25" s="1"/>
  <c r="D374" i="25" s="1"/>
  <c r="D375" i="25" s="1"/>
  <c r="D376" i="25" s="1"/>
  <c r="D377" i="25" s="1"/>
  <c r="D378" i="25" s="1"/>
  <c r="D379" i="25" s="1"/>
  <c r="D380" i="25" s="1"/>
  <c r="D381" i="25" s="1"/>
  <c r="D382" i="25" s="1"/>
  <c r="D383" i="25" s="1"/>
  <c r="D384" i="25" s="1"/>
  <c r="D385" i="25" s="1"/>
  <c r="D386" i="25" s="1"/>
  <c r="D387" i="25" s="1"/>
  <c r="D388" i="25" s="1"/>
  <c r="D389" i="25" s="1"/>
  <c r="D390" i="25" s="1"/>
  <c r="D391" i="25" s="1"/>
  <c r="D392" i="25" s="1"/>
  <c r="D393" i="25" s="1"/>
  <c r="D394" i="25" s="1"/>
  <c r="D395" i="25" s="1"/>
  <c r="D396" i="25" s="1"/>
  <c r="D397" i="25" s="1"/>
  <c r="D398" i="25" s="1"/>
  <c r="D399" i="25" s="1"/>
  <c r="D400" i="25" s="1"/>
  <c r="D401" i="25" s="1"/>
  <c r="D402" i="25" s="1"/>
  <c r="D403" i="25" s="1"/>
  <c r="D404" i="25" s="1"/>
  <c r="D405" i="25" s="1"/>
  <c r="D406" i="25" s="1"/>
  <c r="D407" i="25" s="1"/>
  <c r="D408" i="25" s="1"/>
  <c r="D409" i="25" s="1"/>
  <c r="D410" i="25" s="1"/>
  <c r="D411" i="25" s="1"/>
  <c r="D412" i="25" s="1"/>
  <c r="D413" i="25" s="1"/>
  <c r="D414" i="25" s="1"/>
  <c r="D415" i="25" s="1"/>
  <c r="D416" i="25" s="1"/>
  <c r="D417" i="25" s="1"/>
  <c r="D418" i="25" s="1"/>
  <c r="D419" i="25" s="1"/>
  <c r="D420" i="25" s="1"/>
  <c r="D421" i="25" s="1"/>
  <c r="D422" i="25" s="1"/>
  <c r="D423" i="25" s="1"/>
  <c r="D424" i="25" s="1"/>
  <c r="D425" i="25" s="1"/>
  <c r="D426" i="25" s="1"/>
  <c r="D427" i="25" s="1"/>
  <c r="D428" i="25" s="1"/>
  <c r="D429" i="25" s="1"/>
  <c r="D430" i="25" s="1"/>
  <c r="D431" i="25" s="1"/>
  <c r="D432" i="25" s="1"/>
  <c r="D433" i="25" s="1"/>
  <c r="D434" i="25" s="1"/>
  <c r="D435" i="25" s="1"/>
  <c r="D436" i="25" s="1"/>
  <c r="D437" i="25" s="1"/>
  <c r="D438" i="25" s="1"/>
  <c r="D439" i="25" s="1"/>
  <c r="D440" i="25" s="1"/>
  <c r="D441" i="25" s="1"/>
  <c r="D442" i="25" s="1"/>
  <c r="D443" i="25" s="1"/>
  <c r="D444" i="25" s="1"/>
  <c r="D445" i="25" s="1"/>
  <c r="D446" i="25" s="1"/>
  <c r="D447" i="25" s="1"/>
  <c r="D448" i="25" s="1"/>
  <c r="D449" i="25" s="1"/>
  <c r="D450" i="25" s="1"/>
  <c r="D451" i="25" s="1"/>
  <c r="D452" i="25" s="1"/>
  <c r="D453" i="25" s="1"/>
  <c r="D454" i="25" s="1"/>
  <c r="D455" i="25" s="1"/>
  <c r="D456" i="25" s="1"/>
  <c r="D457" i="25" s="1"/>
  <c r="D458" i="25" s="1"/>
  <c r="D459" i="25" s="1"/>
  <c r="D460" i="25" s="1"/>
  <c r="D461" i="25" s="1"/>
  <c r="D462" i="25" s="1"/>
  <c r="D463" i="25" s="1"/>
  <c r="D464" i="25" s="1"/>
  <c r="D465" i="25" s="1"/>
  <c r="D466" i="25" s="1"/>
  <c r="D467" i="25" s="1"/>
  <c r="D468" i="25" s="1"/>
  <c r="D469" i="25" s="1"/>
  <c r="D470" i="25" s="1"/>
  <c r="D471" i="25" s="1"/>
  <c r="D472" i="25" s="1"/>
  <c r="D473" i="25" s="1"/>
  <c r="D474" i="25" s="1"/>
  <c r="D475" i="25" s="1"/>
  <c r="D476" i="25" s="1"/>
  <c r="D477" i="25" s="1"/>
  <c r="D478" i="25" s="1"/>
  <c r="D479" i="25" s="1"/>
  <c r="D480" i="25" s="1"/>
  <c r="D481" i="25" s="1"/>
  <c r="D482" i="25" s="1"/>
  <c r="D483" i="25" s="1"/>
  <c r="D484" i="25" s="1"/>
  <c r="D485" i="25" s="1"/>
  <c r="D486" i="25" s="1"/>
  <c r="D487" i="25" s="1"/>
  <c r="D488" i="25" s="1"/>
  <c r="D489" i="25" s="1"/>
  <c r="D490" i="25" s="1"/>
  <c r="D491" i="25" s="1"/>
  <c r="D492" i="25" s="1"/>
  <c r="D493" i="25" s="1"/>
  <c r="D494" i="25" s="1"/>
  <c r="D495" i="25" s="1"/>
  <c r="D496" i="25" s="1"/>
  <c r="D497" i="25" s="1"/>
  <c r="D498" i="25" s="1"/>
  <c r="D499" i="25" s="1"/>
  <c r="D500" i="25" s="1"/>
  <c r="D501" i="25" s="1"/>
  <c r="D502" i="25" s="1"/>
  <c r="D503" i="25" s="1"/>
  <c r="D504" i="25" s="1"/>
  <c r="D505" i="25" s="1"/>
  <c r="D506" i="25" s="1"/>
  <c r="D507" i="25" s="1"/>
  <c r="D508" i="25" s="1"/>
  <c r="D509" i="25" s="1"/>
  <c r="D510" i="25" s="1"/>
  <c r="D511" i="25" s="1"/>
  <c r="D512" i="25" s="1"/>
  <c r="D513" i="25" s="1"/>
  <c r="D514" i="25" s="1"/>
  <c r="D515" i="25" s="1"/>
  <c r="D516" i="25" s="1"/>
  <c r="D517" i="25" s="1"/>
  <c r="D518" i="25" s="1"/>
  <c r="D519" i="25" s="1"/>
  <c r="D520" i="25" s="1"/>
  <c r="D521" i="25" s="1"/>
  <c r="D522" i="25" s="1"/>
  <c r="D523" i="25" s="1"/>
  <c r="D524" i="25" s="1"/>
  <c r="D525" i="25" s="1"/>
  <c r="D526" i="25" s="1"/>
  <c r="D527" i="25" s="1"/>
  <c r="D528" i="25" s="1"/>
  <c r="D529" i="25" s="1"/>
  <c r="D530" i="25" s="1"/>
  <c r="D531" i="25" s="1"/>
  <c r="D532" i="25" s="1"/>
  <c r="D533" i="25" s="1"/>
  <c r="D534" i="25" s="1"/>
  <c r="D535" i="25" s="1"/>
  <c r="D536" i="25" s="1"/>
  <c r="D537" i="25" s="1"/>
  <c r="D538" i="25" s="1"/>
  <c r="D539" i="25" s="1"/>
  <c r="D540" i="25" s="1"/>
  <c r="D541" i="25" s="1"/>
  <c r="D542" i="25" s="1"/>
  <c r="D543" i="25" s="1"/>
  <c r="D544" i="25" s="1"/>
  <c r="D545" i="25" s="1"/>
  <c r="D546" i="25" s="1"/>
  <c r="D547" i="25" s="1"/>
  <c r="D548" i="25" s="1"/>
  <c r="D549" i="25" s="1"/>
  <c r="D550" i="25" s="1"/>
  <c r="D551" i="25" s="1"/>
  <c r="D552" i="25" s="1"/>
  <c r="D553" i="25" s="1"/>
  <c r="D554" i="25" s="1"/>
  <c r="D555" i="25" s="1"/>
  <c r="D556" i="25" s="1"/>
  <c r="D557" i="25" s="1"/>
  <c r="D558" i="25" s="1"/>
  <c r="D559" i="25" s="1"/>
  <c r="D560" i="25" s="1"/>
  <c r="D561" i="25" s="1"/>
  <c r="D562" i="25" s="1"/>
  <c r="D563" i="25" s="1"/>
  <c r="D564" i="25" s="1"/>
  <c r="D565" i="25" s="1"/>
  <c r="D566" i="25" s="1"/>
  <c r="D567" i="25" s="1"/>
  <c r="D568" i="25" s="1"/>
  <c r="D569" i="25" s="1"/>
  <c r="D570" i="25" s="1"/>
  <c r="D571" i="25" s="1"/>
  <c r="D572" i="25" s="1"/>
  <c r="D573" i="25" s="1"/>
  <c r="D574" i="25" s="1"/>
  <c r="D575" i="25" s="1"/>
  <c r="D576" i="25" s="1"/>
  <c r="D577" i="25" s="1"/>
  <c r="D578" i="25" s="1"/>
  <c r="D579" i="25" s="1"/>
  <c r="D580" i="25" s="1"/>
  <c r="D581" i="25" s="1"/>
  <c r="D582" i="25" s="1"/>
  <c r="D583" i="25" s="1"/>
  <c r="D584" i="25" s="1"/>
  <c r="D585" i="25" s="1"/>
  <c r="D586" i="25" s="1"/>
  <c r="D587" i="25" s="1"/>
  <c r="D588" i="25" s="1"/>
  <c r="D589" i="25" s="1"/>
  <c r="D590" i="25" s="1"/>
  <c r="D591" i="25" s="1"/>
  <c r="D592" i="25" s="1"/>
  <c r="D593" i="25" s="1"/>
  <c r="D594" i="25" s="1"/>
  <c r="D595" i="25" s="1"/>
  <c r="D596" i="25" s="1"/>
  <c r="D597" i="25" s="1"/>
  <c r="D598" i="25" s="1"/>
  <c r="D599" i="25" s="1"/>
  <c r="D600" i="25" s="1"/>
  <c r="D601" i="25" s="1"/>
  <c r="D602" i="25" s="1"/>
  <c r="D603" i="25" s="1"/>
  <c r="D604" i="25" s="1"/>
  <c r="D605" i="25" s="1"/>
  <c r="D606" i="25" s="1"/>
  <c r="D607" i="25" s="1"/>
  <c r="D608" i="25" s="1"/>
  <c r="D609" i="25" s="1"/>
  <c r="D610" i="25" s="1"/>
  <c r="D611" i="25" s="1"/>
  <c r="D612" i="25" s="1"/>
  <c r="D613" i="25" s="1"/>
  <c r="D614" i="25" s="1"/>
  <c r="D615" i="25" s="1"/>
  <c r="D616" i="25" s="1"/>
  <c r="D617" i="25" s="1"/>
  <c r="D618" i="25" s="1"/>
  <c r="D619" i="25" s="1"/>
  <c r="D620" i="25" s="1"/>
  <c r="D621" i="25" s="1"/>
  <c r="D622" i="25" s="1"/>
  <c r="D623" i="25" s="1"/>
  <c r="D624" i="25" s="1"/>
  <c r="D625" i="25" s="1"/>
  <c r="D626" i="25" s="1"/>
  <c r="D627" i="25" s="1"/>
  <c r="D628" i="25" s="1"/>
  <c r="D629" i="25" s="1"/>
  <c r="D630" i="25" s="1"/>
  <c r="D631" i="25" s="1"/>
  <c r="D632" i="25" s="1"/>
  <c r="D633" i="25" s="1"/>
  <c r="D634" i="25" s="1"/>
  <c r="D635" i="25" s="1"/>
  <c r="D636" i="25" s="1"/>
  <c r="D637" i="25" s="1"/>
  <c r="D638" i="25" s="1"/>
  <c r="D639" i="25" s="1"/>
  <c r="D640" i="25" s="1"/>
  <c r="D641" i="25" s="1"/>
  <c r="D642" i="25" s="1"/>
  <c r="D643" i="25" s="1"/>
  <c r="D644" i="25" s="1"/>
  <c r="D645" i="25" s="1"/>
  <c r="D646" i="25" s="1"/>
  <c r="D647" i="25" s="1"/>
  <c r="D648" i="25" s="1"/>
  <c r="D649" i="25" s="1"/>
  <c r="D650" i="25" s="1"/>
  <c r="D651" i="25" s="1"/>
  <c r="D652" i="25" s="1"/>
  <c r="D653" i="25" s="1"/>
  <c r="D654" i="25" s="1"/>
  <c r="D655" i="25" s="1"/>
  <c r="D656" i="25" s="1"/>
  <c r="D657" i="25" s="1"/>
  <c r="D658" i="25" s="1"/>
  <c r="D659" i="25" s="1"/>
  <c r="D660" i="25" s="1"/>
  <c r="D661" i="25" s="1"/>
  <c r="D662" i="25" s="1"/>
  <c r="D663" i="25" s="1"/>
  <c r="D664" i="25" s="1"/>
  <c r="D665" i="25" s="1"/>
  <c r="D666" i="25" s="1"/>
  <c r="D667" i="25" s="1"/>
  <c r="D668" i="25" s="1"/>
  <c r="D669" i="25" s="1"/>
  <c r="D670" i="25" s="1"/>
  <c r="D671" i="25" s="1"/>
  <c r="D672" i="25" s="1"/>
  <c r="D673" i="25" s="1"/>
  <c r="D674" i="25" s="1"/>
  <c r="D675" i="25" s="1"/>
  <c r="D676" i="25" s="1"/>
  <c r="D677" i="25" s="1"/>
  <c r="D678" i="25" s="1"/>
  <c r="D679" i="25" s="1"/>
  <c r="D680" i="25" s="1"/>
  <c r="D681" i="25" s="1"/>
  <c r="D682" i="25" s="1"/>
  <c r="D683" i="25" s="1"/>
  <c r="D684" i="25" s="1"/>
  <c r="D685" i="25" s="1"/>
  <c r="D686" i="25" s="1"/>
  <c r="D687" i="25" s="1"/>
  <c r="D688" i="25" s="1"/>
  <c r="D689" i="25" s="1"/>
  <c r="D690" i="25" s="1"/>
  <c r="D691" i="25" s="1"/>
  <c r="D692" i="25" s="1"/>
  <c r="D693" i="25" s="1"/>
  <c r="D694" i="25" s="1"/>
  <c r="D695" i="25" s="1"/>
  <c r="D696" i="25" s="1"/>
  <c r="D697" i="25" s="1"/>
  <c r="D698" i="25" s="1"/>
  <c r="D699" i="25" s="1"/>
  <c r="D700" i="25" s="1"/>
  <c r="D701" i="25" s="1"/>
  <c r="D702" i="25" s="1"/>
  <c r="D703" i="25" s="1"/>
  <c r="D704" i="25" s="1"/>
  <c r="D705" i="25" s="1"/>
  <c r="D706" i="25" s="1"/>
  <c r="D707" i="25" s="1"/>
  <c r="D708" i="25" s="1"/>
  <c r="D709" i="25" s="1"/>
  <c r="D710" i="25" s="1"/>
  <c r="D711" i="25" s="1"/>
  <c r="D712" i="25" s="1"/>
  <c r="D713" i="25" s="1"/>
  <c r="D714" i="25" s="1"/>
  <c r="D715" i="25" s="1"/>
  <c r="D716" i="25" s="1"/>
  <c r="D717" i="25" s="1"/>
  <c r="D718" i="25" s="1"/>
  <c r="D719" i="25" s="1"/>
  <c r="D720" i="25" s="1"/>
  <c r="D721" i="25" s="1"/>
  <c r="D722" i="25" s="1"/>
  <c r="D723" i="25" s="1"/>
  <c r="D724" i="25" s="1"/>
  <c r="D725" i="25" s="1"/>
  <c r="D726" i="25" s="1"/>
  <c r="D727" i="25" s="1"/>
  <c r="D728" i="25" s="1"/>
  <c r="D729" i="25" s="1"/>
  <c r="D730" i="25" s="1"/>
  <c r="D731" i="25" s="1"/>
  <c r="D732" i="25" s="1"/>
  <c r="D733" i="25" s="1"/>
  <c r="D734" i="25" s="1"/>
  <c r="D735" i="25" s="1"/>
  <c r="D736" i="25" s="1"/>
  <c r="D737" i="25" s="1"/>
  <c r="D738" i="25" s="1"/>
  <c r="D739" i="25" s="1"/>
  <c r="D740" i="25" s="1"/>
  <c r="D741" i="25" s="1"/>
  <c r="D742" i="25" s="1"/>
  <c r="D743" i="25" s="1"/>
  <c r="D744" i="25" s="1"/>
  <c r="D745" i="25" s="1"/>
  <c r="D746" i="25" s="1"/>
  <c r="D747" i="25" s="1"/>
  <c r="D748" i="25" s="1"/>
  <c r="D749" i="25" s="1"/>
  <c r="D750" i="25" s="1"/>
  <c r="D751" i="25" s="1"/>
  <c r="D752" i="25" s="1"/>
  <c r="D753" i="25" s="1"/>
  <c r="D754" i="25" s="1"/>
  <c r="D755" i="25" s="1"/>
  <c r="D756" i="25" s="1"/>
  <c r="D757" i="25" s="1"/>
  <c r="D758" i="25" s="1"/>
  <c r="D759" i="25" s="1"/>
  <c r="D760" i="25" s="1"/>
  <c r="D761" i="25" s="1"/>
  <c r="D762" i="25" s="1"/>
  <c r="D763" i="25" s="1"/>
  <c r="D764" i="25" s="1"/>
  <c r="D765" i="25" s="1"/>
  <c r="D766" i="25" s="1"/>
  <c r="D767" i="25" s="1"/>
  <c r="D439" i="34"/>
  <c r="D440" i="34" s="1"/>
  <c r="D441" i="34" s="1"/>
  <c r="D442" i="34" s="1"/>
  <c r="D443" i="34" s="1"/>
  <c r="D444" i="34" s="1"/>
  <c r="D445" i="34" s="1"/>
  <c r="D41" i="32"/>
  <c r="D42" i="32" s="1"/>
  <c r="D43" i="32" s="1"/>
  <c r="D44" i="32" s="1"/>
  <c r="D45" i="32" s="1"/>
  <c r="D46" i="32" s="1"/>
  <c r="D47" i="32" s="1"/>
  <c r="D48" i="32" s="1"/>
  <c r="D49" i="32" s="1"/>
  <c r="D50" i="32" s="1"/>
  <c r="D51" i="32" s="1"/>
  <c r="D52" i="32" s="1"/>
  <c r="D53" i="32" s="1"/>
  <c r="D54" i="32" s="1"/>
  <c r="D34" i="29"/>
  <c r="D35" i="29" s="1"/>
  <c r="D36" i="29" s="1"/>
  <c r="D37" i="29" s="1"/>
  <c r="D38" i="29" s="1"/>
  <c r="D39" i="29" s="1"/>
  <c r="D42" i="36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D55" i="36" s="1"/>
  <c r="D56" i="36" s="1"/>
  <c r="D57" i="36" s="1"/>
  <c r="D58" i="36" s="1"/>
  <c r="J42" i="36"/>
  <c r="J43" i="36" s="1"/>
  <c r="J44" i="36" s="1"/>
  <c r="J45" i="36" s="1"/>
  <c r="J46" i="36" s="1"/>
  <c r="J47" i="36" s="1"/>
  <c r="J48" i="36" s="1"/>
  <c r="J49" i="36" s="1"/>
  <c r="J50" i="36" s="1"/>
  <c r="J51" i="36" s="1"/>
  <c r="J52" i="36" s="1"/>
  <c r="J53" i="36" s="1"/>
  <c r="J54" i="36" s="1"/>
  <c r="J55" i="36" s="1"/>
  <c r="J56" i="36" s="1"/>
  <c r="J57" i="36" s="1"/>
  <c r="J58" i="36" s="1"/>
  <c r="D38" i="28"/>
  <c r="D39" i="28" s="1"/>
  <c r="D40" i="28" s="1"/>
  <c r="D41" i="28" s="1"/>
  <c r="D42" i="28" s="1"/>
  <c r="D43" i="28" s="1"/>
  <c r="D44" i="28" s="1"/>
  <c r="D45" i="28" s="1"/>
  <c r="D46" i="28" s="1"/>
  <c r="D47" i="28" s="1"/>
  <c r="D48" i="28" s="1"/>
  <c r="D49" i="28" s="1"/>
  <c r="D50" i="28" s="1"/>
  <c r="D51" i="28" s="1"/>
  <c r="D52" i="28" s="1"/>
  <c r="D53" i="28" s="1"/>
  <c r="D54" i="28" s="1"/>
  <c r="D55" i="28" s="1"/>
  <c r="D56" i="28" s="1"/>
  <c r="D57" i="28" s="1"/>
  <c r="D58" i="28" s="1"/>
  <c r="D59" i="28" s="1"/>
  <c r="D60" i="28" s="1"/>
  <c r="D61" i="28" s="1"/>
  <c r="D62" i="28" s="1"/>
  <c r="D63" i="28" s="1"/>
  <c r="D64" i="28" s="1"/>
  <c r="D65" i="28" s="1"/>
  <c r="D66" i="28" s="1"/>
  <c r="D67" i="28" s="1"/>
  <c r="D68" i="28" s="1"/>
  <c r="D69" i="28" s="1"/>
  <c r="D70" i="28" s="1"/>
  <c r="D71" i="28" s="1"/>
  <c r="D72" i="28" s="1"/>
  <c r="D73" i="28" s="1"/>
  <c r="D74" i="28" s="1"/>
  <c r="D75" i="28" s="1"/>
  <c r="D76" i="28" s="1"/>
  <c r="J47" i="38"/>
  <c r="J48" i="38" s="1"/>
  <c r="J49" i="38" s="1"/>
  <c r="J50" i="38" s="1"/>
  <c r="J51" i="38" s="1"/>
  <c r="J52" i="38" s="1"/>
  <c r="J53" i="38" s="1"/>
  <c r="J54" i="38" s="1"/>
  <c r="J55" i="38" s="1"/>
  <c r="J56" i="38" s="1"/>
  <c r="J57" i="38" s="1"/>
  <c r="J58" i="38" s="1"/>
  <c r="J59" i="38" s="1"/>
  <c r="J60" i="38" s="1"/>
  <c r="J61" i="38" s="1"/>
  <c r="J62" i="38" s="1"/>
  <c r="J63" i="38" s="1"/>
  <c r="J64" i="38" s="1"/>
  <c r="J65" i="38" s="1"/>
  <c r="J66" i="38" s="1"/>
  <c r="J67" i="38" s="1"/>
  <c r="J68" i="38" s="1"/>
  <c r="J69" i="38" s="1"/>
  <c r="J70" i="38" s="1"/>
  <c r="J71" i="38" s="1"/>
  <c r="J72" i="38" s="1"/>
  <c r="J73" i="38" s="1"/>
  <c r="J74" i="38" s="1"/>
  <c r="J75" i="38" s="1"/>
  <c r="J76" i="38" s="1"/>
  <c r="J77" i="38" s="1"/>
  <c r="J78" i="38" s="1"/>
  <c r="J79" i="38" s="1"/>
  <c r="J80" i="38" s="1"/>
  <c r="J81" i="38" s="1"/>
  <c r="J82" i="38" s="1"/>
  <c r="J83" i="38" s="1"/>
  <c r="J84" i="38" s="1"/>
  <c r="J85" i="38" s="1"/>
  <c r="J86" i="38" s="1"/>
  <c r="J87" i="38" s="1"/>
  <c r="J88" i="38" s="1"/>
  <c r="J89" i="38" s="1"/>
  <c r="J90" i="38" s="1"/>
  <c r="J91" i="38" s="1"/>
  <c r="J92" i="38" s="1"/>
  <c r="J93" i="38" s="1"/>
  <c r="J94" i="38" s="1"/>
  <c r="J95" i="38" s="1"/>
  <c r="J96" i="38" s="1"/>
  <c r="J97" i="38" s="1"/>
  <c r="J98" i="38" s="1"/>
  <c r="J99" i="38" s="1"/>
  <c r="J100" i="38" s="1"/>
  <c r="J101" i="38" s="1"/>
  <c r="J102" i="38" s="1"/>
  <c r="J103" i="38" s="1"/>
  <c r="J104" i="38" s="1"/>
  <c r="J105" i="38" s="1"/>
  <c r="J106" i="38" s="1"/>
  <c r="J107" i="38" s="1"/>
  <c r="J108" i="38" s="1"/>
  <c r="J109" i="38" s="1"/>
  <c r="J110" i="38" s="1"/>
  <c r="J111" i="38" s="1"/>
  <c r="J112" i="38" s="1"/>
  <c r="J113" i="38" s="1"/>
  <c r="J114" i="38" s="1"/>
  <c r="J115" i="38" s="1"/>
  <c r="J116" i="38" s="1"/>
  <c r="J117" i="38" s="1"/>
  <c r="J118" i="38" s="1"/>
  <c r="J119" i="38" s="1"/>
  <c r="J120" i="38" s="1"/>
  <c r="J121" i="38" s="1"/>
  <c r="J122" i="38" s="1"/>
  <c r="J123" i="38" s="1"/>
  <c r="J124" i="38" s="1"/>
  <c r="J125" i="38" s="1"/>
  <c r="J126" i="38" s="1"/>
  <c r="J127" i="38" s="1"/>
  <c r="J128" i="38" s="1"/>
  <c r="J129" i="38" s="1"/>
  <c r="J130" i="38" s="1"/>
  <c r="J131" i="38" s="1"/>
  <c r="J132" i="38" s="1"/>
  <c r="J133" i="38" s="1"/>
  <c r="J134" i="38" s="1"/>
  <c r="J135" i="38" s="1"/>
  <c r="J136" i="38" s="1"/>
  <c r="J137" i="38" s="1"/>
  <c r="J138" i="38" s="1"/>
  <c r="J139" i="38" s="1"/>
  <c r="J140" i="38" s="1"/>
  <c r="J141" i="38" s="1"/>
  <c r="J142" i="38" s="1"/>
  <c r="J143" i="38" s="1"/>
  <c r="J144" i="38" s="1"/>
  <c r="J145" i="38" s="1"/>
  <c r="J146" i="38" s="1"/>
  <c r="J147" i="38" s="1"/>
  <c r="J148" i="38" s="1"/>
  <c r="J149" i="38" s="1"/>
  <c r="J150" i="38" s="1"/>
  <c r="J151" i="38" s="1"/>
  <c r="J152" i="38" s="1"/>
  <c r="J153" i="38" s="1"/>
  <c r="J154" i="38" s="1"/>
  <c r="J155" i="38" s="1"/>
  <c r="J156" i="38" s="1"/>
  <c r="J157" i="38" s="1"/>
  <c r="J158" i="38" s="1"/>
  <c r="J159" i="38" s="1"/>
  <c r="D43" i="27"/>
  <c r="D44" i="27" s="1"/>
  <c r="D45" i="27" s="1"/>
  <c r="D46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J38" i="34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50" i="27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837" i="36"/>
  <c r="B769" i="25"/>
  <c r="G4" i="10" s="1"/>
  <c r="J781" i="37"/>
  <c r="J305" i="35"/>
  <c r="H7" i="10"/>
  <c r="D7" i="10"/>
  <c r="J812" i="34"/>
  <c r="J1126" i="27"/>
  <c r="J568" i="24"/>
  <c r="J37" i="25"/>
  <c r="J570" i="25"/>
  <c r="H569" i="24"/>
  <c r="H571" i="25"/>
  <c r="D768" i="25"/>
  <c r="B767" i="24"/>
  <c r="G3" i="10" s="1"/>
  <c r="D766" i="24"/>
  <c r="D40" i="29" l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5" i="32"/>
  <c r="D56" i="32" s="1"/>
  <c r="D57" i="32" s="1"/>
  <c r="D58" i="32" s="1"/>
  <c r="D59" i="32" s="1"/>
  <c r="D60" i="32" s="1"/>
  <c r="D61" i="32" s="1"/>
  <c r="D62" i="32" s="1"/>
  <c r="D63" i="32" s="1"/>
  <c r="D64" i="32" s="1"/>
  <c r="D65" i="32" s="1"/>
  <c r="D66" i="32" s="1"/>
  <c r="D67" i="32" s="1"/>
  <c r="D68" i="32" s="1"/>
  <c r="D69" i="32" s="1"/>
  <c r="D70" i="32" s="1"/>
  <c r="D71" i="32" s="1"/>
  <c r="D72" i="32" s="1"/>
  <c r="D73" i="32" s="1"/>
  <c r="D75" i="32" s="1"/>
  <c r="D76" i="32" s="1"/>
  <c r="D77" i="32" s="1"/>
  <c r="D78" i="32" s="1"/>
  <c r="D79" i="32" s="1"/>
  <c r="D80" i="32" s="1"/>
  <c r="D81" i="32" s="1"/>
  <c r="D82" i="32" s="1"/>
  <c r="D83" i="32" s="1"/>
  <c r="D84" i="32" s="1"/>
  <c r="D85" i="32" s="1"/>
  <c r="D86" i="32" s="1"/>
  <c r="D87" i="32" s="1"/>
  <c r="D88" i="32" s="1"/>
  <c r="D89" i="32" s="1"/>
  <c r="D90" i="32" s="1"/>
  <c r="D91" i="32" s="1"/>
  <c r="D92" i="32" s="1"/>
  <c r="D93" i="32" s="1"/>
  <c r="D94" i="32" s="1"/>
  <c r="D95" i="32" s="1"/>
  <c r="D96" i="32" s="1"/>
  <c r="D97" i="32" s="1"/>
  <c r="D98" i="32" s="1"/>
  <c r="D99" i="32" s="1"/>
  <c r="D100" i="32" s="1"/>
  <c r="D101" i="32" s="1"/>
  <c r="D102" i="32" s="1"/>
  <c r="D103" i="32" s="1"/>
  <c r="D104" i="32" s="1"/>
  <c r="D105" i="32" s="1"/>
  <c r="D106" i="32" s="1"/>
  <c r="D107" i="32" s="1"/>
  <c r="D108" i="32" s="1"/>
  <c r="D109" i="32" s="1"/>
  <c r="D110" i="32" s="1"/>
  <c r="D111" i="32" s="1"/>
  <c r="D112" i="32" s="1"/>
  <c r="D113" i="32" s="1"/>
  <c r="D114" i="32" s="1"/>
  <c r="D115" i="32" s="1"/>
  <c r="D116" i="32" s="1"/>
  <c r="D117" i="32" s="1"/>
  <c r="D118" i="32" s="1"/>
  <c r="D119" i="32" s="1"/>
  <c r="D120" i="32" s="1"/>
  <c r="D121" i="32" s="1"/>
  <c r="D122" i="32" s="1"/>
  <c r="D123" i="32" s="1"/>
  <c r="D124" i="32" s="1"/>
  <c r="D125" i="32" s="1"/>
  <c r="D126" i="32" s="1"/>
  <c r="D127" i="32" s="1"/>
  <c r="D128" i="32" s="1"/>
  <c r="D129" i="32" s="1"/>
  <c r="D130" i="32" s="1"/>
  <c r="D131" i="32" s="1"/>
  <c r="D132" i="32" s="1"/>
  <c r="D133" i="32" s="1"/>
  <c r="D134" i="32" s="1"/>
  <c r="D135" i="32" s="1"/>
  <c r="D136" i="32" s="1"/>
  <c r="D137" i="32" s="1"/>
  <c r="D138" i="32" s="1"/>
  <c r="D139" i="32" s="1"/>
  <c r="D140" i="32" s="1"/>
  <c r="J160" i="38"/>
  <c r="J161" i="38" s="1"/>
  <c r="J162" i="38" s="1"/>
  <c r="J163" i="38" s="1"/>
  <c r="J164" i="38" s="1"/>
  <c r="J165" i="38" s="1"/>
  <c r="J166" i="38" s="1"/>
  <c r="J167" i="38" s="1"/>
  <c r="J168" i="38" s="1"/>
  <c r="J169" i="38" s="1"/>
  <c r="J170" i="38" s="1"/>
  <c r="J171" i="38" s="1"/>
  <c r="J172" i="38" s="1"/>
  <c r="J173" i="38" s="1"/>
  <c r="J174" i="38" s="1"/>
  <c r="J175" i="38" s="1"/>
  <c r="J176" i="38" s="1"/>
  <c r="J177" i="38" s="1"/>
  <c r="J178" i="38" s="1"/>
  <c r="J179" i="38" s="1"/>
  <c r="J180" i="38" s="1"/>
  <c r="J181" i="38" s="1"/>
  <c r="J182" i="38" s="1"/>
  <c r="J183" i="38" s="1"/>
  <c r="J184" i="38" s="1"/>
  <c r="J185" i="38" s="1"/>
  <c r="J186" i="38" s="1"/>
  <c r="J187" i="38" s="1"/>
  <c r="J188" i="38" s="1"/>
  <c r="J189" i="38" s="1"/>
  <c r="J190" i="38" s="1"/>
  <c r="J191" i="38" s="1"/>
  <c r="J192" i="38" s="1"/>
  <c r="J193" i="38" s="1"/>
  <c r="J194" i="38" s="1"/>
  <c r="J195" i="38" s="1"/>
  <c r="J196" i="38" s="1"/>
  <c r="J197" i="38" s="1"/>
  <c r="J198" i="38" s="1"/>
  <c r="J199" i="38" s="1"/>
  <c r="J200" i="38" s="1"/>
  <c r="J201" i="38" s="1"/>
  <c r="J202" i="38" s="1"/>
  <c r="J203" i="38" s="1"/>
  <c r="J204" i="38" s="1"/>
  <c r="J205" i="38" s="1"/>
  <c r="J206" i="38" s="1"/>
  <c r="J207" i="38" s="1"/>
  <c r="J208" i="38" s="1"/>
  <c r="J209" i="38" s="1"/>
  <c r="D446" i="34"/>
  <c r="D447" i="34" s="1"/>
  <c r="D448" i="34" s="1"/>
  <c r="D449" i="34" s="1"/>
  <c r="D450" i="34" s="1"/>
  <c r="D451" i="34" s="1"/>
  <c r="D452" i="34" s="1"/>
  <c r="D453" i="34" s="1"/>
  <c r="D454" i="34" s="1"/>
  <c r="D455" i="34" s="1"/>
  <c r="D456" i="34" s="1"/>
  <c r="D457" i="34" s="1"/>
  <c r="D458" i="34" s="1"/>
  <c r="D59" i="36"/>
  <c r="D60" i="36" s="1"/>
  <c r="D61" i="36" s="1"/>
  <c r="J59" i="36"/>
  <c r="J60" i="36" s="1"/>
  <c r="J61" i="36" s="1"/>
  <c r="J62" i="36" s="1"/>
  <c r="J63" i="36" s="1"/>
  <c r="J64" i="36" s="1"/>
  <c r="J65" i="36" s="1"/>
  <c r="J66" i="36" s="1"/>
  <c r="D77" i="28"/>
  <c r="D78" i="28" s="1"/>
  <c r="D79" i="28" s="1"/>
  <c r="D80" i="28" s="1"/>
  <c r="D81" i="28" s="1"/>
  <c r="D82" i="28" s="1"/>
  <c r="D83" i="28" s="1"/>
  <c r="D86" i="27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J49" i="34"/>
  <c r="J50" i="34" s="1"/>
  <c r="J51" i="34" s="1"/>
  <c r="J52" i="34" s="1"/>
  <c r="J53" i="34" s="1"/>
  <c r="J54" i="34" s="1"/>
  <c r="J55" i="34" s="1"/>
  <c r="J56" i="34" s="1"/>
  <c r="J57" i="34" s="1"/>
  <c r="J58" i="34" s="1"/>
  <c r="J59" i="34" s="1"/>
  <c r="J60" i="34" s="1"/>
  <c r="J61" i="34" s="1"/>
  <c r="J62" i="34" s="1"/>
  <c r="J63" i="34" s="1"/>
  <c r="J64" i="34" s="1"/>
  <c r="J65" i="34" s="1"/>
  <c r="J66" i="34" s="1"/>
  <c r="J67" i="34" s="1"/>
  <c r="J71" i="27"/>
  <c r="J38" i="25"/>
  <c r="J39" i="25" s="1"/>
  <c r="J40" i="25" s="1"/>
  <c r="J41" i="25" s="1"/>
  <c r="J42" i="25" s="1"/>
  <c r="J43" i="25" s="1"/>
  <c r="J44" i="25" s="1"/>
  <c r="J45" i="25" s="1"/>
  <c r="J46" i="25" s="1"/>
  <c r="J47" i="25" s="1"/>
  <c r="J48" i="25" s="1"/>
  <c r="J49" i="25" s="1"/>
  <c r="J50" i="25" s="1"/>
  <c r="J51" i="25" s="1"/>
  <c r="J52" i="25" s="1"/>
  <c r="J53" i="25" s="1"/>
  <c r="J54" i="25" s="1"/>
  <c r="J55" i="25" s="1"/>
  <c r="J56" i="25" s="1"/>
  <c r="J57" i="25" s="1"/>
  <c r="J58" i="25" s="1"/>
  <c r="J59" i="25" s="1"/>
  <c r="J60" i="25" s="1"/>
  <c r="J61" i="25" s="1"/>
  <c r="J62" i="25" s="1"/>
  <c r="J63" i="25" s="1"/>
  <c r="J64" i="25" s="1"/>
  <c r="J65" i="25" s="1"/>
  <c r="J66" i="25" s="1"/>
  <c r="J67" i="25" s="1"/>
  <c r="J68" i="25" s="1"/>
  <c r="J69" i="25" s="1"/>
  <c r="J70" i="25" s="1"/>
  <c r="J71" i="25" s="1"/>
  <c r="J72" i="25" s="1"/>
  <c r="J73" i="25" s="1"/>
  <c r="J74" i="25" s="1"/>
  <c r="J75" i="25" s="1"/>
  <c r="J76" i="25" s="1"/>
  <c r="J77" i="25" s="1"/>
  <c r="J78" i="25" s="1"/>
  <c r="J79" i="25" s="1"/>
  <c r="J80" i="25" s="1"/>
  <c r="J81" i="25" s="1"/>
  <c r="J82" i="25" s="1"/>
  <c r="J83" i="25" s="1"/>
  <c r="J84" i="25" s="1"/>
  <c r="J85" i="25" s="1"/>
  <c r="J86" i="25" s="1"/>
  <c r="J87" i="25" s="1"/>
  <c r="J88" i="25" s="1"/>
  <c r="J89" i="25" s="1"/>
  <c r="J90" i="25" s="1"/>
  <c r="J91" i="25" s="1"/>
  <c r="J92" i="25" s="1"/>
  <c r="J93" i="25" s="1"/>
  <c r="J94" i="25" s="1"/>
  <c r="J95" i="25" s="1"/>
  <c r="J96" i="25" s="1"/>
  <c r="J97" i="25" s="1"/>
  <c r="J98" i="25" s="1"/>
  <c r="J99" i="25" s="1"/>
  <c r="J100" i="25" s="1"/>
  <c r="J101" i="25" s="1"/>
  <c r="J102" i="25" s="1"/>
  <c r="J103" i="25" s="1"/>
  <c r="J104" i="25" s="1"/>
  <c r="J105" i="25" s="1"/>
  <c r="J106" i="25" s="1"/>
  <c r="J107" i="25" s="1"/>
  <c r="J108" i="25" s="1"/>
  <c r="J109" i="25" s="1"/>
  <c r="J110" i="25" s="1"/>
  <c r="J111" i="25" s="1"/>
  <c r="J112" i="25" s="1"/>
  <c r="J113" i="25" s="1"/>
  <c r="J114" i="25" s="1"/>
  <c r="J115" i="25" s="1"/>
  <c r="J116" i="25" s="1"/>
  <c r="J117" i="25" s="1"/>
  <c r="J118" i="25" s="1"/>
  <c r="J119" i="25" s="1"/>
  <c r="J120" i="25" s="1"/>
  <c r="J121" i="25" s="1"/>
  <c r="J122" i="25" s="1"/>
  <c r="J123" i="25" s="1"/>
  <c r="J124" i="25" s="1"/>
  <c r="J125" i="25" s="1"/>
  <c r="J126" i="25" s="1"/>
  <c r="J127" i="25" s="1"/>
  <c r="J128" i="25" s="1"/>
  <c r="J129" i="25" s="1"/>
  <c r="J130" i="25" s="1"/>
  <c r="J131" i="25" s="1"/>
  <c r="J132" i="25" s="1"/>
  <c r="J133" i="25" s="1"/>
  <c r="J134" i="25" s="1"/>
  <c r="J135" i="25" s="1"/>
  <c r="J136" i="25" s="1"/>
  <c r="J137" i="25" s="1"/>
  <c r="J138" i="25" s="1"/>
  <c r="J139" i="25" s="1"/>
  <c r="J140" i="25" s="1"/>
  <c r="J141" i="25" s="1"/>
  <c r="J142" i="25" s="1"/>
  <c r="J143" i="25" s="1"/>
  <c r="J144" i="25" s="1"/>
  <c r="J145" i="25" s="1"/>
  <c r="J146" i="25" s="1"/>
  <c r="J147" i="25" s="1"/>
  <c r="J148" i="25" s="1"/>
  <c r="J149" i="25" s="1"/>
  <c r="J150" i="25" s="1"/>
  <c r="J151" i="25" s="1"/>
  <c r="J152" i="25" s="1"/>
  <c r="J153" i="25" s="1"/>
  <c r="J154" i="25" s="1"/>
  <c r="J155" i="25" s="1"/>
  <c r="J156" i="25" s="1"/>
  <c r="J157" i="25" s="1"/>
  <c r="J158" i="25" s="1"/>
  <c r="J159" i="25" s="1"/>
  <c r="J160" i="25" s="1"/>
  <c r="J161" i="25" s="1"/>
  <c r="J162" i="25" s="1"/>
  <c r="J163" i="25" s="1"/>
  <c r="J164" i="25" s="1"/>
  <c r="J165" i="25" s="1"/>
  <c r="J166" i="25" s="1"/>
  <c r="J167" i="25" s="1"/>
  <c r="J168" i="25" s="1"/>
  <c r="J169" i="25" s="1"/>
  <c r="J170" i="25" s="1"/>
  <c r="J171" i="25" s="1"/>
  <c r="J172" i="25" s="1"/>
  <c r="J173" i="25" s="1"/>
  <c r="J174" i="25" s="1"/>
  <c r="J175" i="25" s="1"/>
  <c r="J176" i="25" s="1"/>
  <c r="J177" i="25" s="1"/>
  <c r="J178" i="25" s="1"/>
  <c r="J179" i="25" s="1"/>
  <c r="J180" i="25" s="1"/>
  <c r="J181" i="25" s="1"/>
  <c r="J182" i="25" s="1"/>
  <c r="J183" i="25" s="1"/>
  <c r="J184" i="25" s="1"/>
  <c r="J185" i="25" s="1"/>
  <c r="J186" i="25" s="1"/>
  <c r="J187" i="25" s="1"/>
  <c r="J188" i="25" s="1"/>
  <c r="J189" i="25" s="1"/>
  <c r="J190" i="25" s="1"/>
  <c r="J191" i="25" s="1"/>
  <c r="J192" i="25" s="1"/>
  <c r="J193" i="25" s="1"/>
  <c r="J194" i="25" s="1"/>
  <c r="J195" i="25" s="1"/>
  <c r="J196" i="25" s="1"/>
  <c r="J197" i="25" s="1"/>
  <c r="J198" i="25" s="1"/>
  <c r="J199" i="25" s="1"/>
  <c r="J200" i="25" s="1"/>
  <c r="J201" i="25" s="1"/>
  <c r="J202" i="25" s="1"/>
  <c r="J203" i="25" s="1"/>
  <c r="J204" i="25" s="1"/>
  <c r="J205" i="25" s="1"/>
  <c r="J206" i="25" s="1"/>
  <c r="J207" i="25" s="1"/>
  <c r="J208" i="25" s="1"/>
  <c r="J209" i="25" s="1"/>
  <c r="J210" i="25" s="1"/>
  <c r="J211" i="25" s="1"/>
  <c r="J212" i="25" s="1"/>
  <c r="J213" i="25" s="1"/>
  <c r="J214" i="25" s="1"/>
  <c r="J215" i="25" s="1"/>
  <c r="J216" i="25" s="1"/>
  <c r="J217" i="25" s="1"/>
  <c r="J218" i="25" s="1"/>
  <c r="J219" i="25" s="1"/>
  <c r="J220" i="25" s="1"/>
  <c r="J221" i="25" s="1"/>
  <c r="J222" i="25" s="1"/>
  <c r="J223" i="25" s="1"/>
  <c r="J224" i="25" s="1"/>
  <c r="J225" i="25" s="1"/>
  <c r="J226" i="25" s="1"/>
  <c r="J227" i="25" s="1"/>
  <c r="J228" i="25" s="1"/>
  <c r="J229" i="25" s="1"/>
  <c r="J230" i="25" s="1"/>
  <c r="J231" i="25" s="1"/>
  <c r="J232" i="25" s="1"/>
  <c r="J233" i="25" s="1"/>
  <c r="J234" i="25" s="1"/>
  <c r="J235" i="25" s="1"/>
  <c r="J236" i="25" s="1"/>
  <c r="J237" i="25" s="1"/>
  <c r="J238" i="25" s="1"/>
  <c r="J239" i="25" s="1"/>
  <c r="J240" i="25" s="1"/>
  <c r="J241" i="25" s="1"/>
  <c r="J242" i="25" s="1"/>
  <c r="J243" i="25" s="1"/>
  <c r="J244" i="25" s="1"/>
  <c r="J245" i="25" s="1"/>
  <c r="J246" i="25" s="1"/>
  <c r="J247" i="25" s="1"/>
  <c r="J248" i="25" s="1"/>
  <c r="J249" i="25" s="1"/>
  <c r="J250" i="25" s="1"/>
  <c r="J251" i="25" s="1"/>
  <c r="J252" i="25" s="1"/>
  <c r="J253" i="25" s="1"/>
  <c r="J254" i="25" s="1"/>
  <c r="J255" i="25" s="1"/>
  <c r="J256" i="25" s="1"/>
  <c r="J257" i="25" s="1"/>
  <c r="J258" i="25" s="1"/>
  <c r="J259" i="25" s="1"/>
  <c r="J260" i="25" s="1"/>
  <c r="J261" i="25" s="1"/>
  <c r="J262" i="25" s="1"/>
  <c r="J263" i="25" s="1"/>
  <c r="J264" i="25" s="1"/>
  <c r="J265" i="25" s="1"/>
  <c r="J266" i="25" s="1"/>
  <c r="J267" i="25" s="1"/>
  <c r="J268" i="25" s="1"/>
  <c r="J269" i="25" s="1"/>
  <c r="J270" i="25" s="1"/>
  <c r="J271" i="25" s="1"/>
  <c r="J272" i="25" s="1"/>
  <c r="J273" i="25" s="1"/>
  <c r="J274" i="25" s="1"/>
  <c r="J275" i="25" s="1"/>
  <c r="J276" i="25" s="1"/>
  <c r="J277" i="25" s="1"/>
  <c r="J278" i="25" s="1"/>
  <c r="J279" i="25" s="1"/>
  <c r="J280" i="25" s="1"/>
  <c r="J281" i="25" s="1"/>
  <c r="J282" i="25" s="1"/>
  <c r="J283" i="25" s="1"/>
  <c r="J284" i="25" s="1"/>
  <c r="J285" i="25" s="1"/>
  <c r="J286" i="25" s="1"/>
  <c r="J287" i="25" s="1"/>
  <c r="J288" i="25" s="1"/>
  <c r="J289" i="25" s="1"/>
  <c r="J290" i="25" s="1"/>
  <c r="J291" i="25" s="1"/>
  <c r="J292" i="25" s="1"/>
  <c r="J293" i="25" s="1"/>
  <c r="J294" i="25" s="1"/>
  <c r="J295" i="25" s="1"/>
  <c r="J296" i="25" s="1"/>
  <c r="J297" i="25" s="1"/>
  <c r="J298" i="25" s="1"/>
  <c r="J299" i="25" s="1"/>
  <c r="J300" i="25" s="1"/>
  <c r="J301" i="25" s="1"/>
  <c r="J302" i="25" s="1"/>
  <c r="J303" i="25" s="1"/>
  <c r="J304" i="25" s="1"/>
  <c r="J305" i="25" s="1"/>
  <c r="J306" i="25" s="1"/>
  <c r="J307" i="25" s="1"/>
  <c r="J308" i="25" s="1"/>
  <c r="J309" i="25" s="1"/>
  <c r="J310" i="25" s="1"/>
  <c r="J311" i="25" s="1"/>
  <c r="J312" i="25" s="1"/>
  <c r="J313" i="25" s="1"/>
  <c r="J314" i="25" s="1"/>
  <c r="J315" i="25" s="1"/>
  <c r="J316" i="25" s="1"/>
  <c r="J317" i="25" s="1"/>
  <c r="J318" i="25" s="1"/>
  <c r="J319" i="25" s="1"/>
  <c r="J320" i="25" s="1"/>
  <c r="J321" i="25" s="1"/>
  <c r="J322" i="25" s="1"/>
  <c r="J323" i="25" s="1"/>
  <c r="J324" i="25" s="1"/>
  <c r="J325" i="25" s="1"/>
  <c r="J326" i="25" s="1"/>
  <c r="J327" i="25" s="1"/>
  <c r="J328" i="25" s="1"/>
  <c r="J329" i="25" s="1"/>
  <c r="J330" i="25" s="1"/>
  <c r="J331" i="25" s="1"/>
  <c r="J332" i="25" s="1"/>
  <c r="J333" i="25" s="1"/>
  <c r="J334" i="25" s="1"/>
  <c r="J335" i="25" s="1"/>
  <c r="J336" i="25" s="1"/>
  <c r="J337" i="25" s="1"/>
  <c r="J338" i="25" s="1"/>
  <c r="J339" i="25" s="1"/>
  <c r="J340" i="25" s="1"/>
  <c r="J341" i="25" s="1"/>
  <c r="J342" i="25" s="1"/>
  <c r="J343" i="25" s="1"/>
  <c r="J344" i="25" s="1"/>
  <c r="J345" i="25" s="1"/>
  <c r="J346" i="25" s="1"/>
  <c r="J347" i="25" s="1"/>
  <c r="J348" i="25" s="1"/>
  <c r="J349" i="25" s="1"/>
  <c r="J350" i="25" s="1"/>
  <c r="J351" i="25" s="1"/>
  <c r="J352" i="25" s="1"/>
  <c r="J353" i="25" s="1"/>
  <c r="J354" i="25" s="1"/>
  <c r="J355" i="25" s="1"/>
  <c r="J356" i="25" s="1"/>
  <c r="J357" i="25" s="1"/>
  <c r="J358" i="25" s="1"/>
  <c r="J359" i="25" s="1"/>
  <c r="J360" i="25" s="1"/>
  <c r="J361" i="25" s="1"/>
  <c r="J362" i="25" s="1"/>
  <c r="J363" i="25" s="1"/>
  <c r="J364" i="25" s="1"/>
  <c r="J365" i="25" s="1"/>
  <c r="J366" i="25" s="1"/>
  <c r="J367" i="25" s="1"/>
  <c r="J368" i="25" s="1"/>
  <c r="J369" i="25" s="1"/>
  <c r="J370" i="25" s="1"/>
  <c r="J371" i="25" s="1"/>
  <c r="J372" i="25" s="1"/>
  <c r="J373" i="25" s="1"/>
  <c r="J374" i="25" s="1"/>
  <c r="J375" i="25" s="1"/>
  <c r="J376" i="25" s="1"/>
  <c r="J377" i="25" s="1"/>
  <c r="J378" i="25" s="1"/>
  <c r="J379" i="25" s="1"/>
  <c r="J380" i="25" s="1"/>
  <c r="J381" i="25" s="1"/>
  <c r="J382" i="25" s="1"/>
  <c r="J383" i="25" s="1"/>
  <c r="J384" i="25" s="1"/>
  <c r="J385" i="25" s="1"/>
  <c r="J386" i="25" s="1"/>
  <c r="J387" i="25" s="1"/>
  <c r="J388" i="25" s="1"/>
  <c r="J389" i="25" s="1"/>
  <c r="J390" i="25" s="1"/>
  <c r="J391" i="25" s="1"/>
  <c r="J392" i="25" s="1"/>
  <c r="J393" i="25" s="1"/>
  <c r="J394" i="25" s="1"/>
  <c r="J395" i="25" s="1"/>
  <c r="J396" i="25" s="1"/>
  <c r="J397" i="25" s="1"/>
  <c r="J398" i="25" s="1"/>
  <c r="J399" i="25" s="1"/>
  <c r="J400" i="25" s="1"/>
  <c r="J401" i="25" s="1"/>
  <c r="J402" i="25" s="1"/>
  <c r="J403" i="25" s="1"/>
  <c r="J404" i="25" s="1"/>
  <c r="J405" i="25" s="1"/>
  <c r="J406" i="25" s="1"/>
  <c r="J407" i="25" s="1"/>
  <c r="J408" i="25" s="1"/>
  <c r="J409" i="25" s="1"/>
  <c r="J410" i="25" s="1"/>
  <c r="J411" i="25" s="1"/>
  <c r="J412" i="25" s="1"/>
  <c r="J413" i="25" s="1"/>
  <c r="J414" i="25" s="1"/>
  <c r="J415" i="25" s="1"/>
  <c r="J416" i="25" s="1"/>
  <c r="J417" i="25" s="1"/>
  <c r="J418" i="25" s="1"/>
  <c r="J419" i="25" s="1"/>
  <c r="J420" i="25" s="1"/>
  <c r="J421" i="25" s="1"/>
  <c r="J422" i="25" s="1"/>
  <c r="J423" i="25" s="1"/>
  <c r="J424" i="25" s="1"/>
  <c r="J425" i="25" s="1"/>
  <c r="J426" i="25" s="1"/>
  <c r="J427" i="25" s="1"/>
  <c r="J428" i="25" s="1"/>
  <c r="J429" i="25" s="1"/>
  <c r="J430" i="25" s="1"/>
  <c r="J431" i="25" s="1"/>
  <c r="J432" i="25" s="1"/>
  <c r="J433" i="25" s="1"/>
  <c r="J434" i="25" s="1"/>
  <c r="J435" i="25" s="1"/>
  <c r="J436" i="25" s="1"/>
  <c r="J437" i="25" s="1"/>
  <c r="J438" i="25" s="1"/>
  <c r="J439" i="25" s="1"/>
  <c r="J440" i="25" s="1"/>
  <c r="J441" i="25" s="1"/>
  <c r="J442" i="25" s="1"/>
  <c r="J443" i="25" s="1"/>
  <c r="J444" i="25" s="1"/>
  <c r="J445" i="25" s="1"/>
  <c r="J446" i="25" s="1"/>
  <c r="J447" i="25" s="1"/>
  <c r="J448" i="25" s="1"/>
  <c r="J449" i="25" s="1"/>
  <c r="J450" i="25" s="1"/>
  <c r="J451" i="25" s="1"/>
  <c r="J452" i="25" s="1"/>
  <c r="J453" i="25" s="1"/>
  <c r="J454" i="25" s="1"/>
  <c r="J455" i="25" s="1"/>
  <c r="J456" i="25" s="1"/>
  <c r="J457" i="25" s="1"/>
  <c r="J458" i="25" s="1"/>
  <c r="J459" i="25" s="1"/>
  <c r="J460" i="25" s="1"/>
  <c r="J461" i="25" s="1"/>
  <c r="J462" i="25" s="1"/>
  <c r="J463" i="25" s="1"/>
  <c r="J464" i="25" s="1"/>
  <c r="J465" i="25" s="1"/>
  <c r="J466" i="25" s="1"/>
  <c r="J467" i="25" s="1"/>
  <c r="J468" i="25" s="1"/>
  <c r="J469" i="25" s="1"/>
  <c r="J470" i="25" s="1"/>
  <c r="J471" i="25" s="1"/>
  <c r="J472" i="25" s="1"/>
  <c r="J473" i="25" s="1"/>
  <c r="J474" i="25" s="1"/>
  <c r="J475" i="25" s="1"/>
  <c r="J476" i="25" s="1"/>
  <c r="J477" i="25" s="1"/>
  <c r="J478" i="25" s="1"/>
  <c r="J479" i="25" s="1"/>
  <c r="J480" i="25" s="1"/>
  <c r="J481" i="25" s="1"/>
  <c r="J482" i="25" s="1"/>
  <c r="J483" i="25" s="1"/>
  <c r="J484" i="25" s="1"/>
  <c r="J485" i="25" s="1"/>
  <c r="J486" i="25" s="1"/>
  <c r="J487" i="25" s="1"/>
  <c r="J488" i="25" s="1"/>
  <c r="J489" i="25" s="1"/>
  <c r="J490" i="25" s="1"/>
  <c r="J491" i="25" s="1"/>
  <c r="J492" i="25" s="1"/>
  <c r="J493" i="25" s="1"/>
  <c r="J494" i="25" s="1"/>
  <c r="J495" i="25" s="1"/>
  <c r="J496" i="25" s="1"/>
  <c r="J497" i="25" s="1"/>
  <c r="J498" i="25" s="1"/>
  <c r="J499" i="25" s="1"/>
  <c r="J500" i="25" s="1"/>
  <c r="J501" i="25" s="1"/>
  <c r="J502" i="25" s="1"/>
  <c r="J503" i="25" s="1"/>
  <c r="J504" i="25" s="1"/>
  <c r="J505" i="25" s="1"/>
  <c r="J506" i="25" s="1"/>
  <c r="J507" i="25" s="1"/>
  <c r="J508" i="25" s="1"/>
  <c r="J509" i="25" s="1"/>
  <c r="J510" i="25" s="1"/>
  <c r="J511" i="25" s="1"/>
  <c r="J512" i="25" s="1"/>
  <c r="J513" i="25" s="1"/>
  <c r="J514" i="25" s="1"/>
  <c r="J515" i="25" s="1"/>
  <c r="J516" i="25" s="1"/>
  <c r="J517" i="25" s="1"/>
  <c r="J518" i="25" s="1"/>
  <c r="J519" i="25" s="1"/>
  <c r="J520" i="25" s="1"/>
  <c r="J521" i="25" s="1"/>
  <c r="J522" i="25" s="1"/>
  <c r="J523" i="25" s="1"/>
  <c r="J524" i="25" s="1"/>
  <c r="J525" i="25" s="1"/>
  <c r="J526" i="25" s="1"/>
  <c r="J527" i="25" s="1"/>
  <c r="J528" i="25" s="1"/>
  <c r="J529" i="25" s="1"/>
  <c r="J530" i="25" s="1"/>
  <c r="J531" i="25" s="1"/>
  <c r="J532" i="25" s="1"/>
  <c r="J533" i="25" s="1"/>
  <c r="J534" i="25" s="1"/>
  <c r="J535" i="25" s="1"/>
  <c r="J536" i="25" s="1"/>
  <c r="J537" i="25" s="1"/>
  <c r="J538" i="25" s="1"/>
  <c r="J539" i="25" s="1"/>
  <c r="J540" i="25" s="1"/>
  <c r="J541" i="25" s="1"/>
  <c r="J542" i="25" s="1"/>
  <c r="J543" i="25" s="1"/>
  <c r="J544" i="25" s="1"/>
  <c r="J545" i="25" s="1"/>
  <c r="J546" i="25" s="1"/>
  <c r="J547" i="25" s="1"/>
  <c r="J548" i="25" s="1"/>
  <c r="J549" i="25" s="1"/>
  <c r="J550" i="25" s="1"/>
  <c r="J551" i="25" s="1"/>
  <c r="J552" i="25" s="1"/>
  <c r="J553" i="25" s="1"/>
  <c r="J554" i="25" s="1"/>
  <c r="J555" i="25" s="1"/>
  <c r="J556" i="25" s="1"/>
  <c r="J557" i="25" s="1"/>
  <c r="J558" i="25" s="1"/>
  <c r="J559" i="25" s="1"/>
  <c r="J560" i="25" s="1"/>
  <c r="J561" i="25" s="1"/>
  <c r="J562" i="25" s="1"/>
  <c r="J563" i="25" s="1"/>
  <c r="J564" i="25" s="1"/>
  <c r="J565" i="25" s="1"/>
  <c r="J566" i="25" s="1"/>
  <c r="J567" i="25" s="1"/>
  <c r="J568" i="25" s="1"/>
  <c r="J569" i="25" s="1"/>
  <c r="J768" i="24"/>
  <c r="H3" i="10"/>
  <c r="J770" i="25"/>
  <c r="H4" i="10"/>
  <c r="D52" i="29" l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D69" i="29" s="1"/>
  <c r="D70" i="29" s="1"/>
  <c r="D71" i="29" s="1"/>
  <c r="D72" i="29" s="1"/>
  <c r="D73" i="29" s="1"/>
  <c r="D74" i="29" s="1"/>
  <c r="D75" i="29" s="1"/>
  <c r="D76" i="29" s="1"/>
  <c r="D77" i="29" s="1"/>
  <c r="D78" i="29" s="1"/>
  <c r="D79" i="29" s="1"/>
  <c r="D80" i="29" s="1"/>
  <c r="D81" i="29" s="1"/>
  <c r="D82" i="29" s="1"/>
  <c r="D83" i="29" s="1"/>
  <c r="D84" i="29" s="1"/>
  <c r="D85" i="29" s="1"/>
  <c r="D86" i="29" s="1"/>
  <c r="D87" i="29" s="1"/>
  <c r="D88" i="29" s="1"/>
  <c r="D89" i="29" s="1"/>
  <c r="D90" i="29" s="1"/>
  <c r="D91" i="29" s="1"/>
  <c r="D92" i="29" s="1"/>
  <c r="D93" i="29" s="1"/>
  <c r="D94" i="29" s="1"/>
  <c r="D95" i="29" s="1"/>
  <c r="D96" i="29" s="1"/>
  <c r="D97" i="29" s="1"/>
  <c r="D98" i="29" s="1"/>
  <c r="D99" i="29" s="1"/>
  <c r="D100" i="29" s="1"/>
  <c r="D101" i="29" s="1"/>
  <c r="D102" i="29" s="1"/>
  <c r="D103" i="29" s="1"/>
  <c r="D104" i="29" s="1"/>
  <c r="D105" i="29" s="1"/>
  <c r="D106" i="29" s="1"/>
  <c r="D107" i="29" s="1"/>
  <c r="D108" i="29" s="1"/>
  <c r="D109" i="29" s="1"/>
  <c r="D110" i="29" s="1"/>
  <c r="D111" i="29" s="1"/>
  <c r="D112" i="29" s="1"/>
  <c r="D113" i="29" s="1"/>
  <c r="D114" i="29" s="1"/>
  <c r="D115" i="29" s="1"/>
  <c r="D116" i="29" s="1"/>
  <c r="D117" i="29" s="1"/>
  <c r="D118" i="29" s="1"/>
  <c r="D119" i="29" s="1"/>
  <c r="D120" i="29" s="1"/>
  <c r="D121" i="29" s="1"/>
  <c r="D122" i="29" s="1"/>
  <c r="D123" i="29" s="1"/>
  <c r="D124" i="29" s="1"/>
  <c r="D125" i="29" s="1"/>
  <c r="D126" i="29" s="1"/>
  <c r="D127" i="29" s="1"/>
  <c r="D128" i="29" s="1"/>
  <c r="D129" i="29" s="1"/>
  <c r="D141" i="32"/>
  <c r="D142" i="32" s="1"/>
  <c r="D143" i="32" s="1"/>
  <c r="D144" i="32" s="1"/>
  <c r="D145" i="32" s="1"/>
  <c r="D146" i="32" s="1"/>
  <c r="D147" i="32" s="1"/>
  <c r="D148" i="32" s="1"/>
  <c r="J210" i="38"/>
  <c r="J211" i="38" s="1"/>
  <c r="J212" i="38" s="1"/>
  <c r="J213" i="38" s="1"/>
  <c r="J214" i="38" s="1"/>
  <c r="J215" i="38" s="1"/>
  <c r="J216" i="38" s="1"/>
  <c r="J217" i="38" s="1"/>
  <c r="J218" i="38" s="1"/>
  <c r="J219" i="38" s="1"/>
  <c r="J220" i="38" s="1"/>
  <c r="J221" i="38" s="1"/>
  <c r="J222" i="38" s="1"/>
  <c r="J223" i="38" s="1"/>
  <c r="J224" i="38" s="1"/>
  <c r="J225" i="38" s="1"/>
  <c r="J226" i="38" s="1"/>
  <c r="J227" i="38" s="1"/>
  <c r="J228" i="38" s="1"/>
  <c r="J229" i="38" s="1"/>
  <c r="J230" i="38" s="1"/>
  <c r="J231" i="38" s="1"/>
  <c r="J232" i="38" s="1"/>
  <c r="J233" i="38" s="1"/>
  <c r="J234" i="38" s="1"/>
  <c r="J235" i="38" s="1"/>
  <c r="J236" i="38" s="1"/>
  <c r="J237" i="38" s="1"/>
  <c r="J238" i="38" s="1"/>
  <c r="J239" i="38" s="1"/>
  <c r="J240" i="38" s="1"/>
  <c r="J241" i="38" s="1"/>
  <c r="J242" i="38" s="1"/>
  <c r="J243" i="38" s="1"/>
  <c r="J244" i="38" s="1"/>
  <c r="J245" i="38" s="1"/>
  <c r="J246" i="38" s="1"/>
  <c r="J247" i="38" s="1"/>
  <c r="J248" i="38" s="1"/>
  <c r="J249" i="38" s="1"/>
  <c r="J250" i="38" s="1"/>
  <c r="J251" i="38" s="1"/>
  <c r="J252" i="38" s="1"/>
  <c r="J253" i="38" s="1"/>
  <c r="J254" i="38" s="1"/>
  <c r="J255" i="38" s="1"/>
  <c r="J256" i="38" s="1"/>
  <c r="J257" i="38" s="1"/>
  <c r="J258" i="38" s="1"/>
  <c r="J259" i="38" s="1"/>
  <c r="J260" i="38" s="1"/>
  <c r="J261" i="38" s="1"/>
  <c r="J262" i="38" s="1"/>
  <c r="J263" i="38" s="1"/>
  <c r="J264" i="38" s="1"/>
  <c r="J265" i="38" s="1"/>
  <c r="J266" i="38" s="1"/>
  <c r="J267" i="38" s="1"/>
  <c r="J268" i="38" s="1"/>
  <c r="J269" i="38" s="1"/>
  <c r="J270" i="38" s="1"/>
  <c r="J271" i="38" s="1"/>
  <c r="J272" i="38" s="1"/>
  <c r="J273" i="38" s="1"/>
  <c r="J274" i="38" s="1"/>
  <c r="J275" i="38" s="1"/>
  <c r="J276" i="38" s="1"/>
  <c r="J277" i="38" s="1"/>
  <c r="J278" i="38" s="1"/>
  <c r="J279" i="38" s="1"/>
  <c r="J280" i="38" s="1"/>
  <c r="J281" i="38" s="1"/>
  <c r="J282" i="38" s="1"/>
  <c r="J283" i="38" s="1"/>
  <c r="J284" i="38" s="1"/>
  <c r="J285" i="38" s="1"/>
  <c r="J286" i="38" s="1"/>
  <c r="J287" i="38" s="1"/>
  <c r="J288" i="38" s="1"/>
  <c r="J289" i="38" s="1"/>
  <c r="J290" i="38" s="1"/>
  <c r="J291" i="38" s="1"/>
  <c r="J292" i="38" s="1"/>
  <c r="J293" i="38" s="1"/>
  <c r="J294" i="38" s="1"/>
  <c r="J295" i="38" s="1"/>
  <c r="J296" i="38" s="1"/>
  <c r="J297" i="38" s="1"/>
  <c r="J298" i="38" s="1"/>
  <c r="J299" i="38" s="1"/>
  <c r="J300" i="38" s="1"/>
  <c r="J301" i="38" s="1"/>
  <c r="J302" i="38" s="1"/>
  <c r="J303" i="38" s="1"/>
  <c r="J304" i="38" s="1"/>
  <c r="J305" i="38" s="1"/>
  <c r="J306" i="38" s="1"/>
  <c r="J307" i="38" s="1"/>
  <c r="J308" i="38" s="1"/>
  <c r="J309" i="38" s="1"/>
  <c r="J310" i="38" s="1"/>
  <c r="J311" i="38" s="1"/>
  <c r="J312" i="38" s="1"/>
  <c r="J313" i="38" s="1"/>
  <c r="J314" i="38" s="1"/>
  <c r="J315" i="38" s="1"/>
  <c r="J316" i="38" s="1"/>
  <c r="J317" i="38" s="1"/>
  <c r="J318" i="38" s="1"/>
  <c r="J319" i="38" s="1"/>
  <c r="J320" i="38" s="1"/>
  <c r="J321" i="38" s="1"/>
  <c r="J322" i="38" s="1"/>
  <c r="J323" i="38" s="1"/>
  <c r="J324" i="38" s="1"/>
  <c r="J325" i="38" s="1"/>
  <c r="J326" i="38" s="1"/>
  <c r="J327" i="38" s="1"/>
  <c r="J328" i="38" s="1"/>
  <c r="J329" i="38" s="1"/>
  <c r="J330" i="38" s="1"/>
  <c r="J331" i="38" s="1"/>
  <c r="J332" i="38" s="1"/>
  <c r="J333" i="38" s="1"/>
  <c r="J334" i="38" s="1"/>
  <c r="J335" i="38" s="1"/>
  <c r="J336" i="38" s="1"/>
  <c r="J337" i="38" s="1"/>
  <c r="J338" i="38" s="1"/>
  <c r="J339" i="38" s="1"/>
  <c r="J340" i="38" s="1"/>
  <c r="J341" i="38" s="1"/>
  <c r="J342" i="38" s="1"/>
  <c r="J343" i="38" s="1"/>
  <c r="J344" i="38" s="1"/>
  <c r="J345" i="38" s="1"/>
  <c r="J346" i="38" s="1"/>
  <c r="J347" i="38" s="1"/>
  <c r="J348" i="38" s="1"/>
  <c r="J349" i="38" s="1"/>
  <c r="J350" i="38" s="1"/>
  <c r="J351" i="38" s="1"/>
  <c r="J352" i="38" s="1"/>
  <c r="J353" i="38" s="1"/>
  <c r="J354" i="38" s="1"/>
  <c r="J355" i="38" s="1"/>
  <c r="J356" i="38" s="1"/>
  <c r="J357" i="38" s="1"/>
  <c r="J358" i="38" s="1"/>
  <c r="J359" i="38" s="1"/>
  <c r="J360" i="38" s="1"/>
  <c r="J361" i="38" s="1"/>
  <c r="J362" i="38" s="1"/>
  <c r="J363" i="38" s="1"/>
  <c r="J364" i="38" s="1"/>
  <c r="J365" i="38" s="1"/>
  <c r="J366" i="38" s="1"/>
  <c r="J367" i="38" s="1"/>
  <c r="J368" i="38" s="1"/>
  <c r="J369" i="38" s="1"/>
  <c r="J370" i="38" s="1"/>
  <c r="J371" i="38" s="1"/>
  <c r="J372" i="38" s="1"/>
  <c r="J373" i="38" s="1"/>
  <c r="J374" i="38" s="1"/>
  <c r="J375" i="38" s="1"/>
  <c r="J376" i="38" s="1"/>
  <c r="J377" i="38" s="1"/>
  <c r="J378" i="38" s="1"/>
  <c r="J379" i="38" s="1"/>
  <c r="J380" i="38" s="1"/>
  <c r="J381" i="38" s="1"/>
  <c r="J382" i="38" s="1"/>
  <c r="J383" i="38" s="1"/>
  <c r="J384" i="38" s="1"/>
  <c r="J385" i="38" s="1"/>
  <c r="J386" i="38" s="1"/>
  <c r="J387" i="38" s="1"/>
  <c r="J390" i="38" s="1"/>
  <c r="J391" i="38" s="1"/>
  <c r="J392" i="38" s="1"/>
  <c r="J393" i="38" s="1"/>
  <c r="J394" i="38" s="1"/>
  <c r="J395" i="38" s="1"/>
  <c r="J396" i="38" s="1"/>
  <c r="J397" i="38" s="1"/>
  <c r="J398" i="38" s="1"/>
  <c r="J399" i="38" s="1"/>
  <c r="J400" i="38" s="1"/>
  <c r="J401" i="38" s="1"/>
  <c r="J402" i="38" s="1"/>
  <c r="J403" i="38" s="1"/>
  <c r="J404" i="38" s="1"/>
  <c r="J405" i="38" s="1"/>
  <c r="J406" i="38" s="1"/>
  <c r="J407" i="38" s="1"/>
  <c r="J408" i="38" s="1"/>
  <c r="J409" i="38" s="1"/>
  <c r="J410" i="38" s="1"/>
  <c r="J411" i="38" s="1"/>
  <c r="J412" i="38" s="1"/>
  <c r="J413" i="38" s="1"/>
  <c r="J414" i="38" s="1"/>
  <c r="J415" i="38" s="1"/>
  <c r="J416" i="38" s="1"/>
  <c r="J417" i="38" s="1"/>
  <c r="J418" i="38" s="1"/>
  <c r="J419" i="38" s="1"/>
  <c r="J420" i="38" s="1"/>
  <c r="J421" i="38" s="1"/>
  <c r="J422" i="38" s="1"/>
  <c r="J423" i="38" s="1"/>
  <c r="J424" i="38" s="1"/>
  <c r="J425" i="38" s="1"/>
  <c r="J426" i="38" s="1"/>
  <c r="J427" i="38" s="1"/>
  <c r="J428" i="38" s="1"/>
  <c r="J429" i="38" s="1"/>
  <c r="J430" i="38" s="1"/>
  <c r="J431" i="38" s="1"/>
  <c r="J432" i="38" s="1"/>
  <c r="J433" i="38" s="1"/>
  <c r="J434" i="38" s="1"/>
  <c r="J435" i="38" s="1"/>
  <c r="J436" i="38" s="1"/>
  <c r="J437" i="38" s="1"/>
  <c r="J438" i="38" s="1"/>
  <c r="J439" i="38" s="1"/>
  <c r="J440" i="38" s="1"/>
  <c r="J441" i="38" s="1"/>
  <c r="J442" i="38" s="1"/>
  <c r="J443" i="38" s="1"/>
  <c r="J444" i="38" s="1"/>
  <c r="J445" i="38" s="1"/>
  <c r="J446" i="38" s="1"/>
  <c r="J447" i="38" s="1"/>
  <c r="J448" i="38" s="1"/>
  <c r="J449" i="38" s="1"/>
  <c r="J450" i="38" s="1"/>
  <c r="J451" i="38" s="1"/>
  <c r="J452" i="38" s="1"/>
  <c r="J453" i="38" s="1"/>
  <c r="J454" i="38" s="1"/>
  <c r="J455" i="38" s="1"/>
  <c r="J456" i="38" s="1"/>
  <c r="J457" i="38" s="1"/>
  <c r="J458" i="38" s="1"/>
  <c r="J459" i="38" s="1"/>
  <c r="J460" i="38" s="1"/>
  <c r="J461" i="38" s="1"/>
  <c r="J465" i="38" s="1"/>
  <c r="J466" i="38" s="1"/>
  <c r="J467" i="38" s="1"/>
  <c r="J468" i="38" s="1"/>
  <c r="J469" i="38" s="1"/>
  <c r="J470" i="38" s="1"/>
  <c r="J471" i="38" s="1"/>
  <c r="J472" i="38" s="1"/>
  <c r="J473" i="38" s="1"/>
  <c r="J474" i="38" s="1"/>
  <c r="J475" i="38" s="1"/>
  <c r="J476" i="38" s="1"/>
  <c r="J477" i="38" s="1"/>
  <c r="J478" i="38" s="1"/>
  <c r="J479" i="38" s="1"/>
  <c r="J480" i="38" s="1"/>
  <c r="J481" i="38" s="1"/>
  <c r="J482" i="38" s="1"/>
  <c r="J483" i="38" s="1"/>
  <c r="J484" i="38" s="1"/>
  <c r="J485" i="38" s="1"/>
  <c r="J486" i="38" s="1"/>
  <c r="J487" i="38" s="1"/>
  <c r="J488" i="38" s="1"/>
  <c r="J489" i="38" s="1"/>
  <c r="J490" i="38" s="1"/>
  <c r="J491" i="38" s="1"/>
  <c r="J492" i="38" s="1"/>
  <c r="J493" i="38" s="1"/>
  <c r="J494" i="38" s="1"/>
  <c r="J495" i="38" s="1"/>
  <c r="J496" i="38" s="1"/>
  <c r="J497" i="38" s="1"/>
  <c r="J498" i="38" s="1"/>
  <c r="J499" i="38" s="1"/>
  <c r="J500" i="38" s="1"/>
  <c r="J501" i="38" s="1"/>
  <c r="J502" i="38" s="1"/>
  <c r="J503" i="38" s="1"/>
  <c r="J504" i="38" s="1"/>
  <c r="J505" i="38" s="1"/>
  <c r="J506" i="38" s="1"/>
  <c r="J507" i="38" s="1"/>
  <c r="J508" i="38" s="1"/>
  <c r="J509" i="38" s="1"/>
  <c r="J510" i="38" s="1"/>
  <c r="J511" i="38" s="1"/>
  <c r="J512" i="38" s="1"/>
  <c r="J513" i="38" s="1"/>
  <c r="J514" i="38" s="1"/>
  <c r="J515" i="38" s="1"/>
  <c r="J516" i="38" s="1"/>
  <c r="J517" i="38" s="1"/>
  <c r="J518" i="38" s="1"/>
  <c r="J519" i="38" s="1"/>
  <c r="J520" i="38" s="1"/>
  <c r="J521" i="38" s="1"/>
  <c r="J522" i="38" s="1"/>
  <c r="J523" i="38" s="1"/>
  <c r="J524" i="38" s="1"/>
  <c r="J525" i="38" s="1"/>
  <c r="J526" i="38" s="1"/>
  <c r="J527" i="38" s="1"/>
  <c r="J528" i="38" s="1"/>
  <c r="J529" i="38" s="1"/>
  <c r="J530" i="38" s="1"/>
  <c r="J531" i="38" s="1"/>
  <c r="J532" i="38" s="1"/>
  <c r="J533" i="38" s="1"/>
  <c r="J534" i="38" s="1"/>
  <c r="J535" i="38" s="1"/>
  <c r="J536" i="38" s="1"/>
  <c r="J537" i="38" s="1"/>
  <c r="J538" i="38" s="1"/>
  <c r="J539" i="38" s="1"/>
  <c r="J540" i="38" s="1"/>
  <c r="J541" i="38" s="1"/>
  <c r="J542" i="38" s="1"/>
  <c r="J543" i="38" s="1"/>
  <c r="J544" i="38" s="1"/>
  <c r="J545" i="38" s="1"/>
  <c r="J546" i="38" s="1"/>
  <c r="J547" i="38" s="1"/>
  <c r="J548" i="38" s="1"/>
  <c r="J549" i="38" s="1"/>
  <c r="J550" i="38" s="1"/>
  <c r="J551" i="38" s="1"/>
  <c r="J552" i="38" s="1"/>
  <c r="J553" i="38" s="1"/>
  <c r="J554" i="38" s="1"/>
  <c r="J555" i="38" s="1"/>
  <c r="J556" i="38" s="1"/>
  <c r="J557" i="38" s="1"/>
  <c r="J558" i="38" s="1"/>
  <c r="J559" i="38" s="1"/>
  <c r="J560" i="38" s="1"/>
  <c r="J561" i="38" s="1"/>
  <c r="J562" i="38" s="1"/>
  <c r="J563" i="38" s="1"/>
  <c r="J564" i="38" s="1"/>
  <c r="J565" i="38" s="1"/>
  <c r="J566" i="38" s="1"/>
  <c r="J567" i="38" s="1"/>
  <c r="J568" i="38" s="1"/>
  <c r="J569" i="38" s="1"/>
  <c r="J570" i="38" s="1"/>
  <c r="J571" i="38" s="1"/>
  <c r="J572" i="38" s="1"/>
  <c r="J573" i="38" s="1"/>
  <c r="J574" i="38" s="1"/>
  <c r="J575" i="38" s="1"/>
  <c r="J576" i="38" s="1"/>
  <c r="J577" i="38" s="1"/>
  <c r="J578" i="38" s="1"/>
  <c r="J579" i="38" s="1"/>
  <c r="J580" i="38" s="1"/>
  <c r="J581" i="38" s="1"/>
  <c r="J582" i="38" s="1"/>
  <c r="J583" i="38" s="1"/>
  <c r="J584" i="38" s="1"/>
  <c r="J585" i="38" s="1"/>
  <c r="J586" i="38" s="1"/>
  <c r="J587" i="38" s="1"/>
  <c r="J588" i="38" s="1"/>
  <c r="J589" i="38" s="1"/>
  <c r="J590" i="38" s="1"/>
  <c r="J591" i="38" s="1"/>
  <c r="J592" i="38" s="1"/>
  <c r="J593" i="38" s="1"/>
  <c r="J594" i="38" s="1"/>
  <c r="J595" i="38" s="1"/>
  <c r="J596" i="38" s="1"/>
  <c r="J597" i="38" s="1"/>
  <c r="J598" i="38" s="1"/>
  <c r="J599" i="38" s="1"/>
  <c r="J600" i="38" s="1"/>
  <c r="J601" i="38" s="1"/>
  <c r="J602" i="38" s="1"/>
  <c r="J603" i="38" s="1"/>
  <c r="J604" i="38" s="1"/>
  <c r="J605" i="38" s="1"/>
  <c r="J606" i="38" s="1"/>
  <c r="J607" i="38" s="1"/>
  <c r="J608" i="38" s="1"/>
  <c r="J609" i="38" s="1"/>
  <c r="J610" i="38" s="1"/>
  <c r="J611" i="38" s="1"/>
  <c r="J612" i="38" s="1"/>
  <c r="J613" i="38" s="1"/>
  <c r="J614" i="38" s="1"/>
  <c r="J615" i="38" s="1"/>
  <c r="J616" i="38" s="1"/>
  <c r="J617" i="38" s="1"/>
  <c r="J618" i="38" s="1"/>
  <c r="J619" i="38" s="1"/>
  <c r="J620" i="38" s="1"/>
  <c r="J621" i="38" s="1"/>
  <c r="J622" i="38" s="1"/>
  <c r="J623" i="38" s="1"/>
  <c r="J624" i="38" s="1"/>
  <c r="J625" i="38" s="1"/>
  <c r="J626" i="38" s="1"/>
  <c r="J627" i="38" s="1"/>
  <c r="J628" i="38" s="1"/>
  <c r="J629" i="38" s="1"/>
  <c r="J630" i="38" s="1"/>
  <c r="J631" i="38" s="1"/>
  <c r="J632" i="38" s="1"/>
  <c r="J633" i="38" s="1"/>
  <c r="J634" i="38" s="1"/>
  <c r="J635" i="38" s="1"/>
  <c r="J636" i="38" s="1"/>
  <c r="J637" i="38" s="1"/>
  <c r="J638" i="38" s="1"/>
  <c r="J639" i="38" s="1"/>
  <c r="J640" i="38" s="1"/>
  <c r="J641" i="38" s="1"/>
  <c r="J642" i="38" s="1"/>
  <c r="J643" i="38" s="1"/>
  <c r="J644" i="38" s="1"/>
  <c r="J645" i="38" s="1"/>
  <c r="J646" i="38" s="1"/>
  <c r="J647" i="38" s="1"/>
  <c r="J648" i="38" s="1"/>
  <c r="J649" i="38" s="1"/>
  <c r="J650" i="38" s="1"/>
  <c r="J651" i="38" s="1"/>
  <c r="J652" i="38" s="1"/>
  <c r="J653" i="38" s="1"/>
  <c r="J654" i="38" s="1"/>
  <c r="J655" i="38" s="1"/>
  <c r="J656" i="38" s="1"/>
  <c r="J657" i="38" s="1"/>
  <c r="J658" i="38" s="1"/>
  <c r="J659" i="38" s="1"/>
  <c r="J660" i="38" s="1"/>
  <c r="J661" i="38" s="1"/>
  <c r="J662" i="38" s="1"/>
  <c r="J663" i="38" s="1"/>
  <c r="J664" i="38" s="1"/>
  <c r="J665" i="38" s="1"/>
  <c r="J666" i="38" s="1"/>
  <c r="J667" i="38" s="1"/>
  <c r="J668" i="38" s="1"/>
  <c r="J669" i="38" s="1"/>
  <c r="J670" i="38" s="1"/>
  <c r="J671" i="38" s="1"/>
  <c r="J672" i="38" s="1"/>
  <c r="J673" i="38" s="1"/>
  <c r="J674" i="38" s="1"/>
  <c r="J675" i="38" s="1"/>
  <c r="J676" i="38" s="1"/>
  <c r="J677" i="38" s="1"/>
  <c r="J678" i="38" s="1"/>
  <c r="J679" i="38" s="1"/>
  <c r="J680" i="38" s="1"/>
  <c r="J681" i="38" s="1"/>
  <c r="J682" i="38" s="1"/>
  <c r="J683" i="38" s="1"/>
  <c r="J684" i="38" s="1"/>
  <c r="J685" i="38" s="1"/>
  <c r="J686" i="38" s="1"/>
  <c r="J687" i="38" s="1"/>
  <c r="J688" i="38" s="1"/>
  <c r="J689" i="38" s="1"/>
  <c r="J690" i="38" s="1"/>
  <c r="J691" i="38" s="1"/>
  <c r="J692" i="38" s="1"/>
  <c r="J693" i="38" s="1"/>
  <c r="J694" i="38" s="1"/>
  <c r="J695" i="38" s="1"/>
  <c r="J696" i="38" s="1"/>
  <c r="J697" i="38" s="1"/>
  <c r="J698" i="38" s="1"/>
  <c r="J699" i="38" s="1"/>
  <c r="J700" i="38" s="1"/>
  <c r="J701" i="38" s="1"/>
  <c r="J702" i="38" s="1"/>
  <c r="J703" i="38" s="1"/>
  <c r="J704" i="38" s="1"/>
  <c r="J705" i="38" s="1"/>
  <c r="J706" i="38" s="1"/>
  <c r="J707" i="38" s="1"/>
  <c r="J708" i="38" s="1"/>
  <c r="J709" i="38" s="1"/>
  <c r="J710" i="38" s="1"/>
  <c r="J711" i="38" s="1"/>
  <c r="J712" i="38" s="1"/>
  <c r="J713" i="38" s="1"/>
  <c r="J714" i="38" s="1"/>
  <c r="J715" i="38" s="1"/>
  <c r="J716" i="38" s="1"/>
  <c r="J717" i="38" s="1"/>
  <c r="J718" i="38" s="1"/>
  <c r="J719" i="38" s="1"/>
  <c r="J720" i="38" s="1"/>
  <c r="J721" i="38" s="1"/>
  <c r="J722" i="38" s="1"/>
  <c r="J723" i="38" s="1"/>
  <c r="J724" i="38" s="1"/>
  <c r="J725" i="38" s="1"/>
  <c r="J726" i="38" s="1"/>
  <c r="J727" i="38" s="1"/>
  <c r="J728" i="38" s="1"/>
  <c r="J729" i="38" s="1"/>
  <c r="J730" i="38" s="1"/>
  <c r="J731" i="38" s="1"/>
  <c r="J732" i="38" s="1"/>
  <c r="J733" i="38" s="1"/>
  <c r="J734" i="38" s="1"/>
  <c r="J735" i="38" s="1"/>
  <c r="J736" i="38" s="1"/>
  <c r="J737" i="38" s="1"/>
  <c r="J738" i="38" s="1"/>
  <c r="J739" i="38" s="1"/>
  <c r="J740" i="38" s="1"/>
  <c r="J741" i="38" s="1"/>
  <c r="J742" i="38" s="1"/>
  <c r="J743" i="38" s="1"/>
  <c r="J744" i="38" s="1"/>
  <c r="J745" i="38" s="1"/>
  <c r="J746" i="38" s="1"/>
  <c r="J747" i="38" s="1"/>
  <c r="J748" i="38" s="1"/>
  <c r="J749" i="38" s="1"/>
  <c r="J750" i="38" s="1"/>
  <c r="J751" i="38" s="1"/>
  <c r="J752" i="38" s="1"/>
  <c r="J753" i="38" s="1"/>
  <c r="J754" i="38" s="1"/>
  <c r="J755" i="38" s="1"/>
  <c r="J756" i="38" s="1"/>
  <c r="J757" i="38" s="1"/>
  <c r="J758" i="38" s="1"/>
  <c r="J759" i="38" s="1"/>
  <c r="J760" i="38" s="1"/>
  <c r="J761" i="38" s="1"/>
  <c r="J762" i="38" s="1"/>
  <c r="J763" i="38" s="1"/>
  <c r="J764" i="38" s="1"/>
  <c r="J765" i="38" s="1"/>
  <c r="J766" i="38" s="1"/>
  <c r="J767" i="38" s="1"/>
  <c r="D459" i="34"/>
  <c r="D460" i="34" s="1"/>
  <c r="D461" i="34" s="1"/>
  <c r="D462" i="34" s="1"/>
  <c r="D463" i="34" s="1"/>
  <c r="D464" i="34" s="1"/>
  <c r="D465" i="34" s="1"/>
  <c r="D466" i="34" s="1"/>
  <c r="D467" i="34" s="1"/>
  <c r="D468" i="34" s="1"/>
  <c r="D469" i="34" s="1"/>
  <c r="D470" i="34" s="1"/>
  <c r="D471" i="34" s="1"/>
  <c r="D472" i="34" s="1"/>
  <c r="D473" i="34" s="1"/>
  <c r="D474" i="34" s="1"/>
  <c r="D475" i="34" s="1"/>
  <c r="D476" i="34" s="1"/>
  <c r="D477" i="34" s="1"/>
  <c r="D478" i="34" s="1"/>
  <c r="D479" i="34" s="1"/>
  <c r="D480" i="34" s="1"/>
  <c r="D481" i="34" s="1"/>
  <c r="D482" i="34" s="1"/>
  <c r="D483" i="34" s="1"/>
  <c r="D484" i="34" s="1"/>
  <c r="D485" i="34" s="1"/>
  <c r="D486" i="34" s="1"/>
  <c r="D487" i="34" s="1"/>
  <c r="D488" i="34" s="1"/>
  <c r="D489" i="34" s="1"/>
  <c r="D490" i="34" s="1"/>
  <c r="D491" i="34" s="1"/>
  <c r="D492" i="34" s="1"/>
  <c r="D493" i="34" s="1"/>
  <c r="D494" i="34" s="1"/>
  <c r="D495" i="34" s="1"/>
  <c r="D496" i="34" s="1"/>
  <c r="D497" i="34" s="1"/>
  <c r="D498" i="34" s="1"/>
  <c r="D499" i="34" s="1"/>
  <c r="D500" i="34" s="1"/>
  <c r="D501" i="34" s="1"/>
  <c r="D502" i="34" s="1"/>
  <c r="D503" i="34" s="1"/>
  <c r="D504" i="34" s="1"/>
  <c r="D505" i="34" s="1"/>
  <c r="D506" i="34" s="1"/>
  <c r="D507" i="34" s="1"/>
  <c r="D508" i="34" s="1"/>
  <c r="D509" i="34" s="1"/>
  <c r="D510" i="34" s="1"/>
  <c r="D511" i="34" s="1"/>
  <c r="D512" i="34" s="1"/>
  <c r="D513" i="34" s="1"/>
  <c r="D514" i="34" s="1"/>
  <c r="D515" i="34" s="1"/>
  <c r="D516" i="34" s="1"/>
  <c r="D517" i="34" s="1"/>
  <c r="D518" i="34" s="1"/>
  <c r="D519" i="34" s="1"/>
  <c r="D520" i="34" s="1"/>
  <c r="D521" i="34" s="1"/>
  <c r="D522" i="34" s="1"/>
  <c r="D523" i="34" s="1"/>
  <c r="D524" i="34" s="1"/>
  <c r="D525" i="34" s="1"/>
  <c r="D526" i="34" s="1"/>
  <c r="D527" i="34" s="1"/>
  <c r="D528" i="34" s="1"/>
  <c r="D529" i="34" s="1"/>
  <c r="D530" i="34" s="1"/>
  <c r="D531" i="34" s="1"/>
  <c r="D532" i="34" s="1"/>
  <c r="D533" i="34" s="1"/>
  <c r="D534" i="34" s="1"/>
  <c r="D535" i="34" s="1"/>
  <c r="D536" i="34" s="1"/>
  <c r="D537" i="34" s="1"/>
  <c r="D538" i="34" s="1"/>
  <c r="D539" i="34" s="1"/>
  <c r="D540" i="34" s="1"/>
  <c r="D541" i="34" s="1"/>
  <c r="D542" i="34" s="1"/>
  <c r="D543" i="34" s="1"/>
  <c r="D544" i="34" s="1"/>
  <c r="D545" i="34" s="1"/>
  <c r="D546" i="34" s="1"/>
  <c r="D547" i="34" s="1"/>
  <c r="D548" i="34" s="1"/>
  <c r="D549" i="34" s="1"/>
  <c r="D550" i="34" s="1"/>
  <c r="D551" i="34" s="1"/>
  <c r="D552" i="34" s="1"/>
  <c r="D553" i="34" s="1"/>
  <c r="D554" i="34" s="1"/>
  <c r="D555" i="34" s="1"/>
  <c r="D556" i="34" s="1"/>
  <c r="D557" i="34" s="1"/>
  <c r="D558" i="34" s="1"/>
  <c r="D559" i="34" s="1"/>
  <c r="D560" i="34" s="1"/>
  <c r="D561" i="34" s="1"/>
  <c r="D562" i="34" s="1"/>
  <c r="D563" i="34" s="1"/>
  <c r="D564" i="34" s="1"/>
  <c r="D565" i="34" s="1"/>
  <c r="D566" i="34" s="1"/>
  <c r="D567" i="34" s="1"/>
  <c r="D568" i="34" s="1"/>
  <c r="D569" i="34" s="1"/>
  <c r="J67" i="36"/>
  <c r="J68" i="36" s="1"/>
  <c r="J69" i="36" s="1"/>
  <c r="J70" i="36" s="1"/>
  <c r="J71" i="36" s="1"/>
  <c r="J72" i="36" s="1"/>
  <c r="J73" i="36" s="1"/>
  <c r="J74" i="36" s="1"/>
  <c r="J75" i="36" s="1"/>
  <c r="J76" i="36" s="1"/>
  <c r="J77" i="36" s="1"/>
  <c r="J78" i="36" s="1"/>
  <c r="J79" i="36" s="1"/>
  <c r="J80" i="36" s="1"/>
  <c r="J81" i="36" s="1"/>
  <c r="J82" i="36" s="1"/>
  <c r="J83" i="36" s="1"/>
  <c r="J84" i="36" s="1"/>
  <c r="J85" i="36" s="1"/>
  <c r="J86" i="36" s="1"/>
  <c r="J87" i="36" s="1"/>
  <c r="J88" i="36" s="1"/>
  <c r="J89" i="36" s="1"/>
  <c r="J90" i="36" s="1"/>
  <c r="J91" i="36" s="1"/>
  <c r="J92" i="36" s="1"/>
  <c r="J93" i="36" s="1"/>
  <c r="J94" i="36" s="1"/>
  <c r="J95" i="36" s="1"/>
  <c r="J96" i="36" s="1"/>
  <c r="J97" i="36" s="1"/>
  <c r="J98" i="36" s="1"/>
  <c r="J99" i="36" s="1"/>
  <c r="J100" i="36" s="1"/>
  <c r="J101" i="36" s="1"/>
  <c r="J102" i="36" s="1"/>
  <c r="J103" i="36" s="1"/>
  <c r="J104" i="36" s="1"/>
  <c r="J105" i="36" s="1"/>
  <c r="J106" i="36" s="1"/>
  <c r="J107" i="36" s="1"/>
  <c r="J108" i="36" s="1"/>
  <c r="J109" i="36" s="1"/>
  <c r="J110" i="36" s="1"/>
  <c r="J111" i="36" s="1"/>
  <c r="J112" i="36" s="1"/>
  <c r="J113" i="36" s="1"/>
  <c r="J114" i="36" s="1"/>
  <c r="J115" i="36" s="1"/>
  <c r="J116" i="36" s="1"/>
  <c r="J117" i="36" s="1"/>
  <c r="J118" i="36" s="1"/>
  <c r="J119" i="36" s="1"/>
  <c r="J120" i="36" s="1"/>
  <c r="J121" i="36" s="1"/>
  <c r="J122" i="36" s="1"/>
  <c r="J123" i="36" s="1"/>
  <c r="J124" i="36" s="1"/>
  <c r="J125" i="36" s="1"/>
  <c r="J126" i="36" s="1"/>
  <c r="J127" i="36" s="1"/>
  <c r="J128" i="36" s="1"/>
  <c r="J129" i="36" s="1"/>
  <c r="J130" i="36" s="1"/>
  <c r="J131" i="36" s="1"/>
  <c r="J132" i="36" s="1"/>
  <c r="J133" i="36" s="1"/>
  <c r="J134" i="36" s="1"/>
  <c r="J135" i="36" s="1"/>
  <c r="J136" i="36" s="1"/>
  <c r="J137" i="36" s="1"/>
  <c r="J138" i="36" s="1"/>
  <c r="J139" i="36" s="1"/>
  <c r="J140" i="36" s="1"/>
  <c r="J141" i="36" s="1"/>
  <c r="J142" i="36" s="1"/>
  <c r="J143" i="36" s="1"/>
  <c r="J144" i="36" s="1"/>
  <c r="J145" i="36" s="1"/>
  <c r="J146" i="36" s="1"/>
  <c r="J147" i="36" s="1"/>
  <c r="J148" i="36" s="1"/>
  <c r="J149" i="36" s="1"/>
  <c r="J150" i="36" s="1"/>
  <c r="J151" i="36" s="1"/>
  <c r="J152" i="36" s="1"/>
  <c r="J153" i="36" s="1"/>
  <c r="J154" i="36" s="1"/>
  <c r="J155" i="36" s="1"/>
  <c r="J156" i="36" s="1"/>
  <c r="J157" i="36" s="1"/>
  <c r="J158" i="36" s="1"/>
  <c r="J159" i="36" s="1"/>
  <c r="J160" i="36" s="1"/>
  <c r="J161" i="36" s="1"/>
  <c r="J162" i="36" s="1"/>
  <c r="J163" i="36" s="1"/>
  <c r="J164" i="36" s="1"/>
  <c r="J165" i="36" s="1"/>
  <c r="J166" i="36" s="1"/>
  <c r="J167" i="36" s="1"/>
  <c r="J168" i="36" s="1"/>
  <c r="J169" i="36" s="1"/>
  <c r="J170" i="36" s="1"/>
  <c r="J171" i="36" s="1"/>
  <c r="J172" i="36" s="1"/>
  <c r="J173" i="36" s="1"/>
  <c r="J174" i="36" s="1"/>
  <c r="J175" i="36" s="1"/>
  <c r="J176" i="36" s="1"/>
  <c r="J177" i="36" s="1"/>
  <c r="J178" i="36" s="1"/>
  <c r="J179" i="36" s="1"/>
  <c r="J180" i="36" s="1"/>
  <c r="J181" i="36" s="1"/>
  <c r="J182" i="36" s="1"/>
  <c r="J183" i="36" s="1"/>
  <c r="D62" i="36"/>
  <c r="D63" i="36" s="1"/>
  <c r="D64" i="36" s="1"/>
  <c r="D65" i="36" s="1"/>
  <c r="D66" i="36" s="1"/>
  <c r="D84" i="28"/>
  <c r="D85" i="28" s="1"/>
  <c r="D86" i="28" s="1"/>
  <c r="D87" i="28" s="1"/>
  <c r="D88" i="28" s="1"/>
  <c r="D89" i="28" s="1"/>
  <c r="D90" i="28" s="1"/>
  <c r="D91" i="28" s="1"/>
  <c r="D92" i="28" s="1"/>
  <c r="D93" i="28" s="1"/>
  <c r="D94" i="28" s="1"/>
  <c r="D95" i="28" s="1"/>
  <c r="D96" i="28" s="1"/>
  <c r="J72" i="27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D157" i="27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226" i="27" s="1"/>
  <c r="D241" i="27" s="1"/>
  <c r="D242" i="27" s="1"/>
  <c r="D256" i="27" s="1"/>
  <c r="D269" i="27" s="1"/>
  <c r="D424" i="27" s="1"/>
  <c r="J68" i="34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J86" i="34" s="1"/>
  <c r="J87" i="34" s="1"/>
  <c r="J88" i="34" s="1"/>
  <c r="J89" i="34" s="1"/>
  <c r="J90" i="34" s="1"/>
  <c r="J91" i="34" s="1"/>
  <c r="J92" i="34" s="1"/>
  <c r="J93" i="34" s="1"/>
  <c r="J94" i="34" s="1"/>
  <c r="J95" i="34" s="1"/>
  <c r="J96" i="34" s="1"/>
  <c r="J97" i="34" s="1"/>
  <c r="J98" i="34" s="1"/>
  <c r="J99" i="34" s="1"/>
  <c r="J100" i="34" s="1"/>
  <c r="J101" i="34" s="1"/>
  <c r="J102" i="34" s="1"/>
  <c r="J103" i="34" s="1"/>
  <c r="J104" i="34" s="1"/>
  <c r="J105" i="34" s="1"/>
  <c r="J106" i="34" s="1"/>
  <c r="J6" i="16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J225" i="16" s="1"/>
  <c r="J226" i="16" s="1"/>
  <c r="J227" i="16" s="1"/>
  <c r="J228" i="16" s="1"/>
  <c r="J229" i="16" s="1"/>
  <c r="J230" i="16" s="1"/>
  <c r="J231" i="16" s="1"/>
  <c r="J232" i="16" s="1"/>
  <c r="J233" i="16" s="1"/>
  <c r="J234" i="16" s="1"/>
  <c r="J235" i="16" s="1"/>
  <c r="J236" i="16" s="1"/>
  <c r="J237" i="16" s="1"/>
  <c r="J238" i="16" s="1"/>
  <c r="J239" i="16" s="1"/>
  <c r="J240" i="16" s="1"/>
  <c r="J241" i="16" s="1"/>
  <c r="J242" i="16" s="1"/>
  <c r="J243" i="16" s="1"/>
  <c r="J244" i="16" s="1"/>
  <c r="J245" i="16" s="1"/>
  <c r="J246" i="16" s="1"/>
  <c r="J247" i="16" s="1"/>
  <c r="J248" i="16" s="1"/>
  <c r="J249" i="16" s="1"/>
  <c r="J250" i="16" s="1"/>
  <c r="J251" i="16" s="1"/>
  <c r="J252" i="16" s="1"/>
  <c r="J253" i="16" s="1"/>
  <c r="J254" i="16" s="1"/>
  <c r="J255" i="16" s="1"/>
  <c r="J256" i="16" s="1"/>
  <c r="J257" i="16" s="1"/>
  <c r="J258" i="16" s="1"/>
  <c r="J259" i="16" s="1"/>
  <c r="J260" i="16" s="1"/>
  <c r="J261" i="16" s="1"/>
  <c r="J262" i="16" s="1"/>
  <c r="J263" i="16" s="1"/>
  <c r="J264" i="16" s="1"/>
  <c r="J265" i="16" s="1"/>
  <c r="J266" i="16" s="1"/>
  <c r="J267" i="16" s="1"/>
  <c r="J268" i="16" s="1"/>
  <c r="J269" i="16" s="1"/>
  <c r="J270" i="16" s="1"/>
  <c r="J271" i="16" s="1"/>
  <c r="J272" i="16" s="1"/>
  <c r="J273" i="16" s="1"/>
  <c r="J274" i="16" s="1"/>
  <c r="J275" i="16" s="1"/>
  <c r="J276" i="16" s="1"/>
  <c r="J277" i="16" s="1"/>
  <c r="J278" i="16" s="1"/>
  <c r="J279" i="16" s="1"/>
  <c r="J280" i="16" s="1"/>
  <c r="J281" i="16" s="1"/>
  <c r="J282" i="16" s="1"/>
  <c r="J283" i="16" s="1"/>
  <c r="J284" i="16" s="1"/>
  <c r="J285" i="16" s="1"/>
  <c r="J286" i="16" s="1"/>
  <c r="J287" i="16" s="1"/>
  <c r="J288" i="16" s="1"/>
  <c r="J289" i="16" s="1"/>
  <c r="J290" i="16" s="1"/>
  <c r="J291" i="16" s="1"/>
  <c r="J292" i="16" s="1"/>
  <c r="J293" i="16" s="1"/>
  <c r="J294" i="16" s="1"/>
  <c r="J295" i="16" s="1"/>
  <c r="J296" i="16" s="1"/>
  <c r="J297" i="16" s="1"/>
  <c r="J298" i="16" s="1"/>
  <c r="J299" i="16" s="1"/>
  <c r="J300" i="16" s="1"/>
  <c r="J301" i="16" s="1"/>
  <c r="J302" i="16" s="1"/>
  <c r="J303" i="16" s="1"/>
  <c r="J304" i="16" s="1"/>
  <c r="J305" i="16" s="1"/>
  <c r="J306" i="16" s="1"/>
  <c r="J307" i="16" s="1"/>
  <c r="J308" i="16" s="1"/>
  <c r="J309" i="16" s="1"/>
  <c r="J310" i="16" s="1"/>
  <c r="J311" i="16" s="1"/>
  <c r="J312" i="16" s="1"/>
  <c r="J313" i="16" s="1"/>
  <c r="J314" i="16" s="1"/>
  <c r="J315" i="16" s="1"/>
  <c r="J316" i="16" s="1"/>
  <c r="J317" i="16" s="1"/>
  <c r="J318" i="16" s="1"/>
  <c r="J319" i="16" s="1"/>
  <c r="J320" i="16" s="1"/>
  <c r="J321" i="16" s="1"/>
  <c r="J322" i="16" s="1"/>
  <c r="J323" i="16" s="1"/>
  <c r="J324" i="16" s="1"/>
  <c r="J325" i="16" s="1"/>
  <c r="J326" i="16" s="1"/>
  <c r="J327" i="16" s="1"/>
  <c r="J328" i="16" s="1"/>
  <c r="J329" i="16" s="1"/>
  <c r="J330" i="16" s="1"/>
  <c r="J331" i="16" s="1"/>
  <c r="J332" i="16" s="1"/>
  <c r="J333" i="16" s="1"/>
  <c r="J334" i="16" s="1"/>
  <c r="J335" i="16" s="1"/>
  <c r="J336" i="16" s="1"/>
  <c r="J337" i="16" s="1"/>
  <c r="J338" i="16" s="1"/>
  <c r="J339" i="16" s="1"/>
  <c r="J340" i="16" s="1"/>
  <c r="J341" i="16" s="1"/>
  <c r="J342" i="16" s="1"/>
  <c r="J343" i="16" s="1"/>
  <c r="J344" i="16" s="1"/>
  <c r="J345" i="16" s="1"/>
  <c r="J346" i="16" s="1"/>
  <c r="J347" i="16" s="1"/>
  <c r="J348" i="16" s="1"/>
  <c r="J349" i="16" s="1"/>
  <c r="J350" i="16" s="1"/>
  <c r="J351" i="16" s="1"/>
  <c r="J352" i="16" s="1"/>
  <c r="J353" i="16" s="1"/>
  <c r="J354" i="16" s="1"/>
  <c r="J355" i="16" s="1"/>
  <c r="J356" i="16" s="1"/>
  <c r="J357" i="16" s="1"/>
  <c r="J358" i="16" s="1"/>
  <c r="J359" i="16" s="1"/>
  <c r="J360" i="16" s="1"/>
  <c r="J361" i="16" s="1"/>
  <c r="J362" i="16" s="1"/>
  <c r="J363" i="16" s="1"/>
  <c r="J364" i="16" s="1"/>
  <c r="J365" i="16" s="1"/>
  <c r="J366" i="16" s="1"/>
  <c r="J367" i="16" s="1"/>
  <c r="J368" i="16" s="1"/>
  <c r="J369" i="16" s="1"/>
  <c r="J370" i="16" s="1"/>
  <c r="J371" i="16" s="1"/>
  <c r="J372" i="16" s="1"/>
  <c r="J373" i="16" s="1"/>
  <c r="J374" i="16" s="1"/>
  <c r="J375" i="16" s="1"/>
  <c r="J376" i="16" s="1"/>
  <c r="J377" i="16" s="1"/>
  <c r="J378" i="16" s="1"/>
  <c r="J379" i="16" s="1"/>
  <c r="J380" i="16" s="1"/>
  <c r="J381" i="16" s="1"/>
  <c r="J382" i="16" s="1"/>
  <c r="J383" i="16" s="1"/>
  <c r="J384" i="16" s="1"/>
  <c r="J385" i="16" s="1"/>
  <c r="J386" i="16" s="1"/>
  <c r="J387" i="16" s="1"/>
  <c r="J388" i="16" s="1"/>
  <c r="J389" i="16" s="1"/>
  <c r="J390" i="16" s="1"/>
  <c r="J391" i="16" s="1"/>
  <c r="J392" i="16" s="1"/>
  <c r="J393" i="16" s="1"/>
  <c r="J394" i="16" s="1"/>
  <c r="J395" i="16" s="1"/>
  <c r="J396" i="16" s="1"/>
  <c r="J397" i="16" s="1"/>
  <c r="J398" i="16" s="1"/>
  <c r="J399" i="16" s="1"/>
  <c r="J400" i="16" s="1"/>
  <c r="J401" i="16" s="1"/>
  <c r="J402" i="16" s="1"/>
  <c r="J403" i="16" s="1"/>
  <c r="J404" i="16" s="1"/>
  <c r="J405" i="16" s="1"/>
  <c r="J406" i="16" s="1"/>
  <c r="J407" i="16" s="1"/>
  <c r="J408" i="16" s="1"/>
  <c r="J409" i="16" s="1"/>
  <c r="J410" i="16" s="1"/>
  <c r="J411" i="16" s="1"/>
  <c r="J412" i="16" s="1"/>
  <c r="J413" i="16" s="1"/>
  <c r="J414" i="16" s="1"/>
  <c r="J415" i="16" s="1"/>
  <c r="J416" i="16" s="1"/>
  <c r="J417" i="16" s="1"/>
  <c r="J418" i="16" s="1"/>
  <c r="J419" i="16" s="1"/>
  <c r="J420" i="16" s="1"/>
  <c r="J421" i="16" s="1"/>
  <c r="J422" i="16" s="1"/>
  <c r="J423" i="16" s="1"/>
  <c r="J424" i="16" s="1"/>
  <c r="J425" i="16" s="1"/>
  <c r="J426" i="16" s="1"/>
  <c r="J427" i="16" s="1"/>
  <c r="J428" i="16" s="1"/>
  <c r="J429" i="16" s="1"/>
  <c r="J430" i="16" s="1"/>
  <c r="J431" i="16" s="1"/>
  <c r="J432" i="16" s="1"/>
  <c r="J433" i="16" s="1"/>
  <c r="J434" i="16" s="1"/>
  <c r="J435" i="16" s="1"/>
  <c r="J436" i="16" s="1"/>
  <c r="J437" i="16" s="1"/>
  <c r="J438" i="16" s="1"/>
  <c r="J439" i="16" s="1"/>
  <c r="J440" i="16" s="1"/>
  <c r="J441" i="16" s="1"/>
  <c r="J442" i="16" s="1"/>
  <c r="J443" i="16" s="1"/>
  <c r="J444" i="16" s="1"/>
  <c r="J445" i="16" s="1"/>
  <c r="J446" i="16" s="1"/>
  <c r="J447" i="16" s="1"/>
  <c r="J448" i="16" s="1"/>
  <c r="J449" i="16" s="1"/>
  <c r="J450" i="16" s="1"/>
  <c r="J451" i="16" s="1"/>
  <c r="J452" i="16" s="1"/>
  <c r="J453" i="16" s="1"/>
  <c r="J454" i="16" s="1"/>
  <c r="J455" i="16" s="1"/>
  <c r="J456" i="16" s="1"/>
  <c r="J457" i="16" s="1"/>
  <c r="J458" i="16" s="1"/>
  <c r="J459" i="16" s="1"/>
  <c r="J460" i="16" s="1"/>
  <c r="J461" i="16" s="1"/>
  <c r="J462" i="16" s="1"/>
  <c r="J463" i="16" s="1"/>
  <c r="J464" i="16" s="1"/>
  <c r="J465" i="16" s="1"/>
  <c r="J466" i="16" s="1"/>
  <c r="J467" i="16" s="1"/>
  <c r="J468" i="16" s="1"/>
  <c r="J469" i="16" s="1"/>
  <c r="J470" i="16" s="1"/>
  <c r="J471" i="16" s="1"/>
  <c r="J472" i="16" s="1"/>
  <c r="J473" i="16" s="1"/>
  <c r="J474" i="16" s="1"/>
  <c r="J475" i="16" s="1"/>
  <c r="J476" i="16" s="1"/>
  <c r="J477" i="16" s="1"/>
  <c r="J478" i="16" s="1"/>
  <c r="J479" i="16" s="1"/>
  <c r="J480" i="16" s="1"/>
  <c r="J481" i="16" s="1"/>
  <c r="J482" i="16" s="1"/>
  <c r="J483" i="16" s="1"/>
  <c r="J484" i="16" s="1"/>
  <c r="J485" i="16" s="1"/>
  <c r="J486" i="16" s="1"/>
  <c r="J487" i="16" s="1"/>
  <c r="J488" i="16" s="1"/>
  <c r="J489" i="16" s="1"/>
  <c r="J490" i="16" s="1"/>
  <c r="J491" i="16" s="1"/>
  <c r="J492" i="16" s="1"/>
  <c r="J493" i="16" s="1"/>
  <c r="J494" i="16" s="1"/>
  <c r="J495" i="16" s="1"/>
  <c r="J496" i="16" s="1"/>
  <c r="J497" i="16" s="1"/>
  <c r="J498" i="16" s="1"/>
  <c r="J499" i="16" s="1"/>
  <c r="J500" i="16" s="1"/>
  <c r="J501" i="16" s="1"/>
  <c r="J502" i="16" s="1"/>
  <c r="J503" i="16" s="1"/>
  <c r="J504" i="16" s="1"/>
  <c r="J505" i="16" s="1"/>
  <c r="J506" i="16" s="1"/>
  <c r="J507" i="16" s="1"/>
  <c r="J508" i="16" s="1"/>
  <c r="J509" i="16" s="1"/>
  <c r="J510" i="16" s="1"/>
  <c r="J511" i="16" s="1"/>
  <c r="J512" i="16" s="1"/>
  <c r="J513" i="16" s="1"/>
  <c r="J514" i="16" s="1"/>
  <c r="J515" i="16" s="1"/>
  <c r="J516" i="16" s="1"/>
  <c r="J517" i="16" s="1"/>
  <c r="J518" i="16" s="1"/>
  <c r="J519" i="16" s="1"/>
  <c r="J520" i="16" s="1"/>
  <c r="J521" i="16" s="1"/>
  <c r="J522" i="16" s="1"/>
  <c r="J523" i="16" s="1"/>
  <c r="J524" i="16" s="1"/>
  <c r="J525" i="16" s="1"/>
  <c r="J526" i="16" s="1"/>
  <c r="J527" i="16" s="1"/>
  <c r="J528" i="16" s="1"/>
  <c r="J529" i="16" s="1"/>
  <c r="J530" i="16" s="1"/>
  <c r="J531" i="16" s="1"/>
  <c r="J532" i="16" s="1"/>
  <c r="J533" i="16" s="1"/>
  <c r="J534" i="16" s="1"/>
  <c r="J535" i="16" s="1"/>
  <c r="J536" i="16" s="1"/>
  <c r="J537" i="16" s="1"/>
  <c r="J538" i="16" s="1"/>
  <c r="J539" i="16" s="1"/>
  <c r="J540" i="16" s="1"/>
  <c r="J541" i="16" s="1"/>
  <c r="J542" i="16" s="1"/>
  <c r="J543" i="16" s="1"/>
  <c r="J544" i="16" s="1"/>
  <c r="J545" i="16" s="1"/>
  <c r="J546" i="16" s="1"/>
  <c r="J547" i="16" s="1"/>
  <c r="J548" i="16" s="1"/>
  <c r="J549" i="16" s="1"/>
  <c r="J550" i="16" s="1"/>
  <c r="J551" i="16" s="1"/>
  <c r="J552" i="16" s="1"/>
  <c r="J553" i="16" s="1"/>
  <c r="J554" i="16" s="1"/>
  <c r="J555" i="16" s="1"/>
  <c r="J556" i="16" s="1"/>
  <c r="J557" i="16" s="1"/>
  <c r="J558" i="16" s="1"/>
  <c r="J559" i="16" s="1"/>
  <c r="J560" i="16" s="1"/>
  <c r="J561" i="16" s="1"/>
  <c r="J562" i="16" s="1"/>
  <c r="J563" i="16" s="1"/>
  <c r="J564" i="16" s="1"/>
  <c r="J565" i="16" s="1"/>
  <c r="J566" i="16" s="1"/>
  <c r="J567" i="16" s="1"/>
  <c r="D6" i="16"/>
  <c r="D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J2" i="16"/>
  <c r="D2" i="16"/>
  <c r="D558" i="27" l="1"/>
  <c r="D559" i="27" s="1"/>
  <c r="D560" i="27" s="1"/>
  <c r="D561" i="27" s="1"/>
  <c r="D562" i="27" s="1"/>
  <c r="D563" i="27" s="1"/>
  <c r="D564" i="27" s="1"/>
  <c r="D565" i="27" s="1"/>
  <c r="D566" i="27" s="1"/>
  <c r="D567" i="27" s="1"/>
  <c r="D568" i="27" s="1"/>
  <c r="D569" i="27" s="1"/>
  <c r="D570" i="27" s="1"/>
  <c r="D571" i="27" s="1"/>
  <c r="D572" i="27" s="1"/>
  <c r="D573" i="27" s="1"/>
  <c r="D574" i="27" s="1"/>
  <c r="D575" i="27" s="1"/>
  <c r="D576" i="27" s="1"/>
  <c r="D577" i="27" s="1"/>
  <c r="D578" i="27" s="1"/>
  <c r="D579" i="27" s="1"/>
  <c r="D580" i="27" s="1"/>
  <c r="D581" i="27" s="1"/>
  <c r="D582" i="27" s="1"/>
  <c r="D583" i="27" s="1"/>
  <c r="D584" i="27" s="1"/>
  <c r="D585" i="27" s="1"/>
  <c r="D586" i="27" s="1"/>
  <c r="D587" i="27" s="1"/>
  <c r="D588" i="27" s="1"/>
  <c r="D589" i="27" s="1"/>
  <c r="D590" i="27" s="1"/>
  <c r="D591" i="27" s="1"/>
  <c r="D592" i="27" s="1"/>
  <c r="D593" i="27" s="1"/>
  <c r="D594" i="27" s="1"/>
  <c r="D595" i="27" s="1"/>
  <c r="D596" i="27" s="1"/>
  <c r="D597" i="27" s="1"/>
  <c r="D598" i="27" s="1"/>
  <c r="D599" i="27" s="1"/>
  <c r="D600" i="27" s="1"/>
  <c r="D601" i="27" s="1"/>
  <c r="D602" i="27" s="1"/>
  <c r="D603" i="27" s="1"/>
  <c r="D604" i="27" s="1"/>
  <c r="D605" i="27" s="1"/>
  <c r="D606" i="27" s="1"/>
  <c r="D607" i="27" s="1"/>
  <c r="D608" i="27" s="1"/>
  <c r="D609" i="27" s="1"/>
  <c r="D610" i="27" s="1"/>
  <c r="D611" i="27" s="1"/>
  <c r="D612" i="27" s="1"/>
  <c r="D613" i="27" s="1"/>
  <c r="D614" i="27" s="1"/>
  <c r="D615" i="27" s="1"/>
  <c r="D616" i="27" s="1"/>
  <c r="D617" i="27" s="1"/>
  <c r="D618" i="27" s="1"/>
  <c r="D619" i="27" s="1"/>
  <c r="D620" i="27" s="1"/>
  <c r="D621" i="27" s="1"/>
  <c r="D622" i="27" s="1"/>
  <c r="D623" i="27" s="1"/>
  <c r="D624" i="27" s="1"/>
  <c r="D625" i="27" s="1"/>
  <c r="D626" i="27" s="1"/>
  <c r="D627" i="27" s="1"/>
  <c r="D628" i="27" s="1"/>
  <c r="D629" i="27" s="1"/>
  <c r="D630" i="27" s="1"/>
  <c r="D631" i="27" s="1"/>
  <c r="D632" i="27" s="1"/>
  <c r="D633" i="27" s="1"/>
  <c r="D634" i="27" s="1"/>
  <c r="D635" i="27" s="1"/>
  <c r="D636" i="27" s="1"/>
  <c r="D637" i="27" s="1"/>
  <c r="D638" i="27" s="1"/>
  <c r="D639" i="27" s="1"/>
  <c r="D640" i="27" s="1"/>
  <c r="D641" i="27" s="1"/>
  <c r="D642" i="27" s="1"/>
  <c r="D643" i="27" s="1"/>
  <c r="D644" i="27" s="1"/>
  <c r="D645" i="27" s="1"/>
  <c r="D646" i="27" s="1"/>
  <c r="D647" i="27" s="1"/>
  <c r="D648" i="27" s="1"/>
  <c r="D649" i="27" s="1"/>
  <c r="D650" i="27" s="1"/>
  <c r="D651" i="27" s="1"/>
  <c r="D652" i="27" s="1"/>
  <c r="D653" i="27" s="1"/>
  <c r="D654" i="27" s="1"/>
  <c r="D655" i="27" s="1"/>
  <c r="D656" i="27" s="1"/>
  <c r="D657" i="27" s="1"/>
  <c r="D658" i="27" s="1"/>
  <c r="D659" i="27" s="1"/>
  <c r="D660" i="27" s="1"/>
  <c r="D661" i="27" s="1"/>
  <c r="D662" i="27" s="1"/>
  <c r="D663" i="27" s="1"/>
  <c r="D664" i="27" s="1"/>
  <c r="D665" i="27" s="1"/>
  <c r="D666" i="27" s="1"/>
  <c r="D667" i="27" s="1"/>
  <c r="D668" i="27" s="1"/>
  <c r="D669" i="27" s="1"/>
  <c r="D670" i="27" s="1"/>
  <c r="D671" i="27" s="1"/>
  <c r="D672" i="27" s="1"/>
  <c r="D673" i="27" s="1"/>
  <c r="D674" i="27" s="1"/>
  <c r="D675" i="27" s="1"/>
  <c r="D676" i="27" s="1"/>
  <c r="D677" i="27" s="1"/>
  <c r="D678" i="27" s="1"/>
  <c r="D679" i="27" s="1"/>
  <c r="D680" i="27" s="1"/>
  <c r="D681" i="27" s="1"/>
  <c r="D682" i="27" s="1"/>
  <c r="D683" i="27" s="1"/>
  <c r="D684" i="27" s="1"/>
  <c r="D685" i="27" s="1"/>
  <c r="D686" i="27" s="1"/>
  <c r="D687" i="27" s="1"/>
  <c r="D688" i="27" s="1"/>
  <c r="D689" i="27" s="1"/>
  <c r="D690" i="27" s="1"/>
  <c r="D691" i="27" s="1"/>
  <c r="D692" i="27" s="1"/>
  <c r="D693" i="27" s="1"/>
  <c r="D694" i="27" s="1"/>
  <c r="D695" i="27" s="1"/>
  <c r="D696" i="27" s="1"/>
  <c r="D697" i="27" s="1"/>
  <c r="D698" i="27" s="1"/>
  <c r="D699" i="27" s="1"/>
  <c r="D700" i="27" s="1"/>
  <c r="D701" i="27" s="1"/>
  <c r="D702" i="27" s="1"/>
  <c r="D703" i="27" s="1"/>
  <c r="D704" i="27" s="1"/>
  <c r="D705" i="27" s="1"/>
  <c r="D706" i="27" s="1"/>
  <c r="D707" i="27" s="1"/>
  <c r="D708" i="27" s="1"/>
  <c r="D709" i="27" s="1"/>
  <c r="D710" i="27" s="1"/>
  <c r="D711" i="27" s="1"/>
  <c r="D712" i="27" s="1"/>
  <c r="D713" i="27" s="1"/>
  <c r="D714" i="27" s="1"/>
  <c r="D715" i="27" s="1"/>
  <c r="D716" i="27" s="1"/>
  <c r="D717" i="27" s="1"/>
  <c r="D718" i="27" s="1"/>
  <c r="D719" i="27" s="1"/>
  <c r="D720" i="27" s="1"/>
  <c r="D721" i="27" s="1"/>
  <c r="D722" i="27" s="1"/>
  <c r="D723" i="27" s="1"/>
  <c r="D724" i="27" s="1"/>
  <c r="D725" i="27" s="1"/>
  <c r="D726" i="27" s="1"/>
  <c r="D727" i="27" s="1"/>
  <c r="D728" i="27" s="1"/>
  <c r="D729" i="27" s="1"/>
  <c r="D730" i="27" s="1"/>
  <c r="D731" i="27" s="1"/>
  <c r="D732" i="27" s="1"/>
  <c r="D733" i="27" s="1"/>
  <c r="D734" i="27" s="1"/>
  <c r="D735" i="27" s="1"/>
  <c r="D736" i="27" s="1"/>
  <c r="D737" i="27" s="1"/>
  <c r="D738" i="27" s="1"/>
  <c r="D739" i="27" s="1"/>
  <c r="D740" i="27" s="1"/>
  <c r="D741" i="27" s="1"/>
  <c r="D742" i="27" s="1"/>
  <c r="D743" i="27" s="1"/>
  <c r="D744" i="27" s="1"/>
  <c r="D745" i="27" s="1"/>
  <c r="D746" i="27" s="1"/>
  <c r="D747" i="27" s="1"/>
  <c r="D748" i="27" s="1"/>
  <c r="D749" i="27" s="1"/>
  <c r="D750" i="27" s="1"/>
  <c r="D751" i="27" s="1"/>
  <c r="D752" i="27" s="1"/>
  <c r="D753" i="27" s="1"/>
  <c r="D754" i="27" s="1"/>
  <c r="D755" i="27" s="1"/>
  <c r="D756" i="27" s="1"/>
  <c r="D757" i="27" s="1"/>
  <c r="D758" i="27" s="1"/>
  <c r="D759" i="27" s="1"/>
  <c r="D760" i="27" s="1"/>
  <c r="D761" i="27" s="1"/>
  <c r="D762" i="27" s="1"/>
  <c r="D763" i="27" s="1"/>
  <c r="D764" i="27" s="1"/>
  <c r="D765" i="27" s="1"/>
  <c r="D766" i="27" s="1"/>
  <c r="D767" i="27" s="1"/>
  <c r="D768" i="27" s="1"/>
  <c r="D769" i="27" s="1"/>
  <c r="D770" i="27" s="1"/>
  <c r="D771" i="27" s="1"/>
  <c r="D772" i="27" s="1"/>
  <c r="D773" i="27" s="1"/>
  <c r="D774" i="27" s="1"/>
  <c r="D775" i="27" s="1"/>
  <c r="D776" i="27" s="1"/>
  <c r="D777" i="27" s="1"/>
  <c r="D778" i="27" s="1"/>
  <c r="D779" i="27" s="1"/>
  <c r="D780" i="27" s="1"/>
  <c r="D781" i="27" s="1"/>
  <c r="D782" i="27" s="1"/>
  <c r="D783" i="27" s="1"/>
  <c r="D784" i="27" s="1"/>
  <c r="D785" i="27" s="1"/>
  <c r="D786" i="27" s="1"/>
  <c r="D787" i="27" s="1"/>
  <c r="D788" i="27" s="1"/>
  <c r="D789" i="27" s="1"/>
  <c r="D790" i="27" s="1"/>
  <c r="D791" i="27" s="1"/>
  <c r="D792" i="27" s="1"/>
  <c r="D793" i="27" s="1"/>
  <c r="D794" i="27" s="1"/>
  <c r="D795" i="27" s="1"/>
  <c r="D796" i="27" s="1"/>
  <c r="D797" i="27" s="1"/>
  <c r="D798" i="27" s="1"/>
  <c r="D799" i="27" s="1"/>
  <c r="D800" i="27" s="1"/>
  <c r="D801" i="27" s="1"/>
  <c r="D802" i="27" s="1"/>
  <c r="D803" i="27" s="1"/>
  <c r="D804" i="27" s="1"/>
  <c r="D805" i="27" s="1"/>
  <c r="D806" i="27" s="1"/>
  <c r="D807" i="27" s="1"/>
  <c r="D808" i="27" s="1"/>
  <c r="D809" i="27" s="1"/>
  <c r="D810" i="27" s="1"/>
  <c r="D811" i="27" s="1"/>
  <c r="D812" i="27" s="1"/>
  <c r="D813" i="27" s="1"/>
  <c r="D814" i="27" s="1"/>
  <c r="D815" i="27" s="1"/>
  <c r="D816" i="27" s="1"/>
  <c r="D817" i="27" s="1"/>
  <c r="D818" i="27" s="1"/>
  <c r="D819" i="27" s="1"/>
  <c r="D820" i="27" s="1"/>
  <c r="D821" i="27" s="1"/>
  <c r="D822" i="27" s="1"/>
  <c r="D823" i="27" s="1"/>
  <c r="D824" i="27" s="1"/>
  <c r="D825" i="27" s="1"/>
  <c r="D826" i="27" s="1"/>
  <c r="D827" i="27" s="1"/>
  <c r="D828" i="27" s="1"/>
  <c r="D829" i="27" s="1"/>
  <c r="D830" i="27" s="1"/>
  <c r="D831" i="27" s="1"/>
  <c r="D832" i="27" s="1"/>
  <c r="D833" i="27" s="1"/>
  <c r="D834" i="27" s="1"/>
  <c r="D835" i="27" s="1"/>
  <c r="D836" i="27" s="1"/>
  <c r="D837" i="27" s="1"/>
  <c r="D838" i="27" s="1"/>
  <c r="D839" i="27" s="1"/>
  <c r="D840" i="27" s="1"/>
  <c r="D841" i="27" s="1"/>
  <c r="D842" i="27" s="1"/>
  <c r="D843" i="27" s="1"/>
  <c r="D844" i="27" s="1"/>
  <c r="D845" i="27" s="1"/>
  <c r="D846" i="27" s="1"/>
  <c r="D847" i="27" s="1"/>
  <c r="D848" i="27" s="1"/>
  <c r="D849" i="27" s="1"/>
  <c r="D850" i="27" s="1"/>
  <c r="D851" i="27" s="1"/>
  <c r="D852" i="27" s="1"/>
  <c r="D853" i="27" s="1"/>
  <c r="D854" i="27" s="1"/>
  <c r="D855" i="27" s="1"/>
  <c r="D856" i="27" s="1"/>
  <c r="D857" i="27" s="1"/>
  <c r="D858" i="27" s="1"/>
  <c r="D859" i="27" s="1"/>
  <c r="D860" i="27" s="1"/>
  <c r="D861" i="27" s="1"/>
  <c r="D862" i="27" s="1"/>
  <c r="D863" i="27" s="1"/>
  <c r="D864" i="27" s="1"/>
  <c r="D865" i="27" s="1"/>
  <c r="D866" i="27" s="1"/>
  <c r="D867" i="27" s="1"/>
  <c r="D868" i="27" s="1"/>
  <c r="D869" i="27" s="1"/>
  <c r="D870" i="27" s="1"/>
  <c r="D871" i="27" s="1"/>
  <c r="D872" i="27" s="1"/>
  <c r="D873" i="27" s="1"/>
  <c r="D874" i="27" s="1"/>
  <c r="D875" i="27" s="1"/>
  <c r="D876" i="27" s="1"/>
  <c r="D877" i="27" s="1"/>
  <c r="D878" i="27" s="1"/>
  <c r="D879" i="27" s="1"/>
  <c r="D880" i="27" s="1"/>
  <c r="D881" i="27" s="1"/>
  <c r="D882" i="27" s="1"/>
  <c r="D883" i="27" s="1"/>
  <c r="D884" i="27" s="1"/>
  <c r="D885" i="27" s="1"/>
  <c r="D886" i="27" s="1"/>
  <c r="D887" i="27" s="1"/>
  <c r="D888" i="27" s="1"/>
  <c r="D889" i="27" s="1"/>
  <c r="D890" i="27" s="1"/>
  <c r="D891" i="27" s="1"/>
  <c r="D892" i="27" s="1"/>
  <c r="D893" i="27" s="1"/>
  <c r="D894" i="27" s="1"/>
  <c r="D895" i="27" s="1"/>
  <c r="D896" i="27" s="1"/>
  <c r="D897" i="27" s="1"/>
  <c r="D898" i="27" s="1"/>
  <c r="D899" i="27" s="1"/>
  <c r="D900" i="27" s="1"/>
  <c r="D901" i="27" s="1"/>
  <c r="D902" i="27" s="1"/>
  <c r="D903" i="27" s="1"/>
  <c r="D904" i="27" s="1"/>
  <c r="D905" i="27" s="1"/>
  <c r="D906" i="27" s="1"/>
  <c r="D907" i="27" s="1"/>
  <c r="D908" i="27" s="1"/>
  <c r="D909" i="27" s="1"/>
  <c r="D910" i="27" s="1"/>
  <c r="D911" i="27" s="1"/>
  <c r="D912" i="27" s="1"/>
  <c r="D913" i="27" s="1"/>
  <c r="D914" i="27" s="1"/>
  <c r="D915" i="27" s="1"/>
  <c r="D916" i="27" s="1"/>
  <c r="D917" i="27" s="1"/>
  <c r="D918" i="27" s="1"/>
  <c r="D919" i="27" s="1"/>
  <c r="D920" i="27" s="1"/>
  <c r="D921" i="27" s="1"/>
  <c r="D922" i="27" s="1"/>
  <c r="D923" i="27" s="1"/>
  <c r="D924" i="27" s="1"/>
  <c r="D925" i="27" s="1"/>
  <c r="D926" i="27" s="1"/>
  <c r="D927" i="27" s="1"/>
  <c r="D928" i="27" s="1"/>
  <c r="D929" i="27" s="1"/>
  <c r="D930" i="27" s="1"/>
  <c r="D931" i="27" s="1"/>
  <c r="D932" i="27" s="1"/>
  <c r="D933" i="27" s="1"/>
  <c r="D934" i="27" s="1"/>
  <c r="D935" i="27" s="1"/>
  <c r="D936" i="27" s="1"/>
  <c r="D937" i="27" s="1"/>
  <c r="D938" i="27" s="1"/>
  <c r="D939" i="27" s="1"/>
  <c r="D940" i="27" s="1"/>
  <c r="D941" i="27" s="1"/>
  <c r="D942" i="27" s="1"/>
  <c r="D943" i="27" s="1"/>
  <c r="D944" i="27" s="1"/>
  <c r="D945" i="27" s="1"/>
  <c r="D946" i="27" s="1"/>
  <c r="D947" i="27" s="1"/>
  <c r="D948" i="27" s="1"/>
  <c r="D949" i="27" s="1"/>
  <c r="D950" i="27" s="1"/>
  <c r="D951" i="27" s="1"/>
  <c r="D952" i="27" s="1"/>
  <c r="D953" i="27" s="1"/>
  <c r="D954" i="27" s="1"/>
  <c r="D955" i="27" s="1"/>
  <c r="D956" i="27" s="1"/>
  <c r="D957" i="27" s="1"/>
  <c r="D958" i="27" s="1"/>
  <c r="D959" i="27" s="1"/>
  <c r="D960" i="27" s="1"/>
  <c r="D961" i="27" s="1"/>
  <c r="D962" i="27" s="1"/>
  <c r="D963" i="27" s="1"/>
  <c r="D964" i="27" s="1"/>
  <c r="D965" i="27" s="1"/>
  <c r="D966" i="27" s="1"/>
  <c r="D967" i="27" s="1"/>
  <c r="D968" i="27" s="1"/>
  <c r="D969" i="27" s="1"/>
  <c r="D970" i="27" s="1"/>
  <c r="D971" i="27" s="1"/>
  <c r="D972" i="27" s="1"/>
  <c r="D973" i="27" s="1"/>
  <c r="D974" i="27" s="1"/>
  <c r="D975" i="27" s="1"/>
  <c r="D976" i="27" s="1"/>
  <c r="D977" i="27" s="1"/>
  <c r="D978" i="27" s="1"/>
  <c r="D979" i="27" s="1"/>
  <c r="D980" i="27" s="1"/>
  <c r="D981" i="27" s="1"/>
  <c r="D982" i="27" s="1"/>
  <c r="D983" i="27" s="1"/>
  <c r="D984" i="27" s="1"/>
  <c r="D985" i="27" s="1"/>
  <c r="D986" i="27" s="1"/>
  <c r="D987" i="27" s="1"/>
  <c r="D988" i="27" s="1"/>
  <c r="D989" i="27" s="1"/>
  <c r="D990" i="27" s="1"/>
  <c r="D991" i="27" s="1"/>
  <c r="D992" i="27" s="1"/>
  <c r="D993" i="27" s="1"/>
  <c r="D994" i="27" s="1"/>
  <c r="D995" i="27" s="1"/>
  <c r="D996" i="27" s="1"/>
  <c r="D997" i="27" s="1"/>
  <c r="D998" i="27" s="1"/>
  <c r="D999" i="27" s="1"/>
  <c r="D1000" i="27" s="1"/>
  <c r="D1001" i="27" s="1"/>
  <c r="D1002" i="27" s="1"/>
  <c r="D1003" i="27" s="1"/>
  <c r="D1004" i="27" s="1"/>
  <c r="D1005" i="27" s="1"/>
  <c r="D1006" i="27" s="1"/>
  <c r="D1007" i="27" s="1"/>
  <c r="D1008" i="27" s="1"/>
  <c r="D1009" i="27" s="1"/>
  <c r="D1010" i="27" s="1"/>
  <c r="D1011" i="27" s="1"/>
  <c r="D1012" i="27" s="1"/>
  <c r="D1013" i="27" s="1"/>
  <c r="D1014" i="27" s="1"/>
  <c r="D1015" i="27" s="1"/>
  <c r="D1016" i="27" s="1"/>
  <c r="D1017" i="27" s="1"/>
  <c r="D1018" i="27" s="1"/>
  <c r="D1019" i="27" s="1"/>
  <c r="D1020" i="27" s="1"/>
  <c r="D1021" i="27" s="1"/>
  <c r="D1022" i="27" s="1"/>
  <c r="D1023" i="27" s="1"/>
  <c r="D1024" i="27" s="1"/>
  <c r="D1025" i="27" s="1"/>
  <c r="D1026" i="27" s="1"/>
  <c r="D1027" i="27" s="1"/>
  <c r="D1028" i="27" s="1"/>
  <c r="D1029" i="27" s="1"/>
  <c r="D1030" i="27" s="1"/>
  <c r="D1031" i="27" s="1"/>
  <c r="D1032" i="27" s="1"/>
  <c r="D1033" i="27" s="1"/>
  <c r="D1034" i="27" s="1"/>
  <c r="D1035" i="27" s="1"/>
  <c r="D1036" i="27" s="1"/>
  <c r="D1037" i="27" s="1"/>
  <c r="D1038" i="27" s="1"/>
  <c r="D1039" i="27" s="1"/>
  <c r="D1040" i="27" s="1"/>
  <c r="D1041" i="27" s="1"/>
  <c r="D1042" i="27" s="1"/>
  <c r="D1043" i="27" s="1"/>
  <c r="D1044" i="27" s="1"/>
  <c r="D1045" i="27" s="1"/>
  <c r="D1046" i="27" s="1"/>
  <c r="D1047" i="27" s="1"/>
  <c r="D1048" i="27" s="1"/>
  <c r="D1049" i="27" s="1"/>
  <c r="D1050" i="27" s="1"/>
  <c r="D1051" i="27" s="1"/>
  <c r="D1052" i="27" s="1"/>
  <c r="D1053" i="27" s="1"/>
  <c r="D1054" i="27" s="1"/>
  <c r="D1055" i="27" s="1"/>
  <c r="D1056" i="27" s="1"/>
  <c r="D1057" i="27" s="1"/>
  <c r="D1058" i="27" s="1"/>
  <c r="D1059" i="27" s="1"/>
  <c r="D1060" i="27" s="1"/>
  <c r="D1061" i="27" s="1"/>
  <c r="D1062" i="27" s="1"/>
  <c r="D1063" i="27" s="1"/>
  <c r="D1064" i="27" s="1"/>
  <c r="D1065" i="27" s="1"/>
  <c r="D1066" i="27" s="1"/>
  <c r="D1067" i="27" s="1"/>
  <c r="D1068" i="27" s="1"/>
  <c r="D1069" i="27" s="1"/>
  <c r="D1070" i="27" s="1"/>
  <c r="D1071" i="27" s="1"/>
  <c r="D1072" i="27" s="1"/>
  <c r="D1073" i="27" s="1"/>
  <c r="D1074" i="27" s="1"/>
  <c r="D1075" i="27" s="1"/>
  <c r="D1076" i="27" s="1"/>
  <c r="D1077" i="27" s="1"/>
  <c r="D1078" i="27" s="1"/>
  <c r="D1079" i="27" s="1"/>
  <c r="D1080" i="27" s="1"/>
  <c r="D1081" i="27" s="1"/>
  <c r="D1082" i="27" s="1"/>
  <c r="D1083" i="27" s="1"/>
  <c r="D1084" i="27" s="1"/>
  <c r="D1085" i="27" s="1"/>
  <c r="D1086" i="27" s="1"/>
  <c r="D1087" i="27" s="1"/>
  <c r="D1088" i="27" s="1"/>
  <c r="D1089" i="27" s="1"/>
  <c r="D1090" i="27" s="1"/>
  <c r="D1091" i="27" s="1"/>
  <c r="D1092" i="27" s="1"/>
  <c r="D1093" i="27" s="1"/>
  <c r="D1094" i="27" s="1"/>
  <c r="D1095" i="27" s="1"/>
  <c r="D1096" i="27" s="1"/>
  <c r="D1097" i="27" s="1"/>
  <c r="D1098" i="27" s="1"/>
  <c r="D1099" i="27" s="1"/>
  <c r="D1100" i="27" s="1"/>
  <c r="D1101" i="27" s="1"/>
  <c r="D1102" i="27" s="1"/>
  <c r="D1103" i="27" s="1"/>
  <c r="D1104" i="27" s="1"/>
  <c r="D1105" i="27" s="1"/>
  <c r="D1106" i="27" s="1"/>
  <c r="D1107" i="27" s="1"/>
  <c r="D1108" i="27" s="1"/>
  <c r="D1109" i="27" s="1"/>
  <c r="D1110" i="27" s="1"/>
  <c r="D1111" i="27" s="1"/>
  <c r="D1112" i="27" s="1"/>
  <c r="D1113" i="27" s="1"/>
  <c r="D1114" i="27" s="1"/>
  <c r="D1115" i="27" s="1"/>
  <c r="D1116" i="27" s="1"/>
  <c r="D1117" i="27" s="1"/>
  <c r="D1118" i="27" s="1"/>
  <c r="D1119" i="27" s="1"/>
  <c r="D1120" i="27" s="1"/>
  <c r="D1121" i="27" s="1"/>
  <c r="D1122" i="27" s="1"/>
  <c r="D1123" i="27" s="1"/>
  <c r="D570" i="34"/>
  <c r="D571" i="34" s="1"/>
  <c r="D572" i="34" s="1"/>
  <c r="D573" i="34" s="1"/>
  <c r="D574" i="34" s="1"/>
  <c r="D575" i="34" s="1"/>
  <c r="D576" i="34" s="1"/>
  <c r="D577" i="34" s="1"/>
  <c r="D578" i="34" s="1"/>
  <c r="D579" i="34" s="1"/>
  <c r="D580" i="34" s="1"/>
  <c r="D581" i="34" s="1"/>
  <c r="J184" i="36"/>
  <c r="J185" i="36" s="1"/>
  <c r="J186" i="36" s="1"/>
  <c r="J187" i="36" s="1"/>
  <c r="J188" i="36" s="1"/>
  <c r="J190" i="36" s="1"/>
  <c r="J191" i="36" s="1"/>
  <c r="J192" i="36" s="1"/>
  <c r="J193" i="36" s="1"/>
  <c r="J194" i="36" s="1"/>
  <c r="J195" i="36" s="1"/>
  <c r="J196" i="36" s="1"/>
  <c r="J197" i="36" s="1"/>
  <c r="J198" i="36" s="1"/>
  <c r="J199" i="36" s="1"/>
  <c r="J200" i="36" s="1"/>
  <c r="J201" i="36" s="1"/>
  <c r="J202" i="36" s="1"/>
  <c r="J203" i="36" s="1"/>
  <c r="J204" i="36" s="1"/>
  <c r="J205" i="36" s="1"/>
  <c r="J206" i="36" s="1"/>
  <c r="J207" i="36" s="1"/>
  <c r="J208" i="36" s="1"/>
  <c r="J209" i="36" s="1"/>
  <c r="J210" i="36" s="1"/>
  <c r="J211" i="36" s="1"/>
  <c r="J212" i="36" s="1"/>
  <c r="J213" i="36" s="1"/>
  <c r="J214" i="36" s="1"/>
  <c r="J215" i="36" s="1"/>
  <c r="J216" i="36" s="1"/>
  <c r="J217" i="36" s="1"/>
  <c r="J218" i="36" s="1"/>
  <c r="J219" i="36" s="1"/>
  <c r="J220" i="36" s="1"/>
  <c r="J221" i="36" s="1"/>
  <c r="J222" i="36" s="1"/>
  <c r="J223" i="36" s="1"/>
  <c r="J224" i="36" s="1"/>
  <c r="J225" i="36" s="1"/>
  <c r="J226" i="36" s="1"/>
  <c r="J227" i="36" s="1"/>
  <c r="J228" i="36" s="1"/>
  <c r="J229" i="36" s="1"/>
  <c r="J230" i="36" s="1"/>
  <c r="J231" i="36" s="1"/>
  <c r="J232" i="36" s="1"/>
  <c r="J233" i="36" s="1"/>
  <c r="J234" i="36" s="1"/>
  <c r="J235" i="36" s="1"/>
  <c r="J236" i="36" s="1"/>
  <c r="J237" i="36" s="1"/>
  <c r="J238" i="36" s="1"/>
  <c r="J239" i="36" s="1"/>
  <c r="J240" i="36" s="1"/>
  <c r="J241" i="36" s="1"/>
  <c r="J242" i="36" s="1"/>
  <c r="J243" i="36" s="1"/>
  <c r="J244" i="36" s="1"/>
  <c r="J245" i="36" s="1"/>
  <c r="J246" i="36" s="1"/>
  <c r="J247" i="36" s="1"/>
  <c r="J248" i="36" s="1"/>
  <c r="J249" i="36" s="1"/>
  <c r="J250" i="36" s="1"/>
  <c r="J251" i="36" s="1"/>
  <c r="J252" i="36" s="1"/>
  <c r="J253" i="36" s="1"/>
  <c r="J254" i="36" s="1"/>
  <c r="J255" i="36" s="1"/>
  <c r="J256" i="36" s="1"/>
  <c r="J257" i="36" s="1"/>
  <c r="J258" i="36" s="1"/>
  <c r="J259" i="36" s="1"/>
  <c r="J260" i="36" s="1"/>
  <c r="J261" i="36" s="1"/>
  <c r="J262" i="36" s="1"/>
  <c r="J263" i="36" s="1"/>
  <c r="J264" i="36" s="1"/>
  <c r="J265" i="36" s="1"/>
  <c r="J266" i="36" s="1"/>
  <c r="J267" i="36" s="1"/>
  <c r="J268" i="36" s="1"/>
  <c r="J269" i="36" s="1"/>
  <c r="J270" i="36" s="1"/>
  <c r="J271" i="36" s="1"/>
  <c r="J272" i="36" s="1"/>
  <c r="J273" i="36" s="1"/>
  <c r="J274" i="36" s="1"/>
  <c r="J275" i="36" s="1"/>
  <c r="J276" i="36" s="1"/>
  <c r="J277" i="36" s="1"/>
  <c r="J278" i="36" s="1"/>
  <c r="J279" i="36" s="1"/>
  <c r="J280" i="36" s="1"/>
  <c r="J281" i="36" s="1"/>
  <c r="J282" i="36" s="1"/>
  <c r="J283" i="36" s="1"/>
  <c r="J284" i="36" s="1"/>
  <c r="J285" i="36" s="1"/>
  <c r="J286" i="36" s="1"/>
  <c r="J287" i="36" s="1"/>
  <c r="J288" i="36" s="1"/>
  <c r="J289" i="36" s="1"/>
  <c r="J290" i="36" s="1"/>
  <c r="J291" i="36" s="1"/>
  <c r="J292" i="36" s="1"/>
  <c r="J293" i="36" s="1"/>
  <c r="J294" i="36" s="1"/>
  <c r="J295" i="36" s="1"/>
  <c r="J296" i="36" s="1"/>
  <c r="J297" i="36" s="1"/>
  <c r="J298" i="36" s="1"/>
  <c r="J299" i="36" s="1"/>
  <c r="J300" i="36" s="1"/>
  <c r="J301" i="36" s="1"/>
  <c r="J302" i="36" s="1"/>
  <c r="J303" i="36" s="1"/>
  <c r="J304" i="36" s="1"/>
  <c r="J305" i="36" s="1"/>
  <c r="J306" i="36" s="1"/>
  <c r="J307" i="36" s="1"/>
  <c r="J308" i="36" s="1"/>
  <c r="J309" i="36" s="1"/>
  <c r="J310" i="36" s="1"/>
  <c r="J311" i="36" s="1"/>
  <c r="J312" i="36" s="1"/>
  <c r="J313" i="36" s="1"/>
  <c r="J314" i="36" s="1"/>
  <c r="J315" i="36" s="1"/>
  <c r="J316" i="36" s="1"/>
  <c r="J317" i="36" s="1"/>
  <c r="J318" i="36" s="1"/>
  <c r="J319" i="36" s="1"/>
  <c r="J320" i="36" s="1"/>
  <c r="J321" i="36" s="1"/>
  <c r="J322" i="36" s="1"/>
  <c r="J323" i="36" s="1"/>
  <c r="J324" i="36" s="1"/>
  <c r="J325" i="36" s="1"/>
  <c r="J326" i="36" s="1"/>
  <c r="J327" i="36" s="1"/>
  <c r="J328" i="36" s="1"/>
  <c r="J329" i="36" s="1"/>
  <c r="J330" i="36" s="1"/>
  <c r="J331" i="36" s="1"/>
  <c r="J332" i="36" s="1"/>
  <c r="J333" i="36" s="1"/>
  <c r="J334" i="36" s="1"/>
  <c r="J335" i="36" s="1"/>
  <c r="J336" i="36" s="1"/>
  <c r="J337" i="36" s="1"/>
  <c r="J338" i="36" s="1"/>
  <c r="J339" i="36" s="1"/>
  <c r="J340" i="36" s="1"/>
  <c r="J341" i="36" s="1"/>
  <c r="J342" i="36" s="1"/>
  <c r="J343" i="36" s="1"/>
  <c r="J344" i="36" s="1"/>
  <c r="J345" i="36" s="1"/>
  <c r="J346" i="36" s="1"/>
  <c r="J347" i="36" s="1"/>
  <c r="J348" i="36" s="1"/>
  <c r="J349" i="36" s="1"/>
  <c r="J350" i="36" s="1"/>
  <c r="J351" i="36" s="1"/>
  <c r="J352" i="36" s="1"/>
  <c r="J353" i="36" s="1"/>
  <c r="J354" i="36" s="1"/>
  <c r="J355" i="36" s="1"/>
  <c r="J356" i="36" s="1"/>
  <c r="J357" i="36" s="1"/>
  <c r="J358" i="36" s="1"/>
  <c r="J359" i="36" s="1"/>
  <c r="J360" i="36" s="1"/>
  <c r="J361" i="36" s="1"/>
  <c r="J362" i="36" s="1"/>
  <c r="J363" i="36" s="1"/>
  <c r="J364" i="36" s="1"/>
  <c r="J365" i="36" s="1"/>
  <c r="J366" i="36" s="1"/>
  <c r="J367" i="36" s="1"/>
  <c r="J368" i="36" s="1"/>
  <c r="J369" i="36" s="1"/>
  <c r="J370" i="36" s="1"/>
  <c r="J371" i="36" s="1"/>
  <c r="J372" i="36" s="1"/>
  <c r="J373" i="36" s="1"/>
  <c r="J374" i="36" s="1"/>
  <c r="J375" i="36" s="1"/>
  <c r="J376" i="36" s="1"/>
  <c r="J377" i="36" s="1"/>
  <c r="J378" i="36" s="1"/>
  <c r="J379" i="36" s="1"/>
  <c r="J380" i="36" s="1"/>
  <c r="J381" i="36" s="1"/>
  <c r="J382" i="36" s="1"/>
  <c r="J383" i="36" s="1"/>
  <c r="J384" i="36" s="1"/>
  <c r="J385" i="36" s="1"/>
  <c r="J386" i="36" s="1"/>
  <c r="J387" i="36" s="1"/>
  <c r="J388" i="36" s="1"/>
  <c r="J389" i="36" s="1"/>
  <c r="J390" i="36" s="1"/>
  <c r="J391" i="36" s="1"/>
  <c r="J392" i="36" s="1"/>
  <c r="J393" i="36" s="1"/>
  <c r="J394" i="36" s="1"/>
  <c r="J395" i="36" s="1"/>
  <c r="J396" i="36" s="1"/>
  <c r="J397" i="36" s="1"/>
  <c r="J398" i="36" s="1"/>
  <c r="J399" i="36" s="1"/>
  <c r="J400" i="36" s="1"/>
  <c r="J401" i="36" s="1"/>
  <c r="J402" i="36" s="1"/>
  <c r="J403" i="36" s="1"/>
  <c r="J404" i="36" s="1"/>
  <c r="J405" i="36" s="1"/>
  <c r="J406" i="36" s="1"/>
  <c r="J407" i="36" s="1"/>
  <c r="J408" i="36" s="1"/>
  <c r="J409" i="36" s="1"/>
  <c r="J410" i="36" s="1"/>
  <c r="J411" i="36" s="1"/>
  <c r="J412" i="36" s="1"/>
  <c r="J413" i="36" s="1"/>
  <c r="J414" i="36" s="1"/>
  <c r="J415" i="36" s="1"/>
  <c r="J416" i="36" s="1"/>
  <c r="J417" i="36" s="1"/>
  <c r="J418" i="36" s="1"/>
  <c r="J419" i="36" s="1"/>
  <c r="J420" i="36" s="1"/>
  <c r="J421" i="36" s="1"/>
  <c r="J422" i="36" s="1"/>
  <c r="J423" i="36" s="1"/>
  <c r="J424" i="36" s="1"/>
  <c r="J425" i="36" s="1"/>
  <c r="J426" i="36" s="1"/>
  <c r="J427" i="36" s="1"/>
  <c r="J428" i="36" s="1"/>
  <c r="J429" i="36" s="1"/>
  <c r="J430" i="36" s="1"/>
  <c r="J431" i="36" s="1"/>
  <c r="J432" i="36" s="1"/>
  <c r="J433" i="36" s="1"/>
  <c r="J434" i="36" s="1"/>
  <c r="J435" i="36" s="1"/>
  <c r="J436" i="36" s="1"/>
  <c r="J437" i="36" s="1"/>
  <c r="J438" i="36" s="1"/>
  <c r="J439" i="36" s="1"/>
  <c r="J440" i="36" s="1"/>
  <c r="J441" i="36" s="1"/>
  <c r="J442" i="36" s="1"/>
  <c r="J443" i="36" s="1"/>
  <c r="J444" i="36" s="1"/>
  <c r="J445" i="36" s="1"/>
  <c r="J446" i="36" s="1"/>
  <c r="J447" i="36" s="1"/>
  <c r="J448" i="36" s="1"/>
  <c r="J449" i="36" s="1"/>
  <c r="J450" i="36" s="1"/>
  <c r="J451" i="36" s="1"/>
  <c r="J452" i="36" s="1"/>
  <c r="J453" i="36" s="1"/>
  <c r="J454" i="36" s="1"/>
  <c r="J455" i="36" s="1"/>
  <c r="J456" i="36" s="1"/>
  <c r="J457" i="36" s="1"/>
  <c r="J458" i="36" s="1"/>
  <c r="J459" i="36" s="1"/>
  <c r="J460" i="36" s="1"/>
  <c r="J461" i="36" s="1"/>
  <c r="J462" i="36" s="1"/>
  <c r="J463" i="36" s="1"/>
  <c r="J464" i="36" s="1"/>
  <c r="J465" i="36" s="1"/>
  <c r="J466" i="36" s="1"/>
  <c r="J467" i="36" s="1"/>
  <c r="J468" i="36" s="1"/>
  <c r="J469" i="36" s="1"/>
  <c r="J470" i="36" s="1"/>
  <c r="J471" i="36" s="1"/>
  <c r="J472" i="36" s="1"/>
  <c r="J473" i="36" s="1"/>
  <c r="J474" i="36" s="1"/>
  <c r="J475" i="36" s="1"/>
  <c r="J476" i="36" s="1"/>
  <c r="J477" i="36" s="1"/>
  <c r="J478" i="36" s="1"/>
  <c r="J479" i="36" s="1"/>
  <c r="J480" i="36" s="1"/>
  <c r="J481" i="36" s="1"/>
  <c r="J482" i="36" s="1"/>
  <c r="J483" i="36" s="1"/>
  <c r="J484" i="36" s="1"/>
  <c r="J485" i="36" s="1"/>
  <c r="J486" i="36" s="1"/>
  <c r="J487" i="36" s="1"/>
  <c r="J488" i="36" s="1"/>
  <c r="J489" i="36" s="1"/>
  <c r="J490" i="36" s="1"/>
  <c r="J491" i="36" s="1"/>
  <c r="J492" i="36" s="1"/>
  <c r="J493" i="36" s="1"/>
  <c r="J494" i="36" s="1"/>
  <c r="J495" i="36" s="1"/>
  <c r="J496" i="36" s="1"/>
  <c r="J497" i="36" s="1"/>
  <c r="J498" i="36" s="1"/>
  <c r="J499" i="36" s="1"/>
  <c r="J500" i="36" s="1"/>
  <c r="J501" i="36" s="1"/>
  <c r="J502" i="36" s="1"/>
  <c r="J503" i="36" s="1"/>
  <c r="J504" i="36" s="1"/>
  <c r="J505" i="36" s="1"/>
  <c r="J506" i="36" s="1"/>
  <c r="J507" i="36" s="1"/>
  <c r="J508" i="36" s="1"/>
  <c r="J509" i="36" s="1"/>
  <c r="J510" i="36" s="1"/>
  <c r="J511" i="36" s="1"/>
  <c r="J512" i="36" s="1"/>
  <c r="J513" i="36" s="1"/>
  <c r="J514" i="36" s="1"/>
  <c r="J515" i="36" s="1"/>
  <c r="J516" i="36" s="1"/>
  <c r="J517" i="36" s="1"/>
  <c r="J518" i="36" s="1"/>
  <c r="J519" i="36" s="1"/>
  <c r="J520" i="36" s="1"/>
  <c r="J521" i="36" s="1"/>
  <c r="J522" i="36" s="1"/>
  <c r="J523" i="36" s="1"/>
  <c r="J524" i="36" s="1"/>
  <c r="J525" i="36" s="1"/>
  <c r="J526" i="36" s="1"/>
  <c r="J527" i="36" s="1"/>
  <c r="J528" i="36" s="1"/>
  <c r="J529" i="36" s="1"/>
  <c r="J530" i="36" s="1"/>
  <c r="J531" i="36" s="1"/>
  <c r="J532" i="36" s="1"/>
  <c r="J533" i="36" s="1"/>
  <c r="J534" i="36" s="1"/>
  <c r="J535" i="36" s="1"/>
  <c r="J536" i="36" s="1"/>
  <c r="J537" i="36" s="1"/>
  <c r="J538" i="36" s="1"/>
  <c r="J539" i="36" s="1"/>
  <c r="J540" i="36" s="1"/>
  <c r="J541" i="36" s="1"/>
  <c r="J542" i="36" s="1"/>
  <c r="J543" i="36" s="1"/>
  <c r="J544" i="36" s="1"/>
  <c r="J545" i="36" s="1"/>
  <c r="J546" i="36" s="1"/>
  <c r="J547" i="36" s="1"/>
  <c r="J548" i="36" s="1"/>
  <c r="J549" i="36" s="1"/>
  <c r="J550" i="36" s="1"/>
  <c r="J551" i="36" s="1"/>
  <c r="J552" i="36" s="1"/>
  <c r="J553" i="36" s="1"/>
  <c r="J554" i="36" s="1"/>
  <c r="J555" i="36" s="1"/>
  <c r="J556" i="36" s="1"/>
  <c r="J557" i="36" s="1"/>
  <c r="J558" i="36" s="1"/>
  <c r="J559" i="36" s="1"/>
  <c r="J560" i="36" s="1"/>
  <c r="J561" i="36" s="1"/>
  <c r="J562" i="36" s="1"/>
  <c r="J563" i="36" s="1"/>
  <c r="J564" i="36" s="1"/>
  <c r="J565" i="36" s="1"/>
  <c r="J566" i="36" s="1"/>
  <c r="J567" i="36" s="1"/>
  <c r="J568" i="36" s="1"/>
  <c r="J569" i="36" s="1"/>
  <c r="J570" i="36" s="1"/>
  <c r="J571" i="36" s="1"/>
  <c r="J572" i="36" s="1"/>
  <c r="J573" i="36" s="1"/>
  <c r="J574" i="36" s="1"/>
  <c r="J575" i="36" s="1"/>
  <c r="J576" i="36" s="1"/>
  <c r="J577" i="36" s="1"/>
  <c r="J578" i="36" s="1"/>
  <c r="J579" i="36" s="1"/>
  <c r="J580" i="36" s="1"/>
  <c r="J581" i="36" s="1"/>
  <c r="J582" i="36" s="1"/>
  <c r="J583" i="36" s="1"/>
  <c r="J584" i="36" s="1"/>
  <c r="J585" i="36" s="1"/>
  <c r="J586" i="36" s="1"/>
  <c r="J587" i="36" s="1"/>
  <c r="J588" i="36" s="1"/>
  <c r="J589" i="36" s="1"/>
  <c r="J590" i="36" s="1"/>
  <c r="J591" i="36" s="1"/>
  <c r="J592" i="36" s="1"/>
  <c r="J593" i="36" s="1"/>
  <c r="J594" i="36" s="1"/>
  <c r="J595" i="36" s="1"/>
  <c r="J596" i="36" s="1"/>
  <c r="J597" i="36" s="1"/>
  <c r="J598" i="36" s="1"/>
  <c r="J599" i="36" s="1"/>
  <c r="J600" i="36" s="1"/>
  <c r="J601" i="36" s="1"/>
  <c r="J602" i="36" s="1"/>
  <c r="J603" i="36" s="1"/>
  <c r="J604" i="36" s="1"/>
  <c r="J605" i="36" s="1"/>
  <c r="J606" i="36" s="1"/>
  <c r="J607" i="36" s="1"/>
  <c r="J608" i="36" s="1"/>
  <c r="J609" i="36" s="1"/>
  <c r="J610" i="36" s="1"/>
  <c r="J611" i="36" s="1"/>
  <c r="J612" i="36" s="1"/>
  <c r="J613" i="36" s="1"/>
  <c r="J614" i="36" s="1"/>
  <c r="J615" i="36" s="1"/>
  <c r="J616" i="36" s="1"/>
  <c r="J617" i="36" s="1"/>
  <c r="J618" i="36" s="1"/>
  <c r="J619" i="36" s="1"/>
  <c r="J620" i="36" s="1"/>
  <c r="J621" i="36" s="1"/>
  <c r="J622" i="36" s="1"/>
  <c r="J623" i="36" s="1"/>
  <c r="J624" i="36" s="1"/>
  <c r="J625" i="36" s="1"/>
  <c r="J626" i="36" s="1"/>
  <c r="J627" i="36" s="1"/>
  <c r="J628" i="36" s="1"/>
  <c r="J629" i="36" s="1"/>
  <c r="J630" i="36" s="1"/>
  <c r="J631" i="36" s="1"/>
  <c r="J632" i="36" s="1"/>
  <c r="J633" i="36" s="1"/>
  <c r="J634" i="36" s="1"/>
  <c r="J635" i="36" s="1"/>
  <c r="J636" i="36" s="1"/>
  <c r="D67" i="36"/>
  <c r="D68" i="36" s="1"/>
  <c r="D69" i="36" s="1"/>
  <c r="D70" i="36" s="1"/>
  <c r="D71" i="36" s="1"/>
  <c r="D72" i="36" s="1"/>
  <c r="D73" i="36" s="1"/>
  <c r="D74" i="36" s="1"/>
  <c r="D75" i="36" s="1"/>
  <c r="D76" i="36" s="1"/>
  <c r="D77" i="36" s="1"/>
  <c r="D78" i="36" s="1"/>
  <c r="D79" i="36" s="1"/>
  <c r="D80" i="36" s="1"/>
  <c r="D81" i="36" s="1"/>
  <c r="D82" i="36" s="1"/>
  <c r="D83" i="36" s="1"/>
  <c r="D84" i="36" s="1"/>
  <c r="D85" i="36" s="1"/>
  <c r="D86" i="36" s="1"/>
  <c r="D87" i="36" s="1"/>
  <c r="D88" i="36" s="1"/>
  <c r="D89" i="36" s="1"/>
  <c r="D90" i="36" s="1"/>
  <c r="D91" i="36" s="1"/>
  <c r="D92" i="36" s="1"/>
  <c r="D93" i="36" s="1"/>
  <c r="D94" i="36" s="1"/>
  <c r="D95" i="36" s="1"/>
  <c r="D96" i="36" s="1"/>
  <c r="D97" i="36" s="1"/>
  <c r="D98" i="36" s="1"/>
  <c r="D99" i="36" s="1"/>
  <c r="D100" i="36" s="1"/>
  <c r="D101" i="36" s="1"/>
  <c r="D102" i="36" s="1"/>
  <c r="D103" i="36" s="1"/>
  <c r="D104" i="36" s="1"/>
  <c r="D105" i="36" s="1"/>
  <c r="D106" i="36" s="1"/>
  <c r="D107" i="36" s="1"/>
  <c r="D108" i="36" s="1"/>
  <c r="D109" i="36" s="1"/>
  <c r="D110" i="36" s="1"/>
  <c r="D111" i="36" s="1"/>
  <c r="D112" i="36" s="1"/>
  <c r="D113" i="36" s="1"/>
  <c r="D114" i="36" s="1"/>
  <c r="D115" i="36" s="1"/>
  <c r="D116" i="36" s="1"/>
  <c r="D117" i="36" s="1"/>
  <c r="D118" i="36" s="1"/>
  <c r="D119" i="36" s="1"/>
  <c r="D120" i="36" s="1"/>
  <c r="D121" i="36" s="1"/>
  <c r="D122" i="36" s="1"/>
  <c r="D123" i="36" s="1"/>
  <c r="D124" i="36" s="1"/>
  <c r="D125" i="36" s="1"/>
  <c r="D126" i="36" s="1"/>
  <c r="D127" i="36" s="1"/>
  <c r="D128" i="36" s="1"/>
  <c r="D129" i="36" s="1"/>
  <c r="D130" i="36" s="1"/>
  <c r="D131" i="36" s="1"/>
  <c r="D132" i="36" s="1"/>
  <c r="D133" i="36" s="1"/>
  <c r="D134" i="36" s="1"/>
  <c r="D135" i="36" s="1"/>
  <c r="D136" i="36" s="1"/>
  <c r="D137" i="36" s="1"/>
  <c r="D138" i="36" s="1"/>
  <c r="D139" i="36" s="1"/>
  <c r="D140" i="36" s="1"/>
  <c r="D141" i="36" s="1"/>
  <c r="D142" i="36" s="1"/>
  <c r="D143" i="36" s="1"/>
  <c r="D144" i="36" s="1"/>
  <c r="D145" i="36" s="1"/>
  <c r="D146" i="36" s="1"/>
  <c r="D147" i="36" s="1"/>
  <c r="D148" i="36" s="1"/>
  <c r="D149" i="36" s="1"/>
  <c r="D150" i="36" s="1"/>
  <c r="D151" i="36" s="1"/>
  <c r="D152" i="36" s="1"/>
  <c r="D153" i="36" s="1"/>
  <c r="D154" i="36" s="1"/>
  <c r="D155" i="36" s="1"/>
  <c r="D156" i="36" s="1"/>
  <c r="D157" i="36" s="1"/>
  <c r="D158" i="36" s="1"/>
  <c r="D159" i="36" s="1"/>
  <c r="D160" i="36" s="1"/>
  <c r="D161" i="36" s="1"/>
  <c r="D162" i="36" s="1"/>
  <c r="D163" i="36" s="1"/>
  <c r="D164" i="36" s="1"/>
  <c r="D165" i="36" s="1"/>
  <c r="D166" i="36" s="1"/>
  <c r="D167" i="36" s="1"/>
  <c r="D168" i="36" s="1"/>
  <c r="D169" i="36" s="1"/>
  <c r="D170" i="36" s="1"/>
  <c r="D171" i="36" s="1"/>
  <c r="D172" i="36" s="1"/>
  <c r="D173" i="36" s="1"/>
  <c r="D174" i="36" s="1"/>
  <c r="D175" i="36" s="1"/>
  <c r="D176" i="36" s="1"/>
  <c r="D177" i="36" s="1"/>
  <c r="D178" i="36" s="1"/>
  <c r="D179" i="36" s="1"/>
  <c r="D180" i="36" s="1"/>
  <c r="D181" i="36" s="1"/>
  <c r="D182" i="36" s="1"/>
  <c r="D183" i="36" s="1"/>
  <c r="D185" i="36" s="1"/>
  <c r="D186" i="36" s="1"/>
  <c r="D187" i="36" s="1"/>
  <c r="D188" i="36" s="1"/>
  <c r="D189" i="36" s="1"/>
  <c r="D190" i="36" s="1"/>
  <c r="D191" i="36" s="1"/>
  <c r="D192" i="36" s="1"/>
  <c r="D193" i="36" s="1"/>
  <c r="D194" i="36" s="1"/>
  <c r="D195" i="36" s="1"/>
  <c r="D196" i="36" s="1"/>
  <c r="D197" i="36" s="1"/>
  <c r="D198" i="36" s="1"/>
  <c r="D199" i="36" s="1"/>
  <c r="D200" i="36" s="1"/>
  <c r="D201" i="36" s="1"/>
  <c r="D202" i="36" s="1"/>
  <c r="D203" i="36" s="1"/>
  <c r="D204" i="36" s="1"/>
  <c r="D205" i="36" s="1"/>
  <c r="D206" i="36" s="1"/>
  <c r="D207" i="36" s="1"/>
  <c r="D208" i="36" s="1"/>
  <c r="D209" i="36" s="1"/>
  <c r="D210" i="36" s="1"/>
  <c r="D211" i="36" s="1"/>
  <c r="D212" i="36" s="1"/>
  <c r="D213" i="36" s="1"/>
  <c r="D214" i="36" s="1"/>
  <c r="D215" i="36" s="1"/>
  <c r="D216" i="36" s="1"/>
  <c r="D217" i="36" s="1"/>
  <c r="D218" i="36" s="1"/>
  <c r="D219" i="36" s="1"/>
  <c r="D220" i="36" s="1"/>
  <c r="D221" i="36" s="1"/>
  <c r="D222" i="36" s="1"/>
  <c r="D223" i="36" s="1"/>
  <c r="D224" i="36" s="1"/>
  <c r="D225" i="36" s="1"/>
  <c r="D226" i="36" s="1"/>
  <c r="D227" i="36" s="1"/>
  <c r="D228" i="36" s="1"/>
  <c r="D229" i="36" s="1"/>
  <c r="D231" i="36" s="1"/>
  <c r="D232" i="36" s="1"/>
  <c r="D233" i="36" s="1"/>
  <c r="D234" i="36" s="1"/>
  <c r="D235" i="36" s="1"/>
  <c r="D236" i="36" s="1"/>
  <c r="D237" i="36" s="1"/>
  <c r="D238" i="36" s="1"/>
  <c r="D239" i="36" s="1"/>
  <c r="D240" i="36" s="1"/>
  <c r="D241" i="36" s="1"/>
  <c r="D242" i="36" s="1"/>
  <c r="D243" i="36" s="1"/>
  <c r="D244" i="36" s="1"/>
  <c r="D245" i="36" s="1"/>
  <c r="D246" i="36" s="1"/>
  <c r="D247" i="36" s="1"/>
  <c r="D248" i="36" s="1"/>
  <c r="D249" i="36" s="1"/>
  <c r="D250" i="36" s="1"/>
  <c r="D251" i="36" s="1"/>
  <c r="D252" i="36" s="1"/>
  <c r="D253" i="36" s="1"/>
  <c r="D254" i="36" s="1"/>
  <c r="D255" i="36" s="1"/>
  <c r="D256" i="36" s="1"/>
  <c r="D257" i="36" s="1"/>
  <c r="D258" i="36" s="1"/>
  <c r="D259" i="36" s="1"/>
  <c r="D260" i="36" s="1"/>
  <c r="D261" i="36" s="1"/>
  <c r="D262" i="36" s="1"/>
  <c r="D263" i="36" s="1"/>
  <c r="D264" i="36" s="1"/>
  <c r="D265" i="36" s="1"/>
  <c r="D266" i="36" s="1"/>
  <c r="D267" i="36" s="1"/>
  <c r="D268" i="36" s="1"/>
  <c r="D269" i="36" s="1"/>
  <c r="D270" i="36" s="1"/>
  <c r="D271" i="36" s="1"/>
  <c r="D272" i="36" s="1"/>
  <c r="D273" i="36" s="1"/>
  <c r="D274" i="36" s="1"/>
  <c r="D275" i="36" s="1"/>
  <c r="D276" i="36" s="1"/>
  <c r="D277" i="36" s="1"/>
  <c r="D278" i="36" s="1"/>
  <c r="D279" i="36" s="1"/>
  <c r="D280" i="36" s="1"/>
  <c r="D281" i="36" s="1"/>
  <c r="D282" i="36" s="1"/>
  <c r="D283" i="36" s="1"/>
  <c r="D284" i="36" s="1"/>
  <c r="D285" i="36" s="1"/>
  <c r="D286" i="36" s="1"/>
  <c r="D287" i="36" s="1"/>
  <c r="D288" i="36" s="1"/>
  <c r="D289" i="36" s="1"/>
  <c r="D290" i="36" s="1"/>
  <c r="D291" i="36" s="1"/>
  <c r="D292" i="36" s="1"/>
  <c r="D293" i="36" s="1"/>
  <c r="D294" i="36" s="1"/>
  <c r="D295" i="36" s="1"/>
  <c r="D296" i="36" s="1"/>
  <c r="D297" i="36" s="1"/>
  <c r="D298" i="36" s="1"/>
  <c r="D299" i="36" s="1"/>
  <c r="D300" i="36" s="1"/>
  <c r="D301" i="36" s="1"/>
  <c r="D302" i="36" s="1"/>
  <c r="D303" i="36" s="1"/>
  <c r="D304" i="36" s="1"/>
  <c r="D305" i="36" s="1"/>
  <c r="D306" i="36" s="1"/>
  <c r="D307" i="36" s="1"/>
  <c r="D308" i="36" s="1"/>
  <c r="D309" i="36" s="1"/>
  <c r="D310" i="36" s="1"/>
  <c r="D311" i="36" s="1"/>
  <c r="D312" i="36" s="1"/>
  <c r="D313" i="36" s="1"/>
  <c r="D314" i="36" s="1"/>
  <c r="D315" i="36" s="1"/>
  <c r="D316" i="36" s="1"/>
  <c r="D317" i="36" s="1"/>
  <c r="D318" i="36" s="1"/>
  <c r="D319" i="36" s="1"/>
  <c r="D320" i="36" s="1"/>
  <c r="D321" i="36" s="1"/>
  <c r="D322" i="36" s="1"/>
  <c r="D323" i="36" s="1"/>
  <c r="D324" i="36" s="1"/>
  <c r="D325" i="36" s="1"/>
  <c r="D326" i="36" s="1"/>
  <c r="D327" i="36" s="1"/>
  <c r="D328" i="36" s="1"/>
  <c r="D329" i="36" s="1"/>
  <c r="D330" i="36" s="1"/>
  <c r="D331" i="36" s="1"/>
  <c r="D332" i="36" s="1"/>
  <c r="D333" i="36" s="1"/>
  <c r="D334" i="36" s="1"/>
  <c r="D335" i="36" s="1"/>
  <c r="D336" i="36" s="1"/>
  <c r="D337" i="36" s="1"/>
  <c r="D338" i="36" s="1"/>
  <c r="D339" i="36" s="1"/>
  <c r="D340" i="36" s="1"/>
  <c r="D341" i="36" s="1"/>
  <c r="D342" i="36" s="1"/>
  <c r="D343" i="36" s="1"/>
  <c r="D344" i="36" s="1"/>
  <c r="D345" i="36" s="1"/>
  <c r="D346" i="36" s="1"/>
  <c r="D347" i="36" s="1"/>
  <c r="D348" i="36" s="1"/>
  <c r="D349" i="36" s="1"/>
  <c r="D350" i="36" s="1"/>
  <c r="D351" i="36" s="1"/>
  <c r="D352" i="36" s="1"/>
  <c r="D353" i="36" s="1"/>
  <c r="D354" i="36" s="1"/>
  <c r="D355" i="36" s="1"/>
  <c r="D356" i="36" s="1"/>
  <c r="D357" i="36" s="1"/>
  <c r="D358" i="36" s="1"/>
  <c r="D359" i="36" s="1"/>
  <c r="D360" i="36" s="1"/>
  <c r="D361" i="36" s="1"/>
  <c r="D362" i="36" s="1"/>
  <c r="D363" i="36" s="1"/>
  <c r="D364" i="36" s="1"/>
  <c r="D365" i="36" s="1"/>
  <c r="D366" i="36" s="1"/>
  <c r="D367" i="36" s="1"/>
  <c r="D368" i="36" s="1"/>
  <c r="D369" i="36" s="1"/>
  <c r="D370" i="36" s="1"/>
  <c r="D371" i="36" s="1"/>
  <c r="D372" i="36" s="1"/>
  <c r="D373" i="36" s="1"/>
  <c r="D374" i="36" s="1"/>
  <c r="D375" i="36" s="1"/>
  <c r="D376" i="36" s="1"/>
  <c r="D377" i="36" s="1"/>
  <c r="D378" i="36" s="1"/>
  <c r="D379" i="36" s="1"/>
  <c r="D380" i="36" s="1"/>
  <c r="D381" i="36" s="1"/>
  <c r="D382" i="36" s="1"/>
  <c r="D383" i="36" s="1"/>
  <c r="D384" i="36" s="1"/>
  <c r="D385" i="36" s="1"/>
  <c r="D386" i="36" s="1"/>
  <c r="D387" i="36" s="1"/>
  <c r="D388" i="36" s="1"/>
  <c r="D389" i="36" s="1"/>
  <c r="D390" i="36" s="1"/>
  <c r="D391" i="36" s="1"/>
  <c r="D392" i="36" s="1"/>
  <c r="D393" i="36" s="1"/>
  <c r="D394" i="36" s="1"/>
  <c r="D395" i="36" s="1"/>
  <c r="D396" i="36" s="1"/>
  <c r="D397" i="36" s="1"/>
  <c r="D398" i="36" s="1"/>
  <c r="D399" i="36" s="1"/>
  <c r="D400" i="36" s="1"/>
  <c r="D401" i="36" s="1"/>
  <c r="D402" i="36" s="1"/>
  <c r="D403" i="36" s="1"/>
  <c r="D404" i="36" s="1"/>
  <c r="D405" i="36" s="1"/>
  <c r="D406" i="36" s="1"/>
  <c r="D407" i="36" s="1"/>
  <c r="D408" i="36" s="1"/>
  <c r="D409" i="36" s="1"/>
  <c r="D410" i="36" s="1"/>
  <c r="D411" i="36" s="1"/>
  <c r="D412" i="36" s="1"/>
  <c r="D413" i="36" s="1"/>
  <c r="D414" i="36" s="1"/>
  <c r="D415" i="36" s="1"/>
  <c r="D416" i="36" s="1"/>
  <c r="D417" i="36" s="1"/>
  <c r="D418" i="36" s="1"/>
  <c r="D419" i="36" s="1"/>
  <c r="D420" i="36" s="1"/>
  <c r="D421" i="36" s="1"/>
  <c r="D422" i="36" s="1"/>
  <c r="D423" i="36" s="1"/>
  <c r="D424" i="36" s="1"/>
  <c r="D425" i="36" s="1"/>
  <c r="D426" i="36" s="1"/>
  <c r="D427" i="36" s="1"/>
  <c r="D428" i="36" s="1"/>
  <c r="D429" i="36" s="1"/>
  <c r="D430" i="36" s="1"/>
  <c r="D431" i="36" s="1"/>
  <c r="D432" i="36" s="1"/>
  <c r="D433" i="36" s="1"/>
  <c r="D434" i="36" s="1"/>
  <c r="D435" i="36" s="1"/>
  <c r="D436" i="36" s="1"/>
  <c r="D437" i="36" s="1"/>
  <c r="D438" i="36" s="1"/>
  <c r="D439" i="36" s="1"/>
  <c r="D440" i="36" s="1"/>
  <c r="D441" i="36" s="1"/>
  <c r="D442" i="36" s="1"/>
  <c r="D443" i="36" s="1"/>
  <c r="D444" i="36" s="1"/>
  <c r="D445" i="36" s="1"/>
  <c r="D446" i="36" s="1"/>
  <c r="D447" i="36" s="1"/>
  <c r="D448" i="36" s="1"/>
  <c r="D449" i="36" s="1"/>
  <c r="D450" i="36" s="1"/>
  <c r="D451" i="36" s="1"/>
  <c r="D452" i="36" s="1"/>
  <c r="D453" i="36" s="1"/>
  <c r="D454" i="36" s="1"/>
  <c r="D455" i="36" s="1"/>
  <c r="D456" i="36" s="1"/>
  <c r="D457" i="36" s="1"/>
  <c r="D458" i="36" s="1"/>
  <c r="D459" i="36" s="1"/>
  <c r="D460" i="36" s="1"/>
  <c r="D461" i="36" s="1"/>
  <c r="D462" i="36" s="1"/>
  <c r="D463" i="36" s="1"/>
  <c r="D464" i="36" s="1"/>
  <c r="D465" i="36" s="1"/>
  <c r="D466" i="36" s="1"/>
  <c r="D467" i="36" s="1"/>
  <c r="D468" i="36" s="1"/>
  <c r="D469" i="36" s="1"/>
  <c r="D470" i="36" s="1"/>
  <c r="D471" i="36" s="1"/>
  <c r="D472" i="36" s="1"/>
  <c r="D473" i="36" s="1"/>
  <c r="D474" i="36" s="1"/>
  <c r="D475" i="36" s="1"/>
  <c r="D476" i="36" s="1"/>
  <c r="D477" i="36" s="1"/>
  <c r="D478" i="36" s="1"/>
  <c r="D479" i="36" s="1"/>
  <c r="D480" i="36" s="1"/>
  <c r="D481" i="36" s="1"/>
  <c r="D482" i="36" s="1"/>
  <c r="D483" i="36" s="1"/>
  <c r="D484" i="36" s="1"/>
  <c r="D485" i="36" s="1"/>
  <c r="D486" i="36" s="1"/>
  <c r="D487" i="36" s="1"/>
  <c r="D488" i="36" s="1"/>
  <c r="D489" i="36" s="1"/>
  <c r="D490" i="36" s="1"/>
  <c r="D491" i="36" s="1"/>
  <c r="D492" i="36" s="1"/>
  <c r="D493" i="36" s="1"/>
  <c r="D494" i="36" s="1"/>
  <c r="D495" i="36" s="1"/>
  <c r="D496" i="36" s="1"/>
  <c r="D497" i="36" s="1"/>
  <c r="D498" i="36" s="1"/>
  <c r="D499" i="36" s="1"/>
  <c r="D500" i="36" s="1"/>
  <c r="D501" i="36" s="1"/>
  <c r="D502" i="36" s="1"/>
  <c r="D503" i="36" s="1"/>
  <c r="D504" i="36" s="1"/>
  <c r="D505" i="36" s="1"/>
  <c r="D506" i="36" s="1"/>
  <c r="D507" i="36" s="1"/>
  <c r="D508" i="36" s="1"/>
  <c r="D509" i="36" s="1"/>
  <c r="D510" i="36" s="1"/>
  <c r="D511" i="36" s="1"/>
  <c r="D512" i="36" s="1"/>
  <c r="D513" i="36" s="1"/>
  <c r="D514" i="36" s="1"/>
  <c r="D515" i="36" s="1"/>
  <c r="D516" i="36" s="1"/>
  <c r="D517" i="36" s="1"/>
  <c r="D518" i="36" s="1"/>
  <c r="D519" i="36" s="1"/>
  <c r="D520" i="36" s="1"/>
  <c r="D521" i="36" s="1"/>
  <c r="D522" i="36" s="1"/>
  <c r="D523" i="36" s="1"/>
  <c r="D524" i="36" s="1"/>
  <c r="D525" i="36" s="1"/>
  <c r="D526" i="36" s="1"/>
  <c r="D527" i="36" s="1"/>
  <c r="D528" i="36" s="1"/>
  <c r="D529" i="36" s="1"/>
  <c r="D530" i="36" s="1"/>
  <c r="D531" i="36" s="1"/>
  <c r="D532" i="36" s="1"/>
  <c r="D533" i="36" s="1"/>
  <c r="D534" i="36" s="1"/>
  <c r="D535" i="36" s="1"/>
  <c r="D536" i="36" s="1"/>
  <c r="D537" i="36" s="1"/>
  <c r="D538" i="36" s="1"/>
  <c r="D539" i="36" s="1"/>
  <c r="D540" i="36" s="1"/>
  <c r="D541" i="36" s="1"/>
  <c r="D542" i="36" s="1"/>
  <c r="D543" i="36" s="1"/>
  <c r="D544" i="36" s="1"/>
  <c r="D545" i="36" s="1"/>
  <c r="D546" i="36" s="1"/>
  <c r="D547" i="36" s="1"/>
  <c r="D548" i="36" s="1"/>
  <c r="D549" i="36" s="1"/>
  <c r="D550" i="36" s="1"/>
  <c r="D551" i="36" s="1"/>
  <c r="D552" i="36" s="1"/>
  <c r="D553" i="36" s="1"/>
  <c r="D554" i="36" s="1"/>
  <c r="D555" i="36" s="1"/>
  <c r="D556" i="36" s="1"/>
  <c r="D557" i="36" s="1"/>
  <c r="D558" i="36" s="1"/>
  <c r="D559" i="36" s="1"/>
  <c r="D560" i="36" s="1"/>
  <c r="D561" i="36" s="1"/>
  <c r="D562" i="36" s="1"/>
  <c r="D563" i="36" s="1"/>
  <c r="D564" i="36" s="1"/>
  <c r="D565" i="36" s="1"/>
  <c r="D566" i="36" s="1"/>
  <c r="D567" i="36" s="1"/>
  <c r="D568" i="36" s="1"/>
  <c r="D569" i="36" s="1"/>
  <c r="D570" i="36" s="1"/>
  <c r="D571" i="36" s="1"/>
  <c r="D572" i="36" s="1"/>
  <c r="D573" i="36" s="1"/>
  <c r="D574" i="36" s="1"/>
  <c r="D575" i="36" s="1"/>
  <c r="D576" i="36" s="1"/>
  <c r="D577" i="36" s="1"/>
  <c r="D578" i="36" s="1"/>
  <c r="D579" i="36" s="1"/>
  <c r="D580" i="36" s="1"/>
  <c r="D581" i="36" s="1"/>
  <c r="D582" i="36" s="1"/>
  <c r="D583" i="36" s="1"/>
  <c r="D584" i="36" s="1"/>
  <c r="D585" i="36" s="1"/>
  <c r="D586" i="36" s="1"/>
  <c r="D587" i="36" s="1"/>
  <c r="D588" i="36" s="1"/>
  <c r="D589" i="36" s="1"/>
  <c r="D590" i="36" s="1"/>
  <c r="D591" i="36" s="1"/>
  <c r="D592" i="36" s="1"/>
  <c r="D593" i="36" s="1"/>
  <c r="D594" i="36" s="1"/>
  <c r="D595" i="36" s="1"/>
  <c r="D596" i="36" s="1"/>
  <c r="D597" i="36" s="1"/>
  <c r="D598" i="36" s="1"/>
  <c r="D599" i="36" s="1"/>
  <c r="D600" i="36" s="1"/>
  <c r="D601" i="36" s="1"/>
  <c r="D602" i="36" s="1"/>
  <c r="D603" i="36" s="1"/>
  <c r="D604" i="36" s="1"/>
  <c r="D605" i="36" s="1"/>
  <c r="D606" i="36" s="1"/>
  <c r="D607" i="36" s="1"/>
  <c r="D608" i="36" s="1"/>
  <c r="D609" i="36" s="1"/>
  <c r="D610" i="36" s="1"/>
  <c r="D611" i="36" s="1"/>
  <c r="D612" i="36" s="1"/>
  <c r="D613" i="36" s="1"/>
  <c r="D614" i="36" s="1"/>
  <c r="D615" i="36" s="1"/>
  <c r="D616" i="36" s="1"/>
  <c r="D617" i="36" s="1"/>
  <c r="D618" i="36" s="1"/>
  <c r="D619" i="36" s="1"/>
  <c r="D620" i="36" s="1"/>
  <c r="D621" i="36" s="1"/>
  <c r="D622" i="36" s="1"/>
  <c r="D623" i="36" s="1"/>
  <c r="D624" i="36" s="1"/>
  <c r="D625" i="36" s="1"/>
  <c r="D626" i="36" s="1"/>
  <c r="D627" i="36" s="1"/>
  <c r="D628" i="36" s="1"/>
  <c r="D629" i="36" s="1"/>
  <c r="D630" i="36" s="1"/>
  <c r="D631" i="36" s="1"/>
  <c r="D632" i="36" s="1"/>
  <c r="D633" i="36" s="1"/>
  <c r="D634" i="36" s="1"/>
  <c r="D635" i="36" s="1"/>
  <c r="D636" i="36" s="1"/>
  <c r="D637" i="36" s="1"/>
  <c r="D638" i="36" s="1"/>
  <c r="D639" i="36" s="1"/>
  <c r="D640" i="36" s="1"/>
  <c r="D641" i="36" s="1"/>
  <c r="D642" i="36" s="1"/>
  <c r="D643" i="36" s="1"/>
  <c r="D644" i="36" s="1"/>
  <c r="D645" i="36" s="1"/>
  <c r="D646" i="36" s="1"/>
  <c r="D647" i="36" s="1"/>
  <c r="D648" i="36" s="1"/>
  <c r="D649" i="36" s="1"/>
  <c r="D650" i="36" s="1"/>
  <c r="D651" i="36" s="1"/>
  <c r="D652" i="36" s="1"/>
  <c r="D653" i="36" s="1"/>
  <c r="D654" i="36" s="1"/>
  <c r="D655" i="36" s="1"/>
  <c r="D656" i="36" s="1"/>
  <c r="D657" i="36" s="1"/>
  <c r="D658" i="36" s="1"/>
  <c r="D659" i="36" s="1"/>
  <c r="D660" i="36" s="1"/>
  <c r="D661" i="36" s="1"/>
  <c r="D662" i="36" s="1"/>
  <c r="D663" i="36" s="1"/>
  <c r="D664" i="36" s="1"/>
  <c r="D665" i="36" s="1"/>
  <c r="D666" i="36" s="1"/>
  <c r="D667" i="36" s="1"/>
  <c r="D668" i="36" s="1"/>
  <c r="D669" i="36" s="1"/>
  <c r="D670" i="36" s="1"/>
  <c r="D671" i="36" s="1"/>
  <c r="D672" i="36" s="1"/>
  <c r="D673" i="36" s="1"/>
  <c r="D674" i="36" s="1"/>
  <c r="D675" i="36" s="1"/>
  <c r="D676" i="36" s="1"/>
  <c r="D677" i="36" s="1"/>
  <c r="D678" i="36" s="1"/>
  <c r="D679" i="36" s="1"/>
  <c r="D680" i="36" s="1"/>
  <c r="D681" i="36" s="1"/>
  <c r="D682" i="36" s="1"/>
  <c r="D683" i="36" s="1"/>
  <c r="D684" i="36" s="1"/>
  <c r="D685" i="36" s="1"/>
  <c r="D686" i="36" s="1"/>
  <c r="D687" i="36" s="1"/>
  <c r="D688" i="36" s="1"/>
  <c r="D689" i="36" s="1"/>
  <c r="D690" i="36" s="1"/>
  <c r="D691" i="36" s="1"/>
  <c r="D692" i="36" s="1"/>
  <c r="D693" i="36" s="1"/>
  <c r="D694" i="36" s="1"/>
  <c r="D695" i="36" s="1"/>
  <c r="D696" i="36" s="1"/>
  <c r="D697" i="36" s="1"/>
  <c r="D698" i="36" s="1"/>
  <c r="D699" i="36" s="1"/>
  <c r="D700" i="36" s="1"/>
  <c r="D701" i="36" s="1"/>
  <c r="D702" i="36" s="1"/>
  <c r="D703" i="36" s="1"/>
  <c r="D704" i="36" s="1"/>
  <c r="D705" i="36" s="1"/>
  <c r="D706" i="36" s="1"/>
  <c r="D707" i="36" s="1"/>
  <c r="D708" i="36" s="1"/>
  <c r="D709" i="36" s="1"/>
  <c r="D710" i="36" s="1"/>
  <c r="D711" i="36" s="1"/>
  <c r="D712" i="36" s="1"/>
  <c r="D713" i="36" s="1"/>
  <c r="D714" i="36" s="1"/>
  <c r="D715" i="36" s="1"/>
  <c r="D716" i="36" s="1"/>
  <c r="D717" i="36" s="1"/>
  <c r="D718" i="36" s="1"/>
  <c r="D719" i="36" s="1"/>
  <c r="D720" i="36" s="1"/>
  <c r="D721" i="36" s="1"/>
  <c r="D722" i="36" s="1"/>
  <c r="D723" i="36" s="1"/>
  <c r="D724" i="36" s="1"/>
  <c r="D725" i="36" s="1"/>
  <c r="D726" i="36" s="1"/>
  <c r="D727" i="36" s="1"/>
  <c r="D728" i="36" s="1"/>
  <c r="D729" i="36" s="1"/>
  <c r="D730" i="36" s="1"/>
  <c r="D731" i="36" s="1"/>
  <c r="D732" i="36" s="1"/>
  <c r="D733" i="36" s="1"/>
  <c r="D734" i="36" s="1"/>
  <c r="D735" i="36" s="1"/>
  <c r="D736" i="36" s="1"/>
  <c r="D737" i="36" s="1"/>
  <c r="D738" i="36" s="1"/>
  <c r="D739" i="36" s="1"/>
  <c r="D740" i="36" s="1"/>
  <c r="D741" i="36" s="1"/>
  <c r="D742" i="36" s="1"/>
  <c r="D743" i="36" s="1"/>
  <c r="D744" i="36" s="1"/>
  <c r="D745" i="36" s="1"/>
  <c r="D746" i="36" s="1"/>
  <c r="D747" i="36" s="1"/>
  <c r="D748" i="36" s="1"/>
  <c r="D749" i="36" s="1"/>
  <c r="D750" i="36" s="1"/>
  <c r="D751" i="36" s="1"/>
  <c r="D752" i="36" s="1"/>
  <c r="D753" i="36" s="1"/>
  <c r="D754" i="36" s="1"/>
  <c r="D755" i="36" s="1"/>
  <c r="D756" i="36" s="1"/>
  <c r="D757" i="36" s="1"/>
  <c r="D758" i="36" s="1"/>
  <c r="D759" i="36" s="1"/>
  <c r="D760" i="36" s="1"/>
  <c r="D761" i="36" s="1"/>
  <c r="D762" i="36" s="1"/>
  <c r="D763" i="36" s="1"/>
  <c r="D764" i="36" s="1"/>
  <c r="D765" i="36" s="1"/>
  <c r="D766" i="36" s="1"/>
  <c r="D767" i="36" s="1"/>
  <c r="D768" i="36" s="1"/>
  <c r="D769" i="36" s="1"/>
  <c r="D770" i="36" s="1"/>
  <c r="D771" i="36" s="1"/>
  <c r="D772" i="36" s="1"/>
  <c r="D773" i="36" s="1"/>
  <c r="D774" i="36" s="1"/>
  <c r="D775" i="36" s="1"/>
  <c r="D776" i="36" s="1"/>
  <c r="D777" i="36" s="1"/>
  <c r="D778" i="36" s="1"/>
  <c r="D779" i="36" s="1"/>
  <c r="D780" i="36" s="1"/>
  <c r="D781" i="36" s="1"/>
  <c r="D782" i="36" s="1"/>
  <c r="D783" i="36" s="1"/>
  <c r="D784" i="36" s="1"/>
  <c r="D785" i="36" s="1"/>
  <c r="D786" i="36" s="1"/>
  <c r="D787" i="36" s="1"/>
  <c r="D788" i="36" s="1"/>
  <c r="D789" i="36" s="1"/>
  <c r="D790" i="36" s="1"/>
  <c r="D791" i="36" s="1"/>
  <c r="D792" i="36" s="1"/>
  <c r="D793" i="36" s="1"/>
  <c r="D794" i="36" s="1"/>
  <c r="D795" i="36" s="1"/>
  <c r="D796" i="36" s="1"/>
  <c r="D797" i="36" s="1"/>
  <c r="D798" i="36" s="1"/>
  <c r="D799" i="36" s="1"/>
  <c r="D800" i="36" s="1"/>
  <c r="D801" i="36" s="1"/>
  <c r="D802" i="36" s="1"/>
  <c r="D803" i="36" s="1"/>
  <c r="D804" i="36" s="1"/>
  <c r="D805" i="36" s="1"/>
  <c r="D806" i="36" s="1"/>
  <c r="D807" i="36" s="1"/>
  <c r="D808" i="36" s="1"/>
  <c r="D809" i="36" s="1"/>
  <c r="D810" i="36" s="1"/>
  <c r="D811" i="36" s="1"/>
  <c r="D812" i="36" s="1"/>
  <c r="D813" i="36" s="1"/>
  <c r="D814" i="36" s="1"/>
  <c r="D815" i="36" s="1"/>
  <c r="D816" i="36" s="1"/>
  <c r="D817" i="36" s="1"/>
  <c r="D818" i="36" s="1"/>
  <c r="D819" i="36" s="1"/>
  <c r="D820" i="36" s="1"/>
  <c r="D821" i="36" s="1"/>
  <c r="D822" i="36" s="1"/>
  <c r="D823" i="36" s="1"/>
  <c r="D824" i="36" s="1"/>
  <c r="D825" i="36" s="1"/>
  <c r="D826" i="36" s="1"/>
  <c r="D827" i="36" s="1"/>
  <c r="D828" i="36" s="1"/>
  <c r="D829" i="36" s="1"/>
  <c r="D830" i="36" s="1"/>
  <c r="D831" i="36" s="1"/>
  <c r="D832" i="36" s="1"/>
  <c r="D833" i="36" s="1"/>
  <c r="D834" i="36" s="1"/>
  <c r="D97" i="28"/>
  <c r="D98" i="28" s="1"/>
  <c r="D99" i="28" s="1"/>
  <c r="D100" i="28" s="1"/>
  <c r="D101" i="28" s="1"/>
  <c r="D102" i="28" s="1"/>
  <c r="D103" i="28" s="1"/>
  <c r="D104" i="28" s="1"/>
  <c r="D105" i="28" s="1"/>
  <c r="D106" i="28" s="1"/>
  <c r="D107" i="28" s="1"/>
  <c r="D108" i="28" s="1"/>
  <c r="D109" i="28" s="1"/>
  <c r="D110" i="28" s="1"/>
  <c r="J87" i="27"/>
  <c r="J107" i="34"/>
  <c r="J108" i="34" s="1"/>
  <c r="J109" i="34" s="1"/>
  <c r="J110" i="34" s="1"/>
  <c r="J111" i="34" s="1"/>
  <c r="J112" i="34" s="1"/>
  <c r="J113" i="34" s="1"/>
  <c r="J114" i="34" s="1"/>
  <c r="J115" i="34" s="1"/>
  <c r="J116" i="34" s="1"/>
  <c r="J117" i="34" s="1"/>
  <c r="J118" i="34" s="1"/>
  <c r="J119" i="34" s="1"/>
  <c r="J120" i="34" s="1"/>
  <c r="J121" i="34" s="1"/>
  <c r="J122" i="34" s="1"/>
  <c r="J123" i="34" s="1"/>
  <c r="J124" i="34" s="1"/>
  <c r="J125" i="34" s="1"/>
  <c r="J126" i="34" s="1"/>
  <c r="D23" i="16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61" i="16" s="1"/>
  <c r="D62" i="16" s="1"/>
  <c r="D63" i="16" s="1"/>
  <c r="D64" i="16" s="1"/>
  <c r="D65" i="16" s="1"/>
  <c r="D66" i="16" s="1"/>
  <c r="D67" i="16" s="1"/>
  <c r="D68" i="16" s="1"/>
  <c r="D69" i="16" s="1"/>
  <c r="D70" i="16" s="1"/>
  <c r="D71" i="16" s="1"/>
  <c r="D72" i="16" s="1"/>
  <c r="D73" i="16" s="1"/>
  <c r="D74" i="16" s="1"/>
  <c r="D75" i="16" s="1"/>
  <c r="D76" i="16" s="1"/>
  <c r="D77" i="16" s="1"/>
  <c r="D78" i="16" s="1"/>
  <c r="D79" i="16" s="1"/>
  <c r="D80" i="16" s="1"/>
  <c r="D81" i="16" s="1"/>
  <c r="D82" i="16" s="1"/>
  <c r="D83" i="16" s="1"/>
  <c r="D84" i="16" s="1"/>
  <c r="D85" i="16" s="1"/>
  <c r="D86" i="16" s="1"/>
  <c r="D87" i="16" s="1"/>
  <c r="D88" i="16" s="1"/>
  <c r="D89" i="16" s="1"/>
  <c r="D90" i="16" s="1"/>
  <c r="D91" i="16" s="1"/>
  <c r="D92" i="16" s="1"/>
  <c r="D93" i="16" s="1"/>
  <c r="D94" i="16" s="1"/>
  <c r="D95" i="16" s="1"/>
  <c r="D96" i="16" s="1"/>
  <c r="D97" i="16" s="1"/>
  <c r="D98" i="16" s="1"/>
  <c r="D99" i="16" s="1"/>
  <c r="D100" i="16" s="1"/>
  <c r="D101" i="16" s="1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3" i="16" s="1"/>
  <c r="D114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D177" i="16" s="1"/>
  <c r="D178" i="16" s="1"/>
  <c r="D179" i="16" s="1"/>
  <c r="D180" i="16" s="1"/>
  <c r="D181" i="16" s="1"/>
  <c r="D182" i="16" s="1"/>
  <c r="D183" i="16" s="1"/>
  <c r="D184" i="16" s="1"/>
  <c r="D185" i="16" s="1"/>
  <c r="D186" i="16" s="1"/>
  <c r="D187" i="16" s="1"/>
  <c r="D188" i="16" s="1"/>
  <c r="D189" i="16" s="1"/>
  <c r="D190" i="16" s="1"/>
  <c r="D191" i="16" s="1"/>
  <c r="D192" i="16" s="1"/>
  <c r="D193" i="16" s="1"/>
  <c r="D194" i="16" s="1"/>
  <c r="D195" i="16" s="1"/>
  <c r="D196" i="16" s="1"/>
  <c r="D197" i="16" s="1"/>
  <c r="D198" i="16" s="1"/>
  <c r="D199" i="16" s="1"/>
  <c r="D200" i="16" s="1"/>
  <c r="D201" i="16" s="1"/>
  <c r="D202" i="16" s="1"/>
  <c r="D203" i="16" s="1"/>
  <c r="D204" i="16" s="1"/>
  <c r="D205" i="16" s="1"/>
  <c r="D206" i="16" s="1"/>
  <c r="D207" i="16" s="1"/>
  <c r="D208" i="16" s="1"/>
  <c r="D209" i="16" s="1"/>
  <c r="D210" i="16" s="1"/>
  <c r="D211" i="16" s="1"/>
  <c r="D212" i="16" s="1"/>
  <c r="D213" i="16" s="1"/>
  <c r="D214" i="16" s="1"/>
  <c r="D215" i="16" s="1"/>
  <c r="D216" i="16" s="1"/>
  <c r="D217" i="16" s="1"/>
  <c r="D218" i="16" s="1"/>
  <c r="D219" i="16" s="1"/>
  <c r="D220" i="16" s="1"/>
  <c r="D221" i="16" s="1"/>
  <c r="D222" i="16" s="1"/>
  <c r="D223" i="16" s="1"/>
  <c r="D224" i="16" s="1"/>
  <c r="D225" i="16" s="1"/>
  <c r="D226" i="16" s="1"/>
  <c r="D227" i="16" s="1"/>
  <c r="D228" i="16" s="1"/>
  <c r="D229" i="16" s="1"/>
  <c r="D230" i="16" s="1"/>
  <c r="D231" i="16" s="1"/>
  <c r="D232" i="16" s="1"/>
  <c r="D233" i="16" s="1"/>
  <c r="D234" i="16" s="1"/>
  <c r="D235" i="16" s="1"/>
  <c r="D236" i="16" s="1"/>
  <c r="D237" i="16" s="1"/>
  <c r="D238" i="16" s="1"/>
  <c r="D239" i="16" s="1"/>
  <c r="D240" i="16" s="1"/>
  <c r="D241" i="16" s="1"/>
  <c r="D242" i="16" s="1"/>
  <c r="D243" i="16" s="1"/>
  <c r="D244" i="16" s="1"/>
  <c r="D245" i="16" s="1"/>
  <c r="D246" i="16" s="1"/>
  <c r="D247" i="16" s="1"/>
  <c r="D248" i="16" s="1"/>
  <c r="D249" i="16" s="1"/>
  <c r="D250" i="16" s="1"/>
  <c r="D251" i="16" s="1"/>
  <c r="D252" i="16" s="1"/>
  <c r="D253" i="16" s="1"/>
  <c r="D254" i="16" s="1"/>
  <c r="D255" i="16" s="1"/>
  <c r="D256" i="16" s="1"/>
  <c r="D257" i="16" s="1"/>
  <c r="D258" i="16" s="1"/>
  <c r="D259" i="16" s="1"/>
  <c r="D260" i="16" s="1"/>
  <c r="D261" i="16" s="1"/>
  <c r="D262" i="16" s="1"/>
  <c r="D263" i="16" s="1"/>
  <c r="D264" i="16" s="1"/>
  <c r="D265" i="16" s="1"/>
  <c r="D266" i="16" s="1"/>
  <c r="D267" i="16" s="1"/>
  <c r="D268" i="16" s="1"/>
  <c r="D269" i="16" s="1"/>
  <c r="D270" i="16" s="1"/>
  <c r="D271" i="16" s="1"/>
  <c r="D272" i="16" s="1"/>
  <c r="D273" i="16" s="1"/>
  <c r="D274" i="16" s="1"/>
  <c r="D275" i="16" s="1"/>
  <c r="D276" i="16" s="1"/>
  <c r="D277" i="16" s="1"/>
  <c r="D278" i="16" s="1"/>
  <c r="D279" i="16" s="1"/>
  <c r="D280" i="16" s="1"/>
  <c r="D281" i="16" s="1"/>
  <c r="D282" i="16" s="1"/>
  <c r="D283" i="16" s="1"/>
  <c r="D284" i="16" s="1"/>
  <c r="D285" i="16" s="1"/>
  <c r="D286" i="16" s="1"/>
  <c r="D287" i="16" s="1"/>
  <c r="D288" i="16" s="1"/>
  <c r="D289" i="16" s="1"/>
  <c r="D290" i="16" s="1"/>
  <c r="D291" i="16" s="1"/>
  <c r="D292" i="16" s="1"/>
  <c r="D293" i="16" s="1"/>
  <c r="D294" i="16" s="1"/>
  <c r="D295" i="16" s="1"/>
  <c r="D296" i="16" s="1"/>
  <c r="D297" i="16" s="1"/>
  <c r="D298" i="16" s="1"/>
  <c r="D299" i="16" s="1"/>
  <c r="D300" i="16" s="1"/>
  <c r="D301" i="16" s="1"/>
  <c r="D302" i="16" s="1"/>
  <c r="D303" i="16" s="1"/>
  <c r="D304" i="16" s="1"/>
  <c r="D305" i="16" s="1"/>
  <c r="D306" i="16" s="1"/>
  <c r="D307" i="16" s="1"/>
  <c r="D308" i="16" s="1"/>
  <c r="D309" i="16" s="1"/>
  <c r="D310" i="16" s="1"/>
  <c r="D311" i="16" s="1"/>
  <c r="D312" i="16" s="1"/>
  <c r="D313" i="16" s="1"/>
  <c r="D314" i="16" s="1"/>
  <c r="D315" i="16" s="1"/>
  <c r="D316" i="16" s="1"/>
  <c r="D317" i="16" s="1"/>
  <c r="D318" i="16" s="1"/>
  <c r="D319" i="16" s="1"/>
  <c r="D320" i="16" s="1"/>
  <c r="D321" i="16" s="1"/>
  <c r="D322" i="16" s="1"/>
  <c r="D323" i="16" s="1"/>
  <c r="D324" i="16" s="1"/>
  <c r="D325" i="16" s="1"/>
  <c r="D326" i="16" s="1"/>
  <c r="D327" i="16" s="1"/>
  <c r="D328" i="16" s="1"/>
  <c r="D329" i="16" s="1"/>
  <c r="D330" i="16" s="1"/>
  <c r="D331" i="16" s="1"/>
  <c r="D332" i="16" s="1"/>
  <c r="D333" i="16" s="1"/>
  <c r="D334" i="16" s="1"/>
  <c r="D335" i="16" s="1"/>
  <c r="D336" i="16" s="1"/>
  <c r="D337" i="16" s="1"/>
  <c r="D338" i="16" s="1"/>
  <c r="D339" i="16" s="1"/>
  <c r="D340" i="16" s="1"/>
  <c r="D341" i="16" s="1"/>
  <c r="D342" i="16" s="1"/>
  <c r="D343" i="16" s="1"/>
  <c r="D344" i="16" s="1"/>
  <c r="D345" i="16" s="1"/>
  <c r="D346" i="16" s="1"/>
  <c r="D347" i="16" s="1"/>
  <c r="D348" i="16" s="1"/>
  <c r="D349" i="16" s="1"/>
  <c r="D350" i="16" s="1"/>
  <c r="D351" i="16" s="1"/>
  <c r="D352" i="16" s="1"/>
  <c r="D353" i="16" s="1"/>
  <c r="D354" i="16" s="1"/>
  <c r="D355" i="16" s="1"/>
  <c r="D356" i="16" s="1"/>
  <c r="D357" i="16" s="1"/>
  <c r="D358" i="16" s="1"/>
  <c r="D359" i="16" s="1"/>
  <c r="D360" i="16" s="1"/>
  <c r="D361" i="16" s="1"/>
  <c r="D362" i="16" s="1"/>
  <c r="D363" i="16" s="1"/>
  <c r="D364" i="16" s="1"/>
  <c r="D365" i="16" s="1"/>
  <c r="D366" i="16" s="1"/>
  <c r="D367" i="16" s="1"/>
  <c r="D368" i="16" s="1"/>
  <c r="D369" i="16" s="1"/>
  <c r="D370" i="16" s="1"/>
  <c r="D371" i="16" s="1"/>
  <c r="D372" i="16" s="1"/>
  <c r="D373" i="16" s="1"/>
  <c r="D374" i="16" s="1"/>
  <c r="D375" i="16" s="1"/>
  <c r="D376" i="16" s="1"/>
  <c r="D377" i="16" s="1"/>
  <c r="D378" i="16" s="1"/>
  <c r="D379" i="16" s="1"/>
  <c r="D380" i="16" s="1"/>
  <c r="D381" i="16" s="1"/>
  <c r="D382" i="16" s="1"/>
  <c r="D383" i="16" s="1"/>
  <c r="D384" i="16" s="1"/>
  <c r="D385" i="16" s="1"/>
  <c r="D386" i="16" s="1"/>
  <c r="D387" i="16" s="1"/>
  <c r="D388" i="16" s="1"/>
  <c r="D389" i="16" s="1"/>
  <c r="D390" i="16" s="1"/>
  <c r="D391" i="16" s="1"/>
  <c r="D392" i="16" s="1"/>
  <c r="D393" i="16" s="1"/>
  <c r="D394" i="16" s="1"/>
  <c r="D395" i="16" s="1"/>
  <c r="D396" i="16" s="1"/>
  <c r="D397" i="16" s="1"/>
  <c r="D398" i="16" s="1"/>
  <c r="D399" i="16" s="1"/>
  <c r="D400" i="16" s="1"/>
  <c r="D401" i="16" s="1"/>
  <c r="D402" i="16" s="1"/>
  <c r="D403" i="16" s="1"/>
  <c r="D404" i="16" s="1"/>
  <c r="D405" i="16" s="1"/>
  <c r="D406" i="16" s="1"/>
  <c r="D407" i="16" s="1"/>
  <c r="D408" i="16" s="1"/>
  <c r="D409" i="16" s="1"/>
  <c r="D410" i="16" s="1"/>
  <c r="D411" i="16" s="1"/>
  <c r="D412" i="16" s="1"/>
  <c r="D413" i="16" s="1"/>
  <c r="D414" i="16" s="1"/>
  <c r="D415" i="16" s="1"/>
  <c r="D416" i="16" s="1"/>
  <c r="D417" i="16" s="1"/>
  <c r="D418" i="16" s="1"/>
  <c r="D419" i="16" s="1"/>
  <c r="D420" i="16" s="1"/>
  <c r="D421" i="16" s="1"/>
  <c r="D422" i="16" s="1"/>
  <c r="D423" i="16" s="1"/>
  <c r="D424" i="16" s="1"/>
  <c r="D425" i="16" s="1"/>
  <c r="D426" i="16" s="1"/>
  <c r="D427" i="16" s="1"/>
  <c r="D428" i="16" s="1"/>
  <c r="D429" i="16" s="1"/>
  <c r="D430" i="16" s="1"/>
  <c r="D431" i="16" s="1"/>
  <c r="D432" i="16" s="1"/>
  <c r="D433" i="16" s="1"/>
  <c r="D434" i="16" s="1"/>
  <c r="D435" i="16" s="1"/>
  <c r="D436" i="16" s="1"/>
  <c r="D437" i="16" s="1"/>
  <c r="D438" i="16" s="1"/>
  <c r="D439" i="16" s="1"/>
  <c r="D440" i="16" s="1"/>
  <c r="D441" i="16" s="1"/>
  <c r="D442" i="16" s="1"/>
  <c r="D443" i="16" s="1"/>
  <c r="D444" i="16" s="1"/>
  <c r="D445" i="16" s="1"/>
  <c r="D446" i="16" s="1"/>
  <c r="D447" i="16" s="1"/>
  <c r="D448" i="16" s="1"/>
  <c r="D449" i="16" s="1"/>
  <c r="D450" i="16" s="1"/>
  <c r="D451" i="16" s="1"/>
  <c r="D452" i="16" s="1"/>
  <c r="D453" i="16" s="1"/>
  <c r="D454" i="16" s="1"/>
  <c r="D455" i="16" s="1"/>
  <c r="D456" i="16" s="1"/>
  <c r="D457" i="16" s="1"/>
  <c r="D458" i="16" s="1"/>
  <c r="D459" i="16" s="1"/>
  <c r="D460" i="16" s="1"/>
  <c r="D461" i="16" s="1"/>
  <c r="D462" i="16" s="1"/>
  <c r="D463" i="16" s="1"/>
  <c r="D464" i="16" s="1"/>
  <c r="D465" i="16" s="1"/>
  <c r="D466" i="16" s="1"/>
  <c r="D467" i="16" s="1"/>
  <c r="D468" i="16" s="1"/>
  <c r="D469" i="16" s="1"/>
  <c r="D470" i="16" s="1"/>
  <c r="D471" i="16" s="1"/>
  <c r="D472" i="16" s="1"/>
  <c r="D473" i="16" s="1"/>
  <c r="D474" i="16" s="1"/>
  <c r="D475" i="16" s="1"/>
  <c r="D476" i="16" s="1"/>
  <c r="D477" i="16" s="1"/>
  <c r="D478" i="16" s="1"/>
  <c r="D479" i="16" s="1"/>
  <c r="D480" i="16" s="1"/>
  <c r="D481" i="16" s="1"/>
  <c r="D482" i="16" s="1"/>
  <c r="D483" i="16" s="1"/>
  <c r="D484" i="16" s="1"/>
  <c r="D485" i="16" s="1"/>
  <c r="D486" i="16" s="1"/>
  <c r="D487" i="16" s="1"/>
  <c r="D488" i="16" s="1"/>
  <c r="D489" i="16" s="1"/>
  <c r="D490" i="16" s="1"/>
  <c r="D491" i="16" s="1"/>
  <c r="D492" i="16" s="1"/>
  <c r="D493" i="16" s="1"/>
  <c r="D494" i="16" s="1"/>
  <c r="D495" i="16" s="1"/>
  <c r="D496" i="16" s="1"/>
  <c r="D497" i="16" s="1"/>
  <c r="D498" i="16" s="1"/>
  <c r="D499" i="16" s="1"/>
  <c r="D500" i="16" s="1"/>
  <c r="D501" i="16" s="1"/>
  <c r="D502" i="16" s="1"/>
  <c r="D503" i="16" s="1"/>
  <c r="D504" i="16" s="1"/>
  <c r="D505" i="16" s="1"/>
  <c r="D506" i="16" s="1"/>
  <c r="D507" i="16" s="1"/>
  <c r="D508" i="16" s="1"/>
  <c r="D509" i="16" s="1"/>
  <c r="D510" i="16" s="1"/>
  <c r="D511" i="16" s="1"/>
  <c r="D512" i="16" s="1"/>
  <c r="D513" i="16" s="1"/>
  <c r="D514" i="16" s="1"/>
  <c r="D515" i="16" s="1"/>
  <c r="D516" i="16" s="1"/>
  <c r="D517" i="16" s="1"/>
  <c r="D518" i="16" s="1"/>
  <c r="D519" i="16" s="1"/>
  <c r="D520" i="16" s="1"/>
  <c r="D521" i="16" s="1"/>
  <c r="D522" i="16" s="1"/>
  <c r="D523" i="16" s="1"/>
  <c r="D524" i="16" s="1"/>
  <c r="D525" i="16" s="1"/>
  <c r="D526" i="16" s="1"/>
  <c r="D527" i="16" s="1"/>
  <c r="D528" i="16" s="1"/>
  <c r="D529" i="16" s="1"/>
  <c r="D530" i="16" s="1"/>
  <c r="D531" i="16" s="1"/>
  <c r="D532" i="16" s="1"/>
  <c r="D533" i="16" s="1"/>
  <c r="D534" i="16" s="1"/>
  <c r="D535" i="16" s="1"/>
  <c r="D536" i="16" s="1"/>
  <c r="D537" i="16" s="1"/>
  <c r="D538" i="16" s="1"/>
  <c r="D539" i="16" s="1"/>
  <c r="D540" i="16" s="1"/>
  <c r="D541" i="16" s="1"/>
  <c r="D542" i="16" s="1"/>
  <c r="D543" i="16" s="1"/>
  <c r="D544" i="16" s="1"/>
  <c r="D545" i="16" s="1"/>
  <c r="D546" i="16" s="1"/>
  <c r="D547" i="16" s="1"/>
  <c r="D548" i="16" s="1"/>
  <c r="D549" i="16" s="1"/>
  <c r="D550" i="16" s="1"/>
  <c r="D551" i="16" s="1"/>
  <c r="D552" i="16" s="1"/>
  <c r="D553" i="16" s="1"/>
  <c r="D554" i="16" s="1"/>
  <c r="D555" i="16" s="1"/>
  <c r="D556" i="16" s="1"/>
  <c r="D557" i="16" s="1"/>
  <c r="D558" i="16" s="1"/>
  <c r="D559" i="16" s="1"/>
  <c r="D560" i="16" s="1"/>
  <c r="D561" i="16" s="1"/>
  <c r="D562" i="16" s="1"/>
  <c r="D563" i="16" s="1"/>
  <c r="D564" i="16" s="1"/>
  <c r="D565" i="16" s="1"/>
  <c r="D566" i="16" s="1"/>
  <c r="D567" i="16" s="1"/>
  <c r="H9" i="10"/>
  <c r="G9" i="10"/>
  <c r="D582" i="34" l="1"/>
  <c r="D583" i="34" s="1"/>
  <c r="D584" i="34" s="1"/>
  <c r="D585" i="34" s="1"/>
  <c r="D586" i="34" s="1"/>
  <c r="D587" i="34" s="1"/>
  <c r="D588" i="34" s="1"/>
  <c r="D589" i="34" s="1"/>
  <c r="D590" i="34" s="1"/>
  <c r="D111" i="28"/>
  <c r="D112" i="28" s="1"/>
  <c r="D113" i="28" s="1"/>
  <c r="D114" i="28" s="1"/>
  <c r="D115" i="28" s="1"/>
  <c r="D116" i="28" s="1"/>
  <c r="D117" i="28" s="1"/>
  <c r="D118" i="28" s="1"/>
  <c r="D119" i="28" s="1"/>
  <c r="D120" i="28" s="1"/>
  <c r="D121" i="28" s="1"/>
  <c r="D122" i="28" s="1"/>
  <c r="D123" i="28" s="1"/>
  <c r="J88" i="27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J309" i="27" s="1"/>
  <c r="J310" i="27" s="1"/>
  <c r="J311" i="27" s="1"/>
  <c r="J312" i="27" s="1"/>
  <c r="J313" i="27" s="1"/>
  <c r="J314" i="27" s="1"/>
  <c r="J315" i="27" s="1"/>
  <c r="J316" i="27" s="1"/>
  <c r="J317" i="27" s="1"/>
  <c r="J318" i="27" s="1"/>
  <c r="J319" i="27" s="1"/>
  <c r="J320" i="27" s="1"/>
  <c r="J321" i="27" s="1"/>
  <c r="J322" i="27" s="1"/>
  <c r="J323" i="27" s="1"/>
  <c r="J324" i="27" s="1"/>
  <c r="J325" i="27" s="1"/>
  <c r="J326" i="27" s="1"/>
  <c r="J327" i="27" s="1"/>
  <c r="J328" i="27" s="1"/>
  <c r="J329" i="27" s="1"/>
  <c r="J330" i="27" s="1"/>
  <c r="J331" i="27" s="1"/>
  <c r="J332" i="27" s="1"/>
  <c r="J333" i="27" s="1"/>
  <c r="J334" i="27" s="1"/>
  <c r="J335" i="27" s="1"/>
  <c r="J336" i="27" s="1"/>
  <c r="J337" i="27" s="1"/>
  <c r="J338" i="27" s="1"/>
  <c r="J339" i="27" s="1"/>
  <c r="J340" i="27" s="1"/>
  <c r="J341" i="27" s="1"/>
  <c r="J342" i="27" s="1"/>
  <c r="J343" i="27" s="1"/>
  <c r="J344" i="27" s="1"/>
  <c r="J345" i="27" s="1"/>
  <c r="J346" i="27" s="1"/>
  <c r="J347" i="27" s="1"/>
  <c r="J348" i="27" s="1"/>
  <c r="J349" i="27" s="1"/>
  <c r="J350" i="27" s="1"/>
  <c r="J351" i="27" s="1"/>
  <c r="J352" i="27" s="1"/>
  <c r="J353" i="27" s="1"/>
  <c r="J354" i="27" s="1"/>
  <c r="J355" i="27" s="1"/>
  <c r="J356" i="27" s="1"/>
  <c r="J357" i="27" s="1"/>
  <c r="J358" i="27" s="1"/>
  <c r="J359" i="27" s="1"/>
  <c r="J360" i="27" s="1"/>
  <c r="J361" i="27" s="1"/>
  <c r="J362" i="27" s="1"/>
  <c r="J363" i="27" s="1"/>
  <c r="J364" i="27" s="1"/>
  <c r="J365" i="27" s="1"/>
  <c r="J366" i="27" s="1"/>
  <c r="J367" i="27" s="1"/>
  <c r="J368" i="27" s="1"/>
  <c r="J369" i="27" s="1"/>
  <c r="J370" i="27" s="1"/>
  <c r="J371" i="27" s="1"/>
  <c r="J372" i="27" s="1"/>
  <c r="J373" i="27" s="1"/>
  <c r="J374" i="27" s="1"/>
  <c r="J375" i="27" s="1"/>
  <c r="J376" i="27" s="1"/>
  <c r="J377" i="27" s="1"/>
  <c r="J378" i="27" s="1"/>
  <c r="J379" i="27" s="1"/>
  <c r="J380" i="27" s="1"/>
  <c r="J381" i="27" s="1"/>
  <c r="J382" i="27" s="1"/>
  <c r="J383" i="27" s="1"/>
  <c r="J384" i="27" s="1"/>
  <c r="J385" i="27" s="1"/>
  <c r="J386" i="27" s="1"/>
  <c r="J387" i="27" s="1"/>
  <c r="J388" i="27" s="1"/>
  <c r="J389" i="27" s="1"/>
  <c r="J390" i="27" s="1"/>
  <c r="J391" i="27" s="1"/>
  <c r="J392" i="27" s="1"/>
  <c r="J393" i="27" s="1"/>
  <c r="J394" i="27" s="1"/>
  <c r="J395" i="27" s="1"/>
  <c r="J396" i="27" s="1"/>
  <c r="J397" i="27" s="1"/>
  <c r="J398" i="27" s="1"/>
  <c r="J399" i="27" s="1"/>
  <c r="J400" i="27" s="1"/>
  <c r="J401" i="27" s="1"/>
  <c r="J402" i="27" s="1"/>
  <c r="J403" i="27" s="1"/>
  <c r="J404" i="27" s="1"/>
  <c r="J405" i="27" s="1"/>
  <c r="J406" i="27" s="1"/>
  <c r="J407" i="27" s="1"/>
  <c r="J408" i="27" s="1"/>
  <c r="J409" i="27" s="1"/>
  <c r="J410" i="27" s="1"/>
  <c r="J411" i="27" s="1"/>
  <c r="J412" i="27" s="1"/>
  <c r="J413" i="27" s="1"/>
  <c r="J414" i="27" s="1"/>
  <c r="J415" i="27" s="1"/>
  <c r="J416" i="27" s="1"/>
  <c r="J417" i="27" s="1"/>
  <c r="J418" i="27" s="1"/>
  <c r="J419" i="27" s="1"/>
  <c r="J420" i="27" s="1"/>
  <c r="J421" i="27" s="1"/>
  <c r="J422" i="27" s="1"/>
  <c r="J423" i="27" s="1"/>
  <c r="J424" i="27" s="1"/>
  <c r="J425" i="27" s="1"/>
  <c r="J426" i="27" s="1"/>
  <c r="J427" i="27" s="1"/>
  <c r="J428" i="27" s="1"/>
  <c r="J429" i="27" s="1"/>
  <c r="J430" i="27" s="1"/>
  <c r="J431" i="27" s="1"/>
  <c r="J432" i="27" s="1"/>
  <c r="J433" i="27" s="1"/>
  <c r="J434" i="27" s="1"/>
  <c r="J435" i="27" s="1"/>
  <c r="J436" i="27" s="1"/>
  <c r="J437" i="27" s="1"/>
  <c r="J438" i="27" s="1"/>
  <c r="J439" i="27" s="1"/>
  <c r="J440" i="27" s="1"/>
  <c r="J441" i="27" s="1"/>
  <c r="J442" i="27" s="1"/>
  <c r="J443" i="27" s="1"/>
  <c r="J444" i="27" s="1"/>
  <c r="J445" i="27" s="1"/>
  <c r="J446" i="27" s="1"/>
  <c r="J447" i="27" s="1"/>
  <c r="J448" i="27" s="1"/>
  <c r="J449" i="27" s="1"/>
  <c r="J450" i="27" s="1"/>
  <c r="J451" i="27" s="1"/>
  <c r="J452" i="27" s="1"/>
  <c r="J453" i="27" s="1"/>
  <c r="J454" i="27" s="1"/>
  <c r="J455" i="27" s="1"/>
  <c r="J456" i="27" s="1"/>
  <c r="J457" i="27" s="1"/>
  <c r="J458" i="27" s="1"/>
  <c r="J459" i="27" s="1"/>
  <c r="J460" i="27" s="1"/>
  <c r="J461" i="27" s="1"/>
  <c r="J462" i="27" s="1"/>
  <c r="J463" i="27" s="1"/>
  <c r="J464" i="27" s="1"/>
  <c r="J465" i="27" s="1"/>
  <c r="J466" i="27" s="1"/>
  <c r="J467" i="27" s="1"/>
  <c r="J468" i="27" s="1"/>
  <c r="J469" i="27" s="1"/>
  <c r="J470" i="27" s="1"/>
  <c r="J471" i="27" s="1"/>
  <c r="J472" i="27" s="1"/>
  <c r="J127" i="34"/>
  <c r="J128" i="34" s="1"/>
  <c r="J129" i="34" s="1"/>
  <c r="J130" i="34" s="1"/>
  <c r="J131" i="34" s="1"/>
  <c r="J132" i="34" s="1"/>
  <c r="J133" i="34" s="1"/>
  <c r="J134" i="34" s="1"/>
  <c r="J135" i="34" s="1"/>
  <c r="J136" i="34" s="1"/>
  <c r="J137" i="34" s="1"/>
  <c r="J138" i="34" s="1"/>
  <c r="J139" i="34" s="1"/>
  <c r="J140" i="34" s="1"/>
  <c r="J141" i="34" s="1"/>
  <c r="J142" i="34" s="1"/>
  <c r="J143" i="34" s="1"/>
  <c r="D568" i="16"/>
  <c r="D569" i="16" s="1"/>
  <c r="D570" i="16" s="1"/>
  <c r="D571" i="16" s="1"/>
  <c r="D572" i="16" s="1"/>
  <c r="D573" i="16" s="1"/>
  <c r="D574" i="16" s="1"/>
  <c r="D575" i="16" s="1"/>
  <c r="D576" i="16" s="1"/>
  <c r="D577" i="16" s="1"/>
  <c r="D578" i="16" s="1"/>
  <c r="D579" i="16" s="1"/>
  <c r="D580" i="16" s="1"/>
  <c r="D581" i="16" s="1"/>
  <c r="D582" i="16" s="1"/>
  <c r="D583" i="16" s="1"/>
  <c r="D584" i="16" s="1"/>
  <c r="D585" i="16" s="1"/>
  <c r="D586" i="16" s="1"/>
  <c r="D587" i="16" s="1"/>
  <c r="D588" i="16" s="1"/>
  <c r="D589" i="16" s="1"/>
  <c r="D590" i="16" s="1"/>
  <c r="D591" i="16" s="1"/>
  <c r="D592" i="16" s="1"/>
  <c r="D593" i="16" s="1"/>
  <c r="D594" i="16" s="1"/>
  <c r="D595" i="16" s="1"/>
  <c r="D596" i="16" s="1"/>
  <c r="D597" i="16" s="1"/>
  <c r="D598" i="16" s="1"/>
  <c r="D599" i="16" s="1"/>
  <c r="D600" i="16" s="1"/>
  <c r="D601" i="16" s="1"/>
  <c r="D602" i="16" s="1"/>
  <c r="D603" i="16" s="1"/>
  <c r="D604" i="16" s="1"/>
  <c r="D605" i="16" s="1"/>
  <c r="D606" i="16" s="1"/>
  <c r="D607" i="16" s="1"/>
  <c r="D608" i="16" s="1"/>
  <c r="D609" i="16" s="1"/>
  <c r="D610" i="16" s="1"/>
  <c r="D611" i="16" s="1"/>
  <c r="D612" i="16" s="1"/>
  <c r="D613" i="16" s="1"/>
  <c r="D614" i="16" s="1"/>
  <c r="D615" i="16" s="1"/>
  <c r="D616" i="16" s="1"/>
  <c r="D617" i="16" s="1"/>
  <c r="D618" i="16" s="1"/>
  <c r="D619" i="16" s="1"/>
  <c r="D620" i="16" s="1"/>
  <c r="D621" i="16" s="1"/>
  <c r="D622" i="16" s="1"/>
  <c r="D623" i="16" s="1"/>
  <c r="D624" i="16" s="1"/>
  <c r="D625" i="16" s="1"/>
  <c r="D626" i="16" s="1"/>
  <c r="D627" i="16" s="1"/>
  <c r="D628" i="16" s="1"/>
  <c r="D629" i="16" s="1"/>
  <c r="D630" i="16" s="1"/>
  <c r="D631" i="16" s="1"/>
  <c r="D632" i="16" s="1"/>
  <c r="D633" i="16" s="1"/>
  <c r="D634" i="16" s="1"/>
  <c r="D635" i="16" s="1"/>
  <c r="D636" i="16" s="1"/>
  <c r="D637" i="16" s="1"/>
  <c r="D638" i="16" s="1"/>
  <c r="D639" i="16" s="1"/>
  <c r="D640" i="16" s="1"/>
  <c r="D641" i="16" s="1"/>
  <c r="D642" i="16" s="1"/>
  <c r="D643" i="16" s="1"/>
  <c r="D644" i="16" s="1"/>
  <c r="D645" i="16" s="1"/>
  <c r="D646" i="16" s="1"/>
  <c r="D647" i="16" s="1"/>
  <c r="D648" i="16" s="1"/>
  <c r="D649" i="16" s="1"/>
  <c r="D650" i="16" s="1"/>
  <c r="D651" i="16" s="1"/>
  <c r="D652" i="16" s="1"/>
  <c r="D653" i="16" s="1"/>
  <c r="D654" i="16" s="1"/>
  <c r="D655" i="16" s="1"/>
  <c r="D656" i="16" s="1"/>
  <c r="D657" i="16" s="1"/>
  <c r="D658" i="16" s="1"/>
  <c r="D659" i="16" s="1"/>
  <c r="D660" i="16" s="1"/>
  <c r="D661" i="16" s="1"/>
  <c r="D662" i="16" s="1"/>
  <c r="D663" i="16" s="1"/>
  <c r="D664" i="16" s="1"/>
  <c r="D665" i="16" s="1"/>
  <c r="D666" i="16" s="1"/>
  <c r="D667" i="16" s="1"/>
  <c r="D668" i="16" s="1"/>
  <c r="D669" i="16" s="1"/>
  <c r="D670" i="16" s="1"/>
  <c r="D671" i="16" s="1"/>
  <c r="D672" i="16" s="1"/>
  <c r="D673" i="16" s="1"/>
  <c r="D674" i="16" s="1"/>
  <c r="D675" i="16" s="1"/>
  <c r="D676" i="16" s="1"/>
  <c r="D677" i="16" s="1"/>
  <c r="D678" i="16" s="1"/>
  <c r="D679" i="16" s="1"/>
  <c r="D680" i="16" s="1"/>
  <c r="D681" i="16" s="1"/>
  <c r="D682" i="16" s="1"/>
  <c r="D683" i="16" s="1"/>
  <c r="D684" i="16" s="1"/>
  <c r="D685" i="16" s="1"/>
  <c r="D686" i="16" s="1"/>
  <c r="D687" i="16" s="1"/>
  <c r="D688" i="16" s="1"/>
  <c r="D689" i="16" s="1"/>
  <c r="D690" i="16" s="1"/>
  <c r="D691" i="16" s="1"/>
  <c r="D692" i="16" s="1"/>
  <c r="D693" i="16" s="1"/>
  <c r="D694" i="16" s="1"/>
  <c r="D695" i="16" s="1"/>
  <c r="D696" i="16" s="1"/>
  <c r="D697" i="16" s="1"/>
  <c r="D698" i="16" s="1"/>
  <c r="D699" i="16" s="1"/>
  <c r="D700" i="16" s="1"/>
  <c r="D701" i="16" s="1"/>
  <c r="D702" i="16" s="1"/>
  <c r="D703" i="16" s="1"/>
  <c r="D704" i="16" s="1"/>
  <c r="D705" i="16" s="1"/>
  <c r="D706" i="16" s="1"/>
  <c r="D707" i="16" s="1"/>
  <c r="D708" i="16" s="1"/>
  <c r="D709" i="16" s="1"/>
  <c r="D710" i="16" s="1"/>
  <c r="D711" i="16" s="1"/>
  <c r="D712" i="16" s="1"/>
  <c r="D713" i="16" s="1"/>
  <c r="D714" i="16" s="1"/>
  <c r="D715" i="16" s="1"/>
  <c r="D716" i="16" s="1"/>
  <c r="D717" i="16" s="1"/>
  <c r="D718" i="16" s="1"/>
  <c r="D719" i="16" s="1"/>
  <c r="D720" i="16" s="1"/>
  <c r="D721" i="16" s="1"/>
  <c r="D722" i="16" s="1"/>
  <c r="D723" i="16" s="1"/>
  <c r="D724" i="16" s="1"/>
  <c r="D725" i="16" s="1"/>
  <c r="D726" i="16" s="1"/>
  <c r="D727" i="16" s="1"/>
  <c r="D728" i="16" s="1"/>
  <c r="D729" i="16" s="1"/>
  <c r="D730" i="16" s="1"/>
  <c r="D731" i="16" s="1"/>
  <c r="D732" i="16" s="1"/>
  <c r="D733" i="16" s="1"/>
  <c r="D734" i="16" s="1"/>
  <c r="D735" i="16" s="1"/>
  <c r="D736" i="16" s="1"/>
  <c r="D737" i="16" s="1"/>
  <c r="D738" i="16" s="1"/>
  <c r="D739" i="16" s="1"/>
  <c r="D740" i="16" s="1"/>
  <c r="D741" i="16" s="1"/>
  <c r="D742" i="16" s="1"/>
  <c r="D743" i="16" s="1"/>
  <c r="D744" i="16" s="1"/>
  <c r="D745" i="16" s="1"/>
  <c r="D746" i="16" s="1"/>
  <c r="D747" i="16" s="1"/>
  <c r="D748" i="16" s="1"/>
  <c r="D749" i="16" s="1"/>
  <c r="D750" i="16" s="1"/>
  <c r="D751" i="16" s="1"/>
  <c r="D752" i="16" s="1"/>
  <c r="D753" i="16" s="1"/>
  <c r="D754" i="16" s="1"/>
  <c r="D755" i="16" s="1"/>
  <c r="D756" i="16" s="1"/>
  <c r="D757" i="16" s="1"/>
  <c r="D758" i="16" s="1"/>
  <c r="D759" i="16" s="1"/>
  <c r="D760" i="16" s="1"/>
  <c r="D761" i="16" s="1"/>
  <c r="D762" i="16" s="1"/>
  <c r="D763" i="16" s="1"/>
  <c r="D764" i="16" s="1"/>
  <c r="D765" i="16" s="1"/>
  <c r="C767" i="13"/>
  <c r="B767" i="13"/>
  <c r="I569" i="13"/>
  <c r="H569" i="13"/>
  <c r="J6" i="13"/>
  <c r="J7" i="13" s="1"/>
  <c r="J8" i="13" s="1"/>
  <c r="J9" i="13" s="1"/>
  <c r="J10" i="13" s="1"/>
  <c r="J11" i="13" s="1"/>
  <c r="J12" i="13" s="1"/>
  <c r="D6" i="13"/>
  <c r="D7" i="13" s="1"/>
  <c r="D8" i="13" s="1"/>
  <c r="D9" i="13" s="1"/>
  <c r="D10" i="13" s="1"/>
  <c r="D11" i="13" s="1"/>
  <c r="D12" i="13" s="1"/>
  <c r="J2" i="13"/>
  <c r="D2" i="13"/>
  <c r="C766" i="12"/>
  <c r="B766" i="12"/>
  <c r="I568" i="12"/>
  <c r="H568" i="12"/>
  <c r="J6" i="12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4" i="12" s="1"/>
  <c r="J55" i="12" s="1"/>
  <c r="J56" i="12" s="1"/>
  <c r="J57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08" i="12" s="1"/>
  <c r="J109" i="12" s="1"/>
  <c r="J110" i="12" s="1"/>
  <c r="J111" i="12" s="1"/>
  <c r="J112" i="12" s="1"/>
  <c r="J113" i="12" s="1"/>
  <c r="J114" i="12" s="1"/>
  <c r="J115" i="12" s="1"/>
  <c r="J116" i="12" s="1"/>
  <c r="J117" i="12" s="1"/>
  <c r="J118" i="12" s="1"/>
  <c r="J119" i="12" s="1"/>
  <c r="J120" i="12" s="1"/>
  <c r="J121" i="12" s="1"/>
  <c r="J122" i="12" s="1"/>
  <c r="J123" i="12" s="1"/>
  <c r="J124" i="12" s="1"/>
  <c r="J125" i="12" s="1"/>
  <c r="J126" i="12" s="1"/>
  <c r="J127" i="12" s="1"/>
  <c r="J128" i="12" s="1"/>
  <c r="J129" i="12" s="1"/>
  <c r="J130" i="12" s="1"/>
  <c r="J131" i="12" s="1"/>
  <c r="J132" i="12" s="1"/>
  <c r="J133" i="12" s="1"/>
  <c r="J134" i="12" s="1"/>
  <c r="J135" i="12" s="1"/>
  <c r="J136" i="12" s="1"/>
  <c r="J137" i="12" s="1"/>
  <c r="J138" i="12" s="1"/>
  <c r="J139" i="12" s="1"/>
  <c r="J140" i="12" s="1"/>
  <c r="J141" i="12" s="1"/>
  <c r="J142" i="12" s="1"/>
  <c r="J143" i="12" s="1"/>
  <c r="J144" i="12" s="1"/>
  <c r="J145" i="12" s="1"/>
  <c r="J146" i="12" s="1"/>
  <c r="J147" i="12" s="1"/>
  <c r="J148" i="12" s="1"/>
  <c r="J149" i="12" s="1"/>
  <c r="J150" i="12" s="1"/>
  <c r="J151" i="12" s="1"/>
  <c r="J152" i="12" s="1"/>
  <c r="J153" i="12" s="1"/>
  <c r="J154" i="12" s="1"/>
  <c r="J155" i="12" s="1"/>
  <c r="J156" i="12" s="1"/>
  <c r="J157" i="12" s="1"/>
  <c r="J158" i="12" s="1"/>
  <c r="J159" i="12" s="1"/>
  <c r="J160" i="12" s="1"/>
  <c r="J161" i="12" s="1"/>
  <c r="J162" i="12" s="1"/>
  <c r="J163" i="12" s="1"/>
  <c r="J164" i="12" s="1"/>
  <c r="J165" i="12" s="1"/>
  <c r="J166" i="12" s="1"/>
  <c r="J167" i="12" s="1"/>
  <c r="J168" i="12" s="1"/>
  <c r="J169" i="12" s="1"/>
  <c r="J170" i="12" s="1"/>
  <c r="J171" i="12" s="1"/>
  <c r="J172" i="12" s="1"/>
  <c r="J173" i="12" s="1"/>
  <c r="J174" i="12" s="1"/>
  <c r="J175" i="12" s="1"/>
  <c r="J176" i="12" s="1"/>
  <c r="J177" i="12" s="1"/>
  <c r="J178" i="12" s="1"/>
  <c r="J179" i="12" s="1"/>
  <c r="J180" i="12" s="1"/>
  <c r="J181" i="12" s="1"/>
  <c r="J182" i="12" s="1"/>
  <c r="J183" i="12" s="1"/>
  <c r="J184" i="12" s="1"/>
  <c r="J185" i="12" s="1"/>
  <c r="J186" i="12" s="1"/>
  <c r="J187" i="12" s="1"/>
  <c r="J188" i="12" s="1"/>
  <c r="J189" i="12" s="1"/>
  <c r="J190" i="12" s="1"/>
  <c r="J191" i="12" s="1"/>
  <c r="J192" i="12" s="1"/>
  <c r="J193" i="12" s="1"/>
  <c r="J194" i="12" s="1"/>
  <c r="J195" i="12" s="1"/>
  <c r="J196" i="12" s="1"/>
  <c r="J197" i="12" s="1"/>
  <c r="J198" i="12" s="1"/>
  <c r="J199" i="12" s="1"/>
  <c r="J200" i="12" s="1"/>
  <c r="J201" i="12" s="1"/>
  <c r="J202" i="12" s="1"/>
  <c r="J203" i="12" s="1"/>
  <c r="J204" i="12" s="1"/>
  <c r="J205" i="12" s="1"/>
  <c r="J206" i="12" s="1"/>
  <c r="J207" i="12" s="1"/>
  <c r="J208" i="12" s="1"/>
  <c r="J209" i="12" s="1"/>
  <c r="J210" i="12" s="1"/>
  <c r="J211" i="12" s="1"/>
  <c r="J212" i="12" s="1"/>
  <c r="J213" i="12" s="1"/>
  <c r="J214" i="12" s="1"/>
  <c r="J215" i="12" s="1"/>
  <c r="J216" i="12" s="1"/>
  <c r="J217" i="12" s="1"/>
  <c r="J218" i="12" s="1"/>
  <c r="J219" i="12" s="1"/>
  <c r="J220" i="12" s="1"/>
  <c r="J221" i="12" s="1"/>
  <c r="J222" i="12" s="1"/>
  <c r="J223" i="12" s="1"/>
  <c r="J224" i="12" s="1"/>
  <c r="J225" i="12" s="1"/>
  <c r="J226" i="12" s="1"/>
  <c r="J227" i="12" s="1"/>
  <c r="J228" i="12" s="1"/>
  <c r="J229" i="12" s="1"/>
  <c r="J230" i="12" s="1"/>
  <c r="J231" i="12" s="1"/>
  <c r="J232" i="12" s="1"/>
  <c r="J233" i="12" s="1"/>
  <c r="J234" i="12" s="1"/>
  <c r="J235" i="12" s="1"/>
  <c r="J236" i="12" s="1"/>
  <c r="J237" i="12" s="1"/>
  <c r="J238" i="12" s="1"/>
  <c r="J239" i="12" s="1"/>
  <c r="J240" i="12" s="1"/>
  <c r="J241" i="12" s="1"/>
  <c r="J242" i="12" s="1"/>
  <c r="J243" i="12" s="1"/>
  <c r="J244" i="12" s="1"/>
  <c r="J245" i="12" s="1"/>
  <c r="J246" i="12" s="1"/>
  <c r="J247" i="12" s="1"/>
  <c r="J248" i="12" s="1"/>
  <c r="J249" i="12" s="1"/>
  <c r="J250" i="12" s="1"/>
  <c r="J251" i="12" s="1"/>
  <c r="J252" i="12" s="1"/>
  <c r="J253" i="12" s="1"/>
  <c r="J254" i="12" s="1"/>
  <c r="J255" i="12" s="1"/>
  <c r="J256" i="12" s="1"/>
  <c r="J257" i="12" s="1"/>
  <c r="J258" i="12" s="1"/>
  <c r="J259" i="12" s="1"/>
  <c r="J260" i="12" s="1"/>
  <c r="J261" i="12" s="1"/>
  <c r="J262" i="12" s="1"/>
  <c r="J263" i="12" s="1"/>
  <c r="J264" i="12" s="1"/>
  <c r="J265" i="12" s="1"/>
  <c r="J266" i="12" s="1"/>
  <c r="J267" i="12" s="1"/>
  <c r="J268" i="12" s="1"/>
  <c r="J269" i="12" s="1"/>
  <c r="J270" i="12" s="1"/>
  <c r="J271" i="12" s="1"/>
  <c r="J272" i="12" s="1"/>
  <c r="J273" i="12" s="1"/>
  <c r="J274" i="12" s="1"/>
  <c r="J275" i="12" s="1"/>
  <c r="J276" i="12" s="1"/>
  <c r="J277" i="12" s="1"/>
  <c r="J278" i="12" s="1"/>
  <c r="J279" i="12" s="1"/>
  <c r="J280" i="12" s="1"/>
  <c r="J281" i="12" s="1"/>
  <c r="J282" i="12" s="1"/>
  <c r="J283" i="12" s="1"/>
  <c r="J284" i="12" s="1"/>
  <c r="J285" i="12" s="1"/>
  <c r="J286" i="12" s="1"/>
  <c r="J287" i="12" s="1"/>
  <c r="J288" i="12" s="1"/>
  <c r="J289" i="12" s="1"/>
  <c r="J290" i="12" s="1"/>
  <c r="J291" i="12" s="1"/>
  <c r="J292" i="12" s="1"/>
  <c r="J293" i="12" s="1"/>
  <c r="J294" i="12" s="1"/>
  <c r="J295" i="12" s="1"/>
  <c r="J296" i="12" s="1"/>
  <c r="J297" i="12" s="1"/>
  <c r="J298" i="12" s="1"/>
  <c r="J299" i="12" s="1"/>
  <c r="J300" i="12" s="1"/>
  <c r="J301" i="12" s="1"/>
  <c r="J302" i="12" s="1"/>
  <c r="J303" i="12" s="1"/>
  <c r="J304" i="12" s="1"/>
  <c r="J305" i="12" s="1"/>
  <c r="J306" i="12" s="1"/>
  <c r="J307" i="12" s="1"/>
  <c r="J308" i="12" s="1"/>
  <c r="J309" i="12" s="1"/>
  <c r="J310" i="12" s="1"/>
  <c r="J311" i="12" s="1"/>
  <c r="J312" i="12" s="1"/>
  <c r="J313" i="12" s="1"/>
  <c r="J314" i="12" s="1"/>
  <c r="J315" i="12" s="1"/>
  <c r="J316" i="12" s="1"/>
  <c r="J317" i="12" s="1"/>
  <c r="J318" i="12" s="1"/>
  <c r="J319" i="12" s="1"/>
  <c r="J320" i="12" s="1"/>
  <c r="J321" i="12" s="1"/>
  <c r="J322" i="12" s="1"/>
  <c r="J323" i="12" s="1"/>
  <c r="J324" i="12" s="1"/>
  <c r="J325" i="12" s="1"/>
  <c r="J326" i="12" s="1"/>
  <c r="J327" i="12" s="1"/>
  <c r="J328" i="12" s="1"/>
  <c r="J329" i="12" s="1"/>
  <c r="J330" i="12" s="1"/>
  <c r="J331" i="12" s="1"/>
  <c r="J332" i="12" s="1"/>
  <c r="J333" i="12" s="1"/>
  <c r="J334" i="12" s="1"/>
  <c r="J335" i="12" s="1"/>
  <c r="J336" i="12" s="1"/>
  <c r="J337" i="12" s="1"/>
  <c r="J338" i="12" s="1"/>
  <c r="J339" i="12" s="1"/>
  <c r="J340" i="12" s="1"/>
  <c r="J341" i="12" s="1"/>
  <c r="J342" i="12" s="1"/>
  <c r="J343" i="12" s="1"/>
  <c r="J344" i="12" s="1"/>
  <c r="J345" i="12" s="1"/>
  <c r="J346" i="12" s="1"/>
  <c r="J347" i="12" s="1"/>
  <c r="J348" i="12" s="1"/>
  <c r="J349" i="12" s="1"/>
  <c r="J350" i="12" s="1"/>
  <c r="J351" i="12" s="1"/>
  <c r="J352" i="12" s="1"/>
  <c r="J353" i="12" s="1"/>
  <c r="J354" i="12" s="1"/>
  <c r="J355" i="12" s="1"/>
  <c r="J356" i="12" s="1"/>
  <c r="J357" i="12" s="1"/>
  <c r="J358" i="12" s="1"/>
  <c r="J359" i="12" s="1"/>
  <c r="J360" i="12" s="1"/>
  <c r="J361" i="12" s="1"/>
  <c r="J362" i="12" s="1"/>
  <c r="J363" i="12" s="1"/>
  <c r="J364" i="12" s="1"/>
  <c r="J365" i="12" s="1"/>
  <c r="J366" i="12" s="1"/>
  <c r="J367" i="12" s="1"/>
  <c r="J368" i="12" s="1"/>
  <c r="J369" i="12" s="1"/>
  <c r="J370" i="12" s="1"/>
  <c r="J371" i="12" s="1"/>
  <c r="J372" i="12" s="1"/>
  <c r="J373" i="12" s="1"/>
  <c r="J374" i="12" s="1"/>
  <c r="J375" i="12" s="1"/>
  <c r="J376" i="12" s="1"/>
  <c r="J377" i="12" s="1"/>
  <c r="J378" i="12" s="1"/>
  <c r="J379" i="12" s="1"/>
  <c r="J380" i="12" s="1"/>
  <c r="J381" i="12" s="1"/>
  <c r="J382" i="12" s="1"/>
  <c r="J383" i="12" s="1"/>
  <c r="J384" i="12" s="1"/>
  <c r="J385" i="12" s="1"/>
  <c r="J386" i="12" s="1"/>
  <c r="J387" i="12" s="1"/>
  <c r="J388" i="12" s="1"/>
  <c r="J389" i="12" s="1"/>
  <c r="J390" i="12" s="1"/>
  <c r="J391" i="12" s="1"/>
  <c r="J392" i="12" s="1"/>
  <c r="J393" i="12" s="1"/>
  <c r="J394" i="12" s="1"/>
  <c r="J395" i="12" s="1"/>
  <c r="J396" i="12" s="1"/>
  <c r="J397" i="12" s="1"/>
  <c r="J398" i="12" s="1"/>
  <c r="J399" i="12" s="1"/>
  <c r="J400" i="12" s="1"/>
  <c r="J401" i="12" s="1"/>
  <c r="J402" i="12" s="1"/>
  <c r="J403" i="12" s="1"/>
  <c r="J404" i="12" s="1"/>
  <c r="J405" i="12" s="1"/>
  <c r="J406" i="12" s="1"/>
  <c r="J407" i="12" s="1"/>
  <c r="J408" i="12" s="1"/>
  <c r="J409" i="12" s="1"/>
  <c r="J410" i="12" s="1"/>
  <c r="J411" i="12" s="1"/>
  <c r="J412" i="12" s="1"/>
  <c r="J413" i="12" s="1"/>
  <c r="J414" i="12" s="1"/>
  <c r="J415" i="12" s="1"/>
  <c r="J416" i="12" s="1"/>
  <c r="J417" i="12" s="1"/>
  <c r="J418" i="12" s="1"/>
  <c r="J419" i="12" s="1"/>
  <c r="J420" i="12" s="1"/>
  <c r="J421" i="12" s="1"/>
  <c r="J422" i="12" s="1"/>
  <c r="J423" i="12" s="1"/>
  <c r="J424" i="12" s="1"/>
  <c r="J425" i="12" s="1"/>
  <c r="J426" i="12" s="1"/>
  <c r="J427" i="12" s="1"/>
  <c r="J428" i="12" s="1"/>
  <c r="J429" i="12" s="1"/>
  <c r="J430" i="12" s="1"/>
  <c r="J431" i="12" s="1"/>
  <c r="J432" i="12" s="1"/>
  <c r="J433" i="12" s="1"/>
  <c r="J434" i="12" s="1"/>
  <c r="J435" i="12" s="1"/>
  <c r="J436" i="12" s="1"/>
  <c r="J437" i="12" s="1"/>
  <c r="J438" i="12" s="1"/>
  <c r="J439" i="12" s="1"/>
  <c r="J440" i="12" s="1"/>
  <c r="J441" i="12" s="1"/>
  <c r="J442" i="12" s="1"/>
  <c r="J443" i="12" s="1"/>
  <c r="J444" i="12" s="1"/>
  <c r="J445" i="12" s="1"/>
  <c r="J446" i="12" s="1"/>
  <c r="J447" i="12" s="1"/>
  <c r="J448" i="12" s="1"/>
  <c r="J449" i="12" s="1"/>
  <c r="J450" i="12" s="1"/>
  <c r="J451" i="12" s="1"/>
  <c r="J452" i="12" s="1"/>
  <c r="J453" i="12" s="1"/>
  <c r="J454" i="12" s="1"/>
  <c r="J455" i="12" s="1"/>
  <c r="J456" i="12" s="1"/>
  <c r="J457" i="12" s="1"/>
  <c r="J458" i="12" s="1"/>
  <c r="J459" i="12" s="1"/>
  <c r="J460" i="12" s="1"/>
  <c r="J461" i="12" s="1"/>
  <c r="J462" i="12" s="1"/>
  <c r="J463" i="12" s="1"/>
  <c r="J464" i="12" s="1"/>
  <c r="J465" i="12" s="1"/>
  <c r="J466" i="12" s="1"/>
  <c r="J467" i="12" s="1"/>
  <c r="J468" i="12" s="1"/>
  <c r="J469" i="12" s="1"/>
  <c r="J470" i="12" s="1"/>
  <c r="J471" i="12" s="1"/>
  <c r="J472" i="12" s="1"/>
  <c r="J473" i="12" s="1"/>
  <c r="J474" i="12" s="1"/>
  <c r="J475" i="12" s="1"/>
  <c r="J476" i="12" s="1"/>
  <c r="J477" i="12" s="1"/>
  <c r="J478" i="12" s="1"/>
  <c r="J479" i="12" s="1"/>
  <c r="J480" i="12" s="1"/>
  <c r="J481" i="12" s="1"/>
  <c r="J482" i="12" s="1"/>
  <c r="J483" i="12" s="1"/>
  <c r="J484" i="12" s="1"/>
  <c r="J485" i="12" s="1"/>
  <c r="J486" i="12" s="1"/>
  <c r="J487" i="12" s="1"/>
  <c r="J488" i="12" s="1"/>
  <c r="J489" i="12" s="1"/>
  <c r="J490" i="12" s="1"/>
  <c r="J491" i="12" s="1"/>
  <c r="J492" i="12" s="1"/>
  <c r="J493" i="12" s="1"/>
  <c r="J494" i="12" s="1"/>
  <c r="J495" i="12" s="1"/>
  <c r="J496" i="12" s="1"/>
  <c r="J497" i="12" s="1"/>
  <c r="J498" i="12" s="1"/>
  <c r="J499" i="12" s="1"/>
  <c r="J500" i="12" s="1"/>
  <c r="J501" i="12" s="1"/>
  <c r="J502" i="12" s="1"/>
  <c r="J503" i="12" s="1"/>
  <c r="J504" i="12" s="1"/>
  <c r="J505" i="12" s="1"/>
  <c r="J506" i="12" s="1"/>
  <c r="J507" i="12" s="1"/>
  <c r="J508" i="12" s="1"/>
  <c r="J509" i="12" s="1"/>
  <c r="J510" i="12" s="1"/>
  <c r="J511" i="12" s="1"/>
  <c r="J512" i="12" s="1"/>
  <c r="J513" i="12" s="1"/>
  <c r="J514" i="12" s="1"/>
  <c r="J515" i="12" s="1"/>
  <c r="J516" i="12" s="1"/>
  <c r="J517" i="12" s="1"/>
  <c r="J518" i="12" s="1"/>
  <c r="J519" i="12" s="1"/>
  <c r="J520" i="12" s="1"/>
  <c r="J521" i="12" s="1"/>
  <c r="J522" i="12" s="1"/>
  <c r="J523" i="12" s="1"/>
  <c r="J524" i="12" s="1"/>
  <c r="J525" i="12" s="1"/>
  <c r="J526" i="12" s="1"/>
  <c r="J527" i="12" s="1"/>
  <c r="J528" i="12" s="1"/>
  <c r="J529" i="12" s="1"/>
  <c r="J530" i="12" s="1"/>
  <c r="J531" i="12" s="1"/>
  <c r="J532" i="12" s="1"/>
  <c r="J533" i="12" s="1"/>
  <c r="J534" i="12" s="1"/>
  <c r="J535" i="12" s="1"/>
  <c r="J536" i="12" s="1"/>
  <c r="J537" i="12" s="1"/>
  <c r="J538" i="12" s="1"/>
  <c r="J539" i="12" s="1"/>
  <c r="J540" i="12" s="1"/>
  <c r="J541" i="12" s="1"/>
  <c r="J542" i="12" s="1"/>
  <c r="J543" i="12" s="1"/>
  <c r="J544" i="12" s="1"/>
  <c r="J545" i="12" s="1"/>
  <c r="J546" i="12" s="1"/>
  <c r="J547" i="12" s="1"/>
  <c r="J548" i="12" s="1"/>
  <c r="J549" i="12" s="1"/>
  <c r="J550" i="12" s="1"/>
  <c r="J551" i="12" s="1"/>
  <c r="J552" i="12" s="1"/>
  <c r="J553" i="12" s="1"/>
  <c r="J554" i="12" s="1"/>
  <c r="J555" i="12" s="1"/>
  <c r="J556" i="12" s="1"/>
  <c r="J557" i="12" s="1"/>
  <c r="J558" i="12" s="1"/>
  <c r="J559" i="12" s="1"/>
  <c r="J560" i="12" s="1"/>
  <c r="J561" i="12" s="1"/>
  <c r="J562" i="12" s="1"/>
  <c r="J563" i="12" s="1"/>
  <c r="J564" i="12" s="1"/>
  <c r="J565" i="12" s="1"/>
  <c r="J566" i="12" s="1"/>
  <c r="J567" i="12" s="1"/>
  <c r="D6" i="12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D292" i="12" s="1"/>
  <c r="D293" i="12" s="1"/>
  <c r="D294" i="12" s="1"/>
  <c r="D295" i="12" s="1"/>
  <c r="D296" i="12" s="1"/>
  <c r="D297" i="12" s="1"/>
  <c r="D298" i="12" s="1"/>
  <c r="D299" i="12" s="1"/>
  <c r="D300" i="12" s="1"/>
  <c r="D301" i="12" s="1"/>
  <c r="D302" i="12" s="1"/>
  <c r="D303" i="12" s="1"/>
  <c r="D304" i="12" s="1"/>
  <c r="D305" i="12" s="1"/>
  <c r="D306" i="12" s="1"/>
  <c r="D307" i="12" s="1"/>
  <c r="D308" i="12" s="1"/>
  <c r="D309" i="12" s="1"/>
  <c r="D310" i="12" s="1"/>
  <c r="D311" i="12" s="1"/>
  <c r="D312" i="12" s="1"/>
  <c r="D313" i="12" s="1"/>
  <c r="D314" i="12" s="1"/>
  <c r="D315" i="12" s="1"/>
  <c r="D316" i="12" s="1"/>
  <c r="D317" i="12" s="1"/>
  <c r="D318" i="12" s="1"/>
  <c r="D319" i="12" s="1"/>
  <c r="D320" i="12" s="1"/>
  <c r="D321" i="12" s="1"/>
  <c r="D322" i="12" s="1"/>
  <c r="D323" i="12" s="1"/>
  <c r="D324" i="12" s="1"/>
  <c r="D325" i="12" s="1"/>
  <c r="D326" i="12" s="1"/>
  <c r="D327" i="12" s="1"/>
  <c r="D328" i="12" s="1"/>
  <c r="D329" i="12" s="1"/>
  <c r="D330" i="12" s="1"/>
  <c r="D331" i="12" s="1"/>
  <c r="D332" i="12" s="1"/>
  <c r="D333" i="12" s="1"/>
  <c r="D334" i="12" s="1"/>
  <c r="D335" i="12" s="1"/>
  <c r="D336" i="12" s="1"/>
  <c r="D337" i="12" s="1"/>
  <c r="D338" i="12" s="1"/>
  <c r="D339" i="12" s="1"/>
  <c r="D340" i="12" s="1"/>
  <c r="D341" i="12" s="1"/>
  <c r="D342" i="12" s="1"/>
  <c r="D343" i="12" s="1"/>
  <c r="D344" i="12" s="1"/>
  <c r="D345" i="12" s="1"/>
  <c r="D346" i="12" s="1"/>
  <c r="D347" i="12" s="1"/>
  <c r="D348" i="12" s="1"/>
  <c r="D349" i="12" s="1"/>
  <c r="D350" i="12" s="1"/>
  <c r="D351" i="12" s="1"/>
  <c r="D352" i="12" s="1"/>
  <c r="D353" i="12" s="1"/>
  <c r="D354" i="12" s="1"/>
  <c r="D355" i="12" s="1"/>
  <c r="D356" i="12" s="1"/>
  <c r="D357" i="12" s="1"/>
  <c r="D358" i="12" s="1"/>
  <c r="D359" i="12" s="1"/>
  <c r="D360" i="12" s="1"/>
  <c r="D361" i="12" s="1"/>
  <c r="D362" i="12" s="1"/>
  <c r="D363" i="12" s="1"/>
  <c r="D364" i="12" s="1"/>
  <c r="D365" i="12" s="1"/>
  <c r="D366" i="12" s="1"/>
  <c r="D367" i="12" s="1"/>
  <c r="D368" i="12" s="1"/>
  <c r="D369" i="12" s="1"/>
  <c r="D370" i="12" s="1"/>
  <c r="D371" i="12" s="1"/>
  <c r="D372" i="12" s="1"/>
  <c r="D373" i="12" s="1"/>
  <c r="D374" i="12" s="1"/>
  <c r="D375" i="12" s="1"/>
  <c r="D376" i="12" s="1"/>
  <c r="D377" i="12" s="1"/>
  <c r="D378" i="12" s="1"/>
  <c r="D379" i="12" s="1"/>
  <c r="D380" i="12" s="1"/>
  <c r="D381" i="12" s="1"/>
  <c r="D382" i="12" s="1"/>
  <c r="D383" i="12" s="1"/>
  <c r="D384" i="12" s="1"/>
  <c r="D385" i="12" s="1"/>
  <c r="D386" i="12" s="1"/>
  <c r="D387" i="12" s="1"/>
  <c r="D388" i="12" s="1"/>
  <c r="D389" i="12" s="1"/>
  <c r="D390" i="12" s="1"/>
  <c r="D391" i="12" s="1"/>
  <c r="D392" i="12" s="1"/>
  <c r="D393" i="12" s="1"/>
  <c r="D394" i="12" s="1"/>
  <c r="D395" i="12" s="1"/>
  <c r="D396" i="12" s="1"/>
  <c r="D397" i="12" s="1"/>
  <c r="D398" i="12" s="1"/>
  <c r="D399" i="12" s="1"/>
  <c r="D400" i="12" s="1"/>
  <c r="D401" i="12" s="1"/>
  <c r="D402" i="12" s="1"/>
  <c r="D403" i="12" s="1"/>
  <c r="D404" i="12" s="1"/>
  <c r="D405" i="12" s="1"/>
  <c r="D406" i="12" s="1"/>
  <c r="D407" i="12" s="1"/>
  <c r="D408" i="12" s="1"/>
  <c r="D409" i="12" s="1"/>
  <c r="D410" i="12" s="1"/>
  <c r="D411" i="12" s="1"/>
  <c r="D412" i="12" s="1"/>
  <c r="D413" i="12" s="1"/>
  <c r="D414" i="12" s="1"/>
  <c r="D415" i="12" s="1"/>
  <c r="D416" i="12" s="1"/>
  <c r="D417" i="12" s="1"/>
  <c r="D418" i="12" s="1"/>
  <c r="D419" i="12" s="1"/>
  <c r="D420" i="12" s="1"/>
  <c r="D421" i="12" s="1"/>
  <c r="D422" i="12" s="1"/>
  <c r="D423" i="12" s="1"/>
  <c r="D424" i="12" s="1"/>
  <c r="D425" i="12" s="1"/>
  <c r="D426" i="12" s="1"/>
  <c r="D427" i="12" s="1"/>
  <c r="D428" i="12" s="1"/>
  <c r="D429" i="12" s="1"/>
  <c r="D430" i="12" s="1"/>
  <c r="D431" i="12" s="1"/>
  <c r="D432" i="12" s="1"/>
  <c r="D433" i="12" s="1"/>
  <c r="D434" i="12" s="1"/>
  <c r="D435" i="12" s="1"/>
  <c r="D436" i="12" s="1"/>
  <c r="D437" i="12" s="1"/>
  <c r="D438" i="12" s="1"/>
  <c r="D439" i="12" s="1"/>
  <c r="D440" i="12" s="1"/>
  <c r="D441" i="12" s="1"/>
  <c r="D442" i="12" s="1"/>
  <c r="D443" i="12" s="1"/>
  <c r="D444" i="12" s="1"/>
  <c r="D445" i="12" s="1"/>
  <c r="D446" i="12" s="1"/>
  <c r="D447" i="12" s="1"/>
  <c r="D448" i="12" s="1"/>
  <c r="D449" i="12" s="1"/>
  <c r="D450" i="12" s="1"/>
  <c r="D451" i="12" s="1"/>
  <c r="D452" i="12" s="1"/>
  <c r="D453" i="12" s="1"/>
  <c r="D454" i="12" s="1"/>
  <c r="D455" i="12" s="1"/>
  <c r="D456" i="12" s="1"/>
  <c r="D457" i="12" s="1"/>
  <c r="D458" i="12" s="1"/>
  <c r="D459" i="12" s="1"/>
  <c r="D460" i="12" s="1"/>
  <c r="D461" i="12" s="1"/>
  <c r="D462" i="12" s="1"/>
  <c r="D463" i="12" s="1"/>
  <c r="D464" i="12" s="1"/>
  <c r="D465" i="12" s="1"/>
  <c r="D466" i="12" s="1"/>
  <c r="D467" i="12" s="1"/>
  <c r="D468" i="12" s="1"/>
  <c r="D469" i="12" s="1"/>
  <c r="D470" i="12" s="1"/>
  <c r="D471" i="12" s="1"/>
  <c r="D472" i="12" s="1"/>
  <c r="D473" i="12" s="1"/>
  <c r="D474" i="12" s="1"/>
  <c r="D475" i="12" s="1"/>
  <c r="D476" i="12" s="1"/>
  <c r="D477" i="12" s="1"/>
  <c r="D478" i="12" s="1"/>
  <c r="D479" i="12" s="1"/>
  <c r="D480" i="12" s="1"/>
  <c r="D481" i="12" s="1"/>
  <c r="D482" i="12" s="1"/>
  <c r="D483" i="12" s="1"/>
  <c r="D484" i="12" s="1"/>
  <c r="D485" i="12" s="1"/>
  <c r="D486" i="12" s="1"/>
  <c r="D487" i="12" s="1"/>
  <c r="D488" i="12" s="1"/>
  <c r="D489" i="12" s="1"/>
  <c r="D490" i="12" s="1"/>
  <c r="D491" i="12" s="1"/>
  <c r="D492" i="12" s="1"/>
  <c r="D493" i="12" s="1"/>
  <c r="D494" i="12" s="1"/>
  <c r="D495" i="12" s="1"/>
  <c r="D496" i="12" s="1"/>
  <c r="D497" i="12" s="1"/>
  <c r="D498" i="12" s="1"/>
  <c r="D499" i="12" s="1"/>
  <c r="D500" i="12" s="1"/>
  <c r="D501" i="12" s="1"/>
  <c r="D502" i="12" s="1"/>
  <c r="D503" i="12" s="1"/>
  <c r="D504" i="12" s="1"/>
  <c r="D505" i="12" s="1"/>
  <c r="D506" i="12" s="1"/>
  <c r="D507" i="12" s="1"/>
  <c r="D508" i="12" s="1"/>
  <c r="D509" i="12" s="1"/>
  <c r="D510" i="12" s="1"/>
  <c r="D511" i="12" s="1"/>
  <c r="D512" i="12" s="1"/>
  <c r="D513" i="12" s="1"/>
  <c r="D514" i="12" s="1"/>
  <c r="D515" i="12" s="1"/>
  <c r="D516" i="12" s="1"/>
  <c r="D517" i="12" s="1"/>
  <c r="D518" i="12" s="1"/>
  <c r="D519" i="12" s="1"/>
  <c r="D520" i="12" s="1"/>
  <c r="D521" i="12" s="1"/>
  <c r="D522" i="12" s="1"/>
  <c r="D523" i="12" s="1"/>
  <c r="D524" i="12" s="1"/>
  <c r="D525" i="12" s="1"/>
  <c r="D526" i="12" s="1"/>
  <c r="D527" i="12" s="1"/>
  <c r="D528" i="12" s="1"/>
  <c r="D529" i="12" s="1"/>
  <c r="D530" i="12" s="1"/>
  <c r="D531" i="12" s="1"/>
  <c r="D532" i="12" s="1"/>
  <c r="D533" i="12" s="1"/>
  <c r="D534" i="12" s="1"/>
  <c r="D535" i="12" s="1"/>
  <c r="D536" i="12" s="1"/>
  <c r="D537" i="12" s="1"/>
  <c r="D538" i="12" s="1"/>
  <c r="D539" i="12" s="1"/>
  <c r="D540" i="12" s="1"/>
  <c r="D541" i="12" s="1"/>
  <c r="D542" i="12" s="1"/>
  <c r="D543" i="12" s="1"/>
  <c r="D544" i="12" s="1"/>
  <c r="D545" i="12" s="1"/>
  <c r="D546" i="12" s="1"/>
  <c r="D547" i="12" s="1"/>
  <c r="D548" i="12" s="1"/>
  <c r="D549" i="12" s="1"/>
  <c r="D550" i="12" s="1"/>
  <c r="D551" i="12" s="1"/>
  <c r="D552" i="12" s="1"/>
  <c r="D553" i="12" s="1"/>
  <c r="D554" i="12" s="1"/>
  <c r="D555" i="12" s="1"/>
  <c r="D556" i="12" s="1"/>
  <c r="D557" i="12" s="1"/>
  <c r="D558" i="12" s="1"/>
  <c r="D559" i="12" s="1"/>
  <c r="D560" i="12" s="1"/>
  <c r="D561" i="12" s="1"/>
  <c r="D562" i="12" s="1"/>
  <c r="D563" i="12" s="1"/>
  <c r="D564" i="12" s="1"/>
  <c r="D565" i="12" s="1"/>
  <c r="D566" i="12" s="1"/>
  <c r="D567" i="12" s="1"/>
  <c r="D568" i="12" s="1"/>
  <c r="D569" i="12" s="1"/>
  <c r="D570" i="12" s="1"/>
  <c r="D571" i="12" s="1"/>
  <c r="D572" i="12" s="1"/>
  <c r="D573" i="12" s="1"/>
  <c r="D574" i="12" s="1"/>
  <c r="D575" i="12" s="1"/>
  <c r="D576" i="12" s="1"/>
  <c r="D577" i="12" s="1"/>
  <c r="D578" i="12" s="1"/>
  <c r="D579" i="12" s="1"/>
  <c r="D580" i="12" s="1"/>
  <c r="D581" i="12" s="1"/>
  <c r="D582" i="12" s="1"/>
  <c r="D583" i="12" s="1"/>
  <c r="D584" i="12" s="1"/>
  <c r="D585" i="12" s="1"/>
  <c r="D586" i="12" s="1"/>
  <c r="D587" i="12" s="1"/>
  <c r="D588" i="12" s="1"/>
  <c r="D589" i="12" s="1"/>
  <c r="D590" i="12" s="1"/>
  <c r="D591" i="12" s="1"/>
  <c r="D592" i="12" s="1"/>
  <c r="D593" i="12" s="1"/>
  <c r="D594" i="12" s="1"/>
  <c r="D595" i="12" s="1"/>
  <c r="D596" i="12" s="1"/>
  <c r="D597" i="12" s="1"/>
  <c r="D598" i="12" s="1"/>
  <c r="D599" i="12" s="1"/>
  <c r="D600" i="12" s="1"/>
  <c r="D601" i="12" s="1"/>
  <c r="D602" i="12" s="1"/>
  <c r="D603" i="12" s="1"/>
  <c r="D604" i="12" s="1"/>
  <c r="D605" i="12" s="1"/>
  <c r="D606" i="12" s="1"/>
  <c r="D607" i="12" s="1"/>
  <c r="D608" i="12" s="1"/>
  <c r="D609" i="12" s="1"/>
  <c r="D610" i="12" s="1"/>
  <c r="D611" i="12" s="1"/>
  <c r="D612" i="12" s="1"/>
  <c r="D613" i="12" s="1"/>
  <c r="D614" i="12" s="1"/>
  <c r="D615" i="12" s="1"/>
  <c r="D616" i="12" s="1"/>
  <c r="D617" i="12" s="1"/>
  <c r="D618" i="12" s="1"/>
  <c r="D619" i="12" s="1"/>
  <c r="D620" i="12" s="1"/>
  <c r="D621" i="12" s="1"/>
  <c r="D622" i="12" s="1"/>
  <c r="D623" i="12" s="1"/>
  <c r="D624" i="12" s="1"/>
  <c r="D625" i="12" s="1"/>
  <c r="D626" i="12" s="1"/>
  <c r="D627" i="12" s="1"/>
  <c r="D628" i="12" s="1"/>
  <c r="D629" i="12" s="1"/>
  <c r="D630" i="12" s="1"/>
  <c r="D631" i="12" s="1"/>
  <c r="D632" i="12" s="1"/>
  <c r="D633" i="12" s="1"/>
  <c r="D634" i="12" s="1"/>
  <c r="D635" i="12" s="1"/>
  <c r="D636" i="12" s="1"/>
  <c r="D637" i="12" s="1"/>
  <c r="D638" i="12" s="1"/>
  <c r="D639" i="12" s="1"/>
  <c r="D640" i="12" s="1"/>
  <c r="D641" i="12" s="1"/>
  <c r="D642" i="12" s="1"/>
  <c r="D643" i="12" s="1"/>
  <c r="D644" i="12" s="1"/>
  <c r="D645" i="12" s="1"/>
  <c r="D646" i="12" s="1"/>
  <c r="D647" i="12" s="1"/>
  <c r="D648" i="12" s="1"/>
  <c r="D649" i="12" s="1"/>
  <c r="D650" i="12" s="1"/>
  <c r="D651" i="12" s="1"/>
  <c r="D652" i="12" s="1"/>
  <c r="D653" i="12" s="1"/>
  <c r="D654" i="12" s="1"/>
  <c r="D655" i="12" s="1"/>
  <c r="D656" i="12" s="1"/>
  <c r="D657" i="12" s="1"/>
  <c r="D658" i="12" s="1"/>
  <c r="D659" i="12" s="1"/>
  <c r="D660" i="12" s="1"/>
  <c r="D661" i="12" s="1"/>
  <c r="D662" i="12" s="1"/>
  <c r="D663" i="12" s="1"/>
  <c r="D664" i="12" s="1"/>
  <c r="D665" i="12" s="1"/>
  <c r="D666" i="12" s="1"/>
  <c r="D667" i="12" s="1"/>
  <c r="D668" i="12" s="1"/>
  <c r="D669" i="12" s="1"/>
  <c r="D670" i="12" s="1"/>
  <c r="D671" i="12" s="1"/>
  <c r="D672" i="12" s="1"/>
  <c r="D673" i="12" s="1"/>
  <c r="D674" i="12" s="1"/>
  <c r="D675" i="12" s="1"/>
  <c r="D676" i="12" s="1"/>
  <c r="D677" i="12" s="1"/>
  <c r="D678" i="12" s="1"/>
  <c r="D679" i="12" s="1"/>
  <c r="D680" i="12" s="1"/>
  <c r="D681" i="12" s="1"/>
  <c r="D682" i="12" s="1"/>
  <c r="D683" i="12" s="1"/>
  <c r="D684" i="12" s="1"/>
  <c r="D685" i="12" s="1"/>
  <c r="D686" i="12" s="1"/>
  <c r="D687" i="12" s="1"/>
  <c r="D688" i="12" s="1"/>
  <c r="D689" i="12" s="1"/>
  <c r="D690" i="12" s="1"/>
  <c r="D691" i="12" s="1"/>
  <c r="D692" i="12" s="1"/>
  <c r="D693" i="12" s="1"/>
  <c r="D694" i="12" s="1"/>
  <c r="D695" i="12" s="1"/>
  <c r="D696" i="12" s="1"/>
  <c r="D697" i="12" s="1"/>
  <c r="D698" i="12" s="1"/>
  <c r="D699" i="12" s="1"/>
  <c r="D700" i="12" s="1"/>
  <c r="D701" i="12" s="1"/>
  <c r="D702" i="12" s="1"/>
  <c r="D703" i="12" s="1"/>
  <c r="D704" i="12" s="1"/>
  <c r="D705" i="12" s="1"/>
  <c r="D706" i="12" s="1"/>
  <c r="D707" i="12" s="1"/>
  <c r="D708" i="12" s="1"/>
  <c r="D709" i="12" s="1"/>
  <c r="D710" i="12" s="1"/>
  <c r="D711" i="12" s="1"/>
  <c r="D712" i="12" s="1"/>
  <c r="D713" i="12" s="1"/>
  <c r="D714" i="12" s="1"/>
  <c r="D715" i="12" s="1"/>
  <c r="D716" i="12" s="1"/>
  <c r="D717" i="12" s="1"/>
  <c r="D718" i="12" s="1"/>
  <c r="D719" i="12" s="1"/>
  <c r="D720" i="12" s="1"/>
  <c r="D721" i="12" s="1"/>
  <c r="D722" i="12" s="1"/>
  <c r="D723" i="12" s="1"/>
  <c r="D724" i="12" s="1"/>
  <c r="D725" i="12" s="1"/>
  <c r="D726" i="12" s="1"/>
  <c r="D727" i="12" s="1"/>
  <c r="D728" i="12" s="1"/>
  <c r="D729" i="12" s="1"/>
  <c r="D730" i="12" s="1"/>
  <c r="D731" i="12" s="1"/>
  <c r="D732" i="12" s="1"/>
  <c r="D733" i="12" s="1"/>
  <c r="D734" i="12" s="1"/>
  <c r="D735" i="12" s="1"/>
  <c r="D736" i="12" s="1"/>
  <c r="D737" i="12" s="1"/>
  <c r="D738" i="12" s="1"/>
  <c r="D739" i="12" s="1"/>
  <c r="D740" i="12" s="1"/>
  <c r="D741" i="12" s="1"/>
  <c r="D742" i="12" s="1"/>
  <c r="D743" i="12" s="1"/>
  <c r="D744" i="12" s="1"/>
  <c r="D745" i="12" s="1"/>
  <c r="D746" i="12" s="1"/>
  <c r="D747" i="12" s="1"/>
  <c r="D748" i="12" s="1"/>
  <c r="D749" i="12" s="1"/>
  <c r="D750" i="12" s="1"/>
  <c r="D751" i="12" s="1"/>
  <c r="D752" i="12" s="1"/>
  <c r="D753" i="12" s="1"/>
  <c r="D754" i="12" s="1"/>
  <c r="D755" i="12" s="1"/>
  <c r="D756" i="12" s="1"/>
  <c r="D757" i="12" s="1"/>
  <c r="D758" i="12" s="1"/>
  <c r="D759" i="12" s="1"/>
  <c r="D760" i="12" s="1"/>
  <c r="D761" i="12" s="1"/>
  <c r="D762" i="12" s="1"/>
  <c r="D763" i="12" s="1"/>
  <c r="D764" i="12" s="1"/>
  <c r="D765" i="12" s="1"/>
  <c r="J2" i="12"/>
  <c r="D2" i="12"/>
  <c r="D591" i="34" l="1"/>
  <c r="D592" i="34" s="1"/>
  <c r="D593" i="34" s="1"/>
  <c r="D594" i="34" s="1"/>
  <c r="D595" i="34" s="1"/>
  <c r="D601" i="34" s="1"/>
  <c r="D602" i="34" s="1"/>
  <c r="D603" i="34" s="1"/>
  <c r="D604" i="34" s="1"/>
  <c r="D605" i="34" s="1"/>
  <c r="D606" i="34" s="1"/>
  <c r="D607" i="34" s="1"/>
  <c r="D608" i="34" s="1"/>
  <c r="D609" i="34" s="1"/>
  <c r="J473" i="27"/>
  <c r="J474" i="27" s="1"/>
  <c r="J475" i="27" s="1"/>
  <c r="J476" i="27" s="1"/>
  <c r="J477" i="27" s="1"/>
  <c r="J478" i="27" s="1"/>
  <c r="J479" i="27" s="1"/>
  <c r="J480" i="27" s="1"/>
  <c r="J481" i="27" s="1"/>
  <c r="J482" i="27" s="1"/>
  <c r="J483" i="27" s="1"/>
  <c r="J484" i="27" s="1"/>
  <c r="J485" i="27" s="1"/>
  <c r="J486" i="27" s="1"/>
  <c r="J487" i="27" s="1"/>
  <c r="J488" i="27" s="1"/>
  <c r="J489" i="27" s="1"/>
  <c r="J490" i="27" s="1"/>
  <c r="J491" i="27" s="1"/>
  <c r="J492" i="27" s="1"/>
  <c r="D124" i="28"/>
  <c r="J144" i="34"/>
  <c r="J145" i="34" s="1"/>
  <c r="J146" i="34" s="1"/>
  <c r="J147" i="34" s="1"/>
  <c r="J148" i="34" s="1"/>
  <c r="J13" i="13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s="1"/>
  <c r="J114" i="13" s="1"/>
  <c r="J115" i="13" s="1"/>
  <c r="J116" i="13" s="1"/>
  <c r="J117" i="13" s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J129" i="13" s="1"/>
  <c r="J130" i="13" s="1"/>
  <c r="J131" i="13" s="1"/>
  <c r="J132" i="13" s="1"/>
  <c r="J133" i="13" s="1"/>
  <c r="J134" i="13" s="1"/>
  <c r="J135" i="13" s="1"/>
  <c r="J136" i="13" s="1"/>
  <c r="J137" i="13" s="1"/>
  <c r="J138" i="13" s="1"/>
  <c r="J139" i="13" s="1"/>
  <c r="J140" i="13" s="1"/>
  <c r="J141" i="13" s="1"/>
  <c r="J142" i="13" s="1"/>
  <c r="J143" i="13" s="1"/>
  <c r="J144" i="13" s="1"/>
  <c r="J145" i="13" s="1"/>
  <c r="J146" i="13" s="1"/>
  <c r="J147" i="13" s="1"/>
  <c r="J148" i="13" s="1"/>
  <c r="J149" i="13" s="1"/>
  <c r="J150" i="13" s="1"/>
  <c r="J151" i="13" s="1"/>
  <c r="J152" i="13" s="1"/>
  <c r="J153" i="13" s="1"/>
  <c r="J154" i="13" s="1"/>
  <c r="J155" i="13" s="1"/>
  <c r="J156" i="13" s="1"/>
  <c r="J157" i="13" s="1"/>
  <c r="J158" i="13" s="1"/>
  <c r="J159" i="13" s="1"/>
  <c r="J160" i="13" s="1"/>
  <c r="J161" i="13" s="1"/>
  <c r="J162" i="13" s="1"/>
  <c r="J163" i="13" s="1"/>
  <c r="J164" i="13" s="1"/>
  <c r="J165" i="13" s="1"/>
  <c r="J166" i="13" s="1"/>
  <c r="J167" i="13" s="1"/>
  <c r="J168" i="13" s="1"/>
  <c r="J169" i="13" s="1"/>
  <c r="J170" i="13" s="1"/>
  <c r="J171" i="13" s="1"/>
  <c r="J172" i="13" s="1"/>
  <c r="J173" i="13" s="1"/>
  <c r="J174" i="13" s="1"/>
  <c r="J175" i="13" s="1"/>
  <c r="J176" i="13" s="1"/>
  <c r="J177" i="13" s="1"/>
  <c r="J178" i="13" s="1"/>
  <c r="J179" i="13" s="1"/>
  <c r="J180" i="13" s="1"/>
  <c r="J181" i="13" s="1"/>
  <c r="J182" i="13" s="1"/>
  <c r="J183" i="13" s="1"/>
  <c r="J184" i="13" s="1"/>
  <c r="J185" i="13" s="1"/>
  <c r="J186" i="13" s="1"/>
  <c r="J187" i="13" s="1"/>
  <c r="J188" i="13" s="1"/>
  <c r="J189" i="13" s="1"/>
  <c r="J190" i="13" s="1"/>
  <c r="J191" i="13" s="1"/>
  <c r="J192" i="13" s="1"/>
  <c r="J193" i="13" s="1"/>
  <c r="J194" i="13" s="1"/>
  <c r="J195" i="13" s="1"/>
  <c r="J196" i="13" s="1"/>
  <c r="J197" i="13" s="1"/>
  <c r="J198" i="13" s="1"/>
  <c r="J199" i="13" s="1"/>
  <c r="J200" i="13" s="1"/>
  <c r="J201" i="13" s="1"/>
  <c r="J202" i="13" s="1"/>
  <c r="J203" i="13" s="1"/>
  <c r="J204" i="13" s="1"/>
  <c r="J205" i="13" s="1"/>
  <c r="J206" i="13" s="1"/>
  <c r="J207" i="13" s="1"/>
  <c r="J208" i="13" s="1"/>
  <c r="J209" i="13" s="1"/>
  <c r="J210" i="13" s="1"/>
  <c r="J211" i="13" s="1"/>
  <c r="J212" i="13" s="1"/>
  <c r="J213" i="13" s="1"/>
  <c r="J214" i="13" s="1"/>
  <c r="J215" i="13" s="1"/>
  <c r="J216" i="13" s="1"/>
  <c r="J217" i="13" s="1"/>
  <c r="J218" i="13" s="1"/>
  <c r="J219" i="13" s="1"/>
  <c r="J220" i="13" s="1"/>
  <c r="J221" i="13" s="1"/>
  <c r="J222" i="13" s="1"/>
  <c r="J223" i="13" s="1"/>
  <c r="J224" i="13" s="1"/>
  <c r="J225" i="13" s="1"/>
  <c r="J226" i="13" s="1"/>
  <c r="J227" i="13" s="1"/>
  <c r="J228" i="13" s="1"/>
  <c r="J229" i="13" s="1"/>
  <c r="J230" i="13" s="1"/>
  <c r="J231" i="13" s="1"/>
  <c r="J232" i="13" s="1"/>
  <c r="J233" i="13" s="1"/>
  <c r="J234" i="13" s="1"/>
  <c r="J235" i="13" s="1"/>
  <c r="J236" i="13" s="1"/>
  <c r="J237" i="13" s="1"/>
  <c r="J238" i="13" s="1"/>
  <c r="J239" i="13" s="1"/>
  <c r="J240" i="13" s="1"/>
  <c r="J241" i="13" s="1"/>
  <c r="J242" i="13" s="1"/>
  <c r="J243" i="13" s="1"/>
  <c r="J244" i="13" s="1"/>
  <c r="J245" i="13" s="1"/>
  <c r="J246" i="13" s="1"/>
  <c r="J247" i="13" s="1"/>
  <c r="J248" i="13" s="1"/>
  <c r="J249" i="13" s="1"/>
  <c r="J250" i="13" s="1"/>
  <c r="J251" i="13" s="1"/>
  <c r="J252" i="13" s="1"/>
  <c r="J253" i="13" s="1"/>
  <c r="J254" i="13" s="1"/>
  <c r="J255" i="13" s="1"/>
  <c r="J256" i="13" s="1"/>
  <c r="J257" i="13" s="1"/>
  <c r="J258" i="13" s="1"/>
  <c r="J259" i="13" s="1"/>
  <c r="J260" i="13" s="1"/>
  <c r="J261" i="13" s="1"/>
  <c r="J262" i="13" s="1"/>
  <c r="J263" i="13" s="1"/>
  <c r="J264" i="13" s="1"/>
  <c r="J265" i="13" s="1"/>
  <c r="J266" i="13" s="1"/>
  <c r="J267" i="13" s="1"/>
  <c r="J268" i="13" s="1"/>
  <c r="J269" i="13" s="1"/>
  <c r="J270" i="13" s="1"/>
  <c r="J271" i="13" s="1"/>
  <c r="J272" i="13" s="1"/>
  <c r="J273" i="13" s="1"/>
  <c r="J274" i="13" s="1"/>
  <c r="J275" i="13" s="1"/>
  <c r="J276" i="13" s="1"/>
  <c r="J277" i="13" s="1"/>
  <c r="J278" i="13" s="1"/>
  <c r="J279" i="13" s="1"/>
  <c r="J280" i="13" s="1"/>
  <c r="J281" i="13" s="1"/>
  <c r="J282" i="13" s="1"/>
  <c r="J283" i="13" s="1"/>
  <c r="J284" i="13" s="1"/>
  <c r="J285" i="13" s="1"/>
  <c r="J286" i="13" s="1"/>
  <c r="J287" i="13" s="1"/>
  <c r="J288" i="13" s="1"/>
  <c r="J289" i="13" s="1"/>
  <c r="J290" i="13" s="1"/>
  <c r="J291" i="13" s="1"/>
  <c r="J292" i="13" s="1"/>
  <c r="J293" i="13" s="1"/>
  <c r="J294" i="13" s="1"/>
  <c r="J295" i="13" s="1"/>
  <c r="J296" i="13" s="1"/>
  <c r="J297" i="13" s="1"/>
  <c r="J298" i="13" s="1"/>
  <c r="J299" i="13" s="1"/>
  <c r="J300" i="13" s="1"/>
  <c r="J301" i="13" s="1"/>
  <c r="J302" i="13" s="1"/>
  <c r="J303" i="13" s="1"/>
  <c r="J304" i="13" s="1"/>
  <c r="J305" i="13" s="1"/>
  <c r="J306" i="13" s="1"/>
  <c r="J307" i="13" s="1"/>
  <c r="J308" i="13" s="1"/>
  <c r="J309" i="13" s="1"/>
  <c r="J310" i="13" s="1"/>
  <c r="J311" i="13" s="1"/>
  <c r="J312" i="13" s="1"/>
  <c r="J313" i="13" s="1"/>
  <c r="J314" i="13" s="1"/>
  <c r="J315" i="13" s="1"/>
  <c r="J316" i="13" s="1"/>
  <c r="J317" i="13" s="1"/>
  <c r="J318" i="13" s="1"/>
  <c r="J319" i="13" s="1"/>
  <c r="J320" i="13" s="1"/>
  <c r="J321" i="13" s="1"/>
  <c r="J322" i="13" s="1"/>
  <c r="J323" i="13" s="1"/>
  <c r="J324" i="13" s="1"/>
  <c r="J325" i="13" s="1"/>
  <c r="J326" i="13" s="1"/>
  <c r="J327" i="13" s="1"/>
  <c r="J328" i="13" s="1"/>
  <c r="J329" i="13" s="1"/>
  <c r="J330" i="13" s="1"/>
  <c r="J331" i="13" s="1"/>
  <c r="J332" i="13" s="1"/>
  <c r="J333" i="13" s="1"/>
  <c r="J334" i="13" s="1"/>
  <c r="J335" i="13" s="1"/>
  <c r="J336" i="13" s="1"/>
  <c r="J337" i="13" s="1"/>
  <c r="J338" i="13" s="1"/>
  <c r="J339" i="13" s="1"/>
  <c r="J340" i="13" s="1"/>
  <c r="J341" i="13" s="1"/>
  <c r="J342" i="13" s="1"/>
  <c r="J343" i="13" s="1"/>
  <c r="J344" i="13" s="1"/>
  <c r="J345" i="13" s="1"/>
  <c r="J346" i="13" s="1"/>
  <c r="J347" i="13" s="1"/>
  <c r="J348" i="13" s="1"/>
  <c r="J349" i="13" s="1"/>
  <c r="J350" i="13" s="1"/>
  <c r="J351" i="13" s="1"/>
  <c r="J352" i="13" s="1"/>
  <c r="J353" i="13" s="1"/>
  <c r="J354" i="13" s="1"/>
  <c r="J355" i="13" s="1"/>
  <c r="J356" i="13" s="1"/>
  <c r="J357" i="13" s="1"/>
  <c r="J358" i="13" s="1"/>
  <c r="J359" i="13" s="1"/>
  <c r="J360" i="13" s="1"/>
  <c r="J361" i="13" s="1"/>
  <c r="J362" i="13" s="1"/>
  <c r="J363" i="13" s="1"/>
  <c r="J364" i="13" s="1"/>
  <c r="J365" i="13" s="1"/>
  <c r="J366" i="13" s="1"/>
  <c r="J367" i="13" s="1"/>
  <c r="J368" i="13" s="1"/>
  <c r="J369" i="13" s="1"/>
  <c r="J370" i="13" s="1"/>
  <c r="J371" i="13" s="1"/>
  <c r="J372" i="13" s="1"/>
  <c r="J373" i="13" s="1"/>
  <c r="J374" i="13" s="1"/>
  <c r="J375" i="13" s="1"/>
  <c r="J376" i="13" s="1"/>
  <c r="J377" i="13" s="1"/>
  <c r="J378" i="13" s="1"/>
  <c r="J379" i="13" s="1"/>
  <c r="J380" i="13" s="1"/>
  <c r="J381" i="13" s="1"/>
  <c r="J382" i="13" s="1"/>
  <c r="J383" i="13" s="1"/>
  <c r="J384" i="13" s="1"/>
  <c r="J385" i="13" s="1"/>
  <c r="J386" i="13" s="1"/>
  <c r="J387" i="13" s="1"/>
  <c r="J388" i="13" s="1"/>
  <c r="J389" i="13" s="1"/>
  <c r="J390" i="13" s="1"/>
  <c r="J391" i="13" s="1"/>
  <c r="J392" i="13" s="1"/>
  <c r="J393" i="13" s="1"/>
  <c r="J394" i="13" s="1"/>
  <c r="J395" i="13" s="1"/>
  <c r="J396" i="13" s="1"/>
  <c r="J397" i="13" s="1"/>
  <c r="J398" i="13" s="1"/>
  <c r="J399" i="13" s="1"/>
  <c r="J400" i="13" s="1"/>
  <c r="J401" i="13" s="1"/>
  <c r="J402" i="13" s="1"/>
  <c r="J403" i="13" s="1"/>
  <c r="J404" i="13" s="1"/>
  <c r="J405" i="13" s="1"/>
  <c r="J406" i="13" s="1"/>
  <c r="J407" i="13" s="1"/>
  <c r="J408" i="13" s="1"/>
  <c r="J409" i="13" s="1"/>
  <c r="J410" i="13" s="1"/>
  <c r="J411" i="13" s="1"/>
  <c r="J412" i="13" s="1"/>
  <c r="J413" i="13" s="1"/>
  <c r="J414" i="13" s="1"/>
  <c r="J415" i="13" s="1"/>
  <c r="J416" i="13" s="1"/>
  <c r="J417" i="13" s="1"/>
  <c r="J418" i="13" s="1"/>
  <c r="J419" i="13" s="1"/>
  <c r="J420" i="13" s="1"/>
  <c r="J421" i="13" s="1"/>
  <c r="J422" i="13" s="1"/>
  <c r="J423" i="13" s="1"/>
  <c r="J424" i="13" s="1"/>
  <c r="J425" i="13" s="1"/>
  <c r="J426" i="13" s="1"/>
  <c r="J427" i="13" s="1"/>
  <c r="J428" i="13" s="1"/>
  <c r="J429" i="13" s="1"/>
  <c r="J430" i="13" s="1"/>
  <c r="J431" i="13" s="1"/>
  <c r="J432" i="13" s="1"/>
  <c r="J433" i="13" s="1"/>
  <c r="J434" i="13" s="1"/>
  <c r="J435" i="13" s="1"/>
  <c r="J436" i="13" s="1"/>
  <c r="J437" i="13" s="1"/>
  <c r="J438" i="13" s="1"/>
  <c r="J439" i="13" s="1"/>
  <c r="J440" i="13" s="1"/>
  <c r="J441" i="13" s="1"/>
  <c r="J442" i="13" s="1"/>
  <c r="J443" i="13" s="1"/>
  <c r="J444" i="13" s="1"/>
  <c r="J445" i="13" s="1"/>
  <c r="J446" i="13" s="1"/>
  <c r="J447" i="13" s="1"/>
  <c r="J448" i="13" s="1"/>
  <c r="J449" i="13" s="1"/>
  <c r="J450" i="13" s="1"/>
  <c r="J451" i="13" s="1"/>
  <c r="J452" i="13" s="1"/>
  <c r="J453" i="13" s="1"/>
  <c r="J454" i="13" s="1"/>
  <c r="J455" i="13" s="1"/>
  <c r="J456" i="13" s="1"/>
  <c r="J457" i="13" s="1"/>
  <c r="J458" i="13" s="1"/>
  <c r="J459" i="13" s="1"/>
  <c r="J460" i="13" s="1"/>
  <c r="J461" i="13" s="1"/>
  <c r="J462" i="13" s="1"/>
  <c r="J463" i="13" s="1"/>
  <c r="J464" i="13" s="1"/>
  <c r="J465" i="13" s="1"/>
  <c r="J466" i="13" s="1"/>
  <c r="J467" i="13" s="1"/>
  <c r="J468" i="13" s="1"/>
  <c r="J469" i="13" s="1"/>
  <c r="J470" i="13" s="1"/>
  <c r="J471" i="13" s="1"/>
  <c r="J472" i="13" s="1"/>
  <c r="J473" i="13" s="1"/>
  <c r="J474" i="13" s="1"/>
  <c r="J475" i="13" s="1"/>
  <c r="J476" i="13" s="1"/>
  <c r="J477" i="13" s="1"/>
  <c r="J478" i="13" s="1"/>
  <c r="J479" i="13" s="1"/>
  <c r="J480" i="13" s="1"/>
  <c r="J481" i="13" s="1"/>
  <c r="J482" i="13" s="1"/>
  <c r="J483" i="13" s="1"/>
  <c r="J484" i="13" s="1"/>
  <c r="J485" i="13" s="1"/>
  <c r="J486" i="13" s="1"/>
  <c r="J487" i="13" s="1"/>
  <c r="J488" i="13" s="1"/>
  <c r="J489" i="13" s="1"/>
  <c r="J490" i="13" s="1"/>
  <c r="J491" i="13" s="1"/>
  <c r="J492" i="13" s="1"/>
  <c r="J493" i="13" s="1"/>
  <c r="J494" i="13" s="1"/>
  <c r="J495" i="13" s="1"/>
  <c r="J496" i="13" s="1"/>
  <c r="J497" i="13" s="1"/>
  <c r="J498" i="13" s="1"/>
  <c r="J499" i="13" s="1"/>
  <c r="J500" i="13" s="1"/>
  <c r="J501" i="13" s="1"/>
  <c r="J502" i="13" s="1"/>
  <c r="J503" i="13" s="1"/>
  <c r="J504" i="13" s="1"/>
  <c r="J505" i="13" s="1"/>
  <c r="J506" i="13" s="1"/>
  <c r="J507" i="13" s="1"/>
  <c r="J508" i="13" s="1"/>
  <c r="J509" i="13" s="1"/>
  <c r="J510" i="13" s="1"/>
  <c r="J511" i="13" s="1"/>
  <c r="J512" i="13" s="1"/>
  <c r="J513" i="13" s="1"/>
  <c r="J514" i="13" s="1"/>
  <c r="J515" i="13" s="1"/>
  <c r="J516" i="13" s="1"/>
  <c r="J517" i="13" s="1"/>
  <c r="J518" i="13" s="1"/>
  <c r="J519" i="13" s="1"/>
  <c r="J520" i="13" s="1"/>
  <c r="J521" i="13" s="1"/>
  <c r="J522" i="13" s="1"/>
  <c r="J523" i="13" s="1"/>
  <c r="J524" i="13" s="1"/>
  <c r="J525" i="13" s="1"/>
  <c r="J526" i="13" s="1"/>
  <c r="J527" i="13" s="1"/>
  <c r="J528" i="13" s="1"/>
  <c r="J529" i="13" s="1"/>
  <c r="J530" i="13" s="1"/>
  <c r="J531" i="13" s="1"/>
  <c r="J532" i="13" s="1"/>
  <c r="J533" i="13" s="1"/>
  <c r="J534" i="13" s="1"/>
  <c r="J535" i="13" s="1"/>
  <c r="J536" i="13" s="1"/>
  <c r="J537" i="13" s="1"/>
  <c r="J538" i="13" s="1"/>
  <c r="J539" i="13" s="1"/>
  <c r="J540" i="13" s="1"/>
  <c r="J541" i="13" s="1"/>
  <c r="J542" i="13" s="1"/>
  <c r="J543" i="13" s="1"/>
  <c r="J544" i="13" s="1"/>
  <c r="J545" i="13" s="1"/>
  <c r="J546" i="13" s="1"/>
  <c r="J547" i="13" s="1"/>
  <c r="J548" i="13" s="1"/>
  <c r="J549" i="13" s="1"/>
  <c r="J550" i="13" s="1"/>
  <c r="J551" i="13" s="1"/>
  <c r="J552" i="13" s="1"/>
  <c r="J553" i="13" s="1"/>
  <c r="J554" i="13" s="1"/>
  <c r="J555" i="13" s="1"/>
  <c r="J556" i="13" s="1"/>
  <c r="J557" i="13" s="1"/>
  <c r="J558" i="13" s="1"/>
  <c r="J559" i="13" s="1"/>
  <c r="J560" i="13" s="1"/>
  <c r="J561" i="13" s="1"/>
  <c r="J562" i="13" s="1"/>
  <c r="J563" i="13" s="1"/>
  <c r="J564" i="13" s="1"/>
  <c r="J565" i="13" s="1"/>
  <c r="J566" i="13" s="1"/>
  <c r="J567" i="13" s="1"/>
  <c r="J568" i="13" s="1"/>
  <c r="D13" i="13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D167" i="13" s="1"/>
  <c r="D168" i="13" s="1"/>
  <c r="D169" i="13" s="1"/>
  <c r="D170" i="13" s="1"/>
  <c r="D171" i="13" s="1"/>
  <c r="D172" i="13" s="1"/>
  <c r="D173" i="13" s="1"/>
  <c r="D174" i="13" s="1"/>
  <c r="D175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195" i="13" s="1"/>
  <c r="D196" i="13" s="1"/>
  <c r="D197" i="13" s="1"/>
  <c r="D198" i="13" s="1"/>
  <c r="D199" i="13" s="1"/>
  <c r="D200" i="13" s="1"/>
  <c r="D201" i="13" s="1"/>
  <c r="D202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D213" i="13" s="1"/>
  <c r="D214" i="13" s="1"/>
  <c r="D215" i="13" s="1"/>
  <c r="D216" i="13" s="1"/>
  <c r="D217" i="13" s="1"/>
  <c r="D218" i="13" s="1"/>
  <c r="D219" i="13" s="1"/>
  <c r="D220" i="13" s="1"/>
  <c r="D221" i="13" s="1"/>
  <c r="D222" i="13" s="1"/>
  <c r="D223" i="13" s="1"/>
  <c r="D224" i="13" s="1"/>
  <c r="D225" i="13" s="1"/>
  <c r="D226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D236" i="13" s="1"/>
  <c r="D237" i="13" s="1"/>
  <c r="D238" i="13" s="1"/>
  <c r="D239" i="13" s="1"/>
  <c r="D240" i="13" s="1"/>
  <c r="D241" i="13" s="1"/>
  <c r="D242" i="13" s="1"/>
  <c r="D243" i="13" s="1"/>
  <c r="D244" i="13" s="1"/>
  <c r="D245" i="13" s="1"/>
  <c r="D246" i="13" s="1"/>
  <c r="D247" i="13" s="1"/>
  <c r="D248" i="13" s="1"/>
  <c r="D249" i="13" s="1"/>
  <c r="D250" i="13" s="1"/>
  <c r="D251" i="13" s="1"/>
  <c r="D252" i="13" s="1"/>
  <c r="D253" i="13" s="1"/>
  <c r="D254" i="13" s="1"/>
  <c r="D255" i="13" s="1"/>
  <c r="D256" i="13" s="1"/>
  <c r="D257" i="13" s="1"/>
  <c r="D258" i="13" s="1"/>
  <c r="D259" i="13" s="1"/>
  <c r="D260" i="13" s="1"/>
  <c r="D261" i="13" s="1"/>
  <c r="D262" i="13" s="1"/>
  <c r="D263" i="13" s="1"/>
  <c r="D264" i="13" s="1"/>
  <c r="D265" i="13" s="1"/>
  <c r="D266" i="13" s="1"/>
  <c r="D267" i="13" s="1"/>
  <c r="D268" i="13" s="1"/>
  <c r="D269" i="13" s="1"/>
  <c r="D270" i="13" s="1"/>
  <c r="D271" i="13" s="1"/>
  <c r="D272" i="13" s="1"/>
  <c r="D273" i="13" s="1"/>
  <c r="D274" i="13" s="1"/>
  <c r="D275" i="13" s="1"/>
  <c r="D276" i="13" s="1"/>
  <c r="D277" i="13" s="1"/>
  <c r="D278" i="13" s="1"/>
  <c r="D279" i="13" s="1"/>
  <c r="D280" i="13" s="1"/>
  <c r="D281" i="13" s="1"/>
  <c r="D282" i="13" s="1"/>
  <c r="D283" i="13" s="1"/>
  <c r="D284" i="13" s="1"/>
  <c r="D285" i="13" s="1"/>
  <c r="D286" i="13" s="1"/>
  <c r="D287" i="13" s="1"/>
  <c r="D288" i="13" s="1"/>
  <c r="D289" i="13" s="1"/>
  <c r="D290" i="13" s="1"/>
  <c r="D291" i="13" s="1"/>
  <c r="D292" i="13" s="1"/>
  <c r="D293" i="13" s="1"/>
  <c r="D294" i="13" s="1"/>
  <c r="D295" i="13" s="1"/>
  <c r="D296" i="13" s="1"/>
  <c r="D297" i="13" s="1"/>
  <c r="D298" i="13" s="1"/>
  <c r="D299" i="13" s="1"/>
  <c r="D300" i="13" s="1"/>
  <c r="D301" i="13" s="1"/>
  <c r="D302" i="13" s="1"/>
  <c r="D303" i="13" s="1"/>
  <c r="D304" i="13" s="1"/>
  <c r="D305" i="13" s="1"/>
  <c r="D306" i="13" s="1"/>
  <c r="D307" i="13" s="1"/>
  <c r="D308" i="13" s="1"/>
  <c r="D309" i="13" s="1"/>
  <c r="D310" i="13" s="1"/>
  <c r="D311" i="13" s="1"/>
  <c r="D312" i="13" s="1"/>
  <c r="D313" i="13" s="1"/>
  <c r="D314" i="13" s="1"/>
  <c r="D315" i="13" s="1"/>
  <c r="D316" i="13" s="1"/>
  <c r="D317" i="13" s="1"/>
  <c r="D318" i="13" s="1"/>
  <c r="D319" i="13" s="1"/>
  <c r="D320" i="13" s="1"/>
  <c r="D321" i="13" s="1"/>
  <c r="D322" i="13" s="1"/>
  <c r="D323" i="13" s="1"/>
  <c r="D324" i="13" s="1"/>
  <c r="D325" i="13" s="1"/>
  <c r="D326" i="13" s="1"/>
  <c r="D327" i="13" s="1"/>
  <c r="D328" i="13" s="1"/>
  <c r="D329" i="13" s="1"/>
  <c r="D330" i="13" s="1"/>
  <c r="D331" i="13" s="1"/>
  <c r="D332" i="13" s="1"/>
  <c r="D333" i="13" s="1"/>
  <c r="D334" i="13" s="1"/>
  <c r="D335" i="13" s="1"/>
  <c r="D336" i="13" s="1"/>
  <c r="D337" i="13" s="1"/>
  <c r="D338" i="13" s="1"/>
  <c r="D339" i="13" s="1"/>
  <c r="D340" i="13" s="1"/>
  <c r="D341" i="13" s="1"/>
  <c r="D342" i="13" s="1"/>
  <c r="D343" i="13" s="1"/>
  <c r="D344" i="13" s="1"/>
  <c r="D345" i="13" s="1"/>
  <c r="D346" i="13" s="1"/>
  <c r="D347" i="13" s="1"/>
  <c r="D348" i="13" s="1"/>
  <c r="D349" i="13" s="1"/>
  <c r="D350" i="13" s="1"/>
  <c r="D351" i="13" s="1"/>
  <c r="D352" i="13" s="1"/>
  <c r="D353" i="13" s="1"/>
  <c r="D354" i="13" s="1"/>
  <c r="D355" i="13" s="1"/>
  <c r="D356" i="13" s="1"/>
  <c r="D357" i="13" s="1"/>
  <c r="D358" i="13" s="1"/>
  <c r="D359" i="13" s="1"/>
  <c r="D360" i="13" s="1"/>
  <c r="D361" i="13" s="1"/>
  <c r="D362" i="13" s="1"/>
  <c r="D363" i="13" s="1"/>
  <c r="D364" i="13" s="1"/>
  <c r="D365" i="13" s="1"/>
  <c r="D366" i="13" s="1"/>
  <c r="D367" i="13" s="1"/>
  <c r="D368" i="13" s="1"/>
  <c r="D369" i="13" s="1"/>
  <c r="D370" i="13" s="1"/>
  <c r="D371" i="13" s="1"/>
  <c r="D372" i="13" s="1"/>
  <c r="D373" i="13" s="1"/>
  <c r="D374" i="13" s="1"/>
  <c r="D375" i="13" s="1"/>
  <c r="D376" i="13" s="1"/>
  <c r="D377" i="13" s="1"/>
  <c r="D378" i="13" s="1"/>
  <c r="D379" i="13" s="1"/>
  <c r="D380" i="13" s="1"/>
  <c r="D381" i="13" s="1"/>
  <c r="D382" i="13" s="1"/>
  <c r="D383" i="13" s="1"/>
  <c r="D384" i="13" s="1"/>
  <c r="D385" i="13" s="1"/>
  <c r="D386" i="13" s="1"/>
  <c r="D387" i="13" s="1"/>
  <c r="D388" i="13" s="1"/>
  <c r="D389" i="13" s="1"/>
  <c r="D390" i="13" s="1"/>
  <c r="D391" i="13" s="1"/>
  <c r="D392" i="13" s="1"/>
  <c r="D393" i="13" s="1"/>
  <c r="D394" i="13" s="1"/>
  <c r="D395" i="13" s="1"/>
  <c r="D396" i="13" s="1"/>
  <c r="D397" i="13" s="1"/>
  <c r="D398" i="13" s="1"/>
  <c r="D399" i="13" s="1"/>
  <c r="D400" i="13" s="1"/>
  <c r="D401" i="13" s="1"/>
  <c r="D402" i="13" s="1"/>
  <c r="D403" i="13" s="1"/>
  <c r="D404" i="13" s="1"/>
  <c r="D405" i="13" s="1"/>
  <c r="D406" i="13" s="1"/>
  <c r="D407" i="13" s="1"/>
  <c r="D408" i="13" s="1"/>
  <c r="D409" i="13" s="1"/>
  <c r="D410" i="13" s="1"/>
  <c r="D411" i="13" s="1"/>
  <c r="D412" i="13" s="1"/>
  <c r="D413" i="13" s="1"/>
  <c r="D414" i="13" s="1"/>
  <c r="D415" i="13" s="1"/>
  <c r="D416" i="13" s="1"/>
  <c r="D417" i="13" s="1"/>
  <c r="D418" i="13" s="1"/>
  <c r="D419" i="13" s="1"/>
  <c r="D420" i="13" s="1"/>
  <c r="D421" i="13" s="1"/>
  <c r="D422" i="13" s="1"/>
  <c r="D423" i="13" s="1"/>
  <c r="D424" i="13" s="1"/>
  <c r="D425" i="13" s="1"/>
  <c r="D426" i="13" s="1"/>
  <c r="D427" i="13" s="1"/>
  <c r="D428" i="13" s="1"/>
  <c r="D429" i="13" s="1"/>
  <c r="D430" i="13" s="1"/>
  <c r="D431" i="13" s="1"/>
  <c r="D432" i="13" s="1"/>
  <c r="D433" i="13" s="1"/>
  <c r="D434" i="13" s="1"/>
  <c r="D435" i="13" s="1"/>
  <c r="D436" i="13" s="1"/>
  <c r="D437" i="13" s="1"/>
  <c r="D438" i="13" s="1"/>
  <c r="D439" i="13" s="1"/>
  <c r="D440" i="13" s="1"/>
  <c r="D441" i="13" s="1"/>
  <c r="D442" i="13" s="1"/>
  <c r="D443" i="13" s="1"/>
  <c r="D444" i="13" s="1"/>
  <c r="D445" i="13" s="1"/>
  <c r="D446" i="13" s="1"/>
  <c r="D447" i="13" s="1"/>
  <c r="D448" i="13" s="1"/>
  <c r="D449" i="13" s="1"/>
  <c r="D450" i="13" s="1"/>
  <c r="D451" i="13" s="1"/>
  <c r="D452" i="13" s="1"/>
  <c r="D453" i="13" s="1"/>
  <c r="D454" i="13" s="1"/>
  <c r="D455" i="13" s="1"/>
  <c r="D456" i="13" s="1"/>
  <c r="D457" i="13" s="1"/>
  <c r="D458" i="13" s="1"/>
  <c r="D459" i="13" s="1"/>
  <c r="D460" i="13" s="1"/>
  <c r="D461" i="13" s="1"/>
  <c r="D462" i="13" s="1"/>
  <c r="D463" i="13" s="1"/>
  <c r="D464" i="13" s="1"/>
  <c r="D465" i="13" s="1"/>
  <c r="D466" i="13" s="1"/>
  <c r="D467" i="13" s="1"/>
  <c r="D468" i="13" s="1"/>
  <c r="D469" i="13" s="1"/>
  <c r="D470" i="13" s="1"/>
  <c r="D471" i="13" s="1"/>
  <c r="D472" i="13" s="1"/>
  <c r="D473" i="13" s="1"/>
  <c r="D474" i="13" s="1"/>
  <c r="D475" i="13" s="1"/>
  <c r="D476" i="13" s="1"/>
  <c r="D477" i="13" s="1"/>
  <c r="D478" i="13" s="1"/>
  <c r="D479" i="13" s="1"/>
  <c r="D480" i="13" s="1"/>
  <c r="D481" i="13" s="1"/>
  <c r="D482" i="13" s="1"/>
  <c r="D483" i="13" s="1"/>
  <c r="D484" i="13" s="1"/>
  <c r="D485" i="13" s="1"/>
  <c r="D486" i="13" s="1"/>
  <c r="D487" i="13" s="1"/>
  <c r="D488" i="13" s="1"/>
  <c r="D489" i="13" s="1"/>
  <c r="D490" i="13" s="1"/>
  <c r="D491" i="13" s="1"/>
  <c r="D492" i="13" s="1"/>
  <c r="D493" i="13" s="1"/>
  <c r="D494" i="13" s="1"/>
  <c r="D495" i="13" s="1"/>
  <c r="D496" i="13" s="1"/>
  <c r="D497" i="13" s="1"/>
  <c r="D498" i="13" s="1"/>
  <c r="D499" i="13" s="1"/>
  <c r="D500" i="13" s="1"/>
  <c r="D501" i="13" s="1"/>
  <c r="D502" i="13" s="1"/>
  <c r="D503" i="13" s="1"/>
  <c r="D504" i="13" s="1"/>
  <c r="D505" i="13" s="1"/>
  <c r="D506" i="13" s="1"/>
  <c r="D507" i="13" s="1"/>
  <c r="D508" i="13" s="1"/>
  <c r="D509" i="13" s="1"/>
  <c r="D510" i="13" s="1"/>
  <c r="D511" i="13" s="1"/>
  <c r="D512" i="13" s="1"/>
  <c r="D513" i="13" s="1"/>
  <c r="D514" i="13" s="1"/>
  <c r="D515" i="13" s="1"/>
  <c r="D516" i="13" s="1"/>
  <c r="D517" i="13" s="1"/>
  <c r="D518" i="13" s="1"/>
  <c r="D519" i="13" s="1"/>
  <c r="D520" i="13" s="1"/>
  <c r="D521" i="13" s="1"/>
  <c r="D522" i="13" s="1"/>
  <c r="D523" i="13" s="1"/>
  <c r="D524" i="13" s="1"/>
  <c r="D525" i="13" s="1"/>
  <c r="D526" i="13" s="1"/>
  <c r="D527" i="13" s="1"/>
  <c r="D528" i="13" s="1"/>
  <c r="D529" i="13" s="1"/>
  <c r="D530" i="13" s="1"/>
  <c r="D531" i="13" s="1"/>
  <c r="D532" i="13" s="1"/>
  <c r="D533" i="13" s="1"/>
  <c r="D534" i="13" s="1"/>
  <c r="D535" i="13" s="1"/>
  <c r="D536" i="13" s="1"/>
  <c r="D537" i="13" s="1"/>
  <c r="D538" i="13" s="1"/>
  <c r="D539" i="13" s="1"/>
  <c r="D540" i="13" s="1"/>
  <c r="D541" i="13" s="1"/>
  <c r="D542" i="13" s="1"/>
  <c r="D543" i="13" s="1"/>
  <c r="D544" i="13" s="1"/>
  <c r="D545" i="13" s="1"/>
  <c r="D546" i="13" s="1"/>
  <c r="D547" i="13" s="1"/>
  <c r="D548" i="13" s="1"/>
  <c r="D549" i="13" s="1"/>
  <c r="D550" i="13" s="1"/>
  <c r="D551" i="13" s="1"/>
  <c r="D552" i="13" s="1"/>
  <c r="D553" i="13" s="1"/>
  <c r="D554" i="13" s="1"/>
  <c r="D555" i="13" s="1"/>
  <c r="D556" i="13" s="1"/>
  <c r="D557" i="13" s="1"/>
  <c r="D558" i="13" s="1"/>
  <c r="D559" i="13" s="1"/>
  <c r="D560" i="13" s="1"/>
  <c r="D561" i="13" s="1"/>
  <c r="D562" i="13" s="1"/>
  <c r="D563" i="13" s="1"/>
  <c r="D564" i="13" s="1"/>
  <c r="D565" i="13" s="1"/>
  <c r="D566" i="13" s="1"/>
  <c r="D567" i="13" s="1"/>
  <c r="D568" i="13" s="1"/>
  <c r="D569" i="13" s="1"/>
  <c r="D570" i="13" s="1"/>
  <c r="D571" i="13" s="1"/>
  <c r="D572" i="13" s="1"/>
  <c r="D573" i="13" s="1"/>
  <c r="D574" i="13" s="1"/>
  <c r="D575" i="13" s="1"/>
  <c r="D576" i="13" s="1"/>
  <c r="D577" i="13" s="1"/>
  <c r="D578" i="13" s="1"/>
  <c r="D579" i="13" s="1"/>
  <c r="D580" i="13" s="1"/>
  <c r="D581" i="13" s="1"/>
  <c r="D582" i="13" s="1"/>
  <c r="D583" i="13" s="1"/>
  <c r="D584" i="13" s="1"/>
  <c r="D585" i="13" s="1"/>
  <c r="D586" i="13" s="1"/>
  <c r="D587" i="13" s="1"/>
  <c r="D588" i="13" s="1"/>
  <c r="D589" i="13" s="1"/>
  <c r="D590" i="13" s="1"/>
  <c r="D591" i="13" s="1"/>
  <c r="D592" i="13" s="1"/>
  <c r="D593" i="13" s="1"/>
  <c r="D594" i="13" s="1"/>
  <c r="D595" i="13" s="1"/>
  <c r="D596" i="13" s="1"/>
  <c r="D597" i="13" s="1"/>
  <c r="D598" i="13" s="1"/>
  <c r="D599" i="13" s="1"/>
  <c r="D600" i="13" s="1"/>
  <c r="D601" i="13" s="1"/>
  <c r="D602" i="13" s="1"/>
  <c r="D603" i="13" s="1"/>
  <c r="D604" i="13" s="1"/>
  <c r="D605" i="13" s="1"/>
  <c r="D606" i="13" s="1"/>
  <c r="D607" i="13" s="1"/>
  <c r="D608" i="13" s="1"/>
  <c r="D609" i="13" s="1"/>
  <c r="D610" i="13" s="1"/>
  <c r="D611" i="13" s="1"/>
  <c r="D612" i="13" s="1"/>
  <c r="D613" i="13" s="1"/>
  <c r="D614" i="13" s="1"/>
  <c r="D615" i="13" s="1"/>
  <c r="D616" i="13" s="1"/>
  <c r="D617" i="13" s="1"/>
  <c r="D618" i="13" s="1"/>
  <c r="D619" i="13" s="1"/>
  <c r="D620" i="13" s="1"/>
  <c r="D621" i="13" s="1"/>
  <c r="D622" i="13" s="1"/>
  <c r="D623" i="13" s="1"/>
  <c r="D624" i="13" s="1"/>
  <c r="D625" i="13" s="1"/>
  <c r="D626" i="13" s="1"/>
  <c r="D627" i="13" s="1"/>
  <c r="D628" i="13" s="1"/>
  <c r="D629" i="13" s="1"/>
  <c r="D630" i="13" s="1"/>
  <c r="D631" i="13" s="1"/>
  <c r="D632" i="13" s="1"/>
  <c r="D633" i="13" s="1"/>
  <c r="D634" i="13" s="1"/>
  <c r="D635" i="13" s="1"/>
  <c r="D636" i="13" s="1"/>
  <c r="D637" i="13" s="1"/>
  <c r="D638" i="13" s="1"/>
  <c r="D639" i="13" s="1"/>
  <c r="D640" i="13" s="1"/>
  <c r="D641" i="13" s="1"/>
  <c r="D642" i="13" s="1"/>
  <c r="D643" i="13" s="1"/>
  <c r="D644" i="13" s="1"/>
  <c r="D645" i="13" s="1"/>
  <c r="D646" i="13" s="1"/>
  <c r="D647" i="13" s="1"/>
  <c r="D648" i="13" s="1"/>
  <c r="D649" i="13" s="1"/>
  <c r="D650" i="13" s="1"/>
  <c r="D651" i="13" s="1"/>
  <c r="D652" i="13" s="1"/>
  <c r="D653" i="13" s="1"/>
  <c r="D654" i="13" s="1"/>
  <c r="D655" i="13" s="1"/>
  <c r="D656" i="13" s="1"/>
  <c r="D657" i="13" s="1"/>
  <c r="D658" i="13" s="1"/>
  <c r="D659" i="13" s="1"/>
  <c r="D660" i="13" s="1"/>
  <c r="D661" i="13" s="1"/>
  <c r="D662" i="13" s="1"/>
  <c r="D663" i="13" s="1"/>
  <c r="D664" i="13" s="1"/>
  <c r="D665" i="13" s="1"/>
  <c r="D666" i="13" s="1"/>
  <c r="D667" i="13" s="1"/>
  <c r="D668" i="13" s="1"/>
  <c r="D669" i="13" s="1"/>
  <c r="D670" i="13" s="1"/>
  <c r="D671" i="13" s="1"/>
  <c r="D672" i="13" s="1"/>
  <c r="D673" i="13" s="1"/>
  <c r="D674" i="13" s="1"/>
  <c r="D675" i="13" s="1"/>
  <c r="D676" i="13" s="1"/>
  <c r="D677" i="13" s="1"/>
  <c r="D678" i="13" s="1"/>
  <c r="D679" i="13" s="1"/>
  <c r="D680" i="13" s="1"/>
  <c r="D681" i="13" s="1"/>
  <c r="D682" i="13" s="1"/>
  <c r="D683" i="13" s="1"/>
  <c r="D684" i="13" s="1"/>
  <c r="D685" i="13" s="1"/>
  <c r="D686" i="13" s="1"/>
  <c r="D687" i="13" s="1"/>
  <c r="D688" i="13" s="1"/>
  <c r="D689" i="13" s="1"/>
  <c r="D690" i="13" s="1"/>
  <c r="D691" i="13" s="1"/>
  <c r="D692" i="13" s="1"/>
  <c r="D693" i="13" s="1"/>
  <c r="D694" i="13" s="1"/>
  <c r="D695" i="13" s="1"/>
  <c r="D696" i="13" s="1"/>
  <c r="D697" i="13" s="1"/>
  <c r="D698" i="13" s="1"/>
  <c r="D699" i="13" s="1"/>
  <c r="D700" i="13" s="1"/>
  <c r="D701" i="13" s="1"/>
  <c r="D702" i="13" s="1"/>
  <c r="D703" i="13" s="1"/>
  <c r="D704" i="13" s="1"/>
  <c r="D705" i="13" s="1"/>
  <c r="D706" i="13" s="1"/>
  <c r="D707" i="13" s="1"/>
  <c r="D708" i="13" s="1"/>
  <c r="D709" i="13" s="1"/>
  <c r="D710" i="13" s="1"/>
  <c r="D711" i="13" s="1"/>
  <c r="D712" i="13" s="1"/>
  <c r="D713" i="13" s="1"/>
  <c r="D714" i="13" s="1"/>
  <c r="D715" i="13" s="1"/>
  <c r="D716" i="13" s="1"/>
  <c r="D717" i="13" s="1"/>
  <c r="D718" i="13" s="1"/>
  <c r="D719" i="13" s="1"/>
  <c r="D720" i="13" s="1"/>
  <c r="D721" i="13" s="1"/>
  <c r="D722" i="13" s="1"/>
  <c r="D723" i="13" s="1"/>
  <c r="D724" i="13" s="1"/>
  <c r="D725" i="13" s="1"/>
  <c r="D726" i="13" s="1"/>
  <c r="D727" i="13" s="1"/>
  <c r="D728" i="13" s="1"/>
  <c r="D729" i="13" s="1"/>
  <c r="D730" i="13" s="1"/>
  <c r="D731" i="13" s="1"/>
  <c r="D732" i="13" s="1"/>
  <c r="D733" i="13" s="1"/>
  <c r="D734" i="13" s="1"/>
  <c r="D735" i="13" s="1"/>
  <c r="D736" i="13" s="1"/>
  <c r="D737" i="13" s="1"/>
  <c r="D738" i="13" s="1"/>
  <c r="D739" i="13" s="1"/>
  <c r="D740" i="13" s="1"/>
  <c r="D741" i="13" s="1"/>
  <c r="D742" i="13" s="1"/>
  <c r="D743" i="13" s="1"/>
  <c r="D744" i="13" s="1"/>
  <c r="D745" i="13" s="1"/>
  <c r="D746" i="13" s="1"/>
  <c r="D747" i="13" s="1"/>
  <c r="D748" i="13" s="1"/>
  <c r="D749" i="13" s="1"/>
  <c r="D750" i="13" s="1"/>
  <c r="D751" i="13" s="1"/>
  <c r="D752" i="13" s="1"/>
  <c r="D753" i="13" s="1"/>
  <c r="D754" i="13" s="1"/>
  <c r="D755" i="13" s="1"/>
  <c r="D756" i="13" s="1"/>
  <c r="D757" i="13" s="1"/>
  <c r="D758" i="13" s="1"/>
  <c r="D759" i="13" s="1"/>
  <c r="D760" i="13" s="1"/>
  <c r="D761" i="13" s="1"/>
  <c r="D762" i="13" s="1"/>
  <c r="D763" i="13" s="1"/>
  <c r="D764" i="13" s="1"/>
  <c r="D765" i="13" s="1"/>
  <c r="D766" i="13" s="1"/>
  <c r="J569" i="13"/>
  <c r="B768" i="13"/>
  <c r="G29" i="10"/>
  <c r="D767" i="13"/>
  <c r="H570" i="13"/>
  <c r="D4" i="10" s="1"/>
  <c r="H569" i="12"/>
  <c r="B767" i="12"/>
  <c r="J568" i="12"/>
  <c r="D766" i="12"/>
  <c r="J493" i="27" l="1"/>
  <c r="J494" i="27" s="1"/>
  <c r="J495" i="27" s="1"/>
  <c r="J496" i="27" s="1"/>
  <c r="J497" i="27" s="1"/>
  <c r="J498" i="27" s="1"/>
  <c r="J499" i="27" s="1"/>
  <c r="D125" i="28"/>
  <c r="D126" i="28" s="1"/>
  <c r="D127" i="28" s="1"/>
  <c r="D128" i="28" s="1"/>
  <c r="D129" i="28" s="1"/>
  <c r="D130" i="28" s="1"/>
  <c r="D131" i="28" s="1"/>
  <c r="D132" i="28" s="1"/>
  <c r="D133" i="28" s="1"/>
  <c r="J149" i="34"/>
  <c r="J150" i="34" s="1"/>
  <c r="J151" i="34" s="1"/>
  <c r="J152" i="34" s="1"/>
  <c r="J153" i="34" s="1"/>
  <c r="J154" i="34" s="1"/>
  <c r="J155" i="34" s="1"/>
  <c r="J156" i="34" s="1"/>
  <c r="J157" i="34" s="1"/>
  <c r="J158" i="34" s="1"/>
  <c r="J159" i="34" s="1"/>
  <c r="J160" i="34" s="1"/>
  <c r="J161" i="34" s="1"/>
  <c r="J162" i="34" s="1"/>
  <c r="J163" i="34" s="1"/>
  <c r="J164" i="34" s="1"/>
  <c r="J165" i="34" s="1"/>
  <c r="J166" i="34" s="1"/>
  <c r="J167" i="34" s="1"/>
  <c r="J168" i="34" s="1"/>
  <c r="J169" i="34" s="1"/>
  <c r="J170" i="34" s="1"/>
  <c r="J171" i="34" s="1"/>
  <c r="J172" i="34" s="1"/>
  <c r="J173" i="34" s="1"/>
  <c r="J174" i="34" s="1"/>
  <c r="J175" i="34" s="1"/>
  <c r="J176" i="34" s="1"/>
  <c r="J770" i="13"/>
  <c r="J769" i="13"/>
  <c r="H29" i="10"/>
  <c r="J768" i="12"/>
  <c r="J500" i="27" l="1"/>
  <c r="J501" i="27" s="1"/>
  <c r="J502" i="27" s="1"/>
  <c r="J503" i="27" s="1"/>
  <c r="J504" i="27" s="1"/>
  <c r="J505" i="27" s="1"/>
  <c r="J506" i="27" s="1"/>
  <c r="J507" i="27" s="1"/>
  <c r="J508" i="27" s="1"/>
  <c r="J509" i="27" s="1"/>
  <c r="J510" i="27" s="1"/>
  <c r="J511" i="27" s="1"/>
  <c r="J512" i="27" s="1"/>
  <c r="J513" i="27" s="1"/>
  <c r="J514" i="27" s="1"/>
  <c r="J515" i="27" s="1"/>
  <c r="J516" i="27" s="1"/>
  <c r="J517" i="27" s="1"/>
  <c r="J518" i="27" s="1"/>
  <c r="J519" i="27" s="1"/>
  <c r="J520" i="27" s="1"/>
  <c r="J521" i="27" s="1"/>
  <c r="J522" i="27" s="1"/>
  <c r="J523" i="27" s="1"/>
  <c r="D134" i="28"/>
  <c r="D135" i="28" s="1"/>
  <c r="D136" i="28" s="1"/>
  <c r="D137" i="28" s="1"/>
  <c r="D138" i="28" s="1"/>
  <c r="D139" i="28" s="1"/>
  <c r="D140" i="28" s="1"/>
  <c r="D141" i="28" s="1"/>
  <c r="D142" i="28" s="1"/>
  <c r="D143" i="28" s="1"/>
  <c r="D144" i="28" s="1"/>
  <c r="D145" i="28" s="1"/>
  <c r="D146" i="28" s="1"/>
  <c r="D147" i="28" s="1"/>
  <c r="D148" i="28" s="1"/>
  <c r="D149" i="28" s="1"/>
  <c r="D150" i="28" s="1"/>
  <c r="D151" i="28" s="1"/>
  <c r="D152" i="28" s="1"/>
  <c r="D153" i="28" s="1"/>
  <c r="D154" i="28" s="1"/>
  <c r="D155" i="28" s="1"/>
  <c r="D156" i="28" s="1"/>
  <c r="D157" i="28" s="1"/>
  <c r="D158" i="28" s="1"/>
  <c r="D159" i="28" s="1"/>
  <c r="D160" i="28" s="1"/>
  <c r="D161" i="28" s="1"/>
  <c r="D162" i="28" s="1"/>
  <c r="D163" i="28" s="1"/>
  <c r="J177" i="34"/>
  <c r="J178" i="34" s="1"/>
  <c r="J179" i="34" s="1"/>
  <c r="J180" i="34" s="1"/>
  <c r="C992" i="6"/>
  <c r="B992" i="6"/>
  <c r="J6" i="6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209" i="6" s="1"/>
  <c r="J210" i="6" s="1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J224" i="6" s="1"/>
  <c r="J225" i="6" s="1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39" i="6" s="1"/>
  <c r="J240" i="6" s="1"/>
  <c r="J241" i="6" s="1"/>
  <c r="J242" i="6" s="1"/>
  <c r="J243" i="6" s="1"/>
  <c r="J244" i="6" s="1"/>
  <c r="J245" i="6" s="1"/>
  <c r="J246" i="6" s="1"/>
  <c r="J247" i="6" s="1"/>
  <c r="J248" i="6" s="1"/>
  <c r="J249" i="6" s="1"/>
  <c r="J250" i="6" s="1"/>
  <c r="J251" i="6" s="1"/>
  <c r="J252" i="6" s="1"/>
  <c r="J253" i="6" s="1"/>
  <c r="J254" i="6" s="1"/>
  <c r="J255" i="6" s="1"/>
  <c r="J256" i="6" s="1"/>
  <c r="J257" i="6" s="1"/>
  <c r="J258" i="6" s="1"/>
  <c r="J259" i="6" s="1"/>
  <c r="D6" i="6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J2" i="6"/>
  <c r="D2" i="6"/>
  <c r="C766" i="5"/>
  <c r="B766" i="5"/>
  <c r="I568" i="5"/>
  <c r="H568" i="5"/>
  <c r="J6" i="5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J2" i="5"/>
  <c r="D2" i="5"/>
  <c r="J524" i="27" l="1"/>
  <c r="J525" i="27" s="1"/>
  <c r="J526" i="27" s="1"/>
  <c r="J527" i="27" s="1"/>
  <c r="J528" i="27" s="1"/>
  <c r="J529" i="27" s="1"/>
  <c r="J530" i="27" s="1"/>
  <c r="J531" i="27" s="1"/>
  <c r="J532" i="27" s="1"/>
  <c r="J533" i="27" s="1"/>
  <c r="J534" i="27" s="1"/>
  <c r="J535" i="27" s="1"/>
  <c r="J536" i="27" s="1"/>
  <c r="J537" i="27" s="1"/>
  <c r="J538" i="27" s="1"/>
  <c r="J539" i="27" s="1"/>
  <c r="J540" i="27" s="1"/>
  <c r="J543" i="27" s="1"/>
  <c r="J544" i="27" s="1"/>
  <c r="J545" i="27" s="1"/>
  <c r="J546" i="27" s="1"/>
  <c r="J547" i="27" s="1"/>
  <c r="J548" i="27" s="1"/>
  <c r="J549" i="27" s="1"/>
  <c r="J550" i="27" s="1"/>
  <c r="J551" i="27" s="1"/>
  <c r="J552" i="27" s="1"/>
  <c r="J553" i="27" s="1"/>
  <c r="J554" i="27" s="1"/>
  <c r="J555" i="27" s="1"/>
  <c r="J556" i="27" s="1"/>
  <c r="J557" i="27" s="1"/>
  <c r="J558" i="27" s="1"/>
  <c r="J559" i="27" s="1"/>
  <c r="J560" i="27" s="1"/>
  <c r="J260" i="6"/>
  <c r="J261" i="6" s="1"/>
  <c r="J262" i="6" s="1"/>
  <c r="J263" i="6" s="1"/>
  <c r="J264" i="6" s="1"/>
  <c r="J265" i="6" s="1"/>
  <c r="J266" i="6" s="1"/>
  <c r="J267" i="6" s="1"/>
  <c r="J268" i="6" s="1"/>
  <c r="J269" i="6" s="1"/>
  <c r="J270" i="6" s="1"/>
  <c r="J271" i="6" s="1"/>
  <c r="J272" i="6" s="1"/>
  <c r="J273" i="6" s="1"/>
  <c r="J274" i="6" s="1"/>
  <c r="J275" i="6" s="1"/>
  <c r="J276" i="6" s="1"/>
  <c r="D25" i="6"/>
  <c r="D26" i="6" s="1"/>
  <c r="D27" i="6" s="1"/>
  <c r="D28" i="6" s="1"/>
  <c r="D29" i="6" s="1"/>
  <c r="D30" i="6" s="1"/>
  <c r="D32" i="6" s="1"/>
  <c r="D33" i="6" s="1"/>
  <c r="D34" i="6" s="1"/>
  <c r="D35" i="6" s="1"/>
  <c r="D36" i="6" s="1"/>
  <c r="D37" i="6" s="1"/>
  <c r="D38" i="6" s="1"/>
  <c r="D39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77" i="6" s="1"/>
  <c r="D78" i="6" s="1"/>
  <c r="D79" i="6" s="1"/>
  <c r="D162" i="6" s="1"/>
  <c r="D163" i="6" s="1"/>
  <c r="D164" i="6" s="1"/>
  <c r="D276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164" i="28"/>
  <c r="D165" i="28" s="1"/>
  <c r="D166" i="28" s="1"/>
  <c r="D167" i="28" s="1"/>
  <c r="D168" i="28" s="1"/>
  <c r="D169" i="28" s="1"/>
  <c r="D170" i="28" s="1"/>
  <c r="J181" i="34"/>
  <c r="J182" i="34" s="1"/>
  <c r="J183" i="34" s="1"/>
  <c r="J184" i="34" s="1"/>
  <c r="J185" i="34" s="1"/>
  <c r="J186" i="34" s="1"/>
  <c r="J187" i="34" s="1"/>
  <c r="J188" i="34" s="1"/>
  <c r="J189" i="34" s="1"/>
  <c r="J190" i="34" s="1"/>
  <c r="J191" i="34" s="1"/>
  <c r="J192" i="34" s="1"/>
  <c r="J193" i="34" s="1"/>
  <c r="J194" i="34" s="1"/>
  <c r="D25" i="10"/>
  <c r="B993" i="6"/>
  <c r="D992" i="6"/>
  <c r="H569" i="5"/>
  <c r="D3" i="10" s="1"/>
  <c r="J568" i="5"/>
  <c r="B767" i="5"/>
  <c r="D766" i="5"/>
  <c r="J277" i="6" l="1"/>
  <c r="J278" i="6" s="1"/>
  <c r="J279" i="6" s="1"/>
  <c r="J280" i="6" s="1"/>
  <c r="J281" i="6" s="1"/>
  <c r="J282" i="6" s="1"/>
  <c r="J283" i="6" s="1"/>
  <c r="J284" i="6" s="1"/>
  <c r="J285" i="6" s="1"/>
  <c r="J286" i="6" s="1"/>
  <c r="J287" i="6" s="1"/>
  <c r="J288" i="6" s="1"/>
  <c r="J289" i="6" s="1"/>
  <c r="J290" i="6" s="1"/>
  <c r="J291" i="6" s="1"/>
  <c r="J292" i="6" s="1"/>
  <c r="J293" i="6" s="1"/>
  <c r="J294" i="6" s="1"/>
  <c r="J295" i="6" s="1"/>
  <c r="J296" i="6" s="1"/>
  <c r="J297" i="6" s="1"/>
  <c r="J298" i="6" s="1"/>
  <c r="J299" i="6" s="1"/>
  <c r="J300" i="6" s="1"/>
  <c r="J301" i="6" s="1"/>
  <c r="J302" i="6" s="1"/>
  <c r="J303" i="6" s="1"/>
  <c r="J304" i="6" s="1"/>
  <c r="D171" i="28"/>
  <c r="D172" i="28" s="1"/>
  <c r="D173" i="28" s="1"/>
  <c r="D174" i="28" s="1"/>
  <c r="D175" i="28" s="1"/>
  <c r="D176" i="28" s="1"/>
  <c r="D177" i="28" s="1"/>
  <c r="D178" i="28" s="1"/>
  <c r="D179" i="28" s="1"/>
  <c r="D180" i="28" s="1"/>
  <c r="D181" i="28" s="1"/>
  <c r="D182" i="28" s="1"/>
  <c r="D183" i="28" s="1"/>
  <c r="D184" i="28" s="1"/>
  <c r="D185" i="28" s="1"/>
  <c r="D186" i="28" s="1"/>
  <c r="D187" i="28" s="1"/>
  <c r="J195" i="34"/>
  <c r="J196" i="34" s="1"/>
  <c r="J197" i="34" s="1"/>
  <c r="J198" i="34" s="1"/>
  <c r="J199" i="34" s="1"/>
  <c r="J200" i="34" s="1"/>
  <c r="J201" i="34" s="1"/>
  <c r="J202" i="34" s="1"/>
  <c r="J203" i="34" s="1"/>
  <c r="J204" i="34" s="1"/>
  <c r="J205" i="34" s="1"/>
  <c r="J206" i="34" s="1"/>
  <c r="J994" i="6"/>
  <c r="J769" i="5"/>
  <c r="J768" i="5"/>
  <c r="D188" i="28" l="1"/>
  <c r="D189" i="28" s="1"/>
  <c r="D190" i="28" s="1"/>
  <c r="D191" i="28" s="1"/>
  <c r="D192" i="28" s="1"/>
  <c r="D193" i="28" s="1"/>
  <c r="D194" i="28" s="1"/>
  <c r="D195" i="28" s="1"/>
  <c r="D196" i="28" s="1"/>
  <c r="D197" i="28" s="1"/>
  <c r="D198" i="28" s="1"/>
  <c r="D199" i="28" s="1"/>
  <c r="D200" i="28" s="1"/>
  <c r="J207" i="34"/>
  <c r="J208" i="34" s="1"/>
  <c r="J209" i="34" s="1"/>
  <c r="J210" i="34" s="1"/>
  <c r="J211" i="34" s="1"/>
  <c r="J212" i="34" s="1"/>
  <c r="J213" i="34" s="1"/>
  <c r="J214" i="34" s="1"/>
  <c r="D29" i="10"/>
  <c r="D33" i="10" s="1"/>
  <c r="D201" i="28" l="1"/>
  <c r="D202" i="28" s="1"/>
  <c r="D203" i="28" s="1"/>
  <c r="D204" i="28" s="1"/>
  <c r="D205" i="28" s="1"/>
  <c r="D206" i="28" s="1"/>
  <c r="D207" i="28" s="1"/>
  <c r="D208" i="28" s="1"/>
  <c r="D209" i="28" s="1"/>
  <c r="D210" i="28" s="1"/>
  <c r="D211" i="28" s="1"/>
  <c r="D212" i="28" s="1"/>
  <c r="D213" i="28" s="1"/>
  <c r="D214" i="28" s="1"/>
  <c r="D215" i="28" s="1"/>
  <c r="D216" i="28" s="1"/>
  <c r="D217" i="28" s="1"/>
  <c r="D218" i="28" s="1"/>
  <c r="D219" i="28" s="1"/>
  <c r="D220" i="28" s="1"/>
  <c r="D221" i="28" s="1"/>
  <c r="D222" i="28" s="1"/>
  <c r="J215" i="34"/>
  <c r="J216" i="34" s="1"/>
  <c r="J217" i="34" s="1"/>
  <c r="J218" i="34" s="1"/>
  <c r="J219" i="34" s="1"/>
  <c r="J220" i="34" s="1"/>
  <c r="J221" i="34" s="1"/>
  <c r="J222" i="34" s="1"/>
  <c r="J223" i="34" s="1"/>
  <c r="J224" i="34" s="1"/>
  <c r="J225" i="34" s="1"/>
  <c r="J226" i="34" s="1"/>
  <c r="J227" i="34" s="1"/>
  <c r="J228" i="34" s="1"/>
  <c r="J229" i="34" s="1"/>
  <c r="J230" i="34" s="1"/>
  <c r="J231" i="34" s="1"/>
  <c r="J232" i="34" s="1"/>
  <c r="J233" i="34" s="1"/>
  <c r="J234" i="34" s="1"/>
  <c r="J237" i="34" s="1"/>
  <c r="J238" i="34" s="1"/>
  <c r="J239" i="34" s="1"/>
  <c r="D223" i="28" l="1"/>
  <c r="D224" i="28" s="1"/>
  <c r="D225" i="28" s="1"/>
  <c r="D226" i="28" s="1"/>
  <c r="D227" i="28" s="1"/>
  <c r="D228" i="28" s="1"/>
  <c r="D229" i="28" s="1"/>
  <c r="D230" i="28" s="1"/>
  <c r="D231" i="28" s="1"/>
  <c r="D232" i="28" s="1"/>
  <c r="J240" i="34"/>
  <c r="J241" i="34" s="1"/>
  <c r="J242" i="34" s="1"/>
  <c r="J243" i="34" s="1"/>
  <c r="J244" i="34" s="1"/>
  <c r="J245" i="34" s="1"/>
  <c r="J246" i="34" s="1"/>
  <c r="J247" i="34" s="1"/>
  <c r="J248" i="34" s="1"/>
  <c r="J249" i="34" s="1"/>
  <c r="J250" i="34" s="1"/>
  <c r="J251" i="34" s="1"/>
  <c r="J252" i="34" s="1"/>
  <c r="D233" i="28" l="1"/>
  <c r="D234" i="28" s="1"/>
  <c r="D235" i="28" s="1"/>
  <c r="D236" i="28" s="1"/>
  <c r="D237" i="28" s="1"/>
  <c r="D238" i="28" s="1"/>
  <c r="D239" i="28" s="1"/>
  <c r="D240" i="28" s="1"/>
  <c r="D241" i="28" s="1"/>
  <c r="D242" i="28" s="1"/>
  <c r="D243" i="28" s="1"/>
  <c r="D244" i="28" s="1"/>
  <c r="D245" i="28" s="1"/>
  <c r="J253" i="34"/>
  <c r="J254" i="34" s="1"/>
  <c r="J255" i="34" s="1"/>
  <c r="J256" i="34" s="1"/>
  <c r="J257" i="34" s="1"/>
  <c r="J258" i="34" s="1"/>
  <c r="J259" i="34" s="1"/>
  <c r="J260" i="34" s="1"/>
  <c r="J261" i="34" s="1"/>
  <c r="J262" i="34" s="1"/>
  <c r="J263" i="34" s="1"/>
  <c r="J264" i="34" s="1"/>
  <c r="J265" i="34" s="1"/>
  <c r="J266" i="34" s="1"/>
  <c r="D246" i="28" l="1"/>
  <c r="D247" i="28" s="1"/>
  <c r="D248" i="28" s="1"/>
  <c r="J267" i="34"/>
  <c r="J268" i="34" s="1"/>
  <c r="J269" i="34" s="1"/>
  <c r="J270" i="34" s="1"/>
  <c r="J271" i="34" s="1"/>
  <c r="J272" i="34" s="1"/>
  <c r="J273" i="34" s="1"/>
  <c r="J274" i="34" s="1"/>
  <c r="J275" i="34" s="1"/>
  <c r="J276" i="34" s="1"/>
  <c r="J277" i="34" s="1"/>
  <c r="J278" i="34" s="1"/>
  <c r="J279" i="34" s="1"/>
  <c r="J280" i="34" s="1"/>
  <c r="J281" i="34" s="1"/>
  <c r="J282" i="34" s="1"/>
  <c r="J283" i="34" s="1"/>
  <c r="J284" i="34" s="1"/>
  <c r="J285" i="34" s="1"/>
  <c r="J286" i="34" s="1"/>
  <c r="D249" i="28" l="1"/>
  <c r="D250" i="28" s="1"/>
  <c r="D251" i="28" s="1"/>
  <c r="D252" i="28" s="1"/>
  <c r="D253" i="28" s="1"/>
  <c r="D254" i="28" s="1"/>
  <c r="D255" i="28" s="1"/>
  <c r="D256" i="28" s="1"/>
  <c r="D257" i="28" s="1"/>
  <c r="D258" i="28" s="1"/>
  <c r="D259" i="28" s="1"/>
  <c r="D260" i="28" s="1"/>
  <c r="D261" i="28" s="1"/>
  <c r="J287" i="34"/>
  <c r="J288" i="34" s="1"/>
  <c r="J289" i="34" s="1"/>
  <c r="J290" i="34" s="1"/>
  <c r="J291" i="34" s="1"/>
  <c r="J292" i="34" s="1"/>
  <c r="J293" i="34" s="1"/>
  <c r="J294" i="34" s="1"/>
  <c r="J295" i="34" s="1"/>
  <c r="J296" i="34" s="1"/>
  <c r="J297" i="34" s="1"/>
  <c r="J298" i="34" s="1"/>
  <c r="J299" i="34" s="1"/>
  <c r="J300" i="34" s="1"/>
  <c r="J301" i="34" s="1"/>
  <c r="D263" i="28" l="1"/>
  <c r="D264" i="28" s="1"/>
  <c r="D265" i="28" s="1"/>
  <c r="D266" i="28" s="1"/>
  <c r="D267" i="28" s="1"/>
  <c r="D268" i="28" s="1"/>
  <c r="D269" i="28" s="1"/>
  <c r="D270" i="28" s="1"/>
  <c r="D271" i="28" s="1"/>
  <c r="D272" i="28" s="1"/>
  <c r="D273" i="28" s="1"/>
  <c r="D274" i="28" s="1"/>
  <c r="J302" i="34"/>
  <c r="J303" i="34" s="1"/>
  <c r="J304" i="34" s="1"/>
  <c r="J305" i="34" s="1"/>
  <c r="J306" i="34" s="1"/>
  <c r="J307" i="34" s="1"/>
  <c r="J308" i="34" s="1"/>
  <c r="J309" i="34" s="1"/>
  <c r="J310" i="34" s="1"/>
  <c r="J311" i="34" s="1"/>
  <c r="J312" i="34" s="1"/>
  <c r="J313" i="34" s="1"/>
  <c r="J314" i="34" s="1"/>
  <c r="J315" i="34" s="1"/>
  <c r="J316" i="34" s="1"/>
  <c r="J317" i="34" s="1"/>
  <c r="J318" i="34" s="1"/>
  <c r="J319" i="34" s="1"/>
  <c r="J320" i="34" s="1"/>
  <c r="J321" i="34" s="1"/>
  <c r="J322" i="34" l="1"/>
  <c r="J323" i="34" s="1"/>
  <c r="J324" i="34" s="1"/>
  <c r="J325" i="34" s="1"/>
  <c r="J326" i="34" s="1"/>
  <c r="J327" i="34" s="1"/>
  <c r="J328" i="34" s="1"/>
  <c r="J329" i="34" s="1"/>
  <c r="J330" i="34" s="1"/>
  <c r="J331" i="34" s="1"/>
  <c r="J332" i="34" s="1"/>
  <c r="J333" i="34" s="1"/>
  <c r="J334" i="34" s="1"/>
  <c r="J335" i="34" s="1"/>
  <c r="J336" i="34" s="1"/>
  <c r="J337" i="34" s="1"/>
  <c r="J338" i="34" s="1"/>
  <c r="J339" i="34" s="1"/>
  <c r="J340" i="34" s="1"/>
  <c r="J341" i="34" s="1"/>
  <c r="J342" i="34" s="1"/>
  <c r="J343" i="34" s="1"/>
  <c r="J344" i="34" s="1"/>
  <c r="J345" i="34" s="1"/>
  <c r="J346" i="34" s="1"/>
  <c r="J347" i="34" s="1"/>
  <c r="J348" i="34" s="1"/>
  <c r="J349" i="34" l="1"/>
  <c r="J350" i="34" s="1"/>
  <c r="J351" i="34" s="1"/>
  <c r="J352" i="34" s="1"/>
  <c r="J353" i="34" s="1"/>
  <c r="J354" i="34" s="1"/>
  <c r="J355" i="34" s="1"/>
  <c r="J356" i="34" s="1"/>
  <c r="J357" i="34" s="1"/>
  <c r="J358" i="34" s="1"/>
  <c r="J359" i="34" s="1"/>
  <c r="J360" i="34" l="1"/>
  <c r="J361" i="34" s="1"/>
  <c r="J362" i="34" s="1"/>
  <c r="J363" i="34" s="1"/>
  <c r="J376" i="34" l="1"/>
  <c r="J377" i="34" s="1"/>
  <c r="J378" i="34" s="1"/>
  <c r="J379" i="34" s="1"/>
  <c r="J380" i="34" s="1"/>
  <c r="J381" i="34" s="1"/>
  <c r="J382" i="34" s="1"/>
  <c r="J383" i="34" s="1"/>
  <c r="J384" i="34" s="1"/>
  <c r="J385" i="34" s="1"/>
  <c r="J386" i="34" s="1"/>
  <c r="J387" i="34" s="1"/>
  <c r="J388" i="34" s="1"/>
  <c r="J389" i="34" s="1"/>
  <c r="J390" i="34" s="1"/>
  <c r="J391" i="34" s="1"/>
  <c r="J392" i="34" s="1"/>
  <c r="J393" i="34" s="1"/>
  <c r="J394" i="34" s="1"/>
  <c r="J395" i="34" s="1"/>
  <c r="J396" i="34" s="1"/>
  <c r="J397" i="34" s="1"/>
  <c r="J398" i="34" s="1"/>
  <c r="J399" i="34" s="1"/>
  <c r="J400" i="34" s="1"/>
  <c r="J401" i="34" s="1"/>
  <c r="J402" i="34" s="1"/>
  <c r="J403" i="34" s="1"/>
  <c r="J364" i="34"/>
  <c r="J365" i="34" s="1"/>
  <c r="J366" i="34" s="1"/>
  <c r="J367" i="34" s="1"/>
  <c r="J368" i="34" s="1"/>
  <c r="J369" i="34" s="1"/>
  <c r="J370" i="34" s="1"/>
  <c r="J371" i="34" s="1"/>
  <c r="J372" i="34" s="1"/>
  <c r="J373" i="34" s="1"/>
  <c r="J374" i="34" s="1"/>
  <c r="J375" i="34" s="1"/>
  <c r="J305" i="6" l="1"/>
  <c r="J306" i="6" s="1"/>
  <c r="J307" i="6" s="1"/>
  <c r="J308" i="6" s="1"/>
  <c r="J309" i="6" s="1"/>
  <c r="J310" i="6" s="1"/>
  <c r="J311" i="6" s="1"/>
  <c r="J312" i="6" s="1"/>
  <c r="J313" i="6" s="1"/>
  <c r="J314" i="6" s="1"/>
  <c r="J315" i="6" s="1"/>
  <c r="J316" i="6" s="1"/>
  <c r="J317" i="6" s="1"/>
  <c r="J318" i="6" s="1"/>
  <c r="J319" i="6" s="1"/>
  <c r="J320" i="6" s="1"/>
  <c r="J321" i="6" s="1"/>
  <c r="J322" i="6" s="1"/>
  <c r="J323" i="6" s="1"/>
  <c r="J324" i="6" s="1"/>
  <c r="J325" i="6" s="1"/>
  <c r="J326" i="6" s="1"/>
  <c r="J327" i="6" s="1"/>
  <c r="J328" i="6" s="1"/>
  <c r="J329" i="6" s="1"/>
  <c r="J330" i="6" s="1"/>
  <c r="J331" i="6" s="1"/>
  <c r="J332" i="6" s="1"/>
  <c r="J333" i="6" s="1"/>
  <c r="J334" i="6" s="1"/>
  <c r="J335" i="6" s="1"/>
  <c r="J336" i="6" s="1"/>
  <c r="J337" i="6" s="1"/>
  <c r="J338" i="6" s="1"/>
  <c r="J339" i="6" s="1"/>
  <c r="J340" i="6" s="1"/>
  <c r="J341" i="6" s="1"/>
  <c r="J342" i="6" s="1"/>
  <c r="J343" i="6" s="1"/>
  <c r="J344" i="6" s="1"/>
  <c r="J345" i="6" s="1"/>
  <c r="J346" i="6" s="1"/>
  <c r="J347" i="6" s="1"/>
  <c r="J348" i="6" s="1"/>
  <c r="J349" i="6" s="1"/>
  <c r="J350" i="6" s="1"/>
  <c r="J351" i="6" s="1"/>
  <c r="J352" i="6" s="1"/>
  <c r="J353" i="6" s="1"/>
  <c r="J354" i="6" s="1"/>
  <c r="J355" i="6" s="1"/>
  <c r="J356" i="6" s="1"/>
  <c r="J357" i="6" s="1"/>
  <c r="J358" i="6" s="1"/>
  <c r="J359" i="6" s="1"/>
  <c r="J360" i="6" s="1"/>
  <c r="J361" i="6" s="1"/>
  <c r="J362" i="6" s="1"/>
  <c r="J363" i="6" s="1"/>
  <c r="J364" i="6" s="1"/>
  <c r="J365" i="6" s="1"/>
  <c r="J366" i="6" s="1"/>
  <c r="J367" i="6" s="1"/>
  <c r="J368" i="6" s="1"/>
  <c r="J369" i="6" s="1"/>
  <c r="J370" i="6" s="1"/>
  <c r="J371" i="6" s="1"/>
  <c r="J372" i="6" s="1"/>
  <c r="J373" i="6" s="1"/>
  <c r="J374" i="6" s="1"/>
  <c r="J375" i="6" s="1"/>
  <c r="J376" i="6" s="1"/>
  <c r="J377" i="6" s="1"/>
  <c r="J378" i="6" s="1"/>
  <c r="J379" i="6" s="1"/>
  <c r="J380" i="6" s="1"/>
  <c r="J381" i="6" s="1"/>
  <c r="J382" i="6" s="1"/>
  <c r="J383" i="6" s="1"/>
  <c r="J384" i="6" s="1"/>
  <c r="J385" i="6" s="1"/>
  <c r="J386" i="6" s="1"/>
  <c r="J387" i="6" s="1"/>
  <c r="J388" i="6" s="1"/>
  <c r="J389" i="6" s="1"/>
  <c r="J390" i="6" s="1"/>
  <c r="J391" i="6" s="1"/>
  <c r="J392" i="6" s="1"/>
  <c r="J393" i="6" s="1"/>
  <c r="J394" i="6" s="1"/>
  <c r="J395" i="6" s="1"/>
  <c r="J396" i="6" s="1"/>
  <c r="J397" i="6" s="1"/>
  <c r="J398" i="6" s="1"/>
  <c r="J399" i="6" s="1"/>
  <c r="J400" i="6" s="1"/>
  <c r="J401" i="6" s="1"/>
  <c r="J402" i="6" s="1"/>
  <c r="J403" i="6" s="1"/>
  <c r="J404" i="6" s="1"/>
  <c r="J405" i="6" s="1"/>
  <c r="J406" i="6" s="1"/>
  <c r="J407" i="6" s="1"/>
  <c r="J408" i="6" s="1"/>
  <c r="J409" i="6" s="1"/>
  <c r="J410" i="6" s="1"/>
  <c r="J411" i="6" s="1"/>
  <c r="J412" i="6" s="1"/>
  <c r="J413" i="6" s="1"/>
  <c r="J414" i="6" s="1"/>
  <c r="J415" i="6" s="1"/>
  <c r="J416" i="6" s="1"/>
  <c r="J417" i="6" s="1"/>
  <c r="J418" i="6" s="1"/>
  <c r="J419" i="6" s="1"/>
  <c r="J420" i="6" s="1"/>
  <c r="J421" i="6" s="1"/>
  <c r="J422" i="6" s="1"/>
  <c r="J423" i="6" s="1"/>
  <c r="J424" i="6" s="1"/>
  <c r="J425" i="6" s="1"/>
  <c r="J426" i="6" s="1"/>
  <c r="J427" i="6" s="1"/>
  <c r="J428" i="6" s="1"/>
  <c r="J429" i="6" s="1"/>
  <c r="J430" i="6" s="1"/>
  <c r="J431" i="6" s="1"/>
  <c r="J432" i="6" s="1"/>
  <c r="J433" i="6" s="1"/>
  <c r="J434" i="6" s="1"/>
  <c r="J435" i="6" s="1"/>
  <c r="J436" i="6" s="1"/>
  <c r="J437" i="6" s="1"/>
  <c r="J438" i="6" s="1"/>
  <c r="J439" i="6" s="1"/>
  <c r="J440" i="6" s="1"/>
  <c r="J441" i="6" s="1"/>
  <c r="J442" i="6" s="1"/>
  <c r="J443" i="6" s="1"/>
  <c r="J444" i="6" s="1"/>
  <c r="J445" i="6" s="1"/>
  <c r="J446" i="6" s="1"/>
  <c r="J447" i="6" s="1"/>
  <c r="J448" i="6" s="1"/>
  <c r="J449" i="6" s="1"/>
  <c r="J450" i="6" s="1"/>
  <c r="J451" i="6" s="1"/>
  <c r="J452" i="6" s="1"/>
  <c r="J453" i="6" s="1"/>
  <c r="J454" i="6" s="1"/>
  <c r="J455" i="6" s="1"/>
  <c r="J456" i="6" s="1"/>
  <c r="J457" i="6" s="1"/>
  <c r="J458" i="6" s="1"/>
  <c r="J459" i="6" s="1"/>
  <c r="J460" i="6" s="1"/>
  <c r="J461" i="6" s="1"/>
  <c r="J462" i="6" s="1"/>
  <c r="J463" i="6" s="1"/>
  <c r="J464" i="6" s="1"/>
  <c r="J465" i="6" s="1"/>
  <c r="J466" i="6" s="1"/>
  <c r="J467" i="6" s="1"/>
  <c r="J468" i="6" s="1"/>
  <c r="J469" i="6" s="1"/>
  <c r="J470" i="6" s="1"/>
  <c r="J471" i="6" s="1"/>
  <c r="J472" i="6" s="1"/>
  <c r="J473" i="6" s="1"/>
  <c r="J474" i="6" s="1"/>
  <c r="J475" i="6" s="1"/>
  <c r="J476" i="6" s="1"/>
  <c r="J477" i="6" s="1"/>
  <c r="J478" i="6" s="1"/>
  <c r="J479" i="6" s="1"/>
  <c r="J480" i="6" s="1"/>
  <c r="J481" i="6" s="1"/>
  <c r="J482" i="6" s="1"/>
  <c r="J483" i="6" s="1"/>
  <c r="J484" i="6" s="1"/>
  <c r="J485" i="6" s="1"/>
  <c r="J486" i="6" s="1"/>
  <c r="J487" i="6" s="1"/>
  <c r="J488" i="6" s="1"/>
  <c r="J489" i="6" s="1"/>
  <c r="J490" i="6" s="1"/>
  <c r="J491" i="6" s="1"/>
  <c r="J492" i="6" s="1"/>
  <c r="J493" i="6" s="1"/>
  <c r="J494" i="6" s="1"/>
  <c r="J495" i="6" s="1"/>
  <c r="J496" i="6" s="1"/>
  <c r="J497" i="6" s="1"/>
  <c r="J498" i="6" s="1"/>
  <c r="J499" i="6" s="1"/>
  <c r="J500" i="6" s="1"/>
  <c r="J501" i="6" s="1"/>
  <c r="J502" i="6" s="1"/>
  <c r="J503" i="6" s="1"/>
  <c r="J504" i="6" s="1"/>
  <c r="J505" i="6" s="1"/>
  <c r="J506" i="6" s="1"/>
  <c r="J507" i="6" s="1"/>
  <c r="J508" i="6" s="1"/>
  <c r="J509" i="6" s="1"/>
  <c r="J510" i="6" s="1"/>
  <c r="J511" i="6" s="1"/>
  <c r="J512" i="6" s="1"/>
  <c r="J513" i="6" s="1"/>
  <c r="J514" i="6" s="1"/>
  <c r="J515" i="6" s="1"/>
  <c r="J516" i="6" s="1"/>
  <c r="J517" i="6" s="1"/>
  <c r="J518" i="6" s="1"/>
  <c r="J519" i="6" s="1"/>
  <c r="J520" i="6" s="1"/>
  <c r="J521" i="6" s="1"/>
  <c r="J522" i="6" s="1"/>
  <c r="J523" i="6" s="1"/>
  <c r="J524" i="6" s="1"/>
  <c r="J525" i="6" s="1"/>
  <c r="J526" i="6" s="1"/>
  <c r="J527" i="6" s="1"/>
  <c r="J528" i="6" s="1"/>
  <c r="J529" i="6" s="1"/>
  <c r="J530" i="6" s="1"/>
  <c r="J531" i="6" s="1"/>
  <c r="J532" i="6" s="1"/>
  <c r="J533" i="6" s="1"/>
  <c r="J534" i="6" s="1"/>
  <c r="J535" i="6" s="1"/>
  <c r="J536" i="6" s="1"/>
  <c r="J537" i="6" s="1"/>
  <c r="J538" i="6" s="1"/>
  <c r="J539" i="6" s="1"/>
  <c r="J540" i="6" s="1"/>
  <c r="J541" i="6" s="1"/>
  <c r="J542" i="6" s="1"/>
  <c r="J543" i="6" s="1"/>
  <c r="J544" i="6" s="1"/>
  <c r="J545" i="6" s="1"/>
  <c r="J546" i="6" s="1"/>
  <c r="J547" i="6" s="1"/>
  <c r="J548" i="6" s="1"/>
  <c r="J549" i="6" s="1"/>
  <c r="J550" i="6" s="1"/>
  <c r="J551" i="6" s="1"/>
  <c r="J552" i="6" s="1"/>
  <c r="J553" i="6" s="1"/>
  <c r="J554" i="6" s="1"/>
  <c r="J555" i="6" s="1"/>
  <c r="J556" i="6" s="1"/>
  <c r="J557" i="6" s="1"/>
  <c r="J558" i="6" s="1"/>
  <c r="J559" i="6" s="1"/>
  <c r="J560" i="6" s="1"/>
  <c r="J561" i="6" s="1"/>
  <c r="J562" i="6" s="1"/>
  <c r="J563" i="6" s="1"/>
  <c r="J564" i="6" s="1"/>
  <c r="J565" i="6" s="1"/>
  <c r="J566" i="6" s="1"/>
  <c r="J567" i="6" s="1"/>
  <c r="J568" i="6" s="1"/>
  <c r="J569" i="6" s="1"/>
  <c r="J570" i="6" s="1"/>
  <c r="J571" i="6" s="1"/>
  <c r="J572" i="6" s="1"/>
  <c r="J573" i="6" s="1"/>
  <c r="J574" i="6" s="1"/>
  <c r="J575" i="6" s="1"/>
  <c r="J576" i="6" s="1"/>
  <c r="J577" i="6" s="1"/>
  <c r="J578" i="6" s="1"/>
  <c r="J579" i="6" s="1"/>
  <c r="J580" i="6" s="1"/>
  <c r="J581" i="6" s="1"/>
  <c r="J582" i="6" s="1"/>
  <c r="J583" i="6" s="1"/>
  <c r="J584" i="6" s="1"/>
  <c r="J585" i="6" s="1"/>
  <c r="J586" i="6" s="1"/>
  <c r="J587" i="6" s="1"/>
  <c r="J588" i="6" s="1"/>
  <c r="J589" i="6" s="1"/>
  <c r="J590" i="6" s="1"/>
  <c r="J591" i="6" s="1"/>
  <c r="J592" i="6" s="1"/>
  <c r="J593" i="6" s="1"/>
  <c r="J594" i="6" s="1"/>
  <c r="J595" i="6" s="1"/>
  <c r="J596" i="6" s="1"/>
  <c r="J597" i="6" s="1"/>
  <c r="J598" i="6" s="1"/>
  <c r="J599" i="6" s="1"/>
  <c r="J600" i="6" s="1"/>
  <c r="J601" i="6" s="1"/>
  <c r="J602" i="6" s="1"/>
  <c r="J603" i="6" s="1"/>
  <c r="J604" i="6" s="1"/>
  <c r="J605" i="6" s="1"/>
  <c r="J606" i="6" s="1"/>
  <c r="J607" i="6" s="1"/>
  <c r="J608" i="6" s="1"/>
  <c r="J609" i="6" s="1"/>
  <c r="J610" i="6" s="1"/>
  <c r="J611" i="6" s="1"/>
  <c r="J612" i="6" s="1"/>
  <c r="J613" i="6" s="1"/>
  <c r="J614" i="6" s="1"/>
  <c r="J615" i="6" s="1"/>
  <c r="J616" i="6" s="1"/>
  <c r="J617" i="6" s="1"/>
  <c r="J618" i="6" s="1"/>
  <c r="J619" i="6" s="1"/>
  <c r="J620" i="6" s="1"/>
  <c r="J621" i="6" s="1"/>
  <c r="J622" i="6" s="1"/>
  <c r="J623" i="6" s="1"/>
  <c r="J624" i="6" s="1"/>
  <c r="J625" i="6" s="1"/>
  <c r="J626" i="6" s="1"/>
  <c r="J627" i="6" s="1"/>
  <c r="J628" i="6" s="1"/>
  <c r="J629" i="6" s="1"/>
  <c r="J630" i="6" s="1"/>
  <c r="J631" i="6" s="1"/>
  <c r="J632" i="6" s="1"/>
  <c r="J633" i="6" s="1"/>
  <c r="J634" i="6" s="1"/>
  <c r="J635" i="6" s="1"/>
  <c r="J636" i="6" s="1"/>
  <c r="J637" i="6" s="1"/>
  <c r="J638" i="6" s="1"/>
  <c r="J639" i="6" s="1"/>
  <c r="J640" i="6" s="1"/>
  <c r="J641" i="6" s="1"/>
  <c r="J642" i="6" s="1"/>
  <c r="J643" i="6" s="1"/>
  <c r="J644" i="6" s="1"/>
  <c r="J645" i="6" s="1"/>
  <c r="J646" i="6" s="1"/>
  <c r="J647" i="6" s="1"/>
  <c r="J648" i="6" s="1"/>
  <c r="J649" i="6" s="1"/>
  <c r="J650" i="6" s="1"/>
  <c r="J651" i="6" s="1"/>
  <c r="J652" i="6" s="1"/>
  <c r="J653" i="6" s="1"/>
  <c r="J654" i="6" s="1"/>
  <c r="J655" i="6" s="1"/>
  <c r="J656" i="6" s="1"/>
  <c r="J657" i="6" s="1"/>
  <c r="J658" i="6" s="1"/>
  <c r="J659" i="6" s="1"/>
  <c r="J660" i="6" s="1"/>
  <c r="J661" i="6" s="1"/>
  <c r="J662" i="6" s="1"/>
  <c r="J663" i="6" s="1"/>
  <c r="J664" i="6" s="1"/>
  <c r="J665" i="6" s="1"/>
  <c r="J666" i="6" s="1"/>
  <c r="J667" i="6" s="1"/>
  <c r="J668" i="6" s="1"/>
  <c r="J669" i="6" s="1"/>
  <c r="J670" i="6" s="1"/>
  <c r="J671" i="6" s="1"/>
  <c r="J672" i="6" s="1"/>
  <c r="J673" i="6" s="1"/>
  <c r="J674" i="6" s="1"/>
  <c r="J675" i="6" s="1"/>
  <c r="J676" i="6" s="1"/>
  <c r="J677" i="6" s="1"/>
  <c r="J678" i="6" s="1"/>
  <c r="J679" i="6" s="1"/>
  <c r="J680" i="6" s="1"/>
  <c r="J681" i="6" s="1"/>
  <c r="J682" i="6" s="1"/>
  <c r="J683" i="6" s="1"/>
  <c r="J684" i="6" s="1"/>
  <c r="J685" i="6" s="1"/>
  <c r="J686" i="6" s="1"/>
  <c r="J687" i="6" s="1"/>
  <c r="J688" i="6" s="1"/>
  <c r="J689" i="6" s="1"/>
  <c r="J690" i="6" s="1"/>
  <c r="J691" i="6" s="1"/>
  <c r="J692" i="6" s="1"/>
  <c r="J693" i="6" s="1"/>
  <c r="J694" i="6" s="1"/>
  <c r="J695" i="6" s="1"/>
  <c r="J696" i="6" s="1"/>
  <c r="J697" i="6" s="1"/>
  <c r="J698" i="6" s="1"/>
  <c r="J699" i="6" s="1"/>
  <c r="J700" i="6" s="1"/>
  <c r="J701" i="6" s="1"/>
  <c r="J702" i="6" s="1"/>
  <c r="J703" i="6" s="1"/>
  <c r="J704" i="6" s="1"/>
  <c r="J705" i="6" s="1"/>
  <c r="J706" i="6" s="1"/>
  <c r="J707" i="6" s="1"/>
  <c r="J708" i="6" s="1"/>
  <c r="J709" i="6" s="1"/>
  <c r="J710" i="6" s="1"/>
  <c r="J711" i="6" s="1"/>
  <c r="J712" i="6" s="1"/>
  <c r="J713" i="6" s="1"/>
  <c r="J714" i="6" s="1"/>
  <c r="J715" i="6" s="1"/>
  <c r="J716" i="6" s="1"/>
  <c r="J717" i="6" s="1"/>
  <c r="J718" i="6" s="1"/>
  <c r="J719" i="6" s="1"/>
  <c r="J720" i="6" s="1"/>
  <c r="J721" i="6" s="1"/>
  <c r="J722" i="6" s="1"/>
  <c r="J723" i="6" s="1"/>
  <c r="J724" i="6" s="1"/>
  <c r="J725" i="6" s="1"/>
  <c r="J726" i="6" s="1"/>
  <c r="J727" i="6" s="1"/>
  <c r="J728" i="6" s="1"/>
  <c r="J729" i="6" s="1"/>
  <c r="J730" i="6" s="1"/>
  <c r="J731" i="6" s="1"/>
  <c r="J732" i="6" s="1"/>
  <c r="J733" i="6" s="1"/>
  <c r="J734" i="6" s="1"/>
  <c r="J735" i="6" s="1"/>
  <c r="J736" i="6" s="1"/>
  <c r="J737" i="6" s="1"/>
  <c r="J738" i="6" s="1"/>
  <c r="J739" i="6" s="1"/>
  <c r="J740" i="6" s="1"/>
  <c r="J741" i="6" s="1"/>
  <c r="J742" i="6" s="1"/>
  <c r="J743" i="6" s="1"/>
  <c r="J744" i="6" s="1"/>
  <c r="J745" i="6" s="1"/>
  <c r="J746" i="6" s="1"/>
  <c r="J747" i="6" s="1"/>
  <c r="J748" i="6" s="1"/>
  <c r="J749" i="6" s="1"/>
  <c r="J750" i="6" s="1"/>
  <c r="J751" i="6" s="1"/>
  <c r="J752" i="6" s="1"/>
  <c r="J753" i="6" s="1"/>
  <c r="J754" i="6" s="1"/>
  <c r="J755" i="6" s="1"/>
  <c r="J756" i="6" s="1"/>
  <c r="J757" i="6" s="1"/>
  <c r="J758" i="6" s="1"/>
  <c r="J759" i="6" s="1"/>
  <c r="J760" i="6" s="1"/>
  <c r="J761" i="6" s="1"/>
  <c r="J762" i="6" s="1"/>
  <c r="J763" i="6" s="1"/>
  <c r="J764" i="6" s="1"/>
  <c r="J765" i="6" s="1"/>
  <c r="J766" i="6" s="1"/>
  <c r="J767" i="6" s="1"/>
  <c r="J768" i="6" s="1"/>
  <c r="J769" i="6" s="1"/>
  <c r="J770" i="6" s="1"/>
  <c r="J771" i="6" s="1"/>
  <c r="J772" i="6" s="1"/>
  <c r="J773" i="6" s="1"/>
  <c r="J774" i="6" s="1"/>
  <c r="J775" i="6" s="1"/>
  <c r="J776" i="6" s="1"/>
  <c r="J777" i="6" s="1"/>
  <c r="J778" i="6" s="1"/>
  <c r="J779" i="6" s="1"/>
  <c r="J780" i="6" s="1"/>
  <c r="J781" i="6" s="1"/>
  <c r="J782" i="6" s="1"/>
  <c r="J783" i="6" s="1"/>
  <c r="J784" i="6" s="1"/>
  <c r="J785" i="6" s="1"/>
  <c r="J786" i="6" s="1"/>
  <c r="J787" i="6" s="1"/>
  <c r="J788" i="6" s="1"/>
  <c r="J789" i="6" s="1"/>
  <c r="J790" i="6" s="1"/>
  <c r="J791" i="6" s="1"/>
  <c r="J792" i="6" s="1"/>
  <c r="J793" i="6" s="1"/>
  <c r="J561" i="27"/>
  <c r="J562" i="27" s="1"/>
  <c r="J563" i="27" s="1"/>
  <c r="J564" i="27" s="1"/>
  <c r="J565" i="27" s="1"/>
  <c r="J566" i="27" s="1"/>
  <c r="J567" i="27" s="1"/>
  <c r="J568" i="27" s="1"/>
  <c r="J569" i="27" s="1"/>
  <c r="J570" i="27" s="1"/>
  <c r="J571" i="27" s="1"/>
  <c r="J572" i="27" s="1"/>
  <c r="J573" i="27" s="1"/>
  <c r="J574" i="27" s="1"/>
  <c r="J575" i="27" s="1"/>
  <c r="J576" i="27" s="1"/>
  <c r="J577" i="27" s="1"/>
  <c r="J578" i="27" s="1"/>
  <c r="J579" i="27" s="1"/>
  <c r="J580" i="27" s="1"/>
  <c r="J581" i="27" s="1"/>
  <c r="J582" i="27" s="1"/>
  <c r="J583" i="27" s="1"/>
  <c r="J584" i="27" s="1"/>
  <c r="J585" i="27" s="1"/>
  <c r="J586" i="27" s="1"/>
  <c r="J587" i="27" s="1"/>
  <c r="J588" i="27" s="1"/>
  <c r="J589" i="27" s="1"/>
  <c r="J590" i="27" s="1"/>
  <c r="J591" i="27" s="1"/>
  <c r="J592" i="27" s="1"/>
  <c r="J593" i="27" s="1"/>
  <c r="J594" i="27" s="1"/>
  <c r="J595" i="27" s="1"/>
  <c r="J596" i="27" s="1"/>
  <c r="J597" i="27" s="1"/>
  <c r="J598" i="27" s="1"/>
  <c r="J599" i="27" s="1"/>
  <c r="J600" i="27" s="1"/>
  <c r="J601" i="27" s="1"/>
  <c r="J602" i="27" s="1"/>
  <c r="J603" i="27" s="1"/>
  <c r="J604" i="27" s="1"/>
  <c r="J605" i="27" s="1"/>
  <c r="J606" i="27" s="1"/>
  <c r="J607" i="27" s="1"/>
  <c r="J608" i="27" s="1"/>
  <c r="J609" i="27" s="1"/>
  <c r="J610" i="27" s="1"/>
  <c r="J611" i="27" s="1"/>
  <c r="J612" i="27" s="1"/>
  <c r="J613" i="27" s="1"/>
  <c r="J614" i="27" s="1"/>
  <c r="J615" i="27" s="1"/>
  <c r="J616" i="27" s="1"/>
  <c r="J617" i="27" s="1"/>
  <c r="J618" i="27" s="1"/>
  <c r="J619" i="27" s="1"/>
  <c r="J620" i="27" s="1"/>
  <c r="J621" i="27" s="1"/>
  <c r="J622" i="27" s="1"/>
  <c r="J623" i="27" s="1"/>
  <c r="J624" i="27" s="1"/>
  <c r="J625" i="27" s="1"/>
  <c r="J626" i="27" s="1"/>
  <c r="J627" i="27" s="1"/>
  <c r="J628" i="27" s="1"/>
  <c r="J629" i="27" s="1"/>
  <c r="J630" i="27" s="1"/>
  <c r="J631" i="27" s="1"/>
  <c r="J632" i="27" s="1"/>
  <c r="J633" i="27" s="1"/>
  <c r="J634" i="27" s="1"/>
  <c r="J635" i="27" s="1"/>
  <c r="J636" i="27" s="1"/>
  <c r="J637" i="27" s="1"/>
  <c r="J638" i="27" s="1"/>
  <c r="J639" i="27" s="1"/>
  <c r="J640" i="27" s="1"/>
  <c r="J641" i="27" s="1"/>
  <c r="J642" i="27" s="1"/>
  <c r="J643" i="27" s="1"/>
  <c r="J644" i="27" s="1"/>
  <c r="J645" i="27" s="1"/>
  <c r="J646" i="27" s="1"/>
  <c r="J647" i="27" s="1"/>
  <c r="J648" i="27" s="1"/>
  <c r="J649" i="27" s="1"/>
  <c r="J650" i="27" s="1"/>
  <c r="J651" i="27" s="1"/>
  <c r="J652" i="27" s="1"/>
  <c r="J653" i="27" s="1"/>
  <c r="J654" i="27" s="1"/>
  <c r="J655" i="27" s="1"/>
  <c r="J656" i="27" s="1"/>
  <c r="J657" i="27" s="1"/>
  <c r="J658" i="27" s="1"/>
  <c r="J659" i="27" s="1"/>
  <c r="J660" i="27" s="1"/>
  <c r="J661" i="27" s="1"/>
  <c r="J662" i="27" s="1"/>
  <c r="J663" i="27" s="1"/>
  <c r="J664" i="27" s="1"/>
  <c r="J665" i="27" s="1"/>
  <c r="J666" i="27" s="1"/>
  <c r="J667" i="27" s="1"/>
  <c r="J668" i="27" s="1"/>
  <c r="J669" i="27" s="1"/>
  <c r="J670" i="27" s="1"/>
  <c r="J671" i="27" s="1"/>
  <c r="J672" i="27" s="1"/>
  <c r="J673" i="27" s="1"/>
  <c r="J674" i="27" s="1"/>
  <c r="J675" i="27" s="1"/>
  <c r="J676" i="27" s="1"/>
  <c r="J677" i="27" s="1"/>
  <c r="J678" i="27" s="1"/>
  <c r="J679" i="27" s="1"/>
  <c r="J680" i="27" s="1"/>
  <c r="J681" i="27" s="1"/>
  <c r="J682" i="27" s="1"/>
  <c r="J683" i="27" s="1"/>
  <c r="J684" i="27" s="1"/>
  <c r="J685" i="27" s="1"/>
  <c r="J686" i="27" s="1"/>
  <c r="J687" i="27" s="1"/>
  <c r="J688" i="27" s="1"/>
  <c r="J689" i="27" s="1"/>
  <c r="J690" i="27" s="1"/>
  <c r="J691" i="27" s="1"/>
  <c r="J692" i="27" s="1"/>
  <c r="J693" i="27" s="1"/>
  <c r="J694" i="27" s="1"/>
  <c r="J695" i="27" s="1"/>
  <c r="J696" i="27" s="1"/>
  <c r="J697" i="27" s="1"/>
  <c r="J698" i="27" s="1"/>
  <c r="J699" i="27" s="1"/>
  <c r="J700" i="27" s="1"/>
  <c r="J701" i="27" s="1"/>
  <c r="J702" i="27" s="1"/>
  <c r="J703" i="27" s="1"/>
  <c r="J704" i="27" s="1"/>
  <c r="J705" i="27" s="1"/>
  <c r="J706" i="27" s="1"/>
  <c r="J707" i="27" s="1"/>
  <c r="J708" i="27" s="1"/>
  <c r="J709" i="27" s="1"/>
  <c r="J710" i="27" s="1"/>
  <c r="J711" i="27" s="1"/>
  <c r="J712" i="27" s="1"/>
  <c r="J713" i="27" s="1"/>
  <c r="J714" i="27" s="1"/>
  <c r="J715" i="27" s="1"/>
  <c r="J716" i="27" s="1"/>
  <c r="J717" i="27" s="1"/>
  <c r="J718" i="27" s="1"/>
  <c r="J719" i="27" s="1"/>
  <c r="J720" i="27" s="1"/>
  <c r="J721" i="27" s="1"/>
  <c r="J722" i="27" s="1"/>
  <c r="J723" i="27" s="1"/>
  <c r="J724" i="27" s="1"/>
  <c r="J725" i="27" s="1"/>
  <c r="J726" i="27" s="1"/>
  <c r="J727" i="27" s="1"/>
  <c r="J728" i="27" s="1"/>
  <c r="J729" i="27" s="1"/>
  <c r="J730" i="27" s="1"/>
  <c r="J731" i="27" s="1"/>
  <c r="J732" i="27" s="1"/>
  <c r="J733" i="27" s="1"/>
  <c r="J734" i="27" s="1"/>
  <c r="J735" i="27" s="1"/>
  <c r="J736" i="27" s="1"/>
  <c r="J737" i="27" s="1"/>
  <c r="J738" i="27" s="1"/>
  <c r="J739" i="27" s="1"/>
  <c r="J740" i="27" s="1"/>
  <c r="J741" i="27" s="1"/>
  <c r="J742" i="27" s="1"/>
  <c r="J743" i="27" s="1"/>
  <c r="J744" i="27" s="1"/>
  <c r="J745" i="27" s="1"/>
  <c r="J746" i="27" s="1"/>
  <c r="J747" i="27" s="1"/>
  <c r="J748" i="27" s="1"/>
  <c r="J749" i="27" s="1"/>
  <c r="J750" i="27" s="1"/>
  <c r="J751" i="27" s="1"/>
  <c r="J752" i="27" s="1"/>
  <c r="J753" i="27" s="1"/>
  <c r="J754" i="27" s="1"/>
  <c r="J755" i="27" s="1"/>
  <c r="J756" i="27" s="1"/>
  <c r="J757" i="27" s="1"/>
  <c r="J758" i="27" s="1"/>
  <c r="J759" i="27" s="1"/>
  <c r="J760" i="27" s="1"/>
  <c r="J761" i="27" s="1"/>
  <c r="J762" i="27" s="1"/>
  <c r="J763" i="27" s="1"/>
  <c r="J764" i="27" s="1"/>
  <c r="J765" i="27" s="1"/>
  <c r="J766" i="27" s="1"/>
  <c r="J767" i="27" s="1"/>
  <c r="J768" i="27" s="1"/>
  <c r="J769" i="27" s="1"/>
  <c r="J770" i="27" s="1"/>
  <c r="J771" i="27" s="1"/>
  <c r="J772" i="27" s="1"/>
  <c r="J773" i="27" s="1"/>
  <c r="J774" i="27" s="1"/>
  <c r="J775" i="27" s="1"/>
  <c r="J776" i="27" s="1"/>
  <c r="J777" i="27" s="1"/>
  <c r="J778" i="27" s="1"/>
  <c r="J779" i="27" s="1"/>
  <c r="J780" i="27" s="1"/>
  <c r="J781" i="27" s="1"/>
  <c r="J782" i="27" s="1"/>
  <c r="J783" i="27" s="1"/>
  <c r="J784" i="27" s="1"/>
  <c r="J785" i="27" s="1"/>
  <c r="J786" i="27" s="1"/>
  <c r="J787" i="27" s="1"/>
  <c r="J788" i="27" s="1"/>
  <c r="J789" i="27" s="1"/>
  <c r="J790" i="27" s="1"/>
  <c r="J791" i="27" s="1"/>
  <c r="J792" i="27" s="1"/>
  <c r="J793" i="27" s="1"/>
  <c r="J794" i="27" s="1"/>
  <c r="J795" i="27" s="1"/>
  <c r="J796" i="27" s="1"/>
  <c r="J797" i="27" s="1"/>
  <c r="J798" i="27" s="1"/>
  <c r="J799" i="27" s="1"/>
  <c r="J800" i="27" s="1"/>
  <c r="J801" i="27" s="1"/>
  <c r="J802" i="27" s="1"/>
  <c r="J803" i="27" s="1"/>
  <c r="J804" i="27" s="1"/>
  <c r="J805" i="27" s="1"/>
  <c r="J806" i="27" s="1"/>
  <c r="J807" i="27" s="1"/>
  <c r="J808" i="27" s="1"/>
  <c r="J809" i="27" s="1"/>
  <c r="J810" i="27" s="1"/>
  <c r="J811" i="27" s="1"/>
  <c r="J812" i="27" s="1"/>
  <c r="J813" i="27" s="1"/>
  <c r="J814" i="27" s="1"/>
  <c r="J815" i="27" s="1"/>
  <c r="J816" i="27" s="1"/>
  <c r="J817" i="27" s="1"/>
  <c r="J818" i="27" s="1"/>
  <c r="J819" i="27" s="1"/>
  <c r="J820" i="27" s="1"/>
  <c r="J821" i="27" s="1"/>
  <c r="J822" i="27" s="1"/>
  <c r="J823" i="27" s="1"/>
  <c r="J824" i="27" s="1"/>
  <c r="J825" i="27" s="1"/>
  <c r="J826" i="27" s="1"/>
  <c r="J827" i="27" s="1"/>
  <c r="J828" i="27" s="1"/>
  <c r="J829" i="27" s="1"/>
  <c r="J830" i="27" s="1"/>
  <c r="J831" i="27" s="1"/>
  <c r="J832" i="27" s="1"/>
  <c r="J833" i="27" s="1"/>
  <c r="J834" i="27" s="1"/>
  <c r="J835" i="27" s="1"/>
  <c r="J836" i="27" s="1"/>
  <c r="J837" i="27" s="1"/>
  <c r="J838" i="27" s="1"/>
  <c r="J839" i="27" s="1"/>
  <c r="J840" i="27" s="1"/>
  <c r="J841" i="27" s="1"/>
  <c r="J842" i="27" s="1"/>
  <c r="J843" i="27" s="1"/>
  <c r="J844" i="27" s="1"/>
  <c r="J845" i="27" s="1"/>
  <c r="J846" i="27" s="1"/>
  <c r="J847" i="27" s="1"/>
  <c r="J848" i="27" s="1"/>
  <c r="J849" i="27" s="1"/>
  <c r="J850" i="27" s="1"/>
  <c r="J851" i="27" s="1"/>
  <c r="J852" i="27" s="1"/>
  <c r="J853" i="27" s="1"/>
  <c r="J854" i="27" s="1"/>
  <c r="J855" i="27" s="1"/>
  <c r="J856" i="27" s="1"/>
  <c r="J857" i="27" s="1"/>
  <c r="J858" i="27" s="1"/>
  <c r="J859" i="27" s="1"/>
  <c r="J860" i="27" s="1"/>
  <c r="J861" i="27" s="1"/>
  <c r="J862" i="27" s="1"/>
  <c r="J863" i="27" s="1"/>
  <c r="J864" i="27" s="1"/>
  <c r="J865" i="27" s="1"/>
  <c r="J866" i="27" s="1"/>
  <c r="J867" i="27" s="1"/>
  <c r="J868" i="27" s="1"/>
  <c r="J869" i="27" s="1"/>
  <c r="J870" i="27" s="1"/>
  <c r="J871" i="27" s="1"/>
  <c r="J872" i="27" s="1"/>
  <c r="J873" i="27" s="1"/>
  <c r="J874" i="27" s="1"/>
  <c r="J875" i="27" s="1"/>
  <c r="J876" i="27" s="1"/>
  <c r="J877" i="27" s="1"/>
  <c r="J878" i="27" s="1"/>
  <c r="J879" i="27" s="1"/>
  <c r="J880" i="27" s="1"/>
  <c r="J881" i="27" s="1"/>
  <c r="J882" i="27" s="1"/>
  <c r="J883" i="27" s="1"/>
  <c r="J884" i="27" s="1"/>
  <c r="J885" i="27" s="1"/>
  <c r="J886" i="27" s="1"/>
  <c r="J887" i="27" s="1"/>
  <c r="J888" i="27" s="1"/>
  <c r="J889" i="27" s="1"/>
  <c r="J890" i="27" s="1"/>
  <c r="J891" i="27" s="1"/>
  <c r="J892" i="27" s="1"/>
  <c r="J893" i="27" s="1"/>
  <c r="J894" i="27" s="1"/>
  <c r="J895" i="27" s="1"/>
  <c r="J896" i="27" s="1"/>
  <c r="J897" i="27" s="1"/>
  <c r="J898" i="27" s="1"/>
  <c r="J899" i="27" s="1"/>
  <c r="J900" i="27" s="1"/>
  <c r="J901" i="27" s="1"/>
  <c r="J902" i="27" s="1"/>
  <c r="J903" i="27" s="1"/>
  <c r="J904" i="27" s="1"/>
  <c r="J905" i="27" s="1"/>
  <c r="J906" i="27" s="1"/>
  <c r="J907" i="27" s="1"/>
  <c r="J908" i="27" s="1"/>
  <c r="J909" i="27" s="1"/>
  <c r="J910" i="27" s="1"/>
  <c r="J911" i="27" s="1"/>
  <c r="J912" i="27" s="1"/>
  <c r="J913" i="27" s="1"/>
  <c r="J914" i="27" s="1"/>
  <c r="J915" i="27" s="1"/>
  <c r="J916" i="27" s="1"/>
  <c r="J917" i="27" s="1"/>
  <c r="J918" i="27" s="1"/>
  <c r="J919" i="27" s="1"/>
  <c r="J920" i="27" s="1"/>
  <c r="J921" i="27" s="1"/>
  <c r="J922" i="27" s="1"/>
  <c r="J923" i="27" s="1"/>
  <c r="J924" i="27" s="1"/>
  <c r="J925" i="27" s="1"/>
  <c r="J404" i="34"/>
  <c r="J405" i="34" s="1"/>
  <c r="J406" i="34" s="1"/>
  <c r="J407" i="34" s="1"/>
  <c r="J408" i="34" s="1"/>
  <c r="J409" i="34" s="1"/>
  <c r="J410" i="34" s="1"/>
  <c r="J411" i="34" s="1"/>
  <c r="J412" i="34" l="1"/>
  <c r="J413" i="34" s="1"/>
  <c r="J414" i="34" s="1"/>
  <c r="J415" i="34" s="1"/>
  <c r="J416" i="34" s="1"/>
  <c r="J417" i="34" s="1"/>
  <c r="J418" i="34" s="1"/>
  <c r="J419" i="34" l="1"/>
  <c r="J420" i="34" s="1"/>
  <c r="J421" i="34" s="1"/>
  <c r="J422" i="34" s="1"/>
  <c r="J423" i="34" s="1"/>
  <c r="J424" i="34" s="1"/>
  <c r="J425" i="34" s="1"/>
  <c r="J426" i="34" s="1"/>
  <c r="J427" i="34" s="1"/>
  <c r="J428" i="34" s="1"/>
  <c r="J429" i="34" s="1"/>
  <c r="J430" i="34" s="1"/>
  <c r="J431" i="34" s="1"/>
  <c r="J432" i="34" s="1"/>
  <c r="J433" i="34" s="1"/>
  <c r="J434" i="34" s="1"/>
  <c r="J435" i="34" s="1"/>
  <c r="J436" i="34" s="1"/>
  <c r="J437" i="34" s="1"/>
  <c r="J438" i="34" s="1"/>
  <c r="J439" i="34" l="1"/>
  <c r="J440" i="34" s="1"/>
  <c r="J441" i="34" s="1"/>
  <c r="J442" i="34" s="1"/>
  <c r="J443" i="34" s="1"/>
  <c r="J444" i="34" s="1"/>
  <c r="J445" i="34" s="1"/>
  <c r="J446" i="34" l="1"/>
  <c r="J447" i="34" s="1"/>
  <c r="J448" i="34" s="1"/>
  <c r="J449" i="34" s="1"/>
  <c r="J450" i="34" s="1"/>
  <c r="J451" i="34" s="1"/>
  <c r="J452" i="34" s="1"/>
  <c r="J453" i="34" s="1"/>
  <c r="J454" i="34" s="1"/>
  <c r="J455" i="34" s="1"/>
  <c r="J456" i="34" s="1"/>
  <c r="J457" i="34" s="1"/>
  <c r="J458" i="34" s="1"/>
  <c r="J459" i="34" l="1"/>
  <c r="J460" i="34" s="1"/>
  <c r="J461" i="34" s="1"/>
  <c r="J462" i="34" s="1"/>
  <c r="J463" i="34" s="1"/>
  <c r="J464" i="34" s="1"/>
  <c r="J465" i="34" s="1"/>
  <c r="J466" i="34" s="1"/>
  <c r="J467" i="34" s="1"/>
  <c r="J468" i="34" s="1"/>
  <c r="J469" i="34" s="1"/>
  <c r="J470" i="34" s="1"/>
  <c r="J471" i="34" l="1"/>
  <c r="J472" i="34" s="1"/>
  <c r="J473" i="34" s="1"/>
  <c r="J474" i="34" s="1"/>
  <c r="J475" i="34" s="1"/>
  <c r="J476" i="34" s="1"/>
  <c r="J477" i="34" s="1"/>
  <c r="J478" i="34" l="1"/>
  <c r="J479" i="34" s="1"/>
  <c r="J480" i="34" s="1"/>
  <c r="J481" i="34" s="1"/>
  <c r="J482" i="34" s="1"/>
  <c r="J483" i="34" s="1"/>
  <c r="J484" i="34" s="1"/>
  <c r="J485" i="34" s="1"/>
  <c r="J486" i="34" s="1"/>
  <c r="J487" i="34" s="1"/>
  <c r="J488" i="34" s="1"/>
  <c r="J489" i="34" s="1"/>
  <c r="J490" i="34" s="1"/>
  <c r="J491" i="34" s="1"/>
  <c r="J492" i="34" s="1"/>
  <c r="J493" i="34" s="1"/>
  <c r="J494" i="34" l="1"/>
  <c r="J495" i="34" s="1"/>
  <c r="J496" i="34" s="1"/>
  <c r="J497" i="34" s="1"/>
  <c r="J498" i="34" s="1"/>
  <c r="J499" i="34" s="1"/>
  <c r="J500" i="34" s="1"/>
  <c r="J501" i="34" s="1"/>
  <c r="J502" i="34" s="1"/>
  <c r="J503" i="34" s="1"/>
  <c r="J504" i="34" s="1"/>
  <c r="J505" i="34" s="1"/>
  <c r="J506" i="34" s="1"/>
  <c r="J507" i="34" l="1"/>
  <c r="J508" i="34" s="1"/>
  <c r="J509" i="34" s="1"/>
  <c r="J510" i="34" s="1"/>
  <c r="J511" i="34" s="1"/>
  <c r="J512" i="34" s="1"/>
  <c r="J513" i="34" s="1"/>
  <c r="J514" i="34" s="1"/>
  <c r="J515" i="34" s="1"/>
  <c r="J516" i="34" s="1"/>
  <c r="J517" i="34" s="1"/>
  <c r="J518" i="34" s="1"/>
  <c r="J519" i="34" s="1"/>
  <c r="J520" i="34" s="1"/>
  <c r="J521" i="34" l="1"/>
  <c r="J522" i="34" s="1"/>
  <c r="J524" i="34" s="1"/>
  <c r="J525" i="34" s="1"/>
  <c r="J526" i="34" s="1"/>
  <c r="J527" i="34" s="1"/>
  <c r="J528" i="34" s="1"/>
  <c r="J529" i="34" s="1"/>
  <c r="J530" i="34" s="1"/>
  <c r="J531" i="34" s="1"/>
  <c r="J532" i="34" s="1"/>
  <c r="J533" i="34" s="1"/>
  <c r="J534" i="34" s="1"/>
  <c r="J535" i="34" s="1"/>
  <c r="J536" i="34" s="1"/>
  <c r="J537" i="34" s="1"/>
  <c r="J538" i="34" s="1"/>
  <c r="J539" i="34" s="1"/>
  <c r="J540" i="34" s="1"/>
  <c r="J541" i="34" s="1"/>
  <c r="J542" i="34" s="1"/>
  <c r="J543" i="34" s="1"/>
  <c r="J544" i="34" s="1"/>
  <c r="J545" i="34" s="1"/>
  <c r="J546" i="34" s="1"/>
  <c r="J547" i="34" s="1"/>
  <c r="J548" i="34" s="1"/>
  <c r="J549" i="34" s="1"/>
  <c r="J559" i="34" l="1"/>
  <c r="J550" i="34"/>
  <c r="J551" i="34" l="1"/>
  <c r="J560" i="34"/>
  <c r="J569" i="34"/>
  <c r="J579" i="34" s="1"/>
  <c r="J589" i="34" s="1"/>
  <c r="J599" i="34" s="1"/>
  <c r="J570" i="34" l="1"/>
  <c r="J580" i="34" s="1"/>
  <c r="J590" i="34" s="1"/>
  <c r="J600" i="34" s="1"/>
  <c r="J552" i="34"/>
  <c r="J561" i="34"/>
  <c r="J571" i="34" s="1"/>
  <c r="J581" i="34" s="1"/>
  <c r="J591" i="34" s="1"/>
  <c r="J601" i="34" s="1"/>
  <c r="J553" i="34" l="1"/>
  <c r="J562" i="34"/>
  <c r="J572" i="34" s="1"/>
  <c r="J582" i="34" l="1"/>
  <c r="J592" i="34" s="1"/>
  <c r="J602" i="34" s="1"/>
  <c r="J554" i="34"/>
  <c r="J563" i="34"/>
  <c r="J573" i="34" s="1"/>
  <c r="J583" i="34" s="1"/>
  <c r="J593" i="34" s="1"/>
  <c r="J603" i="34" s="1"/>
  <c r="J555" i="34" l="1"/>
  <c r="J564" i="34"/>
  <c r="J574" i="34" s="1"/>
  <c r="J584" i="34" s="1"/>
  <c r="J606" i="34" l="1"/>
  <c r="J607" i="34" s="1"/>
  <c r="J608" i="34" s="1"/>
  <c r="J609" i="34" s="1"/>
  <c r="J610" i="34" s="1"/>
  <c r="J611" i="34" s="1"/>
  <c r="J594" i="34"/>
  <c r="J604" i="34" s="1"/>
  <c r="J556" i="34"/>
  <c r="J565" i="34"/>
  <c r="J575" i="34" s="1"/>
  <c r="J585" i="34" s="1"/>
  <c r="J595" i="34" s="1"/>
  <c r="J605" i="34" s="1"/>
  <c r="J557" i="34" l="1"/>
  <c r="J566" i="34"/>
  <c r="J576" i="34" s="1"/>
  <c r="J586" i="34" s="1"/>
  <c r="J596" i="34" s="1"/>
  <c r="J558" i="34" l="1"/>
  <c r="J568" i="34" s="1"/>
  <c r="J578" i="34" s="1"/>
  <c r="J588" i="34" s="1"/>
  <c r="J598" i="34" s="1"/>
  <c r="J567" i="34"/>
  <c r="J577" i="34" s="1"/>
  <c r="J587" i="34" s="1"/>
  <c r="J597" i="34" s="1"/>
  <c r="C1155" i="50" l="1"/>
  <c r="D1155" i="50" s="1"/>
  <c r="D601" i="50"/>
  <c r="D602" i="50"/>
  <c r="D603" i="50" s="1"/>
  <c r="D604" i="50" s="1"/>
  <c r="D605" i="50" s="1"/>
  <c r="D606" i="50" s="1"/>
  <c r="D607" i="50" s="1"/>
  <c r="D608" i="50" s="1"/>
  <c r="D609" i="50" s="1"/>
  <c r="D610" i="50" s="1"/>
  <c r="D611" i="50" s="1"/>
  <c r="D612" i="50" s="1"/>
  <c r="D613" i="50" s="1"/>
  <c r="D614" i="50" s="1"/>
  <c r="D615" i="50" s="1"/>
  <c r="D616" i="50" s="1"/>
  <c r="D617" i="50" s="1"/>
  <c r="D618" i="50" s="1"/>
  <c r="D619" i="50" s="1"/>
  <c r="D620" i="50" s="1"/>
  <c r="D621" i="50" s="1"/>
  <c r="D622" i="50" s="1"/>
  <c r="D623" i="50" s="1"/>
  <c r="D624" i="50" s="1"/>
  <c r="D625" i="50" s="1"/>
  <c r="D626" i="50" s="1"/>
  <c r="D627" i="50" s="1"/>
  <c r="D628" i="50" s="1"/>
  <c r="D629" i="50" s="1"/>
  <c r="D630" i="50" s="1"/>
  <c r="D631" i="50" s="1"/>
  <c r="D632" i="50" s="1"/>
  <c r="D633" i="50" s="1"/>
  <c r="D634" i="50" s="1"/>
  <c r="D635" i="50" s="1"/>
  <c r="D636" i="50" s="1"/>
  <c r="D637" i="50" s="1"/>
  <c r="D638" i="50" s="1"/>
  <c r="D639" i="50" s="1"/>
  <c r="D640" i="50" s="1"/>
  <c r="D641" i="50" s="1"/>
  <c r="D642" i="50" s="1"/>
  <c r="D643" i="50" s="1"/>
  <c r="D644" i="50" s="1"/>
  <c r="D645" i="50" s="1"/>
  <c r="D646" i="50" s="1"/>
  <c r="D647" i="50" s="1"/>
  <c r="D648" i="50" s="1"/>
  <c r="D649" i="50" s="1"/>
  <c r="D650" i="50" s="1"/>
  <c r="D651" i="50" s="1"/>
  <c r="D652" i="50" s="1"/>
  <c r="D653" i="50" s="1"/>
  <c r="D654" i="50" s="1"/>
  <c r="D655" i="50" s="1"/>
  <c r="D656" i="50" s="1"/>
  <c r="D657" i="50" s="1"/>
  <c r="D658" i="50" s="1"/>
  <c r="D659" i="50" s="1"/>
  <c r="D660" i="50" s="1"/>
  <c r="D661" i="50" s="1"/>
  <c r="D662" i="50" s="1"/>
  <c r="D663" i="50" s="1"/>
  <c r="D664" i="50" s="1"/>
  <c r="D665" i="50" s="1"/>
  <c r="D666" i="50" s="1"/>
  <c r="D667" i="50" s="1"/>
  <c r="D668" i="50" s="1"/>
  <c r="D669" i="50" s="1"/>
  <c r="D670" i="50" s="1"/>
  <c r="D671" i="50" s="1"/>
  <c r="D672" i="50" s="1"/>
  <c r="D673" i="50" s="1"/>
  <c r="D674" i="50" s="1"/>
  <c r="D675" i="50" s="1"/>
  <c r="D676" i="50" s="1"/>
  <c r="D677" i="50" s="1"/>
  <c r="D678" i="50" s="1"/>
  <c r="D679" i="50" s="1"/>
  <c r="D680" i="50" s="1"/>
  <c r="D681" i="50" s="1"/>
  <c r="D682" i="50" s="1"/>
  <c r="D683" i="50" s="1"/>
  <c r="D684" i="50" s="1"/>
  <c r="D685" i="50" s="1"/>
  <c r="D686" i="50" s="1"/>
  <c r="D687" i="50" s="1"/>
  <c r="D688" i="50" s="1"/>
  <c r="D689" i="50" s="1"/>
  <c r="D690" i="50" s="1"/>
  <c r="D691" i="50" s="1"/>
  <c r="D692" i="50" s="1"/>
  <c r="D693" i="50" s="1"/>
  <c r="D694" i="50" s="1"/>
  <c r="D695" i="50" s="1"/>
  <c r="D696" i="50" s="1"/>
  <c r="D697" i="50" s="1"/>
  <c r="D698" i="50" s="1"/>
  <c r="D699" i="50" s="1"/>
  <c r="D700" i="50" s="1"/>
  <c r="D701" i="50" s="1"/>
  <c r="D702" i="50" s="1"/>
  <c r="D703" i="50" s="1"/>
  <c r="D704" i="50" s="1"/>
  <c r="D705" i="50" s="1"/>
  <c r="D706" i="50" s="1"/>
  <c r="D707" i="50" s="1"/>
  <c r="D708" i="50" s="1"/>
  <c r="D709" i="50" s="1"/>
  <c r="D710" i="50" s="1"/>
  <c r="D711" i="50" s="1"/>
  <c r="D712" i="50" s="1"/>
  <c r="D713" i="50" s="1"/>
  <c r="D714" i="50" s="1"/>
  <c r="D715" i="50" s="1"/>
  <c r="D716" i="50" s="1"/>
  <c r="D717" i="50" s="1"/>
  <c r="D718" i="50" s="1"/>
  <c r="D719" i="50" s="1"/>
  <c r="D720" i="50" s="1"/>
  <c r="D721" i="50" s="1"/>
  <c r="D722" i="50" s="1"/>
  <c r="D723" i="50" s="1"/>
  <c r="D724" i="50" s="1"/>
  <c r="D725" i="50" s="1"/>
  <c r="D726" i="50" s="1"/>
  <c r="D727" i="50" s="1"/>
  <c r="D728" i="50" s="1"/>
  <c r="D729" i="50" s="1"/>
  <c r="D730" i="50" s="1"/>
  <c r="D731" i="50" s="1"/>
  <c r="D732" i="50" s="1"/>
  <c r="D733" i="50" s="1"/>
  <c r="D734" i="50" s="1"/>
  <c r="D735" i="50" s="1"/>
  <c r="D736" i="50" s="1"/>
  <c r="D737" i="50" s="1"/>
  <c r="D738" i="50" s="1"/>
  <c r="D739" i="50" s="1"/>
  <c r="D740" i="50" s="1"/>
  <c r="D741" i="50" s="1"/>
  <c r="D742" i="50" s="1"/>
  <c r="D743" i="50" s="1"/>
  <c r="D744" i="50" s="1"/>
  <c r="D745" i="50" s="1"/>
  <c r="D746" i="50" s="1"/>
  <c r="D747" i="50" s="1"/>
  <c r="D748" i="50" s="1"/>
  <c r="D749" i="50" s="1"/>
  <c r="D750" i="50" s="1"/>
  <c r="D751" i="50" s="1"/>
  <c r="D752" i="50" s="1"/>
  <c r="D753" i="50" s="1"/>
  <c r="D754" i="50" s="1"/>
  <c r="D755" i="50" s="1"/>
  <c r="D756" i="50" s="1"/>
  <c r="D757" i="50" s="1"/>
  <c r="D758" i="50" s="1"/>
  <c r="D759" i="50" s="1"/>
  <c r="D760" i="50" s="1"/>
  <c r="D761" i="50" s="1"/>
  <c r="D762" i="50" s="1"/>
  <c r="D763" i="50" s="1"/>
  <c r="D764" i="50" s="1"/>
  <c r="D765" i="50" s="1"/>
  <c r="D766" i="50" s="1"/>
  <c r="D767" i="50" s="1"/>
  <c r="D768" i="50" s="1"/>
  <c r="D769" i="50" s="1"/>
  <c r="D770" i="50" s="1"/>
  <c r="D771" i="50" s="1"/>
  <c r="D772" i="50" s="1"/>
  <c r="D773" i="50" s="1"/>
  <c r="D774" i="50" s="1"/>
  <c r="D775" i="50" s="1"/>
  <c r="D776" i="50" s="1"/>
  <c r="D777" i="50" s="1"/>
  <c r="D778" i="50" s="1"/>
  <c r="D779" i="50" s="1"/>
  <c r="D780" i="50" s="1"/>
  <c r="D781" i="50" s="1"/>
  <c r="D782" i="50" s="1"/>
  <c r="D783" i="50" s="1"/>
  <c r="D784" i="50" s="1"/>
  <c r="D785" i="50" s="1"/>
  <c r="D786" i="50" s="1"/>
  <c r="D787" i="50" s="1"/>
  <c r="D788" i="50" s="1"/>
  <c r="D789" i="50" s="1"/>
  <c r="D790" i="50" s="1"/>
  <c r="D791" i="50" s="1"/>
  <c r="D792" i="50" s="1"/>
  <c r="D793" i="50" s="1"/>
  <c r="D794" i="50" s="1"/>
  <c r="D795" i="50" s="1"/>
  <c r="D796" i="50" s="1"/>
  <c r="D797" i="50" s="1"/>
  <c r="D798" i="50" s="1"/>
  <c r="D799" i="50" s="1"/>
  <c r="D800" i="50" s="1"/>
  <c r="D801" i="50" s="1"/>
  <c r="D802" i="50" s="1"/>
  <c r="D803" i="50" s="1"/>
  <c r="D804" i="50" s="1"/>
  <c r="D805" i="50" s="1"/>
  <c r="D806" i="50" s="1"/>
  <c r="D807" i="50" s="1"/>
  <c r="D808" i="50" s="1"/>
  <c r="D809" i="50" s="1"/>
  <c r="D810" i="50" s="1"/>
  <c r="D811" i="50" s="1"/>
  <c r="D812" i="50" s="1"/>
  <c r="D813" i="50" s="1"/>
  <c r="D814" i="50" s="1"/>
  <c r="D815" i="50" s="1"/>
  <c r="D816" i="50" s="1"/>
  <c r="D817" i="50" s="1"/>
  <c r="D818" i="50" s="1"/>
  <c r="D819" i="50" s="1"/>
  <c r="D820" i="50" s="1"/>
  <c r="D821" i="50" s="1"/>
  <c r="D822" i="50" s="1"/>
  <c r="D823" i="50" s="1"/>
  <c r="D824" i="50" s="1"/>
  <c r="D825" i="50" s="1"/>
  <c r="D826" i="50" s="1"/>
  <c r="D827" i="50" s="1"/>
  <c r="D828" i="50" s="1"/>
  <c r="D829" i="50" s="1"/>
  <c r="D830" i="50" s="1"/>
  <c r="D831" i="50" s="1"/>
  <c r="D832" i="50" s="1"/>
  <c r="D833" i="50" s="1"/>
  <c r="D834" i="50" s="1"/>
  <c r="D835" i="50" s="1"/>
  <c r="D836" i="50" s="1"/>
  <c r="D837" i="50" s="1"/>
  <c r="D838" i="50" s="1"/>
  <c r="D839" i="50" s="1"/>
  <c r="D840" i="50" s="1"/>
  <c r="D841" i="50" s="1"/>
  <c r="D842" i="50" s="1"/>
  <c r="D843" i="50" s="1"/>
  <c r="D844" i="50" s="1"/>
  <c r="D845" i="50" s="1"/>
  <c r="D846" i="50" s="1"/>
  <c r="D847" i="50" s="1"/>
  <c r="D848" i="50" s="1"/>
  <c r="D849" i="50" s="1"/>
  <c r="D850" i="50" s="1"/>
  <c r="D851" i="50" s="1"/>
  <c r="D852" i="50" s="1"/>
  <c r="D853" i="50" s="1"/>
  <c r="D854" i="50" s="1"/>
  <c r="D855" i="50" s="1"/>
  <c r="D856" i="50" s="1"/>
  <c r="D857" i="50" s="1"/>
  <c r="D858" i="50" s="1"/>
  <c r="D859" i="50" s="1"/>
  <c r="D860" i="50" s="1"/>
  <c r="D861" i="50" s="1"/>
  <c r="D862" i="50" s="1"/>
  <c r="D863" i="50" s="1"/>
  <c r="D864" i="50" s="1"/>
  <c r="D865" i="50" s="1"/>
  <c r="D866" i="50" s="1"/>
  <c r="D867" i="50" s="1"/>
  <c r="D868" i="50" s="1"/>
  <c r="D869" i="50" s="1"/>
  <c r="D870" i="50" s="1"/>
  <c r="D871" i="50" s="1"/>
  <c r="D872" i="50" s="1"/>
  <c r="D873" i="50" s="1"/>
  <c r="D874" i="50" s="1"/>
  <c r="D875" i="50" s="1"/>
  <c r="D876" i="50" s="1"/>
  <c r="D877" i="50" s="1"/>
  <c r="D878" i="50" s="1"/>
  <c r="D879" i="50" s="1"/>
  <c r="D880" i="50" s="1"/>
  <c r="D881" i="50" s="1"/>
  <c r="D882" i="50" s="1"/>
  <c r="D883" i="50" s="1"/>
  <c r="D884" i="50" s="1"/>
  <c r="D885" i="50" s="1"/>
  <c r="D886" i="50" s="1"/>
  <c r="D887" i="50" s="1"/>
  <c r="D888" i="50" s="1"/>
  <c r="D889" i="50" s="1"/>
  <c r="D890" i="50" s="1"/>
  <c r="D891" i="50" s="1"/>
  <c r="D892" i="50" s="1"/>
  <c r="D893" i="50" s="1"/>
  <c r="D894" i="50" s="1"/>
  <c r="D895" i="50" s="1"/>
  <c r="D896" i="50" s="1"/>
  <c r="D897" i="50" s="1"/>
  <c r="D898" i="50" s="1"/>
  <c r="D899" i="50" s="1"/>
  <c r="D900" i="50" s="1"/>
  <c r="D901" i="50" s="1"/>
  <c r="D902" i="50" s="1"/>
  <c r="D903" i="50" s="1"/>
  <c r="D904" i="50" s="1"/>
  <c r="D905" i="50" s="1"/>
  <c r="D906" i="50" s="1"/>
  <c r="D907" i="50" s="1"/>
  <c r="D908" i="50" s="1"/>
  <c r="D909" i="50" s="1"/>
  <c r="D910" i="50" s="1"/>
  <c r="D911" i="50" s="1"/>
  <c r="D912" i="50" s="1"/>
  <c r="D913" i="50" s="1"/>
  <c r="D914" i="50" s="1"/>
  <c r="D915" i="50" s="1"/>
  <c r="D916" i="50" s="1"/>
  <c r="D917" i="50" s="1"/>
  <c r="D918" i="50" s="1"/>
  <c r="D919" i="50" s="1"/>
  <c r="D920" i="50" s="1"/>
  <c r="D921" i="50" s="1"/>
  <c r="D922" i="50" s="1"/>
  <c r="D923" i="50" s="1"/>
  <c r="D924" i="50" s="1"/>
  <c r="D925" i="50" s="1"/>
  <c r="D926" i="50" s="1"/>
  <c r="D927" i="50" s="1"/>
  <c r="D928" i="50" s="1"/>
  <c r="D929" i="50" s="1"/>
  <c r="D930" i="50" s="1"/>
  <c r="D931" i="50" s="1"/>
  <c r="D932" i="50" s="1"/>
  <c r="D933" i="50" s="1"/>
  <c r="D934" i="50" s="1"/>
  <c r="D935" i="50" s="1"/>
  <c r="D936" i="50" s="1"/>
  <c r="D937" i="50" s="1"/>
  <c r="D938" i="50" s="1"/>
  <c r="D939" i="50" s="1"/>
  <c r="D940" i="50" s="1"/>
  <c r="D941" i="50" s="1"/>
  <c r="D942" i="50" s="1"/>
  <c r="D943" i="50" s="1"/>
  <c r="D944" i="50" s="1"/>
  <c r="D945" i="50" s="1"/>
  <c r="D946" i="50" s="1"/>
  <c r="D947" i="50" s="1"/>
  <c r="D948" i="50" s="1"/>
  <c r="D949" i="50" s="1"/>
  <c r="D950" i="50" s="1"/>
  <c r="D951" i="50" s="1"/>
  <c r="D952" i="50" s="1"/>
  <c r="D953" i="50" s="1"/>
  <c r="D954" i="50" s="1"/>
  <c r="D955" i="50" s="1"/>
  <c r="D956" i="50" s="1"/>
  <c r="D957" i="50" s="1"/>
  <c r="D958" i="50" s="1"/>
  <c r="D959" i="50" s="1"/>
  <c r="D960" i="50" s="1"/>
  <c r="D961" i="50" s="1"/>
  <c r="D962" i="50" s="1"/>
  <c r="D963" i="50" s="1"/>
  <c r="D964" i="50" s="1"/>
  <c r="D965" i="50" s="1"/>
  <c r="D966" i="50" s="1"/>
  <c r="D967" i="50" s="1"/>
  <c r="D968" i="50" s="1"/>
  <c r="D969" i="50" s="1"/>
  <c r="D970" i="50" s="1"/>
  <c r="D971" i="50" s="1"/>
  <c r="D972" i="50" s="1"/>
  <c r="D973" i="50" s="1"/>
  <c r="D974" i="50" s="1"/>
  <c r="D975" i="50" s="1"/>
  <c r="D976" i="50" s="1"/>
  <c r="D977" i="50" s="1"/>
  <c r="D978" i="50" s="1"/>
  <c r="D979" i="50" s="1"/>
  <c r="D980" i="50" s="1"/>
  <c r="D981" i="50" s="1"/>
  <c r="D982" i="50" s="1"/>
  <c r="D983" i="50" s="1"/>
  <c r="D984" i="50" s="1"/>
  <c r="D985" i="50" s="1"/>
  <c r="D986" i="50" s="1"/>
  <c r="D987" i="50" s="1"/>
  <c r="D988" i="50" s="1"/>
  <c r="D989" i="50" s="1"/>
  <c r="D990" i="50" s="1"/>
  <c r="D991" i="50" s="1"/>
  <c r="D992" i="50" s="1"/>
  <c r="D993" i="50" s="1"/>
  <c r="D994" i="50" s="1"/>
  <c r="D995" i="50" s="1"/>
  <c r="D996" i="50" s="1"/>
  <c r="D997" i="50" s="1"/>
  <c r="D998" i="50" s="1"/>
  <c r="D999" i="50" s="1"/>
  <c r="D1000" i="50" s="1"/>
  <c r="D1001" i="50" s="1"/>
  <c r="D1002" i="50" s="1"/>
  <c r="D1003" i="50" s="1"/>
  <c r="D1004" i="50" s="1"/>
  <c r="D1005" i="50" s="1"/>
  <c r="D1006" i="50" s="1"/>
  <c r="D1007" i="50" s="1"/>
  <c r="D1008" i="50" s="1"/>
  <c r="D1009" i="50" s="1"/>
  <c r="D1010" i="50" s="1"/>
  <c r="D1011" i="50" s="1"/>
  <c r="D1012" i="50" s="1"/>
  <c r="D1013" i="50" s="1"/>
  <c r="D1014" i="50" s="1"/>
  <c r="D1015" i="50" s="1"/>
  <c r="D1016" i="50" s="1"/>
  <c r="D1017" i="50" s="1"/>
  <c r="D1018" i="50" s="1"/>
  <c r="D1019" i="50" s="1"/>
  <c r="D1020" i="50" s="1"/>
  <c r="D1021" i="50" s="1"/>
  <c r="D1022" i="50" s="1"/>
  <c r="D1023" i="50" s="1"/>
  <c r="D1024" i="50" s="1"/>
  <c r="D1025" i="50" s="1"/>
  <c r="D1026" i="50" s="1"/>
  <c r="D1027" i="50" s="1"/>
  <c r="D1028" i="50" s="1"/>
  <c r="D1029" i="50" s="1"/>
  <c r="D1030" i="50" s="1"/>
  <c r="D1031" i="50" s="1"/>
  <c r="D1032" i="50" s="1"/>
  <c r="D1033" i="50" s="1"/>
  <c r="D1034" i="50" s="1"/>
  <c r="D1035" i="50" s="1"/>
  <c r="D1036" i="50" s="1"/>
  <c r="D1037" i="50" s="1"/>
  <c r="D1038" i="50" s="1"/>
  <c r="D1039" i="50" s="1"/>
  <c r="D1040" i="50" s="1"/>
  <c r="D1041" i="50" s="1"/>
  <c r="D1042" i="50" s="1"/>
  <c r="D1043" i="50" s="1"/>
  <c r="D1044" i="50" s="1"/>
  <c r="D1045" i="50" s="1"/>
  <c r="D1046" i="50" s="1"/>
  <c r="D1047" i="50" s="1"/>
  <c r="D1048" i="50" s="1"/>
  <c r="D1049" i="50" s="1"/>
  <c r="D1050" i="50" s="1"/>
  <c r="D1051" i="50" s="1"/>
  <c r="D1052" i="50" s="1"/>
  <c r="D1053" i="50" s="1"/>
  <c r="D1054" i="50" s="1"/>
  <c r="D1055" i="50" s="1"/>
  <c r="D1056" i="50" s="1"/>
  <c r="D1057" i="50" s="1"/>
  <c r="D1058" i="50" s="1"/>
  <c r="D1059" i="50" s="1"/>
  <c r="D1060" i="50" s="1"/>
  <c r="D1061" i="50" s="1"/>
  <c r="D1062" i="50" s="1"/>
  <c r="D1063" i="50" s="1"/>
  <c r="D1064" i="50" s="1"/>
  <c r="D1065" i="50" s="1"/>
  <c r="D1066" i="50" s="1"/>
  <c r="D1067" i="50" s="1"/>
  <c r="D1068" i="50" s="1"/>
  <c r="D1069" i="50" s="1"/>
  <c r="D1070" i="50" s="1"/>
  <c r="D1071" i="50" s="1"/>
  <c r="D1072" i="50" s="1"/>
  <c r="D1073" i="50" s="1"/>
  <c r="D1074" i="50" s="1"/>
  <c r="D1075" i="50" s="1"/>
  <c r="D1076" i="50" s="1"/>
  <c r="D1077" i="50" s="1"/>
  <c r="D1078" i="50" s="1"/>
  <c r="D1079" i="50" s="1"/>
  <c r="D1080" i="50" s="1"/>
  <c r="D1081" i="50" s="1"/>
  <c r="D1082" i="50" s="1"/>
  <c r="D1083" i="50" s="1"/>
  <c r="D1084" i="50" s="1"/>
  <c r="D1085" i="50" s="1"/>
  <c r="D1086" i="50" s="1"/>
  <c r="D1087" i="50" s="1"/>
  <c r="D1088" i="50" s="1"/>
  <c r="D1089" i="50" s="1"/>
  <c r="D1090" i="50" s="1"/>
  <c r="D1091" i="50" s="1"/>
  <c r="D1092" i="50" s="1"/>
  <c r="D1093" i="50" s="1"/>
  <c r="D1094" i="50" s="1"/>
  <c r="D1095" i="50" s="1"/>
  <c r="D1096" i="50" s="1"/>
  <c r="D1097" i="50" s="1"/>
  <c r="D1098" i="50" s="1"/>
  <c r="D1099" i="50" s="1"/>
  <c r="D1100" i="50" s="1"/>
  <c r="D1101" i="50" s="1"/>
  <c r="D1102" i="50" s="1"/>
  <c r="D1103" i="50" s="1"/>
  <c r="D1104" i="50" s="1"/>
  <c r="D1105" i="50" s="1"/>
  <c r="D1106" i="50" s="1"/>
  <c r="D1107" i="50" s="1"/>
  <c r="D1108" i="50" s="1"/>
  <c r="D1109" i="50" s="1"/>
  <c r="D1110" i="50" s="1"/>
  <c r="D1111" i="50" s="1"/>
  <c r="D1112" i="50" s="1"/>
  <c r="D1113" i="50" s="1"/>
  <c r="D1114" i="50" s="1"/>
  <c r="D1115" i="50" s="1"/>
  <c r="D1116" i="50" s="1"/>
  <c r="D1117" i="50" s="1"/>
  <c r="D1118" i="50" s="1"/>
  <c r="D1119" i="50" s="1"/>
  <c r="D1120" i="50" s="1"/>
  <c r="D1121" i="50" s="1"/>
  <c r="D1122" i="50" s="1"/>
  <c r="D1123" i="50" s="1"/>
  <c r="D1124" i="50" s="1"/>
  <c r="D1125" i="50" s="1"/>
  <c r="D1126" i="50" s="1"/>
  <c r="D1127" i="50" s="1"/>
  <c r="D1128" i="50" s="1"/>
  <c r="D1129" i="50" s="1"/>
  <c r="D1130" i="50" s="1"/>
  <c r="D1131" i="50" s="1"/>
  <c r="D1132" i="50" s="1"/>
  <c r="D1133" i="50" s="1"/>
  <c r="D1134" i="50" s="1"/>
  <c r="D1135" i="50" s="1"/>
  <c r="D1136" i="50" s="1"/>
  <c r="D1137" i="50" s="1"/>
  <c r="D1138" i="50" s="1"/>
  <c r="D1139" i="50" s="1"/>
  <c r="D1140" i="50" s="1"/>
  <c r="D1141" i="50" s="1"/>
  <c r="D1142" i="50" s="1"/>
  <c r="D1143" i="50" s="1"/>
  <c r="D1144" i="50" s="1"/>
  <c r="D1145" i="50" s="1"/>
  <c r="D1146" i="50" s="1"/>
  <c r="D1147" i="50" s="1"/>
  <c r="D1148" i="50" s="1"/>
  <c r="D1149" i="50" s="1"/>
  <c r="D1150" i="50" s="1"/>
  <c r="D1151" i="50" s="1"/>
  <c r="D1152" i="50" s="1"/>
  <c r="D1153" i="50" s="1"/>
  <c r="D1154" i="50" s="1"/>
  <c r="B1156" i="50" l="1"/>
  <c r="C1158" i="50" l="1"/>
  <c r="C9" i="10" s="1"/>
  <c r="C29" i="10" s="1"/>
  <c r="D32" i="10" s="1"/>
</calcChain>
</file>

<file path=xl/sharedStrings.xml><?xml version="1.0" encoding="utf-8"?>
<sst xmlns="http://schemas.openxmlformats.org/spreadsheetml/2006/main" count="5349" uniqueCount="929">
  <si>
    <t xml:space="preserve">دهب 995 </t>
  </si>
  <si>
    <t>حساب دولار $</t>
  </si>
  <si>
    <t>من تاريخ :</t>
  </si>
  <si>
    <t xml:space="preserve">إلى تاريخ : </t>
  </si>
  <si>
    <t>التاريخ</t>
  </si>
  <si>
    <t>مدفوع له</t>
  </si>
  <si>
    <t>مستلم منه</t>
  </si>
  <si>
    <t>الرصيد</t>
  </si>
  <si>
    <t>البيان</t>
  </si>
  <si>
    <t>المجموع</t>
  </si>
  <si>
    <t/>
  </si>
  <si>
    <t>علينا</t>
  </si>
  <si>
    <t>لنا</t>
  </si>
  <si>
    <t>الحساب</t>
  </si>
  <si>
    <t>ذهب</t>
  </si>
  <si>
    <t>دولار</t>
  </si>
  <si>
    <t>Pro</t>
  </si>
  <si>
    <t>مدفوع</t>
  </si>
  <si>
    <t>مستلم</t>
  </si>
  <si>
    <t xml:space="preserve">الفرق ذهب </t>
  </si>
  <si>
    <t>الفرق دولار</t>
  </si>
  <si>
    <t xml:space="preserve">gold </t>
  </si>
  <si>
    <t>الرصيد دولار</t>
  </si>
  <si>
    <t>لنا معكم دولار</t>
  </si>
  <si>
    <t>الرصيد لنا معكم</t>
  </si>
  <si>
    <t xml:space="preserve">رصيد ذهب صفر </t>
  </si>
  <si>
    <t>Paid from Ahmad</t>
  </si>
  <si>
    <t>Paid from Mazen</t>
  </si>
  <si>
    <t>خزنة - Cash</t>
  </si>
  <si>
    <t>مصاريف تأسيس الورشة</t>
  </si>
  <si>
    <t>قيمة ماكينات</t>
  </si>
  <si>
    <t>مصاريف اخرى</t>
  </si>
  <si>
    <t>مصروف تأسيس ورشة</t>
  </si>
  <si>
    <t xml:space="preserve">مدفوع </t>
  </si>
  <si>
    <t>مرتجع مصروف</t>
  </si>
  <si>
    <t>رصيد المصروف</t>
  </si>
  <si>
    <t xml:space="preserve">حسابات الورشة - معمل </t>
  </si>
  <si>
    <t>Paid from MAZEN</t>
  </si>
  <si>
    <t>Paid from AHMAD</t>
  </si>
  <si>
    <t>Debit</t>
  </si>
  <si>
    <t>Credit</t>
  </si>
  <si>
    <t xml:space="preserve">دفعة بيد احمد اغا </t>
  </si>
  <si>
    <t>دفعة بيد فارتان - الحداد</t>
  </si>
  <si>
    <t>دفعة بيد قاسم - زجاج</t>
  </si>
  <si>
    <t>دفعة بيد محمد علوية من اصل 2750$</t>
  </si>
  <si>
    <t>مدفوع من احمد 20.000 يورو × 1.17</t>
  </si>
  <si>
    <t>مدفوع من احمد - كيومجي كينت</t>
  </si>
  <si>
    <t xml:space="preserve">مدفوع من احمد 10.000$ استانبول - صندوق </t>
  </si>
  <si>
    <t xml:space="preserve">مستلم من احمد دفعة في استانبول </t>
  </si>
  <si>
    <t>دفعة الى Gold Makina</t>
  </si>
  <si>
    <t>دفعة الى عباس - من اصل 8.000$</t>
  </si>
  <si>
    <t>مدفوع من مازن اجار الورشة 1/9 لغاية 1/9/26</t>
  </si>
  <si>
    <t>مدفوع من احمد تسكير حساب - كيومجي كينت Gold Makina</t>
  </si>
  <si>
    <t xml:space="preserve">مدفوع من احمد 20.000 يورو × 1.17 / ايطاليا </t>
  </si>
  <si>
    <t>طاولات عدد 7</t>
  </si>
  <si>
    <t>مكنات نقش و زخرفة</t>
  </si>
  <si>
    <t xml:space="preserve">المنيوم </t>
  </si>
  <si>
    <t>بلانكو 1 طن</t>
  </si>
  <si>
    <t>axial fan</t>
  </si>
  <si>
    <t>خزنة من اصل 800</t>
  </si>
  <si>
    <t>10 مكيفات</t>
  </si>
  <si>
    <t>خزنةتسكير حساب</t>
  </si>
  <si>
    <t>مكنة سحب</t>
  </si>
  <si>
    <t>ونش لنقل الخزنة</t>
  </si>
  <si>
    <t>شراء مكنات لمعمل الطابق الثاني</t>
  </si>
  <si>
    <t>جهاد ياسو</t>
  </si>
  <si>
    <t>نجار مصطفى</t>
  </si>
  <si>
    <t xml:space="preserve"> مفتا ح شق 2361 فاتورة </t>
  </si>
  <si>
    <t>ثمن عدة</t>
  </si>
  <si>
    <t>ونش لنق لمكنة</t>
  </si>
  <si>
    <t>عدة +غاز</t>
  </si>
  <si>
    <t>مقص وزرديات و قضيب لحام</t>
  </si>
  <si>
    <t>نقل مكينات</t>
  </si>
  <si>
    <t>فليارات لمكنات السحب</t>
  </si>
  <si>
    <t>كاتب عدل تاسيس شركة اورا غولد</t>
  </si>
  <si>
    <t>قوالب ستيل اقلام و مكنات و ايماي</t>
  </si>
  <si>
    <t>كراسي و شحن عدة</t>
  </si>
  <si>
    <t>شحن مكنات</t>
  </si>
  <si>
    <t>كاميرات</t>
  </si>
  <si>
    <t>سامسونغ 65 انش</t>
  </si>
  <si>
    <t>خزنة بيار صقر</t>
  </si>
  <si>
    <t>25 كراسي خشب</t>
  </si>
  <si>
    <t>solderin five for gold</t>
  </si>
  <si>
    <t>خارتان الحداد</t>
  </si>
  <si>
    <t>مكنات نزار دمغة</t>
  </si>
  <si>
    <t>احمد اغا ورشة طابق ثاني</t>
  </si>
  <si>
    <t>كاميرات بيغغيت</t>
  </si>
  <si>
    <t>صحون للشمع</t>
  </si>
  <si>
    <t>مكينات سحب</t>
  </si>
  <si>
    <t>قيمة شمعات</t>
  </si>
  <si>
    <t>مكنات ايطاليا</t>
  </si>
  <si>
    <t>بيد علي</t>
  </si>
  <si>
    <t>شمع</t>
  </si>
  <si>
    <t>مكنات تركيا</t>
  </si>
  <si>
    <t>كيوجي كنت ماكينات</t>
  </si>
  <si>
    <t xml:space="preserve">مكينات </t>
  </si>
  <si>
    <t>ماكينات</t>
  </si>
  <si>
    <t xml:space="preserve">مدفوع من صندوق علي ) دفعة من ماكينات النقش </t>
  </si>
  <si>
    <t xml:space="preserve">مستلم دفعة لماكينات النقش </t>
  </si>
  <si>
    <t>النوع</t>
  </si>
  <si>
    <t>صندوق دولار</t>
  </si>
  <si>
    <t>دهب رملة 995</t>
  </si>
  <si>
    <t>فضة روباص</t>
  </si>
  <si>
    <t>Alloy Cast</t>
  </si>
  <si>
    <t>Alloy سحب</t>
  </si>
  <si>
    <t>مشغول 18</t>
  </si>
  <si>
    <t>مشغول 21</t>
  </si>
  <si>
    <t>مجموع الدهب</t>
  </si>
  <si>
    <t>دخول</t>
  </si>
  <si>
    <t>خروج</t>
  </si>
  <si>
    <t>فضة</t>
  </si>
  <si>
    <t>كسر 750</t>
  </si>
  <si>
    <t>كسر 875</t>
  </si>
  <si>
    <t>مشغول 750</t>
  </si>
  <si>
    <t>مشغول 875</t>
  </si>
  <si>
    <t>تحت التصنيع</t>
  </si>
  <si>
    <t>اجور  دولار</t>
  </si>
  <si>
    <t>وزن</t>
  </si>
  <si>
    <t>اجور مستلمة عن 18</t>
  </si>
  <si>
    <t>اجور مستلمة عن 21</t>
  </si>
  <si>
    <t>مصاريف تشغيلية</t>
  </si>
  <si>
    <t>مكنات</t>
  </si>
  <si>
    <t>اعادة لحساب احمد</t>
  </si>
  <si>
    <t>مازن ماكينات</t>
  </si>
  <si>
    <t>ماكينات مازن</t>
  </si>
  <si>
    <t>مصاريف</t>
  </si>
  <si>
    <t>زبائن ورشة</t>
  </si>
  <si>
    <t>مصاريف متنوعة من مازن لغاية اول انتاج</t>
  </si>
  <si>
    <t xml:space="preserve">دخول </t>
  </si>
  <si>
    <t>تسليم للمعمل</t>
  </si>
  <si>
    <t>استلام من معمل</t>
  </si>
  <si>
    <t>مستلم من تصنيع</t>
  </si>
  <si>
    <t>تسليم زبائن</t>
  </si>
  <si>
    <t>مصاريف شهرية</t>
  </si>
  <si>
    <t>تسليم مازن رملة من اورا</t>
  </si>
  <si>
    <t>خزنة  / رئيسي</t>
  </si>
  <si>
    <t>خزنة رئيسية</t>
  </si>
  <si>
    <t>تسليم مازن رملة من تايغر</t>
  </si>
  <si>
    <t>مستلم من ناتو مشغول 18</t>
  </si>
  <si>
    <t>مستلم من ناتو مشغول 18 محابس</t>
  </si>
  <si>
    <t>كسر 18</t>
  </si>
  <si>
    <t>مستلم من احمد</t>
  </si>
  <si>
    <t>تسليم شجر عدد 4</t>
  </si>
  <si>
    <t>شجر عدد 4</t>
  </si>
  <si>
    <t xml:space="preserve">تسليم محمد محابس 18 </t>
  </si>
  <si>
    <t>تسليم ناتو 199.53غ للسحب</t>
  </si>
  <si>
    <t>تسليم</t>
  </si>
  <si>
    <t>تسليم محمد محابس 18 // 193.64 غ</t>
  </si>
  <si>
    <t>تسليم ناتو 199.53غ // 18 للسحب</t>
  </si>
  <si>
    <t>تسليم شجر عدد 4--- 1670.91//18</t>
  </si>
  <si>
    <t>مشغول 582.34//193.64</t>
  </si>
  <si>
    <t>استلام</t>
  </si>
  <si>
    <t>استلام كسر 18 // سحب // 216.70 غ</t>
  </si>
  <si>
    <t xml:space="preserve"> للسحب // 482.74 غ</t>
  </si>
  <si>
    <t xml:space="preserve"> للسحب 216.7</t>
  </si>
  <si>
    <t xml:space="preserve"> للسحب 266.04</t>
  </si>
  <si>
    <t xml:space="preserve">تسليم رملي لللحام </t>
  </si>
  <si>
    <t xml:space="preserve">مستلم رملي </t>
  </si>
  <si>
    <t>مستلم من مازن</t>
  </si>
  <si>
    <t>تسليم لللحام رملي</t>
  </si>
  <si>
    <r>
      <t xml:space="preserve">دهب كسر 18 - </t>
    </r>
    <r>
      <rPr>
        <b/>
        <sz val="20"/>
        <color theme="5" tint="-0.249977111117893"/>
        <rFont val="Times New Roman"/>
        <family val="1"/>
      </rPr>
      <t>صب</t>
    </r>
  </si>
  <si>
    <r>
      <t xml:space="preserve">دهب كسر 21 - </t>
    </r>
    <r>
      <rPr>
        <b/>
        <sz val="20"/>
        <color theme="5" tint="-0.249977111117893"/>
        <rFont val="Times New Roman"/>
        <family val="1"/>
      </rPr>
      <t>صب</t>
    </r>
  </si>
  <si>
    <r>
      <t xml:space="preserve">دهب كسر 18 - </t>
    </r>
    <r>
      <rPr>
        <b/>
        <sz val="20"/>
        <color theme="9" tint="-0.249977111117893"/>
        <rFont val="Times New Roman"/>
        <family val="1"/>
      </rPr>
      <t>سحب</t>
    </r>
  </si>
  <si>
    <t>سحب</t>
  </si>
  <si>
    <t>صب</t>
  </si>
  <si>
    <r>
      <t xml:space="preserve">دهب كسر 21 - </t>
    </r>
    <r>
      <rPr>
        <b/>
        <sz val="20"/>
        <color theme="9" tint="-0.249977111117893"/>
        <rFont val="Times New Roman"/>
        <family val="1"/>
      </rPr>
      <t>سحب</t>
    </r>
  </si>
  <si>
    <t xml:space="preserve"> للسحب //  غ 532.09 //18</t>
  </si>
  <si>
    <t>مستلم من المساهمين تسوية لحساب مازن</t>
  </si>
  <si>
    <t>مستلم من اورا - بيد علي ) مساهمين</t>
  </si>
  <si>
    <t>مستلم من اجور 18</t>
  </si>
  <si>
    <t>مستلم من مساهمين احمد كنجو -من اورا</t>
  </si>
  <si>
    <t>خسارة</t>
  </si>
  <si>
    <t>ربح</t>
  </si>
  <si>
    <t>خارجي</t>
  </si>
  <si>
    <t>K18 -  740</t>
  </si>
  <si>
    <t>K21 -  865</t>
  </si>
  <si>
    <t xml:space="preserve">تسليم الزاوية </t>
  </si>
  <si>
    <t>تسليم الزاوية 32.34 غ //18</t>
  </si>
  <si>
    <t>اجور الزاوية  غ32.34 // 18</t>
  </si>
  <si>
    <t xml:space="preserve">من تاريخ 8/5/2026 لغاية 22/5/2026 على الغروب </t>
  </si>
  <si>
    <t>مدفوع كاش لمازن</t>
  </si>
  <si>
    <t>مدفوع لمازن</t>
  </si>
  <si>
    <t>ناتو سحب عالمعاش</t>
  </si>
  <si>
    <t>فتوح سحب عالمعاش</t>
  </si>
  <si>
    <t>جهاد سحب عالمعاش</t>
  </si>
  <si>
    <t xml:space="preserve">ناتو / فتوح / جهاد </t>
  </si>
  <si>
    <t>تسليم وسيم تميمي مشغول 18 // 70.51 غ</t>
  </si>
  <si>
    <t>استلام من المساهمين 8 كيلو من ارباح تايغر</t>
  </si>
  <si>
    <t xml:space="preserve">من المساهمين </t>
  </si>
  <si>
    <t xml:space="preserve">من المساهمين المجموع 8 كيلو </t>
  </si>
  <si>
    <t>تسليم الزاوية مشغول 18 // 32.34 غ</t>
  </si>
  <si>
    <t>شراء عدة هاروت  ف // 768</t>
  </si>
  <si>
    <t xml:space="preserve">شراء عدة هاروت  ف // مكتبة حسون </t>
  </si>
  <si>
    <t>شمع من الرضوان</t>
  </si>
  <si>
    <t>شراء اللوي سحب</t>
  </si>
  <si>
    <t xml:space="preserve">مشغول 18 // 38.97 غ </t>
  </si>
  <si>
    <t xml:space="preserve">مشغول 18 // 42.75 غ احمد كنجو </t>
  </si>
  <si>
    <t xml:space="preserve">مخرطة بيد جهاد </t>
  </si>
  <si>
    <t xml:space="preserve">استلام كسر 18 // صب </t>
  </si>
  <si>
    <t>استلام كسر 18 // صب</t>
  </si>
  <si>
    <t xml:space="preserve">تسليم احمد كنجو مشغول 18 </t>
  </si>
  <si>
    <t>تسليم محمد عيساوي مشغول 18</t>
  </si>
  <si>
    <t>محمد عيساوي</t>
  </si>
  <si>
    <t xml:space="preserve">تثبيت مع تايغر لنا دهب </t>
  </si>
  <si>
    <t>جهاد معاش</t>
  </si>
  <si>
    <t xml:space="preserve">مصروف فاتورة سيتي ستار </t>
  </si>
  <si>
    <t xml:space="preserve">تسليم شجر عدد 4 </t>
  </si>
  <si>
    <t xml:space="preserve"> شجر عدد 4 </t>
  </si>
  <si>
    <t xml:space="preserve">فرق صب شجر 2362.32 // 18 // </t>
  </si>
  <si>
    <t>معاشات</t>
  </si>
  <si>
    <t xml:space="preserve">سلندر جفصين </t>
  </si>
  <si>
    <t>قالب كوتشوك سيلكون</t>
  </si>
  <si>
    <t>مازن غراض قاروط</t>
  </si>
  <si>
    <t xml:space="preserve">علي غراض قاروط </t>
  </si>
  <si>
    <t>فاتورة habtraco brass 6mm</t>
  </si>
  <si>
    <t>مستلم كاش من مازن</t>
  </si>
  <si>
    <t>مدفوع قولب غورميت</t>
  </si>
  <si>
    <t>مستلم كاش من علي</t>
  </si>
  <si>
    <t>مجموع فواتير مشتريات هاروط</t>
  </si>
  <si>
    <t>مياه</t>
  </si>
  <si>
    <t>80.84 مشغول//18// كادر ليرة</t>
  </si>
  <si>
    <t>فرق كادر ليرة من مازن</t>
  </si>
  <si>
    <t>كادر ليرة</t>
  </si>
  <si>
    <t>تكملة معاش ناتو</t>
  </si>
  <si>
    <t xml:space="preserve">كسر 18 // صب // </t>
  </si>
  <si>
    <t>تصليح</t>
  </si>
  <si>
    <t>تسليم قفل</t>
  </si>
  <si>
    <t>تصليح الى ناتو</t>
  </si>
  <si>
    <t>استلام سبيكة كسر سحب</t>
  </si>
  <si>
    <t>فرق صب سبيكة 915.81</t>
  </si>
  <si>
    <t>سبيكة سحب صب تبديل 915.81</t>
  </si>
  <si>
    <t>فاتورة 002803 محمد سعيفان</t>
  </si>
  <si>
    <t>ف 002803 محمد سعيفان</t>
  </si>
  <si>
    <t>فاتورة 002804 محمد سعيفان</t>
  </si>
  <si>
    <t>ف 002804 محمد سعيفان</t>
  </si>
  <si>
    <t>فاتورة 002805 محمد عمار</t>
  </si>
  <si>
    <t>قوالب سليكون</t>
  </si>
  <si>
    <t>شراء حجار صمباط</t>
  </si>
  <si>
    <t>حساب بورصة</t>
  </si>
  <si>
    <t>بورصة</t>
  </si>
  <si>
    <t>استلام رملي من تايغر</t>
  </si>
  <si>
    <t>شراء زيكزيك</t>
  </si>
  <si>
    <t>شراء فريزات</t>
  </si>
  <si>
    <t>شراء زيركون</t>
  </si>
  <si>
    <t>مستلم مشغول 18 // 5323.75 //</t>
  </si>
  <si>
    <t>مستلم كسر 18 // 407.58 //</t>
  </si>
  <si>
    <t>مستلم مشغول 21 // 389.45 //</t>
  </si>
  <si>
    <t>مستلم كسر 21 // 103.78 //</t>
  </si>
  <si>
    <t>مستلم من اورا مشغول 18</t>
  </si>
  <si>
    <t>مستلم من اورا مشغول 21</t>
  </si>
  <si>
    <t>مستلم من اورا كسر 18</t>
  </si>
  <si>
    <t>مستلم من اورا كسر 21</t>
  </si>
  <si>
    <t>فرق المشغول 750 / 748</t>
  </si>
  <si>
    <t xml:space="preserve">فتوح </t>
  </si>
  <si>
    <t xml:space="preserve">تسليم مازن بلاك </t>
  </si>
  <si>
    <t>تسليم مازن بلاك // 38.53 // 18</t>
  </si>
  <si>
    <t xml:space="preserve">تسليم مازن رملي </t>
  </si>
  <si>
    <t>تسليم مازن بلاك // 38.53 //</t>
  </si>
  <si>
    <t>تسليم للسحب</t>
  </si>
  <si>
    <t>للسحب 665.17</t>
  </si>
  <si>
    <t>مستلم محابس من عيسى</t>
  </si>
  <si>
    <t>فرق مستلم محابس من عيسى</t>
  </si>
  <si>
    <t>مستلم سنسال فورسا</t>
  </si>
  <si>
    <t>فرق مستلم سنسال فورسا</t>
  </si>
  <si>
    <t>قالب غورميت</t>
  </si>
  <si>
    <t>بطارية ليثيوم</t>
  </si>
  <si>
    <t xml:space="preserve">قوالب ستيل </t>
  </si>
  <si>
    <t>نحاس</t>
  </si>
  <si>
    <t>كاش للصندوق</t>
  </si>
  <si>
    <t>مدفوع مسجل على حساب مازن</t>
  </si>
  <si>
    <t>هوفيغ</t>
  </si>
  <si>
    <t xml:space="preserve">هوفيغ </t>
  </si>
  <si>
    <t xml:space="preserve">سفرة مازن و علي </t>
  </si>
  <si>
    <t>شجر عدد 6</t>
  </si>
  <si>
    <t>استلام كسر 18 //</t>
  </si>
  <si>
    <t>استلام كسر صب</t>
  </si>
  <si>
    <t>شجر عدد 5</t>
  </si>
  <si>
    <t>هاروط</t>
  </si>
  <si>
    <t>تصليح لناتو</t>
  </si>
  <si>
    <t xml:space="preserve">قفل </t>
  </si>
  <si>
    <t>قفل من الكسر</t>
  </si>
  <si>
    <t>رصور 2.14</t>
  </si>
  <si>
    <t>مستلم مشغول 18</t>
  </si>
  <si>
    <t>بلكسي للميزان عدد 2</t>
  </si>
  <si>
    <t xml:space="preserve">ف 002812 // ريم كجوج </t>
  </si>
  <si>
    <t>ف 002807 // جرادي</t>
  </si>
  <si>
    <t>متاجرة</t>
  </si>
  <si>
    <t>Trading</t>
  </si>
  <si>
    <t>بيع</t>
  </si>
  <si>
    <t>شراء</t>
  </si>
  <si>
    <t>شراء 3 فلكبي و 8 وطني</t>
  </si>
  <si>
    <t>شراء 200 غ 32.969 / حساب مازن</t>
  </si>
  <si>
    <t>بيع مساهمين 5195 - 10$</t>
  </si>
  <si>
    <t>مكتف</t>
  </si>
  <si>
    <t>ف 002808 // عيساوي</t>
  </si>
  <si>
    <t>احمد اغا</t>
  </si>
  <si>
    <t>ف 002810 // محمد عمار</t>
  </si>
  <si>
    <t>ف 002813 // جرادي</t>
  </si>
  <si>
    <t>مبيع مشغول 18</t>
  </si>
  <si>
    <t>ربح مبيع مشغول 18</t>
  </si>
  <si>
    <t>سلفة vicken</t>
  </si>
  <si>
    <t>سلفة هاروط</t>
  </si>
  <si>
    <t>صب شجر عدد 2</t>
  </si>
  <si>
    <t>فورسا</t>
  </si>
  <si>
    <t>زردة حلق مازن</t>
  </si>
  <si>
    <t>قفل</t>
  </si>
  <si>
    <t>فرق القفل 750</t>
  </si>
  <si>
    <t>اجور قفل</t>
  </si>
  <si>
    <t xml:space="preserve">استلام كسر صب </t>
  </si>
  <si>
    <t>شحن مكنة النقش</t>
  </si>
  <si>
    <t>ف 002815 // اسيل</t>
  </si>
  <si>
    <t>صب شجر عدد 5</t>
  </si>
  <si>
    <t>سوزر</t>
  </si>
  <si>
    <t>تسليم ناتو</t>
  </si>
  <si>
    <t xml:space="preserve">تسليم ناتو </t>
  </si>
  <si>
    <t>سلفة فتوح</t>
  </si>
  <si>
    <t>ف 002816 // عطولي</t>
  </si>
  <si>
    <t>مستلم من تايغر</t>
  </si>
  <si>
    <t>ف 002817 // تايغر</t>
  </si>
  <si>
    <t>تسليم تايغر</t>
  </si>
  <si>
    <t>ف 002818 // نبهان</t>
  </si>
  <si>
    <t>تبديل جرادي</t>
  </si>
  <si>
    <t>تبديل على كسر</t>
  </si>
  <si>
    <t>مستلم مشغول 18 مفصلات بيد مازن</t>
  </si>
  <si>
    <t>مستلم من ناتو مشغول 18 بيد مازن</t>
  </si>
  <si>
    <t>بيد هاروط</t>
  </si>
  <si>
    <t xml:space="preserve">شراء </t>
  </si>
  <si>
    <t>شراء 106.04</t>
  </si>
  <si>
    <t>بلدية عن سنة 2026</t>
  </si>
  <si>
    <t>قنينة ارغون</t>
  </si>
  <si>
    <t>مستلم كسر صب 18</t>
  </si>
  <si>
    <t xml:space="preserve"> شجر عدد 5</t>
  </si>
  <si>
    <t>غراض بيد مازن</t>
  </si>
  <si>
    <t>بلدية</t>
  </si>
  <si>
    <t>ارغون</t>
  </si>
  <si>
    <t>ف 002821 // جرادي</t>
  </si>
  <si>
    <t xml:space="preserve">سلفة هوفيغ </t>
  </si>
  <si>
    <t>سلفة هوفيغ</t>
  </si>
  <si>
    <t>شراء 60 غ</t>
  </si>
  <si>
    <t>شراء كسر</t>
  </si>
  <si>
    <t>ريزك</t>
  </si>
  <si>
    <t>ف 002820 // محمد عمار</t>
  </si>
  <si>
    <t>اشتراك</t>
  </si>
  <si>
    <t>كبايات</t>
  </si>
  <si>
    <t>غاز</t>
  </si>
  <si>
    <t>تلزيق</t>
  </si>
  <si>
    <t>تلزيق مالكس</t>
  </si>
  <si>
    <t>علي زهور</t>
  </si>
  <si>
    <t>تسليم ناتو للسحب</t>
  </si>
  <si>
    <t>تسليم ناتو للسحب 532.09</t>
  </si>
  <si>
    <t xml:space="preserve">سبيكة S37 </t>
  </si>
  <si>
    <t>اسوارة تركيب</t>
  </si>
  <si>
    <t>مازن</t>
  </si>
  <si>
    <t xml:space="preserve"> شجر عدد 6</t>
  </si>
  <si>
    <t>صب شجر عدد 6</t>
  </si>
  <si>
    <t>سلفة VICKEN</t>
  </si>
  <si>
    <t>خياس اسوارة تركيب</t>
  </si>
  <si>
    <t>اجور شحن</t>
  </si>
  <si>
    <t xml:space="preserve">اجور شحن </t>
  </si>
  <si>
    <t xml:space="preserve">لمبات </t>
  </si>
  <si>
    <t>profit</t>
  </si>
  <si>
    <t xml:space="preserve"> اسوارة تركيب</t>
  </si>
  <si>
    <t>nelly</t>
  </si>
  <si>
    <t>takouch</t>
  </si>
  <si>
    <t>nato</t>
  </si>
  <si>
    <t>fatouh</t>
  </si>
  <si>
    <t>harout</t>
  </si>
  <si>
    <t>koko</t>
  </si>
  <si>
    <t>hovig 1</t>
  </si>
  <si>
    <t>hovig 2</t>
  </si>
  <si>
    <t>vicken</t>
  </si>
  <si>
    <t>شراء فلاتر</t>
  </si>
  <si>
    <t>ف 002824 // محمد سعيفان</t>
  </si>
  <si>
    <t>تكبير بلاك هاني</t>
  </si>
  <si>
    <t>طوني سعد</t>
  </si>
  <si>
    <t>معاش ميمي</t>
  </si>
  <si>
    <t>بودقة</t>
  </si>
  <si>
    <t>بلاك تكبير</t>
  </si>
  <si>
    <t>اساور لمحمد</t>
  </si>
  <si>
    <t>شراء غراض فاهي</t>
  </si>
  <si>
    <t>صب شجر عدد 7</t>
  </si>
  <si>
    <t xml:space="preserve"> شجر عدد 7</t>
  </si>
  <si>
    <t>شجر عدد 7</t>
  </si>
  <si>
    <t>ف 002814 // جرادي محل</t>
  </si>
  <si>
    <t>ف 002819 // طوني سعد</t>
  </si>
  <si>
    <t>ف 002822 // سليم عطالله</t>
  </si>
  <si>
    <t>ف 002826 // جرادي محل</t>
  </si>
  <si>
    <t>ف 002827 // محمد عيساوي</t>
  </si>
  <si>
    <t>ف 002828 // سليم عطالله</t>
  </si>
  <si>
    <t>مبيع ربع نص ليرة</t>
  </si>
  <si>
    <t>ف 002829 // طوني سعد</t>
  </si>
  <si>
    <t>للصب 505.48</t>
  </si>
  <si>
    <t>صب 505.48</t>
  </si>
  <si>
    <t xml:space="preserve">خاتم </t>
  </si>
  <si>
    <t>خاتم</t>
  </si>
  <si>
    <t>سبيكة T 19</t>
  </si>
  <si>
    <t>من تايغر</t>
  </si>
  <si>
    <t>ميزان عدد 2 بوغوصيان</t>
  </si>
  <si>
    <t>ف 002830 // محمد قنديل</t>
  </si>
  <si>
    <t>نجار</t>
  </si>
  <si>
    <t>موناكو تطويل</t>
  </si>
  <si>
    <t xml:space="preserve">موناكو </t>
  </si>
  <si>
    <t>ف 002809 / 002811 // ابو اكرم</t>
  </si>
  <si>
    <t>zareh</t>
  </si>
  <si>
    <t>هاروط غراض</t>
  </si>
  <si>
    <t>دفعة على الحساب محمد عيساوي</t>
  </si>
  <si>
    <t>ف 002825 // جرادي</t>
  </si>
  <si>
    <t>ف 002831 // عطولي</t>
  </si>
  <si>
    <t>ف 002832 // جرادي محل</t>
  </si>
  <si>
    <t>ف 002833 // جرادي</t>
  </si>
  <si>
    <t>للسحب</t>
  </si>
  <si>
    <t>سبيرتو</t>
  </si>
  <si>
    <t>ف 948</t>
  </si>
  <si>
    <t xml:space="preserve">قفل من محمد </t>
  </si>
  <si>
    <t>قوالب</t>
  </si>
  <si>
    <t>ف 002834 // سليم عطالله</t>
  </si>
  <si>
    <t>رسم</t>
  </si>
  <si>
    <t>صب كسر 18//21</t>
  </si>
  <si>
    <t xml:space="preserve">صب </t>
  </si>
  <si>
    <t>مدفوع لتايغر</t>
  </si>
  <si>
    <t>غراض علا</t>
  </si>
  <si>
    <t xml:space="preserve">تسليم ناتو للسحب </t>
  </si>
  <si>
    <t>ف 002841 // مارك</t>
  </si>
  <si>
    <t>فرق صب</t>
  </si>
  <si>
    <t>ف 002835 // عيساوي</t>
  </si>
  <si>
    <t>ف 002838 // عيساوي</t>
  </si>
  <si>
    <t>عيساوي ف 002838</t>
  </si>
  <si>
    <t>جود</t>
  </si>
  <si>
    <t>ف 002806 // صالح</t>
  </si>
  <si>
    <t>ف 002823 // محمد عمار</t>
  </si>
  <si>
    <t>ف 002840 // حسن جمال الدين</t>
  </si>
  <si>
    <t>غراض هاروط</t>
  </si>
  <si>
    <t>سلفة ميهير</t>
  </si>
  <si>
    <t>سلفة هاروط اوهانيان</t>
  </si>
  <si>
    <t>سلفة رازميك</t>
  </si>
  <si>
    <t xml:space="preserve">مجموع سلف </t>
  </si>
  <si>
    <t>viken</t>
  </si>
  <si>
    <t>ف 002847 // ابو اكرم</t>
  </si>
  <si>
    <t xml:space="preserve">شراء 2 اونصة وطني </t>
  </si>
  <si>
    <t>ف 002845 // جرادي محل</t>
  </si>
  <si>
    <t xml:space="preserve">مازوت </t>
  </si>
  <si>
    <t>فلاتر</t>
  </si>
  <si>
    <t>فريزات</t>
  </si>
  <si>
    <t>سيانور</t>
  </si>
  <si>
    <t>K22 -  905</t>
  </si>
  <si>
    <t xml:space="preserve">تسليم تصاليح </t>
  </si>
  <si>
    <t>تصاليح</t>
  </si>
  <si>
    <t>تسليم صب شجر عدد 6</t>
  </si>
  <si>
    <t xml:space="preserve">تسليم للسحب </t>
  </si>
  <si>
    <t xml:space="preserve">سحب </t>
  </si>
  <si>
    <t>للحام مصطفى</t>
  </si>
  <si>
    <t>ف 002849 // نور حسون</t>
  </si>
  <si>
    <t xml:space="preserve">غراض </t>
  </si>
  <si>
    <t>غراض</t>
  </si>
  <si>
    <t>ف 002848 // حسن اسماعيل</t>
  </si>
  <si>
    <t>شمع مصطفى</t>
  </si>
  <si>
    <t>اشتراك + غراض</t>
  </si>
  <si>
    <t>حبال</t>
  </si>
  <si>
    <t>مجوهرات صالح</t>
  </si>
  <si>
    <t>مساهمين</t>
  </si>
  <si>
    <t xml:space="preserve">ف 002836 // سليم عطالله </t>
  </si>
  <si>
    <t>ف 002837 // طوني سعد</t>
  </si>
  <si>
    <t xml:space="preserve">ف 002839 // الزاوية </t>
  </si>
  <si>
    <t xml:space="preserve">ف 002844 // سليم عطالله </t>
  </si>
  <si>
    <t xml:space="preserve">ف 002850 // سليم عطالله </t>
  </si>
  <si>
    <t>بوغوصيان</t>
  </si>
  <si>
    <t>K22 - 905</t>
  </si>
  <si>
    <t>ف 002846 // محمد سعيفان</t>
  </si>
  <si>
    <t>سلفة عبد الستار</t>
  </si>
  <si>
    <t>سلفة هاروت</t>
  </si>
  <si>
    <t xml:space="preserve">ف 002901 // طوني سعد </t>
  </si>
  <si>
    <t>ف 002902 // ابو اكرم</t>
  </si>
  <si>
    <t>ف 002903 // محمد قنديل</t>
  </si>
  <si>
    <t xml:space="preserve">ف 002905 // توفيق عطولي </t>
  </si>
  <si>
    <t>ف 002906 // تيما</t>
  </si>
  <si>
    <t>ف 002907 // ابو اكرم</t>
  </si>
  <si>
    <t>ف 002908 // محمد طالب</t>
  </si>
  <si>
    <t>كياس</t>
  </si>
  <si>
    <t>ف 002909 // محمد عمار</t>
  </si>
  <si>
    <t>محابس اعادة</t>
  </si>
  <si>
    <t>محابس</t>
  </si>
  <si>
    <t>كسر صب 18</t>
  </si>
  <si>
    <t xml:space="preserve">محابس </t>
  </si>
  <si>
    <t xml:space="preserve">فارس </t>
  </si>
  <si>
    <t>فارس</t>
  </si>
  <si>
    <t>ف 002911 // سليم عطالله</t>
  </si>
  <si>
    <t xml:space="preserve">سلفة نيلي </t>
  </si>
  <si>
    <t>سلفة نيلي</t>
  </si>
  <si>
    <t>مازن غراض</t>
  </si>
  <si>
    <t>اوكسيجن</t>
  </si>
  <si>
    <t xml:space="preserve">سحب لمصطفى </t>
  </si>
  <si>
    <t>اعادة</t>
  </si>
  <si>
    <t>رملي من الجردة</t>
  </si>
  <si>
    <t>استلام رملي من الجردة ناتو</t>
  </si>
  <si>
    <t>سحب لمصطفى 21</t>
  </si>
  <si>
    <t>سحب لمصطفى 18</t>
  </si>
  <si>
    <t xml:space="preserve">صب شجر </t>
  </si>
  <si>
    <t>مصطفى</t>
  </si>
  <si>
    <t>سلفة عكاوي</t>
  </si>
  <si>
    <t>شحن شمع</t>
  </si>
  <si>
    <t xml:space="preserve">فليارات </t>
  </si>
  <si>
    <t>ناتو لحام</t>
  </si>
  <si>
    <t>شراء 5 اونصات</t>
  </si>
  <si>
    <t>شراء 7 اونصات</t>
  </si>
  <si>
    <t>ف 002910 // محمد قنديل</t>
  </si>
  <si>
    <t>ف 002912 // محمد قنديل</t>
  </si>
  <si>
    <t>ف 002913 // علي زهور</t>
  </si>
  <si>
    <t>ف 002914 // جرادي محل</t>
  </si>
  <si>
    <t>ف 002915 // ابو اكرم</t>
  </si>
  <si>
    <t>ف 002918 // نور حسون</t>
  </si>
  <si>
    <t>سلفة فيكان</t>
  </si>
  <si>
    <t>عبد الستار</t>
  </si>
  <si>
    <t xml:space="preserve">ف 002916 // طوني سعد </t>
  </si>
  <si>
    <t>ف 002919 // محمد عمار</t>
  </si>
  <si>
    <t>ف 002920 // محمد قنديل</t>
  </si>
  <si>
    <t>ف 002921 // حسين شرف</t>
  </si>
  <si>
    <t>ف 002922 // توفيق عطولي</t>
  </si>
  <si>
    <t>غراض معمل</t>
  </si>
  <si>
    <t>ف 002923 // محمد قنديل</t>
  </si>
  <si>
    <t>ف 002924 // محمد ميسي</t>
  </si>
  <si>
    <t>ف 002926 // ابو العبد</t>
  </si>
  <si>
    <t>ف 002925 // ابو اكرم</t>
  </si>
  <si>
    <t>مبيع</t>
  </si>
  <si>
    <t>ف 002927 // مصطفى ميسي</t>
  </si>
  <si>
    <t>ف 002928 // توفيق عطولي</t>
  </si>
  <si>
    <t>ف 002929 // محمد عمار</t>
  </si>
  <si>
    <t>مستلم قفل</t>
  </si>
  <si>
    <t xml:space="preserve">مازن </t>
  </si>
  <si>
    <t xml:space="preserve">صب لمصطفى </t>
  </si>
  <si>
    <t xml:space="preserve">لحام لمصطفى </t>
  </si>
  <si>
    <t>ميكروسكوب</t>
  </si>
  <si>
    <t xml:space="preserve">مساهمين </t>
  </si>
  <si>
    <t>شمع عبادة</t>
  </si>
  <si>
    <t>مازن عياد</t>
  </si>
  <si>
    <t>فاهي</t>
  </si>
  <si>
    <t>ف 002930 // قنديل</t>
  </si>
  <si>
    <t>ف 002931 // يوسف مرعي</t>
  </si>
  <si>
    <t>ف 002932 // حسين شرف</t>
  </si>
  <si>
    <t>ف 002933 // قنديل</t>
  </si>
  <si>
    <t>ف 002934 // طوني سعد</t>
  </si>
  <si>
    <t>تسليم للسحب مازن</t>
  </si>
  <si>
    <t>سحب لمازن</t>
  </si>
  <si>
    <t>1.01 رملي</t>
  </si>
  <si>
    <t>بلال</t>
  </si>
  <si>
    <t xml:space="preserve">مبيع </t>
  </si>
  <si>
    <t>مبيع مشغول 21</t>
  </si>
  <si>
    <t xml:space="preserve">سلندر </t>
  </si>
  <si>
    <t>زيركون</t>
  </si>
  <si>
    <t>بطاريات</t>
  </si>
  <si>
    <t>ف 002935 // سليم عطالله</t>
  </si>
  <si>
    <t>كلينكس</t>
  </si>
  <si>
    <t>ف 002937 // حسين شرف</t>
  </si>
  <si>
    <t>هلا محسن</t>
  </si>
  <si>
    <t>ف 002939 // محمد قنديل</t>
  </si>
  <si>
    <t xml:space="preserve">ف 002940 // تيما </t>
  </si>
  <si>
    <t>ف 002943 // حسين شرف</t>
  </si>
  <si>
    <t>ف 002944  // محمد قنديل</t>
  </si>
  <si>
    <t>ف 002945 // توفيق عطولي</t>
  </si>
  <si>
    <t>صب شجر</t>
  </si>
  <si>
    <t>مازوت</t>
  </si>
  <si>
    <t>ناتو</t>
  </si>
  <si>
    <t>ف 002917 // جرادي</t>
  </si>
  <si>
    <t>انور حمية</t>
  </si>
  <si>
    <t>ف 002941 // محمد ديبة</t>
  </si>
  <si>
    <t>ف 002942 // علي زهور</t>
  </si>
  <si>
    <t>ف 002946 // حسين شرف</t>
  </si>
  <si>
    <t>ف 002947 // محمد ديبة</t>
  </si>
  <si>
    <t>ف 002948 // محمد قنديل</t>
  </si>
  <si>
    <t>ف 002949 // علي زهور</t>
  </si>
  <si>
    <t>ف 002950 // جرادي</t>
  </si>
  <si>
    <t>ف 002851 // سليم عطالله</t>
  </si>
  <si>
    <t>ياغيك</t>
  </si>
  <si>
    <t>تبديل بوغوص</t>
  </si>
  <si>
    <t>شراء ربع ليرة</t>
  </si>
  <si>
    <t>سلفة كوكو</t>
  </si>
  <si>
    <t>سلفة كيفو</t>
  </si>
  <si>
    <t>لحام</t>
  </si>
  <si>
    <t xml:space="preserve">Y10 سبيكة </t>
  </si>
  <si>
    <t xml:space="preserve">للصب </t>
  </si>
  <si>
    <t>للصب</t>
  </si>
  <si>
    <t>سلفة مازن عياد</t>
  </si>
  <si>
    <t>موتير كهربا</t>
  </si>
  <si>
    <t>شراء 3 اونصات</t>
  </si>
  <si>
    <t>ربع ليرة</t>
  </si>
  <si>
    <t>ف 002852 // تيما</t>
  </si>
  <si>
    <t>ف 002854 // حسان سرور</t>
  </si>
  <si>
    <t>ف 002855 // حسين شرف</t>
  </si>
  <si>
    <t>ف 002856 // احمد خشان</t>
  </si>
  <si>
    <t xml:space="preserve">ف 002857 //عنايا </t>
  </si>
  <si>
    <t>ف 002858 // جورج صبرا</t>
  </si>
  <si>
    <t>ف 002859 // محمد قنديل</t>
  </si>
  <si>
    <t>ف 002860 // حسن السلطان</t>
  </si>
  <si>
    <t>برادة</t>
  </si>
  <si>
    <t>ف 002861 // محمد ديبة</t>
  </si>
  <si>
    <t>ف 002863 // خليل سرائب</t>
  </si>
  <si>
    <t>ف 002864 // تيما</t>
  </si>
  <si>
    <t>ف 002865 // حسين شرف</t>
  </si>
  <si>
    <t>ف 002866 // حسن السلطان</t>
  </si>
  <si>
    <t>ف 002867 // ابراهيم صابوني</t>
  </si>
  <si>
    <t>ف 002868 // يوسف مرعي</t>
  </si>
  <si>
    <t>ف 002869 // سامر العبدلله</t>
  </si>
  <si>
    <t>ف 002870 // طوني سعد</t>
  </si>
  <si>
    <t>ف 002871 // جرادي محل</t>
  </si>
  <si>
    <t>تبديل جرادي على رملي</t>
  </si>
  <si>
    <t>علب</t>
  </si>
  <si>
    <t xml:space="preserve">علب </t>
  </si>
  <si>
    <t>شراء رملي</t>
  </si>
  <si>
    <t>سبيكة Y10 تبديل بوغوص</t>
  </si>
  <si>
    <t>صب وتبديل عند بوغوص</t>
  </si>
  <si>
    <t>فرق صب سبيكة Y10</t>
  </si>
  <si>
    <t>ف 002872 // محمد ديبة</t>
  </si>
  <si>
    <t>ف 002873 // سليم عطالله</t>
  </si>
  <si>
    <t xml:space="preserve">ف 002874 // جرادي </t>
  </si>
  <si>
    <t>ثمن تيكت تركيا مازن وعلي</t>
  </si>
  <si>
    <t xml:space="preserve">بيع </t>
  </si>
  <si>
    <t xml:space="preserve">اشتراك </t>
  </si>
  <si>
    <t>تعديل جردة</t>
  </si>
  <si>
    <t>pure gold</t>
  </si>
  <si>
    <t>تبديل سبيكة  z10</t>
  </si>
  <si>
    <t>سلفة ناتو</t>
  </si>
  <si>
    <t>سلفة موسى</t>
  </si>
  <si>
    <t>ف 002875 // توفيق عطولي</t>
  </si>
  <si>
    <t>ف 002876 // محمد ديبة</t>
  </si>
  <si>
    <t>ف 002877 // سامر العبدلله</t>
  </si>
  <si>
    <t>ف 002878 // مبيع</t>
  </si>
  <si>
    <t>ف 002879 // توفيق عطولي</t>
  </si>
  <si>
    <t xml:space="preserve">مستلم </t>
  </si>
  <si>
    <t>سلفة مريم</t>
  </si>
  <si>
    <t>سلفة كيفورك</t>
  </si>
  <si>
    <t>سلفة هاروت اوهانيان</t>
  </si>
  <si>
    <t xml:space="preserve">ف 002880 // غندور </t>
  </si>
  <si>
    <t>سلفة فاهي</t>
  </si>
  <si>
    <t>ف 002881 // تيما</t>
  </si>
  <si>
    <t>ف 002882 // نور عطوي</t>
  </si>
  <si>
    <t>ف 002883 // حسان سرور</t>
  </si>
  <si>
    <t>ف 002884 // حسين شرف</t>
  </si>
  <si>
    <t>مماسك نقش</t>
  </si>
  <si>
    <t>من الخياس سبيكة Z 43</t>
  </si>
  <si>
    <t>تعديل حساب زبائن</t>
  </si>
  <si>
    <t>مرتجع لمازن</t>
  </si>
  <si>
    <t>ايلي نخلة</t>
  </si>
  <si>
    <t>ف 002885 // محمد قنديل</t>
  </si>
  <si>
    <t>puregold</t>
  </si>
  <si>
    <t>ف 002887 // جرادي</t>
  </si>
  <si>
    <t>ف 002888 // علي زهور</t>
  </si>
  <si>
    <t>فاتورة قاروط</t>
  </si>
  <si>
    <t>احمد كنجو</t>
  </si>
  <si>
    <t>حسان سرور</t>
  </si>
  <si>
    <t>حسان سرور Z 61</t>
  </si>
  <si>
    <t xml:space="preserve">مبيع ربع </t>
  </si>
  <si>
    <t>غراض كمبيوتر</t>
  </si>
  <si>
    <t>مدفوع لتايغر سبيكة Z 74 // Z 75</t>
  </si>
  <si>
    <t>صب وتبديل عند تايغر</t>
  </si>
  <si>
    <t>تبديل Z 74 // Z 75</t>
  </si>
  <si>
    <t>ف 4426 // توفيق عطولي</t>
  </si>
  <si>
    <t>ف 4427 // محمد ديبة</t>
  </si>
  <si>
    <t>ف 4428 // تيما</t>
  </si>
  <si>
    <t xml:space="preserve">ف 4429 // منال مازن </t>
  </si>
  <si>
    <t xml:space="preserve">ف 4430 // حسين شرف </t>
  </si>
  <si>
    <t>منال مازن</t>
  </si>
  <si>
    <t>سبيرتو + قطاعة</t>
  </si>
  <si>
    <t>تبديل على رملي</t>
  </si>
  <si>
    <t xml:space="preserve">قفل مدور </t>
  </si>
  <si>
    <t xml:space="preserve">قفل من الكسر </t>
  </si>
  <si>
    <t>فانكليف تصليح</t>
  </si>
  <si>
    <t>ف 4431 // توفيق عطولي</t>
  </si>
  <si>
    <t>ف 4433 // منال مازن</t>
  </si>
  <si>
    <t>محمد ديبة</t>
  </si>
  <si>
    <t>ف 4434 // برو غولد</t>
  </si>
  <si>
    <t>كياس زبالة</t>
  </si>
  <si>
    <t>اسيد</t>
  </si>
  <si>
    <t>ف 4435 // تيما</t>
  </si>
  <si>
    <t xml:space="preserve">ف 4436 // حسين شرف </t>
  </si>
  <si>
    <t>غراض فتوح</t>
  </si>
  <si>
    <t>alloy</t>
  </si>
  <si>
    <t>اوكسيجين</t>
  </si>
  <si>
    <t>ف 4432 // جرادي</t>
  </si>
  <si>
    <t>ف 4437 // سليم عطالله</t>
  </si>
  <si>
    <t>ف 4438 // محمد قنديل</t>
  </si>
  <si>
    <t>ف 4439 // حسين شرف</t>
  </si>
  <si>
    <t>روني</t>
  </si>
  <si>
    <t>ف 4440 // وسام زين</t>
  </si>
  <si>
    <t>سلفة مانو</t>
  </si>
  <si>
    <t xml:space="preserve">للسحب </t>
  </si>
  <si>
    <t>لللحام</t>
  </si>
  <si>
    <t xml:space="preserve">نربيش للموتير </t>
  </si>
  <si>
    <t>جفصين</t>
  </si>
  <si>
    <t>نقل</t>
  </si>
  <si>
    <t>صابون للجلي هاروت</t>
  </si>
  <si>
    <t>ف 4441 // توفيق عطولي</t>
  </si>
  <si>
    <t>ف 4443 // مازن يتيم</t>
  </si>
  <si>
    <t>ف 4444 // برو غولد</t>
  </si>
  <si>
    <t>ف 4446 // نبيل فرحة</t>
  </si>
  <si>
    <t>نبيل فرحة</t>
  </si>
  <si>
    <t>شراء كسر 18</t>
  </si>
  <si>
    <t>حنا عطولي</t>
  </si>
  <si>
    <t>محمد قنديل</t>
  </si>
  <si>
    <t>ف 4447 // حنا عطولي</t>
  </si>
  <si>
    <t>ف 4448 // برو غولد</t>
  </si>
  <si>
    <t xml:space="preserve">ف 4449// ريم كاجوج </t>
  </si>
  <si>
    <t>ف 4450 // حسين شرف</t>
  </si>
  <si>
    <t>تيما</t>
  </si>
  <si>
    <t>سحب على سبيكة من تايغر عدد 2</t>
  </si>
  <si>
    <t xml:space="preserve">تايغر </t>
  </si>
  <si>
    <t>forsa pure gold</t>
  </si>
  <si>
    <t xml:space="preserve">forsa </t>
  </si>
  <si>
    <t>forsa</t>
  </si>
  <si>
    <t>فنكليف</t>
  </si>
  <si>
    <t>ساعة ارغون</t>
  </si>
  <si>
    <t>توفيق عطولي</t>
  </si>
  <si>
    <t>قوالب شمع</t>
  </si>
  <si>
    <t>تسليم تايغر سبيكة عدد 2 // B66 // B67</t>
  </si>
  <si>
    <t>B 66 // B 67</t>
  </si>
  <si>
    <t>ف 4451 // حنا عطولي</t>
  </si>
  <si>
    <t>ف 4452 // علي زهور</t>
  </si>
  <si>
    <t xml:space="preserve">ف 4452 // علي زهور </t>
  </si>
  <si>
    <t>ف 4453 // طوني سعد</t>
  </si>
  <si>
    <t>ف 4453</t>
  </si>
  <si>
    <t>ف 4454 // حسين شرف</t>
  </si>
  <si>
    <t>ف 4455 // كاش</t>
  </si>
  <si>
    <t>شراء اونصة</t>
  </si>
  <si>
    <t>هاروت اوهانيان</t>
  </si>
  <si>
    <t>مانو</t>
  </si>
  <si>
    <t>كيفو</t>
  </si>
  <si>
    <t>كوكو</t>
  </si>
  <si>
    <t>رازميك</t>
  </si>
  <si>
    <t xml:space="preserve">مريم </t>
  </si>
  <si>
    <t>رافي</t>
  </si>
  <si>
    <t>ميهير</t>
  </si>
  <si>
    <t>دوا الاسود للغورميت</t>
  </si>
  <si>
    <t>تنر</t>
  </si>
  <si>
    <t>ركوة</t>
  </si>
  <si>
    <t>kevo</t>
  </si>
  <si>
    <t>mano</t>
  </si>
  <si>
    <t>abed l satar</t>
  </si>
  <si>
    <t>harout ohanian</t>
  </si>
  <si>
    <t>razmik</t>
  </si>
  <si>
    <t>moussa</t>
  </si>
  <si>
    <t>mariam</t>
  </si>
  <si>
    <t>raffi</t>
  </si>
  <si>
    <t>mehran</t>
  </si>
  <si>
    <t>ف 4456 // محمد قنديل</t>
  </si>
  <si>
    <t>ف 4457 // محمد عيساوي</t>
  </si>
  <si>
    <t>ف 4458 // محمد دبية</t>
  </si>
  <si>
    <t>ششنة ايلي نخلة</t>
  </si>
  <si>
    <t>بيديك جلجي</t>
  </si>
  <si>
    <t>بدل ايجار عن 6 لشهر</t>
  </si>
  <si>
    <t>تركيب برادي</t>
  </si>
  <si>
    <t>D27// حنا عطولي</t>
  </si>
  <si>
    <t>حنا عطولي // D27</t>
  </si>
  <si>
    <t>سبيكة  D48</t>
  </si>
  <si>
    <t>D 54 سبيكة</t>
  </si>
  <si>
    <t>D54</t>
  </si>
  <si>
    <t>D48</t>
  </si>
  <si>
    <t>D48//D54</t>
  </si>
  <si>
    <t>ف 0001 // حسين شرف</t>
  </si>
  <si>
    <t>ف 0002 // علي زهور</t>
  </si>
  <si>
    <t>ف 0003 // برو غولد</t>
  </si>
  <si>
    <t>ف 0004 // طوني سعد</t>
  </si>
  <si>
    <t>ف 0005 // روني نعمان</t>
  </si>
  <si>
    <t>ف 0006 // حنا عطولي</t>
  </si>
  <si>
    <t>ف 0007 // توفيق عطولي</t>
  </si>
  <si>
    <t>ف 0008 // حسام بشناتي</t>
  </si>
  <si>
    <t>8 ليرات</t>
  </si>
  <si>
    <t>سليم عطالله</t>
  </si>
  <si>
    <t>جرادي</t>
  </si>
  <si>
    <t>للحام</t>
  </si>
  <si>
    <t xml:space="preserve">للحام </t>
  </si>
  <si>
    <t>ف 0009 // حسين شرف</t>
  </si>
  <si>
    <t>ف 0010 // محمد ميسي</t>
  </si>
  <si>
    <t>ف 0011 // طوني سعد</t>
  </si>
  <si>
    <t>ف 0012 // ميراي</t>
  </si>
  <si>
    <t>ف 0013 // حسين شرف</t>
  </si>
  <si>
    <t>ف 0014 // محمود عمار</t>
  </si>
  <si>
    <t>ف 0015 // محمد ديبة</t>
  </si>
  <si>
    <t>ف 0016 // علي زهور</t>
  </si>
  <si>
    <t>.</t>
  </si>
  <si>
    <t>سلندر جفصين</t>
  </si>
  <si>
    <t>هاروت غراض</t>
  </si>
  <si>
    <t>فليارات</t>
  </si>
  <si>
    <t>كومبيوتر</t>
  </si>
  <si>
    <t>بلكسي للميزان</t>
  </si>
  <si>
    <t>حسين شرف</t>
  </si>
  <si>
    <t>ف 0017 // حنا عطولي</t>
  </si>
  <si>
    <t>ثمن موتير 11300</t>
  </si>
  <si>
    <t xml:space="preserve">محمود عمار </t>
  </si>
  <si>
    <t>محمود عمار</t>
  </si>
  <si>
    <t>ف 0018 // تيما</t>
  </si>
  <si>
    <t>ف 0019 // بيور غولد</t>
  </si>
  <si>
    <t>ف 0020 // محمد ديبة</t>
  </si>
  <si>
    <t>ف 0021  // برو غولد</t>
  </si>
  <si>
    <t>ف 0022 // محمود عمار</t>
  </si>
  <si>
    <t>ف 0024 // نبيل فرحة</t>
  </si>
  <si>
    <t>ف 0025 // محمود عمار</t>
  </si>
  <si>
    <t>تايغر</t>
  </si>
  <si>
    <t>ف 0026 // ميراي</t>
  </si>
  <si>
    <t>ف 0027 // حسين شرف</t>
  </si>
  <si>
    <t>ف 0029 // محمد قنديل</t>
  </si>
  <si>
    <t>صيانة مولد</t>
  </si>
  <si>
    <t xml:space="preserve">بدل ايجار عن 6 لشهر </t>
  </si>
  <si>
    <t xml:space="preserve">مهران </t>
  </si>
  <si>
    <t>مهران</t>
  </si>
  <si>
    <t>سلفة رافي</t>
  </si>
  <si>
    <t xml:space="preserve">سلفة هاروت </t>
  </si>
  <si>
    <t>سبيكة F71</t>
  </si>
  <si>
    <t>ف 0034 // حنا عطولي</t>
  </si>
  <si>
    <t>زردات</t>
  </si>
  <si>
    <t xml:space="preserve">سحب لمازن </t>
  </si>
  <si>
    <t>ايصال 56781 // محمود عمار</t>
  </si>
  <si>
    <t>ف 0035 // طوني سعد</t>
  </si>
  <si>
    <t>ف 0030 // توفيق عطولي</t>
  </si>
  <si>
    <t>ف 0031 // ناتو</t>
  </si>
  <si>
    <t>ف 0032 // حنا عطولي</t>
  </si>
  <si>
    <t>ف 0033 // ميراي</t>
  </si>
  <si>
    <t>ف 0036 // محمد ديبة</t>
  </si>
  <si>
    <t xml:space="preserve"> علي جرادي من تايغر 12  اونصة</t>
  </si>
  <si>
    <t>ديسك كوتشوك</t>
  </si>
  <si>
    <t xml:space="preserve">مرتجع </t>
  </si>
  <si>
    <t>مرتجع</t>
  </si>
  <si>
    <t>مرتجع برو غولد</t>
  </si>
  <si>
    <t>ف 0037 // حسين شرف</t>
  </si>
  <si>
    <t>12 اونصة</t>
  </si>
  <si>
    <t>ف 0038 // برو غولد</t>
  </si>
  <si>
    <t>ف 0039 // نبيل فرحة</t>
  </si>
  <si>
    <t>دكانة</t>
  </si>
  <si>
    <t>فرق دهب</t>
  </si>
  <si>
    <t>فورسا من بيور غولد</t>
  </si>
  <si>
    <t>فورسا بيور غولد</t>
  </si>
  <si>
    <t>ايصال 56782 // توفيق عطولي</t>
  </si>
  <si>
    <t>ف 0040 // نبيل فرحة</t>
  </si>
  <si>
    <t>ف 0041 // محمود عمار</t>
  </si>
  <si>
    <t xml:space="preserve">خياس </t>
  </si>
  <si>
    <t xml:space="preserve">فرق خياس شهر 8 </t>
  </si>
  <si>
    <t>سبيكة G19</t>
  </si>
  <si>
    <t>مدفوع بيور غولد</t>
  </si>
  <si>
    <t xml:space="preserve">مدفوع حساب تايغر </t>
  </si>
  <si>
    <t>سبيكة  E 76 جرادي</t>
  </si>
  <si>
    <t>كاش جرادي</t>
  </si>
  <si>
    <t>ايصال 56783 // حنا عطولي</t>
  </si>
  <si>
    <t>ايصال 56784 // ميراي</t>
  </si>
  <si>
    <t>ايصال 56785 // علي زهور</t>
  </si>
  <si>
    <t>ايصال 56786 // خليل سرائب</t>
  </si>
  <si>
    <t>ف 0044 // محمود عمار</t>
  </si>
  <si>
    <t>ف 0042 // طوني سعد</t>
  </si>
  <si>
    <t>ف 0043 // علي زهور</t>
  </si>
  <si>
    <t>ايصال 56787 // تيما</t>
  </si>
  <si>
    <t>SILVER</t>
  </si>
  <si>
    <t>SILVER $</t>
  </si>
  <si>
    <t xml:space="preserve">    شمع</t>
  </si>
  <si>
    <t>8000 فضة</t>
  </si>
  <si>
    <t>15200 فضة</t>
  </si>
  <si>
    <t>ف 0045 // تيما</t>
  </si>
  <si>
    <t xml:space="preserve">ف 0046 // غندور </t>
  </si>
  <si>
    <t>ف 0047 // حنا عطولي</t>
  </si>
  <si>
    <t>ايصال 56790 // حنا عطولي</t>
  </si>
  <si>
    <t>ف 0048 // نور الدين حسون</t>
  </si>
  <si>
    <t>bawde (2 )</t>
  </si>
  <si>
    <t>klenax</t>
  </si>
  <si>
    <t>dawa tandif</t>
  </si>
  <si>
    <t>ايصال 56791 // حسين شرف</t>
  </si>
  <si>
    <t>ف 0049 // مازن تيم</t>
  </si>
  <si>
    <t>ايصال 56789 // بيور غولد</t>
  </si>
  <si>
    <t>اعادة على الخياس</t>
  </si>
  <si>
    <t>حسان سرور من مازن</t>
  </si>
  <si>
    <t>ف 0050 // محمد ميسي</t>
  </si>
  <si>
    <t>مصروف ميتركس</t>
  </si>
  <si>
    <t>ف 0051 // حسام بشناتي</t>
  </si>
  <si>
    <t>ف 0052 // احمد كنجو</t>
  </si>
  <si>
    <t>ف 0054 // توفيق عطولي</t>
  </si>
  <si>
    <t>ف 0053 // pure gold</t>
  </si>
  <si>
    <t xml:space="preserve"> </t>
  </si>
  <si>
    <t>نايلون</t>
  </si>
  <si>
    <t xml:space="preserve">استلام من مازن </t>
  </si>
  <si>
    <t xml:space="preserve">تسليم تسولاك </t>
  </si>
  <si>
    <t>ف 0055 // cash</t>
  </si>
  <si>
    <t xml:space="preserve">ف 0056 // تيما </t>
  </si>
  <si>
    <t>تبديل من 21 ل 18</t>
  </si>
  <si>
    <t>ف 0057 // هاني</t>
  </si>
  <si>
    <t>تبديل على ك 21</t>
  </si>
  <si>
    <t>ايصال 56792 // محمود عمار</t>
  </si>
  <si>
    <t>ف 0058 // محمود عمار</t>
  </si>
  <si>
    <t>شحن قوالب ستيل</t>
  </si>
  <si>
    <t>مبيع 3 ليرات</t>
  </si>
  <si>
    <t>اجور ذهب مشغول 18</t>
  </si>
  <si>
    <t>ابو اكرم</t>
  </si>
  <si>
    <t>نبهان</t>
  </si>
  <si>
    <t>حسيني</t>
  </si>
  <si>
    <t>زهور</t>
  </si>
  <si>
    <t>رملة</t>
  </si>
  <si>
    <t>صب سبيكة</t>
  </si>
  <si>
    <t>بشير</t>
  </si>
  <si>
    <t>زهور اجور معلقة 2892.11</t>
  </si>
  <si>
    <t>=</t>
  </si>
  <si>
    <t>عيار 995</t>
  </si>
  <si>
    <t>ذهب مشغول 21</t>
  </si>
  <si>
    <t>مطابق</t>
  </si>
  <si>
    <t>كسر21</t>
  </si>
  <si>
    <t>كسر 21</t>
  </si>
  <si>
    <t>ora 2</t>
  </si>
  <si>
    <t>تايغر 2</t>
  </si>
  <si>
    <t>ab</t>
  </si>
  <si>
    <t>عفورة</t>
  </si>
  <si>
    <t>بوغوص</t>
  </si>
  <si>
    <t>المصري</t>
  </si>
  <si>
    <t>مساهمين بيد ابراهيمد</t>
  </si>
  <si>
    <t>معمل</t>
  </si>
  <si>
    <t>هندموش</t>
  </si>
  <si>
    <t>مش 7.70</t>
  </si>
  <si>
    <t xml:space="preserve">ab </t>
  </si>
  <si>
    <t>ربيع</t>
  </si>
  <si>
    <t>اورا معمل</t>
  </si>
  <si>
    <t>مش 6.40</t>
  </si>
  <si>
    <t>تايغر2</t>
  </si>
  <si>
    <t>كيروز</t>
  </si>
  <si>
    <t>مش 30.63</t>
  </si>
  <si>
    <t>مش 13.06</t>
  </si>
  <si>
    <t>كس 3.89</t>
  </si>
  <si>
    <t>حسيني حساب</t>
  </si>
  <si>
    <t>عفورة سبايك</t>
  </si>
  <si>
    <t>husseini</t>
  </si>
  <si>
    <t>كسر 22</t>
  </si>
  <si>
    <t>كسر22</t>
  </si>
  <si>
    <t>ف 0059 // اديل كاش</t>
  </si>
  <si>
    <t>ف 0060 // حسين شرف</t>
  </si>
  <si>
    <t>ثمن المولد نقل على المكينات</t>
  </si>
  <si>
    <t>2541.15 * 150$</t>
  </si>
  <si>
    <t>نقل على ال alloy</t>
  </si>
  <si>
    <t>ALLOY سحب</t>
  </si>
  <si>
    <t>ALLOY صب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</si>
</sst>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ل.س.‏&quot;\ #,##0.00_-"/>
    <numFmt numFmtId="165" formatCode="[$$-340A]\ #,##0.00"/>
    <numFmt numFmtId="166" formatCode="[$$-340A]\ #,##0"/>
    <numFmt numFmtId="167" formatCode="[$$-340A]#,##0"/>
    <numFmt numFmtId="168" formatCode="&quot;$&quot;#,##0"/>
    <numFmt numFmtId="169" formatCode="#,##0.000"/>
    <numFmt numFmtId="170" formatCode="0.000"/>
  </numFmts>
  <fonts count="25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22"/>
      <color theme="1"/>
      <name val="Calibri"/>
      <family val="2"/>
      <scheme val="minor"/>
    </font>
    <font>
      <i/>
      <u/>
      <sz val="22"/>
      <color theme="1"/>
      <name val="Andalus"/>
      <family val="1"/>
    </font>
    <font>
      <sz val="2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Dubai"/>
      <family val="2"/>
    </font>
    <font>
      <b/>
      <sz val="18"/>
      <color theme="7" tint="-0.499984740745262"/>
      <name val="Times New Roman"/>
      <family val="1"/>
    </font>
    <font>
      <b/>
      <sz val="20"/>
      <color theme="4" tint="-0.499984740745262"/>
      <name val="Times New Roman"/>
      <family val="1"/>
    </font>
    <font>
      <b/>
      <sz val="20"/>
      <color theme="7" tint="-0.499984740745262"/>
      <name val="Times New Roman"/>
      <family val="1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5" tint="-0.249977111117893"/>
      <name val="Times New Roman"/>
      <family val="1"/>
    </font>
    <font>
      <b/>
      <sz val="20"/>
      <color theme="9" tint="-0.249977111117893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Sitka Heading"/>
    </font>
    <font>
      <b/>
      <sz val="14"/>
      <color rgb="FFFF0000"/>
      <name val="Times New Roman"/>
      <family val="1"/>
    </font>
    <font>
      <b/>
      <sz val="14"/>
      <color theme="0"/>
      <name val="Times New Roman"/>
      <family val="1"/>
    </font>
    <font>
      <b/>
      <sz val="16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A48CCE"/>
        </stop>
      </gradient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B3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ck">
        <color rgb="FFFF0000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ck">
        <color rgb="FFFF0000"/>
      </right>
      <top/>
      <bottom style="dotted">
        <color auto="1"/>
      </bottom>
      <diagonal/>
    </border>
    <border>
      <left style="thin">
        <color auto="1"/>
      </left>
      <right style="thick">
        <color rgb="FFFF0000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rgb="FFFF0000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0" fontId="16" fillId="0" borderId="0"/>
    <xf numFmtId="43" fontId="16" fillId="0" borderId="0" applyFont="0" applyFill="0" applyBorder="0" applyAlignment="0" applyProtection="0"/>
  </cellStyleXfs>
  <cellXfs count="21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1" fillId="3" borderId="1" xfId="0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right" vertical="center"/>
    </xf>
    <xf numFmtId="0" fontId="7" fillId="0" borderId="0" xfId="0" applyFont="1"/>
    <xf numFmtId="0" fontId="5" fillId="3" borderId="3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horizontal="right" vertical="center"/>
    </xf>
    <xf numFmtId="14" fontId="5" fillId="3" borderId="5" xfId="0" applyNumberFormat="1" applyFont="1" applyFill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right" vertical="center"/>
    </xf>
    <xf numFmtId="4" fontId="5" fillId="3" borderId="6" xfId="0" applyNumberFormat="1" applyFont="1" applyFill="1" applyBorder="1" applyAlignment="1">
      <alignment horizontal="right" vertical="center"/>
    </xf>
    <xf numFmtId="4" fontId="5" fillId="3" borderId="7" xfId="0" applyNumberFormat="1" applyFont="1" applyFill="1" applyBorder="1" applyAlignment="1">
      <alignment horizontal="right" vertical="center"/>
    </xf>
    <xf numFmtId="4" fontId="5" fillId="3" borderId="8" xfId="0" applyNumberFormat="1" applyFont="1" applyFill="1" applyBorder="1" applyAlignment="1">
      <alignment horizontal="right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14" fontId="5" fillId="3" borderId="9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6" fontId="5" fillId="3" borderId="13" xfId="0" applyNumberFormat="1" applyFont="1" applyFill="1" applyBorder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1" fillId="3" borderId="11" xfId="0" applyFont="1" applyFill="1" applyBorder="1" applyAlignment="1">
      <alignment horizontal="center" vertical="center"/>
    </xf>
    <xf numFmtId="4" fontId="1" fillId="3" borderId="11" xfId="0" applyNumberFormat="1" applyFont="1" applyFill="1" applyBorder="1" applyAlignment="1">
      <alignment horizontal="right" vertical="center"/>
    </xf>
    <xf numFmtId="4" fontId="1" fillId="3" borderId="12" xfId="0" applyNumberFormat="1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center" vertical="center"/>
    </xf>
    <xf numFmtId="4" fontId="1" fillId="3" borderId="13" xfId="0" applyNumberFormat="1" applyFont="1" applyFill="1" applyBorder="1" applyAlignment="1">
      <alignment horizontal="right" vertical="center"/>
    </xf>
    <xf numFmtId="167" fontId="5" fillId="3" borderId="5" xfId="0" applyNumberFormat="1" applyFont="1" applyFill="1" applyBorder="1" applyAlignment="1">
      <alignment horizontal="right" vertical="center"/>
    </xf>
    <xf numFmtId="167" fontId="5" fillId="3" borderId="7" xfId="0" applyNumberFormat="1" applyFont="1" applyFill="1" applyBorder="1" applyAlignment="1">
      <alignment horizontal="right" vertical="center"/>
    </xf>
    <xf numFmtId="167" fontId="5" fillId="3" borderId="9" xfId="0" applyNumberFormat="1" applyFont="1" applyFill="1" applyBorder="1" applyAlignment="1">
      <alignment horizontal="right" vertical="center"/>
    </xf>
    <xf numFmtId="167" fontId="5" fillId="3" borderId="11" xfId="0" applyNumberFormat="1" applyFont="1" applyFill="1" applyBorder="1" applyAlignment="1">
      <alignment horizontal="right" vertical="center"/>
    </xf>
    <xf numFmtId="166" fontId="4" fillId="0" borderId="0" xfId="0" applyNumberFormat="1" applyFont="1"/>
    <xf numFmtId="0" fontId="5" fillId="0" borderId="0" xfId="0" applyFont="1"/>
    <xf numFmtId="168" fontId="5" fillId="0" borderId="0" xfId="0" applyNumberFormat="1" applyFont="1"/>
    <xf numFmtId="0" fontId="9" fillId="3" borderId="13" xfId="0" applyFont="1" applyFill="1" applyBorder="1" applyAlignment="1">
      <alignment horizontal="center" vertical="center"/>
    </xf>
    <xf numFmtId="166" fontId="9" fillId="3" borderId="13" xfId="0" applyNumberFormat="1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4" fontId="8" fillId="0" borderId="14" xfId="0" applyNumberFormat="1" applyFont="1" applyBorder="1"/>
    <xf numFmtId="168" fontId="8" fillId="0" borderId="15" xfId="0" applyNumberFormat="1" applyFont="1" applyBorder="1"/>
    <xf numFmtId="4" fontId="4" fillId="0" borderId="0" xfId="0" applyNumberFormat="1" applyFont="1"/>
    <xf numFmtId="0" fontId="4" fillId="0" borderId="0" xfId="0" applyFont="1" applyAlignment="1">
      <alignment horizontal="right"/>
    </xf>
    <xf numFmtId="168" fontId="8" fillId="0" borderId="14" xfId="0" applyNumberFormat="1" applyFont="1" applyBorder="1"/>
    <xf numFmtId="0" fontId="8" fillId="3" borderId="17" xfId="0" applyFont="1" applyFill="1" applyBorder="1"/>
    <xf numFmtId="0" fontId="8" fillId="0" borderId="17" xfId="0" applyFont="1" applyBorder="1"/>
    <xf numFmtId="4" fontId="9" fillId="0" borderId="17" xfId="0" applyNumberFormat="1" applyFont="1" applyBorder="1"/>
    <xf numFmtId="168" fontId="9" fillId="0" borderId="17" xfId="0" applyNumberFormat="1" applyFont="1" applyBorder="1"/>
    <xf numFmtId="4" fontId="9" fillId="3" borderId="17" xfId="0" applyNumberFormat="1" applyFont="1" applyFill="1" applyBorder="1"/>
    <xf numFmtId="168" fontId="9" fillId="3" borderId="17" xfId="0" applyNumberFormat="1" applyFont="1" applyFill="1" applyBorder="1"/>
    <xf numFmtId="4" fontId="12" fillId="6" borderId="17" xfId="0" applyNumberFormat="1" applyFont="1" applyFill="1" applyBorder="1"/>
    <xf numFmtId="168" fontId="12" fillId="6" borderId="17" xfId="0" applyNumberFormat="1" applyFont="1" applyFill="1" applyBorder="1"/>
    <xf numFmtId="4" fontId="13" fillId="5" borderId="17" xfId="0" applyNumberFormat="1" applyFont="1" applyFill="1" applyBorder="1"/>
    <xf numFmtId="168" fontId="13" fillId="5" borderId="17" xfId="0" applyNumberFormat="1" applyFont="1" applyFill="1" applyBorder="1"/>
    <xf numFmtId="0" fontId="9" fillId="0" borderId="17" xfId="0" applyFont="1" applyBorder="1"/>
    <xf numFmtId="4" fontId="5" fillId="8" borderId="7" xfId="0" applyNumberFormat="1" applyFont="1" applyFill="1" applyBorder="1" applyAlignment="1">
      <alignment horizontal="right" vertical="center"/>
    </xf>
    <xf numFmtId="167" fontId="5" fillId="8" borderId="7" xfId="0" applyNumberFormat="1" applyFont="1" applyFill="1" applyBorder="1" applyAlignment="1">
      <alignment horizontal="right" vertical="center"/>
    </xf>
    <xf numFmtId="167" fontId="5" fillId="9" borderId="7" xfId="0" applyNumberFormat="1" applyFont="1" applyFill="1" applyBorder="1" applyAlignment="1">
      <alignment horizontal="right" vertical="center"/>
    </xf>
    <xf numFmtId="4" fontId="5" fillId="9" borderId="7" xfId="0" applyNumberFormat="1" applyFont="1" applyFill="1" applyBorder="1" applyAlignment="1">
      <alignment horizontal="right" vertical="center"/>
    </xf>
    <xf numFmtId="167" fontId="5" fillId="8" borderId="5" xfId="0" applyNumberFormat="1" applyFont="1" applyFill="1" applyBorder="1" applyAlignment="1">
      <alignment horizontal="right" vertical="center"/>
    </xf>
    <xf numFmtId="14" fontId="5" fillId="8" borderId="5" xfId="0" applyNumberFormat="1" applyFont="1" applyFill="1" applyBorder="1" applyAlignment="1">
      <alignment horizontal="center" vertical="center"/>
    </xf>
    <xf numFmtId="4" fontId="5" fillId="8" borderId="8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4" fontId="5" fillId="8" borderId="6" xfId="0" applyNumberFormat="1" applyFont="1" applyFill="1" applyBorder="1" applyAlignment="1">
      <alignment horizontal="right" vertical="center"/>
    </xf>
    <xf numFmtId="0" fontId="7" fillId="8" borderId="0" xfId="0" applyFont="1" applyFill="1"/>
    <xf numFmtId="14" fontId="5" fillId="8" borderId="7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0" fontId="15" fillId="0" borderId="0" xfId="0" applyFont="1"/>
    <xf numFmtId="0" fontId="14" fillId="0" borderId="19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8" fontId="8" fillId="0" borderId="20" xfId="0" applyNumberFormat="1" applyFont="1" applyBorder="1" applyAlignment="1">
      <alignment vertical="center"/>
    </xf>
    <xf numFmtId="0" fontId="8" fillId="0" borderId="21" xfId="0" applyFont="1" applyBorder="1" applyAlignment="1">
      <alignment horizontal="right" vertical="center"/>
    </xf>
    <xf numFmtId="4" fontId="8" fillId="0" borderId="22" xfId="0" applyNumberFormat="1" applyFont="1" applyBorder="1" applyAlignment="1">
      <alignment vertical="center"/>
    </xf>
    <xf numFmtId="169" fontId="15" fillId="0" borderId="0" xfId="0" applyNumberFormat="1" applyFont="1"/>
    <xf numFmtId="0" fontId="8" fillId="0" borderId="23" xfId="0" applyFont="1" applyBorder="1" applyAlignment="1">
      <alignment horizontal="right" vertical="center"/>
    </xf>
    <xf numFmtId="4" fontId="8" fillId="0" borderId="24" xfId="0" applyNumberFormat="1" applyFont="1" applyBorder="1" applyAlignment="1">
      <alignment vertical="center"/>
    </xf>
    <xf numFmtId="0" fontId="14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right" vertical="center"/>
    </xf>
    <xf numFmtId="0" fontId="8" fillId="0" borderId="27" xfId="0" applyFont="1" applyBorder="1" applyAlignment="1">
      <alignment horizontal="right" vertical="center"/>
    </xf>
    <xf numFmtId="0" fontId="11" fillId="5" borderId="21" xfId="0" applyFont="1" applyFill="1" applyBorder="1" applyAlignment="1">
      <alignment horizontal="right" vertical="center"/>
    </xf>
    <xf numFmtId="0" fontId="11" fillId="5" borderId="26" xfId="0" applyFont="1" applyFill="1" applyBorder="1" applyAlignment="1">
      <alignment horizontal="right" vertical="center"/>
    </xf>
    <xf numFmtId="4" fontId="11" fillId="5" borderId="22" xfId="0" applyNumberFormat="1" applyFont="1" applyFill="1" applyBorder="1" applyAlignment="1">
      <alignment vertical="center"/>
    </xf>
    <xf numFmtId="4" fontId="1" fillId="3" borderId="14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169" fontId="15" fillId="0" borderId="0" xfId="0" applyNumberFormat="1" applyFont="1" applyAlignment="1">
      <alignment vertical="center"/>
    </xf>
    <xf numFmtId="3" fontId="5" fillId="5" borderId="3" xfId="0" applyNumberFormat="1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horizontal="right" vertical="center"/>
    </xf>
    <xf numFmtId="4" fontId="5" fillId="5" borderId="7" xfId="0" applyNumberFormat="1" applyFont="1" applyFill="1" applyBorder="1" applyAlignment="1">
      <alignment horizontal="right" vertical="center"/>
    </xf>
    <xf numFmtId="3" fontId="5" fillId="10" borderId="3" xfId="0" applyNumberFormat="1" applyFont="1" applyFill="1" applyBorder="1" applyAlignment="1">
      <alignment horizontal="center" vertical="center"/>
    </xf>
    <xf numFmtId="4" fontId="5" fillId="10" borderId="5" xfId="0" applyNumberFormat="1" applyFont="1" applyFill="1" applyBorder="1" applyAlignment="1">
      <alignment horizontal="right" vertical="center"/>
    </xf>
    <xf numFmtId="4" fontId="5" fillId="10" borderId="7" xfId="0" applyNumberFormat="1" applyFont="1" applyFill="1" applyBorder="1" applyAlignment="1">
      <alignment horizontal="right" vertical="center"/>
    </xf>
    <xf numFmtId="3" fontId="5" fillId="11" borderId="3" xfId="0" applyNumberFormat="1" applyFont="1" applyFill="1" applyBorder="1" applyAlignment="1">
      <alignment horizontal="center" vertical="center"/>
    </xf>
    <xf numFmtId="4" fontId="5" fillId="11" borderId="5" xfId="0" applyNumberFormat="1" applyFont="1" applyFill="1" applyBorder="1" applyAlignment="1">
      <alignment horizontal="right" vertical="center"/>
    </xf>
    <xf numFmtId="4" fontId="5" fillId="11" borderId="7" xfId="0" applyNumberFormat="1" applyFont="1" applyFill="1" applyBorder="1" applyAlignment="1">
      <alignment horizontal="right" vertical="center"/>
    </xf>
    <xf numFmtId="4" fontId="5" fillId="3" borderId="29" xfId="0" applyNumberFormat="1" applyFont="1" applyFill="1" applyBorder="1" applyAlignment="1">
      <alignment horizontal="right" vertical="center"/>
    </xf>
    <xf numFmtId="4" fontId="1" fillId="3" borderId="30" xfId="0" applyNumberFormat="1" applyFont="1" applyFill="1" applyBorder="1" applyAlignment="1">
      <alignment horizontal="right" vertical="center"/>
    </xf>
    <xf numFmtId="3" fontId="5" fillId="11" borderId="31" xfId="0" applyNumberFormat="1" applyFont="1" applyFill="1" applyBorder="1" applyAlignment="1">
      <alignment horizontal="center" vertical="center"/>
    </xf>
    <xf numFmtId="4" fontId="5" fillId="11" borderId="32" xfId="0" applyNumberFormat="1" applyFont="1" applyFill="1" applyBorder="1" applyAlignment="1">
      <alignment horizontal="right" vertical="center"/>
    </xf>
    <xf numFmtId="4" fontId="5" fillId="11" borderId="33" xfId="0" applyNumberFormat="1" applyFont="1" applyFill="1" applyBorder="1" applyAlignment="1">
      <alignment horizontal="right" vertical="center"/>
    </xf>
    <xf numFmtId="4" fontId="5" fillId="3" borderId="33" xfId="0" applyNumberFormat="1" applyFont="1" applyFill="1" applyBorder="1" applyAlignment="1">
      <alignment horizontal="right" vertical="center"/>
    </xf>
    <xf numFmtId="4" fontId="1" fillId="3" borderId="34" xfId="0" applyNumberFormat="1" applyFont="1" applyFill="1" applyBorder="1" applyAlignment="1">
      <alignment horizontal="right" vertical="center"/>
    </xf>
    <xf numFmtId="164" fontId="5" fillId="12" borderId="3" xfId="0" applyNumberFormat="1" applyFont="1" applyFill="1" applyBorder="1" applyAlignment="1">
      <alignment horizontal="right" vertical="center"/>
    </xf>
    <xf numFmtId="164" fontId="5" fillId="13" borderId="28" xfId="0" applyNumberFormat="1" applyFont="1" applyFill="1" applyBorder="1" applyAlignment="1">
      <alignment horizontal="right" vertical="center"/>
    </xf>
    <xf numFmtId="0" fontId="8" fillId="0" borderId="35" xfId="0" applyFont="1" applyBorder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4" fontId="8" fillId="0" borderId="26" xfId="0" applyNumberFormat="1" applyFont="1" applyBorder="1" applyAlignment="1">
      <alignment horizontal="right" vertical="center"/>
    </xf>
    <xf numFmtId="4" fontId="8" fillId="0" borderId="27" xfId="0" applyNumberFormat="1" applyFont="1" applyBorder="1" applyAlignment="1">
      <alignment horizontal="right" vertical="center"/>
    </xf>
    <xf numFmtId="4" fontId="20" fillId="3" borderId="8" xfId="0" applyNumberFormat="1" applyFont="1" applyFill="1" applyBorder="1" applyAlignment="1">
      <alignment horizontal="right" vertical="center"/>
    </xf>
    <xf numFmtId="4" fontId="5" fillId="3" borderId="0" xfId="0" applyNumberFormat="1" applyFont="1" applyFill="1" applyAlignment="1">
      <alignment horizontal="right" vertical="center"/>
    </xf>
    <xf numFmtId="4" fontId="5" fillId="3" borderId="3" xfId="0" applyNumberFormat="1" applyFont="1" applyFill="1" applyBorder="1" applyAlignment="1">
      <alignment horizontal="right" vertical="center"/>
    </xf>
    <xf numFmtId="4" fontId="5" fillId="3" borderId="9" xfId="0" applyNumberFormat="1" applyFont="1" applyFill="1" applyBorder="1" applyAlignment="1">
      <alignment horizontal="right" vertical="center"/>
    </xf>
    <xf numFmtId="4" fontId="5" fillId="3" borderId="11" xfId="0" applyNumberFormat="1" applyFont="1" applyFill="1" applyBorder="1" applyAlignment="1">
      <alignment horizontal="right" vertical="center"/>
    </xf>
    <xf numFmtId="4" fontId="5" fillId="3" borderId="13" xfId="0" applyNumberFormat="1" applyFont="1" applyFill="1" applyBorder="1" applyAlignment="1">
      <alignment horizontal="right" vertical="center"/>
    </xf>
    <xf numFmtId="4" fontId="6" fillId="3" borderId="0" xfId="0" applyNumberFormat="1" applyFont="1" applyFill="1" applyAlignment="1">
      <alignment horizontal="right" vertical="center"/>
    </xf>
    <xf numFmtId="4" fontId="6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4" fontId="9" fillId="3" borderId="13" xfId="0" applyNumberFormat="1" applyFont="1" applyFill="1" applyBorder="1" applyAlignment="1">
      <alignment horizontal="right" vertical="center"/>
    </xf>
    <xf numFmtId="0" fontId="5" fillId="8" borderId="8" xfId="0" applyFont="1" applyFill="1" applyBorder="1" applyAlignment="1">
      <alignment horizontal="right" vertical="center"/>
    </xf>
    <xf numFmtId="165" fontId="5" fillId="3" borderId="5" xfId="0" applyNumberFormat="1" applyFont="1" applyFill="1" applyBorder="1" applyAlignment="1">
      <alignment horizontal="right" vertical="center"/>
    </xf>
    <xf numFmtId="165" fontId="5" fillId="3" borderId="7" xfId="0" applyNumberFormat="1" applyFont="1" applyFill="1" applyBorder="1" applyAlignment="1">
      <alignment horizontal="right" vertical="center"/>
    </xf>
    <xf numFmtId="165" fontId="5" fillId="8" borderId="7" xfId="0" applyNumberFormat="1" applyFont="1" applyFill="1" applyBorder="1" applyAlignment="1">
      <alignment horizontal="right" vertical="center"/>
    </xf>
    <xf numFmtId="165" fontId="5" fillId="3" borderId="9" xfId="0" applyNumberFormat="1" applyFont="1" applyFill="1" applyBorder="1" applyAlignment="1">
      <alignment horizontal="right" vertical="center"/>
    </xf>
    <xf numFmtId="165" fontId="5" fillId="3" borderId="11" xfId="0" applyNumberFormat="1" applyFont="1" applyFill="1" applyBorder="1" applyAlignment="1">
      <alignment horizontal="right" vertical="center"/>
    </xf>
    <xf numFmtId="0" fontId="8" fillId="5" borderId="11" xfId="0" applyFont="1" applyFill="1" applyBorder="1"/>
    <xf numFmtId="4" fontId="9" fillId="5" borderId="11" xfId="0" applyNumberFormat="1" applyFont="1" applyFill="1" applyBorder="1"/>
    <xf numFmtId="168" fontId="9" fillId="5" borderId="11" xfId="0" applyNumberFormat="1" applyFont="1" applyFill="1" applyBorder="1"/>
    <xf numFmtId="14" fontId="5" fillId="0" borderId="0" xfId="0" applyNumberFormat="1" applyFont="1"/>
    <xf numFmtId="167" fontId="5" fillId="3" borderId="0" xfId="0" applyNumberFormat="1" applyFont="1" applyFill="1" applyAlignment="1">
      <alignment horizontal="right" vertical="center"/>
    </xf>
    <xf numFmtId="0" fontId="8" fillId="14" borderId="13" xfId="0" applyFont="1" applyFill="1" applyBorder="1" applyAlignment="1">
      <alignment horizontal="center" vertical="center"/>
    </xf>
    <xf numFmtId="0" fontId="5" fillId="14" borderId="18" xfId="0" applyFont="1" applyFill="1" applyBorder="1"/>
    <xf numFmtId="0" fontId="5" fillId="14" borderId="17" xfId="0" applyFont="1" applyFill="1" applyBorder="1"/>
    <xf numFmtId="0" fontId="8" fillId="14" borderId="11" xfId="0" applyFont="1" applyFill="1" applyBorder="1"/>
    <xf numFmtId="0" fontId="5" fillId="14" borderId="16" xfId="0" applyFont="1" applyFill="1" applyBorder="1"/>
    <xf numFmtId="0" fontId="5" fillId="14" borderId="2" xfId="0" applyFont="1" applyFill="1" applyBorder="1"/>
    <xf numFmtId="0" fontId="5" fillId="14" borderId="0" xfId="0" applyFont="1" applyFill="1"/>
    <xf numFmtId="0" fontId="8" fillId="0" borderId="37" xfId="0" applyFont="1" applyBorder="1" applyAlignment="1">
      <alignment horizontal="right" vertical="center"/>
    </xf>
    <xf numFmtId="4" fontId="8" fillId="0" borderId="38" xfId="0" applyNumberFormat="1" applyFont="1" applyBorder="1" applyAlignment="1">
      <alignment horizontal="right" vertical="center"/>
    </xf>
    <xf numFmtId="4" fontId="8" fillId="0" borderId="39" xfId="0" applyNumberFormat="1" applyFont="1" applyBorder="1" applyAlignment="1">
      <alignment vertical="center"/>
    </xf>
    <xf numFmtId="4" fontId="5" fillId="8" borderId="33" xfId="0" applyNumberFormat="1" applyFont="1" applyFill="1" applyBorder="1" applyAlignment="1">
      <alignment horizontal="right" vertical="center"/>
    </xf>
    <xf numFmtId="4" fontId="5" fillId="8" borderId="29" xfId="0" applyNumberFormat="1" applyFont="1" applyFill="1" applyBorder="1" applyAlignment="1">
      <alignment horizontal="right" vertical="center"/>
    </xf>
    <xf numFmtId="4" fontId="5" fillId="15" borderId="7" xfId="0" applyNumberFormat="1" applyFont="1" applyFill="1" applyBorder="1" applyAlignment="1">
      <alignment horizontal="right" vertical="center"/>
    </xf>
    <xf numFmtId="4" fontId="5" fillId="8" borderId="5" xfId="0" applyNumberFormat="1" applyFont="1" applyFill="1" applyBorder="1" applyAlignment="1">
      <alignment horizontal="right" vertical="center"/>
    </xf>
    <xf numFmtId="167" fontId="5" fillId="16" borderId="7" xfId="0" applyNumberFormat="1" applyFont="1" applyFill="1" applyBorder="1" applyAlignment="1">
      <alignment horizontal="right" vertical="center"/>
    </xf>
    <xf numFmtId="43" fontId="9" fillId="3" borderId="17" xfId="2" applyFont="1" applyFill="1" applyBorder="1"/>
    <xf numFmtId="0" fontId="5" fillId="17" borderId="0" xfId="0" applyFont="1" applyFill="1"/>
    <xf numFmtId="0" fontId="5" fillId="17" borderId="17" xfId="0" applyFont="1" applyFill="1" applyBorder="1"/>
    <xf numFmtId="0" fontId="8" fillId="17" borderId="17" xfId="0" applyFont="1" applyFill="1" applyBorder="1"/>
    <xf numFmtId="0" fontId="9" fillId="17" borderId="17" xfId="0" applyFont="1" applyFill="1" applyBorder="1"/>
    <xf numFmtId="168" fontId="9" fillId="17" borderId="17" xfId="0" applyNumberFormat="1" applyFont="1" applyFill="1" applyBorder="1"/>
    <xf numFmtId="0" fontId="8" fillId="17" borderId="17" xfId="0" applyFont="1" applyFill="1" applyBorder="1" applyAlignment="1">
      <alignment horizontal="right"/>
    </xf>
    <xf numFmtId="43" fontId="9" fillId="17" borderId="17" xfId="2" applyFont="1" applyFill="1" applyBorder="1"/>
    <xf numFmtId="4" fontId="9" fillId="17" borderId="17" xfId="0" applyNumberFormat="1" applyFont="1" applyFill="1" applyBorder="1"/>
    <xf numFmtId="0" fontId="5" fillId="3" borderId="0" xfId="0" applyFont="1" applyFill="1"/>
    <xf numFmtId="0" fontId="21" fillId="17" borderId="17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right"/>
    </xf>
    <xf numFmtId="0" fontId="9" fillId="10" borderId="17" xfId="0" applyFont="1" applyFill="1" applyBorder="1"/>
    <xf numFmtId="168" fontId="9" fillId="10" borderId="17" xfId="0" applyNumberFormat="1" applyFont="1" applyFill="1" applyBorder="1"/>
    <xf numFmtId="0" fontId="21" fillId="10" borderId="17" xfId="0" applyFont="1" applyFill="1" applyBorder="1" applyAlignment="1">
      <alignment horizontal="center" vertical="center"/>
    </xf>
    <xf numFmtId="4" fontId="9" fillId="10" borderId="17" xfId="0" applyNumberFormat="1" applyFont="1" applyFill="1" applyBorder="1"/>
    <xf numFmtId="14" fontId="5" fillId="15" borderId="7" xfId="0" applyNumberFormat="1" applyFont="1" applyFill="1" applyBorder="1" applyAlignment="1">
      <alignment horizontal="center" vertical="center"/>
    </xf>
    <xf numFmtId="4" fontId="5" fillId="15" borderId="8" xfId="0" applyNumberFormat="1" applyFont="1" applyFill="1" applyBorder="1" applyAlignment="1">
      <alignment horizontal="right" vertical="center"/>
    </xf>
    <xf numFmtId="165" fontId="5" fillId="15" borderId="7" xfId="0" applyNumberFormat="1" applyFont="1" applyFill="1" applyBorder="1" applyAlignment="1">
      <alignment horizontal="right" vertical="center"/>
    </xf>
    <xf numFmtId="0" fontId="5" fillId="15" borderId="8" xfId="0" applyFont="1" applyFill="1" applyBorder="1" applyAlignment="1">
      <alignment horizontal="right" vertical="center"/>
    </xf>
    <xf numFmtId="165" fontId="5" fillId="8" borderId="9" xfId="0" applyNumberFormat="1" applyFont="1" applyFill="1" applyBorder="1" applyAlignment="1">
      <alignment horizontal="right" vertical="center"/>
    </xf>
    <xf numFmtId="4" fontId="22" fillId="3" borderId="8" xfId="0" applyNumberFormat="1" applyFont="1" applyFill="1" applyBorder="1" applyAlignment="1">
      <alignment horizontal="right" vertical="center"/>
    </xf>
    <xf numFmtId="0" fontId="7" fillId="17" borderId="0" xfId="0" applyFont="1" applyFill="1"/>
    <xf numFmtId="0" fontId="6" fillId="15" borderId="0" xfId="0" applyFont="1" applyFill="1" applyAlignment="1">
      <alignment horizontal="center" vertical="center"/>
    </xf>
    <xf numFmtId="14" fontId="5" fillId="15" borderId="9" xfId="0" applyNumberFormat="1" applyFont="1" applyFill="1" applyBorder="1" applyAlignment="1">
      <alignment horizontal="center" vertical="center"/>
    </xf>
    <xf numFmtId="165" fontId="5" fillId="15" borderId="9" xfId="0" applyNumberFormat="1" applyFont="1" applyFill="1" applyBorder="1" applyAlignment="1">
      <alignment horizontal="right" vertical="center"/>
    </xf>
    <xf numFmtId="0" fontId="5" fillId="15" borderId="10" xfId="0" applyFont="1" applyFill="1" applyBorder="1" applyAlignment="1">
      <alignment horizontal="right" vertical="center"/>
    </xf>
    <xf numFmtId="0" fontId="7" fillId="15" borderId="0" xfId="0" applyFont="1" applyFill="1"/>
    <xf numFmtId="0" fontId="22" fillId="3" borderId="10" xfId="0" applyFont="1" applyFill="1" applyBorder="1" applyAlignment="1">
      <alignment horizontal="right" vertical="center"/>
    </xf>
    <xf numFmtId="14" fontId="5" fillId="18" borderId="7" xfId="0" applyNumberFormat="1" applyFont="1" applyFill="1" applyBorder="1" applyAlignment="1">
      <alignment horizontal="center" vertical="center"/>
    </xf>
    <xf numFmtId="4" fontId="5" fillId="18" borderId="7" xfId="0" applyNumberFormat="1" applyFont="1" applyFill="1" applyBorder="1" applyAlignment="1">
      <alignment horizontal="right" vertical="center"/>
    </xf>
    <xf numFmtId="4" fontId="5" fillId="18" borderId="8" xfId="0" applyNumberFormat="1" applyFont="1" applyFill="1" applyBorder="1" applyAlignment="1">
      <alignment horizontal="right" vertical="center"/>
    </xf>
    <xf numFmtId="0" fontId="7" fillId="19" borderId="0" xfId="0" applyFont="1" applyFill="1"/>
    <xf numFmtId="165" fontId="5" fillId="19" borderId="9" xfId="0" applyNumberFormat="1" applyFont="1" applyFill="1" applyBorder="1" applyAlignment="1">
      <alignment horizontal="right" vertical="center"/>
    </xf>
    <xf numFmtId="0" fontId="5" fillId="19" borderId="10" xfId="0" applyFont="1" applyFill="1" applyBorder="1" applyAlignment="1">
      <alignment horizontal="right" vertical="center"/>
    </xf>
    <xf numFmtId="14" fontId="5" fillId="19" borderId="9" xfId="0" applyNumberFormat="1" applyFont="1" applyFill="1" applyBorder="1" applyAlignment="1">
      <alignment horizontal="center" vertical="center"/>
    </xf>
    <xf numFmtId="14" fontId="5" fillId="18" borderId="9" xfId="0" applyNumberFormat="1" applyFont="1" applyFill="1" applyBorder="1" applyAlignment="1">
      <alignment horizontal="center" vertical="center"/>
    </xf>
    <xf numFmtId="165" fontId="5" fillId="18" borderId="9" xfId="0" applyNumberFormat="1" applyFont="1" applyFill="1" applyBorder="1" applyAlignment="1">
      <alignment horizontal="right" vertical="center"/>
    </xf>
    <xf numFmtId="165" fontId="5" fillId="18" borderId="7" xfId="0" applyNumberFormat="1" applyFont="1" applyFill="1" applyBorder="1" applyAlignment="1">
      <alignment horizontal="right" vertical="center"/>
    </xf>
    <xf numFmtId="0" fontId="5" fillId="18" borderId="10" xfId="0" applyFont="1" applyFill="1" applyBorder="1" applyAlignment="1">
      <alignment horizontal="right" vertical="center"/>
    </xf>
    <xf numFmtId="14" fontId="5" fillId="8" borderId="9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right" vertical="center"/>
    </xf>
    <xf numFmtId="0" fontId="23" fillId="15" borderId="10" xfId="0" applyFont="1" applyFill="1" applyBorder="1" applyAlignment="1">
      <alignment horizontal="right" vertical="center"/>
    </xf>
    <xf numFmtId="170" fontId="24" fillId="0" borderId="0" xfId="0" applyNumberFormat="1" applyFont="1"/>
    <xf numFmtId="0" fontId="23" fillId="15" borderId="8" xfId="0" applyFont="1" applyFill="1" applyBorder="1" applyAlignment="1">
      <alignment horizontal="right" vertical="center"/>
    </xf>
    <xf numFmtId="14" fontId="5" fillId="19" borderId="7" xfId="0" applyNumberFormat="1" applyFont="1" applyFill="1" applyBorder="1" applyAlignment="1">
      <alignment horizontal="center" vertical="center"/>
    </xf>
    <xf numFmtId="4" fontId="5" fillId="19" borderId="7" xfId="0" applyNumberFormat="1" applyFont="1" applyFill="1" applyBorder="1" applyAlignment="1">
      <alignment horizontal="right" vertical="center"/>
    </xf>
    <xf numFmtId="4" fontId="5" fillId="19" borderId="8" xfId="0" applyNumberFormat="1" applyFont="1" applyFill="1" applyBorder="1" applyAlignment="1">
      <alignment horizontal="right" vertical="center"/>
    </xf>
    <xf numFmtId="0" fontId="6" fillId="19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right" vertical="center"/>
    </xf>
    <xf numFmtId="14" fontId="7" fillId="8" borderId="0" xfId="0" applyNumberFormat="1" applyFont="1" applyFill="1"/>
    <xf numFmtId="0" fontId="21" fillId="3" borderId="17" xfId="0" applyFont="1" applyFill="1" applyBorder="1" applyAlignment="1">
      <alignment horizontal="center" vertical="center"/>
    </xf>
    <xf numFmtId="2" fontId="4" fillId="0" borderId="0" xfId="0" applyNumberFormat="1" applyFont="1"/>
    <xf numFmtId="0" fontId="14" fillId="0" borderId="1" xfId="0" applyFont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4" fontId="1" fillId="3" borderId="14" xfId="0" applyNumberFormat="1" applyFont="1" applyFill="1" applyBorder="1" applyAlignment="1">
      <alignment horizontal="right" vertical="center"/>
    </xf>
    <xf numFmtId="4" fontId="1" fillId="3" borderId="2" xfId="0" applyNumberFormat="1" applyFont="1" applyFill="1" applyBorder="1" applyAlignment="1">
      <alignment horizontal="right" vertical="center"/>
    </xf>
    <xf numFmtId="4" fontId="1" fillId="3" borderId="15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5" fontId="5" fillId="3" borderId="14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65" fontId="5" fillId="3" borderId="15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4" fontId="5" fillId="3" borderId="40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4" xfId="1" xr:uid="{8F11DCA2-7DC2-4593-8902-245DCB89BE35}"/>
  </cellStyles>
  <dxfs count="0"/>
  <tableStyles count="0" defaultTableStyle="TableStyleMedium2" defaultPivotStyle="PivotStyleLight16"/>
  <colors>
    <mruColors>
      <color rgb="FFF84B3E"/>
      <color rgb="FFFFFFFF"/>
      <color rgb="FFA48C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86EE-29CF-41D3-B7D1-D86A2F17943C}">
  <dimension ref="A1:K439"/>
  <sheetViews>
    <sheetView showGridLines="0" rightToLeft="1" tabSelected="1" zoomScaleNormal="100" workbookViewId="0">
      <selection activeCell="N7" sqref="N7"/>
    </sheetView>
  </sheetViews>
  <sheetFormatPr defaultColWidth="9.140625" defaultRowHeight="18.75" x14ac:dyDescent="0.3"/>
  <cols>
    <col min="1" max="1" width="3.140625" style="39" customWidth="1"/>
    <col min="2" max="2" width="32.42578125" style="39" customWidth="1"/>
    <col min="3" max="3" width="18.42578125" style="39" customWidth="1"/>
    <col min="4" max="4" width="23.85546875" style="39" bestFit="1" customWidth="1"/>
    <col min="5" max="5" width="0.5703125" style="140" customWidth="1"/>
    <col min="6" max="6" width="32.42578125" style="39" customWidth="1"/>
    <col min="7" max="7" width="19.140625" style="39" bestFit="1" customWidth="1"/>
    <col min="8" max="8" width="19.42578125" style="39" customWidth="1"/>
    <col min="9" max="9" width="3.28515625" style="39" customWidth="1"/>
    <col min="10" max="10" width="9.28515625" style="39" customWidth="1"/>
    <col min="11" max="11" width="9.140625" style="39"/>
    <col min="12" max="12" width="9.140625" style="39" customWidth="1"/>
    <col min="13" max="15" width="9.140625" style="39"/>
    <col min="16" max="20" width="9.140625" style="39" customWidth="1"/>
    <col min="21" max="21" width="8.28515625" style="39" customWidth="1"/>
    <col min="22" max="16384" width="9.140625" style="39"/>
  </cols>
  <sheetData>
    <row r="1" spans="2:11" ht="41.25" customHeight="1" thickBot="1" x14ac:dyDescent="0.35">
      <c r="B1" s="203" t="s">
        <v>36</v>
      </c>
      <c r="C1" s="203"/>
      <c r="D1" s="203"/>
      <c r="E1" s="203"/>
      <c r="F1" s="203"/>
      <c r="G1" s="203"/>
      <c r="H1" s="203"/>
    </row>
    <row r="2" spans="2:11" ht="28.5" customHeight="1" thickBot="1" x14ac:dyDescent="0.35">
      <c r="B2" s="43" t="s">
        <v>13</v>
      </c>
      <c r="C2" s="43" t="s">
        <v>14</v>
      </c>
      <c r="D2" s="43" t="s">
        <v>15</v>
      </c>
      <c r="E2" s="134"/>
      <c r="F2" s="43" t="s">
        <v>13</v>
      </c>
      <c r="G2" s="43" t="s">
        <v>14</v>
      </c>
      <c r="H2" s="43" t="s">
        <v>15</v>
      </c>
    </row>
    <row r="3" spans="2:11" ht="30" customHeight="1" x14ac:dyDescent="0.35">
      <c r="B3" s="71" t="s">
        <v>96</v>
      </c>
      <c r="C3" s="51"/>
      <c r="D3" s="52">
        <f>ماكينات!H569</f>
        <v>306778</v>
      </c>
      <c r="E3" s="135"/>
      <c r="F3" s="55" t="s">
        <v>26</v>
      </c>
      <c r="G3" s="55">
        <f>Ahmad!B767</f>
        <v>-20000</v>
      </c>
      <c r="H3" s="56">
        <f>Ahmad!H569</f>
        <v>-239039</v>
      </c>
    </row>
    <row r="4" spans="2:11" ht="30" customHeight="1" x14ac:dyDescent="0.35">
      <c r="B4" s="71" t="s">
        <v>29</v>
      </c>
      <c r="C4" s="51"/>
      <c r="D4" s="52">
        <f>'تأسيس ورشة'!H570</f>
        <v>163070.56</v>
      </c>
      <c r="E4" s="136"/>
      <c r="F4" s="57" t="s">
        <v>27</v>
      </c>
      <c r="G4" s="57">
        <f>Mzen!B769</f>
        <v>0</v>
      </c>
      <c r="H4" s="58">
        <f>Mzen!H571</f>
        <v>-239792.56</v>
      </c>
    </row>
    <row r="5" spans="2:11" ht="30" hidden="1" customHeight="1" x14ac:dyDescent="0.35">
      <c r="E5" s="136"/>
      <c r="F5" s="50"/>
      <c r="G5" s="59"/>
      <c r="H5" s="52"/>
    </row>
    <row r="6" spans="2:11" ht="30" customHeight="1" x14ac:dyDescent="0.35">
      <c r="B6" s="155"/>
      <c r="C6" s="157"/>
      <c r="D6" s="154"/>
      <c r="E6" s="151"/>
      <c r="F6" s="150"/>
      <c r="G6" s="150"/>
      <c r="H6" s="150"/>
    </row>
    <row r="7" spans="2:11" ht="30" customHeight="1" x14ac:dyDescent="0.35">
      <c r="B7" s="72" t="s">
        <v>136</v>
      </c>
      <c r="C7" s="53">
        <f>'خزنة رئيسية'!C18</f>
        <v>0</v>
      </c>
      <c r="D7" s="54">
        <f>دولار!H927</f>
        <v>39173</v>
      </c>
      <c r="E7" s="136"/>
      <c r="F7" s="160" t="s">
        <v>119</v>
      </c>
      <c r="G7" s="161"/>
      <c r="H7" s="162">
        <f>'مشغول 21'!H106</f>
        <v>-1589</v>
      </c>
      <c r="K7" s="158"/>
    </row>
    <row r="8" spans="2:11" ht="30" customHeight="1" x14ac:dyDescent="0.35">
      <c r="B8" s="72" t="s">
        <v>115</v>
      </c>
      <c r="C8" s="53">
        <f>'تحت التصنيع'!B769</f>
        <v>11574.485718592929</v>
      </c>
      <c r="D8" s="54">
        <f>'تحت التصنيع'!N571</f>
        <v>0</v>
      </c>
      <c r="E8" s="136"/>
      <c r="F8" s="160" t="s">
        <v>118</v>
      </c>
      <c r="G8" s="161"/>
      <c r="H8" s="162">
        <f>'مشغول 18'!H613</f>
        <v>-160727</v>
      </c>
    </row>
    <row r="9" spans="2:11" ht="30" customHeight="1" x14ac:dyDescent="0.35">
      <c r="B9" s="72" t="s">
        <v>105</v>
      </c>
      <c r="C9" s="149">
        <f>'مشغول 18 (2)'!C1158</f>
        <v>4710.4078391960174</v>
      </c>
      <c r="D9" s="149"/>
      <c r="E9" s="151"/>
      <c r="F9" s="163" t="s">
        <v>360</v>
      </c>
      <c r="G9" s="164">
        <f>Pro!B767</f>
        <v>-151.3900000000001</v>
      </c>
      <c r="H9" s="162">
        <f>Pro!H569</f>
        <v>-213</v>
      </c>
    </row>
    <row r="10" spans="2:11" ht="30" customHeight="1" x14ac:dyDescent="0.35">
      <c r="B10" s="72" t="s">
        <v>106</v>
      </c>
      <c r="C10" s="149">
        <f>'مشغول 21 (2)'!C769</f>
        <v>105.59351758793981</v>
      </c>
      <c r="D10" s="149"/>
      <c r="E10" s="149"/>
      <c r="F10" s="200"/>
      <c r="G10" s="53"/>
      <c r="H10" s="54"/>
    </row>
    <row r="11" spans="2:11" ht="30" customHeight="1" x14ac:dyDescent="0.35">
      <c r="B11" s="72" t="s">
        <v>140</v>
      </c>
      <c r="C11" s="149">
        <f>'كسر 18'!C770</f>
        <v>363.31040000000036</v>
      </c>
      <c r="D11" s="149"/>
      <c r="E11" s="149"/>
      <c r="F11" s="200"/>
      <c r="G11" s="53"/>
      <c r="H11" s="54"/>
    </row>
    <row r="12" spans="2:11" ht="30" customHeight="1" x14ac:dyDescent="0.35">
      <c r="B12" s="72" t="s">
        <v>896</v>
      </c>
      <c r="C12" s="149">
        <f>'كسر 21'!C770</f>
        <v>52.107600000000005</v>
      </c>
      <c r="D12" s="149"/>
      <c r="E12" s="149"/>
      <c r="F12" s="200"/>
      <c r="G12" s="53"/>
      <c r="H12" s="54"/>
    </row>
    <row r="13" spans="2:11" ht="30" customHeight="1" x14ac:dyDescent="0.35">
      <c r="B13" s="72" t="s">
        <v>888</v>
      </c>
      <c r="C13" s="149">
        <f>رملة!B1264</f>
        <v>458.64999999997235</v>
      </c>
      <c r="D13" s="149"/>
      <c r="E13" s="149"/>
      <c r="F13" s="200"/>
      <c r="G13" s="53"/>
      <c r="H13" s="54"/>
    </row>
    <row r="14" spans="2:11" ht="30" customHeight="1" x14ac:dyDescent="0.35">
      <c r="B14" s="72" t="s">
        <v>920</v>
      </c>
      <c r="C14" s="149">
        <f>'كسر 22 '!C769</f>
        <v>13.213200000000002</v>
      </c>
      <c r="D14" s="149"/>
      <c r="E14" s="149"/>
      <c r="F14" s="200"/>
      <c r="G14" s="53"/>
      <c r="H14" s="54"/>
    </row>
    <row r="15" spans="2:11" ht="30" customHeight="1" x14ac:dyDescent="0.35">
      <c r="B15" s="72" t="s">
        <v>481</v>
      </c>
      <c r="C15" s="149">
        <f>'صب 18'!B1266</f>
        <v>588.91280402008215</v>
      </c>
      <c r="D15" s="149"/>
      <c r="E15" s="149"/>
      <c r="F15" s="200"/>
      <c r="G15" s="53"/>
      <c r="H15" s="54"/>
    </row>
    <row r="16" spans="2:11" ht="30" customHeight="1" x14ac:dyDescent="0.35">
      <c r="B16" s="154"/>
      <c r="C16" s="157"/>
      <c r="D16" s="159"/>
      <c r="E16" s="157"/>
      <c r="F16" s="154"/>
      <c r="G16" s="157"/>
      <c r="H16" s="154"/>
    </row>
    <row r="17" spans="2:8" ht="30" customHeight="1" x14ac:dyDescent="0.35">
      <c r="B17" s="72" t="s">
        <v>847</v>
      </c>
      <c r="C17" s="149"/>
      <c r="D17" s="149">
        <f>silver!H582</f>
        <v>14745</v>
      </c>
      <c r="E17" s="136"/>
      <c r="F17" s="50"/>
      <c r="G17" s="59"/>
      <c r="H17" s="52"/>
    </row>
    <row r="18" spans="2:8" ht="30" customHeight="1" x14ac:dyDescent="0.35">
      <c r="B18" s="72" t="s">
        <v>848</v>
      </c>
      <c r="C18" s="149"/>
      <c r="D18" s="149">
        <f>شمع!H582</f>
        <v>0</v>
      </c>
      <c r="E18" s="136"/>
      <c r="F18" s="50"/>
      <c r="G18" s="59"/>
      <c r="H18" s="52"/>
    </row>
    <row r="19" spans="2:8" ht="30" customHeight="1" x14ac:dyDescent="0.35">
      <c r="B19" s="72" t="s">
        <v>927</v>
      </c>
      <c r="C19" s="149"/>
      <c r="D19" s="149">
        <f>ALLOY!H582</f>
        <v>381</v>
      </c>
      <c r="E19" s="136"/>
      <c r="F19" s="50"/>
      <c r="G19" s="59"/>
      <c r="H19" s="52"/>
    </row>
    <row r="20" spans="2:8" ht="30" customHeight="1" x14ac:dyDescent="0.35">
      <c r="B20" s="72" t="s">
        <v>928</v>
      </c>
      <c r="C20" s="149"/>
      <c r="D20" s="149">
        <f>'ALLOY (2)'!H582</f>
        <v>0</v>
      </c>
      <c r="E20" s="136"/>
      <c r="F20" s="50"/>
      <c r="G20" s="59"/>
      <c r="H20" s="52"/>
    </row>
    <row r="21" spans="2:8" ht="30" customHeight="1" x14ac:dyDescent="0.35">
      <c r="B21" s="155"/>
      <c r="C21" s="156"/>
      <c r="D21" s="154"/>
      <c r="E21" s="151"/>
      <c r="F21" s="152"/>
      <c r="G21" s="153"/>
      <c r="H21" s="154"/>
    </row>
    <row r="22" spans="2:8" ht="30" customHeight="1" x14ac:dyDescent="0.35">
      <c r="B22" s="72" t="str">
        <f>زبائن!A1</f>
        <v>زبائن ورشة</v>
      </c>
      <c r="C22" s="53">
        <f>زبائن!B836</f>
        <v>1725.6239999999998</v>
      </c>
      <c r="D22" s="54">
        <f>زبائن!H638</f>
        <v>36559</v>
      </c>
      <c r="E22" s="136"/>
      <c r="F22" s="50"/>
      <c r="G22" s="59"/>
      <c r="H22" s="52"/>
    </row>
    <row r="23" spans="2:8" ht="30" customHeight="1" x14ac:dyDescent="0.35">
      <c r="B23" s="155"/>
      <c r="C23" s="157"/>
      <c r="D23" s="154"/>
      <c r="E23" s="151"/>
      <c r="F23" s="152"/>
      <c r="G23" s="153"/>
      <c r="H23" s="154"/>
    </row>
    <row r="24" spans="2:8" ht="30" customHeight="1" x14ac:dyDescent="0.35">
      <c r="B24" s="72" t="s">
        <v>120</v>
      </c>
      <c r="C24" s="53"/>
      <c r="D24" s="54">
        <f>'مصاريف تشغيلية'!H582</f>
        <v>66978</v>
      </c>
      <c r="E24" s="136"/>
    </row>
    <row r="25" spans="2:8" ht="30" customHeight="1" x14ac:dyDescent="0.35">
      <c r="B25" s="72" t="s">
        <v>133</v>
      </c>
      <c r="C25" s="51"/>
      <c r="D25" s="52">
        <f>'مصاريف اخرى'!H795</f>
        <v>81510</v>
      </c>
      <c r="E25" s="136"/>
      <c r="F25" s="50"/>
      <c r="G25" s="59"/>
      <c r="H25" s="52"/>
    </row>
    <row r="26" spans="2:8" ht="30" customHeight="1" x14ac:dyDescent="0.35">
      <c r="B26" s="155"/>
      <c r="C26" s="157"/>
      <c r="D26" s="154"/>
      <c r="E26" s="151"/>
      <c r="F26" s="152"/>
      <c r="G26" s="153"/>
      <c r="H26" s="154"/>
    </row>
    <row r="27" spans="2:8" ht="30" customHeight="1" x14ac:dyDescent="0.35">
      <c r="B27" s="49" t="s">
        <v>239</v>
      </c>
      <c r="C27" s="53"/>
      <c r="D27" s="54">
        <v>10000</v>
      </c>
      <c r="E27" s="136"/>
      <c r="F27" s="50"/>
      <c r="G27" s="59"/>
      <c r="H27" s="52"/>
    </row>
    <row r="28" spans="2:8" ht="30" customHeight="1" thickBot="1" x14ac:dyDescent="0.4">
      <c r="B28" s="49" t="s">
        <v>286</v>
      </c>
      <c r="C28" s="53">
        <f>Trading!B767</f>
        <v>559.07999999999993</v>
      </c>
      <c r="D28" s="54">
        <f>Trading!H569</f>
        <v>-77834</v>
      </c>
      <c r="E28" s="136"/>
      <c r="F28" s="50"/>
      <c r="G28" s="59"/>
      <c r="H28" s="52"/>
    </row>
    <row r="29" spans="2:8" ht="27" thickTop="1" thickBot="1" x14ac:dyDescent="0.4">
      <c r="B29" s="129" t="s">
        <v>9</v>
      </c>
      <c r="C29" s="130">
        <f>SUM(C22,C28,C14,C13,C12,C11,C10,C8,C9,C15)</f>
        <v>20151.38507939694</v>
      </c>
      <c r="D29" s="131">
        <f>SUM(D3:D28)</f>
        <v>641360.56000000006</v>
      </c>
      <c r="E29" s="137"/>
      <c r="F29" s="129" t="s">
        <v>9</v>
      </c>
      <c r="G29" s="130">
        <f>SUM(G3:G28)</f>
        <v>-20151.39</v>
      </c>
      <c r="H29" s="131">
        <f>SUM(H3:H28)</f>
        <v>-641360.56000000006</v>
      </c>
    </row>
    <row r="30" spans="2:8" ht="20.25" customHeight="1" x14ac:dyDescent="0.3">
      <c r="D30" s="40"/>
      <c r="E30" s="138"/>
      <c r="H30" s="40"/>
    </row>
    <row r="31" spans="2:8" ht="23.25" customHeight="1" thickBot="1" x14ac:dyDescent="0.35">
      <c r="D31" s="40"/>
      <c r="E31" s="138"/>
      <c r="H31" s="40"/>
    </row>
    <row r="32" spans="2:8" ht="28.5" customHeight="1" thickBot="1" x14ac:dyDescent="0.35">
      <c r="D32" s="44">
        <f>C29+G29</f>
        <v>-4.9206030598725192E-3</v>
      </c>
      <c r="E32" s="139"/>
      <c r="F32" s="45" t="s">
        <v>19</v>
      </c>
      <c r="H32" s="40"/>
    </row>
    <row r="33" spans="4:8" ht="28.5" customHeight="1" thickBot="1" x14ac:dyDescent="0.35">
      <c r="D33" s="48">
        <f>D29+H29</f>
        <v>0</v>
      </c>
      <c r="E33" s="139"/>
      <c r="F33" s="45" t="s">
        <v>20</v>
      </c>
      <c r="H33" s="40"/>
    </row>
    <row r="51" spans="1:1" x14ac:dyDescent="0.3">
      <c r="A51" s="132"/>
    </row>
    <row r="66" spans="7:11" x14ac:dyDescent="0.3">
      <c r="G66" s="132"/>
      <c r="K66" s="140"/>
    </row>
    <row r="135" spans="1:5" x14ac:dyDescent="0.3">
      <c r="E135" s="140" t="s">
        <v>421</v>
      </c>
    </row>
    <row r="136" spans="1:5" x14ac:dyDescent="0.3">
      <c r="A136" s="132">
        <v>46212</v>
      </c>
      <c r="C136" s="39">
        <v>98.91</v>
      </c>
      <c r="E136" s="140" t="s">
        <v>422</v>
      </c>
    </row>
    <row r="431" spans="11:11" x14ac:dyDescent="0.3">
      <c r="K431" s="39" t="s">
        <v>721</v>
      </c>
    </row>
    <row r="432" spans="11:11" x14ac:dyDescent="0.3">
      <c r="K432" s="39" t="s">
        <v>722</v>
      </c>
    </row>
    <row r="433" spans="11:11" x14ac:dyDescent="0.3">
      <c r="K433" s="39" t="s">
        <v>723</v>
      </c>
    </row>
    <row r="434" spans="11:11" x14ac:dyDescent="0.3">
      <c r="K434" s="39" t="s">
        <v>724</v>
      </c>
    </row>
    <row r="435" spans="11:11" x14ac:dyDescent="0.3">
      <c r="K435" s="39" t="s">
        <v>511</v>
      </c>
    </row>
    <row r="436" spans="11:11" x14ac:dyDescent="0.3">
      <c r="K436" s="39" t="s">
        <v>725</v>
      </c>
    </row>
    <row r="437" spans="11:11" x14ac:dyDescent="0.3">
      <c r="K437" s="39" t="s">
        <v>726</v>
      </c>
    </row>
    <row r="438" spans="11:11" x14ac:dyDescent="0.3">
      <c r="K438" s="39" t="s">
        <v>727</v>
      </c>
    </row>
    <row r="439" spans="11:11" x14ac:dyDescent="0.3">
      <c r="K439" s="39" t="s">
        <v>728</v>
      </c>
    </row>
  </sheetData>
  <mergeCells count="1">
    <mergeCell ref="B1:H1"/>
  </mergeCells>
  <hyperlinks>
    <hyperlink ref="B7" location="'خزنة رئيسية'!A1" display="خزنة رئيسية" xr:uid="{59C22A02-AFC3-4CCA-8388-3D8921D0FB85}"/>
    <hyperlink ref="B24" location="'مصاريف تشغيلية'!A1" display="مصاريف تشغيلية" xr:uid="{1A911729-9376-4602-9D72-B3E896B9D06D}"/>
    <hyperlink ref="B25" location="'مصاريف اخرى'!A1" display="مصاريف " xr:uid="{2FB118A9-A6FB-4D8A-AABA-6D31D99BCF57}"/>
    <hyperlink ref="F8" location="'مشغول 18'!A1" display="اجور مستلمة عن 18" xr:uid="{CBA23A45-9F93-45CD-A385-249E2A6FC164}"/>
    <hyperlink ref="F7" location="'مشغول 21'!A1" display="اجور مستلمة عن 21" xr:uid="{7844A645-321B-42E3-87F8-1A5EDB3B36CB}"/>
    <hyperlink ref="B8" location="'تحت التصنيع'!A1" display="تحت التصنيع" xr:uid="{FF3AE243-F205-4CDA-85E5-0F2BABE514C6}"/>
    <hyperlink ref="F3" location="Ahmad!A1" display="Paid from Ahmad" xr:uid="{3781E175-DA64-4DB4-8796-FE341FA1CB78}"/>
    <hyperlink ref="F4" location="Mzen!A1" display="Paid from Mazen" xr:uid="{5769B317-E599-48DD-BB9C-074F81533A26}"/>
    <hyperlink ref="B22" location="زبائن!A1" display="زبائن!A1" xr:uid="{FA59D78D-B565-453D-B0C9-07C7C7BB2B56}"/>
    <hyperlink ref="B3" location="ماكينات!A1" display="ماكينات" xr:uid="{1DE2DEFB-8A87-4A12-959F-0AF51C5CE86F}"/>
    <hyperlink ref="B4" location="'تأسيس ورشة'!A1" display="مصاريف تأسيس الورشة" xr:uid="{24429AA0-DD83-4121-B7DB-D006010C4566}"/>
    <hyperlink ref="B28" location="Trading!A1" display="متاجرة" xr:uid="{0F27BD8F-1FDD-413F-A8C3-5D4FB3C8DEF8}"/>
    <hyperlink ref="F9" location="Pro!A1" display="profit" xr:uid="{1A488271-92F0-4CE3-89AF-D14053DB8F14}"/>
    <hyperlink ref="B18" location="شمع!A1" display="شمع" xr:uid="{4A3545CC-0485-4880-A3A3-3B63A8575649}"/>
    <hyperlink ref="B19" location="ALLOY!A1" display="ALLOY" xr:uid="{6C68F1EC-E331-4BDA-9497-61F579D03FF5}"/>
    <hyperlink ref="B20" location="'ALLOY (2)'!A1" display="ALLOY SAB" xr:uid="{0C99AAD5-C5B0-45F4-9F1B-84DC1B9F3032}"/>
    <hyperlink ref="B9" location="'مشغول 18 (2)'!A1" display="مشغول 18" xr:uid="{9D19418E-83FD-41FE-9D46-75194090A8C3}"/>
    <hyperlink ref="B10" location="'مشغول 21 (2)'!A1" display="مشغول 21" xr:uid="{FF08250B-BB3E-48BE-84AB-019FC7E37358}"/>
    <hyperlink ref="B11" location="'كسر 18'!A1" display="كسر 18" xr:uid="{E7BA46DD-1BE3-4F1E-B4B8-4645715755A5}"/>
    <hyperlink ref="B12" location="'كسر 21'!A1" display="كسر21" xr:uid="{845EED30-157E-4720-88EC-5C1FAC3A3C28}"/>
    <hyperlink ref="B17" location="silver!A1" display="SILVER" xr:uid="{6714E0C4-BF00-4F0E-9D9A-182B31CB3FE8}"/>
    <hyperlink ref="B13" location="رملة!A1" display="رملة" xr:uid="{1C646638-DC0F-4463-A0A8-F734073E7930}"/>
    <hyperlink ref="B14" location="'كسر 22 '!A1" display="كسر 22" xr:uid="{4914C4C1-0B44-4326-90B3-A7DCE0810923}"/>
    <hyperlink ref="B15" location="'صب 18'!A1" display="كسر صب 18" xr:uid="{BAA4DA24-6010-475E-BAE3-7DB30A1A464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799A-3FFB-446A-9529-C4188D814A4F}">
  <sheetPr>
    <tabColor theme="9" tint="-0.249977111117893"/>
  </sheetPr>
  <dimension ref="A1:L769"/>
  <sheetViews>
    <sheetView showGridLines="0" rightToLeft="1" topLeftCell="F7" workbookViewId="0">
      <selection activeCell="G27" sqref="G27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22.28515625" style="2" bestFit="1" customWidth="1"/>
    <col min="9" max="9" width="14.28515625" style="2" bestFit="1" customWidth="1"/>
    <col min="10" max="10" width="23.42578125" style="2" bestFit="1" customWidth="1"/>
    <col min="11" max="11" width="59.5703125" style="2" bestFit="1" customWidth="1"/>
    <col min="12" max="16384" width="9.140625" style="2"/>
  </cols>
  <sheetData>
    <row r="1" spans="1:12" ht="36.75" thickBot="1" x14ac:dyDescent="0.5">
      <c r="A1" s="207" t="s">
        <v>30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قيمة ماكينات</v>
      </c>
      <c r="E2" s="211"/>
      <c r="F2" s="1"/>
      <c r="G2" s="212" t="s">
        <v>1</v>
      </c>
      <c r="H2" s="212"/>
      <c r="I2" s="212"/>
      <c r="J2" s="3" t="str">
        <f>A1</f>
        <v>قيمة ماكينات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12</v>
      </c>
      <c r="I5" s="13" t="s">
        <v>11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>
        <v>45931</v>
      </c>
      <c r="H6" s="34">
        <v>3500</v>
      </c>
      <c r="I6" s="34"/>
      <c r="J6" s="34">
        <f>H6-I6</f>
        <v>3500</v>
      </c>
      <c r="K6" s="18" t="s">
        <v>49</v>
      </c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8"/>
      <c r="F7" s="7"/>
      <c r="G7" s="14">
        <v>45932</v>
      </c>
      <c r="H7" s="34">
        <v>2000</v>
      </c>
      <c r="I7" s="35"/>
      <c r="J7" s="35">
        <f>J6+H7-I7</f>
        <v>5500</v>
      </c>
      <c r="K7" s="18" t="s">
        <v>50</v>
      </c>
      <c r="L7" s="7"/>
    </row>
    <row r="8" spans="1:12" s="69" customFormat="1" ht="18.75" x14ac:dyDescent="0.3">
      <c r="A8" s="65"/>
      <c r="B8" s="60"/>
      <c r="C8" s="60"/>
      <c r="D8" s="60">
        <f t="shared" si="0"/>
        <v>0</v>
      </c>
      <c r="E8" s="66"/>
      <c r="F8" s="67"/>
      <c r="G8" s="65">
        <v>45947</v>
      </c>
      <c r="H8" s="64">
        <v>23400</v>
      </c>
      <c r="I8" s="61"/>
      <c r="J8" s="61">
        <f t="shared" ref="J8:J71" si="1">J7+H8-I8</f>
        <v>28900</v>
      </c>
      <c r="K8" s="68" t="s">
        <v>53</v>
      </c>
      <c r="L8" s="67"/>
    </row>
    <row r="9" spans="1:12" s="69" customFormat="1" ht="18.75" x14ac:dyDescent="0.3">
      <c r="A9" s="65"/>
      <c r="B9" s="60"/>
      <c r="C9" s="60"/>
      <c r="D9" s="60">
        <f t="shared" si="0"/>
        <v>0</v>
      </c>
      <c r="E9" s="66"/>
      <c r="F9" s="67"/>
      <c r="G9" s="65">
        <v>45958</v>
      </c>
      <c r="H9" s="61">
        <v>17010</v>
      </c>
      <c r="I9" s="61"/>
      <c r="J9" s="61">
        <f t="shared" si="1"/>
        <v>45910</v>
      </c>
      <c r="K9" s="66" t="s">
        <v>52</v>
      </c>
      <c r="L9" s="6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4">
        <v>46074</v>
      </c>
      <c r="H10" s="35">
        <v>8130</v>
      </c>
      <c r="I10" s="35"/>
      <c r="J10" s="35">
        <f t="shared" si="1"/>
        <v>54040</v>
      </c>
      <c r="K10" s="20" t="s">
        <v>75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4">
        <v>46074</v>
      </c>
      <c r="H11" s="35">
        <v>12000</v>
      </c>
      <c r="I11" s="35"/>
      <c r="J11" s="35">
        <f t="shared" si="1"/>
        <v>66040</v>
      </c>
      <c r="K11" s="20" t="s">
        <v>84</v>
      </c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>
        <v>46074</v>
      </c>
      <c r="H12" s="35">
        <v>6520</v>
      </c>
      <c r="I12" s="35"/>
      <c r="J12" s="35">
        <f t="shared" si="1"/>
        <v>72560</v>
      </c>
      <c r="K12" s="20" t="s">
        <v>88</v>
      </c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>
        <v>46074</v>
      </c>
      <c r="H13" s="35">
        <v>8500</v>
      </c>
      <c r="I13" s="35"/>
      <c r="J13" s="35">
        <f t="shared" si="1"/>
        <v>81060</v>
      </c>
      <c r="K13" s="18" t="s">
        <v>55</v>
      </c>
      <c r="L13" s="7"/>
    </row>
    <row r="14" spans="1:12" s="69" customFormat="1" ht="18.75" x14ac:dyDescent="0.3">
      <c r="A14" s="70"/>
      <c r="B14" s="60"/>
      <c r="C14" s="60"/>
      <c r="D14" s="60">
        <f t="shared" si="0"/>
        <v>0</v>
      </c>
      <c r="E14" s="66"/>
      <c r="F14" s="67"/>
      <c r="G14" s="65">
        <v>46134</v>
      </c>
      <c r="H14" s="61">
        <v>6870</v>
      </c>
      <c r="I14" s="61"/>
      <c r="J14" s="61">
        <f t="shared" si="1"/>
        <v>87930</v>
      </c>
      <c r="K14" s="66" t="s">
        <v>95</v>
      </c>
      <c r="L14" s="67"/>
    </row>
    <row r="15" spans="1:12" s="69" customFormat="1" ht="18.75" x14ac:dyDescent="0.3">
      <c r="A15" s="70"/>
      <c r="B15" s="60"/>
      <c r="C15" s="60"/>
      <c r="D15" s="60">
        <f t="shared" si="0"/>
        <v>0</v>
      </c>
      <c r="E15" s="66"/>
      <c r="F15" s="67"/>
      <c r="G15" s="65">
        <v>46134</v>
      </c>
      <c r="H15" s="61">
        <v>3000</v>
      </c>
      <c r="I15" s="61"/>
      <c r="J15" s="61">
        <f t="shared" si="1"/>
        <v>90930</v>
      </c>
      <c r="K15" s="66" t="s">
        <v>95</v>
      </c>
      <c r="L15" s="67"/>
    </row>
    <row r="16" spans="1:12" s="69" customFormat="1" ht="18.75" x14ac:dyDescent="0.3">
      <c r="A16" s="70"/>
      <c r="B16" s="60"/>
      <c r="C16" s="60"/>
      <c r="D16" s="60">
        <f t="shared" si="0"/>
        <v>0</v>
      </c>
      <c r="E16" s="66"/>
      <c r="F16" s="67"/>
      <c r="G16" s="65">
        <v>46134</v>
      </c>
      <c r="H16" s="61">
        <v>53100</v>
      </c>
      <c r="I16" s="61"/>
      <c r="J16" s="61">
        <f t="shared" si="1"/>
        <v>144030</v>
      </c>
      <c r="K16" s="66" t="s">
        <v>95</v>
      </c>
      <c r="L16" s="67"/>
    </row>
    <row r="17" spans="1:12" s="69" customFormat="1" ht="18.75" x14ac:dyDescent="0.3">
      <c r="A17" s="70"/>
      <c r="B17" s="60"/>
      <c r="C17" s="60"/>
      <c r="D17" s="60">
        <f t="shared" si="0"/>
        <v>0</v>
      </c>
      <c r="E17" s="66"/>
      <c r="F17" s="67"/>
      <c r="G17" s="65"/>
      <c r="H17" s="61">
        <v>10000</v>
      </c>
      <c r="I17" s="61"/>
      <c r="J17" s="61">
        <f t="shared" si="1"/>
        <v>154030</v>
      </c>
      <c r="K17" s="66" t="s">
        <v>95</v>
      </c>
      <c r="L17" s="67"/>
    </row>
    <row r="18" spans="1:12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>
        <v>46148</v>
      </c>
      <c r="H18" s="35">
        <v>4500</v>
      </c>
      <c r="I18" s="35"/>
      <c r="J18" s="35">
        <f t="shared" si="1"/>
        <v>158530</v>
      </c>
      <c r="K18" s="18" t="s">
        <v>97</v>
      </c>
      <c r="L18" s="7"/>
    </row>
    <row r="19" spans="1:12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>
        <v>46150</v>
      </c>
      <c r="H19" s="35">
        <v>10072</v>
      </c>
      <c r="I19" s="35"/>
      <c r="J19" s="35">
        <f t="shared" si="1"/>
        <v>168602</v>
      </c>
      <c r="K19" s="18" t="s">
        <v>121</v>
      </c>
      <c r="L19" s="7"/>
    </row>
    <row r="20" spans="1:12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>
        <v>46150</v>
      </c>
      <c r="H20" s="35"/>
      <c r="I20" s="35">
        <f>3200+4200</f>
        <v>7400</v>
      </c>
      <c r="J20" s="35">
        <f t="shared" si="1"/>
        <v>161202</v>
      </c>
      <c r="K20" s="18" t="s">
        <v>122</v>
      </c>
      <c r="L20" s="7"/>
    </row>
    <row r="21" spans="1:12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>
        <v>46150</v>
      </c>
      <c r="H21" s="35">
        <v>74736</v>
      </c>
      <c r="I21" s="35"/>
      <c r="J21" s="35">
        <f t="shared" si="1"/>
        <v>235938</v>
      </c>
      <c r="K21" s="18" t="s">
        <v>123</v>
      </c>
      <c r="L21" s="7"/>
    </row>
    <row r="22" spans="1:12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>
        <v>46252</v>
      </c>
      <c r="H22" s="35">
        <v>59020</v>
      </c>
      <c r="I22" s="35"/>
      <c r="J22" s="35">
        <f t="shared" si="1"/>
        <v>294958</v>
      </c>
      <c r="K22" s="20" t="s">
        <v>90</v>
      </c>
      <c r="L22" s="7"/>
    </row>
    <row r="23" spans="1:12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>
        <v>46273</v>
      </c>
      <c r="H23" s="35">
        <v>5000</v>
      </c>
      <c r="I23" s="35"/>
      <c r="J23" s="35">
        <f t="shared" si="1"/>
        <v>299958</v>
      </c>
      <c r="K23" s="18" t="s">
        <v>784</v>
      </c>
      <c r="L23" s="7"/>
    </row>
    <row r="24" spans="1:12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>
        <v>46287</v>
      </c>
      <c r="H24" s="35">
        <v>6820</v>
      </c>
      <c r="I24" s="35"/>
      <c r="J24" s="35">
        <f t="shared" si="1"/>
        <v>306778</v>
      </c>
      <c r="K24" s="20" t="s">
        <v>924</v>
      </c>
      <c r="L24" s="7"/>
    </row>
    <row r="25" spans="1:12" s="9" customFormat="1" ht="18.75" x14ac:dyDescent="0.3">
      <c r="A25" s="19"/>
      <c r="B25" s="17"/>
      <c r="C25" s="17"/>
      <c r="D25" s="17">
        <f t="shared" si="0"/>
        <v>0</v>
      </c>
      <c r="E25" s="18"/>
      <c r="F25" s="7"/>
      <c r="G25" s="19"/>
      <c r="H25" s="35"/>
      <c r="I25" s="35"/>
      <c r="J25" s="35">
        <f t="shared" si="1"/>
        <v>306778</v>
      </c>
      <c r="K25" s="18"/>
      <c r="L25" s="7"/>
    </row>
    <row r="26" spans="1:12" s="9" customFormat="1" ht="18.75" x14ac:dyDescent="0.3">
      <c r="A26" s="19"/>
      <c r="B26" s="17"/>
      <c r="C26" s="17"/>
      <c r="D26" s="17">
        <f t="shared" si="0"/>
        <v>0</v>
      </c>
      <c r="E26" s="18"/>
      <c r="F26" s="7"/>
      <c r="G26" s="19"/>
      <c r="H26" s="35"/>
      <c r="I26" s="35"/>
      <c r="J26" s="35">
        <f t="shared" si="1"/>
        <v>306778</v>
      </c>
      <c r="K26" s="18"/>
      <c r="L26" s="7"/>
    </row>
    <row r="27" spans="1:12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35"/>
      <c r="I27" s="35"/>
      <c r="J27" s="35">
        <f t="shared" si="1"/>
        <v>306778</v>
      </c>
      <c r="K27" s="18"/>
      <c r="L27" s="7"/>
    </row>
    <row r="28" spans="1:12" s="9" customFormat="1" ht="18.75" x14ac:dyDescent="0.3">
      <c r="A28" s="19"/>
      <c r="B28" s="17"/>
      <c r="C28" s="17"/>
      <c r="D28" s="17">
        <f t="shared" si="0"/>
        <v>0</v>
      </c>
      <c r="E28" s="18"/>
      <c r="F28" s="7"/>
      <c r="G28" s="19"/>
      <c r="H28" s="35"/>
      <c r="I28" s="35"/>
      <c r="J28" s="35">
        <f t="shared" si="1"/>
        <v>306778</v>
      </c>
      <c r="K28" s="20"/>
      <c r="L28" s="7"/>
    </row>
    <row r="29" spans="1:12" s="9" customFormat="1" ht="18.75" x14ac:dyDescent="0.3">
      <c r="A29" s="19"/>
      <c r="B29" s="17"/>
      <c r="C29" s="17"/>
      <c r="D29" s="17">
        <f t="shared" si="0"/>
        <v>0</v>
      </c>
      <c r="E29" s="18"/>
      <c r="F29" s="7"/>
      <c r="G29" s="19"/>
      <c r="H29" s="35"/>
      <c r="I29" s="35"/>
      <c r="J29" s="35">
        <f t="shared" si="1"/>
        <v>306778</v>
      </c>
      <c r="K29" s="20"/>
      <c r="L29" s="7"/>
    </row>
    <row r="30" spans="1:12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35"/>
      <c r="I30" s="35"/>
      <c r="J30" s="35">
        <f t="shared" si="1"/>
        <v>306778</v>
      </c>
      <c r="K30" s="20"/>
      <c r="L30" s="7"/>
    </row>
    <row r="31" spans="1:12" s="9" customFormat="1" ht="18.75" x14ac:dyDescent="0.3">
      <c r="A31" s="19"/>
      <c r="B31" s="17"/>
      <c r="C31" s="17"/>
      <c r="D31" s="17">
        <f t="shared" si="0"/>
        <v>0</v>
      </c>
      <c r="E31" s="18"/>
      <c r="F31" s="7"/>
      <c r="G31" s="19"/>
      <c r="H31" s="35"/>
      <c r="I31" s="35"/>
      <c r="J31" s="35">
        <f t="shared" si="1"/>
        <v>306778</v>
      </c>
      <c r="K31" s="20"/>
      <c r="L31" s="7"/>
    </row>
    <row r="32" spans="1:12" s="9" customFormat="1" ht="18.75" x14ac:dyDescent="0.3">
      <c r="A32" s="19"/>
      <c r="B32" s="17"/>
      <c r="C32" s="17"/>
      <c r="D32" s="17">
        <f t="shared" si="0"/>
        <v>0</v>
      </c>
      <c r="E32" s="18"/>
      <c r="F32" s="7"/>
      <c r="G32" s="19"/>
      <c r="H32" s="35"/>
      <c r="I32" s="35"/>
      <c r="J32" s="35">
        <f t="shared" si="1"/>
        <v>306778</v>
      </c>
      <c r="K32" s="20"/>
      <c r="L32" s="7"/>
    </row>
    <row r="33" spans="1:12" s="9" customFormat="1" ht="18.75" x14ac:dyDescent="0.3">
      <c r="A33" s="19"/>
      <c r="B33" s="17"/>
      <c r="C33" s="17"/>
      <c r="D33" s="17">
        <f t="shared" si="0"/>
        <v>0</v>
      </c>
      <c r="E33" s="18"/>
      <c r="F33" s="7"/>
      <c r="G33" s="19"/>
      <c r="H33" s="35"/>
      <c r="I33" s="35"/>
      <c r="J33" s="35">
        <f t="shared" si="1"/>
        <v>306778</v>
      </c>
      <c r="K33" s="20"/>
      <c r="L33" s="7"/>
    </row>
    <row r="34" spans="1:12" s="9" customFormat="1" ht="18.75" x14ac:dyDescent="0.3">
      <c r="A34" s="19"/>
      <c r="B34" s="17"/>
      <c r="C34" s="17"/>
      <c r="D34" s="17">
        <f t="shared" si="0"/>
        <v>0</v>
      </c>
      <c r="E34" s="18"/>
      <c r="F34" s="7"/>
      <c r="G34" s="19"/>
      <c r="H34" s="35"/>
      <c r="I34" s="35"/>
      <c r="J34" s="35">
        <f t="shared" si="1"/>
        <v>306778</v>
      </c>
      <c r="K34" s="20"/>
      <c r="L34" s="7"/>
    </row>
    <row r="35" spans="1:12" s="9" customFormat="1" ht="18.75" x14ac:dyDescent="0.3">
      <c r="A35" s="19"/>
      <c r="B35" s="17"/>
      <c r="C35" s="17"/>
      <c r="D35" s="17">
        <f t="shared" si="0"/>
        <v>0</v>
      </c>
      <c r="E35" s="18"/>
      <c r="F35" s="7"/>
      <c r="G35" s="19"/>
      <c r="H35" s="35"/>
      <c r="I35" s="35"/>
      <c r="J35" s="35">
        <f t="shared" si="1"/>
        <v>306778</v>
      </c>
      <c r="K35" s="20"/>
      <c r="L35" s="7"/>
    </row>
    <row r="36" spans="1:12" s="9" customFormat="1" ht="19.5" thickBot="1" x14ac:dyDescent="0.35">
      <c r="A36" s="19"/>
      <c r="B36" s="17"/>
      <c r="C36" s="17"/>
      <c r="D36" s="17">
        <f t="shared" si="0"/>
        <v>0</v>
      </c>
      <c r="E36" s="18"/>
      <c r="F36" s="7"/>
      <c r="G36" s="19"/>
      <c r="H36" s="35"/>
      <c r="I36" s="35"/>
      <c r="J36" s="35">
        <f t="shared" si="1"/>
        <v>306778</v>
      </c>
      <c r="K36" s="20"/>
      <c r="L36" s="7"/>
    </row>
    <row r="37" spans="1:12" s="9" customFormat="1" ht="18.75" hidden="1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35"/>
      <c r="I37" s="35"/>
      <c r="J37" s="35">
        <f t="shared" si="1"/>
        <v>306778</v>
      </c>
      <c r="K37" s="20"/>
      <c r="L37" s="7"/>
    </row>
    <row r="38" spans="1:12" s="9" customFormat="1" ht="18.75" hidden="1" x14ac:dyDescent="0.3">
      <c r="A38" s="19"/>
      <c r="B38" s="17"/>
      <c r="C38" s="17"/>
      <c r="D38" s="17">
        <f t="shared" si="0"/>
        <v>0</v>
      </c>
      <c r="E38" s="18"/>
      <c r="F38" s="7"/>
      <c r="G38" s="19"/>
      <c r="H38" s="35"/>
      <c r="I38" s="35"/>
      <c r="J38" s="35">
        <f t="shared" si="1"/>
        <v>306778</v>
      </c>
      <c r="K38" s="20"/>
      <c r="L38" s="7"/>
    </row>
    <row r="39" spans="1:12" s="9" customFormat="1" ht="18.75" hidden="1" x14ac:dyDescent="0.3">
      <c r="A39" s="19"/>
      <c r="B39" s="17"/>
      <c r="C39" s="17"/>
      <c r="D39" s="17">
        <f t="shared" si="0"/>
        <v>0</v>
      </c>
      <c r="E39" s="18"/>
      <c r="F39" s="7"/>
      <c r="G39" s="19"/>
      <c r="H39" s="35"/>
      <c r="I39" s="35"/>
      <c r="J39" s="35">
        <f t="shared" si="1"/>
        <v>306778</v>
      </c>
      <c r="K39" s="20"/>
      <c r="L39" s="7"/>
    </row>
    <row r="40" spans="1:12" s="9" customFormat="1" ht="18.75" hidden="1" x14ac:dyDescent="0.3">
      <c r="A40" s="19"/>
      <c r="B40" s="17"/>
      <c r="C40" s="17"/>
      <c r="D40" s="17">
        <f t="shared" si="0"/>
        <v>0</v>
      </c>
      <c r="E40" s="18"/>
      <c r="F40" s="7"/>
      <c r="G40" s="19"/>
      <c r="H40" s="35"/>
      <c r="I40" s="35"/>
      <c r="J40" s="35">
        <f t="shared" si="1"/>
        <v>306778</v>
      </c>
      <c r="K40" s="20"/>
      <c r="L40" s="7"/>
    </row>
    <row r="41" spans="1:12" s="9" customFormat="1" ht="18.75" hidden="1" x14ac:dyDescent="0.3">
      <c r="A41" s="19"/>
      <c r="B41" s="17"/>
      <c r="C41" s="17"/>
      <c r="D41" s="17">
        <f t="shared" si="0"/>
        <v>0</v>
      </c>
      <c r="E41" s="18"/>
      <c r="F41" s="7"/>
      <c r="G41" s="19"/>
      <c r="H41" s="35"/>
      <c r="I41" s="35"/>
      <c r="J41" s="35">
        <f t="shared" si="1"/>
        <v>306778</v>
      </c>
      <c r="K41" s="20"/>
      <c r="L41" s="7"/>
    </row>
    <row r="42" spans="1:12" s="9" customFormat="1" ht="18.75" hidden="1" x14ac:dyDescent="0.3">
      <c r="A42" s="19"/>
      <c r="B42" s="17"/>
      <c r="C42" s="17"/>
      <c r="D42" s="17">
        <f t="shared" si="0"/>
        <v>0</v>
      </c>
      <c r="E42" s="18"/>
      <c r="F42" s="7"/>
      <c r="G42" s="19"/>
      <c r="H42" s="35"/>
      <c r="I42" s="35"/>
      <c r="J42" s="35">
        <f t="shared" si="1"/>
        <v>306778</v>
      </c>
      <c r="K42" s="20"/>
      <c r="L42" s="7"/>
    </row>
    <row r="43" spans="1:12" s="9" customFormat="1" ht="18.75" hidden="1" x14ac:dyDescent="0.3">
      <c r="A43" s="19"/>
      <c r="B43" s="17"/>
      <c r="C43" s="17"/>
      <c r="D43" s="17">
        <f t="shared" si="0"/>
        <v>0</v>
      </c>
      <c r="E43" s="18"/>
      <c r="F43" s="7"/>
      <c r="G43" s="19"/>
      <c r="H43" s="35"/>
      <c r="I43" s="35"/>
      <c r="J43" s="35">
        <f t="shared" si="1"/>
        <v>306778</v>
      </c>
      <c r="K43" s="20"/>
      <c r="L43" s="7"/>
    </row>
    <row r="44" spans="1:12" s="9" customFormat="1" ht="18.75" hidden="1" x14ac:dyDescent="0.3">
      <c r="A44" s="19"/>
      <c r="B44" s="17"/>
      <c r="C44" s="17"/>
      <c r="D44" s="17">
        <f t="shared" si="0"/>
        <v>0</v>
      </c>
      <c r="E44" s="18"/>
      <c r="F44" s="7"/>
      <c r="G44" s="19"/>
      <c r="H44" s="35"/>
      <c r="I44" s="35"/>
      <c r="J44" s="35">
        <f t="shared" si="1"/>
        <v>306778</v>
      </c>
      <c r="K44" s="20"/>
      <c r="L44" s="7"/>
    </row>
    <row r="45" spans="1:12" s="9" customFormat="1" ht="18.75" hidden="1" x14ac:dyDescent="0.3">
      <c r="A45" s="19"/>
      <c r="B45" s="17"/>
      <c r="C45" s="17"/>
      <c r="D45" s="17">
        <f t="shared" si="0"/>
        <v>0</v>
      </c>
      <c r="E45" s="18"/>
      <c r="F45" s="7"/>
      <c r="G45" s="19"/>
      <c r="H45" s="35"/>
      <c r="I45" s="35"/>
      <c r="J45" s="35">
        <f t="shared" si="1"/>
        <v>306778</v>
      </c>
      <c r="K45" s="20"/>
      <c r="L45" s="7"/>
    </row>
    <row r="46" spans="1:12" s="9" customFormat="1" ht="18.75" hidden="1" x14ac:dyDescent="0.3">
      <c r="A46" s="19"/>
      <c r="B46" s="17"/>
      <c r="C46" s="17"/>
      <c r="D46" s="17">
        <f t="shared" si="0"/>
        <v>0</v>
      </c>
      <c r="E46" s="18"/>
      <c r="F46" s="7"/>
      <c r="G46" s="19"/>
      <c r="H46" s="35"/>
      <c r="I46" s="35"/>
      <c r="J46" s="35">
        <f t="shared" si="1"/>
        <v>306778</v>
      </c>
      <c r="K46" s="20"/>
      <c r="L46" s="7"/>
    </row>
    <row r="47" spans="1:12" s="9" customFormat="1" ht="18.75" hidden="1" x14ac:dyDescent="0.3">
      <c r="A47" s="19"/>
      <c r="B47" s="17"/>
      <c r="C47" s="17"/>
      <c r="D47" s="17">
        <f t="shared" si="0"/>
        <v>0</v>
      </c>
      <c r="E47" s="18"/>
      <c r="F47" s="7"/>
      <c r="G47" s="19"/>
      <c r="H47" s="35"/>
      <c r="I47" s="35"/>
      <c r="J47" s="35">
        <f t="shared" si="1"/>
        <v>306778</v>
      </c>
      <c r="K47" s="20"/>
      <c r="L47" s="7"/>
    </row>
    <row r="48" spans="1:12" s="9" customFormat="1" ht="18.75" hidden="1" x14ac:dyDescent="0.3">
      <c r="A48" s="19"/>
      <c r="B48" s="17"/>
      <c r="C48" s="17"/>
      <c r="D48" s="17">
        <f t="shared" si="0"/>
        <v>0</v>
      </c>
      <c r="E48" s="18"/>
      <c r="F48" s="7"/>
      <c r="G48" s="19"/>
      <c r="H48" s="35"/>
      <c r="I48" s="35"/>
      <c r="J48" s="35">
        <f t="shared" si="1"/>
        <v>306778</v>
      </c>
      <c r="K48" s="20"/>
      <c r="L48" s="7"/>
    </row>
    <row r="49" spans="1:12" s="9" customFormat="1" ht="18.75" hidden="1" x14ac:dyDescent="0.3">
      <c r="A49" s="19"/>
      <c r="B49" s="17"/>
      <c r="C49" s="17"/>
      <c r="D49" s="17">
        <f t="shared" si="0"/>
        <v>0</v>
      </c>
      <c r="E49" s="18"/>
      <c r="F49" s="7"/>
      <c r="G49" s="19"/>
      <c r="H49" s="35"/>
      <c r="I49" s="35"/>
      <c r="J49" s="35">
        <f t="shared" si="1"/>
        <v>306778</v>
      </c>
      <c r="K49" s="20"/>
      <c r="L49" s="7"/>
    </row>
    <row r="50" spans="1:12" s="9" customFormat="1" ht="18.75" hidden="1" x14ac:dyDescent="0.3">
      <c r="A50" s="19"/>
      <c r="B50" s="17"/>
      <c r="C50" s="17"/>
      <c r="D50" s="17">
        <f t="shared" si="0"/>
        <v>0</v>
      </c>
      <c r="E50" s="18"/>
      <c r="F50" s="7"/>
      <c r="G50" s="19"/>
      <c r="H50" s="35"/>
      <c r="I50" s="35"/>
      <c r="J50" s="35">
        <f t="shared" si="1"/>
        <v>306778</v>
      </c>
      <c r="K50" s="20"/>
      <c r="L50" s="7"/>
    </row>
    <row r="51" spans="1:12" s="9" customFormat="1" ht="18.75" hidden="1" x14ac:dyDescent="0.3">
      <c r="A51" s="19"/>
      <c r="B51" s="17"/>
      <c r="C51" s="17"/>
      <c r="D51" s="17">
        <f t="shared" si="0"/>
        <v>0</v>
      </c>
      <c r="E51" s="18"/>
      <c r="F51" s="7"/>
      <c r="G51" s="19"/>
      <c r="H51" s="35"/>
      <c r="I51" s="35"/>
      <c r="J51" s="35">
        <f t="shared" si="1"/>
        <v>306778</v>
      </c>
      <c r="K51" s="20"/>
      <c r="L51" s="7"/>
    </row>
    <row r="52" spans="1:12" s="9" customFormat="1" ht="18.75" hidden="1" x14ac:dyDescent="0.3">
      <c r="A52" s="19"/>
      <c r="B52" s="17"/>
      <c r="C52" s="17"/>
      <c r="D52" s="17">
        <f t="shared" si="0"/>
        <v>0</v>
      </c>
      <c r="E52" s="18"/>
      <c r="F52" s="7"/>
      <c r="G52" s="19"/>
      <c r="H52" s="35"/>
      <c r="I52" s="35"/>
      <c r="J52" s="35">
        <f t="shared" si="1"/>
        <v>306778</v>
      </c>
      <c r="K52" s="20"/>
      <c r="L52" s="7"/>
    </row>
    <row r="53" spans="1:12" s="9" customFormat="1" ht="18.75" hidden="1" x14ac:dyDescent="0.3">
      <c r="A53" s="19"/>
      <c r="B53" s="17"/>
      <c r="C53" s="17"/>
      <c r="D53" s="17">
        <f t="shared" si="0"/>
        <v>0</v>
      </c>
      <c r="E53" s="18"/>
      <c r="F53" s="7"/>
      <c r="G53" s="19"/>
      <c r="H53" s="35"/>
      <c r="I53" s="35"/>
      <c r="J53" s="35">
        <f t="shared" si="1"/>
        <v>306778</v>
      </c>
      <c r="K53" s="20"/>
      <c r="L53" s="7"/>
    </row>
    <row r="54" spans="1:12" s="9" customFormat="1" ht="18.75" hidden="1" x14ac:dyDescent="0.3">
      <c r="A54" s="19"/>
      <c r="B54" s="17"/>
      <c r="C54" s="17"/>
      <c r="D54" s="17">
        <f t="shared" si="0"/>
        <v>0</v>
      </c>
      <c r="E54" s="18"/>
      <c r="F54" s="7"/>
      <c r="G54" s="19"/>
      <c r="H54" s="35"/>
      <c r="I54" s="35"/>
      <c r="J54" s="35">
        <f t="shared" si="1"/>
        <v>306778</v>
      </c>
      <c r="K54" s="20"/>
      <c r="L54" s="7"/>
    </row>
    <row r="55" spans="1:12" s="9" customFormat="1" ht="18.75" hidden="1" x14ac:dyDescent="0.3">
      <c r="A55" s="19"/>
      <c r="B55" s="17"/>
      <c r="C55" s="17"/>
      <c r="D55" s="17">
        <f t="shared" si="0"/>
        <v>0</v>
      </c>
      <c r="E55" s="18"/>
      <c r="F55" s="7"/>
      <c r="G55" s="19"/>
      <c r="H55" s="35"/>
      <c r="I55" s="35"/>
      <c r="J55" s="35">
        <f t="shared" si="1"/>
        <v>306778</v>
      </c>
      <c r="K55" s="20"/>
      <c r="L55" s="7"/>
    </row>
    <row r="56" spans="1:12" s="9" customFormat="1" ht="18.75" hidden="1" x14ac:dyDescent="0.3">
      <c r="A56" s="19"/>
      <c r="B56" s="17"/>
      <c r="C56" s="17"/>
      <c r="D56" s="17">
        <f t="shared" si="0"/>
        <v>0</v>
      </c>
      <c r="E56" s="18"/>
      <c r="F56" s="7"/>
      <c r="G56" s="19"/>
      <c r="H56" s="35"/>
      <c r="I56" s="35"/>
      <c r="J56" s="35">
        <f t="shared" si="1"/>
        <v>306778</v>
      </c>
      <c r="K56" s="20"/>
      <c r="L56" s="7"/>
    </row>
    <row r="57" spans="1:12" s="9" customFormat="1" ht="18.75" hidden="1" x14ac:dyDescent="0.3">
      <c r="A57" s="19"/>
      <c r="B57" s="17"/>
      <c r="C57" s="17"/>
      <c r="D57" s="17">
        <f t="shared" si="0"/>
        <v>0</v>
      </c>
      <c r="E57" s="18"/>
      <c r="F57" s="7"/>
      <c r="G57" s="19"/>
      <c r="H57" s="35"/>
      <c r="I57" s="35"/>
      <c r="J57" s="35">
        <f t="shared" si="1"/>
        <v>306778</v>
      </c>
      <c r="K57" s="20"/>
      <c r="L57" s="7"/>
    </row>
    <row r="58" spans="1:12" s="9" customFormat="1" ht="18.75" hidden="1" x14ac:dyDescent="0.3">
      <c r="A58" s="19"/>
      <c r="B58" s="17"/>
      <c r="C58" s="17"/>
      <c r="D58" s="17">
        <f t="shared" si="0"/>
        <v>0</v>
      </c>
      <c r="E58" s="18"/>
      <c r="F58" s="7"/>
      <c r="G58" s="19"/>
      <c r="H58" s="35"/>
      <c r="I58" s="35"/>
      <c r="J58" s="35">
        <f t="shared" si="1"/>
        <v>306778</v>
      </c>
      <c r="K58" s="20"/>
      <c r="L58" s="7"/>
    </row>
    <row r="59" spans="1:12" s="9" customFormat="1" ht="18.75" hidden="1" x14ac:dyDescent="0.3">
      <c r="A59" s="19"/>
      <c r="B59" s="17"/>
      <c r="C59" s="17"/>
      <c r="D59" s="17">
        <f t="shared" si="0"/>
        <v>0</v>
      </c>
      <c r="E59" s="18"/>
      <c r="F59" s="7"/>
      <c r="G59" s="19"/>
      <c r="H59" s="35"/>
      <c r="I59" s="35"/>
      <c r="J59" s="35">
        <f t="shared" si="1"/>
        <v>306778</v>
      </c>
      <c r="K59" s="20"/>
      <c r="L59" s="7"/>
    </row>
    <row r="60" spans="1:12" s="9" customFormat="1" ht="18.75" hidden="1" x14ac:dyDescent="0.3">
      <c r="A60" s="19"/>
      <c r="B60" s="17"/>
      <c r="C60" s="17"/>
      <c r="D60" s="17">
        <f t="shared" si="0"/>
        <v>0</v>
      </c>
      <c r="E60" s="18"/>
      <c r="F60" s="7"/>
      <c r="G60" s="19"/>
      <c r="H60" s="35"/>
      <c r="I60" s="35"/>
      <c r="J60" s="35">
        <f t="shared" si="1"/>
        <v>306778</v>
      </c>
      <c r="K60" s="20"/>
      <c r="L60" s="7"/>
    </row>
    <row r="61" spans="1:12" s="9" customFormat="1" ht="18.75" hidden="1" x14ac:dyDescent="0.3">
      <c r="A61" s="19"/>
      <c r="B61" s="17"/>
      <c r="C61" s="17"/>
      <c r="D61" s="17">
        <f t="shared" si="0"/>
        <v>0</v>
      </c>
      <c r="E61" s="18"/>
      <c r="F61" s="7"/>
      <c r="G61" s="19"/>
      <c r="H61" s="35"/>
      <c r="I61" s="35"/>
      <c r="J61" s="35">
        <f t="shared" si="1"/>
        <v>306778</v>
      </c>
      <c r="K61" s="20"/>
      <c r="L61" s="7"/>
    </row>
    <row r="62" spans="1:12" s="9" customFormat="1" ht="18.75" hidden="1" x14ac:dyDescent="0.3">
      <c r="A62" s="19"/>
      <c r="B62" s="17"/>
      <c r="C62" s="17"/>
      <c r="D62" s="17">
        <f t="shared" si="0"/>
        <v>0</v>
      </c>
      <c r="E62" s="18"/>
      <c r="F62" s="7"/>
      <c r="G62" s="19"/>
      <c r="H62" s="35"/>
      <c r="I62" s="35"/>
      <c r="J62" s="35">
        <f t="shared" si="1"/>
        <v>306778</v>
      </c>
      <c r="K62" s="20"/>
      <c r="L62" s="7"/>
    </row>
    <row r="63" spans="1:12" s="9" customFormat="1" ht="18.75" hidden="1" x14ac:dyDescent="0.3">
      <c r="A63" s="19"/>
      <c r="B63" s="17"/>
      <c r="C63" s="17"/>
      <c r="D63" s="17">
        <f t="shared" si="0"/>
        <v>0</v>
      </c>
      <c r="E63" s="18"/>
      <c r="F63" s="7"/>
      <c r="G63" s="19"/>
      <c r="H63" s="35"/>
      <c r="I63" s="35"/>
      <c r="J63" s="35">
        <f t="shared" si="1"/>
        <v>306778</v>
      </c>
      <c r="K63" s="20"/>
      <c r="L63" s="7"/>
    </row>
    <row r="64" spans="1:12" s="9" customFormat="1" ht="18.75" hidden="1" x14ac:dyDescent="0.3">
      <c r="A64" s="19"/>
      <c r="B64" s="17"/>
      <c r="C64" s="17"/>
      <c r="D64" s="17">
        <f t="shared" si="0"/>
        <v>0</v>
      </c>
      <c r="E64" s="18"/>
      <c r="F64" s="7"/>
      <c r="G64" s="19"/>
      <c r="H64" s="35"/>
      <c r="I64" s="35"/>
      <c r="J64" s="35">
        <f t="shared" si="1"/>
        <v>306778</v>
      </c>
      <c r="K64" s="20"/>
      <c r="L64" s="7"/>
    </row>
    <row r="65" spans="1:12" s="9" customFormat="1" ht="18.75" hidden="1" x14ac:dyDescent="0.3">
      <c r="A65" s="19"/>
      <c r="B65" s="17"/>
      <c r="C65" s="17"/>
      <c r="D65" s="17">
        <f t="shared" si="0"/>
        <v>0</v>
      </c>
      <c r="E65" s="18"/>
      <c r="F65" s="7"/>
      <c r="G65" s="19"/>
      <c r="H65" s="35"/>
      <c r="I65" s="35"/>
      <c r="J65" s="35">
        <f t="shared" si="1"/>
        <v>306778</v>
      </c>
      <c r="K65" s="20"/>
      <c r="L65" s="7"/>
    </row>
    <row r="66" spans="1:12" s="9" customFormat="1" ht="18.75" hidden="1" x14ac:dyDescent="0.3">
      <c r="A66" s="19"/>
      <c r="B66" s="17"/>
      <c r="C66" s="17"/>
      <c r="D66" s="17">
        <f t="shared" si="0"/>
        <v>0</v>
      </c>
      <c r="E66" s="18"/>
      <c r="F66" s="7"/>
      <c r="G66" s="19"/>
      <c r="H66" s="35"/>
      <c r="I66" s="35"/>
      <c r="J66" s="35">
        <f t="shared" si="1"/>
        <v>306778</v>
      </c>
      <c r="K66" s="20"/>
      <c r="L66" s="7"/>
    </row>
    <row r="67" spans="1:12" s="9" customFormat="1" ht="18.75" hidden="1" x14ac:dyDescent="0.3">
      <c r="A67" s="19"/>
      <c r="B67" s="17"/>
      <c r="C67" s="17"/>
      <c r="D67" s="17">
        <f t="shared" si="0"/>
        <v>0</v>
      </c>
      <c r="E67" s="18"/>
      <c r="F67" s="7"/>
      <c r="G67" s="19"/>
      <c r="H67" s="35"/>
      <c r="I67" s="35"/>
      <c r="J67" s="35">
        <f t="shared" si="1"/>
        <v>306778</v>
      </c>
      <c r="K67" s="20"/>
      <c r="L67" s="7"/>
    </row>
    <row r="68" spans="1:12" s="9" customFormat="1" ht="18.75" hidden="1" x14ac:dyDescent="0.3">
      <c r="A68" s="19"/>
      <c r="B68" s="17"/>
      <c r="C68" s="17"/>
      <c r="D68" s="17">
        <f t="shared" si="0"/>
        <v>0</v>
      </c>
      <c r="E68" s="18"/>
      <c r="F68" s="7"/>
      <c r="G68" s="19"/>
      <c r="H68" s="35"/>
      <c r="I68" s="35"/>
      <c r="J68" s="35">
        <f t="shared" si="1"/>
        <v>306778</v>
      </c>
      <c r="K68" s="20"/>
      <c r="L68" s="7"/>
    </row>
    <row r="69" spans="1:12" s="9" customFormat="1" ht="18.75" hidden="1" x14ac:dyDescent="0.3">
      <c r="A69" s="19"/>
      <c r="B69" s="17"/>
      <c r="C69" s="17"/>
      <c r="D69" s="17">
        <f t="shared" si="0"/>
        <v>0</v>
      </c>
      <c r="E69" s="18"/>
      <c r="F69" s="7"/>
      <c r="G69" s="19"/>
      <c r="H69" s="35"/>
      <c r="I69" s="35"/>
      <c r="J69" s="35">
        <f t="shared" si="1"/>
        <v>306778</v>
      </c>
      <c r="K69" s="20"/>
      <c r="L69" s="7"/>
    </row>
    <row r="70" spans="1:12" s="9" customFormat="1" ht="18.75" hidden="1" x14ac:dyDescent="0.3">
      <c r="A70" s="19"/>
      <c r="B70" s="17"/>
      <c r="C70" s="17"/>
      <c r="D70" s="17">
        <f t="shared" si="0"/>
        <v>0</v>
      </c>
      <c r="E70" s="18"/>
      <c r="F70" s="7"/>
      <c r="G70" s="19"/>
      <c r="H70" s="35"/>
      <c r="I70" s="35"/>
      <c r="J70" s="35">
        <f t="shared" si="1"/>
        <v>306778</v>
      </c>
      <c r="K70" s="20"/>
      <c r="L70" s="7"/>
    </row>
    <row r="71" spans="1:12" s="9" customFormat="1" ht="18.75" hidden="1" x14ac:dyDescent="0.3">
      <c r="A71" s="19"/>
      <c r="B71" s="17"/>
      <c r="C71" s="17"/>
      <c r="D71" s="17">
        <f t="shared" ref="D71:D134" si="2">D70+B71-C71</f>
        <v>0</v>
      </c>
      <c r="E71" s="18"/>
      <c r="F71" s="7"/>
      <c r="G71" s="19"/>
      <c r="H71" s="35"/>
      <c r="I71" s="35"/>
      <c r="J71" s="35">
        <f t="shared" si="1"/>
        <v>306778</v>
      </c>
      <c r="K71" s="20"/>
      <c r="L71" s="7"/>
    </row>
    <row r="72" spans="1:12" s="9" customFormat="1" ht="18.75" hidden="1" x14ac:dyDescent="0.3">
      <c r="A72" s="19"/>
      <c r="B72" s="17"/>
      <c r="C72" s="17"/>
      <c r="D72" s="17">
        <f t="shared" si="2"/>
        <v>0</v>
      </c>
      <c r="E72" s="18"/>
      <c r="F72" s="7"/>
      <c r="G72" s="19"/>
      <c r="H72" s="35"/>
      <c r="I72" s="35"/>
      <c r="J72" s="35">
        <f t="shared" ref="J72:J135" si="3">J71+H72-I72</f>
        <v>306778</v>
      </c>
      <c r="K72" s="20"/>
      <c r="L72" s="7"/>
    </row>
    <row r="73" spans="1:12" s="9" customFormat="1" ht="18.75" hidden="1" x14ac:dyDescent="0.3">
      <c r="A73" s="19"/>
      <c r="B73" s="17"/>
      <c r="C73" s="17"/>
      <c r="D73" s="17">
        <f t="shared" si="2"/>
        <v>0</v>
      </c>
      <c r="E73" s="18"/>
      <c r="F73" s="7"/>
      <c r="G73" s="19"/>
      <c r="H73" s="35"/>
      <c r="I73" s="35"/>
      <c r="J73" s="35">
        <f t="shared" si="3"/>
        <v>306778</v>
      </c>
      <c r="K73" s="20"/>
      <c r="L73" s="7"/>
    </row>
    <row r="74" spans="1:12" s="9" customFormat="1" ht="18.75" hidden="1" x14ac:dyDescent="0.3">
      <c r="A74" s="19"/>
      <c r="B74" s="17"/>
      <c r="C74" s="17"/>
      <c r="D74" s="17">
        <f t="shared" si="2"/>
        <v>0</v>
      </c>
      <c r="E74" s="18"/>
      <c r="F74" s="7"/>
      <c r="G74" s="19"/>
      <c r="H74" s="35"/>
      <c r="I74" s="35"/>
      <c r="J74" s="35">
        <f t="shared" si="3"/>
        <v>306778</v>
      </c>
      <c r="K74" s="20"/>
      <c r="L74" s="7"/>
    </row>
    <row r="75" spans="1:12" s="9" customFormat="1" ht="18.75" hidden="1" x14ac:dyDescent="0.3">
      <c r="A75" s="19"/>
      <c r="B75" s="17"/>
      <c r="C75" s="17"/>
      <c r="D75" s="17">
        <f t="shared" si="2"/>
        <v>0</v>
      </c>
      <c r="E75" s="18"/>
      <c r="F75" s="7"/>
      <c r="G75" s="19"/>
      <c r="H75" s="35"/>
      <c r="I75" s="35"/>
      <c r="J75" s="35">
        <f t="shared" si="3"/>
        <v>306778</v>
      </c>
      <c r="K75" s="20"/>
      <c r="L75" s="7"/>
    </row>
    <row r="76" spans="1:12" s="9" customFormat="1" ht="18.75" hidden="1" x14ac:dyDescent="0.3">
      <c r="A76" s="19"/>
      <c r="B76" s="17"/>
      <c r="C76" s="17"/>
      <c r="D76" s="17">
        <f t="shared" si="2"/>
        <v>0</v>
      </c>
      <c r="E76" s="18"/>
      <c r="F76" s="7"/>
      <c r="G76" s="19"/>
      <c r="H76" s="35"/>
      <c r="I76" s="35"/>
      <c r="J76" s="35">
        <f t="shared" si="3"/>
        <v>306778</v>
      </c>
      <c r="K76" s="20"/>
      <c r="L76" s="7"/>
    </row>
    <row r="77" spans="1:12" s="9" customFormat="1" ht="18.75" hidden="1" x14ac:dyDescent="0.3">
      <c r="A77" s="19"/>
      <c r="B77" s="17"/>
      <c r="C77" s="17"/>
      <c r="D77" s="17">
        <f t="shared" si="2"/>
        <v>0</v>
      </c>
      <c r="E77" s="18"/>
      <c r="F77" s="7"/>
      <c r="G77" s="19"/>
      <c r="H77" s="35"/>
      <c r="I77" s="35"/>
      <c r="J77" s="35">
        <f t="shared" si="3"/>
        <v>306778</v>
      </c>
      <c r="K77" s="20"/>
      <c r="L77" s="7"/>
    </row>
    <row r="78" spans="1:12" s="9" customFormat="1" ht="18.75" hidden="1" x14ac:dyDescent="0.3">
      <c r="A78" s="19"/>
      <c r="B78" s="17"/>
      <c r="C78" s="17"/>
      <c r="D78" s="17">
        <f t="shared" si="2"/>
        <v>0</v>
      </c>
      <c r="E78" s="18"/>
      <c r="F78" s="7"/>
      <c r="G78" s="19"/>
      <c r="H78" s="35"/>
      <c r="I78" s="35"/>
      <c r="J78" s="35">
        <f t="shared" si="3"/>
        <v>306778</v>
      </c>
      <c r="K78" s="20"/>
      <c r="L78" s="7"/>
    </row>
    <row r="79" spans="1:12" s="9" customFormat="1" ht="18.75" hidden="1" x14ac:dyDescent="0.3">
      <c r="A79" s="19"/>
      <c r="B79" s="17"/>
      <c r="C79" s="17"/>
      <c r="D79" s="17">
        <f t="shared" si="2"/>
        <v>0</v>
      </c>
      <c r="E79" s="18"/>
      <c r="F79" s="7"/>
      <c r="G79" s="19"/>
      <c r="H79" s="35"/>
      <c r="I79" s="35"/>
      <c r="J79" s="35">
        <f t="shared" si="3"/>
        <v>306778</v>
      </c>
      <c r="K79" s="20"/>
      <c r="L79" s="7"/>
    </row>
    <row r="80" spans="1:12" s="9" customFormat="1" ht="18.75" hidden="1" x14ac:dyDescent="0.3">
      <c r="A80" s="19"/>
      <c r="B80" s="17"/>
      <c r="C80" s="17"/>
      <c r="D80" s="17">
        <f t="shared" si="2"/>
        <v>0</v>
      </c>
      <c r="E80" s="18"/>
      <c r="F80" s="7"/>
      <c r="G80" s="19"/>
      <c r="H80" s="35"/>
      <c r="I80" s="35"/>
      <c r="J80" s="35">
        <f t="shared" si="3"/>
        <v>306778</v>
      </c>
      <c r="K80" s="20"/>
      <c r="L80" s="7"/>
    </row>
    <row r="81" spans="1:12" s="9" customFormat="1" ht="18.75" hidden="1" x14ac:dyDescent="0.3">
      <c r="A81" s="19"/>
      <c r="B81" s="17"/>
      <c r="C81" s="17"/>
      <c r="D81" s="17">
        <f t="shared" si="2"/>
        <v>0</v>
      </c>
      <c r="E81" s="18"/>
      <c r="F81" s="7"/>
      <c r="G81" s="19"/>
      <c r="H81" s="35"/>
      <c r="I81" s="35"/>
      <c r="J81" s="35">
        <f t="shared" si="3"/>
        <v>306778</v>
      </c>
      <c r="K81" s="20"/>
      <c r="L81" s="7"/>
    </row>
    <row r="82" spans="1:12" s="9" customFormat="1" ht="18.75" hidden="1" x14ac:dyDescent="0.3">
      <c r="A82" s="19"/>
      <c r="B82" s="17"/>
      <c r="C82" s="17"/>
      <c r="D82" s="17">
        <f t="shared" si="2"/>
        <v>0</v>
      </c>
      <c r="E82" s="18"/>
      <c r="F82" s="7"/>
      <c r="G82" s="19"/>
      <c r="H82" s="35"/>
      <c r="I82" s="35"/>
      <c r="J82" s="35">
        <f t="shared" si="3"/>
        <v>306778</v>
      </c>
      <c r="K82" s="20"/>
      <c r="L82" s="7"/>
    </row>
    <row r="83" spans="1:12" s="9" customFormat="1" ht="18.75" hidden="1" x14ac:dyDescent="0.3">
      <c r="A83" s="19"/>
      <c r="B83" s="17"/>
      <c r="C83" s="17"/>
      <c r="D83" s="17">
        <f t="shared" si="2"/>
        <v>0</v>
      </c>
      <c r="E83" s="18"/>
      <c r="F83" s="7"/>
      <c r="G83" s="19"/>
      <c r="H83" s="35"/>
      <c r="I83" s="35"/>
      <c r="J83" s="35">
        <f t="shared" si="3"/>
        <v>306778</v>
      </c>
      <c r="K83" s="20"/>
      <c r="L83" s="7"/>
    </row>
    <row r="84" spans="1:12" s="9" customFormat="1" ht="18.75" hidden="1" x14ac:dyDescent="0.3">
      <c r="A84" s="19"/>
      <c r="B84" s="17"/>
      <c r="C84" s="17"/>
      <c r="D84" s="17">
        <f t="shared" si="2"/>
        <v>0</v>
      </c>
      <c r="E84" s="18"/>
      <c r="F84" s="7"/>
      <c r="G84" s="19"/>
      <c r="H84" s="35"/>
      <c r="I84" s="35"/>
      <c r="J84" s="35">
        <f t="shared" si="3"/>
        <v>306778</v>
      </c>
      <c r="K84" s="20"/>
      <c r="L84" s="7"/>
    </row>
    <row r="85" spans="1:12" s="9" customFormat="1" ht="18.75" hidden="1" x14ac:dyDescent="0.3">
      <c r="A85" s="19"/>
      <c r="B85" s="17"/>
      <c r="C85" s="17"/>
      <c r="D85" s="17">
        <f t="shared" si="2"/>
        <v>0</v>
      </c>
      <c r="E85" s="18"/>
      <c r="F85" s="7"/>
      <c r="G85" s="19"/>
      <c r="H85" s="35"/>
      <c r="I85" s="35"/>
      <c r="J85" s="35">
        <f t="shared" si="3"/>
        <v>306778</v>
      </c>
      <c r="K85" s="20"/>
      <c r="L85" s="7"/>
    </row>
    <row r="86" spans="1:12" s="9" customFormat="1" ht="18.75" hidden="1" x14ac:dyDescent="0.3">
      <c r="A86" s="19"/>
      <c r="B86" s="17"/>
      <c r="C86" s="17"/>
      <c r="D86" s="17">
        <f t="shared" si="2"/>
        <v>0</v>
      </c>
      <c r="E86" s="18"/>
      <c r="F86" s="7"/>
      <c r="G86" s="19"/>
      <c r="H86" s="35"/>
      <c r="I86" s="35"/>
      <c r="J86" s="35">
        <f t="shared" si="3"/>
        <v>306778</v>
      </c>
      <c r="K86" s="20"/>
      <c r="L86" s="7"/>
    </row>
    <row r="87" spans="1:12" s="9" customFormat="1" ht="18.75" hidden="1" x14ac:dyDescent="0.3">
      <c r="A87" s="19"/>
      <c r="B87" s="17"/>
      <c r="C87" s="17"/>
      <c r="D87" s="17">
        <f t="shared" si="2"/>
        <v>0</v>
      </c>
      <c r="E87" s="18"/>
      <c r="F87" s="7"/>
      <c r="G87" s="19"/>
      <c r="H87" s="35"/>
      <c r="I87" s="35"/>
      <c r="J87" s="35">
        <f t="shared" si="3"/>
        <v>306778</v>
      </c>
      <c r="K87" s="20"/>
      <c r="L87" s="7"/>
    </row>
    <row r="88" spans="1:12" s="9" customFormat="1" ht="18.75" hidden="1" x14ac:dyDescent="0.3">
      <c r="A88" s="19"/>
      <c r="B88" s="17"/>
      <c r="C88" s="17"/>
      <c r="D88" s="17">
        <f t="shared" si="2"/>
        <v>0</v>
      </c>
      <c r="E88" s="18"/>
      <c r="F88" s="7"/>
      <c r="G88" s="19"/>
      <c r="H88" s="35"/>
      <c r="I88" s="35"/>
      <c r="J88" s="35">
        <f t="shared" si="3"/>
        <v>306778</v>
      </c>
      <c r="K88" s="20"/>
      <c r="L88" s="7"/>
    </row>
    <row r="89" spans="1:12" s="9" customFormat="1" ht="18.75" hidden="1" x14ac:dyDescent="0.3">
      <c r="A89" s="19"/>
      <c r="B89" s="17"/>
      <c r="C89" s="17"/>
      <c r="D89" s="17">
        <f t="shared" si="2"/>
        <v>0</v>
      </c>
      <c r="E89" s="18"/>
      <c r="F89" s="7"/>
      <c r="G89" s="19"/>
      <c r="H89" s="35"/>
      <c r="I89" s="35"/>
      <c r="J89" s="35">
        <f t="shared" si="3"/>
        <v>306778</v>
      </c>
      <c r="K89" s="20"/>
      <c r="L89" s="7"/>
    </row>
    <row r="90" spans="1:12" s="9" customFormat="1" ht="18.75" hidden="1" x14ac:dyDescent="0.3">
      <c r="A90" s="19"/>
      <c r="B90" s="17"/>
      <c r="C90" s="17"/>
      <c r="D90" s="17">
        <f t="shared" si="2"/>
        <v>0</v>
      </c>
      <c r="E90" s="18"/>
      <c r="F90" s="7"/>
      <c r="G90" s="19"/>
      <c r="H90" s="35"/>
      <c r="I90" s="35"/>
      <c r="J90" s="35">
        <f t="shared" si="3"/>
        <v>306778</v>
      </c>
      <c r="K90" s="20"/>
      <c r="L90" s="7"/>
    </row>
    <row r="91" spans="1:12" s="9" customFormat="1" ht="18.75" hidden="1" x14ac:dyDescent="0.3">
      <c r="A91" s="19"/>
      <c r="B91" s="17"/>
      <c r="C91" s="17"/>
      <c r="D91" s="17">
        <f t="shared" si="2"/>
        <v>0</v>
      </c>
      <c r="E91" s="18"/>
      <c r="F91" s="7"/>
      <c r="G91" s="19"/>
      <c r="H91" s="35"/>
      <c r="I91" s="35"/>
      <c r="J91" s="35">
        <f t="shared" si="3"/>
        <v>306778</v>
      </c>
      <c r="K91" s="20"/>
      <c r="L91" s="7"/>
    </row>
    <row r="92" spans="1:12" s="9" customFormat="1" ht="18.75" hidden="1" x14ac:dyDescent="0.3">
      <c r="A92" s="19"/>
      <c r="B92" s="17"/>
      <c r="C92" s="17"/>
      <c r="D92" s="17">
        <f t="shared" si="2"/>
        <v>0</v>
      </c>
      <c r="E92" s="18"/>
      <c r="F92" s="7"/>
      <c r="G92" s="19"/>
      <c r="H92" s="35"/>
      <c r="I92" s="35"/>
      <c r="J92" s="35">
        <f t="shared" si="3"/>
        <v>306778</v>
      </c>
      <c r="K92" s="20"/>
      <c r="L92" s="7"/>
    </row>
    <row r="93" spans="1:12" s="9" customFormat="1" ht="18.75" hidden="1" x14ac:dyDescent="0.3">
      <c r="A93" s="19"/>
      <c r="B93" s="17"/>
      <c r="C93" s="17"/>
      <c r="D93" s="17">
        <f t="shared" si="2"/>
        <v>0</v>
      </c>
      <c r="E93" s="18"/>
      <c r="F93" s="7"/>
      <c r="G93" s="19"/>
      <c r="H93" s="35"/>
      <c r="I93" s="35"/>
      <c r="J93" s="35">
        <f t="shared" si="3"/>
        <v>306778</v>
      </c>
      <c r="K93" s="20"/>
      <c r="L93" s="7"/>
    </row>
    <row r="94" spans="1:12" s="9" customFormat="1" ht="18.75" hidden="1" x14ac:dyDescent="0.3">
      <c r="A94" s="19"/>
      <c r="B94" s="17"/>
      <c r="C94" s="17"/>
      <c r="D94" s="17">
        <f t="shared" si="2"/>
        <v>0</v>
      </c>
      <c r="E94" s="18"/>
      <c r="F94" s="7"/>
      <c r="G94" s="19"/>
      <c r="H94" s="35"/>
      <c r="I94" s="35"/>
      <c r="J94" s="35">
        <f t="shared" si="3"/>
        <v>306778</v>
      </c>
      <c r="K94" s="20"/>
      <c r="L94" s="7"/>
    </row>
    <row r="95" spans="1:12" s="9" customFormat="1" ht="18.75" hidden="1" x14ac:dyDescent="0.3">
      <c r="A95" s="19"/>
      <c r="B95" s="17"/>
      <c r="C95" s="17"/>
      <c r="D95" s="17">
        <f t="shared" si="2"/>
        <v>0</v>
      </c>
      <c r="E95" s="18"/>
      <c r="F95" s="7"/>
      <c r="G95" s="19"/>
      <c r="H95" s="35"/>
      <c r="I95" s="35"/>
      <c r="J95" s="35">
        <f t="shared" si="3"/>
        <v>306778</v>
      </c>
      <c r="K95" s="20"/>
      <c r="L95" s="7"/>
    </row>
    <row r="96" spans="1:12" s="9" customFormat="1" ht="18.75" hidden="1" x14ac:dyDescent="0.3">
      <c r="A96" s="19"/>
      <c r="B96" s="17"/>
      <c r="C96" s="17"/>
      <c r="D96" s="17">
        <f t="shared" si="2"/>
        <v>0</v>
      </c>
      <c r="E96" s="18"/>
      <c r="F96" s="7"/>
      <c r="G96" s="19"/>
      <c r="H96" s="35"/>
      <c r="I96" s="35"/>
      <c r="J96" s="35">
        <f t="shared" si="3"/>
        <v>306778</v>
      </c>
      <c r="K96" s="20"/>
      <c r="L96" s="7"/>
    </row>
    <row r="97" spans="1:12" s="9" customFormat="1" ht="18.75" hidden="1" x14ac:dyDescent="0.3">
      <c r="A97" s="19"/>
      <c r="B97" s="17"/>
      <c r="C97" s="17"/>
      <c r="D97" s="17">
        <f t="shared" si="2"/>
        <v>0</v>
      </c>
      <c r="E97" s="18"/>
      <c r="F97" s="7"/>
      <c r="G97" s="19"/>
      <c r="H97" s="35"/>
      <c r="I97" s="35"/>
      <c r="J97" s="35">
        <f t="shared" si="3"/>
        <v>306778</v>
      </c>
      <c r="K97" s="20"/>
      <c r="L97" s="7"/>
    </row>
    <row r="98" spans="1:12" s="9" customFormat="1" ht="18.75" hidden="1" x14ac:dyDescent="0.3">
      <c r="A98" s="19"/>
      <c r="B98" s="17"/>
      <c r="C98" s="17"/>
      <c r="D98" s="17">
        <f t="shared" si="2"/>
        <v>0</v>
      </c>
      <c r="E98" s="18"/>
      <c r="F98" s="7"/>
      <c r="G98" s="19"/>
      <c r="H98" s="35"/>
      <c r="I98" s="35"/>
      <c r="J98" s="35">
        <f t="shared" si="3"/>
        <v>306778</v>
      </c>
      <c r="K98" s="20"/>
      <c r="L98" s="7"/>
    </row>
    <row r="99" spans="1:12" s="9" customFormat="1" ht="18.75" hidden="1" x14ac:dyDescent="0.3">
      <c r="A99" s="19"/>
      <c r="B99" s="17"/>
      <c r="C99" s="17"/>
      <c r="D99" s="17">
        <f t="shared" si="2"/>
        <v>0</v>
      </c>
      <c r="E99" s="18"/>
      <c r="F99" s="7"/>
      <c r="G99" s="19"/>
      <c r="H99" s="35"/>
      <c r="I99" s="35"/>
      <c r="J99" s="35">
        <f t="shared" si="3"/>
        <v>306778</v>
      </c>
      <c r="K99" s="20"/>
      <c r="L99" s="7"/>
    </row>
    <row r="100" spans="1:12" s="9" customFormat="1" ht="18.75" hidden="1" x14ac:dyDescent="0.3">
      <c r="A100" s="19"/>
      <c r="B100" s="17"/>
      <c r="C100" s="17"/>
      <c r="D100" s="17">
        <f t="shared" si="2"/>
        <v>0</v>
      </c>
      <c r="E100" s="18"/>
      <c r="F100" s="7"/>
      <c r="G100" s="19"/>
      <c r="H100" s="35"/>
      <c r="I100" s="35"/>
      <c r="J100" s="35">
        <f t="shared" si="3"/>
        <v>306778</v>
      </c>
      <c r="K100" s="20"/>
      <c r="L100" s="7"/>
    </row>
    <row r="101" spans="1:12" s="9" customFormat="1" ht="18.75" hidden="1" x14ac:dyDescent="0.3">
      <c r="A101" s="19"/>
      <c r="B101" s="17"/>
      <c r="C101" s="17"/>
      <c r="D101" s="17">
        <f t="shared" si="2"/>
        <v>0</v>
      </c>
      <c r="E101" s="18"/>
      <c r="F101" s="7"/>
      <c r="G101" s="19"/>
      <c r="H101" s="35"/>
      <c r="I101" s="35"/>
      <c r="J101" s="35">
        <f t="shared" si="3"/>
        <v>306778</v>
      </c>
      <c r="K101" s="20"/>
      <c r="L101" s="7"/>
    </row>
    <row r="102" spans="1:12" s="9" customFormat="1" ht="18.75" hidden="1" x14ac:dyDescent="0.3">
      <c r="A102" s="19"/>
      <c r="B102" s="17"/>
      <c r="C102" s="17"/>
      <c r="D102" s="17">
        <f t="shared" si="2"/>
        <v>0</v>
      </c>
      <c r="E102" s="18"/>
      <c r="F102" s="7"/>
      <c r="G102" s="19"/>
      <c r="H102" s="35"/>
      <c r="I102" s="35"/>
      <c r="J102" s="35">
        <f t="shared" si="3"/>
        <v>306778</v>
      </c>
      <c r="K102" s="20"/>
      <c r="L102" s="7"/>
    </row>
    <row r="103" spans="1:12" s="9" customFormat="1" ht="18.75" hidden="1" x14ac:dyDescent="0.3">
      <c r="A103" s="19"/>
      <c r="B103" s="17"/>
      <c r="C103" s="17"/>
      <c r="D103" s="17">
        <f t="shared" si="2"/>
        <v>0</v>
      </c>
      <c r="E103" s="18"/>
      <c r="F103" s="7"/>
      <c r="G103" s="19"/>
      <c r="H103" s="35"/>
      <c r="I103" s="35"/>
      <c r="J103" s="35">
        <f t="shared" si="3"/>
        <v>306778</v>
      </c>
      <c r="K103" s="20"/>
      <c r="L103" s="7"/>
    </row>
    <row r="104" spans="1:12" s="9" customFormat="1" ht="18.75" hidden="1" x14ac:dyDescent="0.3">
      <c r="A104" s="19"/>
      <c r="B104" s="17"/>
      <c r="C104" s="17"/>
      <c r="D104" s="17">
        <f t="shared" si="2"/>
        <v>0</v>
      </c>
      <c r="E104" s="18"/>
      <c r="F104" s="7"/>
      <c r="G104" s="19"/>
      <c r="H104" s="35"/>
      <c r="I104" s="35"/>
      <c r="J104" s="35">
        <f t="shared" si="3"/>
        <v>306778</v>
      </c>
      <c r="K104" s="20"/>
      <c r="L104" s="7"/>
    </row>
    <row r="105" spans="1:12" s="9" customFormat="1" ht="18.75" hidden="1" x14ac:dyDescent="0.3">
      <c r="A105" s="19"/>
      <c r="B105" s="17"/>
      <c r="C105" s="17"/>
      <c r="D105" s="17">
        <f t="shared" si="2"/>
        <v>0</v>
      </c>
      <c r="E105" s="18"/>
      <c r="F105" s="7"/>
      <c r="G105" s="19"/>
      <c r="H105" s="35"/>
      <c r="I105" s="35"/>
      <c r="J105" s="35">
        <f t="shared" si="3"/>
        <v>306778</v>
      </c>
      <c r="K105" s="20"/>
      <c r="L105" s="7"/>
    </row>
    <row r="106" spans="1:12" s="9" customFormat="1" ht="18.75" hidden="1" x14ac:dyDescent="0.3">
      <c r="A106" s="19"/>
      <c r="B106" s="17"/>
      <c r="C106" s="17"/>
      <c r="D106" s="17">
        <f t="shared" si="2"/>
        <v>0</v>
      </c>
      <c r="E106" s="18"/>
      <c r="F106" s="7"/>
      <c r="G106" s="19"/>
      <c r="H106" s="35"/>
      <c r="I106" s="35"/>
      <c r="J106" s="35">
        <f t="shared" si="3"/>
        <v>306778</v>
      </c>
      <c r="K106" s="20"/>
      <c r="L106" s="7"/>
    </row>
    <row r="107" spans="1:12" s="9" customFormat="1" ht="18.75" hidden="1" x14ac:dyDescent="0.3">
      <c r="A107" s="19"/>
      <c r="B107" s="17"/>
      <c r="C107" s="17"/>
      <c r="D107" s="17">
        <f t="shared" si="2"/>
        <v>0</v>
      </c>
      <c r="E107" s="18"/>
      <c r="F107" s="7"/>
      <c r="G107" s="19"/>
      <c r="H107" s="35"/>
      <c r="I107" s="35"/>
      <c r="J107" s="35">
        <f t="shared" si="3"/>
        <v>306778</v>
      </c>
      <c r="K107" s="20"/>
      <c r="L107" s="7"/>
    </row>
    <row r="108" spans="1:12" s="9" customFormat="1" ht="18.75" hidden="1" x14ac:dyDescent="0.3">
      <c r="A108" s="19"/>
      <c r="B108" s="17"/>
      <c r="C108" s="17"/>
      <c r="D108" s="17">
        <f t="shared" si="2"/>
        <v>0</v>
      </c>
      <c r="E108" s="18"/>
      <c r="F108" s="7"/>
      <c r="G108" s="19"/>
      <c r="H108" s="35"/>
      <c r="I108" s="35"/>
      <c r="J108" s="35">
        <f t="shared" si="3"/>
        <v>306778</v>
      </c>
      <c r="K108" s="20"/>
      <c r="L108" s="7"/>
    </row>
    <row r="109" spans="1:12" s="9" customFormat="1" ht="18.75" hidden="1" x14ac:dyDescent="0.3">
      <c r="A109" s="19"/>
      <c r="B109" s="17"/>
      <c r="C109" s="17"/>
      <c r="D109" s="17">
        <f t="shared" si="2"/>
        <v>0</v>
      </c>
      <c r="E109" s="18"/>
      <c r="F109" s="7"/>
      <c r="G109" s="19"/>
      <c r="H109" s="35"/>
      <c r="I109" s="35"/>
      <c r="J109" s="35">
        <f t="shared" si="3"/>
        <v>306778</v>
      </c>
      <c r="K109" s="20"/>
      <c r="L109" s="7"/>
    </row>
    <row r="110" spans="1:12" s="9" customFormat="1" ht="18.75" hidden="1" x14ac:dyDescent="0.3">
      <c r="A110" s="19"/>
      <c r="B110" s="17"/>
      <c r="C110" s="17"/>
      <c r="D110" s="17">
        <f t="shared" si="2"/>
        <v>0</v>
      </c>
      <c r="E110" s="18"/>
      <c r="F110" s="7"/>
      <c r="G110" s="19"/>
      <c r="H110" s="35"/>
      <c r="I110" s="35"/>
      <c r="J110" s="35">
        <f t="shared" si="3"/>
        <v>306778</v>
      </c>
      <c r="K110" s="20"/>
      <c r="L110" s="7"/>
    </row>
    <row r="111" spans="1:12" s="9" customFormat="1" ht="18.75" hidden="1" x14ac:dyDescent="0.3">
      <c r="A111" s="19"/>
      <c r="B111" s="17"/>
      <c r="C111" s="17"/>
      <c r="D111" s="17">
        <f t="shared" si="2"/>
        <v>0</v>
      </c>
      <c r="E111" s="18"/>
      <c r="F111" s="7"/>
      <c r="G111" s="19"/>
      <c r="H111" s="35"/>
      <c r="I111" s="35"/>
      <c r="J111" s="35">
        <f t="shared" si="3"/>
        <v>306778</v>
      </c>
      <c r="K111" s="20"/>
      <c r="L111" s="7"/>
    </row>
    <row r="112" spans="1:12" s="9" customFormat="1" ht="18.75" hidden="1" x14ac:dyDescent="0.3">
      <c r="A112" s="19"/>
      <c r="B112" s="17"/>
      <c r="C112" s="17"/>
      <c r="D112" s="17">
        <f t="shared" si="2"/>
        <v>0</v>
      </c>
      <c r="E112" s="18"/>
      <c r="F112" s="7"/>
      <c r="G112" s="19"/>
      <c r="H112" s="35"/>
      <c r="I112" s="35"/>
      <c r="J112" s="35">
        <f t="shared" si="3"/>
        <v>306778</v>
      </c>
      <c r="K112" s="20"/>
      <c r="L112" s="7"/>
    </row>
    <row r="113" spans="1:12" s="9" customFormat="1" ht="18.75" hidden="1" x14ac:dyDescent="0.3">
      <c r="A113" s="19"/>
      <c r="B113" s="17"/>
      <c r="C113" s="17"/>
      <c r="D113" s="17">
        <f t="shared" si="2"/>
        <v>0</v>
      </c>
      <c r="E113" s="18"/>
      <c r="F113" s="7"/>
      <c r="G113" s="19"/>
      <c r="H113" s="35"/>
      <c r="I113" s="35"/>
      <c r="J113" s="35">
        <f t="shared" si="3"/>
        <v>306778</v>
      </c>
      <c r="K113" s="20"/>
      <c r="L113" s="7"/>
    </row>
    <row r="114" spans="1:12" s="9" customFormat="1" ht="18.75" hidden="1" x14ac:dyDescent="0.3">
      <c r="A114" s="19"/>
      <c r="B114" s="17"/>
      <c r="C114" s="17"/>
      <c r="D114" s="17">
        <f t="shared" si="2"/>
        <v>0</v>
      </c>
      <c r="E114" s="18"/>
      <c r="F114" s="7"/>
      <c r="G114" s="19"/>
      <c r="H114" s="35"/>
      <c r="I114" s="35"/>
      <c r="J114" s="35">
        <f t="shared" si="3"/>
        <v>306778</v>
      </c>
      <c r="K114" s="20"/>
      <c r="L114" s="7"/>
    </row>
    <row r="115" spans="1:12" s="9" customFormat="1" ht="18.75" hidden="1" x14ac:dyDescent="0.3">
      <c r="A115" s="19"/>
      <c r="B115" s="17"/>
      <c r="C115" s="17"/>
      <c r="D115" s="17">
        <f t="shared" si="2"/>
        <v>0</v>
      </c>
      <c r="E115" s="18"/>
      <c r="F115" s="7"/>
      <c r="G115" s="19"/>
      <c r="H115" s="35"/>
      <c r="I115" s="35"/>
      <c r="J115" s="35">
        <f t="shared" si="3"/>
        <v>306778</v>
      </c>
      <c r="K115" s="20"/>
      <c r="L115" s="7"/>
    </row>
    <row r="116" spans="1:12" s="9" customFormat="1" ht="18.75" hidden="1" x14ac:dyDescent="0.3">
      <c r="A116" s="19"/>
      <c r="B116" s="17"/>
      <c r="C116" s="17"/>
      <c r="D116" s="17">
        <f t="shared" si="2"/>
        <v>0</v>
      </c>
      <c r="E116" s="18"/>
      <c r="F116" s="7"/>
      <c r="G116" s="19"/>
      <c r="H116" s="35"/>
      <c r="I116" s="35"/>
      <c r="J116" s="35">
        <f t="shared" si="3"/>
        <v>306778</v>
      </c>
      <c r="K116" s="20"/>
      <c r="L116" s="7"/>
    </row>
    <row r="117" spans="1:12" s="9" customFormat="1" ht="18.75" hidden="1" x14ac:dyDescent="0.3">
      <c r="A117" s="19"/>
      <c r="B117" s="17"/>
      <c r="C117" s="17"/>
      <c r="D117" s="17">
        <f t="shared" si="2"/>
        <v>0</v>
      </c>
      <c r="E117" s="18"/>
      <c r="F117" s="7"/>
      <c r="G117" s="19"/>
      <c r="H117" s="35"/>
      <c r="I117" s="35"/>
      <c r="J117" s="35">
        <f t="shared" si="3"/>
        <v>306778</v>
      </c>
      <c r="K117" s="20"/>
      <c r="L117" s="7"/>
    </row>
    <row r="118" spans="1:12" s="9" customFormat="1" ht="18.75" hidden="1" x14ac:dyDescent="0.3">
      <c r="A118" s="19"/>
      <c r="B118" s="17"/>
      <c r="C118" s="17"/>
      <c r="D118" s="17">
        <f t="shared" si="2"/>
        <v>0</v>
      </c>
      <c r="E118" s="18"/>
      <c r="F118" s="7"/>
      <c r="G118" s="19"/>
      <c r="H118" s="35"/>
      <c r="I118" s="35"/>
      <c r="J118" s="35">
        <f t="shared" si="3"/>
        <v>306778</v>
      </c>
      <c r="K118" s="20"/>
      <c r="L118" s="7"/>
    </row>
    <row r="119" spans="1:12" s="9" customFormat="1" ht="18.75" hidden="1" x14ac:dyDescent="0.3">
      <c r="A119" s="19"/>
      <c r="B119" s="17"/>
      <c r="C119" s="17"/>
      <c r="D119" s="17">
        <f t="shared" si="2"/>
        <v>0</v>
      </c>
      <c r="E119" s="18"/>
      <c r="F119" s="7"/>
      <c r="G119" s="19"/>
      <c r="H119" s="35"/>
      <c r="I119" s="35"/>
      <c r="J119" s="35">
        <f t="shared" si="3"/>
        <v>306778</v>
      </c>
      <c r="K119" s="20"/>
      <c r="L119" s="7"/>
    </row>
    <row r="120" spans="1:12" s="9" customFormat="1" ht="18.75" hidden="1" x14ac:dyDescent="0.3">
      <c r="A120" s="19"/>
      <c r="B120" s="17"/>
      <c r="C120" s="17"/>
      <c r="D120" s="17">
        <f t="shared" si="2"/>
        <v>0</v>
      </c>
      <c r="E120" s="18"/>
      <c r="F120" s="7"/>
      <c r="G120" s="19"/>
      <c r="H120" s="35"/>
      <c r="I120" s="35"/>
      <c r="J120" s="35">
        <f t="shared" si="3"/>
        <v>306778</v>
      </c>
      <c r="K120" s="20"/>
      <c r="L120" s="7"/>
    </row>
    <row r="121" spans="1:12" s="9" customFormat="1" ht="18.75" hidden="1" x14ac:dyDescent="0.3">
      <c r="A121" s="19"/>
      <c r="B121" s="17"/>
      <c r="C121" s="17"/>
      <c r="D121" s="17">
        <f t="shared" si="2"/>
        <v>0</v>
      </c>
      <c r="E121" s="18"/>
      <c r="F121" s="7"/>
      <c r="G121" s="19"/>
      <c r="H121" s="35"/>
      <c r="I121" s="35"/>
      <c r="J121" s="35">
        <f t="shared" si="3"/>
        <v>306778</v>
      </c>
      <c r="K121" s="20"/>
      <c r="L121" s="7"/>
    </row>
    <row r="122" spans="1:12" s="9" customFormat="1" ht="18.75" hidden="1" x14ac:dyDescent="0.3">
      <c r="A122" s="19"/>
      <c r="B122" s="17"/>
      <c r="C122" s="17"/>
      <c r="D122" s="17">
        <f t="shared" si="2"/>
        <v>0</v>
      </c>
      <c r="E122" s="18"/>
      <c r="F122" s="7"/>
      <c r="G122" s="19"/>
      <c r="H122" s="35"/>
      <c r="I122" s="35"/>
      <c r="J122" s="35">
        <f t="shared" si="3"/>
        <v>306778</v>
      </c>
      <c r="K122" s="20"/>
      <c r="L122" s="7"/>
    </row>
    <row r="123" spans="1:12" s="9" customFormat="1" ht="18.75" hidden="1" x14ac:dyDescent="0.3">
      <c r="A123" s="19"/>
      <c r="B123" s="17"/>
      <c r="C123" s="17"/>
      <c r="D123" s="17">
        <f t="shared" si="2"/>
        <v>0</v>
      </c>
      <c r="E123" s="18"/>
      <c r="F123" s="7"/>
      <c r="G123" s="19"/>
      <c r="H123" s="35"/>
      <c r="I123" s="35"/>
      <c r="J123" s="35">
        <f t="shared" si="3"/>
        <v>306778</v>
      </c>
      <c r="K123" s="20"/>
      <c r="L123" s="7"/>
    </row>
    <row r="124" spans="1:12" s="9" customFormat="1" ht="18.75" hidden="1" x14ac:dyDescent="0.3">
      <c r="A124" s="19"/>
      <c r="B124" s="17"/>
      <c r="C124" s="17"/>
      <c r="D124" s="17">
        <f t="shared" si="2"/>
        <v>0</v>
      </c>
      <c r="E124" s="18"/>
      <c r="F124" s="7"/>
      <c r="G124" s="19"/>
      <c r="H124" s="35"/>
      <c r="I124" s="35"/>
      <c r="J124" s="35">
        <f t="shared" si="3"/>
        <v>306778</v>
      </c>
      <c r="K124" s="20"/>
      <c r="L124" s="7"/>
    </row>
    <row r="125" spans="1:12" s="9" customFormat="1" ht="18.75" hidden="1" x14ac:dyDescent="0.3">
      <c r="A125" s="19"/>
      <c r="B125" s="17"/>
      <c r="C125" s="17"/>
      <c r="D125" s="17">
        <f t="shared" si="2"/>
        <v>0</v>
      </c>
      <c r="E125" s="18"/>
      <c r="F125" s="7"/>
      <c r="G125" s="19"/>
      <c r="H125" s="35"/>
      <c r="I125" s="35"/>
      <c r="J125" s="35">
        <f t="shared" si="3"/>
        <v>306778</v>
      </c>
      <c r="K125" s="20"/>
      <c r="L125" s="7"/>
    </row>
    <row r="126" spans="1:12" s="9" customFormat="1" ht="18.75" hidden="1" x14ac:dyDescent="0.3">
      <c r="A126" s="19"/>
      <c r="B126" s="17"/>
      <c r="C126" s="17"/>
      <c r="D126" s="17">
        <f t="shared" si="2"/>
        <v>0</v>
      </c>
      <c r="E126" s="18"/>
      <c r="F126" s="7"/>
      <c r="G126" s="19"/>
      <c r="H126" s="35"/>
      <c r="I126" s="35"/>
      <c r="J126" s="35">
        <f t="shared" si="3"/>
        <v>306778</v>
      </c>
      <c r="K126" s="20"/>
      <c r="L126" s="7"/>
    </row>
    <row r="127" spans="1:12" s="9" customFormat="1" ht="18.75" hidden="1" x14ac:dyDescent="0.3">
      <c r="A127" s="19"/>
      <c r="B127" s="17"/>
      <c r="C127" s="17"/>
      <c r="D127" s="17">
        <f t="shared" si="2"/>
        <v>0</v>
      </c>
      <c r="E127" s="18"/>
      <c r="F127" s="7"/>
      <c r="G127" s="19"/>
      <c r="H127" s="35"/>
      <c r="I127" s="35"/>
      <c r="J127" s="35">
        <f t="shared" si="3"/>
        <v>306778</v>
      </c>
      <c r="K127" s="20"/>
      <c r="L127" s="7"/>
    </row>
    <row r="128" spans="1:12" s="9" customFormat="1" ht="18.75" hidden="1" x14ac:dyDescent="0.3">
      <c r="A128" s="19"/>
      <c r="B128" s="17"/>
      <c r="C128" s="17"/>
      <c r="D128" s="17">
        <f t="shared" si="2"/>
        <v>0</v>
      </c>
      <c r="E128" s="18"/>
      <c r="F128" s="7"/>
      <c r="G128" s="19"/>
      <c r="H128" s="35"/>
      <c r="I128" s="35"/>
      <c r="J128" s="35">
        <f t="shared" si="3"/>
        <v>306778</v>
      </c>
      <c r="K128" s="20"/>
      <c r="L128" s="7"/>
    </row>
    <row r="129" spans="1:12" s="9" customFormat="1" ht="18.75" hidden="1" x14ac:dyDescent="0.3">
      <c r="A129" s="19"/>
      <c r="B129" s="17"/>
      <c r="C129" s="17"/>
      <c r="D129" s="17">
        <f t="shared" si="2"/>
        <v>0</v>
      </c>
      <c r="E129" s="18"/>
      <c r="F129" s="7"/>
      <c r="G129" s="19"/>
      <c r="H129" s="35"/>
      <c r="I129" s="35"/>
      <c r="J129" s="35">
        <f t="shared" si="3"/>
        <v>306778</v>
      </c>
      <c r="K129" s="20"/>
      <c r="L129" s="7"/>
    </row>
    <row r="130" spans="1:12" s="9" customFormat="1" ht="18.75" hidden="1" x14ac:dyDescent="0.3">
      <c r="A130" s="19"/>
      <c r="B130" s="17"/>
      <c r="C130" s="17"/>
      <c r="D130" s="17">
        <f t="shared" si="2"/>
        <v>0</v>
      </c>
      <c r="E130" s="18"/>
      <c r="F130" s="7"/>
      <c r="G130" s="19"/>
      <c r="H130" s="35"/>
      <c r="I130" s="35"/>
      <c r="J130" s="35">
        <f t="shared" si="3"/>
        <v>306778</v>
      </c>
      <c r="K130" s="20"/>
      <c r="L130" s="7"/>
    </row>
    <row r="131" spans="1:12" s="9" customFormat="1" ht="18.75" hidden="1" x14ac:dyDescent="0.3">
      <c r="A131" s="19"/>
      <c r="B131" s="17"/>
      <c r="C131" s="17"/>
      <c r="D131" s="17">
        <f t="shared" si="2"/>
        <v>0</v>
      </c>
      <c r="E131" s="18"/>
      <c r="F131" s="7"/>
      <c r="G131" s="19"/>
      <c r="H131" s="35"/>
      <c r="I131" s="35"/>
      <c r="J131" s="35">
        <f t="shared" si="3"/>
        <v>306778</v>
      </c>
      <c r="K131" s="20"/>
      <c r="L131" s="7"/>
    </row>
    <row r="132" spans="1:12" s="9" customFormat="1" ht="18.75" hidden="1" x14ac:dyDescent="0.3">
      <c r="A132" s="19"/>
      <c r="B132" s="17"/>
      <c r="C132" s="17"/>
      <c r="D132" s="17">
        <f t="shared" si="2"/>
        <v>0</v>
      </c>
      <c r="E132" s="18"/>
      <c r="F132" s="7"/>
      <c r="G132" s="19"/>
      <c r="H132" s="35"/>
      <c r="I132" s="35"/>
      <c r="J132" s="35">
        <f t="shared" si="3"/>
        <v>306778</v>
      </c>
      <c r="K132" s="20"/>
      <c r="L132" s="7"/>
    </row>
    <row r="133" spans="1:12" s="9" customFormat="1" ht="18.75" hidden="1" x14ac:dyDescent="0.3">
      <c r="A133" s="19"/>
      <c r="B133" s="17"/>
      <c r="C133" s="17"/>
      <c r="D133" s="17">
        <f t="shared" si="2"/>
        <v>0</v>
      </c>
      <c r="E133" s="18"/>
      <c r="F133" s="7"/>
      <c r="G133" s="19"/>
      <c r="H133" s="35"/>
      <c r="I133" s="35"/>
      <c r="J133" s="35">
        <f t="shared" si="3"/>
        <v>306778</v>
      </c>
      <c r="K133" s="20"/>
      <c r="L133" s="7"/>
    </row>
    <row r="134" spans="1:12" s="9" customFormat="1" ht="18.75" hidden="1" x14ac:dyDescent="0.3">
      <c r="A134" s="19"/>
      <c r="B134" s="17"/>
      <c r="C134" s="17"/>
      <c r="D134" s="17">
        <f t="shared" si="2"/>
        <v>0</v>
      </c>
      <c r="E134" s="18"/>
      <c r="F134" s="7"/>
      <c r="G134" s="19"/>
      <c r="H134" s="35"/>
      <c r="I134" s="35"/>
      <c r="J134" s="35">
        <f t="shared" si="3"/>
        <v>306778</v>
      </c>
      <c r="K134" s="20"/>
      <c r="L134" s="7"/>
    </row>
    <row r="135" spans="1:12" s="9" customFormat="1" ht="18.75" hidden="1" x14ac:dyDescent="0.3">
      <c r="A135" s="19"/>
      <c r="B135" s="17"/>
      <c r="C135" s="17"/>
      <c r="D135" s="17">
        <f t="shared" ref="D135:D198" si="4">D134+B135-C135</f>
        <v>0</v>
      </c>
      <c r="E135" s="18"/>
      <c r="F135" s="7"/>
      <c r="G135" s="19"/>
      <c r="H135" s="35"/>
      <c r="I135" s="35"/>
      <c r="J135" s="35">
        <f t="shared" si="3"/>
        <v>306778</v>
      </c>
      <c r="K135" s="20"/>
      <c r="L135" s="7"/>
    </row>
    <row r="136" spans="1:12" s="9" customFormat="1" ht="18.75" hidden="1" x14ac:dyDescent="0.3">
      <c r="A136" s="19"/>
      <c r="B136" s="17"/>
      <c r="C136" s="17"/>
      <c r="D136" s="17">
        <f t="shared" si="4"/>
        <v>0</v>
      </c>
      <c r="E136" s="18"/>
      <c r="F136" s="7"/>
      <c r="G136" s="19"/>
      <c r="H136" s="35"/>
      <c r="I136" s="35"/>
      <c r="J136" s="35">
        <f t="shared" ref="J136:J199" si="5">J135+H136-I136</f>
        <v>306778</v>
      </c>
      <c r="K136" s="20"/>
      <c r="L136" s="7"/>
    </row>
    <row r="137" spans="1:12" s="9" customFormat="1" ht="18.75" hidden="1" x14ac:dyDescent="0.3">
      <c r="A137" s="19"/>
      <c r="B137" s="17"/>
      <c r="C137" s="17"/>
      <c r="D137" s="17">
        <f t="shared" si="4"/>
        <v>0</v>
      </c>
      <c r="E137" s="18"/>
      <c r="F137" s="7"/>
      <c r="G137" s="19"/>
      <c r="H137" s="35"/>
      <c r="I137" s="35"/>
      <c r="J137" s="35">
        <f t="shared" si="5"/>
        <v>306778</v>
      </c>
      <c r="K137" s="20"/>
      <c r="L137" s="7"/>
    </row>
    <row r="138" spans="1:12" s="9" customFormat="1" ht="18.75" hidden="1" x14ac:dyDescent="0.3">
      <c r="A138" s="19"/>
      <c r="B138" s="17"/>
      <c r="C138" s="17"/>
      <c r="D138" s="17">
        <f t="shared" si="4"/>
        <v>0</v>
      </c>
      <c r="E138" s="18"/>
      <c r="F138" s="7"/>
      <c r="G138" s="19"/>
      <c r="H138" s="35"/>
      <c r="I138" s="35"/>
      <c r="J138" s="35">
        <f t="shared" si="5"/>
        <v>306778</v>
      </c>
      <c r="K138" s="20"/>
      <c r="L138" s="7"/>
    </row>
    <row r="139" spans="1:12" s="9" customFormat="1" ht="18.75" hidden="1" x14ac:dyDescent="0.3">
      <c r="A139" s="19"/>
      <c r="B139" s="17"/>
      <c r="C139" s="17"/>
      <c r="D139" s="17">
        <f t="shared" si="4"/>
        <v>0</v>
      </c>
      <c r="E139" s="18"/>
      <c r="F139" s="7"/>
      <c r="G139" s="19"/>
      <c r="H139" s="35"/>
      <c r="I139" s="35"/>
      <c r="J139" s="35">
        <f t="shared" si="5"/>
        <v>306778</v>
      </c>
      <c r="K139" s="20"/>
      <c r="L139" s="7"/>
    </row>
    <row r="140" spans="1:12" s="9" customFormat="1" ht="18.75" hidden="1" x14ac:dyDescent="0.3">
      <c r="A140" s="19"/>
      <c r="B140" s="17"/>
      <c r="C140" s="17"/>
      <c r="D140" s="17">
        <f t="shared" si="4"/>
        <v>0</v>
      </c>
      <c r="E140" s="18"/>
      <c r="F140" s="7"/>
      <c r="G140" s="19"/>
      <c r="H140" s="35"/>
      <c r="I140" s="35"/>
      <c r="J140" s="35">
        <f t="shared" si="5"/>
        <v>306778</v>
      </c>
      <c r="K140" s="20"/>
      <c r="L140" s="7"/>
    </row>
    <row r="141" spans="1:12" s="9" customFormat="1" ht="18.75" hidden="1" x14ac:dyDescent="0.3">
      <c r="A141" s="19"/>
      <c r="B141" s="17"/>
      <c r="C141" s="17"/>
      <c r="D141" s="17">
        <f t="shared" si="4"/>
        <v>0</v>
      </c>
      <c r="E141" s="18"/>
      <c r="F141" s="7"/>
      <c r="G141" s="19"/>
      <c r="H141" s="35"/>
      <c r="I141" s="35"/>
      <c r="J141" s="35">
        <f t="shared" si="5"/>
        <v>306778</v>
      </c>
      <c r="K141" s="20"/>
      <c r="L141" s="7"/>
    </row>
    <row r="142" spans="1:12" s="9" customFormat="1" ht="18.75" hidden="1" x14ac:dyDescent="0.3">
      <c r="A142" s="19"/>
      <c r="B142" s="17"/>
      <c r="C142" s="17"/>
      <c r="D142" s="17">
        <f t="shared" si="4"/>
        <v>0</v>
      </c>
      <c r="E142" s="18"/>
      <c r="F142" s="7"/>
      <c r="G142" s="19"/>
      <c r="H142" s="35"/>
      <c r="I142" s="35"/>
      <c r="J142" s="35">
        <f t="shared" si="5"/>
        <v>306778</v>
      </c>
      <c r="K142" s="20"/>
      <c r="L142" s="7"/>
    </row>
    <row r="143" spans="1:12" s="9" customFormat="1" ht="18.75" hidden="1" x14ac:dyDescent="0.3">
      <c r="A143" s="19"/>
      <c r="B143" s="17"/>
      <c r="C143" s="17"/>
      <c r="D143" s="17">
        <f t="shared" si="4"/>
        <v>0</v>
      </c>
      <c r="E143" s="18"/>
      <c r="F143" s="7"/>
      <c r="G143" s="19"/>
      <c r="H143" s="35"/>
      <c r="I143" s="35"/>
      <c r="J143" s="35">
        <f t="shared" si="5"/>
        <v>306778</v>
      </c>
      <c r="K143" s="20"/>
      <c r="L143" s="7"/>
    </row>
    <row r="144" spans="1:12" s="9" customFormat="1" ht="18.75" hidden="1" x14ac:dyDescent="0.3">
      <c r="A144" s="19"/>
      <c r="B144" s="17"/>
      <c r="C144" s="17"/>
      <c r="D144" s="17">
        <f t="shared" si="4"/>
        <v>0</v>
      </c>
      <c r="E144" s="18"/>
      <c r="F144" s="7"/>
      <c r="G144" s="19"/>
      <c r="H144" s="35"/>
      <c r="I144" s="35"/>
      <c r="J144" s="35">
        <f t="shared" si="5"/>
        <v>306778</v>
      </c>
      <c r="K144" s="20"/>
      <c r="L144" s="7"/>
    </row>
    <row r="145" spans="1:12" s="9" customFormat="1" ht="18.75" hidden="1" x14ac:dyDescent="0.3">
      <c r="A145" s="19"/>
      <c r="B145" s="17"/>
      <c r="C145" s="17"/>
      <c r="D145" s="17">
        <f t="shared" si="4"/>
        <v>0</v>
      </c>
      <c r="E145" s="18"/>
      <c r="F145" s="7"/>
      <c r="G145" s="19"/>
      <c r="H145" s="35"/>
      <c r="I145" s="35"/>
      <c r="J145" s="35">
        <f t="shared" si="5"/>
        <v>306778</v>
      </c>
      <c r="K145" s="20"/>
      <c r="L145" s="7"/>
    </row>
    <row r="146" spans="1:12" s="9" customFormat="1" ht="18.75" hidden="1" x14ac:dyDescent="0.3">
      <c r="A146" s="19"/>
      <c r="B146" s="17"/>
      <c r="C146" s="17"/>
      <c r="D146" s="17">
        <f t="shared" si="4"/>
        <v>0</v>
      </c>
      <c r="E146" s="18"/>
      <c r="F146" s="7"/>
      <c r="G146" s="19"/>
      <c r="H146" s="35"/>
      <c r="I146" s="35"/>
      <c r="J146" s="35">
        <f t="shared" si="5"/>
        <v>306778</v>
      </c>
      <c r="K146" s="20"/>
      <c r="L146" s="7"/>
    </row>
    <row r="147" spans="1:12" s="9" customFormat="1" ht="18.75" hidden="1" x14ac:dyDescent="0.3">
      <c r="A147" s="19"/>
      <c r="B147" s="17"/>
      <c r="C147" s="17"/>
      <c r="D147" s="17">
        <f t="shared" si="4"/>
        <v>0</v>
      </c>
      <c r="E147" s="18"/>
      <c r="F147" s="7"/>
      <c r="G147" s="19"/>
      <c r="H147" s="35"/>
      <c r="I147" s="35"/>
      <c r="J147" s="35">
        <f t="shared" si="5"/>
        <v>306778</v>
      </c>
      <c r="K147" s="20"/>
      <c r="L147" s="7"/>
    </row>
    <row r="148" spans="1:12" s="9" customFormat="1" ht="18.75" hidden="1" x14ac:dyDescent="0.3">
      <c r="A148" s="19"/>
      <c r="B148" s="17"/>
      <c r="C148" s="17"/>
      <c r="D148" s="17">
        <f t="shared" si="4"/>
        <v>0</v>
      </c>
      <c r="E148" s="18"/>
      <c r="F148" s="7"/>
      <c r="G148" s="19"/>
      <c r="H148" s="35"/>
      <c r="I148" s="35"/>
      <c r="J148" s="35">
        <f t="shared" si="5"/>
        <v>306778</v>
      </c>
      <c r="K148" s="20"/>
      <c r="L148" s="7"/>
    </row>
    <row r="149" spans="1:12" s="9" customFormat="1" ht="18.75" hidden="1" x14ac:dyDescent="0.3">
      <c r="A149" s="19"/>
      <c r="B149" s="17"/>
      <c r="C149" s="17"/>
      <c r="D149" s="17">
        <f t="shared" si="4"/>
        <v>0</v>
      </c>
      <c r="E149" s="18"/>
      <c r="F149" s="7"/>
      <c r="G149" s="19"/>
      <c r="H149" s="35"/>
      <c r="I149" s="35"/>
      <c r="J149" s="35">
        <f t="shared" si="5"/>
        <v>306778</v>
      </c>
      <c r="K149" s="20"/>
      <c r="L149" s="7"/>
    </row>
    <row r="150" spans="1:12" s="9" customFormat="1" ht="18.75" hidden="1" x14ac:dyDescent="0.3">
      <c r="A150" s="19"/>
      <c r="B150" s="17"/>
      <c r="C150" s="17"/>
      <c r="D150" s="17">
        <f t="shared" si="4"/>
        <v>0</v>
      </c>
      <c r="E150" s="18"/>
      <c r="F150" s="7"/>
      <c r="G150" s="19"/>
      <c r="H150" s="35"/>
      <c r="I150" s="35"/>
      <c r="J150" s="35">
        <f t="shared" si="5"/>
        <v>306778</v>
      </c>
      <c r="K150" s="20"/>
      <c r="L150" s="7"/>
    </row>
    <row r="151" spans="1:12" s="9" customFormat="1" ht="18.75" hidden="1" x14ac:dyDescent="0.3">
      <c r="A151" s="19"/>
      <c r="B151" s="17"/>
      <c r="C151" s="17"/>
      <c r="D151" s="17">
        <f t="shared" si="4"/>
        <v>0</v>
      </c>
      <c r="E151" s="18"/>
      <c r="F151" s="7"/>
      <c r="G151" s="19"/>
      <c r="H151" s="35"/>
      <c r="I151" s="35"/>
      <c r="J151" s="35">
        <f t="shared" si="5"/>
        <v>306778</v>
      </c>
      <c r="K151" s="20"/>
      <c r="L151" s="7"/>
    </row>
    <row r="152" spans="1:12" s="9" customFormat="1" ht="18.75" hidden="1" x14ac:dyDescent="0.3">
      <c r="A152" s="19"/>
      <c r="B152" s="17"/>
      <c r="C152" s="17"/>
      <c r="D152" s="17">
        <f t="shared" si="4"/>
        <v>0</v>
      </c>
      <c r="E152" s="18"/>
      <c r="F152" s="7"/>
      <c r="G152" s="19"/>
      <c r="H152" s="35"/>
      <c r="I152" s="35"/>
      <c r="J152" s="35">
        <f t="shared" si="5"/>
        <v>306778</v>
      </c>
      <c r="K152" s="20"/>
      <c r="L152" s="7"/>
    </row>
    <row r="153" spans="1:12" s="9" customFormat="1" ht="18.75" hidden="1" x14ac:dyDescent="0.3">
      <c r="A153" s="19"/>
      <c r="B153" s="17"/>
      <c r="C153" s="17"/>
      <c r="D153" s="17">
        <f t="shared" si="4"/>
        <v>0</v>
      </c>
      <c r="E153" s="18"/>
      <c r="F153" s="7"/>
      <c r="G153" s="19"/>
      <c r="H153" s="35"/>
      <c r="I153" s="35"/>
      <c r="J153" s="35">
        <f t="shared" si="5"/>
        <v>306778</v>
      </c>
      <c r="K153" s="20"/>
      <c r="L153" s="7"/>
    </row>
    <row r="154" spans="1:12" s="9" customFormat="1" ht="18.75" hidden="1" x14ac:dyDescent="0.3">
      <c r="A154" s="19"/>
      <c r="B154" s="17"/>
      <c r="C154" s="17"/>
      <c r="D154" s="17">
        <f t="shared" si="4"/>
        <v>0</v>
      </c>
      <c r="E154" s="18"/>
      <c r="F154" s="7"/>
      <c r="G154" s="19"/>
      <c r="H154" s="35"/>
      <c r="I154" s="35"/>
      <c r="J154" s="35">
        <f t="shared" si="5"/>
        <v>306778</v>
      </c>
      <c r="K154" s="20"/>
      <c r="L154" s="7"/>
    </row>
    <row r="155" spans="1:12" s="9" customFormat="1" ht="18.75" hidden="1" x14ac:dyDescent="0.3">
      <c r="A155" s="19"/>
      <c r="B155" s="17"/>
      <c r="C155" s="17"/>
      <c r="D155" s="17">
        <f t="shared" si="4"/>
        <v>0</v>
      </c>
      <c r="E155" s="18"/>
      <c r="F155" s="7"/>
      <c r="G155" s="19"/>
      <c r="H155" s="35"/>
      <c r="I155" s="35"/>
      <c r="J155" s="35">
        <f t="shared" si="5"/>
        <v>306778</v>
      </c>
      <c r="K155" s="20"/>
      <c r="L155" s="7"/>
    </row>
    <row r="156" spans="1:12" s="9" customFormat="1" ht="18.75" hidden="1" x14ac:dyDescent="0.3">
      <c r="A156" s="19"/>
      <c r="B156" s="17"/>
      <c r="C156" s="17"/>
      <c r="D156" s="17">
        <f t="shared" si="4"/>
        <v>0</v>
      </c>
      <c r="E156" s="18"/>
      <c r="F156" s="7"/>
      <c r="G156" s="19"/>
      <c r="H156" s="35"/>
      <c r="I156" s="35"/>
      <c r="J156" s="35">
        <f t="shared" si="5"/>
        <v>306778</v>
      </c>
      <c r="K156" s="20"/>
      <c r="L156" s="7"/>
    </row>
    <row r="157" spans="1:12" s="9" customFormat="1" ht="18.75" hidden="1" x14ac:dyDescent="0.3">
      <c r="A157" s="19"/>
      <c r="B157" s="17"/>
      <c r="C157" s="17"/>
      <c r="D157" s="17">
        <f t="shared" si="4"/>
        <v>0</v>
      </c>
      <c r="E157" s="18"/>
      <c r="F157" s="7"/>
      <c r="G157" s="19"/>
      <c r="H157" s="35"/>
      <c r="I157" s="35"/>
      <c r="J157" s="35">
        <f t="shared" si="5"/>
        <v>306778</v>
      </c>
      <c r="K157" s="20"/>
      <c r="L157" s="7"/>
    </row>
    <row r="158" spans="1:12" s="9" customFormat="1" ht="18.75" hidden="1" x14ac:dyDescent="0.3">
      <c r="A158" s="19"/>
      <c r="B158" s="17"/>
      <c r="C158" s="17"/>
      <c r="D158" s="17">
        <f t="shared" si="4"/>
        <v>0</v>
      </c>
      <c r="E158" s="18"/>
      <c r="F158" s="7"/>
      <c r="G158" s="19"/>
      <c r="H158" s="35"/>
      <c r="I158" s="35"/>
      <c r="J158" s="35">
        <f t="shared" si="5"/>
        <v>306778</v>
      </c>
      <c r="K158" s="20"/>
      <c r="L158" s="7"/>
    </row>
    <row r="159" spans="1:12" s="9" customFormat="1" ht="18.75" hidden="1" x14ac:dyDescent="0.3">
      <c r="A159" s="19"/>
      <c r="B159" s="17"/>
      <c r="C159" s="17"/>
      <c r="D159" s="17">
        <f t="shared" si="4"/>
        <v>0</v>
      </c>
      <c r="E159" s="18"/>
      <c r="F159" s="7"/>
      <c r="G159" s="19"/>
      <c r="H159" s="35"/>
      <c r="I159" s="35"/>
      <c r="J159" s="35">
        <f t="shared" si="5"/>
        <v>306778</v>
      </c>
      <c r="K159" s="20"/>
      <c r="L159" s="7"/>
    </row>
    <row r="160" spans="1:12" s="9" customFormat="1" ht="18.75" hidden="1" x14ac:dyDescent="0.3">
      <c r="A160" s="19"/>
      <c r="B160" s="17"/>
      <c r="C160" s="17"/>
      <c r="D160" s="17">
        <f t="shared" si="4"/>
        <v>0</v>
      </c>
      <c r="E160" s="18"/>
      <c r="F160" s="7"/>
      <c r="G160" s="19"/>
      <c r="H160" s="35"/>
      <c r="I160" s="35"/>
      <c r="J160" s="35">
        <f t="shared" si="5"/>
        <v>306778</v>
      </c>
      <c r="K160" s="20"/>
      <c r="L160" s="7"/>
    </row>
    <row r="161" spans="1:12" s="9" customFormat="1" ht="18.75" hidden="1" x14ac:dyDescent="0.3">
      <c r="A161" s="19"/>
      <c r="B161" s="17"/>
      <c r="C161" s="17"/>
      <c r="D161" s="17">
        <f t="shared" si="4"/>
        <v>0</v>
      </c>
      <c r="E161" s="18"/>
      <c r="F161" s="7"/>
      <c r="G161" s="19"/>
      <c r="H161" s="35"/>
      <c r="I161" s="35"/>
      <c r="J161" s="35">
        <f t="shared" si="5"/>
        <v>306778</v>
      </c>
      <c r="K161" s="20"/>
      <c r="L161" s="7"/>
    </row>
    <row r="162" spans="1:12" s="9" customFormat="1" ht="18.75" hidden="1" x14ac:dyDescent="0.3">
      <c r="A162" s="19"/>
      <c r="B162" s="17"/>
      <c r="C162" s="17"/>
      <c r="D162" s="17">
        <f t="shared" si="4"/>
        <v>0</v>
      </c>
      <c r="E162" s="18"/>
      <c r="F162" s="7"/>
      <c r="G162" s="19"/>
      <c r="H162" s="35"/>
      <c r="I162" s="35"/>
      <c r="J162" s="35">
        <f t="shared" si="5"/>
        <v>306778</v>
      </c>
      <c r="K162" s="20"/>
      <c r="L162" s="7"/>
    </row>
    <row r="163" spans="1:12" s="9" customFormat="1" ht="18.75" hidden="1" x14ac:dyDescent="0.3">
      <c r="A163" s="19"/>
      <c r="B163" s="17"/>
      <c r="C163" s="17"/>
      <c r="D163" s="17">
        <f t="shared" si="4"/>
        <v>0</v>
      </c>
      <c r="E163" s="18"/>
      <c r="F163" s="7"/>
      <c r="G163" s="19"/>
      <c r="H163" s="35"/>
      <c r="I163" s="35"/>
      <c r="J163" s="35">
        <f t="shared" si="5"/>
        <v>306778</v>
      </c>
      <c r="K163" s="20"/>
      <c r="L163" s="7"/>
    </row>
    <row r="164" spans="1:12" s="9" customFormat="1" ht="18.75" hidden="1" x14ac:dyDescent="0.3">
      <c r="A164" s="19"/>
      <c r="B164" s="17"/>
      <c r="C164" s="17"/>
      <c r="D164" s="17">
        <f t="shared" si="4"/>
        <v>0</v>
      </c>
      <c r="E164" s="18"/>
      <c r="F164" s="7"/>
      <c r="G164" s="19"/>
      <c r="H164" s="35"/>
      <c r="I164" s="35"/>
      <c r="J164" s="35">
        <f t="shared" si="5"/>
        <v>306778</v>
      </c>
      <c r="K164" s="20"/>
      <c r="L164" s="7"/>
    </row>
    <row r="165" spans="1:12" s="9" customFormat="1" ht="18.75" hidden="1" x14ac:dyDescent="0.3">
      <c r="A165" s="19"/>
      <c r="B165" s="17"/>
      <c r="C165" s="17"/>
      <c r="D165" s="17">
        <f t="shared" si="4"/>
        <v>0</v>
      </c>
      <c r="E165" s="18"/>
      <c r="F165" s="7"/>
      <c r="G165" s="19"/>
      <c r="H165" s="35"/>
      <c r="I165" s="35"/>
      <c r="J165" s="35">
        <f t="shared" si="5"/>
        <v>306778</v>
      </c>
      <c r="K165" s="20"/>
      <c r="L165" s="7"/>
    </row>
    <row r="166" spans="1:12" s="9" customFormat="1" ht="18.75" hidden="1" x14ac:dyDescent="0.3">
      <c r="A166" s="19"/>
      <c r="B166" s="17"/>
      <c r="C166" s="17"/>
      <c r="D166" s="17">
        <f t="shared" si="4"/>
        <v>0</v>
      </c>
      <c r="E166" s="18"/>
      <c r="F166" s="7"/>
      <c r="G166" s="19"/>
      <c r="H166" s="35"/>
      <c r="I166" s="35"/>
      <c r="J166" s="35">
        <f t="shared" si="5"/>
        <v>306778</v>
      </c>
      <c r="K166" s="20"/>
      <c r="L166" s="7"/>
    </row>
    <row r="167" spans="1:12" s="9" customFormat="1" ht="18.75" hidden="1" x14ac:dyDescent="0.3">
      <c r="A167" s="19"/>
      <c r="B167" s="17"/>
      <c r="C167" s="17"/>
      <c r="D167" s="17">
        <f t="shared" si="4"/>
        <v>0</v>
      </c>
      <c r="E167" s="18"/>
      <c r="F167" s="7"/>
      <c r="G167" s="19"/>
      <c r="H167" s="35"/>
      <c r="I167" s="35"/>
      <c r="J167" s="35">
        <f t="shared" si="5"/>
        <v>306778</v>
      </c>
      <c r="K167" s="20"/>
      <c r="L167" s="7"/>
    </row>
    <row r="168" spans="1:12" s="9" customFormat="1" ht="18.75" hidden="1" x14ac:dyDescent="0.3">
      <c r="A168" s="19"/>
      <c r="B168" s="17"/>
      <c r="C168" s="17"/>
      <c r="D168" s="17">
        <f t="shared" si="4"/>
        <v>0</v>
      </c>
      <c r="E168" s="18"/>
      <c r="F168" s="7"/>
      <c r="G168" s="19"/>
      <c r="H168" s="35"/>
      <c r="I168" s="35"/>
      <c r="J168" s="35">
        <f t="shared" si="5"/>
        <v>306778</v>
      </c>
      <c r="K168" s="20"/>
      <c r="L168" s="7"/>
    </row>
    <row r="169" spans="1:12" s="9" customFormat="1" ht="18.75" hidden="1" x14ac:dyDescent="0.3">
      <c r="A169" s="19"/>
      <c r="B169" s="17"/>
      <c r="C169" s="17"/>
      <c r="D169" s="17">
        <f t="shared" si="4"/>
        <v>0</v>
      </c>
      <c r="E169" s="18"/>
      <c r="F169" s="7"/>
      <c r="G169" s="19"/>
      <c r="H169" s="35"/>
      <c r="I169" s="35"/>
      <c r="J169" s="35">
        <f t="shared" si="5"/>
        <v>306778</v>
      </c>
      <c r="K169" s="20"/>
      <c r="L169" s="7"/>
    </row>
    <row r="170" spans="1:12" s="9" customFormat="1" ht="18.75" hidden="1" x14ac:dyDescent="0.3">
      <c r="A170" s="19"/>
      <c r="B170" s="17"/>
      <c r="C170" s="17"/>
      <c r="D170" s="17">
        <f t="shared" si="4"/>
        <v>0</v>
      </c>
      <c r="E170" s="18"/>
      <c r="F170" s="7"/>
      <c r="G170" s="19"/>
      <c r="H170" s="35"/>
      <c r="I170" s="35"/>
      <c r="J170" s="35">
        <f t="shared" si="5"/>
        <v>306778</v>
      </c>
      <c r="K170" s="20"/>
      <c r="L170" s="7"/>
    </row>
    <row r="171" spans="1:12" s="9" customFormat="1" ht="18.75" hidden="1" x14ac:dyDescent="0.3">
      <c r="A171" s="19"/>
      <c r="B171" s="17"/>
      <c r="C171" s="17"/>
      <c r="D171" s="17">
        <f t="shared" si="4"/>
        <v>0</v>
      </c>
      <c r="E171" s="18"/>
      <c r="F171" s="7"/>
      <c r="G171" s="19"/>
      <c r="H171" s="35"/>
      <c r="I171" s="35"/>
      <c r="J171" s="35">
        <f t="shared" si="5"/>
        <v>306778</v>
      </c>
      <c r="K171" s="20"/>
      <c r="L171" s="7"/>
    </row>
    <row r="172" spans="1:12" s="9" customFormat="1" ht="18.75" hidden="1" x14ac:dyDescent="0.3">
      <c r="A172" s="19"/>
      <c r="B172" s="17"/>
      <c r="C172" s="17"/>
      <c r="D172" s="17">
        <f t="shared" si="4"/>
        <v>0</v>
      </c>
      <c r="E172" s="18"/>
      <c r="F172" s="7"/>
      <c r="G172" s="19"/>
      <c r="H172" s="35"/>
      <c r="I172" s="35"/>
      <c r="J172" s="35">
        <f t="shared" si="5"/>
        <v>306778</v>
      </c>
      <c r="K172" s="20"/>
      <c r="L172" s="7"/>
    </row>
    <row r="173" spans="1:12" s="9" customFormat="1" ht="18.75" hidden="1" x14ac:dyDescent="0.3">
      <c r="A173" s="19"/>
      <c r="B173" s="17"/>
      <c r="C173" s="17"/>
      <c r="D173" s="17">
        <f t="shared" si="4"/>
        <v>0</v>
      </c>
      <c r="E173" s="18"/>
      <c r="F173" s="7"/>
      <c r="G173" s="19"/>
      <c r="H173" s="35"/>
      <c r="I173" s="35"/>
      <c r="J173" s="35">
        <f t="shared" si="5"/>
        <v>306778</v>
      </c>
      <c r="K173" s="20"/>
      <c r="L173" s="7"/>
    </row>
    <row r="174" spans="1:12" s="9" customFormat="1" ht="18.75" hidden="1" x14ac:dyDescent="0.3">
      <c r="A174" s="19"/>
      <c r="B174" s="17"/>
      <c r="C174" s="17"/>
      <c r="D174" s="17">
        <f t="shared" si="4"/>
        <v>0</v>
      </c>
      <c r="E174" s="18"/>
      <c r="F174" s="7"/>
      <c r="G174" s="19"/>
      <c r="H174" s="35"/>
      <c r="I174" s="35"/>
      <c r="J174" s="35">
        <f t="shared" si="5"/>
        <v>306778</v>
      </c>
      <c r="K174" s="20"/>
      <c r="L174" s="7"/>
    </row>
    <row r="175" spans="1:12" s="9" customFormat="1" ht="18.75" hidden="1" x14ac:dyDescent="0.3">
      <c r="A175" s="19"/>
      <c r="B175" s="17"/>
      <c r="C175" s="17"/>
      <c r="D175" s="17">
        <f t="shared" si="4"/>
        <v>0</v>
      </c>
      <c r="E175" s="18"/>
      <c r="F175" s="7"/>
      <c r="G175" s="19"/>
      <c r="H175" s="35"/>
      <c r="I175" s="35"/>
      <c r="J175" s="35">
        <f t="shared" si="5"/>
        <v>306778</v>
      </c>
      <c r="K175" s="20"/>
      <c r="L175" s="7"/>
    </row>
    <row r="176" spans="1:12" s="9" customFormat="1" ht="18.75" hidden="1" x14ac:dyDescent="0.3">
      <c r="A176" s="19"/>
      <c r="B176" s="17"/>
      <c r="C176" s="17"/>
      <c r="D176" s="17">
        <f t="shared" si="4"/>
        <v>0</v>
      </c>
      <c r="E176" s="18"/>
      <c r="F176" s="7"/>
      <c r="G176" s="19"/>
      <c r="H176" s="35"/>
      <c r="I176" s="35"/>
      <c r="J176" s="35">
        <f t="shared" si="5"/>
        <v>306778</v>
      </c>
      <c r="K176" s="20"/>
      <c r="L176" s="7"/>
    </row>
    <row r="177" spans="1:12" s="9" customFormat="1" ht="18.75" hidden="1" x14ac:dyDescent="0.3">
      <c r="A177" s="19"/>
      <c r="B177" s="17"/>
      <c r="C177" s="17"/>
      <c r="D177" s="17">
        <f t="shared" si="4"/>
        <v>0</v>
      </c>
      <c r="E177" s="18"/>
      <c r="F177" s="7"/>
      <c r="G177" s="19"/>
      <c r="H177" s="35"/>
      <c r="I177" s="35"/>
      <c r="J177" s="35">
        <f t="shared" si="5"/>
        <v>306778</v>
      </c>
      <c r="K177" s="20"/>
      <c r="L177" s="7"/>
    </row>
    <row r="178" spans="1:12" s="9" customFormat="1" ht="18.75" hidden="1" x14ac:dyDescent="0.3">
      <c r="A178" s="19"/>
      <c r="B178" s="17"/>
      <c r="C178" s="17"/>
      <c r="D178" s="17">
        <f t="shared" si="4"/>
        <v>0</v>
      </c>
      <c r="E178" s="18"/>
      <c r="F178" s="7"/>
      <c r="G178" s="19"/>
      <c r="H178" s="35"/>
      <c r="I178" s="35"/>
      <c r="J178" s="35">
        <f t="shared" si="5"/>
        <v>306778</v>
      </c>
      <c r="K178" s="20"/>
      <c r="L178" s="7"/>
    </row>
    <row r="179" spans="1:12" s="9" customFormat="1" ht="18.75" hidden="1" x14ac:dyDescent="0.3">
      <c r="A179" s="19"/>
      <c r="B179" s="17"/>
      <c r="C179" s="17"/>
      <c r="D179" s="17">
        <f t="shared" si="4"/>
        <v>0</v>
      </c>
      <c r="E179" s="18"/>
      <c r="F179" s="7"/>
      <c r="G179" s="19"/>
      <c r="H179" s="35"/>
      <c r="I179" s="35"/>
      <c r="J179" s="35">
        <f t="shared" si="5"/>
        <v>306778</v>
      </c>
      <c r="K179" s="20"/>
      <c r="L179" s="7"/>
    </row>
    <row r="180" spans="1:12" s="9" customFormat="1" ht="18.75" hidden="1" x14ac:dyDescent="0.3">
      <c r="A180" s="19"/>
      <c r="B180" s="17"/>
      <c r="C180" s="17"/>
      <c r="D180" s="17">
        <f t="shared" si="4"/>
        <v>0</v>
      </c>
      <c r="E180" s="18"/>
      <c r="F180" s="7"/>
      <c r="G180" s="19"/>
      <c r="H180" s="35"/>
      <c r="I180" s="35"/>
      <c r="J180" s="35">
        <f t="shared" si="5"/>
        <v>306778</v>
      </c>
      <c r="K180" s="20"/>
      <c r="L180" s="7"/>
    </row>
    <row r="181" spans="1:12" s="9" customFormat="1" ht="18.75" hidden="1" x14ac:dyDescent="0.3">
      <c r="A181" s="19"/>
      <c r="B181" s="17"/>
      <c r="C181" s="17"/>
      <c r="D181" s="17">
        <f t="shared" si="4"/>
        <v>0</v>
      </c>
      <c r="E181" s="18"/>
      <c r="F181" s="7"/>
      <c r="G181" s="19"/>
      <c r="H181" s="35"/>
      <c r="I181" s="35"/>
      <c r="J181" s="35">
        <f t="shared" si="5"/>
        <v>306778</v>
      </c>
      <c r="K181" s="20"/>
      <c r="L181" s="7"/>
    </row>
    <row r="182" spans="1:12" s="9" customFormat="1" ht="18.75" hidden="1" x14ac:dyDescent="0.3">
      <c r="A182" s="19"/>
      <c r="B182" s="17"/>
      <c r="C182" s="17"/>
      <c r="D182" s="17">
        <f t="shared" si="4"/>
        <v>0</v>
      </c>
      <c r="E182" s="18"/>
      <c r="F182" s="7"/>
      <c r="G182" s="19"/>
      <c r="H182" s="35"/>
      <c r="I182" s="35"/>
      <c r="J182" s="35">
        <f t="shared" si="5"/>
        <v>306778</v>
      </c>
      <c r="K182" s="20"/>
      <c r="L182" s="7"/>
    </row>
    <row r="183" spans="1:12" s="9" customFormat="1" ht="18.75" hidden="1" x14ac:dyDescent="0.3">
      <c r="A183" s="19"/>
      <c r="B183" s="17"/>
      <c r="C183" s="17"/>
      <c r="D183" s="17">
        <f t="shared" si="4"/>
        <v>0</v>
      </c>
      <c r="E183" s="18"/>
      <c r="F183" s="7"/>
      <c r="G183" s="19"/>
      <c r="H183" s="35"/>
      <c r="I183" s="35"/>
      <c r="J183" s="35">
        <f t="shared" si="5"/>
        <v>306778</v>
      </c>
      <c r="K183" s="20"/>
      <c r="L183" s="7"/>
    </row>
    <row r="184" spans="1:12" s="9" customFormat="1" ht="18.75" hidden="1" x14ac:dyDescent="0.3">
      <c r="A184" s="19"/>
      <c r="B184" s="17"/>
      <c r="C184" s="17"/>
      <c r="D184" s="17">
        <f t="shared" si="4"/>
        <v>0</v>
      </c>
      <c r="E184" s="18"/>
      <c r="F184" s="7"/>
      <c r="G184" s="19"/>
      <c r="H184" s="35"/>
      <c r="I184" s="35"/>
      <c r="J184" s="35">
        <f t="shared" si="5"/>
        <v>306778</v>
      </c>
      <c r="K184" s="20"/>
      <c r="L184" s="7"/>
    </row>
    <row r="185" spans="1:12" s="9" customFormat="1" ht="18.75" hidden="1" x14ac:dyDescent="0.3">
      <c r="A185" s="19"/>
      <c r="B185" s="17"/>
      <c r="C185" s="17"/>
      <c r="D185" s="17">
        <f t="shared" si="4"/>
        <v>0</v>
      </c>
      <c r="E185" s="18"/>
      <c r="F185" s="7"/>
      <c r="G185" s="19"/>
      <c r="H185" s="35"/>
      <c r="I185" s="35"/>
      <c r="J185" s="35">
        <f t="shared" si="5"/>
        <v>306778</v>
      </c>
      <c r="K185" s="20"/>
      <c r="L185" s="7"/>
    </row>
    <row r="186" spans="1:12" s="9" customFormat="1" ht="18.75" hidden="1" x14ac:dyDescent="0.3">
      <c r="A186" s="19"/>
      <c r="B186" s="17"/>
      <c r="C186" s="17"/>
      <c r="D186" s="17">
        <f t="shared" si="4"/>
        <v>0</v>
      </c>
      <c r="E186" s="18"/>
      <c r="F186" s="7"/>
      <c r="G186" s="19"/>
      <c r="H186" s="35"/>
      <c r="I186" s="35"/>
      <c r="J186" s="35">
        <f t="shared" si="5"/>
        <v>306778</v>
      </c>
      <c r="K186" s="20"/>
      <c r="L186" s="7"/>
    </row>
    <row r="187" spans="1:12" s="9" customFormat="1" ht="18.75" hidden="1" x14ac:dyDescent="0.3">
      <c r="A187" s="19"/>
      <c r="B187" s="17"/>
      <c r="C187" s="17"/>
      <c r="D187" s="17">
        <f t="shared" si="4"/>
        <v>0</v>
      </c>
      <c r="E187" s="18"/>
      <c r="F187" s="7"/>
      <c r="G187" s="19"/>
      <c r="H187" s="35"/>
      <c r="I187" s="35"/>
      <c r="J187" s="35">
        <f t="shared" si="5"/>
        <v>306778</v>
      </c>
      <c r="K187" s="20"/>
      <c r="L187" s="7"/>
    </row>
    <row r="188" spans="1:12" s="9" customFormat="1" ht="18.75" hidden="1" x14ac:dyDescent="0.3">
      <c r="A188" s="19"/>
      <c r="B188" s="17"/>
      <c r="C188" s="17"/>
      <c r="D188" s="17">
        <f t="shared" si="4"/>
        <v>0</v>
      </c>
      <c r="E188" s="18"/>
      <c r="F188" s="7"/>
      <c r="G188" s="19"/>
      <c r="H188" s="35"/>
      <c r="I188" s="35"/>
      <c r="J188" s="35">
        <f t="shared" si="5"/>
        <v>306778</v>
      </c>
      <c r="K188" s="20"/>
      <c r="L188" s="7"/>
    </row>
    <row r="189" spans="1:12" s="9" customFormat="1" ht="18.75" hidden="1" x14ac:dyDescent="0.3">
      <c r="A189" s="19"/>
      <c r="B189" s="17"/>
      <c r="C189" s="17"/>
      <c r="D189" s="17">
        <f t="shared" si="4"/>
        <v>0</v>
      </c>
      <c r="E189" s="18"/>
      <c r="F189" s="7"/>
      <c r="G189" s="19"/>
      <c r="H189" s="35"/>
      <c r="I189" s="35"/>
      <c r="J189" s="35">
        <f t="shared" si="5"/>
        <v>306778</v>
      </c>
      <c r="K189" s="20"/>
      <c r="L189" s="7"/>
    </row>
    <row r="190" spans="1:12" s="9" customFormat="1" ht="18.75" hidden="1" x14ac:dyDescent="0.3">
      <c r="A190" s="19"/>
      <c r="B190" s="17"/>
      <c r="C190" s="17"/>
      <c r="D190" s="17">
        <f t="shared" si="4"/>
        <v>0</v>
      </c>
      <c r="E190" s="18"/>
      <c r="F190" s="7"/>
      <c r="G190" s="19"/>
      <c r="H190" s="35"/>
      <c r="I190" s="35"/>
      <c r="J190" s="35">
        <f t="shared" si="5"/>
        <v>306778</v>
      </c>
      <c r="K190" s="20"/>
      <c r="L190" s="7"/>
    </row>
    <row r="191" spans="1:12" s="9" customFormat="1" ht="18.75" hidden="1" x14ac:dyDescent="0.3">
      <c r="A191" s="19"/>
      <c r="B191" s="17"/>
      <c r="C191" s="17"/>
      <c r="D191" s="17">
        <f t="shared" si="4"/>
        <v>0</v>
      </c>
      <c r="E191" s="18"/>
      <c r="F191" s="7"/>
      <c r="G191" s="19"/>
      <c r="H191" s="35"/>
      <c r="I191" s="35"/>
      <c r="J191" s="35">
        <f t="shared" si="5"/>
        <v>306778</v>
      </c>
      <c r="K191" s="20"/>
      <c r="L191" s="7"/>
    </row>
    <row r="192" spans="1:12" s="9" customFormat="1" ht="18.75" hidden="1" x14ac:dyDescent="0.3">
      <c r="A192" s="19"/>
      <c r="B192" s="17"/>
      <c r="C192" s="17"/>
      <c r="D192" s="17">
        <f t="shared" si="4"/>
        <v>0</v>
      </c>
      <c r="E192" s="18"/>
      <c r="F192" s="7"/>
      <c r="G192" s="19"/>
      <c r="H192" s="35"/>
      <c r="I192" s="35"/>
      <c r="J192" s="35">
        <f t="shared" si="5"/>
        <v>306778</v>
      </c>
      <c r="K192" s="20"/>
      <c r="L192" s="7"/>
    </row>
    <row r="193" spans="1:12" s="9" customFormat="1" ht="18.75" hidden="1" x14ac:dyDescent="0.3">
      <c r="A193" s="19"/>
      <c r="B193" s="17"/>
      <c r="C193" s="17"/>
      <c r="D193" s="17">
        <f t="shared" si="4"/>
        <v>0</v>
      </c>
      <c r="E193" s="18"/>
      <c r="F193" s="7"/>
      <c r="G193" s="19"/>
      <c r="H193" s="35"/>
      <c r="I193" s="35"/>
      <c r="J193" s="35">
        <f t="shared" si="5"/>
        <v>306778</v>
      </c>
      <c r="K193" s="20"/>
      <c r="L193" s="7"/>
    </row>
    <row r="194" spans="1:12" s="9" customFormat="1" ht="18.75" hidden="1" x14ac:dyDescent="0.3">
      <c r="A194" s="19"/>
      <c r="B194" s="17"/>
      <c r="C194" s="17"/>
      <c r="D194" s="17">
        <f t="shared" si="4"/>
        <v>0</v>
      </c>
      <c r="E194" s="18"/>
      <c r="F194" s="7"/>
      <c r="G194" s="19"/>
      <c r="H194" s="35"/>
      <c r="I194" s="35"/>
      <c r="J194" s="35">
        <f t="shared" si="5"/>
        <v>306778</v>
      </c>
      <c r="K194" s="20"/>
      <c r="L194" s="7"/>
    </row>
    <row r="195" spans="1:12" s="9" customFormat="1" ht="18.75" hidden="1" x14ac:dyDescent="0.3">
      <c r="A195" s="19"/>
      <c r="B195" s="17"/>
      <c r="C195" s="17"/>
      <c r="D195" s="17">
        <f t="shared" si="4"/>
        <v>0</v>
      </c>
      <c r="E195" s="18"/>
      <c r="F195" s="7"/>
      <c r="G195" s="19"/>
      <c r="H195" s="35"/>
      <c r="I195" s="35"/>
      <c r="J195" s="35">
        <f t="shared" si="5"/>
        <v>306778</v>
      </c>
      <c r="K195" s="20"/>
      <c r="L195" s="7"/>
    </row>
    <row r="196" spans="1:12" s="9" customFormat="1" ht="18.75" hidden="1" x14ac:dyDescent="0.3">
      <c r="A196" s="19"/>
      <c r="B196" s="17"/>
      <c r="C196" s="17"/>
      <c r="D196" s="17">
        <f t="shared" si="4"/>
        <v>0</v>
      </c>
      <c r="E196" s="18"/>
      <c r="F196" s="7"/>
      <c r="G196" s="19"/>
      <c r="H196" s="35"/>
      <c r="I196" s="35"/>
      <c r="J196" s="35">
        <f t="shared" si="5"/>
        <v>306778</v>
      </c>
      <c r="K196" s="20"/>
      <c r="L196" s="7"/>
    </row>
    <row r="197" spans="1:12" s="9" customFormat="1" ht="18.75" hidden="1" x14ac:dyDescent="0.3">
      <c r="A197" s="19"/>
      <c r="B197" s="17"/>
      <c r="C197" s="17"/>
      <c r="D197" s="17">
        <f t="shared" si="4"/>
        <v>0</v>
      </c>
      <c r="E197" s="18"/>
      <c r="F197" s="7"/>
      <c r="G197" s="19"/>
      <c r="H197" s="35"/>
      <c r="I197" s="35"/>
      <c r="J197" s="35">
        <f t="shared" si="5"/>
        <v>306778</v>
      </c>
      <c r="K197" s="20"/>
      <c r="L197" s="7"/>
    </row>
    <row r="198" spans="1:12" s="9" customFormat="1" ht="18.75" hidden="1" x14ac:dyDescent="0.3">
      <c r="A198" s="19"/>
      <c r="B198" s="17"/>
      <c r="C198" s="17"/>
      <c r="D198" s="17">
        <f t="shared" si="4"/>
        <v>0</v>
      </c>
      <c r="E198" s="18"/>
      <c r="F198" s="7"/>
      <c r="G198" s="19"/>
      <c r="H198" s="35"/>
      <c r="I198" s="35"/>
      <c r="J198" s="35">
        <f t="shared" si="5"/>
        <v>306778</v>
      </c>
      <c r="K198" s="20"/>
      <c r="L198" s="7"/>
    </row>
    <row r="199" spans="1:12" s="9" customFormat="1" ht="18.75" hidden="1" x14ac:dyDescent="0.3">
      <c r="A199" s="19"/>
      <c r="B199" s="17"/>
      <c r="C199" s="17"/>
      <c r="D199" s="17">
        <f t="shared" ref="D199:D262" si="6">D198+B199-C199</f>
        <v>0</v>
      </c>
      <c r="E199" s="18"/>
      <c r="F199" s="7"/>
      <c r="G199" s="19"/>
      <c r="H199" s="35"/>
      <c r="I199" s="35"/>
      <c r="J199" s="35">
        <f t="shared" si="5"/>
        <v>306778</v>
      </c>
      <c r="K199" s="20"/>
      <c r="L199" s="7"/>
    </row>
    <row r="200" spans="1:12" s="9" customFormat="1" ht="18.75" hidden="1" x14ac:dyDescent="0.3">
      <c r="A200" s="19"/>
      <c r="B200" s="17"/>
      <c r="C200" s="17"/>
      <c r="D200" s="17">
        <f t="shared" si="6"/>
        <v>0</v>
      </c>
      <c r="E200" s="18"/>
      <c r="F200" s="7"/>
      <c r="G200" s="19"/>
      <c r="H200" s="35"/>
      <c r="I200" s="35"/>
      <c r="J200" s="35">
        <f t="shared" ref="J200:J263" si="7">J199+H200-I200</f>
        <v>306778</v>
      </c>
      <c r="K200" s="20"/>
      <c r="L200" s="7"/>
    </row>
    <row r="201" spans="1:12" s="9" customFormat="1" ht="18.75" hidden="1" x14ac:dyDescent="0.3">
      <c r="A201" s="19"/>
      <c r="B201" s="17"/>
      <c r="C201" s="17"/>
      <c r="D201" s="17">
        <f t="shared" si="6"/>
        <v>0</v>
      </c>
      <c r="E201" s="18"/>
      <c r="F201" s="7"/>
      <c r="G201" s="19"/>
      <c r="H201" s="35"/>
      <c r="I201" s="35"/>
      <c r="J201" s="35">
        <f t="shared" si="7"/>
        <v>306778</v>
      </c>
      <c r="K201" s="20"/>
      <c r="L201" s="7"/>
    </row>
    <row r="202" spans="1:12" s="9" customFormat="1" ht="18.75" hidden="1" x14ac:dyDescent="0.3">
      <c r="A202" s="19"/>
      <c r="B202" s="17"/>
      <c r="C202" s="17"/>
      <c r="D202" s="17">
        <f t="shared" si="6"/>
        <v>0</v>
      </c>
      <c r="E202" s="18"/>
      <c r="F202" s="7"/>
      <c r="G202" s="19"/>
      <c r="H202" s="35"/>
      <c r="I202" s="35"/>
      <c r="J202" s="35">
        <f t="shared" si="7"/>
        <v>306778</v>
      </c>
      <c r="K202" s="20"/>
      <c r="L202" s="7"/>
    </row>
    <row r="203" spans="1:12" s="9" customFormat="1" ht="18.75" hidden="1" x14ac:dyDescent="0.3">
      <c r="A203" s="19"/>
      <c r="B203" s="17"/>
      <c r="C203" s="17"/>
      <c r="D203" s="17">
        <f t="shared" si="6"/>
        <v>0</v>
      </c>
      <c r="E203" s="18"/>
      <c r="F203" s="7"/>
      <c r="G203" s="19"/>
      <c r="H203" s="35"/>
      <c r="I203" s="35"/>
      <c r="J203" s="35">
        <f t="shared" si="7"/>
        <v>306778</v>
      </c>
      <c r="K203" s="20"/>
      <c r="L203" s="7"/>
    </row>
    <row r="204" spans="1:12" s="9" customFormat="1" ht="18.75" hidden="1" x14ac:dyDescent="0.3">
      <c r="A204" s="19"/>
      <c r="B204" s="17"/>
      <c r="C204" s="17"/>
      <c r="D204" s="17">
        <f t="shared" si="6"/>
        <v>0</v>
      </c>
      <c r="E204" s="18"/>
      <c r="F204" s="7"/>
      <c r="G204" s="19"/>
      <c r="H204" s="35"/>
      <c r="I204" s="35"/>
      <c r="J204" s="35">
        <f t="shared" si="7"/>
        <v>306778</v>
      </c>
      <c r="K204" s="20"/>
      <c r="L204" s="7"/>
    </row>
    <row r="205" spans="1:12" s="9" customFormat="1" ht="18.75" hidden="1" x14ac:dyDescent="0.3">
      <c r="A205" s="19"/>
      <c r="B205" s="17"/>
      <c r="C205" s="17"/>
      <c r="D205" s="17">
        <f t="shared" si="6"/>
        <v>0</v>
      </c>
      <c r="E205" s="18"/>
      <c r="F205" s="7"/>
      <c r="G205" s="19"/>
      <c r="H205" s="35"/>
      <c r="I205" s="35"/>
      <c r="J205" s="35">
        <f t="shared" si="7"/>
        <v>306778</v>
      </c>
      <c r="K205" s="20"/>
      <c r="L205" s="7"/>
    </row>
    <row r="206" spans="1:12" s="9" customFormat="1" ht="18.75" hidden="1" x14ac:dyDescent="0.3">
      <c r="A206" s="19"/>
      <c r="B206" s="17"/>
      <c r="C206" s="17"/>
      <c r="D206" s="17">
        <f t="shared" si="6"/>
        <v>0</v>
      </c>
      <c r="E206" s="18"/>
      <c r="F206" s="7"/>
      <c r="G206" s="19"/>
      <c r="H206" s="35"/>
      <c r="I206" s="35"/>
      <c r="J206" s="35">
        <f t="shared" si="7"/>
        <v>306778</v>
      </c>
      <c r="K206" s="20"/>
      <c r="L206" s="7"/>
    </row>
    <row r="207" spans="1:12" s="9" customFormat="1" ht="18.75" hidden="1" x14ac:dyDescent="0.3">
      <c r="A207" s="19"/>
      <c r="B207" s="17"/>
      <c r="C207" s="17"/>
      <c r="D207" s="17">
        <f t="shared" si="6"/>
        <v>0</v>
      </c>
      <c r="E207" s="18"/>
      <c r="F207" s="7"/>
      <c r="G207" s="19"/>
      <c r="H207" s="35"/>
      <c r="I207" s="35"/>
      <c r="J207" s="35">
        <f t="shared" si="7"/>
        <v>306778</v>
      </c>
      <c r="K207" s="20"/>
      <c r="L207" s="7"/>
    </row>
    <row r="208" spans="1:12" s="9" customFormat="1" ht="18.75" hidden="1" x14ac:dyDescent="0.3">
      <c r="A208" s="19"/>
      <c r="B208" s="17"/>
      <c r="C208" s="17"/>
      <c r="D208" s="17">
        <f t="shared" si="6"/>
        <v>0</v>
      </c>
      <c r="E208" s="18"/>
      <c r="F208" s="7"/>
      <c r="G208" s="19"/>
      <c r="H208" s="35"/>
      <c r="I208" s="35"/>
      <c r="J208" s="35">
        <f t="shared" si="7"/>
        <v>306778</v>
      </c>
      <c r="K208" s="20"/>
      <c r="L208" s="7"/>
    </row>
    <row r="209" spans="1:12" s="9" customFormat="1" ht="18.75" hidden="1" x14ac:dyDescent="0.3">
      <c r="A209" s="19"/>
      <c r="B209" s="17"/>
      <c r="C209" s="17"/>
      <c r="D209" s="17">
        <f t="shared" si="6"/>
        <v>0</v>
      </c>
      <c r="E209" s="18"/>
      <c r="F209" s="7"/>
      <c r="G209" s="19"/>
      <c r="H209" s="35"/>
      <c r="I209" s="35"/>
      <c r="J209" s="35">
        <f t="shared" si="7"/>
        <v>306778</v>
      </c>
      <c r="K209" s="20"/>
      <c r="L209" s="7"/>
    </row>
    <row r="210" spans="1:12" s="9" customFormat="1" ht="18.75" hidden="1" x14ac:dyDescent="0.3">
      <c r="A210" s="19"/>
      <c r="B210" s="17"/>
      <c r="C210" s="17"/>
      <c r="D210" s="17">
        <f t="shared" si="6"/>
        <v>0</v>
      </c>
      <c r="E210" s="18"/>
      <c r="F210" s="7"/>
      <c r="G210" s="19"/>
      <c r="H210" s="35"/>
      <c r="I210" s="35"/>
      <c r="J210" s="35">
        <f t="shared" si="7"/>
        <v>306778</v>
      </c>
      <c r="K210" s="20"/>
      <c r="L210" s="7"/>
    </row>
    <row r="211" spans="1:12" s="9" customFormat="1" ht="18.75" hidden="1" x14ac:dyDescent="0.3">
      <c r="A211" s="19"/>
      <c r="B211" s="17"/>
      <c r="C211" s="17"/>
      <c r="D211" s="17">
        <f t="shared" si="6"/>
        <v>0</v>
      </c>
      <c r="E211" s="18"/>
      <c r="F211" s="7"/>
      <c r="G211" s="19"/>
      <c r="H211" s="35"/>
      <c r="I211" s="35"/>
      <c r="J211" s="35">
        <f t="shared" si="7"/>
        <v>306778</v>
      </c>
      <c r="K211" s="20"/>
      <c r="L211" s="7"/>
    </row>
    <row r="212" spans="1:12" s="9" customFormat="1" ht="18.75" hidden="1" x14ac:dyDescent="0.3">
      <c r="A212" s="19"/>
      <c r="B212" s="17"/>
      <c r="C212" s="17"/>
      <c r="D212" s="17">
        <f t="shared" si="6"/>
        <v>0</v>
      </c>
      <c r="E212" s="18"/>
      <c r="F212" s="7"/>
      <c r="G212" s="19"/>
      <c r="H212" s="35"/>
      <c r="I212" s="35"/>
      <c r="J212" s="35">
        <f t="shared" si="7"/>
        <v>306778</v>
      </c>
      <c r="K212" s="20"/>
      <c r="L212" s="7"/>
    </row>
    <row r="213" spans="1:12" s="9" customFormat="1" ht="18.75" hidden="1" x14ac:dyDescent="0.3">
      <c r="A213" s="19"/>
      <c r="B213" s="17"/>
      <c r="C213" s="17"/>
      <c r="D213" s="17">
        <f t="shared" si="6"/>
        <v>0</v>
      </c>
      <c r="E213" s="18"/>
      <c r="F213" s="7"/>
      <c r="G213" s="19"/>
      <c r="H213" s="35"/>
      <c r="I213" s="35"/>
      <c r="J213" s="35">
        <f t="shared" si="7"/>
        <v>306778</v>
      </c>
      <c r="K213" s="20"/>
      <c r="L213" s="7"/>
    </row>
    <row r="214" spans="1:12" s="9" customFormat="1" ht="18.75" hidden="1" x14ac:dyDescent="0.3">
      <c r="A214" s="19"/>
      <c r="B214" s="17"/>
      <c r="C214" s="17"/>
      <c r="D214" s="17">
        <f t="shared" si="6"/>
        <v>0</v>
      </c>
      <c r="E214" s="18"/>
      <c r="F214" s="7"/>
      <c r="G214" s="19"/>
      <c r="H214" s="35"/>
      <c r="I214" s="35"/>
      <c r="J214" s="35">
        <f t="shared" si="7"/>
        <v>306778</v>
      </c>
      <c r="K214" s="20"/>
      <c r="L214" s="7"/>
    </row>
    <row r="215" spans="1:12" s="9" customFormat="1" ht="18.75" hidden="1" x14ac:dyDescent="0.3">
      <c r="A215" s="19"/>
      <c r="B215" s="17"/>
      <c r="C215" s="17"/>
      <c r="D215" s="17">
        <f t="shared" si="6"/>
        <v>0</v>
      </c>
      <c r="E215" s="18"/>
      <c r="F215" s="7"/>
      <c r="G215" s="19"/>
      <c r="H215" s="35"/>
      <c r="I215" s="35"/>
      <c r="J215" s="35">
        <f t="shared" si="7"/>
        <v>306778</v>
      </c>
      <c r="K215" s="20"/>
      <c r="L215" s="7"/>
    </row>
    <row r="216" spans="1:12" s="9" customFormat="1" ht="18.75" hidden="1" x14ac:dyDescent="0.3">
      <c r="A216" s="19"/>
      <c r="B216" s="17"/>
      <c r="C216" s="17"/>
      <c r="D216" s="17">
        <f t="shared" si="6"/>
        <v>0</v>
      </c>
      <c r="E216" s="18"/>
      <c r="F216" s="7"/>
      <c r="G216" s="19"/>
      <c r="H216" s="35"/>
      <c r="I216" s="35"/>
      <c r="J216" s="35">
        <f t="shared" si="7"/>
        <v>306778</v>
      </c>
      <c r="K216" s="20"/>
      <c r="L216" s="7"/>
    </row>
    <row r="217" spans="1:12" s="9" customFormat="1" ht="18.75" hidden="1" x14ac:dyDescent="0.3">
      <c r="A217" s="19"/>
      <c r="B217" s="17"/>
      <c r="C217" s="17"/>
      <c r="D217" s="17">
        <f t="shared" si="6"/>
        <v>0</v>
      </c>
      <c r="E217" s="18"/>
      <c r="F217" s="7"/>
      <c r="G217" s="19"/>
      <c r="H217" s="35"/>
      <c r="I217" s="35"/>
      <c r="J217" s="35">
        <f t="shared" si="7"/>
        <v>306778</v>
      </c>
      <c r="K217" s="20"/>
      <c r="L217" s="7"/>
    </row>
    <row r="218" spans="1:12" s="9" customFormat="1" ht="18.75" hidden="1" x14ac:dyDescent="0.3">
      <c r="A218" s="19"/>
      <c r="B218" s="17"/>
      <c r="C218" s="17"/>
      <c r="D218" s="17">
        <f t="shared" si="6"/>
        <v>0</v>
      </c>
      <c r="E218" s="18"/>
      <c r="F218" s="7"/>
      <c r="G218" s="19"/>
      <c r="H218" s="35"/>
      <c r="I218" s="35"/>
      <c r="J218" s="35">
        <f t="shared" si="7"/>
        <v>306778</v>
      </c>
      <c r="K218" s="20"/>
      <c r="L218" s="7"/>
    </row>
    <row r="219" spans="1:12" s="9" customFormat="1" ht="18.75" hidden="1" x14ac:dyDescent="0.3">
      <c r="A219" s="19"/>
      <c r="B219" s="17"/>
      <c r="C219" s="17"/>
      <c r="D219" s="17">
        <f t="shared" si="6"/>
        <v>0</v>
      </c>
      <c r="E219" s="18"/>
      <c r="F219" s="7"/>
      <c r="G219" s="19"/>
      <c r="H219" s="35"/>
      <c r="I219" s="35"/>
      <c r="J219" s="35">
        <f t="shared" si="7"/>
        <v>306778</v>
      </c>
      <c r="K219" s="20"/>
      <c r="L219" s="7"/>
    </row>
    <row r="220" spans="1:12" s="9" customFormat="1" ht="18.75" hidden="1" x14ac:dyDescent="0.3">
      <c r="A220" s="19"/>
      <c r="B220" s="17"/>
      <c r="C220" s="17"/>
      <c r="D220" s="17">
        <f t="shared" si="6"/>
        <v>0</v>
      </c>
      <c r="E220" s="18"/>
      <c r="F220" s="7"/>
      <c r="G220" s="19"/>
      <c r="H220" s="35"/>
      <c r="I220" s="35"/>
      <c r="J220" s="35">
        <f t="shared" si="7"/>
        <v>306778</v>
      </c>
      <c r="K220" s="20"/>
      <c r="L220" s="7"/>
    </row>
    <row r="221" spans="1:12" s="9" customFormat="1" ht="18.75" hidden="1" x14ac:dyDescent="0.3">
      <c r="A221" s="19"/>
      <c r="B221" s="17"/>
      <c r="C221" s="17"/>
      <c r="D221" s="17">
        <f t="shared" si="6"/>
        <v>0</v>
      </c>
      <c r="E221" s="18"/>
      <c r="F221" s="7"/>
      <c r="G221" s="19"/>
      <c r="H221" s="35"/>
      <c r="I221" s="35"/>
      <c r="J221" s="35">
        <f t="shared" si="7"/>
        <v>306778</v>
      </c>
      <c r="K221" s="20"/>
      <c r="L221" s="7"/>
    </row>
    <row r="222" spans="1:12" s="9" customFormat="1" ht="18.75" hidden="1" x14ac:dyDescent="0.3">
      <c r="A222" s="19"/>
      <c r="B222" s="17"/>
      <c r="C222" s="17"/>
      <c r="D222" s="17">
        <f t="shared" si="6"/>
        <v>0</v>
      </c>
      <c r="E222" s="18"/>
      <c r="F222" s="7"/>
      <c r="G222" s="19"/>
      <c r="H222" s="35"/>
      <c r="I222" s="35"/>
      <c r="J222" s="35">
        <f t="shared" si="7"/>
        <v>306778</v>
      </c>
      <c r="K222" s="20"/>
      <c r="L222" s="7"/>
    </row>
    <row r="223" spans="1:12" s="9" customFormat="1" ht="18.75" hidden="1" x14ac:dyDescent="0.3">
      <c r="A223" s="19"/>
      <c r="B223" s="17"/>
      <c r="C223" s="17"/>
      <c r="D223" s="17">
        <f t="shared" si="6"/>
        <v>0</v>
      </c>
      <c r="E223" s="18"/>
      <c r="F223" s="7"/>
      <c r="G223" s="19"/>
      <c r="H223" s="35"/>
      <c r="I223" s="35"/>
      <c r="J223" s="35">
        <f t="shared" si="7"/>
        <v>306778</v>
      </c>
      <c r="K223" s="20"/>
      <c r="L223" s="7"/>
    </row>
    <row r="224" spans="1:12" s="9" customFormat="1" ht="18.75" hidden="1" x14ac:dyDescent="0.3">
      <c r="A224" s="19"/>
      <c r="B224" s="17"/>
      <c r="C224" s="17"/>
      <c r="D224" s="17">
        <f t="shared" si="6"/>
        <v>0</v>
      </c>
      <c r="E224" s="18"/>
      <c r="F224" s="7"/>
      <c r="G224" s="19"/>
      <c r="H224" s="35"/>
      <c r="I224" s="35"/>
      <c r="J224" s="35">
        <f t="shared" si="7"/>
        <v>306778</v>
      </c>
      <c r="K224" s="20"/>
      <c r="L224" s="7"/>
    </row>
    <row r="225" spans="1:12" s="9" customFormat="1" ht="18.75" hidden="1" x14ac:dyDescent="0.3">
      <c r="A225" s="19"/>
      <c r="B225" s="17"/>
      <c r="C225" s="17"/>
      <c r="D225" s="17">
        <f t="shared" si="6"/>
        <v>0</v>
      </c>
      <c r="E225" s="18"/>
      <c r="F225" s="7"/>
      <c r="G225" s="19"/>
      <c r="H225" s="35"/>
      <c r="I225" s="35"/>
      <c r="J225" s="35">
        <f t="shared" si="7"/>
        <v>306778</v>
      </c>
      <c r="K225" s="20"/>
      <c r="L225" s="7"/>
    </row>
    <row r="226" spans="1:12" s="9" customFormat="1" ht="18.75" hidden="1" x14ac:dyDescent="0.3">
      <c r="A226" s="19"/>
      <c r="B226" s="17"/>
      <c r="C226" s="17"/>
      <c r="D226" s="17">
        <f t="shared" si="6"/>
        <v>0</v>
      </c>
      <c r="E226" s="18"/>
      <c r="F226" s="7"/>
      <c r="G226" s="19"/>
      <c r="H226" s="35"/>
      <c r="I226" s="35"/>
      <c r="J226" s="35">
        <f t="shared" si="7"/>
        <v>306778</v>
      </c>
      <c r="K226" s="20"/>
      <c r="L226" s="7"/>
    </row>
    <row r="227" spans="1:12" s="9" customFormat="1" ht="18.75" hidden="1" x14ac:dyDescent="0.3">
      <c r="A227" s="19"/>
      <c r="B227" s="17"/>
      <c r="C227" s="17"/>
      <c r="D227" s="17">
        <f t="shared" si="6"/>
        <v>0</v>
      </c>
      <c r="E227" s="18"/>
      <c r="F227" s="7"/>
      <c r="G227" s="19"/>
      <c r="H227" s="35"/>
      <c r="I227" s="35"/>
      <c r="J227" s="35">
        <f t="shared" si="7"/>
        <v>306778</v>
      </c>
      <c r="K227" s="20"/>
      <c r="L227" s="7"/>
    </row>
    <row r="228" spans="1:12" s="9" customFormat="1" ht="18.75" hidden="1" x14ac:dyDescent="0.3">
      <c r="A228" s="19"/>
      <c r="B228" s="17"/>
      <c r="C228" s="17"/>
      <c r="D228" s="17">
        <f t="shared" si="6"/>
        <v>0</v>
      </c>
      <c r="E228" s="18"/>
      <c r="F228" s="7"/>
      <c r="G228" s="19"/>
      <c r="H228" s="35"/>
      <c r="I228" s="35"/>
      <c r="J228" s="35">
        <f t="shared" si="7"/>
        <v>306778</v>
      </c>
      <c r="K228" s="20"/>
      <c r="L228" s="7"/>
    </row>
    <row r="229" spans="1:12" s="9" customFormat="1" ht="18.75" hidden="1" x14ac:dyDescent="0.3">
      <c r="A229" s="19"/>
      <c r="B229" s="17"/>
      <c r="C229" s="17"/>
      <c r="D229" s="17">
        <f t="shared" si="6"/>
        <v>0</v>
      </c>
      <c r="E229" s="18"/>
      <c r="F229" s="7"/>
      <c r="G229" s="19"/>
      <c r="H229" s="35"/>
      <c r="I229" s="35"/>
      <c r="J229" s="35">
        <f t="shared" si="7"/>
        <v>306778</v>
      </c>
      <c r="K229" s="20"/>
      <c r="L229" s="7"/>
    </row>
    <row r="230" spans="1:12" s="9" customFormat="1" ht="18.75" hidden="1" x14ac:dyDescent="0.3">
      <c r="A230" s="19"/>
      <c r="B230" s="17"/>
      <c r="C230" s="17"/>
      <c r="D230" s="17">
        <f t="shared" si="6"/>
        <v>0</v>
      </c>
      <c r="E230" s="18"/>
      <c r="F230" s="7"/>
      <c r="G230" s="19"/>
      <c r="H230" s="35"/>
      <c r="I230" s="35"/>
      <c r="J230" s="35">
        <f t="shared" si="7"/>
        <v>306778</v>
      </c>
      <c r="K230" s="20"/>
      <c r="L230" s="7"/>
    </row>
    <row r="231" spans="1:12" s="9" customFormat="1" ht="18.75" hidden="1" x14ac:dyDescent="0.3">
      <c r="A231" s="19"/>
      <c r="B231" s="17"/>
      <c r="C231" s="17"/>
      <c r="D231" s="17">
        <f t="shared" si="6"/>
        <v>0</v>
      </c>
      <c r="E231" s="18"/>
      <c r="F231" s="7"/>
      <c r="G231" s="19"/>
      <c r="H231" s="35"/>
      <c r="I231" s="35"/>
      <c r="J231" s="35">
        <f t="shared" si="7"/>
        <v>306778</v>
      </c>
      <c r="K231" s="20"/>
      <c r="L231" s="7"/>
    </row>
    <row r="232" spans="1:12" s="9" customFormat="1" ht="18.75" hidden="1" x14ac:dyDescent="0.3">
      <c r="A232" s="19"/>
      <c r="B232" s="17"/>
      <c r="C232" s="17"/>
      <c r="D232" s="17">
        <f t="shared" si="6"/>
        <v>0</v>
      </c>
      <c r="E232" s="18"/>
      <c r="F232" s="7"/>
      <c r="G232" s="19"/>
      <c r="H232" s="35"/>
      <c r="I232" s="35"/>
      <c r="J232" s="35">
        <f t="shared" si="7"/>
        <v>306778</v>
      </c>
      <c r="K232" s="20"/>
      <c r="L232" s="7"/>
    </row>
    <row r="233" spans="1:12" s="9" customFormat="1" ht="18.75" hidden="1" x14ac:dyDescent="0.3">
      <c r="A233" s="19"/>
      <c r="B233" s="17"/>
      <c r="C233" s="17"/>
      <c r="D233" s="17">
        <f t="shared" si="6"/>
        <v>0</v>
      </c>
      <c r="E233" s="18"/>
      <c r="F233" s="7"/>
      <c r="G233" s="19"/>
      <c r="H233" s="35"/>
      <c r="I233" s="35"/>
      <c r="J233" s="35">
        <f t="shared" si="7"/>
        <v>306778</v>
      </c>
      <c r="K233" s="20"/>
      <c r="L233" s="7"/>
    </row>
    <row r="234" spans="1:12" s="9" customFormat="1" ht="18.75" hidden="1" x14ac:dyDescent="0.3">
      <c r="A234" s="19"/>
      <c r="B234" s="17"/>
      <c r="C234" s="17"/>
      <c r="D234" s="17">
        <f t="shared" si="6"/>
        <v>0</v>
      </c>
      <c r="E234" s="18"/>
      <c r="F234" s="7"/>
      <c r="G234" s="19"/>
      <c r="H234" s="35"/>
      <c r="I234" s="35"/>
      <c r="J234" s="35">
        <f t="shared" si="7"/>
        <v>306778</v>
      </c>
      <c r="K234" s="20"/>
      <c r="L234" s="7"/>
    </row>
    <row r="235" spans="1:12" s="9" customFormat="1" ht="18.75" hidden="1" x14ac:dyDescent="0.3">
      <c r="A235" s="19"/>
      <c r="B235" s="17"/>
      <c r="C235" s="17"/>
      <c r="D235" s="17">
        <f t="shared" si="6"/>
        <v>0</v>
      </c>
      <c r="E235" s="18"/>
      <c r="F235" s="7"/>
      <c r="G235" s="19"/>
      <c r="H235" s="35"/>
      <c r="I235" s="35"/>
      <c r="J235" s="35">
        <f t="shared" si="7"/>
        <v>306778</v>
      </c>
      <c r="K235" s="20"/>
      <c r="L235" s="7"/>
    </row>
    <row r="236" spans="1:12" s="9" customFormat="1" ht="18.75" hidden="1" x14ac:dyDescent="0.3">
      <c r="A236" s="19"/>
      <c r="B236" s="17"/>
      <c r="C236" s="17"/>
      <c r="D236" s="17">
        <f t="shared" si="6"/>
        <v>0</v>
      </c>
      <c r="E236" s="18"/>
      <c r="F236" s="7"/>
      <c r="G236" s="19"/>
      <c r="H236" s="35"/>
      <c r="I236" s="35"/>
      <c r="J236" s="35">
        <f t="shared" si="7"/>
        <v>306778</v>
      </c>
      <c r="K236" s="20"/>
      <c r="L236" s="7"/>
    </row>
    <row r="237" spans="1:12" s="9" customFormat="1" ht="18.75" hidden="1" x14ac:dyDescent="0.3">
      <c r="A237" s="19"/>
      <c r="B237" s="17"/>
      <c r="C237" s="17"/>
      <c r="D237" s="17">
        <f t="shared" si="6"/>
        <v>0</v>
      </c>
      <c r="E237" s="18"/>
      <c r="F237" s="7"/>
      <c r="G237" s="19"/>
      <c r="H237" s="35"/>
      <c r="I237" s="35"/>
      <c r="J237" s="35">
        <f t="shared" si="7"/>
        <v>306778</v>
      </c>
      <c r="K237" s="20"/>
      <c r="L237" s="7"/>
    </row>
    <row r="238" spans="1:12" s="9" customFormat="1" ht="18.75" hidden="1" x14ac:dyDescent="0.3">
      <c r="A238" s="19"/>
      <c r="B238" s="17"/>
      <c r="C238" s="17"/>
      <c r="D238" s="17">
        <f t="shared" si="6"/>
        <v>0</v>
      </c>
      <c r="E238" s="18"/>
      <c r="F238" s="7"/>
      <c r="G238" s="19"/>
      <c r="H238" s="35"/>
      <c r="I238" s="35"/>
      <c r="J238" s="35">
        <f t="shared" si="7"/>
        <v>306778</v>
      </c>
      <c r="K238" s="20"/>
      <c r="L238" s="7"/>
    </row>
    <row r="239" spans="1:12" s="9" customFormat="1" ht="18.75" hidden="1" x14ac:dyDescent="0.3">
      <c r="A239" s="19"/>
      <c r="B239" s="17"/>
      <c r="C239" s="17"/>
      <c r="D239" s="17">
        <f t="shared" si="6"/>
        <v>0</v>
      </c>
      <c r="E239" s="18"/>
      <c r="F239" s="7"/>
      <c r="G239" s="19"/>
      <c r="H239" s="35"/>
      <c r="I239" s="35"/>
      <c r="J239" s="35">
        <f t="shared" si="7"/>
        <v>306778</v>
      </c>
      <c r="K239" s="20"/>
      <c r="L239" s="7"/>
    </row>
    <row r="240" spans="1:12" s="9" customFormat="1" ht="18.75" hidden="1" x14ac:dyDescent="0.3">
      <c r="A240" s="19"/>
      <c r="B240" s="17"/>
      <c r="C240" s="17"/>
      <c r="D240" s="17">
        <f t="shared" si="6"/>
        <v>0</v>
      </c>
      <c r="E240" s="18"/>
      <c r="F240" s="7"/>
      <c r="G240" s="19"/>
      <c r="H240" s="35"/>
      <c r="I240" s="35"/>
      <c r="J240" s="35">
        <f t="shared" si="7"/>
        <v>306778</v>
      </c>
      <c r="K240" s="20"/>
      <c r="L240" s="7"/>
    </row>
    <row r="241" spans="1:12" s="9" customFormat="1" ht="18.75" hidden="1" x14ac:dyDescent="0.3">
      <c r="A241" s="19"/>
      <c r="B241" s="17"/>
      <c r="C241" s="17"/>
      <c r="D241" s="17">
        <f t="shared" si="6"/>
        <v>0</v>
      </c>
      <c r="E241" s="18"/>
      <c r="F241" s="7"/>
      <c r="G241" s="19"/>
      <c r="H241" s="35"/>
      <c r="I241" s="35"/>
      <c r="J241" s="35">
        <f t="shared" si="7"/>
        <v>306778</v>
      </c>
      <c r="K241" s="20"/>
      <c r="L241" s="7"/>
    </row>
    <row r="242" spans="1:12" s="9" customFormat="1" ht="18.75" hidden="1" x14ac:dyDescent="0.3">
      <c r="A242" s="19"/>
      <c r="B242" s="17"/>
      <c r="C242" s="17"/>
      <c r="D242" s="17">
        <f t="shared" si="6"/>
        <v>0</v>
      </c>
      <c r="E242" s="18"/>
      <c r="F242" s="7"/>
      <c r="G242" s="19"/>
      <c r="H242" s="35"/>
      <c r="I242" s="35"/>
      <c r="J242" s="35">
        <f t="shared" si="7"/>
        <v>306778</v>
      </c>
      <c r="K242" s="20"/>
      <c r="L242" s="7"/>
    </row>
    <row r="243" spans="1:12" s="9" customFormat="1" ht="18.75" hidden="1" x14ac:dyDescent="0.3">
      <c r="A243" s="19"/>
      <c r="B243" s="17"/>
      <c r="C243" s="17"/>
      <c r="D243" s="17">
        <f t="shared" si="6"/>
        <v>0</v>
      </c>
      <c r="E243" s="18"/>
      <c r="F243" s="7"/>
      <c r="G243" s="19"/>
      <c r="H243" s="35"/>
      <c r="I243" s="35"/>
      <c r="J243" s="35">
        <f t="shared" si="7"/>
        <v>306778</v>
      </c>
      <c r="K243" s="20"/>
      <c r="L243" s="7"/>
    </row>
    <row r="244" spans="1:12" s="9" customFormat="1" ht="18.75" hidden="1" x14ac:dyDescent="0.3">
      <c r="A244" s="19"/>
      <c r="B244" s="17"/>
      <c r="C244" s="17"/>
      <c r="D244" s="17">
        <f t="shared" si="6"/>
        <v>0</v>
      </c>
      <c r="E244" s="18"/>
      <c r="F244" s="7"/>
      <c r="G244" s="19"/>
      <c r="H244" s="35"/>
      <c r="I244" s="35"/>
      <c r="J244" s="35">
        <f t="shared" si="7"/>
        <v>306778</v>
      </c>
      <c r="K244" s="20"/>
      <c r="L244" s="7"/>
    </row>
    <row r="245" spans="1:12" s="9" customFormat="1" ht="18.75" hidden="1" x14ac:dyDescent="0.3">
      <c r="A245" s="19"/>
      <c r="B245" s="17"/>
      <c r="C245" s="17"/>
      <c r="D245" s="17">
        <f t="shared" si="6"/>
        <v>0</v>
      </c>
      <c r="E245" s="18"/>
      <c r="F245" s="7"/>
      <c r="G245" s="19"/>
      <c r="H245" s="35"/>
      <c r="I245" s="35"/>
      <c r="J245" s="35">
        <f t="shared" si="7"/>
        <v>306778</v>
      </c>
      <c r="K245" s="20"/>
      <c r="L245" s="7"/>
    </row>
    <row r="246" spans="1:12" s="9" customFormat="1" ht="18.75" hidden="1" x14ac:dyDescent="0.3">
      <c r="A246" s="19"/>
      <c r="B246" s="17"/>
      <c r="C246" s="17"/>
      <c r="D246" s="17">
        <f t="shared" si="6"/>
        <v>0</v>
      </c>
      <c r="E246" s="18"/>
      <c r="F246" s="7"/>
      <c r="G246" s="19"/>
      <c r="H246" s="35"/>
      <c r="I246" s="35"/>
      <c r="J246" s="35">
        <f t="shared" si="7"/>
        <v>306778</v>
      </c>
      <c r="K246" s="20"/>
      <c r="L246" s="7"/>
    </row>
    <row r="247" spans="1:12" s="9" customFormat="1" ht="18.75" hidden="1" x14ac:dyDescent="0.3">
      <c r="A247" s="19"/>
      <c r="B247" s="17"/>
      <c r="C247" s="17"/>
      <c r="D247" s="17">
        <f t="shared" si="6"/>
        <v>0</v>
      </c>
      <c r="E247" s="18"/>
      <c r="F247" s="7"/>
      <c r="G247" s="19"/>
      <c r="H247" s="35"/>
      <c r="I247" s="35"/>
      <c r="J247" s="35">
        <f t="shared" si="7"/>
        <v>306778</v>
      </c>
      <c r="K247" s="20"/>
      <c r="L247" s="7"/>
    </row>
    <row r="248" spans="1:12" s="9" customFormat="1" ht="18.75" hidden="1" x14ac:dyDescent="0.3">
      <c r="A248" s="19"/>
      <c r="B248" s="17"/>
      <c r="C248" s="17"/>
      <c r="D248" s="17">
        <f t="shared" si="6"/>
        <v>0</v>
      </c>
      <c r="E248" s="18"/>
      <c r="F248" s="7"/>
      <c r="G248" s="19"/>
      <c r="H248" s="35"/>
      <c r="I248" s="35"/>
      <c r="J248" s="35">
        <f t="shared" si="7"/>
        <v>306778</v>
      </c>
      <c r="K248" s="20"/>
      <c r="L248" s="7"/>
    </row>
    <row r="249" spans="1:12" s="9" customFormat="1" ht="18.75" hidden="1" x14ac:dyDescent="0.3">
      <c r="A249" s="19"/>
      <c r="B249" s="17"/>
      <c r="C249" s="17"/>
      <c r="D249" s="17">
        <f t="shared" si="6"/>
        <v>0</v>
      </c>
      <c r="E249" s="18"/>
      <c r="F249" s="7"/>
      <c r="G249" s="19"/>
      <c r="H249" s="35"/>
      <c r="I249" s="35"/>
      <c r="J249" s="35">
        <f t="shared" si="7"/>
        <v>306778</v>
      </c>
      <c r="K249" s="20"/>
      <c r="L249" s="7"/>
    </row>
    <row r="250" spans="1:12" s="9" customFormat="1" ht="18.75" hidden="1" x14ac:dyDescent="0.3">
      <c r="A250" s="19"/>
      <c r="B250" s="17"/>
      <c r="C250" s="17"/>
      <c r="D250" s="17">
        <f t="shared" si="6"/>
        <v>0</v>
      </c>
      <c r="E250" s="18"/>
      <c r="F250" s="7"/>
      <c r="G250" s="19"/>
      <c r="H250" s="35"/>
      <c r="I250" s="35"/>
      <c r="J250" s="35">
        <f t="shared" si="7"/>
        <v>306778</v>
      </c>
      <c r="K250" s="20"/>
      <c r="L250" s="7"/>
    </row>
    <row r="251" spans="1:12" s="9" customFormat="1" ht="18.75" hidden="1" x14ac:dyDescent="0.3">
      <c r="A251" s="19"/>
      <c r="B251" s="17"/>
      <c r="C251" s="17"/>
      <c r="D251" s="17">
        <f t="shared" si="6"/>
        <v>0</v>
      </c>
      <c r="E251" s="18"/>
      <c r="F251" s="7"/>
      <c r="G251" s="19"/>
      <c r="H251" s="35"/>
      <c r="I251" s="35"/>
      <c r="J251" s="35">
        <f t="shared" si="7"/>
        <v>306778</v>
      </c>
      <c r="K251" s="20"/>
      <c r="L251" s="7"/>
    </row>
    <row r="252" spans="1:12" s="9" customFormat="1" ht="18.75" hidden="1" x14ac:dyDescent="0.3">
      <c r="A252" s="19"/>
      <c r="B252" s="17"/>
      <c r="C252" s="17"/>
      <c r="D252" s="17">
        <f t="shared" si="6"/>
        <v>0</v>
      </c>
      <c r="E252" s="18"/>
      <c r="F252" s="7"/>
      <c r="G252" s="19"/>
      <c r="H252" s="35"/>
      <c r="I252" s="35"/>
      <c r="J252" s="35">
        <f t="shared" si="7"/>
        <v>306778</v>
      </c>
      <c r="K252" s="20"/>
      <c r="L252" s="7"/>
    </row>
    <row r="253" spans="1:12" s="9" customFormat="1" ht="18.75" hidden="1" x14ac:dyDescent="0.3">
      <c r="A253" s="19"/>
      <c r="B253" s="17"/>
      <c r="C253" s="17"/>
      <c r="D253" s="17">
        <f t="shared" si="6"/>
        <v>0</v>
      </c>
      <c r="E253" s="18"/>
      <c r="F253" s="7"/>
      <c r="G253" s="19"/>
      <c r="H253" s="35"/>
      <c r="I253" s="35"/>
      <c r="J253" s="35">
        <f t="shared" si="7"/>
        <v>306778</v>
      </c>
      <c r="K253" s="20"/>
      <c r="L253" s="7"/>
    </row>
    <row r="254" spans="1:12" s="9" customFormat="1" ht="18.75" hidden="1" x14ac:dyDescent="0.3">
      <c r="A254" s="19"/>
      <c r="B254" s="17"/>
      <c r="C254" s="17"/>
      <c r="D254" s="17">
        <f t="shared" si="6"/>
        <v>0</v>
      </c>
      <c r="E254" s="18"/>
      <c r="F254" s="7"/>
      <c r="G254" s="19"/>
      <c r="H254" s="35"/>
      <c r="I254" s="35"/>
      <c r="J254" s="35">
        <f t="shared" si="7"/>
        <v>306778</v>
      </c>
      <c r="K254" s="20"/>
      <c r="L254" s="7"/>
    </row>
    <row r="255" spans="1:12" s="9" customFormat="1" ht="18.75" hidden="1" x14ac:dyDescent="0.3">
      <c r="A255" s="19"/>
      <c r="B255" s="17"/>
      <c r="C255" s="17"/>
      <c r="D255" s="17">
        <f t="shared" si="6"/>
        <v>0</v>
      </c>
      <c r="E255" s="18"/>
      <c r="F255" s="7"/>
      <c r="G255" s="19"/>
      <c r="H255" s="35"/>
      <c r="I255" s="35"/>
      <c r="J255" s="35">
        <f t="shared" si="7"/>
        <v>306778</v>
      </c>
      <c r="K255" s="20"/>
      <c r="L255" s="7"/>
    </row>
    <row r="256" spans="1:12" s="9" customFormat="1" ht="18.75" hidden="1" x14ac:dyDescent="0.3">
      <c r="A256" s="19"/>
      <c r="B256" s="17"/>
      <c r="C256" s="17"/>
      <c r="D256" s="17">
        <f t="shared" si="6"/>
        <v>0</v>
      </c>
      <c r="E256" s="18"/>
      <c r="F256" s="7"/>
      <c r="G256" s="19"/>
      <c r="H256" s="35"/>
      <c r="I256" s="35"/>
      <c r="J256" s="35">
        <f t="shared" si="7"/>
        <v>306778</v>
      </c>
      <c r="K256" s="20"/>
      <c r="L256" s="7"/>
    </row>
    <row r="257" spans="1:12" s="9" customFormat="1" ht="18.75" hidden="1" x14ac:dyDescent="0.3">
      <c r="A257" s="19"/>
      <c r="B257" s="17"/>
      <c r="C257" s="17"/>
      <c r="D257" s="17">
        <f t="shared" si="6"/>
        <v>0</v>
      </c>
      <c r="E257" s="18"/>
      <c r="F257" s="7"/>
      <c r="G257" s="19"/>
      <c r="H257" s="35"/>
      <c r="I257" s="35"/>
      <c r="J257" s="35">
        <f t="shared" si="7"/>
        <v>306778</v>
      </c>
      <c r="K257" s="20"/>
      <c r="L257" s="7"/>
    </row>
    <row r="258" spans="1:12" s="9" customFormat="1" ht="18.75" hidden="1" x14ac:dyDescent="0.3">
      <c r="A258" s="19"/>
      <c r="B258" s="17"/>
      <c r="C258" s="17"/>
      <c r="D258" s="17">
        <f t="shared" si="6"/>
        <v>0</v>
      </c>
      <c r="E258" s="18"/>
      <c r="F258" s="7"/>
      <c r="G258" s="19"/>
      <c r="H258" s="35"/>
      <c r="I258" s="35"/>
      <c r="J258" s="35">
        <f t="shared" si="7"/>
        <v>306778</v>
      </c>
      <c r="K258" s="20"/>
      <c r="L258" s="7"/>
    </row>
    <row r="259" spans="1:12" s="9" customFormat="1" ht="18.75" hidden="1" x14ac:dyDescent="0.3">
      <c r="A259" s="19"/>
      <c r="B259" s="17"/>
      <c r="C259" s="17"/>
      <c r="D259" s="17">
        <f t="shared" si="6"/>
        <v>0</v>
      </c>
      <c r="E259" s="18"/>
      <c r="F259" s="7"/>
      <c r="G259" s="19"/>
      <c r="H259" s="35"/>
      <c r="I259" s="35"/>
      <c r="J259" s="35">
        <f t="shared" si="7"/>
        <v>306778</v>
      </c>
      <c r="K259" s="20"/>
      <c r="L259" s="7"/>
    </row>
    <row r="260" spans="1:12" s="9" customFormat="1" ht="18.75" hidden="1" x14ac:dyDescent="0.3">
      <c r="A260" s="19"/>
      <c r="B260" s="17"/>
      <c r="C260" s="17"/>
      <c r="D260" s="17">
        <f t="shared" si="6"/>
        <v>0</v>
      </c>
      <c r="E260" s="18"/>
      <c r="F260" s="7"/>
      <c r="G260" s="19"/>
      <c r="H260" s="35"/>
      <c r="I260" s="35"/>
      <c r="J260" s="35">
        <f t="shared" si="7"/>
        <v>306778</v>
      </c>
      <c r="K260" s="20"/>
      <c r="L260" s="7"/>
    </row>
    <row r="261" spans="1:12" s="9" customFormat="1" ht="18.75" hidden="1" x14ac:dyDescent="0.3">
      <c r="A261" s="19"/>
      <c r="B261" s="17"/>
      <c r="C261" s="17"/>
      <c r="D261" s="17">
        <f t="shared" si="6"/>
        <v>0</v>
      </c>
      <c r="E261" s="18"/>
      <c r="F261" s="7"/>
      <c r="G261" s="19"/>
      <c r="H261" s="35"/>
      <c r="I261" s="35"/>
      <c r="J261" s="35">
        <f t="shared" si="7"/>
        <v>306778</v>
      </c>
      <c r="K261" s="20"/>
      <c r="L261" s="7"/>
    </row>
    <row r="262" spans="1:12" s="9" customFormat="1" ht="18.75" hidden="1" x14ac:dyDescent="0.3">
      <c r="A262" s="19"/>
      <c r="B262" s="17"/>
      <c r="C262" s="17"/>
      <c r="D262" s="17">
        <f t="shared" si="6"/>
        <v>0</v>
      </c>
      <c r="E262" s="18"/>
      <c r="F262" s="7"/>
      <c r="G262" s="19"/>
      <c r="H262" s="35"/>
      <c r="I262" s="35"/>
      <c r="J262" s="35">
        <f t="shared" si="7"/>
        <v>306778</v>
      </c>
      <c r="K262" s="20"/>
      <c r="L262" s="7"/>
    </row>
    <row r="263" spans="1:12" s="9" customFormat="1" ht="18.75" hidden="1" x14ac:dyDescent="0.3">
      <c r="A263" s="19"/>
      <c r="B263" s="17"/>
      <c r="C263" s="17"/>
      <c r="D263" s="17">
        <f t="shared" ref="D263:D326" si="8">D262+B263-C263</f>
        <v>0</v>
      </c>
      <c r="E263" s="18"/>
      <c r="F263" s="7"/>
      <c r="G263" s="19"/>
      <c r="H263" s="35"/>
      <c r="I263" s="35"/>
      <c r="J263" s="35">
        <f t="shared" si="7"/>
        <v>306778</v>
      </c>
      <c r="K263" s="20"/>
      <c r="L263" s="7"/>
    </row>
    <row r="264" spans="1:12" s="9" customFormat="1" ht="18.75" hidden="1" x14ac:dyDescent="0.3">
      <c r="A264" s="19"/>
      <c r="B264" s="17"/>
      <c r="C264" s="17"/>
      <c r="D264" s="17">
        <f t="shared" si="8"/>
        <v>0</v>
      </c>
      <c r="E264" s="18"/>
      <c r="F264" s="7"/>
      <c r="G264" s="19"/>
      <c r="H264" s="35"/>
      <c r="I264" s="35"/>
      <c r="J264" s="35">
        <f t="shared" ref="J264:J327" si="9">J263+H264-I264</f>
        <v>306778</v>
      </c>
      <c r="K264" s="20"/>
      <c r="L264" s="7"/>
    </row>
    <row r="265" spans="1:12" s="9" customFormat="1" ht="18.75" hidden="1" x14ac:dyDescent="0.3">
      <c r="A265" s="19"/>
      <c r="B265" s="17"/>
      <c r="C265" s="17"/>
      <c r="D265" s="17">
        <f t="shared" si="8"/>
        <v>0</v>
      </c>
      <c r="E265" s="18"/>
      <c r="F265" s="7"/>
      <c r="G265" s="19"/>
      <c r="H265" s="35"/>
      <c r="I265" s="35"/>
      <c r="J265" s="35">
        <f t="shared" si="9"/>
        <v>306778</v>
      </c>
      <c r="K265" s="20"/>
      <c r="L265" s="7"/>
    </row>
    <row r="266" spans="1:12" s="9" customFormat="1" ht="18.75" hidden="1" x14ac:dyDescent="0.3">
      <c r="A266" s="19"/>
      <c r="B266" s="17"/>
      <c r="C266" s="17"/>
      <c r="D266" s="17">
        <f t="shared" si="8"/>
        <v>0</v>
      </c>
      <c r="E266" s="18"/>
      <c r="F266" s="7"/>
      <c r="G266" s="19"/>
      <c r="H266" s="35"/>
      <c r="I266" s="35"/>
      <c r="J266" s="35">
        <f t="shared" si="9"/>
        <v>306778</v>
      </c>
      <c r="K266" s="20"/>
      <c r="L266" s="7"/>
    </row>
    <row r="267" spans="1:12" s="9" customFormat="1" ht="18.75" hidden="1" x14ac:dyDescent="0.3">
      <c r="A267" s="19"/>
      <c r="B267" s="17"/>
      <c r="C267" s="17"/>
      <c r="D267" s="17">
        <f t="shared" si="8"/>
        <v>0</v>
      </c>
      <c r="E267" s="18"/>
      <c r="F267" s="7"/>
      <c r="G267" s="19"/>
      <c r="H267" s="35"/>
      <c r="I267" s="35"/>
      <c r="J267" s="35">
        <f t="shared" si="9"/>
        <v>306778</v>
      </c>
      <c r="K267" s="20"/>
      <c r="L267" s="7"/>
    </row>
    <row r="268" spans="1:12" s="9" customFormat="1" ht="18.75" hidden="1" x14ac:dyDescent="0.3">
      <c r="A268" s="19"/>
      <c r="B268" s="17"/>
      <c r="C268" s="17"/>
      <c r="D268" s="17">
        <f t="shared" si="8"/>
        <v>0</v>
      </c>
      <c r="E268" s="18"/>
      <c r="F268" s="7"/>
      <c r="G268" s="19"/>
      <c r="H268" s="35"/>
      <c r="I268" s="35"/>
      <c r="J268" s="35">
        <f t="shared" si="9"/>
        <v>306778</v>
      </c>
      <c r="K268" s="20"/>
      <c r="L268" s="7"/>
    </row>
    <row r="269" spans="1:12" s="9" customFormat="1" ht="18.75" hidden="1" x14ac:dyDescent="0.3">
      <c r="A269" s="19"/>
      <c r="B269" s="17"/>
      <c r="C269" s="17"/>
      <c r="D269" s="17">
        <f t="shared" si="8"/>
        <v>0</v>
      </c>
      <c r="E269" s="18"/>
      <c r="F269" s="7"/>
      <c r="G269" s="19"/>
      <c r="H269" s="35"/>
      <c r="I269" s="35"/>
      <c r="J269" s="35">
        <f t="shared" si="9"/>
        <v>306778</v>
      </c>
      <c r="K269" s="20"/>
      <c r="L269" s="7"/>
    </row>
    <row r="270" spans="1:12" s="9" customFormat="1" ht="18.75" hidden="1" x14ac:dyDescent="0.3">
      <c r="A270" s="19"/>
      <c r="B270" s="17"/>
      <c r="C270" s="17"/>
      <c r="D270" s="17">
        <f t="shared" si="8"/>
        <v>0</v>
      </c>
      <c r="E270" s="18"/>
      <c r="F270" s="7"/>
      <c r="G270" s="19"/>
      <c r="H270" s="35"/>
      <c r="I270" s="35"/>
      <c r="J270" s="35">
        <f t="shared" si="9"/>
        <v>306778</v>
      </c>
      <c r="K270" s="20"/>
      <c r="L270" s="7"/>
    </row>
    <row r="271" spans="1:12" s="9" customFormat="1" ht="18.75" hidden="1" x14ac:dyDescent="0.3">
      <c r="A271" s="19"/>
      <c r="B271" s="17"/>
      <c r="C271" s="17"/>
      <c r="D271" s="17">
        <f t="shared" si="8"/>
        <v>0</v>
      </c>
      <c r="E271" s="18"/>
      <c r="F271" s="7"/>
      <c r="G271" s="19"/>
      <c r="H271" s="35"/>
      <c r="I271" s="35"/>
      <c r="J271" s="35">
        <f t="shared" si="9"/>
        <v>306778</v>
      </c>
      <c r="K271" s="20"/>
      <c r="L271" s="7"/>
    </row>
    <row r="272" spans="1:12" s="9" customFormat="1" ht="18.75" hidden="1" x14ac:dyDescent="0.3">
      <c r="A272" s="19"/>
      <c r="B272" s="17"/>
      <c r="C272" s="17"/>
      <c r="D272" s="17">
        <f t="shared" si="8"/>
        <v>0</v>
      </c>
      <c r="E272" s="18"/>
      <c r="F272" s="7"/>
      <c r="G272" s="19"/>
      <c r="H272" s="35"/>
      <c r="I272" s="35"/>
      <c r="J272" s="35">
        <f t="shared" si="9"/>
        <v>306778</v>
      </c>
      <c r="K272" s="20"/>
      <c r="L272" s="7"/>
    </row>
    <row r="273" spans="1:12" s="9" customFormat="1" ht="18.75" hidden="1" x14ac:dyDescent="0.3">
      <c r="A273" s="19"/>
      <c r="B273" s="17"/>
      <c r="C273" s="17"/>
      <c r="D273" s="17">
        <f t="shared" si="8"/>
        <v>0</v>
      </c>
      <c r="E273" s="18"/>
      <c r="F273" s="7"/>
      <c r="G273" s="19"/>
      <c r="H273" s="35"/>
      <c r="I273" s="35"/>
      <c r="J273" s="35">
        <f t="shared" si="9"/>
        <v>306778</v>
      </c>
      <c r="K273" s="20"/>
      <c r="L273" s="7"/>
    </row>
    <row r="274" spans="1:12" s="9" customFormat="1" ht="18.75" hidden="1" x14ac:dyDescent="0.3">
      <c r="A274" s="19"/>
      <c r="B274" s="17"/>
      <c r="C274" s="17"/>
      <c r="D274" s="17">
        <f t="shared" si="8"/>
        <v>0</v>
      </c>
      <c r="E274" s="18"/>
      <c r="F274" s="7"/>
      <c r="G274" s="19"/>
      <c r="H274" s="35"/>
      <c r="I274" s="35"/>
      <c r="J274" s="35">
        <f t="shared" si="9"/>
        <v>306778</v>
      </c>
      <c r="K274" s="20"/>
      <c r="L274" s="7"/>
    </row>
    <row r="275" spans="1:12" s="9" customFormat="1" ht="18.75" hidden="1" x14ac:dyDescent="0.3">
      <c r="A275" s="19"/>
      <c r="B275" s="17"/>
      <c r="C275" s="17"/>
      <c r="D275" s="17">
        <f t="shared" si="8"/>
        <v>0</v>
      </c>
      <c r="E275" s="18"/>
      <c r="F275" s="7"/>
      <c r="G275" s="19"/>
      <c r="H275" s="35"/>
      <c r="I275" s="35"/>
      <c r="J275" s="35">
        <f t="shared" si="9"/>
        <v>306778</v>
      </c>
      <c r="K275" s="20"/>
      <c r="L275" s="7"/>
    </row>
    <row r="276" spans="1:12" s="9" customFormat="1" ht="18.75" hidden="1" x14ac:dyDescent="0.3">
      <c r="A276" s="19"/>
      <c r="B276" s="17"/>
      <c r="C276" s="17"/>
      <c r="D276" s="17">
        <f t="shared" si="8"/>
        <v>0</v>
      </c>
      <c r="E276" s="18"/>
      <c r="F276" s="7"/>
      <c r="G276" s="19"/>
      <c r="H276" s="35"/>
      <c r="I276" s="35"/>
      <c r="J276" s="35">
        <f t="shared" si="9"/>
        <v>306778</v>
      </c>
      <c r="K276" s="20"/>
      <c r="L276" s="7"/>
    </row>
    <row r="277" spans="1:12" s="9" customFormat="1" ht="18.75" hidden="1" x14ac:dyDescent="0.3">
      <c r="A277" s="19"/>
      <c r="B277" s="17"/>
      <c r="C277" s="17"/>
      <c r="D277" s="17">
        <f t="shared" si="8"/>
        <v>0</v>
      </c>
      <c r="E277" s="18"/>
      <c r="F277" s="7"/>
      <c r="G277" s="19"/>
      <c r="H277" s="35"/>
      <c r="I277" s="35"/>
      <c r="J277" s="35">
        <f t="shared" si="9"/>
        <v>306778</v>
      </c>
      <c r="K277" s="20"/>
      <c r="L277" s="7"/>
    </row>
    <row r="278" spans="1:12" s="9" customFormat="1" ht="18.75" hidden="1" x14ac:dyDescent="0.3">
      <c r="A278" s="19"/>
      <c r="B278" s="17"/>
      <c r="C278" s="17"/>
      <c r="D278" s="17">
        <f t="shared" si="8"/>
        <v>0</v>
      </c>
      <c r="E278" s="18"/>
      <c r="F278" s="7"/>
      <c r="G278" s="19"/>
      <c r="H278" s="35"/>
      <c r="I278" s="35"/>
      <c r="J278" s="35">
        <f t="shared" si="9"/>
        <v>306778</v>
      </c>
      <c r="K278" s="20"/>
      <c r="L278" s="7"/>
    </row>
    <row r="279" spans="1:12" s="9" customFormat="1" ht="18.75" hidden="1" x14ac:dyDescent="0.3">
      <c r="A279" s="19"/>
      <c r="B279" s="17"/>
      <c r="C279" s="17"/>
      <c r="D279" s="17">
        <f t="shared" si="8"/>
        <v>0</v>
      </c>
      <c r="E279" s="18"/>
      <c r="F279" s="7"/>
      <c r="G279" s="19"/>
      <c r="H279" s="35"/>
      <c r="I279" s="35"/>
      <c r="J279" s="35">
        <f t="shared" si="9"/>
        <v>306778</v>
      </c>
      <c r="K279" s="20"/>
      <c r="L279" s="7"/>
    </row>
    <row r="280" spans="1:12" s="9" customFormat="1" ht="18.75" hidden="1" x14ac:dyDescent="0.3">
      <c r="A280" s="19"/>
      <c r="B280" s="17"/>
      <c r="C280" s="17"/>
      <c r="D280" s="17">
        <f t="shared" si="8"/>
        <v>0</v>
      </c>
      <c r="E280" s="18"/>
      <c r="F280" s="7"/>
      <c r="G280" s="19"/>
      <c r="H280" s="35"/>
      <c r="I280" s="35"/>
      <c r="J280" s="35">
        <f t="shared" si="9"/>
        <v>306778</v>
      </c>
      <c r="K280" s="20"/>
      <c r="L280" s="7"/>
    </row>
    <row r="281" spans="1:12" s="9" customFormat="1" ht="18.75" hidden="1" x14ac:dyDescent="0.3">
      <c r="A281" s="19"/>
      <c r="B281" s="17"/>
      <c r="C281" s="17"/>
      <c r="D281" s="17">
        <f t="shared" si="8"/>
        <v>0</v>
      </c>
      <c r="E281" s="18"/>
      <c r="F281" s="7"/>
      <c r="G281" s="19"/>
      <c r="H281" s="35"/>
      <c r="I281" s="35"/>
      <c r="J281" s="35">
        <f t="shared" si="9"/>
        <v>306778</v>
      </c>
      <c r="K281" s="20"/>
      <c r="L281" s="7"/>
    </row>
    <row r="282" spans="1:12" s="9" customFormat="1" ht="18.75" hidden="1" x14ac:dyDescent="0.3">
      <c r="A282" s="19"/>
      <c r="B282" s="17"/>
      <c r="C282" s="17"/>
      <c r="D282" s="17">
        <f t="shared" si="8"/>
        <v>0</v>
      </c>
      <c r="E282" s="18"/>
      <c r="F282" s="7"/>
      <c r="G282" s="19"/>
      <c r="H282" s="35"/>
      <c r="I282" s="35"/>
      <c r="J282" s="35">
        <f t="shared" si="9"/>
        <v>306778</v>
      </c>
      <c r="K282" s="20"/>
      <c r="L282" s="7"/>
    </row>
    <row r="283" spans="1:12" s="9" customFormat="1" ht="18.75" hidden="1" x14ac:dyDescent="0.3">
      <c r="A283" s="19"/>
      <c r="B283" s="17"/>
      <c r="C283" s="17"/>
      <c r="D283" s="17">
        <f t="shared" si="8"/>
        <v>0</v>
      </c>
      <c r="E283" s="18"/>
      <c r="F283" s="7"/>
      <c r="G283" s="19"/>
      <c r="H283" s="35"/>
      <c r="I283" s="35"/>
      <c r="J283" s="35">
        <f t="shared" si="9"/>
        <v>306778</v>
      </c>
      <c r="K283" s="20"/>
      <c r="L283" s="7"/>
    </row>
    <row r="284" spans="1:12" s="9" customFormat="1" ht="18.75" hidden="1" x14ac:dyDescent="0.3">
      <c r="A284" s="19"/>
      <c r="B284" s="17"/>
      <c r="C284" s="17"/>
      <c r="D284" s="17">
        <f t="shared" si="8"/>
        <v>0</v>
      </c>
      <c r="E284" s="18"/>
      <c r="F284" s="7"/>
      <c r="G284" s="19"/>
      <c r="H284" s="35"/>
      <c r="I284" s="35"/>
      <c r="J284" s="35">
        <f t="shared" si="9"/>
        <v>306778</v>
      </c>
      <c r="K284" s="20"/>
      <c r="L284" s="7"/>
    </row>
    <row r="285" spans="1:12" s="9" customFormat="1" ht="18.75" hidden="1" x14ac:dyDescent="0.3">
      <c r="A285" s="19"/>
      <c r="B285" s="17"/>
      <c r="C285" s="17"/>
      <c r="D285" s="17">
        <f t="shared" si="8"/>
        <v>0</v>
      </c>
      <c r="E285" s="18"/>
      <c r="F285" s="7"/>
      <c r="G285" s="19"/>
      <c r="H285" s="35"/>
      <c r="I285" s="35"/>
      <c r="J285" s="35">
        <f t="shared" si="9"/>
        <v>306778</v>
      </c>
      <c r="K285" s="20"/>
      <c r="L285" s="7"/>
    </row>
    <row r="286" spans="1:12" s="9" customFormat="1" ht="18.75" hidden="1" x14ac:dyDescent="0.3">
      <c r="A286" s="19"/>
      <c r="B286" s="17"/>
      <c r="C286" s="17"/>
      <c r="D286" s="17">
        <f t="shared" si="8"/>
        <v>0</v>
      </c>
      <c r="E286" s="18"/>
      <c r="F286" s="7"/>
      <c r="G286" s="19"/>
      <c r="H286" s="35"/>
      <c r="I286" s="35"/>
      <c r="J286" s="35">
        <f t="shared" si="9"/>
        <v>306778</v>
      </c>
      <c r="K286" s="20"/>
      <c r="L286" s="7"/>
    </row>
    <row r="287" spans="1:12" s="9" customFormat="1" ht="18.75" hidden="1" x14ac:dyDescent="0.3">
      <c r="A287" s="19"/>
      <c r="B287" s="17"/>
      <c r="C287" s="17"/>
      <c r="D287" s="17">
        <f t="shared" si="8"/>
        <v>0</v>
      </c>
      <c r="E287" s="18"/>
      <c r="F287" s="7"/>
      <c r="G287" s="19"/>
      <c r="H287" s="35"/>
      <c r="I287" s="35"/>
      <c r="J287" s="35">
        <f t="shared" si="9"/>
        <v>306778</v>
      </c>
      <c r="K287" s="20"/>
      <c r="L287" s="7"/>
    </row>
    <row r="288" spans="1:12" s="9" customFormat="1" ht="18.75" hidden="1" x14ac:dyDescent="0.3">
      <c r="A288" s="19"/>
      <c r="B288" s="17"/>
      <c r="C288" s="17"/>
      <c r="D288" s="17">
        <f t="shared" si="8"/>
        <v>0</v>
      </c>
      <c r="E288" s="18"/>
      <c r="F288" s="7"/>
      <c r="G288" s="19"/>
      <c r="H288" s="35"/>
      <c r="I288" s="35"/>
      <c r="J288" s="35">
        <f t="shared" si="9"/>
        <v>306778</v>
      </c>
      <c r="K288" s="20"/>
      <c r="L288" s="7"/>
    </row>
    <row r="289" spans="1:12" s="9" customFormat="1" ht="18.75" hidden="1" x14ac:dyDescent="0.3">
      <c r="A289" s="19"/>
      <c r="B289" s="17"/>
      <c r="C289" s="17"/>
      <c r="D289" s="17">
        <f t="shared" si="8"/>
        <v>0</v>
      </c>
      <c r="E289" s="18"/>
      <c r="F289" s="7"/>
      <c r="G289" s="19"/>
      <c r="H289" s="35"/>
      <c r="I289" s="35"/>
      <c r="J289" s="35">
        <f t="shared" si="9"/>
        <v>306778</v>
      </c>
      <c r="K289" s="20"/>
      <c r="L289" s="7"/>
    </row>
    <row r="290" spans="1:12" s="9" customFormat="1" ht="18.75" hidden="1" x14ac:dyDescent="0.3">
      <c r="A290" s="19"/>
      <c r="B290" s="17"/>
      <c r="C290" s="17"/>
      <c r="D290" s="17">
        <f t="shared" si="8"/>
        <v>0</v>
      </c>
      <c r="E290" s="18"/>
      <c r="F290" s="7"/>
      <c r="G290" s="19"/>
      <c r="H290" s="35"/>
      <c r="I290" s="35"/>
      <c r="J290" s="35">
        <f t="shared" si="9"/>
        <v>306778</v>
      </c>
      <c r="K290" s="20"/>
      <c r="L290" s="7"/>
    </row>
    <row r="291" spans="1:12" s="9" customFormat="1" ht="18.75" hidden="1" x14ac:dyDescent="0.3">
      <c r="A291" s="19"/>
      <c r="B291" s="17"/>
      <c r="C291" s="17"/>
      <c r="D291" s="17">
        <f t="shared" si="8"/>
        <v>0</v>
      </c>
      <c r="E291" s="18"/>
      <c r="F291" s="7"/>
      <c r="G291" s="19"/>
      <c r="H291" s="35"/>
      <c r="I291" s="35"/>
      <c r="J291" s="35">
        <f t="shared" si="9"/>
        <v>306778</v>
      </c>
      <c r="K291" s="20"/>
      <c r="L291" s="7"/>
    </row>
    <row r="292" spans="1:12" s="9" customFormat="1" ht="18.75" hidden="1" x14ac:dyDescent="0.3">
      <c r="A292" s="19"/>
      <c r="B292" s="17"/>
      <c r="C292" s="17"/>
      <c r="D292" s="17">
        <f t="shared" si="8"/>
        <v>0</v>
      </c>
      <c r="E292" s="18"/>
      <c r="F292" s="7"/>
      <c r="G292" s="19"/>
      <c r="H292" s="35"/>
      <c r="I292" s="35"/>
      <c r="J292" s="35">
        <f t="shared" si="9"/>
        <v>306778</v>
      </c>
      <c r="K292" s="20"/>
      <c r="L292" s="7"/>
    </row>
    <row r="293" spans="1:12" s="9" customFormat="1" ht="18.75" hidden="1" x14ac:dyDescent="0.3">
      <c r="A293" s="19"/>
      <c r="B293" s="17"/>
      <c r="C293" s="17"/>
      <c r="D293" s="17">
        <f t="shared" si="8"/>
        <v>0</v>
      </c>
      <c r="E293" s="18"/>
      <c r="F293" s="7"/>
      <c r="G293" s="19"/>
      <c r="H293" s="35"/>
      <c r="I293" s="35"/>
      <c r="J293" s="35">
        <f t="shared" si="9"/>
        <v>306778</v>
      </c>
      <c r="K293" s="20"/>
      <c r="L293" s="7"/>
    </row>
    <row r="294" spans="1:12" s="9" customFormat="1" ht="18.75" hidden="1" x14ac:dyDescent="0.3">
      <c r="A294" s="19"/>
      <c r="B294" s="17"/>
      <c r="C294" s="17"/>
      <c r="D294" s="17">
        <f t="shared" si="8"/>
        <v>0</v>
      </c>
      <c r="E294" s="18"/>
      <c r="F294" s="7"/>
      <c r="G294" s="19"/>
      <c r="H294" s="35"/>
      <c r="I294" s="35"/>
      <c r="J294" s="35">
        <f t="shared" si="9"/>
        <v>306778</v>
      </c>
      <c r="K294" s="20"/>
      <c r="L294" s="7"/>
    </row>
    <row r="295" spans="1:12" s="9" customFormat="1" ht="18.75" hidden="1" x14ac:dyDescent="0.3">
      <c r="A295" s="19"/>
      <c r="B295" s="17"/>
      <c r="C295" s="17"/>
      <c r="D295" s="17">
        <f t="shared" si="8"/>
        <v>0</v>
      </c>
      <c r="E295" s="18"/>
      <c r="F295" s="7"/>
      <c r="G295" s="19"/>
      <c r="H295" s="35"/>
      <c r="I295" s="35"/>
      <c r="J295" s="35">
        <f t="shared" si="9"/>
        <v>306778</v>
      </c>
      <c r="K295" s="20"/>
      <c r="L295" s="7"/>
    </row>
    <row r="296" spans="1:12" s="9" customFormat="1" ht="18.75" hidden="1" x14ac:dyDescent="0.3">
      <c r="A296" s="19"/>
      <c r="B296" s="17"/>
      <c r="C296" s="17"/>
      <c r="D296" s="17">
        <f t="shared" si="8"/>
        <v>0</v>
      </c>
      <c r="E296" s="18"/>
      <c r="F296" s="7"/>
      <c r="G296" s="19"/>
      <c r="H296" s="35"/>
      <c r="I296" s="35"/>
      <c r="J296" s="35">
        <f t="shared" si="9"/>
        <v>306778</v>
      </c>
      <c r="K296" s="20"/>
      <c r="L296" s="7"/>
    </row>
    <row r="297" spans="1:12" s="9" customFormat="1" ht="18.75" hidden="1" x14ac:dyDescent="0.3">
      <c r="A297" s="19"/>
      <c r="B297" s="17"/>
      <c r="C297" s="17"/>
      <c r="D297" s="17">
        <f t="shared" si="8"/>
        <v>0</v>
      </c>
      <c r="E297" s="18"/>
      <c r="F297" s="7"/>
      <c r="G297" s="19"/>
      <c r="H297" s="35"/>
      <c r="I297" s="35"/>
      <c r="J297" s="35">
        <f t="shared" si="9"/>
        <v>306778</v>
      </c>
      <c r="K297" s="20"/>
      <c r="L297" s="7"/>
    </row>
    <row r="298" spans="1:12" s="9" customFormat="1" ht="18.75" hidden="1" x14ac:dyDescent="0.3">
      <c r="A298" s="19"/>
      <c r="B298" s="17"/>
      <c r="C298" s="17"/>
      <c r="D298" s="17">
        <f t="shared" si="8"/>
        <v>0</v>
      </c>
      <c r="E298" s="18"/>
      <c r="F298" s="7"/>
      <c r="G298" s="19"/>
      <c r="H298" s="35"/>
      <c r="I298" s="35"/>
      <c r="J298" s="35">
        <f t="shared" si="9"/>
        <v>306778</v>
      </c>
      <c r="K298" s="20"/>
      <c r="L298" s="7"/>
    </row>
    <row r="299" spans="1:12" s="9" customFormat="1" ht="18.75" hidden="1" x14ac:dyDescent="0.3">
      <c r="A299" s="19"/>
      <c r="B299" s="17"/>
      <c r="C299" s="17"/>
      <c r="D299" s="17">
        <f t="shared" si="8"/>
        <v>0</v>
      </c>
      <c r="E299" s="18"/>
      <c r="F299" s="7"/>
      <c r="G299" s="19"/>
      <c r="H299" s="35"/>
      <c r="I299" s="35"/>
      <c r="J299" s="35">
        <f t="shared" si="9"/>
        <v>306778</v>
      </c>
      <c r="K299" s="20"/>
      <c r="L299" s="7"/>
    </row>
    <row r="300" spans="1:12" s="9" customFormat="1" ht="18.75" hidden="1" x14ac:dyDescent="0.3">
      <c r="A300" s="19"/>
      <c r="B300" s="17"/>
      <c r="C300" s="17"/>
      <c r="D300" s="17">
        <f t="shared" si="8"/>
        <v>0</v>
      </c>
      <c r="E300" s="18"/>
      <c r="F300" s="7"/>
      <c r="G300" s="19"/>
      <c r="H300" s="35"/>
      <c r="I300" s="35"/>
      <c r="J300" s="35">
        <f t="shared" si="9"/>
        <v>306778</v>
      </c>
      <c r="K300" s="20"/>
      <c r="L300" s="7"/>
    </row>
    <row r="301" spans="1:12" s="9" customFormat="1" ht="18.75" hidden="1" x14ac:dyDescent="0.3">
      <c r="A301" s="19"/>
      <c r="B301" s="17"/>
      <c r="C301" s="17"/>
      <c r="D301" s="17">
        <f t="shared" si="8"/>
        <v>0</v>
      </c>
      <c r="E301" s="18"/>
      <c r="F301" s="7"/>
      <c r="G301" s="19"/>
      <c r="H301" s="35"/>
      <c r="I301" s="35"/>
      <c r="J301" s="35">
        <f t="shared" si="9"/>
        <v>306778</v>
      </c>
      <c r="K301" s="20"/>
      <c r="L301" s="7"/>
    </row>
    <row r="302" spans="1:12" s="9" customFormat="1" ht="18.75" hidden="1" x14ac:dyDescent="0.3">
      <c r="A302" s="19"/>
      <c r="B302" s="17"/>
      <c r="C302" s="17"/>
      <c r="D302" s="17">
        <f t="shared" si="8"/>
        <v>0</v>
      </c>
      <c r="E302" s="18"/>
      <c r="F302" s="7"/>
      <c r="G302" s="19"/>
      <c r="H302" s="35"/>
      <c r="I302" s="35"/>
      <c r="J302" s="35">
        <f t="shared" si="9"/>
        <v>306778</v>
      </c>
      <c r="K302" s="20"/>
      <c r="L302" s="7"/>
    </row>
    <row r="303" spans="1:12" s="9" customFormat="1" ht="18.75" hidden="1" x14ac:dyDescent="0.3">
      <c r="A303" s="19"/>
      <c r="B303" s="17"/>
      <c r="C303" s="17"/>
      <c r="D303" s="17">
        <f t="shared" si="8"/>
        <v>0</v>
      </c>
      <c r="E303" s="18"/>
      <c r="F303" s="7"/>
      <c r="G303" s="19"/>
      <c r="H303" s="35"/>
      <c r="I303" s="35"/>
      <c r="J303" s="35">
        <f t="shared" si="9"/>
        <v>306778</v>
      </c>
      <c r="K303" s="20"/>
      <c r="L303" s="7"/>
    </row>
    <row r="304" spans="1:12" s="9" customFormat="1" ht="18.75" hidden="1" x14ac:dyDescent="0.3">
      <c r="A304" s="19"/>
      <c r="B304" s="17"/>
      <c r="C304" s="17"/>
      <c r="D304" s="17">
        <f t="shared" si="8"/>
        <v>0</v>
      </c>
      <c r="E304" s="18"/>
      <c r="F304" s="7"/>
      <c r="G304" s="19"/>
      <c r="H304" s="35"/>
      <c r="I304" s="35"/>
      <c r="J304" s="35">
        <f t="shared" si="9"/>
        <v>306778</v>
      </c>
      <c r="K304" s="20"/>
      <c r="L304" s="7"/>
    </row>
    <row r="305" spans="1:12" s="9" customFormat="1" ht="18.75" hidden="1" x14ac:dyDescent="0.3">
      <c r="A305" s="19"/>
      <c r="B305" s="17"/>
      <c r="C305" s="17"/>
      <c r="D305" s="17">
        <f t="shared" si="8"/>
        <v>0</v>
      </c>
      <c r="E305" s="18"/>
      <c r="F305" s="7"/>
      <c r="G305" s="19"/>
      <c r="H305" s="35"/>
      <c r="I305" s="35"/>
      <c r="J305" s="35">
        <f t="shared" si="9"/>
        <v>306778</v>
      </c>
      <c r="K305" s="20"/>
      <c r="L305" s="7"/>
    </row>
    <row r="306" spans="1:12" s="9" customFormat="1" ht="18.75" hidden="1" x14ac:dyDescent="0.3">
      <c r="A306" s="19"/>
      <c r="B306" s="17"/>
      <c r="C306" s="17"/>
      <c r="D306" s="17">
        <f t="shared" si="8"/>
        <v>0</v>
      </c>
      <c r="E306" s="18"/>
      <c r="F306" s="7"/>
      <c r="G306" s="19"/>
      <c r="H306" s="35"/>
      <c r="I306" s="35"/>
      <c r="J306" s="35">
        <f t="shared" si="9"/>
        <v>306778</v>
      </c>
      <c r="K306" s="20"/>
      <c r="L306" s="7"/>
    </row>
    <row r="307" spans="1:12" s="9" customFormat="1" ht="18.75" hidden="1" x14ac:dyDescent="0.3">
      <c r="A307" s="19"/>
      <c r="B307" s="17"/>
      <c r="C307" s="17"/>
      <c r="D307" s="17">
        <f t="shared" si="8"/>
        <v>0</v>
      </c>
      <c r="E307" s="18"/>
      <c r="F307" s="7"/>
      <c r="G307" s="19"/>
      <c r="H307" s="35"/>
      <c r="I307" s="35"/>
      <c r="J307" s="35">
        <f t="shared" si="9"/>
        <v>306778</v>
      </c>
      <c r="K307" s="20"/>
      <c r="L307" s="7"/>
    </row>
    <row r="308" spans="1:12" s="9" customFormat="1" ht="18.75" hidden="1" x14ac:dyDescent="0.3">
      <c r="A308" s="19"/>
      <c r="B308" s="17"/>
      <c r="C308" s="17"/>
      <c r="D308" s="17">
        <f t="shared" si="8"/>
        <v>0</v>
      </c>
      <c r="E308" s="18"/>
      <c r="F308" s="7"/>
      <c r="G308" s="19"/>
      <c r="H308" s="35"/>
      <c r="I308" s="35"/>
      <c r="J308" s="35">
        <f t="shared" si="9"/>
        <v>306778</v>
      </c>
      <c r="K308" s="20"/>
      <c r="L308" s="7"/>
    </row>
    <row r="309" spans="1:12" s="9" customFormat="1" ht="18.75" hidden="1" x14ac:dyDescent="0.3">
      <c r="A309" s="19"/>
      <c r="B309" s="17"/>
      <c r="C309" s="17"/>
      <c r="D309" s="17">
        <f t="shared" si="8"/>
        <v>0</v>
      </c>
      <c r="E309" s="18"/>
      <c r="F309" s="7"/>
      <c r="G309" s="19"/>
      <c r="H309" s="35"/>
      <c r="I309" s="35"/>
      <c r="J309" s="35">
        <f t="shared" si="9"/>
        <v>306778</v>
      </c>
      <c r="K309" s="20"/>
      <c r="L309" s="7"/>
    </row>
    <row r="310" spans="1:12" s="9" customFormat="1" ht="18.75" hidden="1" x14ac:dyDescent="0.3">
      <c r="A310" s="19"/>
      <c r="B310" s="17"/>
      <c r="C310" s="17"/>
      <c r="D310" s="17">
        <f t="shared" si="8"/>
        <v>0</v>
      </c>
      <c r="E310" s="18"/>
      <c r="F310" s="7"/>
      <c r="G310" s="19"/>
      <c r="H310" s="35"/>
      <c r="I310" s="35"/>
      <c r="J310" s="35">
        <f t="shared" si="9"/>
        <v>306778</v>
      </c>
      <c r="K310" s="20"/>
      <c r="L310" s="7"/>
    </row>
    <row r="311" spans="1:12" s="9" customFormat="1" ht="18.75" hidden="1" x14ac:dyDescent="0.3">
      <c r="A311" s="19"/>
      <c r="B311" s="17"/>
      <c r="C311" s="17"/>
      <c r="D311" s="17">
        <f t="shared" si="8"/>
        <v>0</v>
      </c>
      <c r="E311" s="18"/>
      <c r="F311" s="7"/>
      <c r="G311" s="19"/>
      <c r="H311" s="35"/>
      <c r="I311" s="35"/>
      <c r="J311" s="35">
        <f t="shared" si="9"/>
        <v>306778</v>
      </c>
      <c r="K311" s="20"/>
      <c r="L311" s="7"/>
    </row>
    <row r="312" spans="1:12" s="9" customFormat="1" ht="18.75" hidden="1" x14ac:dyDescent="0.3">
      <c r="A312" s="19"/>
      <c r="B312" s="17"/>
      <c r="C312" s="17"/>
      <c r="D312" s="17">
        <f t="shared" si="8"/>
        <v>0</v>
      </c>
      <c r="E312" s="18"/>
      <c r="F312" s="7"/>
      <c r="G312" s="19"/>
      <c r="H312" s="35"/>
      <c r="I312" s="35"/>
      <c r="J312" s="35">
        <f t="shared" si="9"/>
        <v>306778</v>
      </c>
      <c r="K312" s="20"/>
      <c r="L312" s="7"/>
    </row>
    <row r="313" spans="1:12" s="9" customFormat="1" ht="18.75" hidden="1" x14ac:dyDescent="0.3">
      <c r="A313" s="19"/>
      <c r="B313" s="17"/>
      <c r="C313" s="17"/>
      <c r="D313" s="17">
        <f t="shared" si="8"/>
        <v>0</v>
      </c>
      <c r="E313" s="18"/>
      <c r="F313" s="7"/>
      <c r="G313" s="19"/>
      <c r="H313" s="35"/>
      <c r="I313" s="35"/>
      <c r="J313" s="35">
        <f t="shared" si="9"/>
        <v>306778</v>
      </c>
      <c r="K313" s="20"/>
      <c r="L313" s="7"/>
    </row>
    <row r="314" spans="1:12" s="9" customFormat="1" ht="18.75" hidden="1" x14ac:dyDescent="0.3">
      <c r="A314" s="19"/>
      <c r="B314" s="17"/>
      <c r="C314" s="17"/>
      <c r="D314" s="17">
        <f t="shared" si="8"/>
        <v>0</v>
      </c>
      <c r="E314" s="18"/>
      <c r="F314" s="7"/>
      <c r="G314" s="19"/>
      <c r="H314" s="35"/>
      <c r="I314" s="35"/>
      <c r="J314" s="35">
        <f t="shared" si="9"/>
        <v>306778</v>
      </c>
      <c r="K314" s="20"/>
      <c r="L314" s="7"/>
    </row>
    <row r="315" spans="1:12" s="9" customFormat="1" ht="18.75" hidden="1" x14ac:dyDescent="0.3">
      <c r="A315" s="19"/>
      <c r="B315" s="17"/>
      <c r="C315" s="17"/>
      <c r="D315" s="17">
        <f t="shared" si="8"/>
        <v>0</v>
      </c>
      <c r="E315" s="18"/>
      <c r="F315" s="7"/>
      <c r="G315" s="19"/>
      <c r="H315" s="35"/>
      <c r="I315" s="35"/>
      <c r="J315" s="35">
        <f t="shared" si="9"/>
        <v>306778</v>
      </c>
      <c r="K315" s="20"/>
      <c r="L315" s="7"/>
    </row>
    <row r="316" spans="1:12" s="9" customFormat="1" ht="18.75" hidden="1" x14ac:dyDescent="0.3">
      <c r="A316" s="19"/>
      <c r="B316" s="17"/>
      <c r="C316" s="17"/>
      <c r="D316" s="17">
        <f t="shared" si="8"/>
        <v>0</v>
      </c>
      <c r="E316" s="18"/>
      <c r="F316" s="7"/>
      <c r="G316" s="19"/>
      <c r="H316" s="35"/>
      <c r="I316" s="35"/>
      <c r="J316" s="35">
        <f t="shared" si="9"/>
        <v>306778</v>
      </c>
      <c r="K316" s="20"/>
      <c r="L316" s="7"/>
    </row>
    <row r="317" spans="1:12" s="9" customFormat="1" ht="18.75" hidden="1" x14ac:dyDescent="0.3">
      <c r="A317" s="19"/>
      <c r="B317" s="17"/>
      <c r="C317" s="17"/>
      <c r="D317" s="17">
        <f t="shared" si="8"/>
        <v>0</v>
      </c>
      <c r="E317" s="18"/>
      <c r="F317" s="7"/>
      <c r="G317" s="19"/>
      <c r="H317" s="35"/>
      <c r="I317" s="35"/>
      <c r="J317" s="35">
        <f t="shared" si="9"/>
        <v>306778</v>
      </c>
      <c r="K317" s="20"/>
      <c r="L317" s="7"/>
    </row>
    <row r="318" spans="1:12" s="9" customFormat="1" ht="18.75" hidden="1" x14ac:dyDescent="0.3">
      <c r="A318" s="19"/>
      <c r="B318" s="17"/>
      <c r="C318" s="17"/>
      <c r="D318" s="17">
        <f t="shared" si="8"/>
        <v>0</v>
      </c>
      <c r="E318" s="18"/>
      <c r="F318" s="7"/>
      <c r="G318" s="19"/>
      <c r="H318" s="35"/>
      <c r="I318" s="35"/>
      <c r="J318" s="35">
        <f t="shared" si="9"/>
        <v>306778</v>
      </c>
      <c r="K318" s="20"/>
      <c r="L318" s="7"/>
    </row>
    <row r="319" spans="1:12" s="9" customFormat="1" ht="18.75" hidden="1" x14ac:dyDescent="0.3">
      <c r="A319" s="19"/>
      <c r="B319" s="17"/>
      <c r="C319" s="17"/>
      <c r="D319" s="17">
        <f t="shared" si="8"/>
        <v>0</v>
      </c>
      <c r="E319" s="18"/>
      <c r="F319" s="7"/>
      <c r="G319" s="19"/>
      <c r="H319" s="35"/>
      <c r="I319" s="35"/>
      <c r="J319" s="35">
        <f t="shared" si="9"/>
        <v>306778</v>
      </c>
      <c r="K319" s="20"/>
      <c r="L319" s="7"/>
    </row>
    <row r="320" spans="1:12" s="9" customFormat="1" ht="18.75" hidden="1" x14ac:dyDescent="0.3">
      <c r="A320" s="19"/>
      <c r="B320" s="17"/>
      <c r="C320" s="17"/>
      <c r="D320" s="17">
        <f t="shared" si="8"/>
        <v>0</v>
      </c>
      <c r="E320" s="18"/>
      <c r="F320" s="7"/>
      <c r="G320" s="19"/>
      <c r="H320" s="35"/>
      <c r="I320" s="35"/>
      <c r="J320" s="35">
        <f t="shared" si="9"/>
        <v>306778</v>
      </c>
      <c r="K320" s="20"/>
      <c r="L320" s="7"/>
    </row>
    <row r="321" spans="1:12" s="9" customFormat="1" ht="18.75" hidden="1" x14ac:dyDescent="0.3">
      <c r="A321" s="19"/>
      <c r="B321" s="17"/>
      <c r="C321" s="17"/>
      <c r="D321" s="17">
        <f t="shared" si="8"/>
        <v>0</v>
      </c>
      <c r="E321" s="18"/>
      <c r="F321" s="7"/>
      <c r="G321" s="19"/>
      <c r="H321" s="35"/>
      <c r="I321" s="35"/>
      <c r="J321" s="35">
        <f t="shared" si="9"/>
        <v>306778</v>
      </c>
      <c r="K321" s="20"/>
      <c r="L321" s="7"/>
    </row>
    <row r="322" spans="1:12" s="9" customFormat="1" ht="18.75" hidden="1" x14ac:dyDescent="0.3">
      <c r="A322" s="19"/>
      <c r="B322" s="17"/>
      <c r="C322" s="17"/>
      <c r="D322" s="17">
        <f t="shared" si="8"/>
        <v>0</v>
      </c>
      <c r="E322" s="18"/>
      <c r="F322" s="7"/>
      <c r="G322" s="19"/>
      <c r="H322" s="35"/>
      <c r="I322" s="35"/>
      <c r="J322" s="35">
        <f t="shared" si="9"/>
        <v>306778</v>
      </c>
      <c r="K322" s="20"/>
      <c r="L322" s="7"/>
    </row>
    <row r="323" spans="1:12" s="9" customFormat="1" ht="18.75" hidden="1" x14ac:dyDescent="0.3">
      <c r="A323" s="19"/>
      <c r="B323" s="17"/>
      <c r="C323" s="17"/>
      <c r="D323" s="17">
        <f t="shared" si="8"/>
        <v>0</v>
      </c>
      <c r="E323" s="18"/>
      <c r="F323" s="7"/>
      <c r="G323" s="19"/>
      <c r="H323" s="35"/>
      <c r="I323" s="35"/>
      <c r="J323" s="35">
        <f t="shared" si="9"/>
        <v>306778</v>
      </c>
      <c r="K323" s="20"/>
      <c r="L323" s="7"/>
    </row>
    <row r="324" spans="1:12" s="9" customFormat="1" ht="18.75" hidden="1" x14ac:dyDescent="0.3">
      <c r="A324" s="19"/>
      <c r="B324" s="17"/>
      <c r="C324" s="17"/>
      <c r="D324" s="17">
        <f t="shared" si="8"/>
        <v>0</v>
      </c>
      <c r="E324" s="18"/>
      <c r="F324" s="7"/>
      <c r="G324" s="19"/>
      <c r="H324" s="35"/>
      <c r="I324" s="35"/>
      <c r="J324" s="35">
        <f t="shared" si="9"/>
        <v>306778</v>
      </c>
      <c r="K324" s="20"/>
      <c r="L324" s="7"/>
    </row>
    <row r="325" spans="1:12" s="9" customFormat="1" ht="18.75" hidden="1" x14ac:dyDescent="0.3">
      <c r="A325" s="19"/>
      <c r="B325" s="17"/>
      <c r="C325" s="17"/>
      <c r="D325" s="17">
        <f t="shared" si="8"/>
        <v>0</v>
      </c>
      <c r="E325" s="18"/>
      <c r="F325" s="7"/>
      <c r="G325" s="19"/>
      <c r="H325" s="35"/>
      <c r="I325" s="35"/>
      <c r="J325" s="35">
        <f t="shared" si="9"/>
        <v>306778</v>
      </c>
      <c r="K325" s="20"/>
      <c r="L325" s="7"/>
    </row>
    <row r="326" spans="1:12" s="9" customFormat="1" ht="18.75" hidden="1" x14ac:dyDescent="0.3">
      <c r="A326" s="19"/>
      <c r="B326" s="17"/>
      <c r="C326" s="17"/>
      <c r="D326" s="17">
        <f t="shared" si="8"/>
        <v>0</v>
      </c>
      <c r="E326" s="18"/>
      <c r="F326" s="7"/>
      <c r="G326" s="19"/>
      <c r="H326" s="35"/>
      <c r="I326" s="35"/>
      <c r="J326" s="35">
        <f t="shared" si="9"/>
        <v>306778</v>
      </c>
      <c r="K326" s="20"/>
      <c r="L326" s="7"/>
    </row>
    <row r="327" spans="1:12" s="9" customFormat="1" ht="18.75" hidden="1" x14ac:dyDescent="0.3">
      <c r="A327" s="19"/>
      <c r="B327" s="17"/>
      <c r="C327" s="17"/>
      <c r="D327" s="17">
        <f t="shared" ref="D327:D390" si="10">D326+B327-C327</f>
        <v>0</v>
      </c>
      <c r="E327" s="18"/>
      <c r="F327" s="7"/>
      <c r="G327" s="19"/>
      <c r="H327" s="35"/>
      <c r="I327" s="35"/>
      <c r="J327" s="35">
        <f t="shared" si="9"/>
        <v>306778</v>
      </c>
      <c r="K327" s="20"/>
      <c r="L327" s="7"/>
    </row>
    <row r="328" spans="1:12" s="9" customFormat="1" ht="18.75" hidden="1" x14ac:dyDescent="0.3">
      <c r="A328" s="19"/>
      <c r="B328" s="17"/>
      <c r="C328" s="17"/>
      <c r="D328" s="17">
        <f t="shared" si="10"/>
        <v>0</v>
      </c>
      <c r="E328" s="18"/>
      <c r="F328" s="7"/>
      <c r="G328" s="19"/>
      <c r="H328" s="35"/>
      <c r="I328" s="35"/>
      <c r="J328" s="35">
        <f t="shared" ref="J328:J391" si="11">J327+H328-I328</f>
        <v>306778</v>
      </c>
      <c r="K328" s="20"/>
      <c r="L328" s="7"/>
    </row>
    <row r="329" spans="1:12" s="9" customFormat="1" ht="18.75" hidden="1" x14ac:dyDescent="0.3">
      <c r="A329" s="19"/>
      <c r="B329" s="17"/>
      <c r="C329" s="17"/>
      <c r="D329" s="17">
        <f t="shared" si="10"/>
        <v>0</v>
      </c>
      <c r="E329" s="18"/>
      <c r="F329" s="7"/>
      <c r="G329" s="19"/>
      <c r="H329" s="35"/>
      <c r="I329" s="35"/>
      <c r="J329" s="35">
        <f t="shared" si="11"/>
        <v>306778</v>
      </c>
      <c r="K329" s="20"/>
      <c r="L329" s="7"/>
    </row>
    <row r="330" spans="1:12" s="9" customFormat="1" ht="18.75" hidden="1" x14ac:dyDescent="0.3">
      <c r="A330" s="19"/>
      <c r="B330" s="17"/>
      <c r="C330" s="17"/>
      <c r="D330" s="17">
        <f t="shared" si="10"/>
        <v>0</v>
      </c>
      <c r="E330" s="18"/>
      <c r="F330" s="7"/>
      <c r="G330" s="19"/>
      <c r="H330" s="35"/>
      <c r="I330" s="35"/>
      <c r="J330" s="35">
        <f t="shared" si="11"/>
        <v>306778</v>
      </c>
      <c r="K330" s="20"/>
      <c r="L330" s="7"/>
    </row>
    <row r="331" spans="1:12" s="9" customFormat="1" ht="18.75" hidden="1" x14ac:dyDescent="0.3">
      <c r="A331" s="19"/>
      <c r="B331" s="17"/>
      <c r="C331" s="17"/>
      <c r="D331" s="17">
        <f t="shared" si="10"/>
        <v>0</v>
      </c>
      <c r="E331" s="18"/>
      <c r="F331" s="7"/>
      <c r="G331" s="19"/>
      <c r="H331" s="35"/>
      <c r="I331" s="35"/>
      <c r="J331" s="35">
        <f t="shared" si="11"/>
        <v>306778</v>
      </c>
      <c r="K331" s="20"/>
      <c r="L331" s="7"/>
    </row>
    <row r="332" spans="1:12" s="9" customFormat="1" ht="18.75" hidden="1" x14ac:dyDescent="0.3">
      <c r="A332" s="19"/>
      <c r="B332" s="17"/>
      <c r="C332" s="17"/>
      <c r="D332" s="17">
        <f t="shared" si="10"/>
        <v>0</v>
      </c>
      <c r="E332" s="18"/>
      <c r="F332" s="7"/>
      <c r="G332" s="19"/>
      <c r="H332" s="35"/>
      <c r="I332" s="35"/>
      <c r="J332" s="35">
        <f t="shared" si="11"/>
        <v>306778</v>
      </c>
      <c r="K332" s="20"/>
      <c r="L332" s="7"/>
    </row>
    <row r="333" spans="1:12" s="9" customFormat="1" ht="18.75" hidden="1" x14ac:dyDescent="0.3">
      <c r="A333" s="19"/>
      <c r="B333" s="17"/>
      <c r="C333" s="17"/>
      <c r="D333" s="17">
        <f t="shared" si="10"/>
        <v>0</v>
      </c>
      <c r="E333" s="18"/>
      <c r="F333" s="7"/>
      <c r="G333" s="19"/>
      <c r="H333" s="35"/>
      <c r="I333" s="35"/>
      <c r="J333" s="35">
        <f t="shared" si="11"/>
        <v>306778</v>
      </c>
      <c r="K333" s="20"/>
      <c r="L333" s="7"/>
    </row>
    <row r="334" spans="1:12" s="9" customFormat="1" ht="18.75" hidden="1" x14ac:dyDescent="0.3">
      <c r="A334" s="19"/>
      <c r="B334" s="17"/>
      <c r="C334" s="17"/>
      <c r="D334" s="17">
        <f t="shared" si="10"/>
        <v>0</v>
      </c>
      <c r="E334" s="18"/>
      <c r="F334" s="7"/>
      <c r="G334" s="19"/>
      <c r="H334" s="35"/>
      <c r="I334" s="35"/>
      <c r="J334" s="35">
        <f t="shared" si="11"/>
        <v>306778</v>
      </c>
      <c r="K334" s="20"/>
      <c r="L334" s="7"/>
    </row>
    <row r="335" spans="1:12" s="9" customFormat="1" ht="18.75" hidden="1" x14ac:dyDescent="0.3">
      <c r="A335" s="19"/>
      <c r="B335" s="17"/>
      <c r="C335" s="17"/>
      <c r="D335" s="17">
        <f t="shared" si="10"/>
        <v>0</v>
      </c>
      <c r="E335" s="18"/>
      <c r="F335" s="7"/>
      <c r="G335" s="19"/>
      <c r="H335" s="35"/>
      <c r="I335" s="35"/>
      <c r="J335" s="35">
        <f t="shared" si="11"/>
        <v>306778</v>
      </c>
      <c r="K335" s="20"/>
      <c r="L335" s="7"/>
    </row>
    <row r="336" spans="1:12" s="9" customFormat="1" ht="18.75" hidden="1" x14ac:dyDescent="0.3">
      <c r="A336" s="19"/>
      <c r="B336" s="17"/>
      <c r="C336" s="17"/>
      <c r="D336" s="17">
        <f t="shared" si="10"/>
        <v>0</v>
      </c>
      <c r="E336" s="18"/>
      <c r="F336" s="7"/>
      <c r="G336" s="19"/>
      <c r="H336" s="35"/>
      <c r="I336" s="35"/>
      <c r="J336" s="35">
        <f t="shared" si="11"/>
        <v>306778</v>
      </c>
      <c r="K336" s="20"/>
      <c r="L336" s="7"/>
    </row>
    <row r="337" spans="1:12" s="9" customFormat="1" ht="18.75" hidden="1" x14ac:dyDescent="0.3">
      <c r="A337" s="19"/>
      <c r="B337" s="17"/>
      <c r="C337" s="17"/>
      <c r="D337" s="17">
        <f t="shared" si="10"/>
        <v>0</v>
      </c>
      <c r="E337" s="18"/>
      <c r="F337" s="7"/>
      <c r="G337" s="19"/>
      <c r="H337" s="35"/>
      <c r="I337" s="35"/>
      <c r="J337" s="35">
        <f t="shared" si="11"/>
        <v>306778</v>
      </c>
      <c r="K337" s="20"/>
      <c r="L337" s="7"/>
    </row>
    <row r="338" spans="1:12" s="9" customFormat="1" ht="18.75" hidden="1" x14ac:dyDescent="0.3">
      <c r="A338" s="19"/>
      <c r="B338" s="17"/>
      <c r="C338" s="17"/>
      <c r="D338" s="17">
        <f t="shared" si="10"/>
        <v>0</v>
      </c>
      <c r="E338" s="18"/>
      <c r="F338" s="7"/>
      <c r="G338" s="19"/>
      <c r="H338" s="35"/>
      <c r="I338" s="35"/>
      <c r="J338" s="35">
        <f t="shared" si="11"/>
        <v>306778</v>
      </c>
      <c r="K338" s="20"/>
      <c r="L338" s="7"/>
    </row>
    <row r="339" spans="1:12" s="9" customFormat="1" ht="18.75" hidden="1" x14ac:dyDescent="0.3">
      <c r="A339" s="19"/>
      <c r="B339" s="17"/>
      <c r="C339" s="17"/>
      <c r="D339" s="17">
        <f t="shared" si="10"/>
        <v>0</v>
      </c>
      <c r="E339" s="18"/>
      <c r="F339" s="7"/>
      <c r="G339" s="19"/>
      <c r="H339" s="35"/>
      <c r="I339" s="35"/>
      <c r="J339" s="35">
        <f t="shared" si="11"/>
        <v>306778</v>
      </c>
      <c r="K339" s="20"/>
      <c r="L339" s="7"/>
    </row>
    <row r="340" spans="1:12" s="9" customFormat="1" ht="18.75" hidden="1" x14ac:dyDescent="0.3">
      <c r="A340" s="19"/>
      <c r="B340" s="17"/>
      <c r="C340" s="17"/>
      <c r="D340" s="17">
        <f t="shared" si="10"/>
        <v>0</v>
      </c>
      <c r="E340" s="18"/>
      <c r="F340" s="7"/>
      <c r="G340" s="19"/>
      <c r="H340" s="35"/>
      <c r="I340" s="35"/>
      <c r="J340" s="35">
        <f t="shared" si="11"/>
        <v>306778</v>
      </c>
      <c r="K340" s="20"/>
      <c r="L340" s="7"/>
    </row>
    <row r="341" spans="1:12" s="9" customFormat="1" ht="18.75" hidden="1" x14ac:dyDescent="0.3">
      <c r="A341" s="19"/>
      <c r="B341" s="17"/>
      <c r="C341" s="17"/>
      <c r="D341" s="17">
        <f t="shared" si="10"/>
        <v>0</v>
      </c>
      <c r="E341" s="18"/>
      <c r="F341" s="7"/>
      <c r="G341" s="19"/>
      <c r="H341" s="35"/>
      <c r="I341" s="35"/>
      <c r="J341" s="35">
        <f t="shared" si="11"/>
        <v>306778</v>
      </c>
      <c r="K341" s="20"/>
      <c r="L341" s="7"/>
    </row>
    <row r="342" spans="1:12" s="9" customFormat="1" ht="18.75" hidden="1" x14ac:dyDescent="0.3">
      <c r="A342" s="19"/>
      <c r="B342" s="17"/>
      <c r="C342" s="17"/>
      <c r="D342" s="17">
        <f t="shared" si="10"/>
        <v>0</v>
      </c>
      <c r="E342" s="18"/>
      <c r="F342" s="7"/>
      <c r="G342" s="19"/>
      <c r="H342" s="35"/>
      <c r="I342" s="35"/>
      <c r="J342" s="35">
        <f t="shared" si="11"/>
        <v>306778</v>
      </c>
      <c r="K342" s="20"/>
      <c r="L342" s="7"/>
    </row>
    <row r="343" spans="1:12" s="9" customFormat="1" ht="18.75" hidden="1" x14ac:dyDescent="0.3">
      <c r="A343" s="19"/>
      <c r="B343" s="17"/>
      <c r="C343" s="17"/>
      <c r="D343" s="17">
        <f t="shared" si="10"/>
        <v>0</v>
      </c>
      <c r="E343" s="18"/>
      <c r="F343" s="7"/>
      <c r="G343" s="19"/>
      <c r="H343" s="35"/>
      <c r="I343" s="35"/>
      <c r="J343" s="35">
        <f t="shared" si="11"/>
        <v>306778</v>
      </c>
      <c r="K343" s="20"/>
      <c r="L343" s="7"/>
    </row>
    <row r="344" spans="1:12" s="9" customFormat="1" ht="18.75" hidden="1" x14ac:dyDescent="0.3">
      <c r="A344" s="19"/>
      <c r="B344" s="17"/>
      <c r="C344" s="17"/>
      <c r="D344" s="17">
        <f t="shared" si="10"/>
        <v>0</v>
      </c>
      <c r="E344" s="18"/>
      <c r="F344" s="7"/>
      <c r="G344" s="19"/>
      <c r="H344" s="35"/>
      <c r="I344" s="35"/>
      <c r="J344" s="35">
        <f t="shared" si="11"/>
        <v>306778</v>
      </c>
      <c r="K344" s="20"/>
      <c r="L344" s="7"/>
    </row>
    <row r="345" spans="1:12" s="9" customFormat="1" ht="18.75" hidden="1" x14ac:dyDescent="0.3">
      <c r="A345" s="19"/>
      <c r="B345" s="17"/>
      <c r="C345" s="17"/>
      <c r="D345" s="17">
        <f t="shared" si="10"/>
        <v>0</v>
      </c>
      <c r="E345" s="18"/>
      <c r="F345" s="7"/>
      <c r="G345" s="19"/>
      <c r="H345" s="35"/>
      <c r="I345" s="35"/>
      <c r="J345" s="35">
        <f t="shared" si="11"/>
        <v>306778</v>
      </c>
      <c r="K345" s="20"/>
      <c r="L345" s="7"/>
    </row>
    <row r="346" spans="1:12" s="9" customFormat="1" ht="18.75" hidden="1" x14ac:dyDescent="0.3">
      <c r="A346" s="19"/>
      <c r="B346" s="17"/>
      <c r="C346" s="17"/>
      <c r="D346" s="17">
        <f t="shared" si="10"/>
        <v>0</v>
      </c>
      <c r="E346" s="18"/>
      <c r="F346" s="7"/>
      <c r="G346" s="19"/>
      <c r="H346" s="35"/>
      <c r="I346" s="35"/>
      <c r="J346" s="35">
        <f t="shared" si="11"/>
        <v>306778</v>
      </c>
      <c r="K346" s="20"/>
      <c r="L346" s="7"/>
    </row>
    <row r="347" spans="1:12" s="9" customFormat="1" ht="18.75" hidden="1" x14ac:dyDescent="0.3">
      <c r="A347" s="19"/>
      <c r="B347" s="17"/>
      <c r="C347" s="17"/>
      <c r="D347" s="17">
        <f t="shared" si="10"/>
        <v>0</v>
      </c>
      <c r="E347" s="18"/>
      <c r="F347" s="7"/>
      <c r="G347" s="19"/>
      <c r="H347" s="35"/>
      <c r="I347" s="35"/>
      <c r="J347" s="35">
        <f t="shared" si="11"/>
        <v>306778</v>
      </c>
      <c r="K347" s="20"/>
      <c r="L347" s="7"/>
    </row>
    <row r="348" spans="1:12" s="9" customFormat="1" ht="18.75" hidden="1" x14ac:dyDescent="0.3">
      <c r="A348" s="19"/>
      <c r="B348" s="17"/>
      <c r="C348" s="17"/>
      <c r="D348" s="17">
        <f t="shared" si="10"/>
        <v>0</v>
      </c>
      <c r="E348" s="18"/>
      <c r="F348" s="7"/>
      <c r="G348" s="19"/>
      <c r="H348" s="35"/>
      <c r="I348" s="35"/>
      <c r="J348" s="35">
        <f t="shared" si="11"/>
        <v>306778</v>
      </c>
      <c r="K348" s="20"/>
      <c r="L348" s="7"/>
    </row>
    <row r="349" spans="1:12" s="9" customFormat="1" ht="18.75" hidden="1" x14ac:dyDescent="0.3">
      <c r="A349" s="19"/>
      <c r="B349" s="17"/>
      <c r="C349" s="17"/>
      <c r="D349" s="17">
        <f t="shared" si="10"/>
        <v>0</v>
      </c>
      <c r="E349" s="18"/>
      <c r="F349" s="7"/>
      <c r="G349" s="19"/>
      <c r="H349" s="35"/>
      <c r="I349" s="35"/>
      <c r="J349" s="35">
        <f t="shared" si="11"/>
        <v>306778</v>
      </c>
      <c r="K349" s="20"/>
      <c r="L349" s="7"/>
    </row>
    <row r="350" spans="1:12" s="9" customFormat="1" ht="18.75" hidden="1" x14ac:dyDescent="0.3">
      <c r="A350" s="19"/>
      <c r="B350" s="17"/>
      <c r="C350" s="17"/>
      <c r="D350" s="17">
        <f t="shared" si="10"/>
        <v>0</v>
      </c>
      <c r="E350" s="18"/>
      <c r="F350" s="7"/>
      <c r="G350" s="19"/>
      <c r="H350" s="35"/>
      <c r="I350" s="35"/>
      <c r="J350" s="35">
        <f t="shared" si="11"/>
        <v>306778</v>
      </c>
      <c r="K350" s="20"/>
      <c r="L350" s="7"/>
    </row>
    <row r="351" spans="1:12" s="9" customFormat="1" ht="18.75" hidden="1" x14ac:dyDescent="0.3">
      <c r="A351" s="19"/>
      <c r="B351" s="17"/>
      <c r="C351" s="17"/>
      <c r="D351" s="17">
        <f t="shared" si="10"/>
        <v>0</v>
      </c>
      <c r="E351" s="18"/>
      <c r="F351" s="7"/>
      <c r="G351" s="19"/>
      <c r="H351" s="35"/>
      <c r="I351" s="35"/>
      <c r="J351" s="35">
        <f t="shared" si="11"/>
        <v>306778</v>
      </c>
      <c r="K351" s="20"/>
      <c r="L351" s="7"/>
    </row>
    <row r="352" spans="1:12" s="9" customFormat="1" ht="18.75" hidden="1" x14ac:dyDescent="0.3">
      <c r="A352" s="19"/>
      <c r="B352" s="17"/>
      <c r="C352" s="17"/>
      <c r="D352" s="17">
        <f t="shared" si="10"/>
        <v>0</v>
      </c>
      <c r="E352" s="18"/>
      <c r="F352" s="7"/>
      <c r="G352" s="19"/>
      <c r="H352" s="35"/>
      <c r="I352" s="35"/>
      <c r="J352" s="35">
        <f t="shared" si="11"/>
        <v>306778</v>
      </c>
      <c r="K352" s="20"/>
      <c r="L352" s="7"/>
    </row>
    <row r="353" spans="1:12" s="9" customFormat="1" ht="18.75" hidden="1" x14ac:dyDescent="0.3">
      <c r="A353" s="19"/>
      <c r="B353" s="17"/>
      <c r="C353" s="17"/>
      <c r="D353" s="17">
        <f t="shared" si="10"/>
        <v>0</v>
      </c>
      <c r="E353" s="18"/>
      <c r="F353" s="7"/>
      <c r="G353" s="19"/>
      <c r="H353" s="35"/>
      <c r="I353" s="35"/>
      <c r="J353" s="35">
        <f t="shared" si="11"/>
        <v>306778</v>
      </c>
      <c r="K353" s="20"/>
      <c r="L353" s="7"/>
    </row>
    <row r="354" spans="1:12" s="9" customFormat="1" ht="18.75" hidden="1" x14ac:dyDescent="0.3">
      <c r="A354" s="19"/>
      <c r="B354" s="17"/>
      <c r="C354" s="17"/>
      <c r="D354" s="17">
        <f t="shared" si="10"/>
        <v>0</v>
      </c>
      <c r="E354" s="18"/>
      <c r="F354" s="7"/>
      <c r="G354" s="19"/>
      <c r="H354" s="35"/>
      <c r="I354" s="35"/>
      <c r="J354" s="35">
        <f t="shared" si="11"/>
        <v>306778</v>
      </c>
      <c r="K354" s="20"/>
      <c r="L354" s="7"/>
    </row>
    <row r="355" spans="1:12" s="9" customFormat="1" ht="18.75" hidden="1" x14ac:dyDescent="0.3">
      <c r="A355" s="19"/>
      <c r="B355" s="17"/>
      <c r="C355" s="17"/>
      <c r="D355" s="17">
        <f t="shared" si="10"/>
        <v>0</v>
      </c>
      <c r="E355" s="18"/>
      <c r="F355" s="7"/>
      <c r="G355" s="19"/>
      <c r="H355" s="35"/>
      <c r="I355" s="35"/>
      <c r="J355" s="35">
        <f t="shared" si="11"/>
        <v>306778</v>
      </c>
      <c r="K355" s="20"/>
      <c r="L355" s="7"/>
    </row>
    <row r="356" spans="1:12" s="9" customFormat="1" ht="18.75" hidden="1" x14ac:dyDescent="0.3">
      <c r="A356" s="19"/>
      <c r="B356" s="17"/>
      <c r="C356" s="17"/>
      <c r="D356" s="17">
        <f t="shared" si="10"/>
        <v>0</v>
      </c>
      <c r="E356" s="18"/>
      <c r="F356" s="7"/>
      <c r="G356" s="19"/>
      <c r="H356" s="35"/>
      <c r="I356" s="35"/>
      <c r="J356" s="35">
        <f t="shared" si="11"/>
        <v>306778</v>
      </c>
      <c r="K356" s="20"/>
      <c r="L356" s="7"/>
    </row>
    <row r="357" spans="1:12" s="9" customFormat="1" ht="18.75" hidden="1" x14ac:dyDescent="0.3">
      <c r="A357" s="19"/>
      <c r="B357" s="17"/>
      <c r="C357" s="17"/>
      <c r="D357" s="17">
        <f t="shared" si="10"/>
        <v>0</v>
      </c>
      <c r="E357" s="18"/>
      <c r="F357" s="7"/>
      <c r="G357" s="19"/>
      <c r="H357" s="35"/>
      <c r="I357" s="35"/>
      <c r="J357" s="35">
        <f t="shared" si="11"/>
        <v>306778</v>
      </c>
      <c r="K357" s="20"/>
      <c r="L357" s="7"/>
    </row>
    <row r="358" spans="1:12" s="9" customFormat="1" ht="18.75" hidden="1" x14ac:dyDescent="0.3">
      <c r="A358" s="19"/>
      <c r="B358" s="17"/>
      <c r="C358" s="17"/>
      <c r="D358" s="17">
        <f t="shared" si="10"/>
        <v>0</v>
      </c>
      <c r="E358" s="18"/>
      <c r="F358" s="7"/>
      <c r="G358" s="19"/>
      <c r="H358" s="35"/>
      <c r="I358" s="35"/>
      <c r="J358" s="35">
        <f t="shared" si="11"/>
        <v>306778</v>
      </c>
      <c r="K358" s="20"/>
      <c r="L358" s="7"/>
    </row>
    <row r="359" spans="1:12" s="9" customFormat="1" ht="18.75" hidden="1" x14ac:dyDescent="0.3">
      <c r="A359" s="19"/>
      <c r="B359" s="17"/>
      <c r="C359" s="17"/>
      <c r="D359" s="17">
        <f t="shared" si="10"/>
        <v>0</v>
      </c>
      <c r="E359" s="18"/>
      <c r="F359" s="7"/>
      <c r="G359" s="19"/>
      <c r="H359" s="35"/>
      <c r="I359" s="35"/>
      <c r="J359" s="35">
        <f t="shared" si="11"/>
        <v>306778</v>
      </c>
      <c r="K359" s="20"/>
      <c r="L359" s="7"/>
    </row>
    <row r="360" spans="1:12" s="9" customFormat="1" ht="18.75" hidden="1" x14ac:dyDescent="0.3">
      <c r="A360" s="19"/>
      <c r="B360" s="17"/>
      <c r="C360" s="17"/>
      <c r="D360" s="17">
        <f t="shared" si="10"/>
        <v>0</v>
      </c>
      <c r="E360" s="18"/>
      <c r="F360" s="7"/>
      <c r="G360" s="19"/>
      <c r="H360" s="35"/>
      <c r="I360" s="35"/>
      <c r="J360" s="35">
        <f t="shared" si="11"/>
        <v>306778</v>
      </c>
      <c r="K360" s="20"/>
      <c r="L360" s="7"/>
    </row>
    <row r="361" spans="1:12" s="9" customFormat="1" ht="18.75" hidden="1" x14ac:dyDescent="0.3">
      <c r="A361" s="19"/>
      <c r="B361" s="17"/>
      <c r="C361" s="17"/>
      <c r="D361" s="17">
        <f t="shared" si="10"/>
        <v>0</v>
      </c>
      <c r="E361" s="18"/>
      <c r="F361" s="7"/>
      <c r="G361" s="19"/>
      <c r="H361" s="35"/>
      <c r="I361" s="35"/>
      <c r="J361" s="35">
        <f t="shared" si="11"/>
        <v>306778</v>
      </c>
      <c r="K361" s="20"/>
      <c r="L361" s="7"/>
    </row>
    <row r="362" spans="1:12" s="9" customFormat="1" ht="18.75" hidden="1" x14ac:dyDescent="0.3">
      <c r="A362" s="19"/>
      <c r="B362" s="17"/>
      <c r="C362" s="17"/>
      <c r="D362" s="17">
        <f t="shared" si="10"/>
        <v>0</v>
      </c>
      <c r="E362" s="18"/>
      <c r="F362" s="7"/>
      <c r="G362" s="19"/>
      <c r="H362" s="35"/>
      <c r="I362" s="35"/>
      <c r="J362" s="35">
        <f t="shared" si="11"/>
        <v>306778</v>
      </c>
      <c r="K362" s="20"/>
      <c r="L362" s="7"/>
    </row>
    <row r="363" spans="1:12" s="9" customFormat="1" ht="18.75" hidden="1" x14ac:dyDescent="0.3">
      <c r="A363" s="19"/>
      <c r="B363" s="17"/>
      <c r="C363" s="17"/>
      <c r="D363" s="17">
        <f t="shared" si="10"/>
        <v>0</v>
      </c>
      <c r="E363" s="18"/>
      <c r="F363" s="7"/>
      <c r="G363" s="19"/>
      <c r="H363" s="35"/>
      <c r="I363" s="35"/>
      <c r="J363" s="35">
        <f t="shared" si="11"/>
        <v>306778</v>
      </c>
      <c r="K363" s="20"/>
      <c r="L363" s="7"/>
    </row>
    <row r="364" spans="1:12" s="9" customFormat="1" ht="18.75" hidden="1" x14ac:dyDescent="0.3">
      <c r="A364" s="19"/>
      <c r="B364" s="17"/>
      <c r="C364" s="17"/>
      <c r="D364" s="17">
        <f t="shared" si="10"/>
        <v>0</v>
      </c>
      <c r="E364" s="18"/>
      <c r="F364" s="7"/>
      <c r="G364" s="19"/>
      <c r="H364" s="35"/>
      <c r="I364" s="35"/>
      <c r="J364" s="35">
        <f t="shared" si="11"/>
        <v>306778</v>
      </c>
      <c r="K364" s="20"/>
      <c r="L364" s="7"/>
    </row>
    <row r="365" spans="1:12" s="9" customFormat="1" ht="18.75" hidden="1" x14ac:dyDescent="0.3">
      <c r="A365" s="19"/>
      <c r="B365" s="17"/>
      <c r="C365" s="17"/>
      <c r="D365" s="17">
        <f t="shared" si="10"/>
        <v>0</v>
      </c>
      <c r="E365" s="18"/>
      <c r="F365" s="7"/>
      <c r="G365" s="19"/>
      <c r="H365" s="35"/>
      <c r="I365" s="35"/>
      <c r="J365" s="35">
        <f t="shared" si="11"/>
        <v>306778</v>
      </c>
      <c r="K365" s="20"/>
      <c r="L365" s="7"/>
    </row>
    <row r="366" spans="1:12" s="9" customFormat="1" ht="18.75" hidden="1" x14ac:dyDescent="0.3">
      <c r="A366" s="19"/>
      <c r="B366" s="17"/>
      <c r="C366" s="17"/>
      <c r="D366" s="17">
        <f t="shared" si="10"/>
        <v>0</v>
      </c>
      <c r="E366" s="18"/>
      <c r="F366" s="7"/>
      <c r="G366" s="19"/>
      <c r="H366" s="35"/>
      <c r="I366" s="35"/>
      <c r="J366" s="35">
        <f t="shared" si="11"/>
        <v>306778</v>
      </c>
      <c r="K366" s="20"/>
      <c r="L366" s="7"/>
    </row>
    <row r="367" spans="1:12" s="9" customFormat="1" ht="18.75" hidden="1" x14ac:dyDescent="0.3">
      <c r="A367" s="19"/>
      <c r="B367" s="17"/>
      <c r="C367" s="17"/>
      <c r="D367" s="17">
        <f t="shared" si="10"/>
        <v>0</v>
      </c>
      <c r="E367" s="18"/>
      <c r="F367" s="7"/>
      <c r="G367" s="19"/>
      <c r="H367" s="35"/>
      <c r="I367" s="35"/>
      <c r="J367" s="35">
        <f t="shared" si="11"/>
        <v>306778</v>
      </c>
      <c r="K367" s="20"/>
      <c r="L367" s="7"/>
    </row>
    <row r="368" spans="1:12" s="9" customFormat="1" ht="18.75" hidden="1" x14ac:dyDescent="0.3">
      <c r="A368" s="19"/>
      <c r="B368" s="17"/>
      <c r="C368" s="17"/>
      <c r="D368" s="17">
        <f t="shared" si="10"/>
        <v>0</v>
      </c>
      <c r="E368" s="18"/>
      <c r="F368" s="7"/>
      <c r="G368" s="19"/>
      <c r="H368" s="35"/>
      <c r="I368" s="35"/>
      <c r="J368" s="35">
        <f t="shared" si="11"/>
        <v>306778</v>
      </c>
      <c r="K368" s="20"/>
      <c r="L368" s="7"/>
    </row>
    <row r="369" spans="1:12" s="9" customFormat="1" ht="18.75" hidden="1" x14ac:dyDescent="0.3">
      <c r="A369" s="19"/>
      <c r="B369" s="17"/>
      <c r="C369" s="17"/>
      <c r="D369" s="17">
        <f t="shared" si="10"/>
        <v>0</v>
      </c>
      <c r="E369" s="18"/>
      <c r="F369" s="7"/>
      <c r="G369" s="19"/>
      <c r="H369" s="35"/>
      <c r="I369" s="35"/>
      <c r="J369" s="35">
        <f t="shared" si="11"/>
        <v>306778</v>
      </c>
      <c r="K369" s="20"/>
      <c r="L369" s="7"/>
    </row>
    <row r="370" spans="1:12" s="9" customFormat="1" ht="18.75" hidden="1" x14ac:dyDescent="0.3">
      <c r="A370" s="19"/>
      <c r="B370" s="17"/>
      <c r="C370" s="17"/>
      <c r="D370" s="17">
        <f t="shared" si="10"/>
        <v>0</v>
      </c>
      <c r="E370" s="18"/>
      <c r="F370" s="7"/>
      <c r="G370" s="19"/>
      <c r="H370" s="35"/>
      <c r="I370" s="35"/>
      <c r="J370" s="35">
        <f t="shared" si="11"/>
        <v>306778</v>
      </c>
      <c r="K370" s="20"/>
      <c r="L370" s="7"/>
    </row>
    <row r="371" spans="1:12" s="9" customFormat="1" ht="18.75" hidden="1" x14ac:dyDescent="0.3">
      <c r="A371" s="19"/>
      <c r="B371" s="17"/>
      <c r="C371" s="17"/>
      <c r="D371" s="17">
        <f t="shared" si="10"/>
        <v>0</v>
      </c>
      <c r="E371" s="18"/>
      <c r="F371" s="7"/>
      <c r="G371" s="19"/>
      <c r="H371" s="35"/>
      <c r="I371" s="35"/>
      <c r="J371" s="35">
        <f t="shared" si="11"/>
        <v>306778</v>
      </c>
      <c r="K371" s="20"/>
      <c r="L371" s="7"/>
    </row>
    <row r="372" spans="1:12" s="9" customFormat="1" ht="18.75" hidden="1" x14ac:dyDescent="0.3">
      <c r="A372" s="19"/>
      <c r="B372" s="17"/>
      <c r="C372" s="17"/>
      <c r="D372" s="17">
        <f t="shared" si="10"/>
        <v>0</v>
      </c>
      <c r="E372" s="18"/>
      <c r="F372" s="7"/>
      <c r="G372" s="19"/>
      <c r="H372" s="35"/>
      <c r="I372" s="35"/>
      <c r="J372" s="35">
        <f t="shared" si="11"/>
        <v>306778</v>
      </c>
      <c r="K372" s="20"/>
      <c r="L372" s="7"/>
    </row>
    <row r="373" spans="1:12" s="9" customFormat="1" ht="18.75" hidden="1" x14ac:dyDescent="0.3">
      <c r="A373" s="19"/>
      <c r="B373" s="17"/>
      <c r="C373" s="17"/>
      <c r="D373" s="17">
        <f t="shared" si="10"/>
        <v>0</v>
      </c>
      <c r="E373" s="18"/>
      <c r="F373" s="7"/>
      <c r="G373" s="19"/>
      <c r="H373" s="35"/>
      <c r="I373" s="35"/>
      <c r="J373" s="35">
        <f t="shared" si="11"/>
        <v>306778</v>
      </c>
      <c r="K373" s="20"/>
      <c r="L373" s="7"/>
    </row>
    <row r="374" spans="1:12" s="9" customFormat="1" ht="18.75" hidden="1" x14ac:dyDescent="0.3">
      <c r="A374" s="19"/>
      <c r="B374" s="17"/>
      <c r="C374" s="17"/>
      <c r="D374" s="17">
        <f t="shared" si="10"/>
        <v>0</v>
      </c>
      <c r="E374" s="18"/>
      <c r="F374" s="7"/>
      <c r="G374" s="19"/>
      <c r="H374" s="35"/>
      <c r="I374" s="35"/>
      <c r="J374" s="35">
        <f t="shared" si="11"/>
        <v>306778</v>
      </c>
      <c r="K374" s="20"/>
      <c r="L374" s="7"/>
    </row>
    <row r="375" spans="1:12" s="9" customFormat="1" ht="18.75" hidden="1" x14ac:dyDescent="0.3">
      <c r="A375" s="19"/>
      <c r="B375" s="17"/>
      <c r="C375" s="17"/>
      <c r="D375" s="17">
        <f t="shared" si="10"/>
        <v>0</v>
      </c>
      <c r="E375" s="18"/>
      <c r="F375" s="7"/>
      <c r="G375" s="19"/>
      <c r="H375" s="35"/>
      <c r="I375" s="35"/>
      <c r="J375" s="35">
        <f t="shared" si="11"/>
        <v>306778</v>
      </c>
      <c r="K375" s="20"/>
      <c r="L375" s="7"/>
    </row>
    <row r="376" spans="1:12" s="9" customFormat="1" ht="18.75" hidden="1" x14ac:dyDescent="0.3">
      <c r="A376" s="19"/>
      <c r="B376" s="17"/>
      <c r="C376" s="17"/>
      <c r="D376" s="17">
        <f t="shared" si="10"/>
        <v>0</v>
      </c>
      <c r="E376" s="18"/>
      <c r="F376" s="7"/>
      <c r="G376" s="19"/>
      <c r="H376" s="35"/>
      <c r="I376" s="35"/>
      <c r="J376" s="35">
        <f t="shared" si="11"/>
        <v>306778</v>
      </c>
      <c r="K376" s="20"/>
      <c r="L376" s="7"/>
    </row>
    <row r="377" spans="1:12" s="9" customFormat="1" ht="18.75" hidden="1" x14ac:dyDescent="0.3">
      <c r="A377" s="19"/>
      <c r="B377" s="17"/>
      <c r="C377" s="17"/>
      <c r="D377" s="17">
        <f t="shared" si="10"/>
        <v>0</v>
      </c>
      <c r="E377" s="18"/>
      <c r="F377" s="7"/>
      <c r="G377" s="19"/>
      <c r="H377" s="35"/>
      <c r="I377" s="35"/>
      <c r="J377" s="35">
        <f t="shared" si="11"/>
        <v>306778</v>
      </c>
      <c r="K377" s="20"/>
      <c r="L377" s="7"/>
    </row>
    <row r="378" spans="1:12" s="9" customFormat="1" ht="18.75" hidden="1" x14ac:dyDescent="0.3">
      <c r="A378" s="19"/>
      <c r="B378" s="17"/>
      <c r="C378" s="17"/>
      <c r="D378" s="17">
        <f t="shared" si="10"/>
        <v>0</v>
      </c>
      <c r="E378" s="18"/>
      <c r="F378" s="7"/>
      <c r="G378" s="19"/>
      <c r="H378" s="35"/>
      <c r="I378" s="35"/>
      <c r="J378" s="35">
        <f t="shared" si="11"/>
        <v>306778</v>
      </c>
      <c r="K378" s="20"/>
      <c r="L378" s="7"/>
    </row>
    <row r="379" spans="1:12" s="9" customFormat="1" ht="18.75" hidden="1" x14ac:dyDescent="0.3">
      <c r="A379" s="19"/>
      <c r="B379" s="17"/>
      <c r="C379" s="17"/>
      <c r="D379" s="17">
        <f t="shared" si="10"/>
        <v>0</v>
      </c>
      <c r="E379" s="18"/>
      <c r="F379" s="7"/>
      <c r="G379" s="19"/>
      <c r="H379" s="35"/>
      <c r="I379" s="35"/>
      <c r="J379" s="35">
        <f t="shared" si="11"/>
        <v>306778</v>
      </c>
      <c r="K379" s="20"/>
      <c r="L379" s="7"/>
    </row>
    <row r="380" spans="1:12" s="9" customFormat="1" ht="18.75" hidden="1" x14ac:dyDescent="0.3">
      <c r="A380" s="19"/>
      <c r="B380" s="17"/>
      <c r="C380" s="17"/>
      <c r="D380" s="17">
        <f t="shared" si="10"/>
        <v>0</v>
      </c>
      <c r="E380" s="18"/>
      <c r="F380" s="7"/>
      <c r="G380" s="19"/>
      <c r="H380" s="35"/>
      <c r="I380" s="35"/>
      <c r="J380" s="35">
        <f t="shared" si="11"/>
        <v>306778</v>
      </c>
      <c r="K380" s="20"/>
      <c r="L380" s="7"/>
    </row>
    <row r="381" spans="1:12" s="9" customFormat="1" ht="18.75" hidden="1" x14ac:dyDescent="0.3">
      <c r="A381" s="19"/>
      <c r="B381" s="17"/>
      <c r="C381" s="17"/>
      <c r="D381" s="17">
        <f t="shared" si="10"/>
        <v>0</v>
      </c>
      <c r="E381" s="18"/>
      <c r="F381" s="7"/>
      <c r="G381" s="19"/>
      <c r="H381" s="35"/>
      <c r="I381" s="35"/>
      <c r="J381" s="35">
        <f t="shared" si="11"/>
        <v>306778</v>
      </c>
      <c r="K381" s="20"/>
      <c r="L381" s="7"/>
    </row>
    <row r="382" spans="1:12" s="9" customFormat="1" ht="18.75" hidden="1" x14ac:dyDescent="0.3">
      <c r="A382" s="19"/>
      <c r="B382" s="17"/>
      <c r="C382" s="17"/>
      <c r="D382" s="17">
        <f t="shared" si="10"/>
        <v>0</v>
      </c>
      <c r="E382" s="18"/>
      <c r="F382" s="7"/>
      <c r="G382" s="19"/>
      <c r="H382" s="35"/>
      <c r="I382" s="35"/>
      <c r="J382" s="35">
        <f t="shared" si="11"/>
        <v>306778</v>
      </c>
      <c r="K382" s="20"/>
      <c r="L382" s="7"/>
    </row>
    <row r="383" spans="1:12" s="9" customFormat="1" ht="18.75" hidden="1" x14ac:dyDescent="0.3">
      <c r="A383" s="19"/>
      <c r="B383" s="17"/>
      <c r="C383" s="17"/>
      <c r="D383" s="17">
        <f t="shared" si="10"/>
        <v>0</v>
      </c>
      <c r="E383" s="18"/>
      <c r="F383" s="7"/>
      <c r="G383" s="19"/>
      <c r="H383" s="35"/>
      <c r="I383" s="35"/>
      <c r="J383" s="35">
        <f t="shared" si="11"/>
        <v>306778</v>
      </c>
      <c r="K383" s="20"/>
      <c r="L383" s="7"/>
    </row>
    <row r="384" spans="1:12" s="9" customFormat="1" ht="18.75" hidden="1" x14ac:dyDescent="0.3">
      <c r="A384" s="19"/>
      <c r="B384" s="17"/>
      <c r="C384" s="17"/>
      <c r="D384" s="17">
        <f t="shared" si="10"/>
        <v>0</v>
      </c>
      <c r="E384" s="18"/>
      <c r="F384" s="7"/>
      <c r="G384" s="19"/>
      <c r="H384" s="35"/>
      <c r="I384" s="35"/>
      <c r="J384" s="35">
        <f t="shared" si="11"/>
        <v>306778</v>
      </c>
      <c r="K384" s="20"/>
      <c r="L384" s="7"/>
    </row>
    <row r="385" spans="1:12" s="9" customFormat="1" ht="18.75" hidden="1" x14ac:dyDescent="0.3">
      <c r="A385" s="19"/>
      <c r="B385" s="17"/>
      <c r="C385" s="17"/>
      <c r="D385" s="17">
        <f t="shared" si="10"/>
        <v>0</v>
      </c>
      <c r="E385" s="18"/>
      <c r="F385" s="7"/>
      <c r="G385" s="19"/>
      <c r="H385" s="35"/>
      <c r="I385" s="35"/>
      <c r="J385" s="35">
        <f t="shared" si="11"/>
        <v>306778</v>
      </c>
      <c r="K385" s="20"/>
      <c r="L385" s="7"/>
    </row>
    <row r="386" spans="1:12" s="9" customFormat="1" ht="18.75" hidden="1" x14ac:dyDescent="0.3">
      <c r="A386" s="19"/>
      <c r="B386" s="17"/>
      <c r="C386" s="17"/>
      <c r="D386" s="17">
        <f t="shared" si="10"/>
        <v>0</v>
      </c>
      <c r="E386" s="18"/>
      <c r="F386" s="7"/>
      <c r="G386" s="19"/>
      <c r="H386" s="35"/>
      <c r="I386" s="35"/>
      <c r="J386" s="35">
        <f t="shared" si="11"/>
        <v>306778</v>
      </c>
      <c r="K386" s="20"/>
      <c r="L386" s="7"/>
    </row>
    <row r="387" spans="1:12" s="9" customFormat="1" ht="18.75" hidden="1" x14ac:dyDescent="0.3">
      <c r="A387" s="19"/>
      <c r="B387" s="17"/>
      <c r="C387" s="17"/>
      <c r="D387" s="17">
        <f t="shared" si="10"/>
        <v>0</v>
      </c>
      <c r="E387" s="18"/>
      <c r="F387" s="7"/>
      <c r="G387" s="19"/>
      <c r="H387" s="35"/>
      <c r="I387" s="35"/>
      <c r="J387" s="35">
        <f t="shared" si="11"/>
        <v>306778</v>
      </c>
      <c r="K387" s="20"/>
      <c r="L387" s="7"/>
    </row>
    <row r="388" spans="1:12" s="9" customFormat="1" ht="18.75" hidden="1" x14ac:dyDescent="0.3">
      <c r="A388" s="19"/>
      <c r="B388" s="17"/>
      <c r="C388" s="17"/>
      <c r="D388" s="17">
        <f t="shared" si="10"/>
        <v>0</v>
      </c>
      <c r="E388" s="18"/>
      <c r="F388" s="7"/>
      <c r="G388" s="19"/>
      <c r="H388" s="35"/>
      <c r="I388" s="35"/>
      <c r="J388" s="35">
        <f t="shared" si="11"/>
        <v>306778</v>
      </c>
      <c r="K388" s="20"/>
      <c r="L388" s="7"/>
    </row>
    <row r="389" spans="1:12" s="9" customFormat="1" ht="18.75" hidden="1" x14ac:dyDescent="0.3">
      <c r="A389" s="19"/>
      <c r="B389" s="17"/>
      <c r="C389" s="17"/>
      <c r="D389" s="17">
        <f t="shared" si="10"/>
        <v>0</v>
      </c>
      <c r="E389" s="18"/>
      <c r="F389" s="7"/>
      <c r="G389" s="19"/>
      <c r="H389" s="35"/>
      <c r="I389" s="35"/>
      <c r="J389" s="35">
        <f t="shared" si="11"/>
        <v>306778</v>
      </c>
      <c r="K389" s="20"/>
      <c r="L389" s="7"/>
    </row>
    <row r="390" spans="1:12" s="9" customFormat="1" ht="18.75" hidden="1" x14ac:dyDescent="0.3">
      <c r="A390" s="19"/>
      <c r="B390" s="17"/>
      <c r="C390" s="17"/>
      <c r="D390" s="17">
        <f t="shared" si="10"/>
        <v>0</v>
      </c>
      <c r="E390" s="18"/>
      <c r="F390" s="7"/>
      <c r="G390" s="19"/>
      <c r="H390" s="35"/>
      <c r="I390" s="35"/>
      <c r="J390" s="35">
        <f t="shared" si="11"/>
        <v>306778</v>
      </c>
      <c r="K390" s="20"/>
      <c r="L390" s="7"/>
    </row>
    <row r="391" spans="1:12" s="9" customFormat="1" ht="18.75" hidden="1" x14ac:dyDescent="0.3">
      <c r="A391" s="19"/>
      <c r="B391" s="17"/>
      <c r="C391" s="17"/>
      <c r="D391" s="17">
        <f t="shared" ref="D391:D454" si="12">D390+B391-C391</f>
        <v>0</v>
      </c>
      <c r="E391" s="18"/>
      <c r="F391" s="7"/>
      <c r="G391" s="19"/>
      <c r="H391" s="35"/>
      <c r="I391" s="35"/>
      <c r="J391" s="35">
        <f t="shared" si="11"/>
        <v>306778</v>
      </c>
      <c r="K391" s="20"/>
      <c r="L391" s="7"/>
    </row>
    <row r="392" spans="1:12" s="9" customFormat="1" ht="18.75" hidden="1" x14ac:dyDescent="0.3">
      <c r="A392" s="19"/>
      <c r="B392" s="17"/>
      <c r="C392" s="17"/>
      <c r="D392" s="17">
        <f t="shared" si="12"/>
        <v>0</v>
      </c>
      <c r="E392" s="18"/>
      <c r="F392" s="7"/>
      <c r="G392" s="19"/>
      <c r="H392" s="35"/>
      <c r="I392" s="35"/>
      <c r="J392" s="35">
        <f t="shared" ref="J392:J455" si="13">J391+H392-I392</f>
        <v>306778</v>
      </c>
      <c r="K392" s="20"/>
      <c r="L392" s="7"/>
    </row>
    <row r="393" spans="1:12" s="9" customFormat="1" ht="18.75" hidden="1" x14ac:dyDescent="0.3">
      <c r="A393" s="19"/>
      <c r="B393" s="17"/>
      <c r="C393" s="17"/>
      <c r="D393" s="17">
        <f t="shared" si="12"/>
        <v>0</v>
      </c>
      <c r="E393" s="18"/>
      <c r="F393" s="7"/>
      <c r="G393" s="19"/>
      <c r="H393" s="35"/>
      <c r="I393" s="35"/>
      <c r="J393" s="35">
        <f t="shared" si="13"/>
        <v>306778</v>
      </c>
      <c r="K393" s="20"/>
      <c r="L393" s="7"/>
    </row>
    <row r="394" spans="1:12" s="9" customFormat="1" ht="18.75" hidden="1" x14ac:dyDescent="0.3">
      <c r="A394" s="19"/>
      <c r="B394" s="17"/>
      <c r="C394" s="17"/>
      <c r="D394" s="17">
        <f t="shared" si="12"/>
        <v>0</v>
      </c>
      <c r="E394" s="18"/>
      <c r="F394" s="7"/>
      <c r="G394" s="19"/>
      <c r="H394" s="35"/>
      <c r="I394" s="35"/>
      <c r="J394" s="35">
        <f t="shared" si="13"/>
        <v>306778</v>
      </c>
      <c r="K394" s="20"/>
      <c r="L394" s="7"/>
    </row>
    <row r="395" spans="1:12" s="9" customFormat="1" ht="18.75" hidden="1" x14ac:dyDescent="0.3">
      <c r="A395" s="19"/>
      <c r="B395" s="17"/>
      <c r="C395" s="17"/>
      <c r="D395" s="17">
        <f t="shared" si="12"/>
        <v>0</v>
      </c>
      <c r="E395" s="18"/>
      <c r="F395" s="7"/>
      <c r="G395" s="19"/>
      <c r="H395" s="35"/>
      <c r="I395" s="35"/>
      <c r="J395" s="35">
        <f t="shared" si="13"/>
        <v>306778</v>
      </c>
      <c r="K395" s="20"/>
      <c r="L395" s="7"/>
    </row>
    <row r="396" spans="1:12" s="9" customFormat="1" ht="18.75" hidden="1" x14ac:dyDescent="0.3">
      <c r="A396" s="19"/>
      <c r="B396" s="17"/>
      <c r="C396" s="17"/>
      <c r="D396" s="17">
        <f t="shared" si="12"/>
        <v>0</v>
      </c>
      <c r="E396" s="18"/>
      <c r="F396" s="7"/>
      <c r="G396" s="19"/>
      <c r="H396" s="35"/>
      <c r="I396" s="35"/>
      <c r="J396" s="35">
        <f t="shared" si="13"/>
        <v>306778</v>
      </c>
      <c r="K396" s="20"/>
      <c r="L396" s="7"/>
    </row>
    <row r="397" spans="1:12" s="9" customFormat="1" ht="18.75" hidden="1" x14ac:dyDescent="0.3">
      <c r="A397" s="19"/>
      <c r="B397" s="17"/>
      <c r="C397" s="17"/>
      <c r="D397" s="17">
        <f t="shared" si="12"/>
        <v>0</v>
      </c>
      <c r="E397" s="18"/>
      <c r="F397" s="7"/>
      <c r="G397" s="19"/>
      <c r="H397" s="35"/>
      <c r="I397" s="35"/>
      <c r="J397" s="35">
        <f t="shared" si="13"/>
        <v>306778</v>
      </c>
      <c r="K397" s="20"/>
      <c r="L397" s="7"/>
    </row>
    <row r="398" spans="1:12" s="9" customFormat="1" ht="18.75" hidden="1" x14ac:dyDescent="0.3">
      <c r="A398" s="19"/>
      <c r="B398" s="17"/>
      <c r="C398" s="17"/>
      <c r="D398" s="17">
        <f t="shared" si="12"/>
        <v>0</v>
      </c>
      <c r="E398" s="18"/>
      <c r="F398" s="7"/>
      <c r="G398" s="19"/>
      <c r="H398" s="35"/>
      <c r="I398" s="35"/>
      <c r="J398" s="35">
        <f t="shared" si="13"/>
        <v>306778</v>
      </c>
      <c r="K398" s="20"/>
      <c r="L398" s="7"/>
    </row>
    <row r="399" spans="1:12" s="9" customFormat="1" ht="18.75" hidden="1" x14ac:dyDescent="0.3">
      <c r="A399" s="19"/>
      <c r="B399" s="17"/>
      <c r="C399" s="17"/>
      <c r="D399" s="17">
        <f t="shared" si="12"/>
        <v>0</v>
      </c>
      <c r="E399" s="18"/>
      <c r="F399" s="7"/>
      <c r="G399" s="19"/>
      <c r="H399" s="35"/>
      <c r="I399" s="35"/>
      <c r="J399" s="35">
        <f t="shared" si="13"/>
        <v>306778</v>
      </c>
      <c r="K399" s="20"/>
      <c r="L399" s="7"/>
    </row>
    <row r="400" spans="1:12" s="9" customFormat="1" ht="18.75" hidden="1" x14ac:dyDescent="0.3">
      <c r="A400" s="19"/>
      <c r="B400" s="17"/>
      <c r="C400" s="17"/>
      <c r="D400" s="17">
        <f t="shared" si="12"/>
        <v>0</v>
      </c>
      <c r="E400" s="18"/>
      <c r="F400" s="7"/>
      <c r="G400" s="19"/>
      <c r="H400" s="35"/>
      <c r="I400" s="35"/>
      <c r="J400" s="35">
        <f t="shared" si="13"/>
        <v>306778</v>
      </c>
      <c r="K400" s="20"/>
      <c r="L400" s="7"/>
    </row>
    <row r="401" spans="1:12" s="9" customFormat="1" ht="18.75" hidden="1" x14ac:dyDescent="0.3">
      <c r="A401" s="19"/>
      <c r="B401" s="17"/>
      <c r="C401" s="17"/>
      <c r="D401" s="17">
        <f t="shared" si="12"/>
        <v>0</v>
      </c>
      <c r="E401" s="18"/>
      <c r="F401" s="7"/>
      <c r="G401" s="19"/>
      <c r="H401" s="35"/>
      <c r="I401" s="35"/>
      <c r="J401" s="35">
        <f t="shared" si="13"/>
        <v>306778</v>
      </c>
      <c r="K401" s="20"/>
      <c r="L401" s="7"/>
    </row>
    <row r="402" spans="1:12" s="9" customFormat="1" ht="18.75" hidden="1" x14ac:dyDescent="0.3">
      <c r="A402" s="19"/>
      <c r="B402" s="17"/>
      <c r="C402" s="17"/>
      <c r="D402" s="17">
        <f t="shared" si="12"/>
        <v>0</v>
      </c>
      <c r="E402" s="18"/>
      <c r="F402" s="7"/>
      <c r="G402" s="19"/>
      <c r="H402" s="35"/>
      <c r="I402" s="35"/>
      <c r="J402" s="35">
        <f t="shared" si="13"/>
        <v>306778</v>
      </c>
      <c r="K402" s="20"/>
      <c r="L402" s="7"/>
    </row>
    <row r="403" spans="1:12" s="9" customFormat="1" ht="18.75" hidden="1" x14ac:dyDescent="0.3">
      <c r="A403" s="19"/>
      <c r="B403" s="17"/>
      <c r="C403" s="17"/>
      <c r="D403" s="17">
        <f t="shared" si="12"/>
        <v>0</v>
      </c>
      <c r="E403" s="18"/>
      <c r="F403" s="7"/>
      <c r="G403" s="19"/>
      <c r="H403" s="35"/>
      <c r="I403" s="35"/>
      <c r="J403" s="35">
        <f t="shared" si="13"/>
        <v>306778</v>
      </c>
      <c r="K403" s="20"/>
      <c r="L403" s="7"/>
    </row>
    <row r="404" spans="1:12" s="9" customFormat="1" ht="18.75" hidden="1" x14ac:dyDescent="0.3">
      <c r="A404" s="19"/>
      <c r="B404" s="17"/>
      <c r="C404" s="17"/>
      <c r="D404" s="17">
        <f t="shared" si="12"/>
        <v>0</v>
      </c>
      <c r="E404" s="18"/>
      <c r="F404" s="7"/>
      <c r="G404" s="19"/>
      <c r="H404" s="35"/>
      <c r="I404" s="35"/>
      <c r="J404" s="35">
        <f t="shared" si="13"/>
        <v>306778</v>
      </c>
      <c r="K404" s="20"/>
      <c r="L404" s="7"/>
    </row>
    <row r="405" spans="1:12" s="9" customFormat="1" ht="18.75" hidden="1" x14ac:dyDescent="0.3">
      <c r="A405" s="19"/>
      <c r="B405" s="17"/>
      <c r="C405" s="17"/>
      <c r="D405" s="17">
        <f t="shared" si="12"/>
        <v>0</v>
      </c>
      <c r="E405" s="18"/>
      <c r="F405" s="7"/>
      <c r="G405" s="19"/>
      <c r="H405" s="35"/>
      <c r="I405" s="35"/>
      <c r="J405" s="35">
        <f t="shared" si="13"/>
        <v>306778</v>
      </c>
      <c r="K405" s="20"/>
      <c r="L405" s="7"/>
    </row>
    <row r="406" spans="1:12" s="9" customFormat="1" ht="18.75" hidden="1" x14ac:dyDescent="0.3">
      <c r="A406" s="19"/>
      <c r="B406" s="17"/>
      <c r="C406" s="17"/>
      <c r="D406" s="17">
        <f t="shared" si="12"/>
        <v>0</v>
      </c>
      <c r="E406" s="18"/>
      <c r="F406" s="7"/>
      <c r="G406" s="19"/>
      <c r="H406" s="35"/>
      <c r="I406" s="35"/>
      <c r="J406" s="35">
        <f t="shared" si="13"/>
        <v>306778</v>
      </c>
      <c r="K406" s="20"/>
      <c r="L406" s="7"/>
    </row>
    <row r="407" spans="1:12" s="9" customFormat="1" ht="18.75" hidden="1" x14ac:dyDescent="0.3">
      <c r="A407" s="19"/>
      <c r="B407" s="17"/>
      <c r="C407" s="17"/>
      <c r="D407" s="17">
        <f t="shared" si="12"/>
        <v>0</v>
      </c>
      <c r="E407" s="18"/>
      <c r="F407" s="7"/>
      <c r="G407" s="19"/>
      <c r="H407" s="35"/>
      <c r="I407" s="35"/>
      <c r="J407" s="35">
        <f t="shared" si="13"/>
        <v>306778</v>
      </c>
      <c r="K407" s="20"/>
      <c r="L407" s="7"/>
    </row>
    <row r="408" spans="1:12" s="9" customFormat="1" ht="18.75" hidden="1" x14ac:dyDescent="0.3">
      <c r="A408" s="19"/>
      <c r="B408" s="17"/>
      <c r="C408" s="17"/>
      <c r="D408" s="17">
        <f t="shared" si="12"/>
        <v>0</v>
      </c>
      <c r="E408" s="18"/>
      <c r="F408" s="7"/>
      <c r="G408" s="19"/>
      <c r="H408" s="35"/>
      <c r="I408" s="35"/>
      <c r="J408" s="35">
        <f t="shared" si="13"/>
        <v>306778</v>
      </c>
      <c r="K408" s="20"/>
      <c r="L408" s="7"/>
    </row>
    <row r="409" spans="1:12" s="9" customFormat="1" ht="18.75" hidden="1" x14ac:dyDescent="0.3">
      <c r="A409" s="19"/>
      <c r="B409" s="17"/>
      <c r="C409" s="17"/>
      <c r="D409" s="17">
        <f t="shared" si="12"/>
        <v>0</v>
      </c>
      <c r="E409" s="18"/>
      <c r="F409" s="7"/>
      <c r="G409" s="19"/>
      <c r="H409" s="35"/>
      <c r="I409" s="35"/>
      <c r="J409" s="35">
        <f t="shared" si="13"/>
        <v>306778</v>
      </c>
      <c r="K409" s="20"/>
      <c r="L409" s="7"/>
    </row>
    <row r="410" spans="1:12" s="9" customFormat="1" ht="18.75" hidden="1" x14ac:dyDescent="0.3">
      <c r="A410" s="19"/>
      <c r="B410" s="17"/>
      <c r="C410" s="17"/>
      <c r="D410" s="17">
        <f t="shared" si="12"/>
        <v>0</v>
      </c>
      <c r="E410" s="18"/>
      <c r="F410" s="7"/>
      <c r="G410" s="19"/>
      <c r="H410" s="35"/>
      <c r="I410" s="35"/>
      <c r="J410" s="35">
        <f t="shared" si="13"/>
        <v>306778</v>
      </c>
      <c r="K410" s="20"/>
      <c r="L410" s="7"/>
    </row>
    <row r="411" spans="1:12" s="9" customFormat="1" ht="18.75" hidden="1" x14ac:dyDescent="0.3">
      <c r="A411" s="19"/>
      <c r="B411" s="17"/>
      <c r="C411" s="17"/>
      <c r="D411" s="17">
        <f t="shared" si="12"/>
        <v>0</v>
      </c>
      <c r="E411" s="18"/>
      <c r="F411" s="7"/>
      <c r="G411" s="19"/>
      <c r="H411" s="35"/>
      <c r="I411" s="35"/>
      <c r="J411" s="35">
        <f t="shared" si="13"/>
        <v>306778</v>
      </c>
      <c r="K411" s="20"/>
      <c r="L411" s="7"/>
    </row>
    <row r="412" spans="1:12" s="9" customFormat="1" ht="18.75" hidden="1" x14ac:dyDescent="0.3">
      <c r="A412" s="19"/>
      <c r="B412" s="17"/>
      <c r="C412" s="17"/>
      <c r="D412" s="17">
        <f t="shared" si="12"/>
        <v>0</v>
      </c>
      <c r="E412" s="18"/>
      <c r="F412" s="7"/>
      <c r="G412" s="19"/>
      <c r="H412" s="35"/>
      <c r="I412" s="35"/>
      <c r="J412" s="35">
        <f t="shared" si="13"/>
        <v>306778</v>
      </c>
      <c r="K412" s="20"/>
      <c r="L412" s="7"/>
    </row>
    <row r="413" spans="1:12" s="9" customFormat="1" ht="18.75" hidden="1" x14ac:dyDescent="0.3">
      <c r="A413" s="19"/>
      <c r="B413" s="17"/>
      <c r="C413" s="17"/>
      <c r="D413" s="17">
        <f t="shared" si="12"/>
        <v>0</v>
      </c>
      <c r="E413" s="18"/>
      <c r="F413" s="7"/>
      <c r="G413" s="19"/>
      <c r="H413" s="35"/>
      <c r="I413" s="35"/>
      <c r="J413" s="35">
        <f t="shared" si="13"/>
        <v>306778</v>
      </c>
      <c r="K413" s="20"/>
      <c r="L413" s="7"/>
    </row>
    <row r="414" spans="1:12" s="9" customFormat="1" ht="18.75" hidden="1" x14ac:dyDescent="0.3">
      <c r="A414" s="19"/>
      <c r="B414" s="17"/>
      <c r="C414" s="17"/>
      <c r="D414" s="17">
        <f t="shared" si="12"/>
        <v>0</v>
      </c>
      <c r="E414" s="18"/>
      <c r="F414" s="7"/>
      <c r="G414" s="19"/>
      <c r="H414" s="35"/>
      <c r="I414" s="35"/>
      <c r="J414" s="35">
        <f t="shared" si="13"/>
        <v>306778</v>
      </c>
      <c r="K414" s="20"/>
      <c r="L414" s="7"/>
    </row>
    <row r="415" spans="1:12" s="9" customFormat="1" ht="18.75" hidden="1" x14ac:dyDescent="0.3">
      <c r="A415" s="19"/>
      <c r="B415" s="17"/>
      <c r="C415" s="17"/>
      <c r="D415" s="17">
        <f t="shared" si="12"/>
        <v>0</v>
      </c>
      <c r="E415" s="18"/>
      <c r="F415" s="7"/>
      <c r="G415" s="19"/>
      <c r="H415" s="35"/>
      <c r="I415" s="35"/>
      <c r="J415" s="35">
        <f t="shared" si="13"/>
        <v>306778</v>
      </c>
      <c r="K415" s="20"/>
      <c r="L415" s="7"/>
    </row>
    <row r="416" spans="1:12" s="9" customFormat="1" ht="18.75" hidden="1" x14ac:dyDescent="0.3">
      <c r="A416" s="19"/>
      <c r="B416" s="17"/>
      <c r="C416" s="17"/>
      <c r="D416" s="17">
        <f t="shared" si="12"/>
        <v>0</v>
      </c>
      <c r="E416" s="18"/>
      <c r="F416" s="7"/>
      <c r="G416" s="19"/>
      <c r="H416" s="35"/>
      <c r="I416" s="35"/>
      <c r="J416" s="35">
        <f t="shared" si="13"/>
        <v>306778</v>
      </c>
      <c r="K416" s="20"/>
      <c r="L416" s="7"/>
    </row>
    <row r="417" spans="1:12" s="9" customFormat="1" ht="18.75" hidden="1" x14ac:dyDescent="0.3">
      <c r="A417" s="19"/>
      <c r="B417" s="17"/>
      <c r="C417" s="17"/>
      <c r="D417" s="17">
        <f t="shared" si="12"/>
        <v>0</v>
      </c>
      <c r="E417" s="18"/>
      <c r="F417" s="7"/>
      <c r="G417" s="19"/>
      <c r="H417" s="35"/>
      <c r="I417" s="35"/>
      <c r="J417" s="35">
        <f t="shared" si="13"/>
        <v>306778</v>
      </c>
      <c r="K417" s="20"/>
      <c r="L417" s="7"/>
    </row>
    <row r="418" spans="1:12" s="9" customFormat="1" ht="18.75" hidden="1" x14ac:dyDescent="0.3">
      <c r="A418" s="19"/>
      <c r="B418" s="17"/>
      <c r="C418" s="17"/>
      <c r="D418" s="17">
        <f t="shared" si="12"/>
        <v>0</v>
      </c>
      <c r="E418" s="18"/>
      <c r="F418" s="7"/>
      <c r="G418" s="19"/>
      <c r="H418" s="35"/>
      <c r="I418" s="35"/>
      <c r="J418" s="35">
        <f t="shared" si="13"/>
        <v>306778</v>
      </c>
      <c r="K418" s="20"/>
      <c r="L418" s="7"/>
    </row>
    <row r="419" spans="1:12" s="9" customFormat="1" ht="18.75" hidden="1" x14ac:dyDescent="0.3">
      <c r="A419" s="19"/>
      <c r="B419" s="17"/>
      <c r="C419" s="17"/>
      <c r="D419" s="17">
        <f t="shared" si="12"/>
        <v>0</v>
      </c>
      <c r="E419" s="18"/>
      <c r="F419" s="7"/>
      <c r="G419" s="19"/>
      <c r="H419" s="35"/>
      <c r="I419" s="35"/>
      <c r="J419" s="35">
        <f t="shared" si="13"/>
        <v>306778</v>
      </c>
      <c r="K419" s="20"/>
      <c r="L419" s="7"/>
    </row>
    <row r="420" spans="1:12" s="9" customFormat="1" ht="18.75" hidden="1" x14ac:dyDescent="0.3">
      <c r="A420" s="19"/>
      <c r="B420" s="17"/>
      <c r="C420" s="17"/>
      <c r="D420" s="17">
        <f t="shared" si="12"/>
        <v>0</v>
      </c>
      <c r="E420" s="18"/>
      <c r="F420" s="7"/>
      <c r="G420" s="19"/>
      <c r="H420" s="35"/>
      <c r="I420" s="35"/>
      <c r="J420" s="35">
        <f t="shared" si="13"/>
        <v>306778</v>
      </c>
      <c r="K420" s="20"/>
      <c r="L420" s="7"/>
    </row>
    <row r="421" spans="1:12" s="9" customFormat="1" ht="18.75" hidden="1" x14ac:dyDescent="0.3">
      <c r="A421" s="19"/>
      <c r="B421" s="17"/>
      <c r="C421" s="17"/>
      <c r="D421" s="17">
        <f t="shared" si="12"/>
        <v>0</v>
      </c>
      <c r="E421" s="18"/>
      <c r="F421" s="7"/>
      <c r="G421" s="19"/>
      <c r="H421" s="35"/>
      <c r="I421" s="35"/>
      <c r="J421" s="35">
        <f t="shared" si="13"/>
        <v>306778</v>
      </c>
      <c r="K421" s="20"/>
      <c r="L421" s="7"/>
    </row>
    <row r="422" spans="1:12" s="9" customFormat="1" ht="18.75" hidden="1" x14ac:dyDescent="0.3">
      <c r="A422" s="19"/>
      <c r="B422" s="17"/>
      <c r="C422" s="17"/>
      <c r="D422" s="17">
        <f t="shared" si="12"/>
        <v>0</v>
      </c>
      <c r="E422" s="18"/>
      <c r="F422" s="7"/>
      <c r="G422" s="19"/>
      <c r="H422" s="35"/>
      <c r="I422" s="35"/>
      <c r="J422" s="35">
        <f t="shared" si="13"/>
        <v>306778</v>
      </c>
      <c r="K422" s="20"/>
      <c r="L422" s="7"/>
    </row>
    <row r="423" spans="1:12" s="9" customFormat="1" ht="18.75" hidden="1" x14ac:dyDescent="0.3">
      <c r="A423" s="19"/>
      <c r="B423" s="17"/>
      <c r="C423" s="17"/>
      <c r="D423" s="17">
        <f t="shared" si="12"/>
        <v>0</v>
      </c>
      <c r="E423" s="18"/>
      <c r="F423" s="7"/>
      <c r="G423" s="19"/>
      <c r="H423" s="35"/>
      <c r="I423" s="35"/>
      <c r="J423" s="35">
        <f t="shared" si="13"/>
        <v>306778</v>
      </c>
      <c r="K423" s="20"/>
      <c r="L423" s="7"/>
    </row>
    <row r="424" spans="1:12" s="9" customFormat="1" ht="18.75" hidden="1" x14ac:dyDescent="0.3">
      <c r="A424" s="19"/>
      <c r="B424" s="17"/>
      <c r="C424" s="17"/>
      <c r="D424" s="17">
        <f t="shared" si="12"/>
        <v>0</v>
      </c>
      <c r="E424" s="18"/>
      <c r="F424" s="7"/>
      <c r="G424" s="19"/>
      <c r="H424" s="35"/>
      <c r="I424" s="35"/>
      <c r="J424" s="35">
        <f t="shared" si="13"/>
        <v>306778</v>
      </c>
      <c r="K424" s="20"/>
      <c r="L424" s="7"/>
    </row>
    <row r="425" spans="1:12" s="9" customFormat="1" ht="18.75" hidden="1" x14ac:dyDescent="0.3">
      <c r="A425" s="19"/>
      <c r="B425" s="17"/>
      <c r="C425" s="17"/>
      <c r="D425" s="17">
        <f t="shared" si="12"/>
        <v>0</v>
      </c>
      <c r="E425" s="18"/>
      <c r="F425" s="7"/>
      <c r="G425" s="19"/>
      <c r="H425" s="35"/>
      <c r="I425" s="35"/>
      <c r="J425" s="35">
        <f t="shared" si="13"/>
        <v>306778</v>
      </c>
      <c r="K425" s="20"/>
      <c r="L425" s="7"/>
    </row>
    <row r="426" spans="1:12" s="9" customFormat="1" ht="18.75" hidden="1" x14ac:dyDescent="0.3">
      <c r="A426" s="19"/>
      <c r="B426" s="17"/>
      <c r="C426" s="17"/>
      <c r="D426" s="17">
        <f t="shared" si="12"/>
        <v>0</v>
      </c>
      <c r="E426" s="18"/>
      <c r="F426" s="7"/>
      <c r="G426" s="19"/>
      <c r="H426" s="35"/>
      <c r="I426" s="35"/>
      <c r="J426" s="35">
        <f t="shared" si="13"/>
        <v>306778</v>
      </c>
      <c r="K426" s="20"/>
      <c r="L426" s="7"/>
    </row>
    <row r="427" spans="1:12" s="9" customFormat="1" ht="18.75" hidden="1" x14ac:dyDescent="0.3">
      <c r="A427" s="19"/>
      <c r="B427" s="17"/>
      <c r="C427" s="17"/>
      <c r="D427" s="17">
        <f t="shared" si="12"/>
        <v>0</v>
      </c>
      <c r="E427" s="18"/>
      <c r="F427" s="7"/>
      <c r="G427" s="19"/>
      <c r="H427" s="35"/>
      <c r="I427" s="35"/>
      <c r="J427" s="35">
        <f t="shared" si="13"/>
        <v>306778</v>
      </c>
      <c r="K427" s="20"/>
      <c r="L427" s="7"/>
    </row>
    <row r="428" spans="1:12" s="9" customFormat="1" ht="18.75" hidden="1" x14ac:dyDescent="0.3">
      <c r="A428" s="19"/>
      <c r="B428" s="17"/>
      <c r="C428" s="17"/>
      <c r="D428" s="17">
        <f t="shared" si="12"/>
        <v>0</v>
      </c>
      <c r="E428" s="18"/>
      <c r="F428" s="7"/>
      <c r="G428" s="19"/>
      <c r="H428" s="35"/>
      <c r="I428" s="35"/>
      <c r="J428" s="35">
        <f t="shared" si="13"/>
        <v>306778</v>
      </c>
      <c r="K428" s="20"/>
      <c r="L428" s="7"/>
    </row>
    <row r="429" spans="1:12" s="9" customFormat="1" ht="18.75" hidden="1" x14ac:dyDescent="0.3">
      <c r="A429" s="19"/>
      <c r="B429" s="17"/>
      <c r="C429" s="17"/>
      <c r="D429" s="17">
        <f t="shared" si="12"/>
        <v>0</v>
      </c>
      <c r="E429" s="18"/>
      <c r="F429" s="7"/>
      <c r="G429" s="19"/>
      <c r="H429" s="35"/>
      <c r="I429" s="35"/>
      <c r="J429" s="35">
        <f t="shared" si="13"/>
        <v>306778</v>
      </c>
      <c r="K429" s="20"/>
      <c r="L429" s="7"/>
    </row>
    <row r="430" spans="1:12" s="9" customFormat="1" ht="18.75" hidden="1" x14ac:dyDescent="0.3">
      <c r="A430" s="19"/>
      <c r="B430" s="17"/>
      <c r="C430" s="17"/>
      <c r="D430" s="17">
        <f t="shared" si="12"/>
        <v>0</v>
      </c>
      <c r="E430" s="18"/>
      <c r="F430" s="7"/>
      <c r="G430" s="19"/>
      <c r="H430" s="35"/>
      <c r="I430" s="35"/>
      <c r="J430" s="35">
        <f t="shared" si="13"/>
        <v>306778</v>
      </c>
      <c r="K430" s="20"/>
      <c r="L430" s="7"/>
    </row>
    <row r="431" spans="1:12" s="9" customFormat="1" ht="18.75" hidden="1" x14ac:dyDescent="0.3">
      <c r="A431" s="19"/>
      <c r="B431" s="17"/>
      <c r="C431" s="17"/>
      <c r="D431" s="17">
        <f t="shared" si="12"/>
        <v>0</v>
      </c>
      <c r="E431" s="18"/>
      <c r="F431" s="7"/>
      <c r="G431" s="19"/>
      <c r="H431" s="35"/>
      <c r="I431" s="35"/>
      <c r="J431" s="35">
        <f t="shared" si="13"/>
        <v>306778</v>
      </c>
      <c r="K431" s="20"/>
      <c r="L431" s="7"/>
    </row>
    <row r="432" spans="1:12" s="9" customFormat="1" ht="18.75" hidden="1" x14ac:dyDescent="0.3">
      <c r="A432" s="19"/>
      <c r="B432" s="17"/>
      <c r="C432" s="17"/>
      <c r="D432" s="17">
        <f t="shared" si="12"/>
        <v>0</v>
      </c>
      <c r="E432" s="18"/>
      <c r="F432" s="7"/>
      <c r="G432" s="19"/>
      <c r="H432" s="35"/>
      <c r="I432" s="35"/>
      <c r="J432" s="35">
        <f t="shared" si="13"/>
        <v>306778</v>
      </c>
      <c r="K432" s="20"/>
      <c r="L432" s="7"/>
    </row>
    <row r="433" spans="1:12" s="9" customFormat="1" ht="18.75" hidden="1" x14ac:dyDescent="0.3">
      <c r="A433" s="19"/>
      <c r="B433" s="17"/>
      <c r="C433" s="17"/>
      <c r="D433" s="17">
        <f t="shared" si="12"/>
        <v>0</v>
      </c>
      <c r="E433" s="18"/>
      <c r="F433" s="7"/>
      <c r="G433" s="19"/>
      <c r="H433" s="35"/>
      <c r="I433" s="35"/>
      <c r="J433" s="35">
        <f t="shared" si="13"/>
        <v>306778</v>
      </c>
      <c r="K433" s="20"/>
      <c r="L433" s="7"/>
    </row>
    <row r="434" spans="1:12" s="9" customFormat="1" ht="18.75" hidden="1" x14ac:dyDescent="0.3">
      <c r="A434" s="19"/>
      <c r="B434" s="17"/>
      <c r="C434" s="17"/>
      <c r="D434" s="17">
        <f t="shared" si="12"/>
        <v>0</v>
      </c>
      <c r="E434" s="18"/>
      <c r="F434" s="7"/>
      <c r="G434" s="19"/>
      <c r="H434" s="35"/>
      <c r="I434" s="35"/>
      <c r="J434" s="35">
        <f t="shared" si="13"/>
        <v>306778</v>
      </c>
      <c r="K434" s="20"/>
      <c r="L434" s="7"/>
    </row>
    <row r="435" spans="1:12" s="9" customFormat="1" ht="18.75" hidden="1" x14ac:dyDescent="0.3">
      <c r="A435" s="19"/>
      <c r="B435" s="17"/>
      <c r="C435" s="17"/>
      <c r="D435" s="17">
        <f t="shared" si="12"/>
        <v>0</v>
      </c>
      <c r="E435" s="18"/>
      <c r="F435" s="7"/>
      <c r="G435" s="19"/>
      <c r="H435" s="35"/>
      <c r="I435" s="35"/>
      <c r="J435" s="35">
        <f t="shared" si="13"/>
        <v>306778</v>
      </c>
      <c r="K435" s="20"/>
      <c r="L435" s="7"/>
    </row>
    <row r="436" spans="1:12" s="9" customFormat="1" ht="18.75" hidden="1" x14ac:dyDescent="0.3">
      <c r="A436" s="19"/>
      <c r="B436" s="17"/>
      <c r="C436" s="17"/>
      <c r="D436" s="17">
        <f t="shared" si="12"/>
        <v>0</v>
      </c>
      <c r="E436" s="18"/>
      <c r="F436" s="7"/>
      <c r="G436" s="19"/>
      <c r="H436" s="35"/>
      <c r="I436" s="35"/>
      <c r="J436" s="35">
        <f t="shared" si="13"/>
        <v>306778</v>
      </c>
      <c r="K436" s="20"/>
      <c r="L436" s="7"/>
    </row>
    <row r="437" spans="1:12" s="9" customFormat="1" ht="18.75" hidden="1" x14ac:dyDescent="0.3">
      <c r="A437" s="19"/>
      <c r="B437" s="17"/>
      <c r="C437" s="17"/>
      <c r="D437" s="17">
        <f t="shared" si="12"/>
        <v>0</v>
      </c>
      <c r="E437" s="18"/>
      <c r="F437" s="7"/>
      <c r="G437" s="19"/>
      <c r="H437" s="35"/>
      <c r="I437" s="35"/>
      <c r="J437" s="35">
        <f t="shared" si="13"/>
        <v>306778</v>
      </c>
      <c r="K437" s="20"/>
      <c r="L437" s="7"/>
    </row>
    <row r="438" spans="1:12" s="9" customFormat="1" ht="18.75" hidden="1" x14ac:dyDescent="0.3">
      <c r="A438" s="19"/>
      <c r="B438" s="17"/>
      <c r="C438" s="17"/>
      <c r="D438" s="17">
        <f t="shared" si="12"/>
        <v>0</v>
      </c>
      <c r="E438" s="18"/>
      <c r="F438" s="7"/>
      <c r="G438" s="19"/>
      <c r="H438" s="35"/>
      <c r="I438" s="35"/>
      <c r="J438" s="35">
        <f t="shared" si="13"/>
        <v>306778</v>
      </c>
      <c r="K438" s="20"/>
      <c r="L438" s="7"/>
    </row>
    <row r="439" spans="1:12" s="9" customFormat="1" ht="18.75" hidden="1" x14ac:dyDescent="0.3">
      <c r="A439" s="19"/>
      <c r="B439" s="17"/>
      <c r="C439" s="17"/>
      <c r="D439" s="17">
        <f t="shared" si="12"/>
        <v>0</v>
      </c>
      <c r="E439" s="18"/>
      <c r="F439" s="7"/>
      <c r="G439" s="19"/>
      <c r="H439" s="35"/>
      <c r="I439" s="35"/>
      <c r="J439" s="35">
        <f t="shared" si="13"/>
        <v>306778</v>
      </c>
      <c r="K439" s="20"/>
      <c r="L439" s="7"/>
    </row>
    <row r="440" spans="1:12" s="9" customFormat="1" ht="18.75" hidden="1" x14ac:dyDescent="0.3">
      <c r="A440" s="19"/>
      <c r="B440" s="17"/>
      <c r="C440" s="17"/>
      <c r="D440" s="17">
        <f t="shared" si="12"/>
        <v>0</v>
      </c>
      <c r="E440" s="18"/>
      <c r="F440" s="7"/>
      <c r="G440" s="19"/>
      <c r="H440" s="35"/>
      <c r="I440" s="35"/>
      <c r="J440" s="35">
        <f t="shared" si="13"/>
        <v>306778</v>
      </c>
      <c r="K440" s="20"/>
      <c r="L440" s="7"/>
    </row>
    <row r="441" spans="1:12" s="9" customFormat="1" ht="18.75" hidden="1" x14ac:dyDescent="0.3">
      <c r="A441" s="19"/>
      <c r="B441" s="17"/>
      <c r="C441" s="17"/>
      <c r="D441" s="17">
        <f t="shared" si="12"/>
        <v>0</v>
      </c>
      <c r="E441" s="18"/>
      <c r="F441" s="7"/>
      <c r="G441" s="19"/>
      <c r="H441" s="35"/>
      <c r="I441" s="35"/>
      <c r="J441" s="35">
        <f t="shared" si="13"/>
        <v>306778</v>
      </c>
      <c r="K441" s="20"/>
      <c r="L441" s="7"/>
    </row>
    <row r="442" spans="1:12" s="9" customFormat="1" ht="18.75" hidden="1" x14ac:dyDescent="0.3">
      <c r="A442" s="19"/>
      <c r="B442" s="17"/>
      <c r="C442" s="17"/>
      <c r="D442" s="17">
        <f t="shared" si="12"/>
        <v>0</v>
      </c>
      <c r="E442" s="18"/>
      <c r="F442" s="7"/>
      <c r="G442" s="19"/>
      <c r="H442" s="35"/>
      <c r="I442" s="35"/>
      <c r="J442" s="35">
        <f t="shared" si="13"/>
        <v>306778</v>
      </c>
      <c r="K442" s="20"/>
      <c r="L442" s="7"/>
    </row>
    <row r="443" spans="1:12" s="9" customFormat="1" ht="18.75" hidden="1" x14ac:dyDescent="0.3">
      <c r="A443" s="19"/>
      <c r="B443" s="17"/>
      <c r="C443" s="17"/>
      <c r="D443" s="17">
        <f t="shared" si="12"/>
        <v>0</v>
      </c>
      <c r="E443" s="18"/>
      <c r="F443" s="7"/>
      <c r="G443" s="19"/>
      <c r="H443" s="35"/>
      <c r="I443" s="35"/>
      <c r="J443" s="35">
        <f t="shared" si="13"/>
        <v>306778</v>
      </c>
      <c r="K443" s="20"/>
      <c r="L443" s="7"/>
    </row>
    <row r="444" spans="1:12" s="9" customFormat="1" ht="18.75" hidden="1" x14ac:dyDescent="0.3">
      <c r="A444" s="19"/>
      <c r="B444" s="17"/>
      <c r="C444" s="17"/>
      <c r="D444" s="17">
        <f t="shared" si="12"/>
        <v>0</v>
      </c>
      <c r="E444" s="18"/>
      <c r="F444" s="7"/>
      <c r="G444" s="19"/>
      <c r="H444" s="35"/>
      <c r="I444" s="35"/>
      <c r="J444" s="35">
        <f t="shared" si="13"/>
        <v>306778</v>
      </c>
      <c r="K444" s="20"/>
      <c r="L444" s="7"/>
    </row>
    <row r="445" spans="1:12" s="9" customFormat="1" ht="18.75" hidden="1" x14ac:dyDescent="0.3">
      <c r="A445" s="19"/>
      <c r="B445" s="17"/>
      <c r="C445" s="17"/>
      <c r="D445" s="17">
        <f t="shared" si="12"/>
        <v>0</v>
      </c>
      <c r="E445" s="18"/>
      <c r="F445" s="7"/>
      <c r="G445" s="19"/>
      <c r="H445" s="35"/>
      <c r="I445" s="35"/>
      <c r="J445" s="35">
        <f t="shared" si="13"/>
        <v>306778</v>
      </c>
      <c r="K445" s="20"/>
      <c r="L445" s="7"/>
    </row>
    <row r="446" spans="1:12" s="9" customFormat="1" ht="18.75" hidden="1" x14ac:dyDescent="0.3">
      <c r="A446" s="19"/>
      <c r="B446" s="17"/>
      <c r="C446" s="17"/>
      <c r="D446" s="17">
        <f t="shared" si="12"/>
        <v>0</v>
      </c>
      <c r="E446" s="18"/>
      <c r="F446" s="7"/>
      <c r="G446" s="19"/>
      <c r="H446" s="35"/>
      <c r="I446" s="35"/>
      <c r="J446" s="35">
        <f t="shared" si="13"/>
        <v>306778</v>
      </c>
      <c r="K446" s="20"/>
      <c r="L446" s="7"/>
    </row>
    <row r="447" spans="1:12" s="9" customFormat="1" ht="18.75" hidden="1" x14ac:dyDescent="0.3">
      <c r="A447" s="19"/>
      <c r="B447" s="17"/>
      <c r="C447" s="17"/>
      <c r="D447" s="17">
        <f t="shared" si="12"/>
        <v>0</v>
      </c>
      <c r="E447" s="18"/>
      <c r="F447" s="7"/>
      <c r="G447" s="19"/>
      <c r="H447" s="35"/>
      <c r="I447" s="35"/>
      <c r="J447" s="35">
        <f t="shared" si="13"/>
        <v>306778</v>
      </c>
      <c r="K447" s="20"/>
      <c r="L447" s="7"/>
    </row>
    <row r="448" spans="1:12" s="9" customFormat="1" ht="18.75" hidden="1" x14ac:dyDescent="0.3">
      <c r="A448" s="19"/>
      <c r="B448" s="17"/>
      <c r="C448" s="17"/>
      <c r="D448" s="17">
        <f t="shared" si="12"/>
        <v>0</v>
      </c>
      <c r="E448" s="18"/>
      <c r="F448" s="7"/>
      <c r="G448" s="19"/>
      <c r="H448" s="35"/>
      <c r="I448" s="35"/>
      <c r="J448" s="35">
        <f t="shared" si="13"/>
        <v>306778</v>
      </c>
      <c r="K448" s="20"/>
      <c r="L448" s="7"/>
    </row>
    <row r="449" spans="1:12" s="9" customFormat="1" ht="18.75" hidden="1" x14ac:dyDescent="0.3">
      <c r="A449" s="19"/>
      <c r="B449" s="17"/>
      <c r="C449" s="17"/>
      <c r="D449" s="17">
        <f t="shared" si="12"/>
        <v>0</v>
      </c>
      <c r="E449" s="18"/>
      <c r="F449" s="7"/>
      <c r="G449" s="19"/>
      <c r="H449" s="35"/>
      <c r="I449" s="35"/>
      <c r="J449" s="35">
        <f t="shared" si="13"/>
        <v>306778</v>
      </c>
      <c r="K449" s="20"/>
      <c r="L449" s="7"/>
    </row>
    <row r="450" spans="1:12" s="9" customFormat="1" ht="18.75" hidden="1" x14ac:dyDescent="0.3">
      <c r="A450" s="19"/>
      <c r="B450" s="17"/>
      <c r="C450" s="17"/>
      <c r="D450" s="17">
        <f t="shared" si="12"/>
        <v>0</v>
      </c>
      <c r="E450" s="18"/>
      <c r="F450" s="7"/>
      <c r="G450" s="19"/>
      <c r="H450" s="35"/>
      <c r="I450" s="35"/>
      <c r="J450" s="35">
        <f t="shared" si="13"/>
        <v>306778</v>
      </c>
      <c r="K450" s="20"/>
      <c r="L450" s="7"/>
    </row>
    <row r="451" spans="1:12" s="9" customFormat="1" ht="18.75" hidden="1" x14ac:dyDescent="0.3">
      <c r="A451" s="19"/>
      <c r="B451" s="17"/>
      <c r="C451" s="17"/>
      <c r="D451" s="17">
        <f t="shared" si="12"/>
        <v>0</v>
      </c>
      <c r="E451" s="18"/>
      <c r="F451" s="7"/>
      <c r="G451" s="19"/>
      <c r="H451" s="35"/>
      <c r="I451" s="35"/>
      <c r="J451" s="35">
        <f t="shared" si="13"/>
        <v>306778</v>
      </c>
      <c r="K451" s="20"/>
      <c r="L451" s="7"/>
    </row>
    <row r="452" spans="1:12" s="9" customFormat="1" ht="18.75" hidden="1" x14ac:dyDescent="0.3">
      <c r="A452" s="19"/>
      <c r="B452" s="17"/>
      <c r="C452" s="17"/>
      <c r="D452" s="17">
        <f t="shared" si="12"/>
        <v>0</v>
      </c>
      <c r="E452" s="18"/>
      <c r="F452" s="7"/>
      <c r="G452" s="19"/>
      <c r="H452" s="35"/>
      <c r="I452" s="35"/>
      <c r="J452" s="35">
        <f t="shared" si="13"/>
        <v>306778</v>
      </c>
      <c r="K452" s="20"/>
      <c r="L452" s="7"/>
    </row>
    <row r="453" spans="1:12" s="9" customFormat="1" ht="18.75" hidden="1" x14ac:dyDescent="0.3">
      <c r="A453" s="19"/>
      <c r="B453" s="17"/>
      <c r="C453" s="17"/>
      <c r="D453" s="17">
        <f t="shared" si="12"/>
        <v>0</v>
      </c>
      <c r="E453" s="18"/>
      <c r="F453" s="7"/>
      <c r="G453" s="19"/>
      <c r="H453" s="35"/>
      <c r="I453" s="35"/>
      <c r="J453" s="35">
        <f t="shared" si="13"/>
        <v>306778</v>
      </c>
      <c r="K453" s="20"/>
      <c r="L453" s="7"/>
    </row>
    <row r="454" spans="1:12" s="9" customFormat="1" ht="18.75" hidden="1" x14ac:dyDescent="0.3">
      <c r="A454" s="19"/>
      <c r="B454" s="17"/>
      <c r="C454" s="17"/>
      <c r="D454" s="17">
        <f t="shared" si="12"/>
        <v>0</v>
      </c>
      <c r="E454" s="18"/>
      <c r="F454" s="7"/>
      <c r="G454" s="19"/>
      <c r="H454" s="35"/>
      <c r="I454" s="35"/>
      <c r="J454" s="35">
        <f t="shared" si="13"/>
        <v>306778</v>
      </c>
      <c r="K454" s="20"/>
      <c r="L454" s="7"/>
    </row>
    <row r="455" spans="1:12" s="9" customFormat="1" ht="18.75" hidden="1" x14ac:dyDescent="0.3">
      <c r="A455" s="19"/>
      <c r="B455" s="17"/>
      <c r="C455" s="17"/>
      <c r="D455" s="17">
        <f t="shared" ref="D455:D518" si="14">D454+B455-C455</f>
        <v>0</v>
      </c>
      <c r="E455" s="18"/>
      <c r="F455" s="7"/>
      <c r="G455" s="19"/>
      <c r="H455" s="35"/>
      <c r="I455" s="35"/>
      <c r="J455" s="35">
        <f t="shared" si="13"/>
        <v>306778</v>
      </c>
      <c r="K455" s="20"/>
      <c r="L455" s="7"/>
    </row>
    <row r="456" spans="1:12" s="9" customFormat="1" ht="18.75" hidden="1" x14ac:dyDescent="0.3">
      <c r="A456" s="19"/>
      <c r="B456" s="17"/>
      <c r="C456" s="17"/>
      <c r="D456" s="17">
        <f t="shared" si="14"/>
        <v>0</v>
      </c>
      <c r="E456" s="18"/>
      <c r="F456" s="7"/>
      <c r="G456" s="19"/>
      <c r="H456" s="35"/>
      <c r="I456" s="35"/>
      <c r="J456" s="35">
        <f t="shared" ref="J456:J519" si="15">J455+H456-I456</f>
        <v>306778</v>
      </c>
      <c r="K456" s="20"/>
      <c r="L456" s="7"/>
    </row>
    <row r="457" spans="1:12" s="9" customFormat="1" ht="18.75" hidden="1" x14ac:dyDescent="0.3">
      <c r="A457" s="19"/>
      <c r="B457" s="17"/>
      <c r="C457" s="17"/>
      <c r="D457" s="17">
        <f t="shared" si="14"/>
        <v>0</v>
      </c>
      <c r="E457" s="18"/>
      <c r="F457" s="7"/>
      <c r="G457" s="19"/>
      <c r="H457" s="35"/>
      <c r="I457" s="35"/>
      <c r="J457" s="35">
        <f t="shared" si="15"/>
        <v>306778</v>
      </c>
      <c r="K457" s="20"/>
      <c r="L457" s="7"/>
    </row>
    <row r="458" spans="1:12" s="9" customFormat="1" ht="18.75" hidden="1" x14ac:dyDescent="0.3">
      <c r="A458" s="19"/>
      <c r="B458" s="17"/>
      <c r="C458" s="17"/>
      <c r="D458" s="17">
        <f t="shared" si="14"/>
        <v>0</v>
      </c>
      <c r="E458" s="18"/>
      <c r="F458" s="7"/>
      <c r="G458" s="19"/>
      <c r="H458" s="35"/>
      <c r="I458" s="35"/>
      <c r="J458" s="35">
        <f t="shared" si="15"/>
        <v>306778</v>
      </c>
      <c r="K458" s="20"/>
      <c r="L458" s="7"/>
    </row>
    <row r="459" spans="1:12" s="9" customFormat="1" ht="18.75" hidden="1" x14ac:dyDescent="0.3">
      <c r="A459" s="19"/>
      <c r="B459" s="17"/>
      <c r="C459" s="17"/>
      <c r="D459" s="17">
        <f t="shared" si="14"/>
        <v>0</v>
      </c>
      <c r="E459" s="18"/>
      <c r="F459" s="7"/>
      <c r="G459" s="19"/>
      <c r="H459" s="35"/>
      <c r="I459" s="35"/>
      <c r="J459" s="35">
        <f t="shared" si="15"/>
        <v>306778</v>
      </c>
      <c r="K459" s="20"/>
      <c r="L459" s="7"/>
    </row>
    <row r="460" spans="1:12" s="9" customFormat="1" ht="18.75" hidden="1" x14ac:dyDescent="0.3">
      <c r="A460" s="19"/>
      <c r="B460" s="17"/>
      <c r="C460" s="17"/>
      <c r="D460" s="17">
        <f t="shared" si="14"/>
        <v>0</v>
      </c>
      <c r="E460" s="18"/>
      <c r="F460" s="7"/>
      <c r="G460" s="19"/>
      <c r="H460" s="35"/>
      <c r="I460" s="35"/>
      <c r="J460" s="35">
        <f t="shared" si="15"/>
        <v>306778</v>
      </c>
      <c r="K460" s="20"/>
      <c r="L460" s="7"/>
    </row>
    <row r="461" spans="1:12" s="9" customFormat="1" ht="18.75" hidden="1" x14ac:dyDescent="0.3">
      <c r="A461" s="19"/>
      <c r="B461" s="17"/>
      <c r="C461" s="17"/>
      <c r="D461" s="17">
        <f t="shared" si="14"/>
        <v>0</v>
      </c>
      <c r="E461" s="18"/>
      <c r="F461" s="7"/>
      <c r="G461" s="19"/>
      <c r="H461" s="35"/>
      <c r="I461" s="35"/>
      <c r="J461" s="35">
        <f t="shared" si="15"/>
        <v>306778</v>
      </c>
      <c r="K461" s="20"/>
      <c r="L461" s="7"/>
    </row>
    <row r="462" spans="1:12" s="9" customFormat="1" ht="18.75" hidden="1" x14ac:dyDescent="0.3">
      <c r="A462" s="19"/>
      <c r="B462" s="17"/>
      <c r="C462" s="17"/>
      <c r="D462" s="17">
        <f t="shared" si="14"/>
        <v>0</v>
      </c>
      <c r="E462" s="18"/>
      <c r="F462" s="7"/>
      <c r="G462" s="19"/>
      <c r="H462" s="35"/>
      <c r="I462" s="35"/>
      <c r="J462" s="35">
        <f t="shared" si="15"/>
        <v>306778</v>
      </c>
      <c r="K462" s="20"/>
      <c r="L462" s="7"/>
    </row>
    <row r="463" spans="1:12" s="9" customFormat="1" ht="18.75" hidden="1" x14ac:dyDescent="0.3">
      <c r="A463" s="19"/>
      <c r="B463" s="17"/>
      <c r="C463" s="17"/>
      <c r="D463" s="17">
        <f t="shared" si="14"/>
        <v>0</v>
      </c>
      <c r="E463" s="18"/>
      <c r="F463" s="7"/>
      <c r="G463" s="19"/>
      <c r="H463" s="35"/>
      <c r="I463" s="35"/>
      <c r="J463" s="35">
        <f t="shared" si="15"/>
        <v>306778</v>
      </c>
      <c r="K463" s="20"/>
      <c r="L463" s="7"/>
    </row>
    <row r="464" spans="1:12" s="9" customFormat="1" ht="18.75" hidden="1" x14ac:dyDescent="0.3">
      <c r="A464" s="19"/>
      <c r="B464" s="17"/>
      <c r="C464" s="17"/>
      <c r="D464" s="17">
        <f t="shared" si="14"/>
        <v>0</v>
      </c>
      <c r="E464" s="18"/>
      <c r="F464" s="7"/>
      <c r="G464" s="19"/>
      <c r="H464" s="35"/>
      <c r="I464" s="35"/>
      <c r="J464" s="35">
        <f t="shared" si="15"/>
        <v>306778</v>
      </c>
      <c r="K464" s="20"/>
      <c r="L464" s="7"/>
    </row>
    <row r="465" spans="1:12" s="9" customFormat="1" ht="18.75" hidden="1" x14ac:dyDescent="0.3">
      <c r="A465" s="19"/>
      <c r="B465" s="17"/>
      <c r="C465" s="17"/>
      <c r="D465" s="17">
        <f t="shared" si="14"/>
        <v>0</v>
      </c>
      <c r="E465" s="18"/>
      <c r="F465" s="7"/>
      <c r="G465" s="19"/>
      <c r="H465" s="35"/>
      <c r="I465" s="35"/>
      <c r="J465" s="35">
        <f t="shared" si="15"/>
        <v>306778</v>
      </c>
      <c r="K465" s="20"/>
      <c r="L465" s="7"/>
    </row>
    <row r="466" spans="1:12" s="9" customFormat="1" ht="18.75" hidden="1" x14ac:dyDescent="0.3">
      <c r="A466" s="19"/>
      <c r="B466" s="17"/>
      <c r="C466" s="17"/>
      <c r="D466" s="17">
        <f t="shared" si="14"/>
        <v>0</v>
      </c>
      <c r="E466" s="18"/>
      <c r="F466" s="7"/>
      <c r="G466" s="19"/>
      <c r="H466" s="35"/>
      <c r="I466" s="35"/>
      <c r="J466" s="35">
        <f t="shared" si="15"/>
        <v>306778</v>
      </c>
      <c r="K466" s="20"/>
      <c r="L466" s="7"/>
    </row>
    <row r="467" spans="1:12" s="9" customFormat="1" ht="18.75" hidden="1" x14ac:dyDescent="0.3">
      <c r="A467" s="19"/>
      <c r="B467" s="17"/>
      <c r="C467" s="17"/>
      <c r="D467" s="17">
        <f t="shared" si="14"/>
        <v>0</v>
      </c>
      <c r="E467" s="18"/>
      <c r="F467" s="7"/>
      <c r="G467" s="19"/>
      <c r="H467" s="35"/>
      <c r="I467" s="35"/>
      <c r="J467" s="35">
        <f t="shared" si="15"/>
        <v>306778</v>
      </c>
      <c r="K467" s="20"/>
      <c r="L467" s="7"/>
    </row>
    <row r="468" spans="1:12" s="9" customFormat="1" ht="18.75" hidden="1" x14ac:dyDescent="0.3">
      <c r="A468" s="19"/>
      <c r="B468" s="17"/>
      <c r="C468" s="17"/>
      <c r="D468" s="17">
        <f t="shared" si="14"/>
        <v>0</v>
      </c>
      <c r="E468" s="18"/>
      <c r="F468" s="7"/>
      <c r="G468" s="19"/>
      <c r="H468" s="35"/>
      <c r="I468" s="35"/>
      <c r="J468" s="35">
        <f t="shared" si="15"/>
        <v>306778</v>
      </c>
      <c r="K468" s="20"/>
      <c r="L468" s="7"/>
    </row>
    <row r="469" spans="1:12" s="9" customFormat="1" ht="18.75" hidden="1" x14ac:dyDescent="0.3">
      <c r="A469" s="19"/>
      <c r="B469" s="17"/>
      <c r="C469" s="17"/>
      <c r="D469" s="17">
        <f t="shared" si="14"/>
        <v>0</v>
      </c>
      <c r="E469" s="18"/>
      <c r="F469" s="7"/>
      <c r="G469" s="19"/>
      <c r="H469" s="35"/>
      <c r="I469" s="35"/>
      <c r="J469" s="35">
        <f t="shared" si="15"/>
        <v>306778</v>
      </c>
      <c r="K469" s="20"/>
      <c r="L469" s="7"/>
    </row>
    <row r="470" spans="1:12" s="9" customFormat="1" ht="18.75" hidden="1" x14ac:dyDescent="0.3">
      <c r="A470" s="19"/>
      <c r="B470" s="17"/>
      <c r="C470" s="17"/>
      <c r="D470" s="17">
        <f t="shared" si="14"/>
        <v>0</v>
      </c>
      <c r="E470" s="18"/>
      <c r="F470" s="7"/>
      <c r="G470" s="19"/>
      <c r="H470" s="35"/>
      <c r="I470" s="35"/>
      <c r="J470" s="35">
        <f t="shared" si="15"/>
        <v>306778</v>
      </c>
      <c r="K470" s="20"/>
      <c r="L470" s="7"/>
    </row>
    <row r="471" spans="1:12" s="9" customFormat="1" ht="18.75" hidden="1" x14ac:dyDescent="0.3">
      <c r="A471" s="19"/>
      <c r="B471" s="17"/>
      <c r="C471" s="17"/>
      <c r="D471" s="17">
        <f t="shared" si="14"/>
        <v>0</v>
      </c>
      <c r="E471" s="18"/>
      <c r="F471" s="7"/>
      <c r="G471" s="19"/>
      <c r="H471" s="35"/>
      <c r="I471" s="35"/>
      <c r="J471" s="35">
        <f t="shared" si="15"/>
        <v>306778</v>
      </c>
      <c r="K471" s="20"/>
      <c r="L471" s="7"/>
    </row>
    <row r="472" spans="1:12" s="9" customFormat="1" ht="18.75" hidden="1" x14ac:dyDescent="0.3">
      <c r="A472" s="19"/>
      <c r="B472" s="17"/>
      <c r="C472" s="17"/>
      <c r="D472" s="17">
        <f t="shared" si="14"/>
        <v>0</v>
      </c>
      <c r="E472" s="18"/>
      <c r="F472" s="7"/>
      <c r="G472" s="19"/>
      <c r="H472" s="35"/>
      <c r="I472" s="35"/>
      <c r="J472" s="35">
        <f t="shared" si="15"/>
        <v>306778</v>
      </c>
      <c r="K472" s="20"/>
      <c r="L472" s="7"/>
    </row>
    <row r="473" spans="1:12" s="9" customFormat="1" ht="18.75" hidden="1" x14ac:dyDescent="0.3">
      <c r="A473" s="19"/>
      <c r="B473" s="17"/>
      <c r="C473" s="17"/>
      <c r="D473" s="17">
        <f t="shared" si="14"/>
        <v>0</v>
      </c>
      <c r="E473" s="18"/>
      <c r="F473" s="7"/>
      <c r="G473" s="19"/>
      <c r="H473" s="35"/>
      <c r="I473" s="35"/>
      <c r="J473" s="35">
        <f t="shared" si="15"/>
        <v>306778</v>
      </c>
      <c r="K473" s="20"/>
      <c r="L473" s="7"/>
    </row>
    <row r="474" spans="1:12" s="9" customFormat="1" ht="18.75" hidden="1" x14ac:dyDescent="0.3">
      <c r="A474" s="19"/>
      <c r="B474" s="17"/>
      <c r="C474" s="17"/>
      <c r="D474" s="17">
        <f t="shared" si="14"/>
        <v>0</v>
      </c>
      <c r="E474" s="18"/>
      <c r="F474" s="7"/>
      <c r="G474" s="19"/>
      <c r="H474" s="35"/>
      <c r="I474" s="35"/>
      <c r="J474" s="35">
        <f t="shared" si="15"/>
        <v>306778</v>
      </c>
      <c r="K474" s="20"/>
      <c r="L474" s="7"/>
    </row>
    <row r="475" spans="1:12" s="9" customFormat="1" ht="18.75" hidden="1" x14ac:dyDescent="0.3">
      <c r="A475" s="19"/>
      <c r="B475" s="17"/>
      <c r="C475" s="17"/>
      <c r="D475" s="17">
        <f t="shared" si="14"/>
        <v>0</v>
      </c>
      <c r="E475" s="18"/>
      <c r="F475" s="7"/>
      <c r="G475" s="19"/>
      <c r="H475" s="35"/>
      <c r="I475" s="35"/>
      <c r="J475" s="35">
        <f t="shared" si="15"/>
        <v>306778</v>
      </c>
      <c r="K475" s="20"/>
      <c r="L475" s="7"/>
    </row>
    <row r="476" spans="1:12" s="9" customFormat="1" ht="18.75" hidden="1" x14ac:dyDescent="0.3">
      <c r="A476" s="19"/>
      <c r="B476" s="17"/>
      <c r="C476" s="17"/>
      <c r="D476" s="17">
        <f t="shared" si="14"/>
        <v>0</v>
      </c>
      <c r="E476" s="18"/>
      <c r="F476" s="7"/>
      <c r="G476" s="19"/>
      <c r="H476" s="35"/>
      <c r="I476" s="35"/>
      <c r="J476" s="35">
        <f t="shared" si="15"/>
        <v>306778</v>
      </c>
      <c r="K476" s="20"/>
      <c r="L476" s="7"/>
    </row>
    <row r="477" spans="1:12" s="9" customFormat="1" ht="18.75" hidden="1" x14ac:dyDescent="0.3">
      <c r="A477" s="19"/>
      <c r="B477" s="17"/>
      <c r="C477" s="17"/>
      <c r="D477" s="17">
        <f t="shared" si="14"/>
        <v>0</v>
      </c>
      <c r="E477" s="18"/>
      <c r="F477" s="7"/>
      <c r="G477" s="19"/>
      <c r="H477" s="35"/>
      <c r="I477" s="35"/>
      <c r="J477" s="35">
        <f t="shared" si="15"/>
        <v>306778</v>
      </c>
      <c r="K477" s="20"/>
      <c r="L477" s="7"/>
    </row>
    <row r="478" spans="1:12" s="9" customFormat="1" ht="18.75" hidden="1" x14ac:dyDescent="0.3">
      <c r="A478" s="19"/>
      <c r="B478" s="17"/>
      <c r="C478" s="17"/>
      <c r="D478" s="17">
        <f t="shared" si="14"/>
        <v>0</v>
      </c>
      <c r="E478" s="18"/>
      <c r="F478" s="7"/>
      <c r="G478" s="19"/>
      <c r="H478" s="35"/>
      <c r="I478" s="35"/>
      <c r="J478" s="35">
        <f t="shared" si="15"/>
        <v>306778</v>
      </c>
      <c r="K478" s="20"/>
      <c r="L478" s="7"/>
    </row>
    <row r="479" spans="1:12" s="9" customFormat="1" ht="18.75" hidden="1" x14ac:dyDescent="0.3">
      <c r="A479" s="19"/>
      <c r="B479" s="17"/>
      <c r="C479" s="17"/>
      <c r="D479" s="17">
        <f t="shared" si="14"/>
        <v>0</v>
      </c>
      <c r="E479" s="18"/>
      <c r="F479" s="7"/>
      <c r="G479" s="19"/>
      <c r="H479" s="35"/>
      <c r="I479" s="35"/>
      <c r="J479" s="35">
        <f t="shared" si="15"/>
        <v>306778</v>
      </c>
      <c r="K479" s="20"/>
      <c r="L479" s="7"/>
    </row>
    <row r="480" spans="1:12" s="9" customFormat="1" ht="18.75" hidden="1" x14ac:dyDescent="0.3">
      <c r="A480" s="19"/>
      <c r="B480" s="17"/>
      <c r="C480" s="17"/>
      <c r="D480" s="17">
        <f t="shared" si="14"/>
        <v>0</v>
      </c>
      <c r="E480" s="18"/>
      <c r="F480" s="7"/>
      <c r="G480" s="19"/>
      <c r="H480" s="35"/>
      <c r="I480" s="35"/>
      <c r="J480" s="35">
        <f t="shared" si="15"/>
        <v>306778</v>
      </c>
      <c r="K480" s="20"/>
      <c r="L480" s="7"/>
    </row>
    <row r="481" spans="1:12" s="9" customFormat="1" ht="18.75" hidden="1" x14ac:dyDescent="0.3">
      <c r="A481" s="19"/>
      <c r="B481" s="17"/>
      <c r="C481" s="17"/>
      <c r="D481" s="17">
        <f t="shared" si="14"/>
        <v>0</v>
      </c>
      <c r="E481" s="18"/>
      <c r="F481" s="7"/>
      <c r="G481" s="19"/>
      <c r="H481" s="35"/>
      <c r="I481" s="35"/>
      <c r="J481" s="35">
        <f t="shared" si="15"/>
        <v>306778</v>
      </c>
      <c r="K481" s="20"/>
      <c r="L481" s="7"/>
    </row>
    <row r="482" spans="1:12" s="9" customFormat="1" ht="18.75" hidden="1" x14ac:dyDescent="0.3">
      <c r="A482" s="19"/>
      <c r="B482" s="17"/>
      <c r="C482" s="17"/>
      <c r="D482" s="17">
        <f t="shared" si="14"/>
        <v>0</v>
      </c>
      <c r="E482" s="18"/>
      <c r="F482" s="7"/>
      <c r="G482" s="19"/>
      <c r="H482" s="35"/>
      <c r="I482" s="35"/>
      <c r="J482" s="35">
        <f t="shared" si="15"/>
        <v>306778</v>
      </c>
      <c r="K482" s="20"/>
      <c r="L482" s="7"/>
    </row>
    <row r="483" spans="1:12" s="9" customFormat="1" ht="18.75" hidden="1" x14ac:dyDescent="0.3">
      <c r="A483" s="19"/>
      <c r="B483" s="17"/>
      <c r="C483" s="17"/>
      <c r="D483" s="17">
        <f t="shared" si="14"/>
        <v>0</v>
      </c>
      <c r="E483" s="18"/>
      <c r="F483" s="7"/>
      <c r="G483" s="19"/>
      <c r="H483" s="35"/>
      <c r="I483" s="35"/>
      <c r="J483" s="35">
        <f t="shared" si="15"/>
        <v>306778</v>
      </c>
      <c r="K483" s="20"/>
      <c r="L483" s="7"/>
    </row>
    <row r="484" spans="1:12" s="9" customFormat="1" ht="18.75" hidden="1" x14ac:dyDescent="0.3">
      <c r="A484" s="19"/>
      <c r="B484" s="17"/>
      <c r="C484" s="17"/>
      <c r="D484" s="17">
        <f t="shared" si="14"/>
        <v>0</v>
      </c>
      <c r="E484" s="18"/>
      <c r="F484" s="7"/>
      <c r="G484" s="19"/>
      <c r="H484" s="35"/>
      <c r="I484" s="35"/>
      <c r="J484" s="35">
        <f t="shared" si="15"/>
        <v>306778</v>
      </c>
      <c r="K484" s="20"/>
      <c r="L484" s="7"/>
    </row>
    <row r="485" spans="1:12" s="9" customFormat="1" ht="18.75" hidden="1" x14ac:dyDescent="0.3">
      <c r="A485" s="19"/>
      <c r="B485" s="17"/>
      <c r="C485" s="17"/>
      <c r="D485" s="17">
        <f t="shared" si="14"/>
        <v>0</v>
      </c>
      <c r="E485" s="18"/>
      <c r="F485" s="7"/>
      <c r="G485" s="19"/>
      <c r="H485" s="35"/>
      <c r="I485" s="35"/>
      <c r="J485" s="35">
        <f t="shared" si="15"/>
        <v>306778</v>
      </c>
      <c r="K485" s="20"/>
      <c r="L485" s="7"/>
    </row>
    <row r="486" spans="1:12" s="9" customFormat="1" ht="18.75" hidden="1" x14ac:dyDescent="0.3">
      <c r="A486" s="19"/>
      <c r="B486" s="17"/>
      <c r="C486" s="17"/>
      <c r="D486" s="17">
        <f t="shared" si="14"/>
        <v>0</v>
      </c>
      <c r="E486" s="18"/>
      <c r="F486" s="7"/>
      <c r="G486" s="19"/>
      <c r="H486" s="35"/>
      <c r="I486" s="35"/>
      <c r="J486" s="35">
        <f t="shared" si="15"/>
        <v>306778</v>
      </c>
      <c r="K486" s="20"/>
      <c r="L486" s="7"/>
    </row>
    <row r="487" spans="1:12" s="9" customFormat="1" ht="18.75" hidden="1" x14ac:dyDescent="0.3">
      <c r="A487" s="19"/>
      <c r="B487" s="17"/>
      <c r="C487" s="17"/>
      <c r="D487" s="17">
        <f t="shared" si="14"/>
        <v>0</v>
      </c>
      <c r="E487" s="18"/>
      <c r="F487" s="7"/>
      <c r="G487" s="19"/>
      <c r="H487" s="35"/>
      <c r="I487" s="35"/>
      <c r="J487" s="35">
        <f t="shared" si="15"/>
        <v>306778</v>
      </c>
      <c r="K487" s="20"/>
      <c r="L487" s="7"/>
    </row>
    <row r="488" spans="1:12" s="9" customFormat="1" ht="18.75" hidden="1" x14ac:dyDescent="0.3">
      <c r="A488" s="19"/>
      <c r="B488" s="17"/>
      <c r="C488" s="17"/>
      <c r="D488" s="17">
        <f t="shared" si="14"/>
        <v>0</v>
      </c>
      <c r="E488" s="18"/>
      <c r="F488" s="7"/>
      <c r="G488" s="19"/>
      <c r="H488" s="35"/>
      <c r="I488" s="35"/>
      <c r="J488" s="35">
        <f t="shared" si="15"/>
        <v>306778</v>
      </c>
      <c r="K488" s="20"/>
      <c r="L488" s="7"/>
    </row>
    <row r="489" spans="1:12" s="9" customFormat="1" ht="18.75" hidden="1" x14ac:dyDescent="0.3">
      <c r="A489" s="19"/>
      <c r="B489" s="17"/>
      <c r="C489" s="17"/>
      <c r="D489" s="17">
        <f t="shared" si="14"/>
        <v>0</v>
      </c>
      <c r="E489" s="18"/>
      <c r="F489" s="7"/>
      <c r="G489" s="19"/>
      <c r="H489" s="35"/>
      <c r="I489" s="35"/>
      <c r="J489" s="35">
        <f t="shared" si="15"/>
        <v>306778</v>
      </c>
      <c r="K489" s="20"/>
      <c r="L489" s="7"/>
    </row>
    <row r="490" spans="1:12" s="9" customFormat="1" ht="18.75" hidden="1" x14ac:dyDescent="0.3">
      <c r="A490" s="19"/>
      <c r="B490" s="17"/>
      <c r="C490" s="17"/>
      <c r="D490" s="17">
        <f t="shared" si="14"/>
        <v>0</v>
      </c>
      <c r="E490" s="18"/>
      <c r="F490" s="7"/>
      <c r="G490" s="19"/>
      <c r="H490" s="35"/>
      <c r="I490" s="35"/>
      <c r="J490" s="35">
        <f t="shared" si="15"/>
        <v>306778</v>
      </c>
      <c r="K490" s="20"/>
      <c r="L490" s="7"/>
    </row>
    <row r="491" spans="1:12" s="9" customFormat="1" ht="18.75" hidden="1" x14ac:dyDescent="0.3">
      <c r="A491" s="19"/>
      <c r="B491" s="17"/>
      <c r="C491" s="17"/>
      <c r="D491" s="17">
        <f t="shared" si="14"/>
        <v>0</v>
      </c>
      <c r="E491" s="18"/>
      <c r="F491" s="7"/>
      <c r="G491" s="19"/>
      <c r="H491" s="35"/>
      <c r="I491" s="35"/>
      <c r="J491" s="35">
        <f t="shared" si="15"/>
        <v>306778</v>
      </c>
      <c r="K491" s="20"/>
      <c r="L491" s="7"/>
    </row>
    <row r="492" spans="1:12" s="9" customFormat="1" ht="18.75" hidden="1" x14ac:dyDescent="0.3">
      <c r="A492" s="19"/>
      <c r="B492" s="17"/>
      <c r="C492" s="17"/>
      <c r="D492" s="17">
        <f t="shared" si="14"/>
        <v>0</v>
      </c>
      <c r="E492" s="18"/>
      <c r="F492" s="7"/>
      <c r="G492" s="19"/>
      <c r="H492" s="35"/>
      <c r="I492" s="35"/>
      <c r="J492" s="35">
        <f t="shared" si="15"/>
        <v>306778</v>
      </c>
      <c r="K492" s="20"/>
      <c r="L492" s="7"/>
    </row>
    <row r="493" spans="1:12" s="9" customFormat="1" ht="18.75" hidden="1" x14ac:dyDescent="0.3">
      <c r="A493" s="19"/>
      <c r="B493" s="17"/>
      <c r="C493" s="17"/>
      <c r="D493" s="17">
        <f t="shared" si="14"/>
        <v>0</v>
      </c>
      <c r="E493" s="18"/>
      <c r="F493" s="7"/>
      <c r="G493" s="19"/>
      <c r="H493" s="35"/>
      <c r="I493" s="35"/>
      <c r="J493" s="35">
        <f t="shared" si="15"/>
        <v>306778</v>
      </c>
      <c r="K493" s="20"/>
      <c r="L493" s="7"/>
    </row>
    <row r="494" spans="1:12" s="9" customFormat="1" ht="18.75" hidden="1" x14ac:dyDescent="0.3">
      <c r="A494" s="19"/>
      <c r="B494" s="17"/>
      <c r="C494" s="17"/>
      <c r="D494" s="17">
        <f t="shared" si="14"/>
        <v>0</v>
      </c>
      <c r="E494" s="18"/>
      <c r="F494" s="7"/>
      <c r="G494" s="19"/>
      <c r="H494" s="35"/>
      <c r="I494" s="35"/>
      <c r="J494" s="35">
        <f t="shared" si="15"/>
        <v>306778</v>
      </c>
      <c r="K494" s="20"/>
      <c r="L494" s="7"/>
    </row>
    <row r="495" spans="1:12" s="9" customFormat="1" ht="18.75" hidden="1" x14ac:dyDescent="0.3">
      <c r="A495" s="19"/>
      <c r="B495" s="17"/>
      <c r="C495" s="17"/>
      <c r="D495" s="17">
        <f t="shared" si="14"/>
        <v>0</v>
      </c>
      <c r="E495" s="18"/>
      <c r="F495" s="7"/>
      <c r="G495" s="19"/>
      <c r="H495" s="35"/>
      <c r="I495" s="35"/>
      <c r="J495" s="35">
        <f t="shared" si="15"/>
        <v>306778</v>
      </c>
      <c r="K495" s="20"/>
      <c r="L495" s="7"/>
    </row>
    <row r="496" spans="1:12" s="9" customFormat="1" ht="18.75" hidden="1" x14ac:dyDescent="0.3">
      <c r="A496" s="19"/>
      <c r="B496" s="17"/>
      <c r="C496" s="17"/>
      <c r="D496" s="17">
        <f t="shared" si="14"/>
        <v>0</v>
      </c>
      <c r="E496" s="18"/>
      <c r="F496" s="7"/>
      <c r="G496" s="19"/>
      <c r="H496" s="35"/>
      <c r="I496" s="35"/>
      <c r="J496" s="35">
        <f t="shared" si="15"/>
        <v>306778</v>
      </c>
      <c r="K496" s="20"/>
      <c r="L496" s="7"/>
    </row>
    <row r="497" spans="1:12" s="9" customFormat="1" ht="18.75" hidden="1" x14ac:dyDescent="0.3">
      <c r="A497" s="19"/>
      <c r="B497" s="17"/>
      <c r="C497" s="17"/>
      <c r="D497" s="17">
        <f t="shared" si="14"/>
        <v>0</v>
      </c>
      <c r="E497" s="18"/>
      <c r="F497" s="7"/>
      <c r="G497" s="19"/>
      <c r="H497" s="35"/>
      <c r="I497" s="35"/>
      <c r="J497" s="35">
        <f t="shared" si="15"/>
        <v>306778</v>
      </c>
      <c r="K497" s="20"/>
      <c r="L497" s="7"/>
    </row>
    <row r="498" spans="1:12" s="9" customFormat="1" ht="18.75" hidden="1" x14ac:dyDescent="0.3">
      <c r="A498" s="19"/>
      <c r="B498" s="17"/>
      <c r="C498" s="17"/>
      <c r="D498" s="17">
        <f t="shared" si="14"/>
        <v>0</v>
      </c>
      <c r="E498" s="18"/>
      <c r="F498" s="7"/>
      <c r="G498" s="19"/>
      <c r="H498" s="35"/>
      <c r="I498" s="35"/>
      <c r="J498" s="35">
        <f t="shared" si="15"/>
        <v>306778</v>
      </c>
      <c r="K498" s="20"/>
      <c r="L498" s="7"/>
    </row>
    <row r="499" spans="1:12" s="9" customFormat="1" ht="18.75" hidden="1" x14ac:dyDescent="0.3">
      <c r="A499" s="19"/>
      <c r="B499" s="17"/>
      <c r="C499" s="17"/>
      <c r="D499" s="17">
        <f t="shared" si="14"/>
        <v>0</v>
      </c>
      <c r="E499" s="18"/>
      <c r="F499" s="7"/>
      <c r="G499" s="19"/>
      <c r="H499" s="35"/>
      <c r="I499" s="35"/>
      <c r="J499" s="35">
        <f t="shared" si="15"/>
        <v>306778</v>
      </c>
      <c r="K499" s="20"/>
      <c r="L499" s="7"/>
    </row>
    <row r="500" spans="1:12" s="9" customFormat="1" ht="18.75" hidden="1" x14ac:dyDescent="0.3">
      <c r="A500" s="19"/>
      <c r="B500" s="17"/>
      <c r="C500" s="17"/>
      <c r="D500" s="17">
        <f t="shared" si="14"/>
        <v>0</v>
      </c>
      <c r="E500" s="18"/>
      <c r="F500" s="7"/>
      <c r="G500" s="19"/>
      <c r="H500" s="35"/>
      <c r="I500" s="35"/>
      <c r="J500" s="35">
        <f t="shared" si="15"/>
        <v>306778</v>
      </c>
      <c r="K500" s="20"/>
      <c r="L500" s="7"/>
    </row>
    <row r="501" spans="1:12" s="9" customFormat="1" ht="18.75" hidden="1" x14ac:dyDescent="0.3">
      <c r="A501" s="19"/>
      <c r="B501" s="17"/>
      <c r="C501" s="17"/>
      <c r="D501" s="17">
        <f t="shared" si="14"/>
        <v>0</v>
      </c>
      <c r="E501" s="18"/>
      <c r="F501" s="7"/>
      <c r="G501" s="19"/>
      <c r="H501" s="35"/>
      <c r="I501" s="35"/>
      <c r="J501" s="35">
        <f t="shared" si="15"/>
        <v>306778</v>
      </c>
      <c r="K501" s="20"/>
      <c r="L501" s="7"/>
    </row>
    <row r="502" spans="1:12" s="9" customFormat="1" ht="18.75" hidden="1" x14ac:dyDescent="0.3">
      <c r="A502" s="19"/>
      <c r="B502" s="17"/>
      <c r="C502" s="17"/>
      <c r="D502" s="17">
        <f t="shared" si="14"/>
        <v>0</v>
      </c>
      <c r="E502" s="18"/>
      <c r="F502" s="7"/>
      <c r="G502" s="19"/>
      <c r="H502" s="35"/>
      <c r="I502" s="35"/>
      <c r="J502" s="35">
        <f t="shared" si="15"/>
        <v>306778</v>
      </c>
      <c r="K502" s="20"/>
      <c r="L502" s="7"/>
    </row>
    <row r="503" spans="1:12" s="9" customFormat="1" ht="18.75" hidden="1" x14ac:dyDescent="0.3">
      <c r="A503" s="19"/>
      <c r="B503" s="17"/>
      <c r="C503" s="17"/>
      <c r="D503" s="17">
        <f t="shared" si="14"/>
        <v>0</v>
      </c>
      <c r="E503" s="18"/>
      <c r="F503" s="7"/>
      <c r="G503" s="19"/>
      <c r="H503" s="35"/>
      <c r="I503" s="35"/>
      <c r="J503" s="35">
        <f t="shared" si="15"/>
        <v>306778</v>
      </c>
      <c r="K503" s="20"/>
      <c r="L503" s="7"/>
    </row>
    <row r="504" spans="1:12" s="9" customFormat="1" ht="18.75" hidden="1" x14ac:dyDescent="0.3">
      <c r="A504" s="19"/>
      <c r="B504" s="17"/>
      <c r="C504" s="17"/>
      <c r="D504" s="17">
        <f t="shared" si="14"/>
        <v>0</v>
      </c>
      <c r="E504" s="18"/>
      <c r="F504" s="7"/>
      <c r="G504" s="19"/>
      <c r="H504" s="35"/>
      <c r="I504" s="35"/>
      <c r="J504" s="35">
        <f t="shared" si="15"/>
        <v>306778</v>
      </c>
      <c r="K504" s="20"/>
      <c r="L504" s="7"/>
    </row>
    <row r="505" spans="1:12" s="9" customFormat="1" ht="18.75" hidden="1" x14ac:dyDescent="0.3">
      <c r="A505" s="19"/>
      <c r="B505" s="17"/>
      <c r="C505" s="17"/>
      <c r="D505" s="17">
        <f t="shared" si="14"/>
        <v>0</v>
      </c>
      <c r="E505" s="18"/>
      <c r="F505" s="7"/>
      <c r="G505" s="19"/>
      <c r="H505" s="35"/>
      <c r="I505" s="35"/>
      <c r="J505" s="35">
        <f t="shared" si="15"/>
        <v>306778</v>
      </c>
      <c r="K505" s="20"/>
      <c r="L505" s="7"/>
    </row>
    <row r="506" spans="1:12" s="9" customFormat="1" ht="18.75" hidden="1" x14ac:dyDescent="0.3">
      <c r="A506" s="19"/>
      <c r="B506" s="17"/>
      <c r="C506" s="17"/>
      <c r="D506" s="17">
        <f t="shared" si="14"/>
        <v>0</v>
      </c>
      <c r="E506" s="18"/>
      <c r="F506" s="7"/>
      <c r="G506" s="19"/>
      <c r="H506" s="35"/>
      <c r="I506" s="35"/>
      <c r="J506" s="35">
        <f t="shared" si="15"/>
        <v>306778</v>
      </c>
      <c r="K506" s="20"/>
      <c r="L506" s="7"/>
    </row>
    <row r="507" spans="1:12" s="9" customFormat="1" ht="18.75" hidden="1" x14ac:dyDescent="0.3">
      <c r="A507" s="19"/>
      <c r="B507" s="17"/>
      <c r="C507" s="17"/>
      <c r="D507" s="17">
        <f t="shared" si="14"/>
        <v>0</v>
      </c>
      <c r="E507" s="18"/>
      <c r="F507" s="7"/>
      <c r="G507" s="19"/>
      <c r="H507" s="35"/>
      <c r="I507" s="35"/>
      <c r="J507" s="35">
        <f t="shared" si="15"/>
        <v>306778</v>
      </c>
      <c r="K507" s="20"/>
      <c r="L507" s="7"/>
    </row>
    <row r="508" spans="1:12" s="9" customFormat="1" ht="18.75" hidden="1" x14ac:dyDescent="0.3">
      <c r="A508" s="19"/>
      <c r="B508" s="17"/>
      <c r="C508" s="17"/>
      <c r="D508" s="17">
        <f t="shared" si="14"/>
        <v>0</v>
      </c>
      <c r="E508" s="18"/>
      <c r="F508" s="7"/>
      <c r="G508" s="19"/>
      <c r="H508" s="35"/>
      <c r="I508" s="35"/>
      <c r="J508" s="35">
        <f t="shared" si="15"/>
        <v>306778</v>
      </c>
      <c r="K508" s="20"/>
      <c r="L508" s="7"/>
    </row>
    <row r="509" spans="1:12" s="9" customFormat="1" ht="18.75" hidden="1" x14ac:dyDescent="0.3">
      <c r="A509" s="19"/>
      <c r="B509" s="17"/>
      <c r="C509" s="17"/>
      <c r="D509" s="17">
        <f t="shared" si="14"/>
        <v>0</v>
      </c>
      <c r="E509" s="18"/>
      <c r="F509" s="7"/>
      <c r="G509" s="19"/>
      <c r="H509" s="35"/>
      <c r="I509" s="35"/>
      <c r="J509" s="35">
        <f t="shared" si="15"/>
        <v>306778</v>
      </c>
      <c r="K509" s="20"/>
      <c r="L509" s="7"/>
    </row>
    <row r="510" spans="1:12" s="9" customFormat="1" ht="18.75" hidden="1" x14ac:dyDescent="0.3">
      <c r="A510" s="19"/>
      <c r="B510" s="17"/>
      <c r="C510" s="17"/>
      <c r="D510" s="17">
        <f t="shared" si="14"/>
        <v>0</v>
      </c>
      <c r="E510" s="18"/>
      <c r="F510" s="7"/>
      <c r="G510" s="19"/>
      <c r="H510" s="35"/>
      <c r="I510" s="35"/>
      <c r="J510" s="35">
        <f t="shared" si="15"/>
        <v>306778</v>
      </c>
      <c r="K510" s="20"/>
      <c r="L510" s="7"/>
    </row>
    <row r="511" spans="1:12" s="9" customFormat="1" ht="18.75" hidden="1" x14ac:dyDescent="0.3">
      <c r="A511" s="19"/>
      <c r="B511" s="17"/>
      <c r="C511" s="17"/>
      <c r="D511" s="17">
        <f t="shared" si="14"/>
        <v>0</v>
      </c>
      <c r="E511" s="18"/>
      <c r="F511" s="7"/>
      <c r="G511" s="19"/>
      <c r="H511" s="35"/>
      <c r="I511" s="35"/>
      <c r="J511" s="35">
        <f t="shared" si="15"/>
        <v>306778</v>
      </c>
      <c r="K511" s="20"/>
      <c r="L511" s="7"/>
    </row>
    <row r="512" spans="1:12" s="9" customFormat="1" ht="18.75" hidden="1" x14ac:dyDescent="0.3">
      <c r="A512" s="19"/>
      <c r="B512" s="17"/>
      <c r="C512" s="17"/>
      <c r="D512" s="17">
        <f t="shared" si="14"/>
        <v>0</v>
      </c>
      <c r="E512" s="18"/>
      <c r="F512" s="7"/>
      <c r="G512" s="19"/>
      <c r="H512" s="35"/>
      <c r="I512" s="35"/>
      <c r="J512" s="35">
        <f t="shared" si="15"/>
        <v>306778</v>
      </c>
      <c r="K512" s="20"/>
      <c r="L512" s="7"/>
    </row>
    <row r="513" spans="1:12" s="9" customFormat="1" ht="18.75" hidden="1" x14ac:dyDescent="0.3">
      <c r="A513" s="19"/>
      <c r="B513" s="17"/>
      <c r="C513" s="17"/>
      <c r="D513" s="17">
        <f t="shared" si="14"/>
        <v>0</v>
      </c>
      <c r="E513" s="18"/>
      <c r="F513" s="7"/>
      <c r="G513" s="19"/>
      <c r="H513" s="35"/>
      <c r="I513" s="35"/>
      <c r="J513" s="35">
        <f t="shared" si="15"/>
        <v>306778</v>
      </c>
      <c r="K513" s="20"/>
      <c r="L513" s="7"/>
    </row>
    <row r="514" spans="1:12" s="9" customFormat="1" ht="18.75" hidden="1" x14ac:dyDescent="0.3">
      <c r="A514" s="19"/>
      <c r="B514" s="17"/>
      <c r="C514" s="17"/>
      <c r="D514" s="17">
        <f t="shared" si="14"/>
        <v>0</v>
      </c>
      <c r="E514" s="18"/>
      <c r="F514" s="7"/>
      <c r="G514" s="19"/>
      <c r="H514" s="35"/>
      <c r="I514" s="35"/>
      <c r="J514" s="35">
        <f t="shared" si="15"/>
        <v>306778</v>
      </c>
      <c r="K514" s="20"/>
      <c r="L514" s="7"/>
    </row>
    <row r="515" spans="1:12" s="9" customFormat="1" ht="18.75" hidden="1" x14ac:dyDescent="0.3">
      <c r="A515" s="19"/>
      <c r="B515" s="17"/>
      <c r="C515" s="17"/>
      <c r="D515" s="17">
        <f t="shared" si="14"/>
        <v>0</v>
      </c>
      <c r="E515" s="18"/>
      <c r="F515" s="7"/>
      <c r="G515" s="19"/>
      <c r="H515" s="35"/>
      <c r="I515" s="35"/>
      <c r="J515" s="35">
        <f t="shared" si="15"/>
        <v>306778</v>
      </c>
      <c r="K515" s="20"/>
      <c r="L515" s="7"/>
    </row>
    <row r="516" spans="1:12" s="9" customFormat="1" ht="18.75" hidden="1" x14ac:dyDescent="0.3">
      <c r="A516" s="19"/>
      <c r="B516" s="17"/>
      <c r="C516" s="17"/>
      <c r="D516" s="17">
        <f t="shared" si="14"/>
        <v>0</v>
      </c>
      <c r="E516" s="18"/>
      <c r="F516" s="7"/>
      <c r="G516" s="19"/>
      <c r="H516" s="35"/>
      <c r="I516" s="35"/>
      <c r="J516" s="35">
        <f t="shared" si="15"/>
        <v>306778</v>
      </c>
      <c r="K516" s="20"/>
      <c r="L516" s="7"/>
    </row>
    <row r="517" spans="1:12" s="9" customFormat="1" ht="18.75" hidden="1" x14ac:dyDescent="0.3">
      <c r="A517" s="19"/>
      <c r="B517" s="17"/>
      <c r="C517" s="17"/>
      <c r="D517" s="17">
        <f t="shared" si="14"/>
        <v>0</v>
      </c>
      <c r="E517" s="18"/>
      <c r="F517" s="7"/>
      <c r="G517" s="19"/>
      <c r="H517" s="35"/>
      <c r="I517" s="35"/>
      <c r="J517" s="35">
        <f t="shared" si="15"/>
        <v>306778</v>
      </c>
      <c r="K517" s="20"/>
      <c r="L517" s="7"/>
    </row>
    <row r="518" spans="1:12" s="9" customFormat="1" ht="18.75" hidden="1" x14ac:dyDescent="0.3">
      <c r="A518" s="19"/>
      <c r="B518" s="17"/>
      <c r="C518" s="17"/>
      <c r="D518" s="17">
        <f t="shared" si="14"/>
        <v>0</v>
      </c>
      <c r="E518" s="18"/>
      <c r="F518" s="7"/>
      <c r="G518" s="19"/>
      <c r="H518" s="35"/>
      <c r="I518" s="35"/>
      <c r="J518" s="35">
        <f t="shared" si="15"/>
        <v>306778</v>
      </c>
      <c r="K518" s="20"/>
      <c r="L518" s="7"/>
    </row>
    <row r="519" spans="1:12" s="9" customFormat="1" ht="18.75" hidden="1" x14ac:dyDescent="0.3">
      <c r="A519" s="19"/>
      <c r="B519" s="17"/>
      <c r="C519" s="17"/>
      <c r="D519" s="17">
        <f t="shared" ref="D519:D582" si="16">D518+B519-C519</f>
        <v>0</v>
      </c>
      <c r="E519" s="18"/>
      <c r="F519" s="7"/>
      <c r="G519" s="19"/>
      <c r="H519" s="35"/>
      <c r="I519" s="35"/>
      <c r="J519" s="35">
        <f t="shared" si="15"/>
        <v>306778</v>
      </c>
      <c r="K519" s="20"/>
      <c r="L519" s="7"/>
    </row>
    <row r="520" spans="1:12" s="9" customFormat="1" ht="18.75" hidden="1" x14ac:dyDescent="0.3">
      <c r="A520" s="19"/>
      <c r="B520" s="17"/>
      <c r="C520" s="17"/>
      <c r="D520" s="17">
        <f t="shared" si="16"/>
        <v>0</v>
      </c>
      <c r="E520" s="18"/>
      <c r="F520" s="7"/>
      <c r="G520" s="19"/>
      <c r="H520" s="35"/>
      <c r="I520" s="35"/>
      <c r="J520" s="35">
        <f t="shared" ref="J520:J567" si="17">J519+H520-I520</f>
        <v>306778</v>
      </c>
      <c r="K520" s="20"/>
      <c r="L520" s="7"/>
    </row>
    <row r="521" spans="1:12" s="9" customFormat="1" ht="18.75" hidden="1" x14ac:dyDescent="0.3">
      <c r="A521" s="19"/>
      <c r="B521" s="17"/>
      <c r="C521" s="17"/>
      <c r="D521" s="17">
        <f t="shared" si="16"/>
        <v>0</v>
      </c>
      <c r="E521" s="18"/>
      <c r="F521" s="7"/>
      <c r="G521" s="19"/>
      <c r="H521" s="35"/>
      <c r="I521" s="35"/>
      <c r="J521" s="35">
        <f t="shared" si="17"/>
        <v>306778</v>
      </c>
      <c r="K521" s="20"/>
      <c r="L521" s="7"/>
    </row>
    <row r="522" spans="1:12" s="9" customFormat="1" ht="18.75" hidden="1" x14ac:dyDescent="0.3">
      <c r="A522" s="19"/>
      <c r="B522" s="17"/>
      <c r="C522" s="17"/>
      <c r="D522" s="17">
        <f t="shared" si="16"/>
        <v>0</v>
      </c>
      <c r="E522" s="18"/>
      <c r="F522" s="7"/>
      <c r="G522" s="19"/>
      <c r="H522" s="35"/>
      <c r="I522" s="35"/>
      <c r="J522" s="35">
        <f t="shared" si="17"/>
        <v>306778</v>
      </c>
      <c r="K522" s="20"/>
      <c r="L522" s="7"/>
    </row>
    <row r="523" spans="1:12" s="9" customFormat="1" ht="18.75" hidden="1" x14ac:dyDescent="0.3">
      <c r="A523" s="19"/>
      <c r="B523" s="17"/>
      <c r="C523" s="17"/>
      <c r="D523" s="17">
        <f t="shared" si="16"/>
        <v>0</v>
      </c>
      <c r="E523" s="18"/>
      <c r="F523" s="7"/>
      <c r="G523" s="19"/>
      <c r="H523" s="35"/>
      <c r="I523" s="35"/>
      <c r="J523" s="35">
        <f t="shared" si="17"/>
        <v>306778</v>
      </c>
      <c r="K523" s="20"/>
      <c r="L523" s="7"/>
    </row>
    <row r="524" spans="1:12" s="9" customFormat="1" ht="18.75" hidden="1" x14ac:dyDescent="0.3">
      <c r="A524" s="19"/>
      <c r="B524" s="17"/>
      <c r="C524" s="17"/>
      <c r="D524" s="17">
        <f t="shared" si="16"/>
        <v>0</v>
      </c>
      <c r="E524" s="18"/>
      <c r="F524" s="7"/>
      <c r="G524" s="19"/>
      <c r="H524" s="35"/>
      <c r="I524" s="35"/>
      <c r="J524" s="35">
        <f t="shared" si="17"/>
        <v>306778</v>
      </c>
      <c r="K524" s="20"/>
      <c r="L524" s="7"/>
    </row>
    <row r="525" spans="1:12" s="9" customFormat="1" ht="18.75" hidden="1" x14ac:dyDescent="0.3">
      <c r="A525" s="19"/>
      <c r="B525" s="17"/>
      <c r="C525" s="17"/>
      <c r="D525" s="17">
        <f t="shared" si="16"/>
        <v>0</v>
      </c>
      <c r="E525" s="18"/>
      <c r="F525" s="7"/>
      <c r="G525" s="19"/>
      <c r="H525" s="35"/>
      <c r="I525" s="35"/>
      <c r="J525" s="35">
        <f t="shared" si="17"/>
        <v>306778</v>
      </c>
      <c r="K525" s="20"/>
      <c r="L525" s="7"/>
    </row>
    <row r="526" spans="1:12" s="9" customFormat="1" ht="18.75" hidden="1" x14ac:dyDescent="0.3">
      <c r="A526" s="19"/>
      <c r="B526" s="17"/>
      <c r="C526" s="17"/>
      <c r="D526" s="17">
        <f t="shared" si="16"/>
        <v>0</v>
      </c>
      <c r="E526" s="18"/>
      <c r="F526" s="7"/>
      <c r="G526" s="19"/>
      <c r="H526" s="35"/>
      <c r="I526" s="35"/>
      <c r="J526" s="35">
        <f t="shared" si="17"/>
        <v>306778</v>
      </c>
      <c r="K526" s="20"/>
      <c r="L526" s="7"/>
    </row>
    <row r="527" spans="1:12" s="9" customFormat="1" ht="18.75" hidden="1" x14ac:dyDescent="0.3">
      <c r="A527" s="19"/>
      <c r="B527" s="17"/>
      <c r="C527" s="17"/>
      <c r="D527" s="17">
        <f t="shared" si="16"/>
        <v>0</v>
      </c>
      <c r="E527" s="18"/>
      <c r="F527" s="7"/>
      <c r="G527" s="19"/>
      <c r="H527" s="35"/>
      <c r="I527" s="35"/>
      <c r="J527" s="35">
        <f t="shared" si="17"/>
        <v>306778</v>
      </c>
      <c r="K527" s="20"/>
      <c r="L527" s="7"/>
    </row>
    <row r="528" spans="1:12" s="9" customFormat="1" ht="18.75" hidden="1" x14ac:dyDescent="0.3">
      <c r="A528" s="19"/>
      <c r="B528" s="17"/>
      <c r="C528" s="17"/>
      <c r="D528" s="17">
        <f t="shared" si="16"/>
        <v>0</v>
      </c>
      <c r="E528" s="18"/>
      <c r="F528" s="7"/>
      <c r="G528" s="19"/>
      <c r="H528" s="35"/>
      <c r="I528" s="35"/>
      <c r="J528" s="35">
        <f t="shared" si="17"/>
        <v>306778</v>
      </c>
      <c r="K528" s="20"/>
      <c r="L528" s="7"/>
    </row>
    <row r="529" spans="1:12" s="9" customFormat="1" ht="18.75" hidden="1" x14ac:dyDescent="0.3">
      <c r="A529" s="19"/>
      <c r="B529" s="17"/>
      <c r="C529" s="17"/>
      <c r="D529" s="17">
        <f t="shared" si="16"/>
        <v>0</v>
      </c>
      <c r="E529" s="18"/>
      <c r="F529" s="7"/>
      <c r="G529" s="19"/>
      <c r="H529" s="35"/>
      <c r="I529" s="35"/>
      <c r="J529" s="35">
        <f t="shared" si="17"/>
        <v>306778</v>
      </c>
      <c r="K529" s="20"/>
      <c r="L529" s="7"/>
    </row>
    <row r="530" spans="1:12" s="9" customFormat="1" ht="18.75" hidden="1" x14ac:dyDescent="0.3">
      <c r="A530" s="19"/>
      <c r="B530" s="17"/>
      <c r="C530" s="17"/>
      <c r="D530" s="17">
        <f t="shared" si="16"/>
        <v>0</v>
      </c>
      <c r="E530" s="18"/>
      <c r="F530" s="7"/>
      <c r="G530" s="19"/>
      <c r="H530" s="35"/>
      <c r="I530" s="35"/>
      <c r="J530" s="35">
        <f t="shared" si="17"/>
        <v>306778</v>
      </c>
      <c r="K530" s="20"/>
      <c r="L530" s="7"/>
    </row>
    <row r="531" spans="1:12" s="9" customFormat="1" ht="18.75" hidden="1" x14ac:dyDescent="0.3">
      <c r="A531" s="19"/>
      <c r="B531" s="17"/>
      <c r="C531" s="17"/>
      <c r="D531" s="17">
        <f t="shared" si="16"/>
        <v>0</v>
      </c>
      <c r="E531" s="18"/>
      <c r="F531" s="7"/>
      <c r="G531" s="19"/>
      <c r="H531" s="35"/>
      <c r="I531" s="35"/>
      <c r="J531" s="35">
        <f t="shared" si="17"/>
        <v>306778</v>
      </c>
      <c r="K531" s="20"/>
      <c r="L531" s="7"/>
    </row>
    <row r="532" spans="1:12" s="9" customFormat="1" ht="18.75" hidden="1" x14ac:dyDescent="0.3">
      <c r="A532" s="19"/>
      <c r="B532" s="17"/>
      <c r="C532" s="17"/>
      <c r="D532" s="17">
        <f t="shared" si="16"/>
        <v>0</v>
      </c>
      <c r="E532" s="18"/>
      <c r="F532" s="7"/>
      <c r="G532" s="19"/>
      <c r="H532" s="35"/>
      <c r="I532" s="35"/>
      <c r="J532" s="35">
        <f t="shared" si="17"/>
        <v>306778</v>
      </c>
      <c r="K532" s="20"/>
      <c r="L532" s="7"/>
    </row>
    <row r="533" spans="1:12" s="9" customFormat="1" ht="18.75" hidden="1" x14ac:dyDescent="0.3">
      <c r="A533" s="19"/>
      <c r="B533" s="17"/>
      <c r="C533" s="17"/>
      <c r="D533" s="17">
        <f t="shared" si="16"/>
        <v>0</v>
      </c>
      <c r="E533" s="18"/>
      <c r="F533" s="7"/>
      <c r="G533" s="19"/>
      <c r="H533" s="35"/>
      <c r="I533" s="35"/>
      <c r="J533" s="35">
        <f t="shared" si="17"/>
        <v>306778</v>
      </c>
      <c r="K533" s="20"/>
      <c r="L533" s="7"/>
    </row>
    <row r="534" spans="1:12" s="9" customFormat="1" ht="18.75" hidden="1" x14ac:dyDescent="0.3">
      <c r="A534" s="19"/>
      <c r="B534" s="17"/>
      <c r="C534" s="17"/>
      <c r="D534" s="17">
        <f t="shared" si="16"/>
        <v>0</v>
      </c>
      <c r="E534" s="18"/>
      <c r="F534" s="7"/>
      <c r="G534" s="19"/>
      <c r="H534" s="35"/>
      <c r="I534" s="35"/>
      <c r="J534" s="35">
        <f t="shared" si="17"/>
        <v>306778</v>
      </c>
      <c r="K534" s="20"/>
      <c r="L534" s="7"/>
    </row>
    <row r="535" spans="1:12" s="9" customFormat="1" ht="18.75" hidden="1" x14ac:dyDescent="0.3">
      <c r="A535" s="19"/>
      <c r="B535" s="17"/>
      <c r="C535" s="17"/>
      <c r="D535" s="17">
        <f t="shared" si="16"/>
        <v>0</v>
      </c>
      <c r="E535" s="18"/>
      <c r="F535" s="7"/>
      <c r="G535" s="19"/>
      <c r="H535" s="35"/>
      <c r="I535" s="35"/>
      <c r="J535" s="35">
        <f t="shared" si="17"/>
        <v>306778</v>
      </c>
      <c r="K535" s="20"/>
      <c r="L535" s="7"/>
    </row>
    <row r="536" spans="1:12" s="9" customFormat="1" ht="18.75" hidden="1" x14ac:dyDescent="0.3">
      <c r="A536" s="19"/>
      <c r="B536" s="17"/>
      <c r="C536" s="17"/>
      <c r="D536" s="17">
        <f t="shared" si="16"/>
        <v>0</v>
      </c>
      <c r="E536" s="18"/>
      <c r="F536" s="7"/>
      <c r="G536" s="19"/>
      <c r="H536" s="35"/>
      <c r="I536" s="35"/>
      <c r="J536" s="35">
        <f t="shared" si="17"/>
        <v>306778</v>
      </c>
      <c r="K536" s="20"/>
      <c r="L536" s="7"/>
    </row>
    <row r="537" spans="1:12" s="9" customFormat="1" ht="18.75" hidden="1" x14ac:dyDescent="0.3">
      <c r="A537" s="19"/>
      <c r="B537" s="17"/>
      <c r="C537" s="17"/>
      <c r="D537" s="17">
        <f t="shared" si="16"/>
        <v>0</v>
      </c>
      <c r="E537" s="18"/>
      <c r="F537" s="7"/>
      <c r="G537" s="19"/>
      <c r="H537" s="35"/>
      <c r="I537" s="35"/>
      <c r="J537" s="35">
        <f t="shared" si="17"/>
        <v>306778</v>
      </c>
      <c r="K537" s="20"/>
      <c r="L537" s="7"/>
    </row>
    <row r="538" spans="1:12" s="9" customFormat="1" ht="18.75" hidden="1" x14ac:dyDescent="0.3">
      <c r="A538" s="19"/>
      <c r="B538" s="17"/>
      <c r="C538" s="17"/>
      <c r="D538" s="17">
        <f t="shared" si="16"/>
        <v>0</v>
      </c>
      <c r="E538" s="18"/>
      <c r="F538" s="7"/>
      <c r="G538" s="19"/>
      <c r="H538" s="35"/>
      <c r="I538" s="35"/>
      <c r="J538" s="35">
        <f t="shared" si="17"/>
        <v>306778</v>
      </c>
      <c r="K538" s="20"/>
      <c r="L538" s="7"/>
    </row>
    <row r="539" spans="1:12" s="9" customFormat="1" ht="18.75" hidden="1" x14ac:dyDescent="0.3">
      <c r="A539" s="19"/>
      <c r="B539" s="17"/>
      <c r="C539" s="17"/>
      <c r="D539" s="17">
        <f t="shared" si="16"/>
        <v>0</v>
      </c>
      <c r="E539" s="18"/>
      <c r="F539" s="7"/>
      <c r="G539" s="19"/>
      <c r="H539" s="35"/>
      <c r="I539" s="35"/>
      <c r="J539" s="35">
        <f t="shared" si="17"/>
        <v>306778</v>
      </c>
      <c r="K539" s="20"/>
      <c r="L539" s="7"/>
    </row>
    <row r="540" spans="1:12" s="9" customFormat="1" ht="18.75" hidden="1" x14ac:dyDescent="0.3">
      <c r="A540" s="19"/>
      <c r="B540" s="17"/>
      <c r="C540" s="17"/>
      <c r="D540" s="17">
        <f t="shared" si="16"/>
        <v>0</v>
      </c>
      <c r="E540" s="18"/>
      <c r="F540" s="7"/>
      <c r="G540" s="19"/>
      <c r="H540" s="35"/>
      <c r="I540" s="35"/>
      <c r="J540" s="35">
        <f t="shared" si="17"/>
        <v>306778</v>
      </c>
      <c r="K540" s="20"/>
      <c r="L540" s="7"/>
    </row>
    <row r="541" spans="1:12" s="9" customFormat="1" ht="18.75" hidden="1" x14ac:dyDescent="0.3">
      <c r="A541" s="19"/>
      <c r="B541" s="17"/>
      <c r="C541" s="17"/>
      <c r="D541" s="17">
        <f t="shared" si="16"/>
        <v>0</v>
      </c>
      <c r="E541" s="18"/>
      <c r="F541" s="7"/>
      <c r="G541" s="19"/>
      <c r="H541" s="35"/>
      <c r="I541" s="35"/>
      <c r="J541" s="35">
        <f t="shared" si="17"/>
        <v>306778</v>
      </c>
      <c r="K541" s="20"/>
      <c r="L541" s="7"/>
    </row>
    <row r="542" spans="1:12" s="9" customFormat="1" ht="18.75" hidden="1" x14ac:dyDescent="0.3">
      <c r="A542" s="19"/>
      <c r="B542" s="17"/>
      <c r="C542" s="17"/>
      <c r="D542" s="17">
        <f t="shared" si="16"/>
        <v>0</v>
      </c>
      <c r="E542" s="18"/>
      <c r="F542" s="7"/>
      <c r="G542" s="19"/>
      <c r="H542" s="35"/>
      <c r="I542" s="35"/>
      <c r="J542" s="35">
        <f t="shared" si="17"/>
        <v>306778</v>
      </c>
      <c r="K542" s="20"/>
      <c r="L542" s="7"/>
    </row>
    <row r="543" spans="1:12" s="9" customFormat="1" ht="18.75" hidden="1" x14ac:dyDescent="0.3">
      <c r="A543" s="19"/>
      <c r="B543" s="17"/>
      <c r="C543" s="17"/>
      <c r="D543" s="17">
        <f t="shared" si="16"/>
        <v>0</v>
      </c>
      <c r="E543" s="18"/>
      <c r="F543" s="7"/>
      <c r="G543" s="19"/>
      <c r="H543" s="35"/>
      <c r="I543" s="35"/>
      <c r="J543" s="35">
        <f t="shared" si="17"/>
        <v>306778</v>
      </c>
      <c r="K543" s="20"/>
      <c r="L543" s="7"/>
    </row>
    <row r="544" spans="1:12" s="9" customFormat="1" ht="18.75" hidden="1" x14ac:dyDescent="0.3">
      <c r="A544" s="19"/>
      <c r="B544" s="17"/>
      <c r="C544" s="17"/>
      <c r="D544" s="17">
        <f t="shared" si="16"/>
        <v>0</v>
      </c>
      <c r="E544" s="18"/>
      <c r="F544" s="7"/>
      <c r="G544" s="19"/>
      <c r="H544" s="35"/>
      <c r="I544" s="35"/>
      <c r="J544" s="35">
        <f t="shared" si="17"/>
        <v>306778</v>
      </c>
      <c r="K544" s="20"/>
      <c r="L544" s="7"/>
    </row>
    <row r="545" spans="1:12" s="9" customFormat="1" ht="18.75" hidden="1" x14ac:dyDescent="0.3">
      <c r="A545" s="19"/>
      <c r="B545" s="17"/>
      <c r="C545" s="17"/>
      <c r="D545" s="17">
        <f t="shared" si="16"/>
        <v>0</v>
      </c>
      <c r="E545" s="18"/>
      <c r="F545" s="7"/>
      <c r="G545" s="19"/>
      <c r="H545" s="35"/>
      <c r="I545" s="35"/>
      <c r="J545" s="35">
        <f t="shared" si="17"/>
        <v>306778</v>
      </c>
      <c r="K545" s="20"/>
      <c r="L545" s="7"/>
    </row>
    <row r="546" spans="1:12" s="9" customFormat="1" ht="18.75" hidden="1" x14ac:dyDescent="0.3">
      <c r="A546" s="19"/>
      <c r="B546" s="17"/>
      <c r="C546" s="17"/>
      <c r="D546" s="17">
        <f t="shared" si="16"/>
        <v>0</v>
      </c>
      <c r="E546" s="18"/>
      <c r="F546" s="7"/>
      <c r="G546" s="19"/>
      <c r="H546" s="35"/>
      <c r="I546" s="35"/>
      <c r="J546" s="35">
        <f t="shared" si="17"/>
        <v>306778</v>
      </c>
      <c r="K546" s="20"/>
      <c r="L546" s="7"/>
    </row>
    <row r="547" spans="1:12" s="9" customFormat="1" ht="18.75" hidden="1" x14ac:dyDescent="0.3">
      <c r="A547" s="19"/>
      <c r="B547" s="17"/>
      <c r="C547" s="17"/>
      <c r="D547" s="17">
        <f t="shared" si="16"/>
        <v>0</v>
      </c>
      <c r="E547" s="18"/>
      <c r="F547" s="7"/>
      <c r="G547" s="19"/>
      <c r="H547" s="35"/>
      <c r="I547" s="35"/>
      <c r="J547" s="35">
        <f t="shared" si="17"/>
        <v>306778</v>
      </c>
      <c r="K547" s="20"/>
      <c r="L547" s="7"/>
    </row>
    <row r="548" spans="1:12" s="9" customFormat="1" ht="18.75" hidden="1" x14ac:dyDescent="0.3">
      <c r="A548" s="19"/>
      <c r="B548" s="17"/>
      <c r="C548" s="17"/>
      <c r="D548" s="17">
        <f t="shared" si="16"/>
        <v>0</v>
      </c>
      <c r="E548" s="18"/>
      <c r="F548" s="7"/>
      <c r="G548" s="19"/>
      <c r="H548" s="35"/>
      <c r="I548" s="35"/>
      <c r="J548" s="35">
        <f t="shared" si="17"/>
        <v>306778</v>
      </c>
      <c r="K548" s="20"/>
      <c r="L548" s="7"/>
    </row>
    <row r="549" spans="1:12" s="9" customFormat="1" ht="18.75" hidden="1" x14ac:dyDescent="0.3">
      <c r="A549" s="19"/>
      <c r="B549" s="17"/>
      <c r="C549" s="17"/>
      <c r="D549" s="17">
        <f t="shared" si="16"/>
        <v>0</v>
      </c>
      <c r="E549" s="18"/>
      <c r="F549" s="7"/>
      <c r="G549" s="19"/>
      <c r="H549" s="35"/>
      <c r="I549" s="35"/>
      <c r="J549" s="35">
        <f t="shared" si="17"/>
        <v>306778</v>
      </c>
      <c r="K549" s="20"/>
      <c r="L549" s="7"/>
    </row>
    <row r="550" spans="1:12" s="9" customFormat="1" ht="18.75" hidden="1" x14ac:dyDescent="0.3">
      <c r="A550" s="19"/>
      <c r="B550" s="17"/>
      <c r="C550" s="17"/>
      <c r="D550" s="17">
        <f t="shared" si="16"/>
        <v>0</v>
      </c>
      <c r="E550" s="18"/>
      <c r="F550" s="7"/>
      <c r="G550" s="19"/>
      <c r="H550" s="35"/>
      <c r="I550" s="35"/>
      <c r="J550" s="35">
        <f t="shared" si="17"/>
        <v>306778</v>
      </c>
      <c r="K550" s="20"/>
      <c r="L550" s="7"/>
    </row>
    <row r="551" spans="1:12" s="9" customFormat="1" ht="18.75" hidden="1" x14ac:dyDescent="0.3">
      <c r="A551" s="19"/>
      <c r="B551" s="17"/>
      <c r="C551" s="17"/>
      <c r="D551" s="17">
        <f t="shared" si="16"/>
        <v>0</v>
      </c>
      <c r="E551" s="18"/>
      <c r="F551" s="7"/>
      <c r="G551" s="19"/>
      <c r="H551" s="35"/>
      <c r="I551" s="35"/>
      <c r="J551" s="35">
        <f t="shared" si="17"/>
        <v>306778</v>
      </c>
      <c r="K551" s="20"/>
      <c r="L551" s="7"/>
    </row>
    <row r="552" spans="1:12" s="9" customFormat="1" ht="18.75" hidden="1" x14ac:dyDescent="0.3">
      <c r="A552" s="19"/>
      <c r="B552" s="17"/>
      <c r="C552" s="17"/>
      <c r="D552" s="17">
        <f t="shared" si="16"/>
        <v>0</v>
      </c>
      <c r="E552" s="18"/>
      <c r="F552" s="7"/>
      <c r="G552" s="19"/>
      <c r="H552" s="35"/>
      <c r="I552" s="35"/>
      <c r="J552" s="35">
        <f t="shared" si="17"/>
        <v>306778</v>
      </c>
      <c r="K552" s="20"/>
      <c r="L552" s="7"/>
    </row>
    <row r="553" spans="1:12" s="9" customFormat="1" ht="18.75" hidden="1" x14ac:dyDescent="0.3">
      <c r="A553" s="19"/>
      <c r="B553" s="17"/>
      <c r="C553" s="17"/>
      <c r="D553" s="17">
        <f t="shared" si="16"/>
        <v>0</v>
      </c>
      <c r="E553" s="18"/>
      <c r="F553" s="7"/>
      <c r="G553" s="19"/>
      <c r="H553" s="35"/>
      <c r="I553" s="35"/>
      <c r="J553" s="35">
        <f t="shared" si="17"/>
        <v>306778</v>
      </c>
      <c r="K553" s="20"/>
      <c r="L553" s="7"/>
    </row>
    <row r="554" spans="1:12" s="9" customFormat="1" ht="18.75" hidden="1" x14ac:dyDescent="0.3">
      <c r="A554" s="19"/>
      <c r="B554" s="17"/>
      <c r="C554" s="17"/>
      <c r="D554" s="17">
        <f t="shared" si="16"/>
        <v>0</v>
      </c>
      <c r="E554" s="18"/>
      <c r="F554" s="7"/>
      <c r="G554" s="19"/>
      <c r="H554" s="35"/>
      <c r="I554" s="35"/>
      <c r="J554" s="35">
        <f t="shared" si="17"/>
        <v>306778</v>
      </c>
      <c r="K554" s="20"/>
      <c r="L554" s="7"/>
    </row>
    <row r="555" spans="1:12" s="9" customFormat="1" ht="18.75" hidden="1" x14ac:dyDescent="0.3">
      <c r="A555" s="19"/>
      <c r="B555" s="17"/>
      <c r="C555" s="17"/>
      <c r="D555" s="17">
        <f t="shared" si="16"/>
        <v>0</v>
      </c>
      <c r="E555" s="18"/>
      <c r="F555" s="7"/>
      <c r="G555" s="19"/>
      <c r="H555" s="35"/>
      <c r="I555" s="35"/>
      <c r="J555" s="35">
        <f t="shared" si="17"/>
        <v>306778</v>
      </c>
      <c r="K555" s="20"/>
      <c r="L555" s="7"/>
    </row>
    <row r="556" spans="1:12" s="9" customFormat="1" ht="18.75" hidden="1" x14ac:dyDescent="0.3">
      <c r="A556" s="19"/>
      <c r="B556" s="17"/>
      <c r="C556" s="17"/>
      <c r="D556" s="17">
        <f t="shared" si="16"/>
        <v>0</v>
      </c>
      <c r="E556" s="18"/>
      <c r="F556" s="7"/>
      <c r="G556" s="19"/>
      <c r="H556" s="35"/>
      <c r="I556" s="35"/>
      <c r="J556" s="35">
        <f t="shared" si="17"/>
        <v>306778</v>
      </c>
      <c r="K556" s="20"/>
      <c r="L556" s="7"/>
    </row>
    <row r="557" spans="1:12" s="9" customFormat="1" ht="18.75" hidden="1" x14ac:dyDescent="0.3">
      <c r="A557" s="19"/>
      <c r="B557" s="17"/>
      <c r="C557" s="17"/>
      <c r="D557" s="17">
        <f t="shared" si="16"/>
        <v>0</v>
      </c>
      <c r="E557" s="18"/>
      <c r="F557" s="7"/>
      <c r="G557" s="19"/>
      <c r="H557" s="35"/>
      <c r="I557" s="35"/>
      <c r="J557" s="35">
        <f t="shared" si="17"/>
        <v>306778</v>
      </c>
      <c r="K557" s="20"/>
      <c r="L557" s="7"/>
    </row>
    <row r="558" spans="1:12" s="9" customFormat="1" ht="18.75" hidden="1" x14ac:dyDescent="0.3">
      <c r="A558" s="19"/>
      <c r="B558" s="17"/>
      <c r="C558" s="17"/>
      <c r="D558" s="17">
        <f t="shared" si="16"/>
        <v>0</v>
      </c>
      <c r="E558" s="18"/>
      <c r="F558" s="7"/>
      <c r="G558" s="19"/>
      <c r="H558" s="35"/>
      <c r="I558" s="35"/>
      <c r="J558" s="35">
        <f t="shared" si="17"/>
        <v>306778</v>
      </c>
      <c r="K558" s="20"/>
      <c r="L558" s="7"/>
    </row>
    <row r="559" spans="1:12" s="9" customFormat="1" ht="18.75" hidden="1" x14ac:dyDescent="0.3">
      <c r="A559" s="19"/>
      <c r="B559" s="17"/>
      <c r="C559" s="17"/>
      <c r="D559" s="17">
        <f t="shared" si="16"/>
        <v>0</v>
      </c>
      <c r="E559" s="18"/>
      <c r="F559" s="7"/>
      <c r="G559" s="19"/>
      <c r="H559" s="35"/>
      <c r="I559" s="35"/>
      <c r="J559" s="35">
        <f t="shared" si="17"/>
        <v>306778</v>
      </c>
      <c r="K559" s="20"/>
      <c r="L559" s="7"/>
    </row>
    <row r="560" spans="1:12" s="9" customFormat="1" ht="18.75" hidden="1" x14ac:dyDescent="0.3">
      <c r="A560" s="19"/>
      <c r="B560" s="17"/>
      <c r="C560" s="17"/>
      <c r="D560" s="17">
        <f t="shared" si="16"/>
        <v>0</v>
      </c>
      <c r="E560" s="18"/>
      <c r="F560" s="7"/>
      <c r="G560" s="19"/>
      <c r="H560" s="35"/>
      <c r="I560" s="35"/>
      <c r="J560" s="35">
        <f t="shared" si="17"/>
        <v>306778</v>
      </c>
      <c r="K560" s="20"/>
      <c r="L560" s="7"/>
    </row>
    <row r="561" spans="1:12" s="9" customFormat="1" ht="18.75" hidden="1" x14ac:dyDescent="0.3">
      <c r="A561" s="19"/>
      <c r="B561" s="17"/>
      <c r="C561" s="17"/>
      <c r="D561" s="17">
        <f t="shared" si="16"/>
        <v>0</v>
      </c>
      <c r="E561" s="18"/>
      <c r="F561" s="7"/>
      <c r="G561" s="19"/>
      <c r="H561" s="36"/>
      <c r="I561" s="36"/>
      <c r="J561" s="35">
        <f t="shared" si="17"/>
        <v>306778</v>
      </c>
      <c r="K561" s="21"/>
      <c r="L561" s="7"/>
    </row>
    <row r="562" spans="1:12" s="9" customFormat="1" ht="18.75" hidden="1" x14ac:dyDescent="0.3">
      <c r="A562" s="19"/>
      <c r="B562" s="17"/>
      <c r="C562" s="17"/>
      <c r="D562" s="17">
        <f t="shared" si="16"/>
        <v>0</v>
      </c>
      <c r="E562" s="18"/>
      <c r="F562" s="7"/>
      <c r="G562" s="22"/>
      <c r="H562" s="36"/>
      <c r="I562" s="36"/>
      <c r="J562" s="35">
        <f t="shared" si="17"/>
        <v>306778</v>
      </c>
      <c r="K562" s="21"/>
      <c r="L562" s="7"/>
    </row>
    <row r="563" spans="1:12" s="9" customFormat="1" ht="18.75" hidden="1" x14ac:dyDescent="0.3">
      <c r="A563" s="19"/>
      <c r="B563" s="17"/>
      <c r="C563" s="17"/>
      <c r="D563" s="17">
        <f t="shared" si="16"/>
        <v>0</v>
      </c>
      <c r="E563" s="18"/>
      <c r="F563" s="7"/>
      <c r="G563" s="22"/>
      <c r="H563" s="36"/>
      <c r="I563" s="36"/>
      <c r="J563" s="35">
        <f t="shared" si="17"/>
        <v>306778</v>
      </c>
      <c r="K563" s="21"/>
      <c r="L563" s="7"/>
    </row>
    <row r="564" spans="1:12" s="9" customFormat="1" ht="18.75" hidden="1" x14ac:dyDescent="0.3">
      <c r="A564" s="19"/>
      <c r="B564" s="17"/>
      <c r="C564" s="17"/>
      <c r="D564" s="17">
        <f t="shared" si="16"/>
        <v>0</v>
      </c>
      <c r="E564" s="18"/>
      <c r="F564" s="7"/>
      <c r="G564" s="22"/>
      <c r="H564" s="36"/>
      <c r="I564" s="36"/>
      <c r="J564" s="35">
        <f t="shared" si="17"/>
        <v>306778</v>
      </c>
      <c r="K564" s="21"/>
      <c r="L564" s="7"/>
    </row>
    <row r="565" spans="1:12" s="9" customFormat="1" ht="18.75" hidden="1" x14ac:dyDescent="0.3">
      <c r="A565" s="19"/>
      <c r="B565" s="17"/>
      <c r="C565" s="17"/>
      <c r="D565" s="17">
        <f t="shared" si="16"/>
        <v>0</v>
      </c>
      <c r="E565" s="18"/>
      <c r="F565" s="7"/>
      <c r="G565" s="22"/>
      <c r="H565" s="36"/>
      <c r="I565" s="36"/>
      <c r="J565" s="35">
        <f t="shared" si="17"/>
        <v>306778</v>
      </c>
      <c r="K565" s="21"/>
      <c r="L565" s="7"/>
    </row>
    <row r="566" spans="1:12" s="9" customFormat="1" ht="18.75" hidden="1" x14ac:dyDescent="0.3">
      <c r="A566" s="19"/>
      <c r="B566" s="17"/>
      <c r="C566" s="17"/>
      <c r="D566" s="17">
        <f t="shared" si="16"/>
        <v>0</v>
      </c>
      <c r="E566" s="18"/>
      <c r="F566" s="7"/>
      <c r="G566" s="22"/>
      <c r="H566" s="36"/>
      <c r="I566" s="36"/>
      <c r="J566" s="35">
        <f t="shared" si="17"/>
        <v>306778</v>
      </c>
      <c r="K566" s="21"/>
      <c r="L566" s="7"/>
    </row>
    <row r="567" spans="1:12" s="9" customFormat="1" ht="19.5" hidden="1" thickBot="1" x14ac:dyDescent="0.35">
      <c r="A567" s="19"/>
      <c r="B567" s="17"/>
      <c r="C567" s="17"/>
      <c r="D567" s="17">
        <f t="shared" si="16"/>
        <v>0</v>
      </c>
      <c r="E567" s="18"/>
      <c r="F567" s="7"/>
      <c r="G567" s="22"/>
      <c r="H567" s="36"/>
      <c r="I567" s="36"/>
      <c r="J567" s="35">
        <f t="shared" si="17"/>
        <v>306778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0</v>
      </c>
      <c r="E568" s="18"/>
      <c r="F568" s="7"/>
      <c r="G568" s="23" t="s">
        <v>9</v>
      </c>
      <c r="H568" s="37">
        <f>SUM(H6:H567)</f>
        <v>314178</v>
      </c>
      <c r="I568" s="37">
        <f>SUM(I6:I567)</f>
        <v>7400</v>
      </c>
      <c r="J568" s="37">
        <f>H568-I568</f>
        <v>306778</v>
      </c>
      <c r="K568" s="24"/>
      <c r="L568" s="7"/>
    </row>
    <row r="569" spans="1:12" s="9" customFormat="1" ht="27.75" customHeight="1" thickBot="1" x14ac:dyDescent="0.35">
      <c r="A569" s="19"/>
      <c r="B569" s="17"/>
      <c r="C569" s="17"/>
      <c r="D569" s="17">
        <f t="shared" si="16"/>
        <v>0</v>
      </c>
      <c r="E569" s="18"/>
      <c r="F569" s="7"/>
      <c r="G569" s="25" t="s">
        <v>7</v>
      </c>
      <c r="H569" s="42">
        <f>H568-I568</f>
        <v>306778</v>
      </c>
      <c r="I569" s="213" t="s">
        <v>23</v>
      </c>
      <c r="J569" s="214"/>
      <c r="K569" s="215"/>
      <c r="L569" s="7"/>
    </row>
    <row r="570" spans="1:12" s="9" customFormat="1" ht="18.75" hidden="1" x14ac:dyDescent="0.3">
      <c r="A570" s="19"/>
      <c r="B570" s="17"/>
      <c r="C570" s="17"/>
      <c r="D570" s="17">
        <f t="shared" si="16"/>
        <v>0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8.75" hidden="1" x14ac:dyDescent="0.3">
      <c r="A571" s="19"/>
      <c r="B571" s="17"/>
      <c r="C571" s="17"/>
      <c r="D571" s="17">
        <f t="shared" si="16"/>
        <v>0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8.75" hidden="1" x14ac:dyDescent="0.3">
      <c r="A572" s="19"/>
      <c r="B572" s="17"/>
      <c r="C572" s="17"/>
      <c r="D572" s="17">
        <f t="shared" si="16"/>
        <v>0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8.75" hidden="1" x14ac:dyDescent="0.3">
      <c r="A573" s="19"/>
      <c r="B573" s="17"/>
      <c r="C573" s="17"/>
      <c r="D573" s="17">
        <f t="shared" si="16"/>
        <v>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8.75" hidden="1" x14ac:dyDescent="0.3">
      <c r="A574" s="19"/>
      <c r="B574" s="17"/>
      <c r="C574" s="17"/>
      <c r="D574" s="17">
        <f t="shared" si="16"/>
        <v>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8.75" hidden="1" x14ac:dyDescent="0.3">
      <c r="A575" s="19"/>
      <c r="B575" s="17"/>
      <c r="C575" s="17"/>
      <c r="D575" s="17">
        <f t="shared" si="16"/>
        <v>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8.75" hidden="1" x14ac:dyDescent="0.3">
      <c r="A576" s="19"/>
      <c r="B576" s="17"/>
      <c r="C576" s="17"/>
      <c r="D576" s="17">
        <f t="shared" si="16"/>
        <v>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8.75" hidden="1" x14ac:dyDescent="0.3">
      <c r="A577" s="19"/>
      <c r="B577" s="17"/>
      <c r="C577" s="17"/>
      <c r="D577" s="17">
        <f t="shared" si="16"/>
        <v>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8.75" hidden="1" x14ac:dyDescent="0.3">
      <c r="A578" s="19"/>
      <c r="B578" s="17"/>
      <c r="C578" s="17"/>
      <c r="D578" s="17">
        <f t="shared" si="16"/>
        <v>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8.75" hidden="1" x14ac:dyDescent="0.3">
      <c r="A579" s="19"/>
      <c r="B579" s="17"/>
      <c r="C579" s="17"/>
      <c r="D579" s="17">
        <f t="shared" si="16"/>
        <v>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8.75" hidden="1" x14ac:dyDescent="0.3">
      <c r="A580" s="19"/>
      <c r="B580" s="17"/>
      <c r="C580" s="17"/>
      <c r="D580" s="17">
        <f t="shared" si="16"/>
        <v>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8.75" hidden="1" x14ac:dyDescent="0.3">
      <c r="A581" s="19"/>
      <c r="B581" s="17"/>
      <c r="C581" s="17"/>
      <c r="D581" s="17">
        <f t="shared" si="16"/>
        <v>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8.75" hidden="1" x14ac:dyDescent="0.3">
      <c r="A582" s="19"/>
      <c r="B582" s="17"/>
      <c r="C582" s="17"/>
      <c r="D582" s="17">
        <f t="shared" si="16"/>
        <v>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8.75" hidden="1" x14ac:dyDescent="0.3">
      <c r="A583" s="19"/>
      <c r="B583" s="17"/>
      <c r="C583" s="17"/>
      <c r="D583" s="17">
        <f t="shared" ref="D583:D646" si="18">D582+B583-C583</f>
        <v>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8.75" hidden="1" x14ac:dyDescent="0.3">
      <c r="A584" s="19"/>
      <c r="B584" s="17"/>
      <c r="C584" s="17"/>
      <c r="D584" s="17">
        <f t="shared" si="18"/>
        <v>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8.75" hidden="1" x14ac:dyDescent="0.3">
      <c r="A585" s="19"/>
      <c r="B585" s="17"/>
      <c r="C585" s="17"/>
      <c r="D585" s="17">
        <f t="shared" si="18"/>
        <v>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8.75" hidden="1" x14ac:dyDescent="0.3">
      <c r="A586" s="19"/>
      <c r="B586" s="17"/>
      <c r="C586" s="17"/>
      <c r="D586" s="17">
        <f t="shared" si="18"/>
        <v>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8.75" hidden="1" x14ac:dyDescent="0.3">
      <c r="A587" s="19"/>
      <c r="B587" s="17"/>
      <c r="C587" s="17"/>
      <c r="D587" s="17">
        <f t="shared" si="18"/>
        <v>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8.75" hidden="1" x14ac:dyDescent="0.3">
      <c r="A588" s="19"/>
      <c r="B588" s="17"/>
      <c r="C588" s="17"/>
      <c r="D588" s="17">
        <f t="shared" si="18"/>
        <v>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8.75" hidden="1" x14ac:dyDescent="0.3">
      <c r="A589" s="19"/>
      <c r="B589" s="17"/>
      <c r="C589" s="17"/>
      <c r="D589" s="17">
        <f t="shared" si="18"/>
        <v>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8.75" hidden="1" x14ac:dyDescent="0.3">
      <c r="A590" s="19"/>
      <c r="B590" s="17"/>
      <c r="C590" s="17"/>
      <c r="D590" s="17">
        <f t="shared" si="18"/>
        <v>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8.75" hidden="1" x14ac:dyDescent="0.3">
      <c r="A591" s="19"/>
      <c r="B591" s="17"/>
      <c r="C591" s="17"/>
      <c r="D591" s="17">
        <f t="shared" si="18"/>
        <v>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8.75" hidden="1" x14ac:dyDescent="0.3">
      <c r="A592" s="19"/>
      <c r="B592" s="17"/>
      <c r="C592" s="17"/>
      <c r="D592" s="17">
        <f t="shared" si="18"/>
        <v>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8.75" hidden="1" x14ac:dyDescent="0.3">
      <c r="A593" s="19"/>
      <c r="B593" s="17"/>
      <c r="C593" s="17"/>
      <c r="D593" s="17">
        <f t="shared" si="18"/>
        <v>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8.75" hidden="1" x14ac:dyDescent="0.3">
      <c r="A594" s="19"/>
      <c r="B594" s="17"/>
      <c r="C594" s="17"/>
      <c r="D594" s="17">
        <f t="shared" si="18"/>
        <v>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8.75" hidden="1" x14ac:dyDescent="0.3">
      <c r="A595" s="19"/>
      <c r="B595" s="17"/>
      <c r="C595" s="17"/>
      <c r="D595" s="17">
        <f t="shared" si="18"/>
        <v>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8.75" hidden="1" x14ac:dyDescent="0.3">
      <c r="A596" s="19"/>
      <c r="B596" s="17"/>
      <c r="C596" s="17"/>
      <c r="D596" s="17">
        <f t="shared" si="18"/>
        <v>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8.75" hidden="1" x14ac:dyDescent="0.3">
      <c r="A597" s="19"/>
      <c r="B597" s="17"/>
      <c r="C597" s="17"/>
      <c r="D597" s="17">
        <f t="shared" si="18"/>
        <v>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8.75" hidden="1" x14ac:dyDescent="0.3">
      <c r="A598" s="19"/>
      <c r="B598" s="17"/>
      <c r="C598" s="17"/>
      <c r="D598" s="17">
        <f t="shared" si="18"/>
        <v>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8.75" hidden="1" x14ac:dyDescent="0.3">
      <c r="A599" s="19"/>
      <c r="B599" s="17"/>
      <c r="C599" s="17"/>
      <c r="D599" s="17">
        <f t="shared" si="18"/>
        <v>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8.75" hidden="1" x14ac:dyDescent="0.3">
      <c r="A600" s="19"/>
      <c r="B600" s="17"/>
      <c r="C600" s="17"/>
      <c r="D600" s="17">
        <f t="shared" si="18"/>
        <v>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8.75" hidden="1" x14ac:dyDescent="0.3">
      <c r="A601" s="19"/>
      <c r="B601" s="17"/>
      <c r="C601" s="17"/>
      <c r="D601" s="17">
        <f t="shared" si="18"/>
        <v>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8.75" hidden="1" x14ac:dyDescent="0.3">
      <c r="A602" s="19"/>
      <c r="B602" s="17"/>
      <c r="C602" s="17"/>
      <c r="D602" s="17">
        <f t="shared" si="18"/>
        <v>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8.75" hidden="1" x14ac:dyDescent="0.3">
      <c r="A603" s="19"/>
      <c r="B603" s="17"/>
      <c r="C603" s="17"/>
      <c r="D603" s="17">
        <f t="shared" si="18"/>
        <v>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8.75" hidden="1" x14ac:dyDescent="0.3">
      <c r="A604" s="19"/>
      <c r="B604" s="17"/>
      <c r="C604" s="17"/>
      <c r="D604" s="17">
        <f t="shared" si="18"/>
        <v>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8.75" hidden="1" x14ac:dyDescent="0.3">
      <c r="A605" s="19"/>
      <c r="B605" s="17"/>
      <c r="C605" s="17"/>
      <c r="D605" s="17">
        <f t="shared" si="18"/>
        <v>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8.75" hidden="1" x14ac:dyDescent="0.3">
      <c r="A606" s="19"/>
      <c r="B606" s="17"/>
      <c r="C606" s="17"/>
      <c r="D606" s="17">
        <f t="shared" si="18"/>
        <v>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8.75" hidden="1" x14ac:dyDescent="0.3">
      <c r="A607" s="19"/>
      <c r="B607" s="17"/>
      <c r="C607" s="17"/>
      <c r="D607" s="17">
        <f t="shared" si="18"/>
        <v>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8.75" hidden="1" x14ac:dyDescent="0.3">
      <c r="A608" s="19"/>
      <c r="B608" s="17"/>
      <c r="C608" s="17"/>
      <c r="D608" s="17">
        <f t="shared" si="18"/>
        <v>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8.75" hidden="1" x14ac:dyDescent="0.3">
      <c r="A609" s="19"/>
      <c r="B609" s="17"/>
      <c r="C609" s="17"/>
      <c r="D609" s="17">
        <f t="shared" si="18"/>
        <v>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8.75" hidden="1" x14ac:dyDescent="0.3">
      <c r="A610" s="19"/>
      <c r="B610" s="17"/>
      <c r="C610" s="17"/>
      <c r="D610" s="17">
        <f t="shared" si="18"/>
        <v>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8.75" hidden="1" x14ac:dyDescent="0.3">
      <c r="A611" s="19"/>
      <c r="B611" s="17"/>
      <c r="C611" s="17"/>
      <c r="D611" s="17">
        <f t="shared" si="18"/>
        <v>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8.75" hidden="1" x14ac:dyDescent="0.3">
      <c r="A612" s="19"/>
      <c r="B612" s="17"/>
      <c r="C612" s="17"/>
      <c r="D612" s="17">
        <f t="shared" si="18"/>
        <v>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8.75" hidden="1" x14ac:dyDescent="0.3">
      <c r="A613" s="19"/>
      <c r="B613" s="17"/>
      <c r="C613" s="17"/>
      <c r="D613" s="17">
        <f t="shared" si="18"/>
        <v>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8.75" hidden="1" x14ac:dyDescent="0.3">
      <c r="A614" s="19"/>
      <c r="B614" s="17"/>
      <c r="C614" s="17"/>
      <c r="D614" s="17">
        <f t="shared" si="18"/>
        <v>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8.75" hidden="1" x14ac:dyDescent="0.3">
      <c r="A615" s="19"/>
      <c r="B615" s="17"/>
      <c r="C615" s="17"/>
      <c r="D615" s="17">
        <f t="shared" si="18"/>
        <v>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8.75" hidden="1" x14ac:dyDescent="0.3">
      <c r="A616" s="19"/>
      <c r="B616" s="17"/>
      <c r="C616" s="17"/>
      <c r="D616" s="17">
        <f t="shared" si="18"/>
        <v>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8.75" hidden="1" x14ac:dyDescent="0.3">
      <c r="A617" s="19"/>
      <c r="B617" s="17"/>
      <c r="C617" s="17"/>
      <c r="D617" s="17">
        <f t="shared" si="18"/>
        <v>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8.75" hidden="1" x14ac:dyDescent="0.3">
      <c r="A618" s="19"/>
      <c r="B618" s="17"/>
      <c r="C618" s="17"/>
      <c r="D618" s="17">
        <f t="shared" si="18"/>
        <v>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8.75" hidden="1" x14ac:dyDescent="0.3">
      <c r="A619" s="19"/>
      <c r="B619" s="17"/>
      <c r="C619" s="17"/>
      <c r="D619" s="17">
        <f t="shared" si="18"/>
        <v>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8.75" hidden="1" x14ac:dyDescent="0.3">
      <c r="A620" s="19"/>
      <c r="B620" s="17"/>
      <c r="C620" s="17"/>
      <c r="D620" s="17">
        <f t="shared" si="18"/>
        <v>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8.75" hidden="1" x14ac:dyDescent="0.3">
      <c r="A621" s="19"/>
      <c r="B621" s="17"/>
      <c r="C621" s="17"/>
      <c r="D621" s="17">
        <f t="shared" si="18"/>
        <v>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8.75" hidden="1" x14ac:dyDescent="0.3">
      <c r="A622" s="19"/>
      <c r="B622" s="17"/>
      <c r="C622" s="17"/>
      <c r="D622" s="17">
        <f t="shared" si="18"/>
        <v>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8.75" hidden="1" x14ac:dyDescent="0.3">
      <c r="A623" s="19"/>
      <c r="B623" s="17"/>
      <c r="C623" s="17"/>
      <c r="D623" s="17">
        <f t="shared" si="18"/>
        <v>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8.75" hidden="1" x14ac:dyDescent="0.3">
      <c r="A624" s="19"/>
      <c r="B624" s="17"/>
      <c r="C624" s="17"/>
      <c r="D624" s="17">
        <f t="shared" si="18"/>
        <v>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8.75" hidden="1" x14ac:dyDescent="0.3">
      <c r="A625" s="19"/>
      <c r="B625" s="17"/>
      <c r="C625" s="17"/>
      <c r="D625" s="17">
        <f t="shared" si="18"/>
        <v>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8.75" hidden="1" x14ac:dyDescent="0.3">
      <c r="A626" s="19"/>
      <c r="B626" s="17"/>
      <c r="C626" s="17"/>
      <c r="D626" s="17">
        <f t="shared" si="18"/>
        <v>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8.75" hidden="1" x14ac:dyDescent="0.3">
      <c r="A627" s="19"/>
      <c r="B627" s="17"/>
      <c r="C627" s="17"/>
      <c r="D627" s="17">
        <f t="shared" si="18"/>
        <v>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8.75" hidden="1" x14ac:dyDescent="0.3">
      <c r="A628" s="19"/>
      <c r="B628" s="17"/>
      <c r="C628" s="17"/>
      <c r="D628" s="17">
        <f t="shared" si="18"/>
        <v>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8.75" hidden="1" x14ac:dyDescent="0.3">
      <c r="A629" s="19"/>
      <c r="B629" s="17"/>
      <c r="C629" s="17"/>
      <c r="D629" s="17">
        <f t="shared" si="18"/>
        <v>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8.75" hidden="1" x14ac:dyDescent="0.3">
      <c r="A630" s="19"/>
      <c r="B630" s="17"/>
      <c r="C630" s="17"/>
      <c r="D630" s="17">
        <f t="shared" si="18"/>
        <v>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8.75" hidden="1" x14ac:dyDescent="0.3">
      <c r="A631" s="19"/>
      <c r="B631" s="17"/>
      <c r="C631" s="17"/>
      <c r="D631" s="17">
        <f t="shared" si="18"/>
        <v>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8.75" hidden="1" x14ac:dyDescent="0.3">
      <c r="A632" s="19"/>
      <c r="B632" s="17"/>
      <c r="C632" s="17"/>
      <c r="D632" s="17">
        <f t="shared" si="18"/>
        <v>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8.75" hidden="1" x14ac:dyDescent="0.3">
      <c r="A633" s="19"/>
      <c r="B633" s="17"/>
      <c r="C633" s="17"/>
      <c r="D633" s="17">
        <f t="shared" si="18"/>
        <v>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8.75" hidden="1" x14ac:dyDescent="0.3">
      <c r="A634" s="19"/>
      <c r="B634" s="17"/>
      <c r="C634" s="17"/>
      <c r="D634" s="17">
        <f t="shared" si="18"/>
        <v>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8.75" hidden="1" x14ac:dyDescent="0.3">
      <c r="A635" s="19"/>
      <c r="B635" s="17"/>
      <c r="C635" s="17"/>
      <c r="D635" s="17">
        <f t="shared" si="18"/>
        <v>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8.75" hidden="1" x14ac:dyDescent="0.3">
      <c r="A636" s="19"/>
      <c r="B636" s="17"/>
      <c r="C636" s="17"/>
      <c r="D636" s="17">
        <f t="shared" si="18"/>
        <v>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8.75" hidden="1" x14ac:dyDescent="0.3">
      <c r="A637" s="19"/>
      <c r="B637" s="17"/>
      <c r="C637" s="17"/>
      <c r="D637" s="17">
        <f t="shared" si="18"/>
        <v>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8.75" hidden="1" x14ac:dyDescent="0.3">
      <c r="A638" s="19"/>
      <c r="B638" s="17"/>
      <c r="C638" s="17"/>
      <c r="D638" s="17">
        <f t="shared" si="18"/>
        <v>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8.75" hidden="1" x14ac:dyDescent="0.3">
      <c r="A639" s="19"/>
      <c r="B639" s="17"/>
      <c r="C639" s="17"/>
      <c r="D639" s="17">
        <f t="shared" si="18"/>
        <v>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8.75" hidden="1" x14ac:dyDescent="0.3">
      <c r="A640" s="19"/>
      <c r="B640" s="17"/>
      <c r="C640" s="17"/>
      <c r="D640" s="17">
        <f t="shared" si="18"/>
        <v>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8.75" hidden="1" x14ac:dyDescent="0.3">
      <c r="A641" s="19"/>
      <c r="B641" s="17"/>
      <c r="C641" s="17"/>
      <c r="D641" s="17">
        <f t="shared" si="18"/>
        <v>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8.75" hidden="1" x14ac:dyDescent="0.3">
      <c r="A642" s="19"/>
      <c r="B642" s="17"/>
      <c r="C642" s="17"/>
      <c r="D642" s="17">
        <f t="shared" si="18"/>
        <v>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8.75" hidden="1" x14ac:dyDescent="0.3">
      <c r="A643" s="19"/>
      <c r="B643" s="17"/>
      <c r="C643" s="17"/>
      <c r="D643" s="17">
        <f t="shared" si="18"/>
        <v>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8.75" hidden="1" x14ac:dyDescent="0.3">
      <c r="A644" s="19"/>
      <c r="B644" s="17"/>
      <c r="C644" s="17"/>
      <c r="D644" s="17">
        <f t="shared" si="18"/>
        <v>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8.75" hidden="1" x14ac:dyDescent="0.3">
      <c r="A645" s="19"/>
      <c r="B645" s="17"/>
      <c r="C645" s="17"/>
      <c r="D645" s="17">
        <f t="shared" si="18"/>
        <v>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8.75" hidden="1" x14ac:dyDescent="0.3">
      <c r="A646" s="19"/>
      <c r="B646" s="17"/>
      <c r="C646" s="17"/>
      <c r="D646" s="17">
        <f t="shared" si="18"/>
        <v>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8.75" hidden="1" x14ac:dyDescent="0.3">
      <c r="A647" s="19"/>
      <c r="B647" s="17"/>
      <c r="C647" s="17"/>
      <c r="D647" s="17">
        <f t="shared" ref="D647:D710" si="19">D646+B647-C647</f>
        <v>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8.75" hidden="1" x14ac:dyDescent="0.3">
      <c r="A648" s="19"/>
      <c r="B648" s="17"/>
      <c r="C648" s="17"/>
      <c r="D648" s="17">
        <f t="shared" si="19"/>
        <v>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8.75" hidden="1" x14ac:dyDescent="0.3">
      <c r="A649" s="19"/>
      <c r="B649" s="17"/>
      <c r="C649" s="17"/>
      <c r="D649" s="17">
        <f t="shared" si="19"/>
        <v>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8.75" hidden="1" x14ac:dyDescent="0.3">
      <c r="A650" s="19"/>
      <c r="B650" s="17"/>
      <c r="C650" s="17"/>
      <c r="D650" s="17">
        <f t="shared" si="19"/>
        <v>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8.75" hidden="1" x14ac:dyDescent="0.3">
      <c r="A651" s="19"/>
      <c r="B651" s="17"/>
      <c r="C651" s="17"/>
      <c r="D651" s="17">
        <f t="shared" si="19"/>
        <v>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8.75" hidden="1" x14ac:dyDescent="0.3">
      <c r="A652" s="19"/>
      <c r="B652" s="17"/>
      <c r="C652" s="17"/>
      <c r="D652" s="17">
        <f t="shared" si="19"/>
        <v>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8.75" hidden="1" x14ac:dyDescent="0.3">
      <c r="A653" s="19"/>
      <c r="B653" s="17"/>
      <c r="C653" s="17"/>
      <c r="D653" s="17">
        <f t="shared" si="19"/>
        <v>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8.75" hidden="1" x14ac:dyDescent="0.3">
      <c r="A654" s="19"/>
      <c r="B654" s="17"/>
      <c r="C654" s="17"/>
      <c r="D654" s="17">
        <f t="shared" si="19"/>
        <v>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8.75" hidden="1" x14ac:dyDescent="0.3">
      <c r="A655" s="19"/>
      <c r="B655" s="17"/>
      <c r="C655" s="17"/>
      <c r="D655" s="17">
        <f t="shared" si="19"/>
        <v>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8.75" hidden="1" x14ac:dyDescent="0.3">
      <c r="A656" s="19"/>
      <c r="B656" s="17"/>
      <c r="C656" s="17"/>
      <c r="D656" s="17">
        <f t="shared" si="19"/>
        <v>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8.75" hidden="1" x14ac:dyDescent="0.3">
      <c r="A657" s="19"/>
      <c r="B657" s="17"/>
      <c r="C657" s="17"/>
      <c r="D657" s="17">
        <f t="shared" si="19"/>
        <v>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8.75" hidden="1" x14ac:dyDescent="0.3">
      <c r="A658" s="19"/>
      <c r="B658" s="17"/>
      <c r="C658" s="17"/>
      <c r="D658" s="17">
        <f t="shared" si="19"/>
        <v>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8.75" hidden="1" x14ac:dyDescent="0.3">
      <c r="A659" s="19"/>
      <c r="B659" s="17"/>
      <c r="C659" s="17"/>
      <c r="D659" s="17">
        <f t="shared" si="19"/>
        <v>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8.75" hidden="1" x14ac:dyDescent="0.3">
      <c r="A660" s="19"/>
      <c r="B660" s="17"/>
      <c r="C660" s="17"/>
      <c r="D660" s="17">
        <f t="shared" si="19"/>
        <v>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8.75" hidden="1" x14ac:dyDescent="0.3">
      <c r="A661" s="19"/>
      <c r="B661" s="17"/>
      <c r="C661" s="17"/>
      <c r="D661" s="17">
        <f t="shared" si="19"/>
        <v>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8.75" hidden="1" x14ac:dyDescent="0.3">
      <c r="A662" s="19"/>
      <c r="B662" s="17"/>
      <c r="C662" s="17"/>
      <c r="D662" s="17">
        <f t="shared" si="19"/>
        <v>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8.75" hidden="1" x14ac:dyDescent="0.3">
      <c r="A663" s="19"/>
      <c r="B663" s="17"/>
      <c r="C663" s="17"/>
      <c r="D663" s="17">
        <f t="shared" si="19"/>
        <v>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8.75" hidden="1" x14ac:dyDescent="0.3">
      <c r="A664" s="19"/>
      <c r="B664" s="17"/>
      <c r="C664" s="17"/>
      <c r="D664" s="17">
        <f t="shared" si="19"/>
        <v>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8.75" hidden="1" x14ac:dyDescent="0.3">
      <c r="A665" s="19"/>
      <c r="B665" s="17"/>
      <c r="C665" s="17"/>
      <c r="D665" s="17">
        <f t="shared" si="19"/>
        <v>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8.75" hidden="1" x14ac:dyDescent="0.3">
      <c r="A666" s="19"/>
      <c r="B666" s="17"/>
      <c r="C666" s="17"/>
      <c r="D666" s="17">
        <f t="shared" si="19"/>
        <v>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8.75" hidden="1" x14ac:dyDescent="0.3">
      <c r="A667" s="19"/>
      <c r="B667" s="17"/>
      <c r="C667" s="17"/>
      <c r="D667" s="17">
        <f t="shared" si="19"/>
        <v>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8.75" hidden="1" x14ac:dyDescent="0.3">
      <c r="A668" s="19"/>
      <c r="B668" s="17"/>
      <c r="C668" s="17"/>
      <c r="D668" s="17">
        <f t="shared" si="19"/>
        <v>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8.75" hidden="1" x14ac:dyDescent="0.3">
      <c r="A669" s="19"/>
      <c r="B669" s="17"/>
      <c r="C669" s="17"/>
      <c r="D669" s="17">
        <f t="shared" si="19"/>
        <v>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8.75" hidden="1" x14ac:dyDescent="0.3">
      <c r="A670" s="19"/>
      <c r="B670" s="17"/>
      <c r="C670" s="17"/>
      <c r="D670" s="17">
        <f t="shared" si="19"/>
        <v>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8.75" hidden="1" x14ac:dyDescent="0.3">
      <c r="A671" s="19"/>
      <c r="B671" s="17"/>
      <c r="C671" s="17"/>
      <c r="D671" s="17">
        <f t="shared" si="19"/>
        <v>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8.75" hidden="1" x14ac:dyDescent="0.3">
      <c r="A672" s="19"/>
      <c r="B672" s="17"/>
      <c r="C672" s="17"/>
      <c r="D672" s="17">
        <f t="shared" si="19"/>
        <v>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8.75" hidden="1" x14ac:dyDescent="0.3">
      <c r="A673" s="19"/>
      <c r="B673" s="17"/>
      <c r="C673" s="17"/>
      <c r="D673" s="17">
        <f t="shared" si="19"/>
        <v>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8.75" hidden="1" x14ac:dyDescent="0.3">
      <c r="A674" s="19"/>
      <c r="B674" s="17"/>
      <c r="C674" s="17"/>
      <c r="D674" s="17">
        <f t="shared" si="19"/>
        <v>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8.75" hidden="1" x14ac:dyDescent="0.3">
      <c r="A675" s="19"/>
      <c r="B675" s="17"/>
      <c r="C675" s="17"/>
      <c r="D675" s="17">
        <f t="shared" si="19"/>
        <v>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8.75" hidden="1" x14ac:dyDescent="0.3">
      <c r="A676" s="19"/>
      <c r="B676" s="17"/>
      <c r="C676" s="17"/>
      <c r="D676" s="17">
        <f t="shared" si="19"/>
        <v>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8.75" hidden="1" x14ac:dyDescent="0.3">
      <c r="A677" s="19"/>
      <c r="B677" s="17"/>
      <c r="C677" s="17"/>
      <c r="D677" s="17">
        <f t="shared" si="19"/>
        <v>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8.75" hidden="1" x14ac:dyDescent="0.3">
      <c r="A678" s="19"/>
      <c r="B678" s="17"/>
      <c r="C678" s="17"/>
      <c r="D678" s="17">
        <f t="shared" si="19"/>
        <v>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8.75" hidden="1" x14ac:dyDescent="0.3">
      <c r="A679" s="19"/>
      <c r="B679" s="17"/>
      <c r="C679" s="17"/>
      <c r="D679" s="17">
        <f t="shared" si="19"/>
        <v>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8.75" hidden="1" x14ac:dyDescent="0.3">
      <c r="A680" s="19"/>
      <c r="B680" s="17"/>
      <c r="C680" s="17"/>
      <c r="D680" s="17">
        <f t="shared" si="19"/>
        <v>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8.75" hidden="1" x14ac:dyDescent="0.3">
      <c r="A681" s="19"/>
      <c r="B681" s="17"/>
      <c r="C681" s="17"/>
      <c r="D681" s="17">
        <f t="shared" si="19"/>
        <v>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8.75" hidden="1" x14ac:dyDescent="0.3">
      <c r="A682" s="19"/>
      <c r="B682" s="17"/>
      <c r="C682" s="17"/>
      <c r="D682" s="17">
        <f t="shared" si="19"/>
        <v>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8.75" hidden="1" x14ac:dyDescent="0.3">
      <c r="A683" s="19"/>
      <c r="B683" s="17"/>
      <c r="C683" s="17"/>
      <c r="D683" s="17">
        <f t="shared" si="19"/>
        <v>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8.75" hidden="1" x14ac:dyDescent="0.3">
      <c r="A684" s="19"/>
      <c r="B684" s="17"/>
      <c r="C684" s="17"/>
      <c r="D684" s="17">
        <f t="shared" si="19"/>
        <v>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8.75" hidden="1" x14ac:dyDescent="0.3">
      <c r="A685" s="19"/>
      <c r="B685" s="17"/>
      <c r="C685" s="17"/>
      <c r="D685" s="17">
        <f t="shared" si="19"/>
        <v>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8.75" hidden="1" x14ac:dyDescent="0.3">
      <c r="A686" s="19"/>
      <c r="B686" s="17"/>
      <c r="C686" s="17"/>
      <c r="D686" s="17">
        <f t="shared" si="19"/>
        <v>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8.75" hidden="1" x14ac:dyDescent="0.3">
      <c r="A687" s="19"/>
      <c r="B687" s="17"/>
      <c r="C687" s="17"/>
      <c r="D687" s="17">
        <f t="shared" si="19"/>
        <v>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8.75" hidden="1" x14ac:dyDescent="0.3">
      <c r="A688" s="19"/>
      <c r="B688" s="17"/>
      <c r="C688" s="17"/>
      <c r="D688" s="17">
        <f t="shared" si="19"/>
        <v>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8.75" hidden="1" x14ac:dyDescent="0.3">
      <c r="A689" s="19"/>
      <c r="B689" s="17"/>
      <c r="C689" s="17"/>
      <c r="D689" s="17">
        <f t="shared" si="19"/>
        <v>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8.75" hidden="1" x14ac:dyDescent="0.3">
      <c r="A690" s="19"/>
      <c r="B690" s="17"/>
      <c r="C690" s="17"/>
      <c r="D690" s="17">
        <f t="shared" si="19"/>
        <v>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8.75" hidden="1" x14ac:dyDescent="0.3">
      <c r="A691" s="19"/>
      <c r="B691" s="17"/>
      <c r="C691" s="17"/>
      <c r="D691" s="17">
        <f t="shared" si="19"/>
        <v>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8.75" hidden="1" x14ac:dyDescent="0.3">
      <c r="A692" s="19"/>
      <c r="B692" s="17"/>
      <c r="C692" s="17"/>
      <c r="D692" s="17">
        <f t="shared" si="19"/>
        <v>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8.75" hidden="1" x14ac:dyDescent="0.3">
      <c r="A693" s="19"/>
      <c r="B693" s="17"/>
      <c r="C693" s="17"/>
      <c r="D693" s="17">
        <f t="shared" si="19"/>
        <v>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8.75" hidden="1" x14ac:dyDescent="0.3">
      <c r="A694" s="19"/>
      <c r="B694" s="17"/>
      <c r="C694" s="17"/>
      <c r="D694" s="17">
        <f t="shared" si="19"/>
        <v>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8.75" hidden="1" x14ac:dyDescent="0.3">
      <c r="A695" s="19"/>
      <c r="B695" s="17"/>
      <c r="C695" s="17"/>
      <c r="D695" s="17">
        <f t="shared" si="19"/>
        <v>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8.75" hidden="1" x14ac:dyDescent="0.3">
      <c r="A696" s="19"/>
      <c r="B696" s="17"/>
      <c r="C696" s="17"/>
      <c r="D696" s="17">
        <f t="shared" si="19"/>
        <v>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8.75" hidden="1" x14ac:dyDescent="0.3">
      <c r="A697" s="19"/>
      <c r="B697" s="17"/>
      <c r="C697" s="17"/>
      <c r="D697" s="17">
        <f t="shared" si="19"/>
        <v>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8.75" hidden="1" x14ac:dyDescent="0.3">
      <c r="A698" s="19"/>
      <c r="B698" s="17"/>
      <c r="C698" s="17"/>
      <c r="D698" s="17">
        <f t="shared" si="19"/>
        <v>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8.75" hidden="1" x14ac:dyDescent="0.3">
      <c r="A699" s="19"/>
      <c r="B699" s="17"/>
      <c r="C699" s="17"/>
      <c r="D699" s="17">
        <f t="shared" si="19"/>
        <v>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8.75" hidden="1" x14ac:dyDescent="0.3">
      <c r="A700" s="19"/>
      <c r="B700" s="17"/>
      <c r="C700" s="17"/>
      <c r="D700" s="17">
        <f t="shared" si="19"/>
        <v>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8.75" hidden="1" x14ac:dyDescent="0.3">
      <c r="A701" s="19"/>
      <c r="B701" s="17"/>
      <c r="C701" s="17"/>
      <c r="D701" s="17">
        <f t="shared" si="19"/>
        <v>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8.75" hidden="1" x14ac:dyDescent="0.3">
      <c r="A702" s="19"/>
      <c r="B702" s="17"/>
      <c r="C702" s="17"/>
      <c r="D702" s="17">
        <f t="shared" si="19"/>
        <v>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8.75" hidden="1" x14ac:dyDescent="0.3">
      <c r="A703" s="19"/>
      <c r="B703" s="17"/>
      <c r="C703" s="17"/>
      <c r="D703" s="17">
        <f t="shared" si="19"/>
        <v>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8.75" hidden="1" x14ac:dyDescent="0.3">
      <c r="A704" s="19"/>
      <c r="B704" s="17"/>
      <c r="C704" s="17"/>
      <c r="D704" s="17">
        <f t="shared" si="19"/>
        <v>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8.75" hidden="1" x14ac:dyDescent="0.3">
      <c r="A705" s="19"/>
      <c r="B705" s="17"/>
      <c r="C705" s="17"/>
      <c r="D705" s="17">
        <f t="shared" si="19"/>
        <v>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8.75" hidden="1" x14ac:dyDescent="0.3">
      <c r="A706" s="19"/>
      <c r="B706" s="17"/>
      <c r="C706" s="17"/>
      <c r="D706" s="17">
        <f t="shared" si="19"/>
        <v>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8.75" hidden="1" x14ac:dyDescent="0.3">
      <c r="A707" s="19"/>
      <c r="B707" s="17"/>
      <c r="C707" s="17"/>
      <c r="D707" s="17">
        <f t="shared" si="19"/>
        <v>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8.75" hidden="1" x14ac:dyDescent="0.3">
      <c r="A708" s="19"/>
      <c r="B708" s="17"/>
      <c r="C708" s="17"/>
      <c r="D708" s="17">
        <f t="shared" si="19"/>
        <v>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8.75" hidden="1" x14ac:dyDescent="0.3">
      <c r="A709" s="19"/>
      <c r="B709" s="17"/>
      <c r="C709" s="17"/>
      <c r="D709" s="17">
        <f t="shared" si="19"/>
        <v>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8.75" hidden="1" x14ac:dyDescent="0.3">
      <c r="A710" s="19"/>
      <c r="B710" s="17"/>
      <c r="C710" s="17"/>
      <c r="D710" s="17">
        <f t="shared" si="19"/>
        <v>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8.75" hidden="1" x14ac:dyDescent="0.3">
      <c r="A711" s="19"/>
      <c r="B711" s="17"/>
      <c r="C711" s="17"/>
      <c r="D711" s="17">
        <f t="shared" ref="D711:D764" si="20">D710+B711-C711</f>
        <v>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8.75" hidden="1" x14ac:dyDescent="0.3">
      <c r="A712" s="19"/>
      <c r="B712" s="17"/>
      <c r="C712" s="17"/>
      <c r="D712" s="17">
        <f t="shared" si="20"/>
        <v>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8.75" hidden="1" x14ac:dyDescent="0.3">
      <c r="A713" s="19"/>
      <c r="B713" s="17"/>
      <c r="C713" s="17"/>
      <c r="D713" s="17">
        <f t="shared" si="20"/>
        <v>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8.75" hidden="1" x14ac:dyDescent="0.3">
      <c r="A714" s="19"/>
      <c r="B714" s="17"/>
      <c r="C714" s="17"/>
      <c r="D714" s="17">
        <f t="shared" si="20"/>
        <v>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8.75" hidden="1" x14ac:dyDescent="0.3">
      <c r="A715" s="19"/>
      <c r="B715" s="17"/>
      <c r="C715" s="17"/>
      <c r="D715" s="17">
        <f t="shared" si="20"/>
        <v>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8.75" hidden="1" x14ac:dyDescent="0.3">
      <c r="A716" s="19"/>
      <c r="B716" s="17"/>
      <c r="C716" s="17"/>
      <c r="D716" s="17">
        <f t="shared" si="20"/>
        <v>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8.75" hidden="1" x14ac:dyDescent="0.3">
      <c r="A717" s="19"/>
      <c r="B717" s="17"/>
      <c r="C717" s="17"/>
      <c r="D717" s="17">
        <f t="shared" si="20"/>
        <v>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8.75" hidden="1" x14ac:dyDescent="0.3">
      <c r="A718" s="19"/>
      <c r="B718" s="17"/>
      <c r="C718" s="17"/>
      <c r="D718" s="17">
        <f t="shared" si="20"/>
        <v>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8.75" hidden="1" x14ac:dyDescent="0.3">
      <c r="A719" s="19"/>
      <c r="B719" s="17"/>
      <c r="C719" s="17"/>
      <c r="D719" s="17">
        <f t="shared" si="20"/>
        <v>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8.75" hidden="1" x14ac:dyDescent="0.3">
      <c r="A720" s="19"/>
      <c r="B720" s="17"/>
      <c r="C720" s="17"/>
      <c r="D720" s="17">
        <f t="shared" si="20"/>
        <v>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8.75" hidden="1" x14ac:dyDescent="0.3">
      <c r="A721" s="19"/>
      <c r="B721" s="17"/>
      <c r="C721" s="17"/>
      <c r="D721" s="17">
        <f t="shared" si="20"/>
        <v>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8.75" hidden="1" x14ac:dyDescent="0.3">
      <c r="A722" s="19"/>
      <c r="B722" s="17"/>
      <c r="C722" s="17"/>
      <c r="D722" s="17">
        <f t="shared" si="20"/>
        <v>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8.75" hidden="1" x14ac:dyDescent="0.3">
      <c r="A723" s="19"/>
      <c r="B723" s="17"/>
      <c r="C723" s="17"/>
      <c r="D723" s="17">
        <f t="shared" si="20"/>
        <v>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8.75" hidden="1" x14ac:dyDescent="0.3">
      <c r="A724" s="19"/>
      <c r="B724" s="17"/>
      <c r="C724" s="17"/>
      <c r="D724" s="17">
        <f t="shared" si="20"/>
        <v>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8.75" hidden="1" x14ac:dyDescent="0.3">
      <c r="A725" s="19"/>
      <c r="B725" s="17"/>
      <c r="C725" s="17"/>
      <c r="D725" s="17">
        <f t="shared" si="20"/>
        <v>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8.75" hidden="1" x14ac:dyDescent="0.3">
      <c r="A726" s="19"/>
      <c r="B726" s="17"/>
      <c r="C726" s="17"/>
      <c r="D726" s="17">
        <f t="shared" si="20"/>
        <v>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8.75" hidden="1" x14ac:dyDescent="0.3">
      <c r="A727" s="19"/>
      <c r="B727" s="17"/>
      <c r="C727" s="17"/>
      <c r="D727" s="17">
        <f t="shared" si="20"/>
        <v>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8.75" hidden="1" x14ac:dyDescent="0.3">
      <c r="A728" s="19"/>
      <c r="B728" s="17"/>
      <c r="C728" s="17"/>
      <c r="D728" s="17">
        <f t="shared" si="20"/>
        <v>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8.75" hidden="1" x14ac:dyDescent="0.3">
      <c r="A729" s="19"/>
      <c r="B729" s="17"/>
      <c r="C729" s="17"/>
      <c r="D729" s="17">
        <f t="shared" si="20"/>
        <v>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8.75" hidden="1" x14ac:dyDescent="0.3">
      <c r="A730" s="19"/>
      <c r="B730" s="17"/>
      <c r="C730" s="17"/>
      <c r="D730" s="17">
        <f t="shared" si="20"/>
        <v>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8.75" hidden="1" x14ac:dyDescent="0.3">
      <c r="A731" s="19"/>
      <c r="B731" s="17"/>
      <c r="C731" s="17"/>
      <c r="D731" s="17">
        <f t="shared" si="20"/>
        <v>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8.75" hidden="1" x14ac:dyDescent="0.3">
      <c r="A732" s="19"/>
      <c r="B732" s="17"/>
      <c r="C732" s="17"/>
      <c r="D732" s="17">
        <f t="shared" si="20"/>
        <v>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8.75" hidden="1" x14ac:dyDescent="0.3">
      <c r="A733" s="19"/>
      <c r="B733" s="17"/>
      <c r="C733" s="17"/>
      <c r="D733" s="17">
        <f t="shared" si="20"/>
        <v>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8.75" hidden="1" x14ac:dyDescent="0.3">
      <c r="A734" s="19"/>
      <c r="B734" s="17"/>
      <c r="C734" s="17"/>
      <c r="D734" s="17">
        <f t="shared" si="20"/>
        <v>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8.75" hidden="1" x14ac:dyDescent="0.3">
      <c r="A735" s="19"/>
      <c r="B735" s="17"/>
      <c r="C735" s="17"/>
      <c r="D735" s="17">
        <f t="shared" si="20"/>
        <v>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8.75" hidden="1" x14ac:dyDescent="0.3">
      <c r="A736" s="19"/>
      <c r="B736" s="17"/>
      <c r="C736" s="17"/>
      <c r="D736" s="17">
        <f t="shared" si="20"/>
        <v>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8.75" hidden="1" x14ac:dyDescent="0.3">
      <c r="A737" s="19"/>
      <c r="B737" s="17"/>
      <c r="C737" s="17"/>
      <c r="D737" s="17">
        <f t="shared" si="20"/>
        <v>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8.75" hidden="1" x14ac:dyDescent="0.3">
      <c r="A738" s="19"/>
      <c r="B738" s="17"/>
      <c r="C738" s="17"/>
      <c r="D738" s="17">
        <f t="shared" si="20"/>
        <v>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8.75" hidden="1" x14ac:dyDescent="0.3">
      <c r="A739" s="19"/>
      <c r="B739" s="17"/>
      <c r="C739" s="17"/>
      <c r="D739" s="17">
        <f t="shared" si="20"/>
        <v>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8.75" hidden="1" x14ac:dyDescent="0.3">
      <c r="A740" s="19"/>
      <c r="B740" s="17"/>
      <c r="C740" s="17"/>
      <c r="D740" s="17">
        <f t="shared" si="20"/>
        <v>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8.75" hidden="1" x14ac:dyDescent="0.3">
      <c r="A741" s="19"/>
      <c r="B741" s="17"/>
      <c r="C741" s="17"/>
      <c r="D741" s="17">
        <f t="shared" si="20"/>
        <v>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8.75" hidden="1" x14ac:dyDescent="0.3">
      <c r="A742" s="19"/>
      <c r="B742" s="17"/>
      <c r="C742" s="17"/>
      <c r="D742" s="17">
        <f t="shared" si="20"/>
        <v>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8.75" hidden="1" x14ac:dyDescent="0.3">
      <c r="A743" s="19"/>
      <c r="B743" s="17"/>
      <c r="C743" s="17"/>
      <c r="D743" s="17">
        <f t="shared" si="20"/>
        <v>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8.75" hidden="1" x14ac:dyDescent="0.3">
      <c r="A744" s="19"/>
      <c r="B744" s="17"/>
      <c r="C744" s="17"/>
      <c r="D744" s="17">
        <f t="shared" si="20"/>
        <v>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8.75" hidden="1" x14ac:dyDescent="0.3">
      <c r="A745" s="19"/>
      <c r="B745" s="17"/>
      <c r="C745" s="17"/>
      <c r="D745" s="17">
        <f t="shared" si="20"/>
        <v>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8.75" hidden="1" x14ac:dyDescent="0.3">
      <c r="A746" s="19"/>
      <c r="B746" s="17"/>
      <c r="C746" s="17"/>
      <c r="D746" s="17">
        <f t="shared" si="20"/>
        <v>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8.75" hidden="1" x14ac:dyDescent="0.3">
      <c r="A747" s="19"/>
      <c r="B747" s="17"/>
      <c r="C747" s="17"/>
      <c r="D747" s="17">
        <f t="shared" si="20"/>
        <v>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8.75" hidden="1" x14ac:dyDescent="0.3">
      <c r="A748" s="19"/>
      <c r="B748" s="17"/>
      <c r="C748" s="17"/>
      <c r="D748" s="17">
        <f t="shared" si="20"/>
        <v>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8.75" hidden="1" x14ac:dyDescent="0.3">
      <c r="A749" s="19"/>
      <c r="B749" s="17"/>
      <c r="C749" s="17"/>
      <c r="D749" s="17">
        <f t="shared" si="20"/>
        <v>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8.75" hidden="1" x14ac:dyDescent="0.3">
      <c r="A750" s="19"/>
      <c r="B750" s="17"/>
      <c r="C750" s="17"/>
      <c r="D750" s="17">
        <f t="shared" si="20"/>
        <v>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8.75" hidden="1" x14ac:dyDescent="0.3">
      <c r="A751" s="19"/>
      <c r="B751" s="17"/>
      <c r="C751" s="17"/>
      <c r="D751" s="17">
        <f t="shared" si="20"/>
        <v>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8.75" hidden="1" x14ac:dyDescent="0.3">
      <c r="A752" s="19"/>
      <c r="B752" s="17"/>
      <c r="C752" s="17"/>
      <c r="D752" s="17">
        <f t="shared" si="20"/>
        <v>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8.75" hidden="1" x14ac:dyDescent="0.3">
      <c r="A753" s="19"/>
      <c r="B753" s="17"/>
      <c r="C753" s="17"/>
      <c r="D753" s="17">
        <f t="shared" si="20"/>
        <v>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8.75" hidden="1" x14ac:dyDescent="0.3">
      <c r="A754" s="19"/>
      <c r="B754" s="17"/>
      <c r="C754" s="17"/>
      <c r="D754" s="17">
        <f t="shared" si="20"/>
        <v>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8.75" hidden="1" x14ac:dyDescent="0.3">
      <c r="A755" s="19"/>
      <c r="B755" s="17"/>
      <c r="C755" s="17"/>
      <c r="D755" s="17">
        <f t="shared" si="20"/>
        <v>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8.75" hidden="1" x14ac:dyDescent="0.3">
      <c r="A756" s="19"/>
      <c r="B756" s="17"/>
      <c r="C756" s="17"/>
      <c r="D756" s="17">
        <f t="shared" si="20"/>
        <v>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8.75" hidden="1" x14ac:dyDescent="0.3">
      <c r="A757" s="19"/>
      <c r="B757" s="17"/>
      <c r="C757" s="17"/>
      <c r="D757" s="17">
        <f t="shared" si="20"/>
        <v>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8.75" hidden="1" x14ac:dyDescent="0.3">
      <c r="A758" s="19"/>
      <c r="B758" s="17"/>
      <c r="C758" s="17"/>
      <c r="D758" s="17">
        <f t="shared" si="20"/>
        <v>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8.75" hidden="1" x14ac:dyDescent="0.3">
      <c r="A759" s="19"/>
      <c r="B759" s="17"/>
      <c r="C759" s="17"/>
      <c r="D759" s="17">
        <f t="shared" si="20"/>
        <v>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8.75" hidden="1" x14ac:dyDescent="0.3">
      <c r="A760" s="19"/>
      <c r="B760" s="17"/>
      <c r="C760" s="17"/>
      <c r="D760" s="17">
        <f t="shared" si="20"/>
        <v>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8.75" hidden="1" x14ac:dyDescent="0.3">
      <c r="A761" s="19"/>
      <c r="B761" s="17"/>
      <c r="C761" s="17"/>
      <c r="D761" s="17">
        <f t="shared" si="20"/>
        <v>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8.75" hidden="1" x14ac:dyDescent="0.3">
      <c r="A762" s="19"/>
      <c r="B762" s="17"/>
      <c r="C762" s="17"/>
      <c r="D762" s="17">
        <f t="shared" si="20"/>
        <v>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8.75" hidden="1" x14ac:dyDescent="0.3">
      <c r="A763" s="19"/>
      <c r="B763" s="17"/>
      <c r="C763" s="17"/>
      <c r="D763" s="17">
        <f t="shared" si="20"/>
        <v>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8.75" hidden="1" x14ac:dyDescent="0.3">
      <c r="A764" s="19"/>
      <c r="B764" s="17"/>
      <c r="C764" s="17"/>
      <c r="D764" s="17">
        <f t="shared" si="20"/>
        <v>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hidden="1" thickBot="1" x14ac:dyDescent="0.35">
      <c r="A765" s="19"/>
      <c r="B765" s="17"/>
      <c r="C765" s="17"/>
      <c r="D765" s="17">
        <f>D764+B765-C765</f>
        <v>0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0</v>
      </c>
      <c r="C766" s="30">
        <f>SUM(C6:C765)</f>
        <v>0</v>
      </c>
      <c r="D766" s="30">
        <f>B766-C766</f>
        <v>0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0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8" spans="1:12" x14ac:dyDescent="0.45">
      <c r="J768" s="38">
        <f>H569</f>
        <v>306778</v>
      </c>
      <c r="K768" s="2" t="s">
        <v>22</v>
      </c>
    </row>
    <row r="769" spans="10:11" x14ac:dyDescent="0.45">
      <c r="J769" s="46">
        <f>B767</f>
        <v>0</v>
      </c>
      <c r="K769" s="47" t="s">
        <v>21</v>
      </c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9D86-E726-4D19-B8A3-C336826131FF}">
  <sheetPr>
    <tabColor theme="7" tint="0.39997558519241921"/>
  </sheetPr>
  <dimension ref="A1:L994"/>
  <sheetViews>
    <sheetView showGridLines="0" rightToLeft="1" topLeftCell="F1" zoomScaleNormal="100" workbookViewId="0">
      <pane xSplit="2" ySplit="5" topLeftCell="H278" activePane="bottomRight" state="frozen"/>
      <selection activeCell="L17" sqref="L17"/>
      <selection pane="topRight" activeCell="L17" sqref="L17"/>
      <selection pane="bottomLeft" activeCell="L17" sqref="L17"/>
      <selection pane="bottomRight" activeCell="H293" sqref="H293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8.5703125" style="2" customWidth="1"/>
    <col min="9" max="9" width="18" style="2" customWidth="1"/>
    <col min="10" max="10" width="23.42578125" style="2" customWidth="1"/>
    <col min="11" max="11" width="51.7109375" style="2" customWidth="1"/>
    <col min="12" max="16384" width="9.140625" style="2"/>
  </cols>
  <sheetData>
    <row r="1" spans="1:12" ht="36.75" thickBot="1" x14ac:dyDescent="0.5">
      <c r="A1" s="207" t="s">
        <v>31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اخرى</v>
      </c>
      <c r="E2" s="211"/>
      <c r="F2" s="1"/>
      <c r="G2" s="212" t="s">
        <v>1</v>
      </c>
      <c r="H2" s="212"/>
      <c r="I2" s="212"/>
      <c r="J2" s="3" t="str">
        <f>A1</f>
        <v>مصاريف اخرى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33</v>
      </c>
      <c r="I5" s="13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 t="s">
        <v>776</v>
      </c>
      <c r="H6" s="34">
        <v>12000</v>
      </c>
      <c r="I6" s="34"/>
      <c r="J6" s="34">
        <f>H6-I6</f>
        <v>12000</v>
      </c>
      <c r="K6" s="18" t="s">
        <v>51</v>
      </c>
      <c r="L6" s="7"/>
    </row>
    <row r="7" spans="1:12" s="9" customFormat="1" ht="18.75" x14ac:dyDescent="0.3">
      <c r="A7" s="14"/>
      <c r="B7" s="17"/>
      <c r="C7" s="17"/>
      <c r="D7" s="17">
        <f t="shared" ref="D7:D46" si="0">D6+B7-C7</f>
        <v>0</v>
      </c>
      <c r="E7" s="16"/>
      <c r="F7" s="7"/>
      <c r="G7" s="14">
        <v>46164</v>
      </c>
      <c r="H7" s="35">
        <v>700</v>
      </c>
      <c r="I7" s="35"/>
      <c r="J7" s="35">
        <f>J6+H7-I7</f>
        <v>12700</v>
      </c>
      <c r="K7" s="18" t="s">
        <v>185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>
        <v>46168</v>
      </c>
      <c r="H8" s="35">
        <v>30</v>
      </c>
      <c r="I8" s="35"/>
      <c r="J8" s="35">
        <f t="shared" ref="J8:J71" si="1">J7+H8-I8</f>
        <v>12730</v>
      </c>
      <c r="K8" s="18" t="s">
        <v>197</v>
      </c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>
        <v>46168</v>
      </c>
      <c r="H9" s="35">
        <v>250</v>
      </c>
      <c r="I9" s="35"/>
      <c r="J9" s="35">
        <f t="shared" si="1"/>
        <v>12980</v>
      </c>
      <c r="K9" s="18" t="s">
        <v>204</v>
      </c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>
        <v>46168</v>
      </c>
      <c r="H10" s="35">
        <v>120</v>
      </c>
      <c r="I10" s="35"/>
      <c r="J10" s="35">
        <f t="shared" si="1"/>
        <v>13100</v>
      </c>
      <c r="K10" s="18" t="s">
        <v>205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>
        <v>46174</v>
      </c>
      <c r="H11" s="17">
        <v>3650</v>
      </c>
      <c r="I11" s="35"/>
      <c r="J11" s="35">
        <f t="shared" si="1"/>
        <v>16750</v>
      </c>
      <c r="K11" s="20" t="s">
        <v>209</v>
      </c>
      <c r="L11" s="7"/>
    </row>
    <row r="12" spans="1:12" s="9" customFormat="1" ht="18.75" x14ac:dyDescent="0.3">
      <c r="A12" s="19"/>
      <c r="B12" s="17"/>
      <c r="C12" s="17"/>
      <c r="D12" s="17" t="e">
        <f>#REF!+B12-C12</f>
        <v>#REF!</v>
      </c>
      <c r="E12" s="18"/>
      <c r="F12" s="7"/>
      <c r="G12" s="19">
        <v>46174</v>
      </c>
      <c r="H12" s="17">
        <v>124</v>
      </c>
      <c r="I12" s="35"/>
      <c r="J12" s="35">
        <f t="shared" si="1"/>
        <v>16874</v>
      </c>
      <c r="K12" s="20" t="s">
        <v>212</v>
      </c>
      <c r="L12" s="7"/>
    </row>
    <row r="13" spans="1:12" s="9" customFormat="1" ht="18.75" x14ac:dyDescent="0.3">
      <c r="A13" s="19"/>
      <c r="B13" s="17"/>
      <c r="C13" s="17"/>
      <c r="D13" s="17" t="e">
        <f t="shared" si="0"/>
        <v>#REF!</v>
      </c>
      <c r="E13" s="18"/>
      <c r="F13" s="7"/>
      <c r="G13" s="19">
        <v>46174</v>
      </c>
      <c r="H13" s="17">
        <v>100</v>
      </c>
      <c r="I13" s="35"/>
      <c r="J13" s="35">
        <f t="shared" si="1"/>
        <v>16974</v>
      </c>
      <c r="K13" s="20" t="s">
        <v>213</v>
      </c>
      <c r="L13" s="7"/>
    </row>
    <row r="14" spans="1:12" s="9" customFormat="1" ht="18.75" x14ac:dyDescent="0.3">
      <c r="A14" s="19"/>
      <c r="B14" s="17"/>
      <c r="C14" s="17"/>
      <c r="D14" s="17" t="e">
        <f t="shared" si="0"/>
        <v>#REF!</v>
      </c>
      <c r="E14" s="18"/>
      <c r="F14" s="7"/>
      <c r="G14" s="19">
        <v>46174</v>
      </c>
      <c r="H14" s="35">
        <v>12</v>
      </c>
      <c r="I14" s="35"/>
      <c r="J14" s="35">
        <f t="shared" si="1"/>
        <v>16986</v>
      </c>
      <c r="K14" s="20" t="s">
        <v>214</v>
      </c>
      <c r="L14" s="7"/>
    </row>
    <row r="15" spans="1:12" s="9" customFormat="1" ht="18.75" x14ac:dyDescent="0.3">
      <c r="A15" s="19"/>
      <c r="B15" s="17"/>
      <c r="C15" s="17"/>
      <c r="D15" s="17" t="e">
        <f t="shared" si="0"/>
        <v>#REF!</v>
      </c>
      <c r="E15" s="18"/>
      <c r="F15" s="7"/>
      <c r="G15" s="19">
        <v>46175</v>
      </c>
      <c r="H15" s="35">
        <v>10</v>
      </c>
      <c r="I15" s="35"/>
      <c r="J15" s="35">
        <f t="shared" si="1"/>
        <v>16996</v>
      </c>
      <c r="K15" s="20" t="s">
        <v>219</v>
      </c>
      <c r="L15" s="7"/>
    </row>
    <row r="16" spans="1:12" s="9" customFormat="1" ht="18.75" x14ac:dyDescent="0.3">
      <c r="A16" s="19"/>
      <c r="B16" s="17"/>
      <c r="C16" s="17"/>
      <c r="D16" s="17" t="e">
        <f t="shared" si="0"/>
        <v>#REF!</v>
      </c>
      <c r="E16" s="18"/>
      <c r="F16" s="7"/>
      <c r="G16" s="19">
        <v>46176</v>
      </c>
      <c r="H16" s="35">
        <v>200</v>
      </c>
      <c r="I16" s="35"/>
      <c r="J16" s="35">
        <f t="shared" si="1"/>
        <v>17196</v>
      </c>
      <c r="K16" s="20" t="s">
        <v>223</v>
      </c>
      <c r="L16" s="7"/>
    </row>
    <row r="17" spans="1:12" s="9" customFormat="1" ht="18.75" x14ac:dyDescent="0.3">
      <c r="A17" s="19"/>
      <c r="B17" s="17"/>
      <c r="C17" s="17"/>
      <c r="D17" s="17" t="e">
        <f t="shared" si="0"/>
        <v>#REF!</v>
      </c>
      <c r="E17" s="18"/>
      <c r="F17" s="7"/>
      <c r="G17" s="19">
        <v>46177</v>
      </c>
      <c r="H17" s="35">
        <v>165</v>
      </c>
      <c r="I17" s="35"/>
      <c r="J17" s="35">
        <f t="shared" si="1"/>
        <v>17361</v>
      </c>
      <c r="K17" s="20" t="s">
        <v>237</v>
      </c>
      <c r="L17" s="7"/>
    </row>
    <row r="18" spans="1:12" s="9" customFormat="1" ht="18.75" x14ac:dyDescent="0.3">
      <c r="A18" s="19"/>
      <c r="B18" s="17"/>
      <c r="C18" s="17"/>
      <c r="D18" s="17" t="e">
        <f t="shared" si="0"/>
        <v>#REF!</v>
      </c>
      <c r="E18" s="18"/>
      <c r="F18" s="7"/>
      <c r="G18" s="19">
        <v>46181</v>
      </c>
      <c r="H18" s="35">
        <v>120</v>
      </c>
      <c r="I18" s="35"/>
      <c r="J18" s="35">
        <f t="shared" si="1"/>
        <v>17481</v>
      </c>
      <c r="K18" s="20" t="s">
        <v>253</v>
      </c>
      <c r="L18" s="7"/>
    </row>
    <row r="19" spans="1:12" s="9" customFormat="1" ht="18.75" x14ac:dyDescent="0.3">
      <c r="A19" s="19"/>
      <c r="B19" s="17"/>
      <c r="C19" s="17"/>
      <c r="D19" s="17" t="e">
        <f t="shared" si="0"/>
        <v>#REF!</v>
      </c>
      <c r="E19" s="18"/>
      <c r="F19" s="7"/>
      <c r="G19" s="19">
        <v>46181</v>
      </c>
      <c r="H19" s="35">
        <v>50</v>
      </c>
      <c r="I19" s="35"/>
      <c r="J19" s="35">
        <f t="shared" si="1"/>
        <v>17531</v>
      </c>
      <c r="K19" s="20" t="s">
        <v>237</v>
      </c>
      <c r="L19" s="7"/>
    </row>
    <row r="20" spans="1:12" s="9" customFormat="1" ht="18.75" x14ac:dyDescent="0.3">
      <c r="A20" s="19"/>
      <c r="B20" s="17"/>
      <c r="C20" s="17"/>
      <c r="D20" s="17" t="e">
        <f t="shared" si="0"/>
        <v>#REF!</v>
      </c>
      <c r="E20" s="18"/>
      <c r="F20" s="7"/>
      <c r="G20" s="19">
        <v>46182</v>
      </c>
      <c r="H20" s="35">
        <v>400</v>
      </c>
      <c r="I20" s="35"/>
      <c r="J20" s="35">
        <f t="shared" si="1"/>
        <v>17931</v>
      </c>
      <c r="K20" s="20" t="s">
        <v>270</v>
      </c>
      <c r="L20" s="7"/>
    </row>
    <row r="21" spans="1:12" s="9" customFormat="1" ht="18.75" x14ac:dyDescent="0.3">
      <c r="A21" s="19"/>
      <c r="B21" s="17"/>
      <c r="C21" s="17"/>
      <c r="D21" s="17" t="e">
        <f t="shared" si="0"/>
        <v>#REF!</v>
      </c>
      <c r="E21" s="18"/>
      <c r="F21" s="7"/>
      <c r="G21" s="19">
        <v>46182</v>
      </c>
      <c r="H21" s="35">
        <v>1225</v>
      </c>
      <c r="I21" s="35"/>
      <c r="J21" s="35">
        <f t="shared" si="1"/>
        <v>19156</v>
      </c>
      <c r="K21" s="20" t="s">
        <v>272</v>
      </c>
      <c r="L21" s="7"/>
    </row>
    <row r="22" spans="1:12" s="9" customFormat="1" ht="18.75" x14ac:dyDescent="0.3">
      <c r="A22" s="19"/>
      <c r="B22" s="17"/>
      <c r="C22" s="17"/>
      <c r="D22" s="17" t="e">
        <f t="shared" si="0"/>
        <v>#REF!</v>
      </c>
      <c r="E22" s="18"/>
      <c r="F22" s="7"/>
      <c r="G22" s="19">
        <v>46183</v>
      </c>
      <c r="H22" s="35">
        <v>67</v>
      </c>
      <c r="I22" s="35"/>
      <c r="J22" s="35">
        <f t="shared" si="1"/>
        <v>19223</v>
      </c>
      <c r="K22" s="20" t="s">
        <v>277</v>
      </c>
      <c r="L22" s="7"/>
    </row>
    <row r="23" spans="1:12" s="9" customFormat="1" ht="18.75" x14ac:dyDescent="0.3">
      <c r="A23" s="19"/>
      <c r="B23" s="17"/>
      <c r="C23" s="17"/>
      <c r="D23" s="17" t="e">
        <f t="shared" si="0"/>
        <v>#REF!</v>
      </c>
      <c r="E23" s="18"/>
      <c r="F23" s="7"/>
      <c r="G23" s="19">
        <v>46183</v>
      </c>
      <c r="H23" s="35">
        <v>20</v>
      </c>
      <c r="I23" s="35"/>
      <c r="J23" s="35">
        <f t="shared" si="1"/>
        <v>19243</v>
      </c>
      <c r="K23" s="20" t="s">
        <v>281</v>
      </c>
      <c r="L23" s="7"/>
    </row>
    <row r="24" spans="1:12" s="9" customFormat="1" ht="18.75" x14ac:dyDescent="0.3">
      <c r="A24" s="19"/>
      <c r="B24" s="17"/>
      <c r="C24" s="17"/>
      <c r="D24" s="17" t="e">
        <f t="shared" si="0"/>
        <v>#REF!</v>
      </c>
      <c r="E24" s="18"/>
      <c r="F24" s="7"/>
      <c r="G24" s="19">
        <v>46184</v>
      </c>
      <c r="H24" s="35">
        <v>200</v>
      </c>
      <c r="I24" s="35"/>
      <c r="J24" s="35">
        <f t="shared" si="1"/>
        <v>19443</v>
      </c>
      <c r="K24" s="20" t="s">
        <v>182</v>
      </c>
      <c r="L24" s="7"/>
    </row>
    <row r="25" spans="1:12" s="9" customFormat="1" ht="18.75" x14ac:dyDescent="0.3">
      <c r="A25" s="19"/>
      <c r="B25" s="17"/>
      <c r="C25" s="17"/>
      <c r="D25" s="17" t="e">
        <f>#REF!+B25-C25</f>
        <v>#REF!</v>
      </c>
      <c r="E25" s="18"/>
      <c r="F25" s="7"/>
      <c r="G25" s="19">
        <v>46184</v>
      </c>
      <c r="H25" s="35">
        <v>165</v>
      </c>
      <c r="I25" s="35"/>
      <c r="J25" s="35">
        <f t="shared" si="1"/>
        <v>19608</v>
      </c>
      <c r="K25" s="20" t="s">
        <v>277</v>
      </c>
      <c r="L25" s="7"/>
    </row>
    <row r="26" spans="1:12" s="9" customFormat="1" ht="18.75" x14ac:dyDescent="0.3">
      <c r="A26" s="19"/>
      <c r="B26" s="17"/>
      <c r="C26" s="17"/>
      <c r="D26" s="17" t="e">
        <f t="shared" si="0"/>
        <v>#REF!</v>
      </c>
      <c r="E26" s="18"/>
      <c r="F26" s="7"/>
      <c r="G26" s="19">
        <v>46184</v>
      </c>
      <c r="H26" s="35">
        <v>40</v>
      </c>
      <c r="I26" s="35"/>
      <c r="J26" s="35">
        <f t="shared" si="1"/>
        <v>19648</v>
      </c>
      <c r="K26" s="20" t="s">
        <v>277</v>
      </c>
      <c r="L26" s="7"/>
    </row>
    <row r="27" spans="1:12" s="9" customFormat="1" ht="18.75" x14ac:dyDescent="0.3">
      <c r="A27" s="19"/>
      <c r="B27" s="17"/>
      <c r="C27" s="17"/>
      <c r="D27" s="17" t="e">
        <f t="shared" si="0"/>
        <v>#REF!</v>
      </c>
      <c r="E27" s="18"/>
      <c r="F27" s="7"/>
      <c r="G27" s="19">
        <v>46184</v>
      </c>
      <c r="H27" s="35">
        <v>100</v>
      </c>
      <c r="I27" s="35"/>
      <c r="J27" s="35">
        <f t="shared" si="1"/>
        <v>19748</v>
      </c>
      <c r="K27" s="20" t="s">
        <v>183</v>
      </c>
      <c r="L27" s="7"/>
    </row>
    <row r="28" spans="1:12" s="9" customFormat="1" ht="18.75" x14ac:dyDescent="0.3">
      <c r="A28" s="19"/>
      <c r="B28" s="17"/>
      <c r="C28" s="17"/>
      <c r="D28" s="17" t="e">
        <f t="shared" si="0"/>
        <v>#REF!</v>
      </c>
      <c r="E28" s="18"/>
      <c r="F28" s="7"/>
      <c r="G28" s="19">
        <v>46185</v>
      </c>
      <c r="H28" s="35">
        <v>130</v>
      </c>
      <c r="I28" s="35"/>
      <c r="J28" s="35">
        <f t="shared" si="1"/>
        <v>19878</v>
      </c>
      <c r="K28" s="20" t="s">
        <v>300</v>
      </c>
      <c r="L28" s="7"/>
    </row>
    <row r="29" spans="1:12" s="9" customFormat="1" ht="18.75" x14ac:dyDescent="0.3">
      <c r="A29" s="19"/>
      <c r="B29" s="17"/>
      <c r="C29" s="17"/>
      <c r="D29" s="17" t="e">
        <f t="shared" si="0"/>
        <v>#REF!</v>
      </c>
      <c r="E29" s="18"/>
      <c r="F29" s="7"/>
      <c r="G29" s="19">
        <v>46185</v>
      </c>
      <c r="H29" s="35">
        <v>200</v>
      </c>
      <c r="I29" s="35"/>
      <c r="J29" s="35">
        <f t="shared" si="1"/>
        <v>20078</v>
      </c>
      <c r="K29" s="20" t="s">
        <v>301</v>
      </c>
      <c r="L29" s="7"/>
    </row>
    <row r="30" spans="1:12" s="9" customFormat="1" ht="18.75" x14ac:dyDescent="0.3">
      <c r="A30" s="19"/>
      <c r="B30" s="17"/>
      <c r="C30" s="17"/>
      <c r="D30" s="17" t="e">
        <f t="shared" si="0"/>
        <v>#REF!</v>
      </c>
      <c r="E30" s="18"/>
      <c r="F30" s="7"/>
      <c r="G30" s="19">
        <v>46189</v>
      </c>
      <c r="H30" s="35">
        <v>6</v>
      </c>
      <c r="I30" s="35"/>
      <c r="J30" s="35">
        <f t="shared" si="1"/>
        <v>20084</v>
      </c>
      <c r="K30" s="20" t="s">
        <v>219</v>
      </c>
      <c r="L30" s="7"/>
    </row>
    <row r="31" spans="1:12" s="9" customFormat="1" ht="18.75" x14ac:dyDescent="0.3">
      <c r="A31" s="19"/>
      <c r="B31" s="17"/>
      <c r="C31" s="17"/>
      <c r="D31" s="17"/>
      <c r="E31" s="18"/>
      <c r="F31" s="7"/>
      <c r="G31" s="19">
        <v>46189</v>
      </c>
      <c r="H31" s="35">
        <v>160</v>
      </c>
      <c r="I31" s="35"/>
      <c r="J31" s="35">
        <f t="shared" si="1"/>
        <v>20244</v>
      </c>
      <c r="K31" s="20" t="s">
        <v>332</v>
      </c>
      <c r="L31" s="7"/>
    </row>
    <row r="32" spans="1:12" s="9" customFormat="1" ht="18.75" x14ac:dyDescent="0.3">
      <c r="A32" s="19"/>
      <c r="B32" s="17"/>
      <c r="C32" s="17"/>
      <c r="D32" s="17" t="e">
        <f>D30+B32-C32</f>
        <v>#REF!</v>
      </c>
      <c r="E32" s="18"/>
      <c r="F32" s="7"/>
      <c r="G32" s="19">
        <v>46189</v>
      </c>
      <c r="H32" s="35">
        <v>70</v>
      </c>
      <c r="I32" s="35"/>
      <c r="J32" s="35">
        <f t="shared" si="1"/>
        <v>20314</v>
      </c>
      <c r="K32" s="20" t="s">
        <v>295</v>
      </c>
      <c r="L32" s="7"/>
    </row>
    <row r="33" spans="1:12" s="9" customFormat="1" ht="18.75" x14ac:dyDescent="0.3">
      <c r="A33" s="19"/>
      <c r="B33" s="17"/>
      <c r="C33" s="17"/>
      <c r="D33" s="17" t="e">
        <f t="shared" si="0"/>
        <v>#REF!</v>
      </c>
      <c r="E33" s="18"/>
      <c r="F33" s="7"/>
      <c r="G33" s="19">
        <v>46189</v>
      </c>
      <c r="H33" s="35">
        <v>250</v>
      </c>
      <c r="I33" s="35"/>
      <c r="J33" s="35">
        <f t="shared" si="1"/>
        <v>20564</v>
      </c>
      <c r="K33" s="20" t="s">
        <v>300</v>
      </c>
      <c r="L33" s="7"/>
    </row>
    <row r="34" spans="1:12" s="9" customFormat="1" ht="18.75" x14ac:dyDescent="0.3">
      <c r="A34" s="19"/>
      <c r="B34" s="17"/>
      <c r="C34" s="17"/>
      <c r="D34" s="17" t="e">
        <f t="shared" si="0"/>
        <v>#REF!</v>
      </c>
      <c r="E34" s="18"/>
      <c r="F34" s="7"/>
      <c r="G34" s="19">
        <v>46189</v>
      </c>
      <c r="H34" s="35">
        <v>100</v>
      </c>
      <c r="I34" s="35"/>
      <c r="J34" s="35">
        <f t="shared" si="1"/>
        <v>20664</v>
      </c>
      <c r="K34" s="20" t="s">
        <v>315</v>
      </c>
      <c r="L34" s="7"/>
    </row>
    <row r="35" spans="1:12" s="9" customFormat="1" ht="18.75" x14ac:dyDescent="0.3">
      <c r="A35" s="19"/>
      <c r="B35" s="17"/>
      <c r="C35" s="17"/>
      <c r="D35" s="17" t="e">
        <f t="shared" si="0"/>
        <v>#REF!</v>
      </c>
      <c r="E35" s="18"/>
      <c r="F35" s="7"/>
      <c r="G35" s="19">
        <v>46190</v>
      </c>
      <c r="H35" s="35">
        <v>200</v>
      </c>
      <c r="I35" s="35"/>
      <c r="J35" s="35">
        <f t="shared" si="1"/>
        <v>20864</v>
      </c>
      <c r="K35" s="20" t="s">
        <v>325</v>
      </c>
      <c r="L35" s="7"/>
    </row>
    <row r="36" spans="1:12" s="9" customFormat="1" ht="18.75" x14ac:dyDescent="0.3">
      <c r="A36" s="19"/>
      <c r="B36" s="17"/>
      <c r="C36" s="17"/>
      <c r="D36" s="17" t="e">
        <f t="shared" si="0"/>
        <v>#REF!</v>
      </c>
      <c r="E36" s="18"/>
      <c r="F36" s="7"/>
      <c r="G36" s="19">
        <v>46190</v>
      </c>
      <c r="H36" s="35">
        <v>200</v>
      </c>
      <c r="I36" s="35"/>
      <c r="J36" s="35">
        <f t="shared" si="1"/>
        <v>21064</v>
      </c>
      <c r="K36" s="20" t="s">
        <v>301</v>
      </c>
      <c r="L36" s="7"/>
    </row>
    <row r="37" spans="1:12" s="9" customFormat="1" ht="18.75" x14ac:dyDescent="0.3">
      <c r="A37" s="19"/>
      <c r="B37" s="17"/>
      <c r="C37" s="17"/>
      <c r="D37" s="17" t="e">
        <f t="shared" si="0"/>
        <v>#REF!</v>
      </c>
      <c r="E37" s="18"/>
      <c r="F37" s="7"/>
      <c r="G37" s="19">
        <v>46195</v>
      </c>
      <c r="H37" s="35">
        <v>1571</v>
      </c>
      <c r="I37" s="35"/>
      <c r="J37" s="35">
        <f t="shared" si="1"/>
        <v>22635</v>
      </c>
      <c r="K37" s="20" t="s">
        <v>333</v>
      </c>
      <c r="L37" s="7"/>
    </row>
    <row r="38" spans="1:12" s="9" customFormat="1" ht="18.75" x14ac:dyDescent="0.3">
      <c r="A38" s="19"/>
      <c r="B38" s="17"/>
      <c r="C38" s="17"/>
      <c r="D38" s="17" t="e">
        <f t="shared" si="0"/>
        <v>#REF!</v>
      </c>
      <c r="E38" s="18"/>
      <c r="F38" s="7"/>
      <c r="G38" s="19">
        <v>46195</v>
      </c>
      <c r="H38" s="35">
        <v>65</v>
      </c>
      <c r="I38" s="35"/>
      <c r="J38" s="35">
        <f t="shared" si="1"/>
        <v>22700</v>
      </c>
      <c r="K38" s="20" t="s">
        <v>334</v>
      </c>
      <c r="L38" s="7"/>
    </row>
    <row r="39" spans="1:12" s="9" customFormat="1" ht="18.75" x14ac:dyDescent="0.3">
      <c r="A39" s="19"/>
      <c r="B39" s="17"/>
      <c r="C39" s="17"/>
      <c r="D39" s="17" t="e">
        <f t="shared" si="0"/>
        <v>#REF!</v>
      </c>
      <c r="E39" s="18"/>
      <c r="F39" s="7"/>
      <c r="G39" s="19">
        <v>46196</v>
      </c>
      <c r="H39" s="35">
        <v>16</v>
      </c>
      <c r="I39" s="35"/>
      <c r="J39" s="35">
        <f t="shared" si="1"/>
        <v>22716</v>
      </c>
      <c r="K39" s="20" t="s">
        <v>332</v>
      </c>
      <c r="L39" s="7"/>
    </row>
    <row r="40" spans="1:12" s="9" customFormat="1" ht="18.75" x14ac:dyDescent="0.3">
      <c r="A40" s="19"/>
      <c r="B40" s="17"/>
      <c r="C40" s="17"/>
      <c r="D40" s="17"/>
      <c r="E40" s="18"/>
      <c r="F40" s="7"/>
      <c r="G40" s="19">
        <v>46196</v>
      </c>
      <c r="H40" s="35">
        <v>150</v>
      </c>
      <c r="I40" s="35"/>
      <c r="J40" s="35">
        <f t="shared" si="1"/>
        <v>22866</v>
      </c>
      <c r="K40" s="20" t="s">
        <v>412</v>
      </c>
      <c r="L40" s="7"/>
    </row>
    <row r="41" spans="1:12" s="9" customFormat="1" ht="18.75" x14ac:dyDescent="0.3">
      <c r="A41" s="19"/>
      <c r="B41" s="17"/>
      <c r="C41" s="17"/>
      <c r="D41" s="17" t="e">
        <f>D39+B41-C41</f>
        <v>#REF!</v>
      </c>
      <c r="E41" s="18"/>
      <c r="F41" s="7"/>
      <c r="G41" s="19">
        <v>46196</v>
      </c>
      <c r="H41" s="35">
        <v>200</v>
      </c>
      <c r="I41" s="35"/>
      <c r="J41" s="35">
        <f t="shared" si="1"/>
        <v>23066</v>
      </c>
      <c r="K41" s="20" t="s">
        <v>337</v>
      </c>
      <c r="L41" s="7"/>
    </row>
    <row r="42" spans="1:12" s="9" customFormat="1" ht="18.75" x14ac:dyDescent="0.3">
      <c r="A42" s="19"/>
      <c r="B42" s="17"/>
      <c r="C42" s="17"/>
      <c r="D42" s="17" t="e">
        <f t="shared" si="0"/>
        <v>#REF!</v>
      </c>
      <c r="E42" s="18"/>
      <c r="F42" s="7"/>
      <c r="G42" s="19">
        <v>46197</v>
      </c>
      <c r="H42" s="35">
        <v>50</v>
      </c>
      <c r="I42" s="35"/>
      <c r="J42" s="35">
        <f t="shared" si="1"/>
        <v>23116</v>
      </c>
      <c r="K42" s="20" t="s">
        <v>340</v>
      </c>
      <c r="L42" s="7"/>
    </row>
    <row r="43" spans="1:12" s="9" customFormat="1" ht="18.75" x14ac:dyDescent="0.3">
      <c r="A43" s="19"/>
      <c r="B43" s="17"/>
      <c r="C43" s="17"/>
      <c r="D43" s="17" t="e">
        <f t="shared" si="0"/>
        <v>#REF!</v>
      </c>
      <c r="E43" s="18"/>
      <c r="F43" s="7"/>
      <c r="G43" s="19">
        <v>46197</v>
      </c>
      <c r="H43" s="35">
        <v>20</v>
      </c>
      <c r="I43" s="35"/>
      <c r="J43" s="35">
        <f t="shared" si="1"/>
        <v>23136</v>
      </c>
      <c r="K43" s="20" t="s">
        <v>211</v>
      </c>
      <c r="L43" s="7"/>
    </row>
    <row r="44" spans="1:12" s="9" customFormat="1" ht="18.75" x14ac:dyDescent="0.3">
      <c r="A44" s="19"/>
      <c r="B44" s="17"/>
      <c r="C44" s="17"/>
      <c r="D44" s="17" t="e">
        <f t="shared" si="0"/>
        <v>#REF!</v>
      </c>
      <c r="E44" s="18"/>
      <c r="F44" s="7"/>
      <c r="G44" s="19">
        <v>46198</v>
      </c>
      <c r="H44" s="17">
        <v>1310</v>
      </c>
      <c r="I44" s="35"/>
      <c r="J44" s="35">
        <f t="shared" si="1"/>
        <v>24446</v>
      </c>
      <c r="K44" s="20" t="s">
        <v>342</v>
      </c>
      <c r="L44" s="7"/>
    </row>
    <row r="45" spans="1:12" s="9" customFormat="1" ht="18.75" x14ac:dyDescent="0.3">
      <c r="A45" s="19"/>
      <c r="B45" s="17"/>
      <c r="C45" s="17"/>
      <c r="D45" s="17" t="e">
        <f t="shared" si="0"/>
        <v>#REF!</v>
      </c>
      <c r="E45" s="18"/>
      <c r="F45" s="7"/>
      <c r="G45" s="19">
        <v>46198</v>
      </c>
      <c r="H45" s="17">
        <v>6</v>
      </c>
      <c r="I45" s="35"/>
      <c r="J45" s="35">
        <f t="shared" si="1"/>
        <v>24452</v>
      </c>
      <c r="K45" s="20" t="s">
        <v>343</v>
      </c>
      <c r="L45" s="7"/>
    </row>
    <row r="46" spans="1:12" s="9" customFormat="1" ht="18.75" x14ac:dyDescent="0.3">
      <c r="A46" s="19"/>
      <c r="B46" s="17"/>
      <c r="C46" s="17"/>
      <c r="D46" s="17" t="e">
        <f t="shared" si="0"/>
        <v>#REF!</v>
      </c>
      <c r="E46" s="18"/>
      <c r="F46" s="7"/>
      <c r="G46" s="19">
        <v>46198</v>
      </c>
      <c r="H46" s="17">
        <v>15</v>
      </c>
      <c r="I46" s="35"/>
      <c r="J46" s="35">
        <f t="shared" si="1"/>
        <v>24467</v>
      </c>
      <c r="K46" s="20" t="s">
        <v>344</v>
      </c>
      <c r="L46" s="7"/>
    </row>
    <row r="47" spans="1:12" s="9" customFormat="1" ht="18.75" x14ac:dyDescent="0.3">
      <c r="A47" s="19"/>
      <c r="B47" s="17"/>
      <c r="C47" s="17"/>
      <c r="D47" s="17" t="e">
        <f t="shared" ref="D47:D304" si="2">D46+B47-C47</f>
        <v>#REF!</v>
      </c>
      <c r="E47" s="18"/>
      <c r="F47" s="7"/>
      <c r="G47" s="19">
        <v>46198</v>
      </c>
      <c r="H47" s="17">
        <v>3</v>
      </c>
      <c r="I47" s="35"/>
      <c r="J47" s="35">
        <f t="shared" si="1"/>
        <v>24470</v>
      </c>
      <c r="K47" s="20" t="s">
        <v>345</v>
      </c>
      <c r="L47" s="7"/>
    </row>
    <row r="48" spans="1:12" s="9" customFormat="1" ht="18.75" x14ac:dyDescent="0.3">
      <c r="A48" s="19"/>
      <c r="B48" s="17"/>
      <c r="C48" s="17"/>
      <c r="D48" s="17" t="e">
        <f t="shared" si="2"/>
        <v>#REF!</v>
      </c>
      <c r="E48" s="18"/>
      <c r="F48" s="7"/>
      <c r="G48" s="19">
        <v>46198</v>
      </c>
      <c r="H48" s="17">
        <v>28</v>
      </c>
      <c r="I48" s="35"/>
      <c r="J48" s="35">
        <f t="shared" si="1"/>
        <v>24498</v>
      </c>
      <c r="K48" s="20" t="s">
        <v>346</v>
      </c>
      <c r="L48" s="7"/>
    </row>
    <row r="49" spans="1:12" s="9" customFormat="1" ht="18.75" x14ac:dyDescent="0.3">
      <c r="A49" s="19"/>
      <c r="B49" s="17"/>
      <c r="C49" s="17"/>
      <c r="D49" s="17" t="e">
        <f t="shared" si="2"/>
        <v>#REF!</v>
      </c>
      <c r="E49" s="18"/>
      <c r="F49" s="7"/>
      <c r="G49" s="19">
        <v>46198</v>
      </c>
      <c r="H49" s="35">
        <v>200</v>
      </c>
      <c r="I49" s="35"/>
      <c r="J49" s="35">
        <f t="shared" si="1"/>
        <v>24698</v>
      </c>
      <c r="K49" s="20" t="s">
        <v>300</v>
      </c>
      <c r="L49" s="7"/>
    </row>
    <row r="50" spans="1:12" s="9" customFormat="1" ht="18.75" x14ac:dyDescent="0.3">
      <c r="A50" s="19"/>
      <c r="B50" s="17"/>
      <c r="C50" s="17"/>
      <c r="D50" s="17" t="e">
        <f t="shared" si="2"/>
        <v>#REF!</v>
      </c>
      <c r="E50" s="18"/>
      <c r="F50" s="7"/>
      <c r="G50" s="19">
        <v>46202</v>
      </c>
      <c r="H50" s="35">
        <v>11</v>
      </c>
      <c r="I50" s="35"/>
      <c r="J50" s="35">
        <f t="shared" si="1"/>
        <v>24709</v>
      </c>
      <c r="K50" s="20"/>
      <c r="L50" s="7"/>
    </row>
    <row r="51" spans="1:12" s="9" customFormat="1" ht="18.75" x14ac:dyDescent="0.3">
      <c r="A51" s="19"/>
      <c r="B51" s="17"/>
      <c r="C51" s="17"/>
      <c r="D51" s="17" t="e">
        <f t="shared" si="2"/>
        <v>#REF!</v>
      </c>
      <c r="E51" s="18"/>
      <c r="F51" s="7"/>
      <c r="G51" s="19">
        <v>46202</v>
      </c>
      <c r="H51" s="35">
        <v>100</v>
      </c>
      <c r="I51" s="35"/>
      <c r="J51" s="35">
        <f t="shared" si="1"/>
        <v>24809</v>
      </c>
      <c r="K51" s="20" t="s">
        <v>315</v>
      </c>
      <c r="L51" s="7"/>
    </row>
    <row r="52" spans="1:12" s="9" customFormat="1" ht="18.75" x14ac:dyDescent="0.3">
      <c r="A52" s="19"/>
      <c r="B52" s="17"/>
      <c r="C52" s="17"/>
      <c r="D52" s="17" t="e">
        <f t="shared" si="2"/>
        <v>#REF!</v>
      </c>
      <c r="E52" s="18"/>
      <c r="F52" s="7"/>
      <c r="G52" s="19">
        <v>46203</v>
      </c>
      <c r="H52" s="35">
        <v>119</v>
      </c>
      <c r="I52" s="35"/>
      <c r="J52" s="35">
        <f t="shared" si="1"/>
        <v>24928</v>
      </c>
      <c r="K52" s="20" t="s">
        <v>358</v>
      </c>
      <c r="L52" s="7"/>
    </row>
    <row r="53" spans="1:12" s="9" customFormat="1" ht="18.75" x14ac:dyDescent="0.3">
      <c r="A53" s="19"/>
      <c r="B53" s="17"/>
      <c r="C53" s="17"/>
      <c r="D53" s="17" t="e">
        <f t="shared" si="2"/>
        <v>#REF!</v>
      </c>
      <c r="E53" s="18"/>
      <c r="F53" s="7"/>
      <c r="G53" s="19">
        <v>46203</v>
      </c>
      <c r="H53" s="35">
        <v>60</v>
      </c>
      <c r="I53" s="35"/>
      <c r="J53" s="35">
        <f t="shared" si="1"/>
        <v>24988</v>
      </c>
      <c r="K53" s="20" t="s">
        <v>359</v>
      </c>
      <c r="L53" s="7"/>
    </row>
    <row r="54" spans="1:12" s="9" customFormat="1" ht="18.75" x14ac:dyDescent="0.3">
      <c r="A54" s="19"/>
      <c r="B54" s="17"/>
      <c r="C54" s="17"/>
      <c r="D54" s="17" t="e">
        <f t="shared" si="2"/>
        <v>#REF!</v>
      </c>
      <c r="E54" s="18"/>
      <c r="F54" s="7"/>
      <c r="G54" s="19">
        <v>46203</v>
      </c>
      <c r="H54" s="35">
        <v>6520</v>
      </c>
      <c r="I54" s="35"/>
      <c r="J54" s="35">
        <f t="shared" si="1"/>
        <v>31508</v>
      </c>
      <c r="K54" s="20" t="s">
        <v>209</v>
      </c>
      <c r="L54" s="7"/>
    </row>
    <row r="55" spans="1:12" s="9" customFormat="1" ht="18.75" x14ac:dyDescent="0.3">
      <c r="A55" s="19"/>
      <c r="B55" s="17"/>
      <c r="C55" s="17"/>
      <c r="D55" s="17" t="e">
        <f>#REF!+B55-C55</f>
        <v>#REF!</v>
      </c>
      <c r="E55" s="18"/>
      <c r="F55" s="7"/>
      <c r="G55" s="19">
        <v>46204</v>
      </c>
      <c r="H55" s="35">
        <v>20</v>
      </c>
      <c r="I55" s="35"/>
      <c r="J55" s="35">
        <f t="shared" si="1"/>
        <v>31528</v>
      </c>
      <c r="K55" s="20" t="s">
        <v>371</v>
      </c>
      <c r="L55" s="7"/>
    </row>
    <row r="56" spans="1:12" s="9" customFormat="1" ht="18.75" x14ac:dyDescent="0.3">
      <c r="A56" s="19"/>
      <c r="B56" s="17"/>
      <c r="C56" s="17"/>
      <c r="D56" s="17" t="e">
        <f t="shared" si="2"/>
        <v>#REF!</v>
      </c>
      <c r="E56" s="18"/>
      <c r="F56" s="7"/>
      <c r="G56" s="19">
        <v>46204</v>
      </c>
      <c r="H56" s="35">
        <v>200</v>
      </c>
      <c r="I56" s="35"/>
      <c r="J56" s="35">
        <f t="shared" si="1"/>
        <v>31728</v>
      </c>
      <c r="K56" s="20" t="s">
        <v>375</v>
      </c>
      <c r="L56" s="7"/>
    </row>
    <row r="57" spans="1:12" s="9" customFormat="1" ht="18.75" x14ac:dyDescent="0.3">
      <c r="A57" s="19"/>
      <c r="B57" s="17"/>
      <c r="C57" s="17"/>
      <c r="D57" s="17" t="e">
        <f t="shared" si="2"/>
        <v>#REF!</v>
      </c>
      <c r="E57" s="18"/>
      <c r="F57" s="7"/>
      <c r="G57" s="19">
        <v>46204</v>
      </c>
      <c r="H57" s="35">
        <v>65</v>
      </c>
      <c r="I57" s="35"/>
      <c r="J57" s="35">
        <f t="shared" si="1"/>
        <v>31793</v>
      </c>
      <c r="K57" s="20" t="s">
        <v>376</v>
      </c>
      <c r="L57" s="7"/>
    </row>
    <row r="58" spans="1:12" s="9" customFormat="1" ht="18.75" x14ac:dyDescent="0.3">
      <c r="A58" s="19"/>
      <c r="B58" s="17"/>
      <c r="C58" s="17"/>
      <c r="D58" s="17" t="e">
        <f t="shared" si="2"/>
        <v>#REF!</v>
      </c>
      <c r="E58" s="18"/>
      <c r="F58" s="7"/>
      <c r="G58" s="19">
        <v>46205</v>
      </c>
      <c r="H58" s="35">
        <v>162</v>
      </c>
      <c r="I58" s="35"/>
      <c r="J58" s="35">
        <f t="shared" si="1"/>
        <v>31955</v>
      </c>
      <c r="K58" s="20" t="s">
        <v>379</v>
      </c>
      <c r="L58" s="7"/>
    </row>
    <row r="59" spans="1:12" s="9" customFormat="1" ht="18.75" x14ac:dyDescent="0.3">
      <c r="A59" s="19"/>
      <c r="B59" s="17"/>
      <c r="C59" s="17"/>
      <c r="D59" s="17" t="e">
        <f t="shared" si="2"/>
        <v>#REF!</v>
      </c>
      <c r="E59" s="18"/>
      <c r="F59" s="7"/>
      <c r="G59" s="19">
        <v>46206</v>
      </c>
      <c r="H59" s="35">
        <v>400</v>
      </c>
      <c r="I59" s="35"/>
      <c r="J59" s="35">
        <f t="shared" si="1"/>
        <v>32355</v>
      </c>
      <c r="K59" s="20" t="s">
        <v>300</v>
      </c>
      <c r="L59" s="7"/>
    </row>
    <row r="60" spans="1:12" s="9" customFormat="1" ht="18.75" x14ac:dyDescent="0.3">
      <c r="A60" s="19"/>
      <c r="B60" s="17"/>
      <c r="C60" s="17"/>
      <c r="D60" s="17" t="e">
        <f t="shared" si="2"/>
        <v>#REF!</v>
      </c>
      <c r="E60" s="18"/>
      <c r="F60" s="7"/>
      <c r="G60" s="19">
        <v>46206</v>
      </c>
      <c r="H60" s="35">
        <v>200</v>
      </c>
      <c r="I60" s="35"/>
      <c r="J60" s="35">
        <f t="shared" si="1"/>
        <v>32555</v>
      </c>
      <c r="K60" s="20" t="s">
        <v>337</v>
      </c>
      <c r="L60" s="7"/>
    </row>
    <row r="61" spans="1:12" s="9" customFormat="1" ht="18.75" x14ac:dyDescent="0.3">
      <c r="A61" s="19"/>
      <c r="B61" s="17"/>
      <c r="C61" s="17"/>
      <c r="D61" s="17" t="e">
        <f>#REF!+B61-C61</f>
        <v>#REF!</v>
      </c>
      <c r="E61" s="18"/>
      <c r="F61" s="7"/>
      <c r="G61" s="19">
        <v>46210</v>
      </c>
      <c r="H61" s="35">
        <v>15</v>
      </c>
      <c r="I61" s="35"/>
      <c r="J61" s="35">
        <f t="shared" si="1"/>
        <v>32570</v>
      </c>
      <c r="K61" s="20" t="s">
        <v>411</v>
      </c>
      <c r="L61" s="7"/>
    </row>
    <row r="62" spans="1:12" s="9" customFormat="1" ht="18.75" x14ac:dyDescent="0.3">
      <c r="A62" s="19"/>
      <c r="B62" s="17"/>
      <c r="C62" s="17"/>
      <c r="D62" s="17" t="e">
        <f t="shared" si="2"/>
        <v>#REF!</v>
      </c>
      <c r="E62" s="18"/>
      <c r="F62" s="7"/>
      <c r="G62" s="19">
        <v>46210</v>
      </c>
      <c r="H62" s="35">
        <v>5</v>
      </c>
      <c r="I62" s="35"/>
      <c r="J62" s="35">
        <f t="shared" si="1"/>
        <v>32575</v>
      </c>
      <c r="K62" s="20" t="s">
        <v>219</v>
      </c>
      <c r="L62" s="7"/>
    </row>
    <row r="63" spans="1:12" s="9" customFormat="1" ht="18.75" x14ac:dyDescent="0.3">
      <c r="A63" s="19"/>
      <c r="B63" s="17"/>
      <c r="C63" s="17"/>
      <c r="D63" s="17" t="e">
        <f t="shared" si="2"/>
        <v>#REF!</v>
      </c>
      <c r="E63" s="18"/>
      <c r="F63" s="7"/>
      <c r="G63" s="19">
        <v>46211</v>
      </c>
      <c r="H63" s="35">
        <v>50</v>
      </c>
      <c r="I63" s="35"/>
      <c r="J63" s="35">
        <f t="shared" si="1"/>
        <v>32625</v>
      </c>
      <c r="K63" s="20" t="s">
        <v>416</v>
      </c>
      <c r="L63" s="7"/>
    </row>
    <row r="64" spans="1:12" s="9" customFormat="1" ht="18.75" x14ac:dyDescent="0.3">
      <c r="A64" s="19"/>
      <c r="B64" s="17"/>
      <c r="C64" s="17"/>
      <c r="D64" s="17" t="e">
        <f t="shared" si="2"/>
        <v>#REF!</v>
      </c>
      <c r="E64" s="18"/>
      <c r="F64" s="7"/>
      <c r="G64" s="19">
        <v>46211</v>
      </c>
      <c r="H64" s="35">
        <v>100</v>
      </c>
      <c r="I64" s="35"/>
      <c r="J64" s="35">
        <f t="shared" si="1"/>
        <v>32725</v>
      </c>
      <c r="K64" s="20" t="s">
        <v>315</v>
      </c>
      <c r="L64" s="7"/>
    </row>
    <row r="65" spans="1:12" s="9" customFormat="1" ht="18.75" x14ac:dyDescent="0.3">
      <c r="A65" s="19"/>
      <c r="B65" s="17"/>
      <c r="C65" s="17"/>
      <c r="D65" s="17" t="e">
        <f t="shared" si="2"/>
        <v>#REF!</v>
      </c>
      <c r="E65" s="18"/>
      <c r="F65" s="7"/>
      <c r="G65" s="19">
        <v>46212</v>
      </c>
      <c r="H65" s="35">
        <v>50</v>
      </c>
      <c r="I65" s="35"/>
      <c r="J65" s="35">
        <f t="shared" si="1"/>
        <v>32775</v>
      </c>
      <c r="K65" s="20" t="s">
        <v>420</v>
      </c>
      <c r="L65" s="7"/>
    </row>
    <row r="66" spans="1:12" s="9" customFormat="1" ht="18.75" x14ac:dyDescent="0.3">
      <c r="A66" s="19"/>
      <c r="B66" s="17"/>
      <c r="C66" s="17"/>
      <c r="D66" s="17"/>
      <c r="E66" s="18"/>
      <c r="F66" s="7"/>
      <c r="G66" s="19">
        <v>46213</v>
      </c>
      <c r="H66" s="35">
        <v>30</v>
      </c>
      <c r="I66" s="35"/>
      <c r="J66" s="35">
        <f t="shared" si="1"/>
        <v>32805</v>
      </c>
      <c r="K66" s="20" t="s">
        <v>431</v>
      </c>
      <c r="L66" s="7"/>
    </row>
    <row r="67" spans="1:12" s="9" customFormat="1" ht="18.75" x14ac:dyDescent="0.3">
      <c r="A67" s="19"/>
      <c r="B67" s="17"/>
      <c r="C67" s="17"/>
      <c r="D67" s="17"/>
      <c r="E67" s="18"/>
      <c r="F67" s="7"/>
      <c r="G67" s="19">
        <v>46213</v>
      </c>
      <c r="H67" s="35">
        <v>200</v>
      </c>
      <c r="I67" s="35"/>
      <c r="J67" s="35">
        <f t="shared" si="1"/>
        <v>33005</v>
      </c>
      <c r="K67" s="20" t="s">
        <v>301</v>
      </c>
      <c r="L67" s="7"/>
    </row>
    <row r="68" spans="1:12" s="9" customFormat="1" ht="18.75" x14ac:dyDescent="0.3">
      <c r="A68" s="19"/>
      <c r="B68" s="17"/>
      <c r="C68" s="17"/>
      <c r="D68" s="17"/>
      <c r="E68" s="18"/>
      <c r="F68" s="7"/>
      <c r="G68" s="19">
        <v>46213</v>
      </c>
      <c r="H68" s="35">
        <v>1150</v>
      </c>
      <c r="I68" s="35"/>
      <c r="J68" s="35">
        <f t="shared" si="1"/>
        <v>34155</v>
      </c>
      <c r="K68" s="20" t="s">
        <v>435</v>
      </c>
      <c r="L68" s="7"/>
    </row>
    <row r="69" spans="1:12" s="9" customFormat="1" ht="18.75" x14ac:dyDescent="0.3">
      <c r="A69" s="19"/>
      <c r="B69" s="17"/>
      <c r="C69" s="17"/>
      <c r="D69" s="17"/>
      <c r="E69" s="18"/>
      <c r="F69" s="7"/>
      <c r="G69" s="19">
        <v>46216</v>
      </c>
      <c r="H69" s="35">
        <v>15</v>
      </c>
      <c r="I69" s="35"/>
      <c r="J69" s="35">
        <f t="shared" si="1"/>
        <v>34170</v>
      </c>
      <c r="K69" s="20" t="s">
        <v>334</v>
      </c>
      <c r="L69" s="7"/>
    </row>
    <row r="70" spans="1:12" s="9" customFormat="1" ht="18.75" x14ac:dyDescent="0.3">
      <c r="A70" s="19"/>
      <c r="B70" s="17"/>
      <c r="C70" s="17"/>
      <c r="D70" s="17"/>
      <c r="E70" s="18"/>
      <c r="F70" s="7"/>
      <c r="G70" s="19">
        <v>46216</v>
      </c>
      <c r="H70" s="35">
        <v>100</v>
      </c>
      <c r="I70" s="35"/>
      <c r="J70" s="35">
        <f t="shared" si="1"/>
        <v>34270</v>
      </c>
      <c r="K70" s="20" t="s">
        <v>436</v>
      </c>
      <c r="L70" s="7"/>
    </row>
    <row r="71" spans="1:12" s="9" customFormat="1" ht="18.75" x14ac:dyDescent="0.3">
      <c r="A71" s="19"/>
      <c r="B71" s="17"/>
      <c r="C71" s="17"/>
      <c r="D71" s="17"/>
      <c r="E71" s="18"/>
      <c r="F71" s="7"/>
      <c r="G71" s="19">
        <v>46216</v>
      </c>
      <c r="H71" s="35">
        <v>302</v>
      </c>
      <c r="I71" s="35"/>
      <c r="J71" s="35">
        <f t="shared" si="1"/>
        <v>34572</v>
      </c>
      <c r="K71" s="20" t="s">
        <v>440</v>
      </c>
      <c r="L71" s="7"/>
    </row>
    <row r="72" spans="1:12" s="9" customFormat="1" ht="18.75" x14ac:dyDescent="0.3">
      <c r="A72" s="19"/>
      <c r="B72" s="17"/>
      <c r="C72" s="17"/>
      <c r="D72" s="17"/>
      <c r="E72" s="18"/>
      <c r="F72" s="7"/>
      <c r="G72" s="19">
        <v>46216</v>
      </c>
      <c r="H72" s="35">
        <v>30</v>
      </c>
      <c r="I72" s="35"/>
      <c r="J72" s="35">
        <f t="shared" ref="J72:J135" si="3">J71+H72-I72</f>
        <v>34602</v>
      </c>
      <c r="K72" s="20" t="s">
        <v>441</v>
      </c>
      <c r="L72" s="7"/>
    </row>
    <row r="73" spans="1:12" s="9" customFormat="1" ht="18.75" x14ac:dyDescent="0.3">
      <c r="A73" s="19"/>
      <c r="B73" s="17"/>
      <c r="C73" s="17"/>
      <c r="D73" s="17"/>
      <c r="E73" s="18"/>
      <c r="F73" s="7"/>
      <c r="G73" s="19">
        <v>46216</v>
      </c>
      <c r="H73" s="35">
        <v>600</v>
      </c>
      <c r="I73" s="35"/>
      <c r="J73" s="35">
        <f t="shared" si="3"/>
        <v>35202</v>
      </c>
      <c r="K73" s="20" t="s">
        <v>442</v>
      </c>
      <c r="L73" s="7"/>
    </row>
    <row r="74" spans="1:12" s="9" customFormat="1" ht="18.75" x14ac:dyDescent="0.3">
      <c r="A74" s="19"/>
      <c r="B74" s="17"/>
      <c r="C74" s="17"/>
      <c r="D74" s="17"/>
      <c r="E74" s="18"/>
      <c r="F74" s="7"/>
      <c r="G74" s="19">
        <v>46217</v>
      </c>
      <c r="H74" s="35">
        <v>20</v>
      </c>
      <c r="I74" s="35"/>
      <c r="J74" s="35">
        <f t="shared" si="3"/>
        <v>35222</v>
      </c>
      <c r="K74" s="20" t="s">
        <v>443</v>
      </c>
      <c r="L74" s="7"/>
    </row>
    <row r="75" spans="1:12" s="9" customFormat="1" ht="18.75" x14ac:dyDescent="0.3">
      <c r="A75" s="19"/>
      <c r="B75" s="17"/>
      <c r="C75" s="17"/>
      <c r="D75" s="17"/>
      <c r="E75" s="18"/>
      <c r="F75" s="7"/>
      <c r="G75" s="19">
        <v>46217</v>
      </c>
      <c r="H75" s="35">
        <v>13</v>
      </c>
      <c r="I75" s="35"/>
      <c r="J75" s="35">
        <f t="shared" si="3"/>
        <v>35235</v>
      </c>
      <c r="K75" s="20" t="s">
        <v>219</v>
      </c>
      <c r="L75" s="7"/>
    </row>
    <row r="76" spans="1:12" s="9" customFormat="1" ht="18.75" x14ac:dyDescent="0.3">
      <c r="A76" s="19"/>
      <c r="B76" s="17"/>
      <c r="C76" s="17"/>
      <c r="D76" s="17"/>
      <c r="E76" s="18"/>
      <c r="F76" s="7"/>
      <c r="G76" s="19">
        <v>46217</v>
      </c>
      <c r="H76" s="35">
        <v>100</v>
      </c>
      <c r="I76" s="35"/>
      <c r="J76" s="35">
        <f t="shared" si="3"/>
        <v>35335</v>
      </c>
      <c r="K76" s="20" t="s">
        <v>315</v>
      </c>
      <c r="L76" s="7"/>
    </row>
    <row r="77" spans="1:12" s="9" customFormat="1" ht="18.75" x14ac:dyDescent="0.3">
      <c r="A77" s="19"/>
      <c r="B77" s="17"/>
      <c r="C77" s="17"/>
      <c r="D77" s="17" t="e">
        <f>D65+B77-C77</f>
        <v>#REF!</v>
      </c>
      <c r="E77" s="18"/>
      <c r="F77" s="7"/>
      <c r="G77" s="19">
        <v>46218</v>
      </c>
      <c r="H77" s="35">
        <v>8</v>
      </c>
      <c r="I77" s="35"/>
      <c r="J77" s="35">
        <f t="shared" si="3"/>
        <v>35343</v>
      </c>
      <c r="K77" s="20" t="s">
        <v>453</v>
      </c>
      <c r="L77" s="7"/>
    </row>
    <row r="78" spans="1:12" s="9" customFormat="1" ht="18.75" x14ac:dyDescent="0.3">
      <c r="A78" s="19"/>
      <c r="B78" s="17"/>
      <c r="C78" s="17"/>
      <c r="D78" s="17" t="e">
        <f>#REF!+B78-C78</f>
        <v>#REF!</v>
      </c>
      <c r="E78" s="18"/>
      <c r="F78" s="7"/>
      <c r="G78" s="19">
        <v>46219</v>
      </c>
      <c r="H78" s="35">
        <v>1103</v>
      </c>
      <c r="I78" s="35"/>
      <c r="J78" s="35">
        <f t="shared" si="3"/>
        <v>36446</v>
      </c>
      <c r="K78" s="20" t="s">
        <v>456</v>
      </c>
      <c r="L78" s="7"/>
    </row>
    <row r="79" spans="1:12" s="9" customFormat="1" ht="18.75" x14ac:dyDescent="0.3">
      <c r="A79" s="19"/>
      <c r="B79" s="17"/>
      <c r="C79" s="17"/>
      <c r="D79" s="17" t="e">
        <f t="shared" si="2"/>
        <v>#REF!</v>
      </c>
      <c r="E79" s="18"/>
      <c r="F79" s="7"/>
      <c r="G79" s="19">
        <v>46219</v>
      </c>
      <c r="H79" s="35">
        <v>2</v>
      </c>
      <c r="I79" s="35"/>
      <c r="J79" s="35">
        <f t="shared" si="3"/>
        <v>36448</v>
      </c>
      <c r="K79" s="20" t="s">
        <v>453</v>
      </c>
      <c r="L79" s="7"/>
    </row>
    <row r="80" spans="1:12" s="9" customFormat="1" ht="18.75" x14ac:dyDescent="0.3">
      <c r="A80" s="19"/>
      <c r="B80" s="17"/>
      <c r="C80" s="17"/>
      <c r="D80" s="17"/>
      <c r="E80" s="18"/>
      <c r="F80" s="7"/>
      <c r="G80" s="19">
        <v>46220</v>
      </c>
      <c r="H80" s="35">
        <v>73</v>
      </c>
      <c r="I80" s="35"/>
      <c r="J80" s="35">
        <f t="shared" si="3"/>
        <v>36521</v>
      </c>
      <c r="K80" s="20" t="s">
        <v>453</v>
      </c>
      <c r="L80" s="7"/>
    </row>
    <row r="81" spans="1:12" s="9" customFormat="1" ht="18.75" x14ac:dyDescent="0.3">
      <c r="A81" s="19"/>
      <c r="B81" s="17"/>
      <c r="C81" s="17"/>
      <c r="D81" s="17"/>
      <c r="E81" s="18"/>
      <c r="F81" s="7"/>
      <c r="G81" s="19">
        <v>46220</v>
      </c>
      <c r="H81" s="35">
        <v>9</v>
      </c>
      <c r="I81" s="35"/>
      <c r="J81" s="35">
        <f t="shared" si="3"/>
        <v>36530</v>
      </c>
      <c r="K81" s="20" t="s">
        <v>453</v>
      </c>
      <c r="L81" s="7"/>
    </row>
    <row r="82" spans="1:12" s="9" customFormat="1" ht="18.75" x14ac:dyDescent="0.3">
      <c r="A82" s="19"/>
      <c r="B82" s="17"/>
      <c r="C82" s="17"/>
      <c r="D82" s="17"/>
      <c r="E82" s="18"/>
      <c r="F82" s="7"/>
      <c r="G82" s="19">
        <v>46220</v>
      </c>
      <c r="H82" s="35">
        <v>310</v>
      </c>
      <c r="I82" s="35"/>
      <c r="J82" s="35">
        <f t="shared" si="3"/>
        <v>36840</v>
      </c>
      <c r="K82" s="20" t="s">
        <v>337</v>
      </c>
      <c r="L82" s="7"/>
    </row>
    <row r="83" spans="1:12" s="9" customFormat="1" ht="18.75" x14ac:dyDescent="0.3">
      <c r="A83" s="19"/>
      <c r="B83" s="17"/>
      <c r="C83" s="17"/>
      <c r="D83" s="17"/>
      <c r="E83" s="18"/>
      <c r="F83" s="7"/>
      <c r="G83" s="19">
        <v>46220</v>
      </c>
      <c r="H83" s="35">
        <v>200</v>
      </c>
      <c r="I83" s="35"/>
      <c r="J83" s="35">
        <f t="shared" si="3"/>
        <v>37040</v>
      </c>
      <c r="K83" s="20" t="s">
        <v>432</v>
      </c>
      <c r="L83" s="7"/>
    </row>
    <row r="84" spans="1:12" s="9" customFormat="1" ht="18.75" x14ac:dyDescent="0.3">
      <c r="A84" s="19"/>
      <c r="B84" s="17"/>
      <c r="C84" s="17"/>
      <c r="D84" s="17"/>
      <c r="E84" s="18"/>
      <c r="F84" s="7"/>
      <c r="G84" s="19">
        <v>46220</v>
      </c>
      <c r="H84" s="35">
        <v>150</v>
      </c>
      <c r="I84" s="35"/>
      <c r="J84" s="35">
        <f t="shared" si="3"/>
        <v>37190</v>
      </c>
      <c r="K84" s="20" t="s">
        <v>434</v>
      </c>
      <c r="L84" s="7"/>
    </row>
    <row r="85" spans="1:12" s="9" customFormat="1" ht="18.75" x14ac:dyDescent="0.3">
      <c r="A85" s="19"/>
      <c r="B85" s="17"/>
      <c r="C85" s="17"/>
      <c r="D85" s="17"/>
      <c r="E85" s="18"/>
      <c r="F85" s="7"/>
      <c r="G85" s="19">
        <v>46220</v>
      </c>
      <c r="H85" s="35">
        <v>100</v>
      </c>
      <c r="I85" s="35"/>
      <c r="J85" s="35">
        <f t="shared" si="3"/>
        <v>37290</v>
      </c>
      <c r="K85" s="20" t="s">
        <v>355</v>
      </c>
      <c r="L85" s="7"/>
    </row>
    <row r="86" spans="1:12" s="9" customFormat="1" ht="18.75" x14ac:dyDescent="0.3">
      <c r="A86" s="19"/>
      <c r="B86" s="17"/>
      <c r="C86" s="17"/>
      <c r="D86" s="17"/>
      <c r="E86" s="18"/>
      <c r="F86" s="7"/>
      <c r="G86" s="19">
        <v>46220</v>
      </c>
      <c r="H86" s="35">
        <v>200</v>
      </c>
      <c r="I86" s="35"/>
      <c r="J86" s="35">
        <f t="shared" si="3"/>
        <v>37490</v>
      </c>
      <c r="K86" s="20" t="s">
        <v>468</v>
      </c>
      <c r="L86" s="7"/>
    </row>
    <row r="87" spans="1:12" s="9" customFormat="1" ht="18.75" x14ac:dyDescent="0.3">
      <c r="A87" s="19"/>
      <c r="B87" s="17"/>
      <c r="C87" s="17"/>
      <c r="D87" s="17"/>
      <c r="E87" s="18"/>
      <c r="F87" s="7"/>
      <c r="G87" s="19">
        <v>46220</v>
      </c>
      <c r="H87" s="35">
        <v>100</v>
      </c>
      <c r="I87" s="35"/>
      <c r="J87" s="35">
        <f t="shared" si="3"/>
        <v>37590</v>
      </c>
      <c r="K87" s="20" t="s">
        <v>315</v>
      </c>
      <c r="L87" s="7"/>
    </row>
    <row r="88" spans="1:12" s="9" customFormat="1" ht="18.75" x14ac:dyDescent="0.3">
      <c r="A88" s="19"/>
      <c r="B88" s="17"/>
      <c r="C88" s="17"/>
      <c r="D88" s="17"/>
      <c r="E88" s="18"/>
      <c r="F88" s="7"/>
      <c r="G88" s="19">
        <v>46220</v>
      </c>
      <c r="H88" s="35">
        <v>300</v>
      </c>
      <c r="I88" s="35"/>
      <c r="J88" s="35">
        <f t="shared" si="3"/>
        <v>37890</v>
      </c>
      <c r="K88" s="20" t="s">
        <v>469</v>
      </c>
      <c r="L88" s="7"/>
    </row>
    <row r="89" spans="1:12" s="9" customFormat="1" ht="18.75" x14ac:dyDescent="0.3">
      <c r="A89" s="19"/>
      <c r="B89" s="17"/>
      <c r="C89" s="17"/>
      <c r="D89" s="17"/>
      <c r="E89" s="18"/>
      <c r="F89" s="7"/>
      <c r="G89" s="19">
        <v>46223</v>
      </c>
      <c r="H89" s="35">
        <v>65</v>
      </c>
      <c r="I89" s="35"/>
      <c r="J89" s="35">
        <f t="shared" si="3"/>
        <v>37955</v>
      </c>
      <c r="K89" s="20" t="s">
        <v>376</v>
      </c>
      <c r="L89" s="7"/>
    </row>
    <row r="90" spans="1:12" s="9" customFormat="1" ht="18.75" x14ac:dyDescent="0.3">
      <c r="A90" s="19"/>
      <c r="B90" s="17"/>
      <c r="C90" s="17"/>
      <c r="D90" s="17"/>
      <c r="E90" s="18"/>
      <c r="F90" s="7"/>
      <c r="G90" s="19">
        <v>46223</v>
      </c>
      <c r="H90" s="35">
        <v>22</v>
      </c>
      <c r="I90" s="35"/>
      <c r="J90" s="35">
        <f t="shared" si="3"/>
        <v>37977</v>
      </c>
      <c r="K90" s="20" t="s">
        <v>477</v>
      </c>
      <c r="L90" s="7"/>
    </row>
    <row r="91" spans="1:12" s="9" customFormat="1" ht="18.75" x14ac:dyDescent="0.3">
      <c r="A91" s="19"/>
      <c r="B91" s="17"/>
      <c r="C91" s="17"/>
      <c r="D91" s="17"/>
      <c r="E91" s="18"/>
      <c r="F91" s="7"/>
      <c r="G91" s="19">
        <v>46223</v>
      </c>
      <c r="H91" s="35">
        <v>50</v>
      </c>
      <c r="I91" s="35"/>
      <c r="J91" s="35">
        <f t="shared" si="3"/>
        <v>38027</v>
      </c>
      <c r="K91" s="20" t="s">
        <v>484</v>
      </c>
      <c r="L91" s="7"/>
    </row>
    <row r="92" spans="1:12" s="9" customFormat="1" ht="18.75" x14ac:dyDescent="0.3">
      <c r="A92" s="19"/>
      <c r="B92" s="17"/>
      <c r="C92" s="17"/>
      <c r="D92" s="17"/>
      <c r="E92" s="18"/>
      <c r="F92" s="7"/>
      <c r="G92" s="19">
        <v>46224</v>
      </c>
      <c r="H92" s="35">
        <v>200</v>
      </c>
      <c r="I92" s="35"/>
      <c r="J92" s="35">
        <f t="shared" si="3"/>
        <v>38227</v>
      </c>
      <c r="K92" s="20" t="s">
        <v>487</v>
      </c>
      <c r="L92" s="7"/>
    </row>
    <row r="93" spans="1:12" s="9" customFormat="1" ht="18.75" x14ac:dyDescent="0.3">
      <c r="A93" s="19"/>
      <c r="B93" s="17"/>
      <c r="C93" s="17"/>
      <c r="D93" s="17"/>
      <c r="E93" s="18"/>
      <c r="F93" s="7"/>
      <c r="G93" s="19">
        <v>46224</v>
      </c>
      <c r="H93" s="35">
        <v>15</v>
      </c>
      <c r="I93" s="35"/>
      <c r="J93" s="35">
        <f t="shared" si="3"/>
        <v>38242</v>
      </c>
      <c r="K93" s="18" t="s">
        <v>488</v>
      </c>
      <c r="L93" s="7"/>
    </row>
    <row r="94" spans="1:12" s="9" customFormat="1" ht="18.75" x14ac:dyDescent="0.3">
      <c r="A94" s="19"/>
      <c r="B94" s="17"/>
      <c r="C94" s="17"/>
      <c r="D94" s="17"/>
      <c r="E94" s="18"/>
      <c r="F94" s="7"/>
      <c r="G94" s="19">
        <v>46224</v>
      </c>
      <c r="H94" s="35">
        <v>50</v>
      </c>
      <c r="I94" s="35"/>
      <c r="J94" s="35">
        <f t="shared" si="3"/>
        <v>38292</v>
      </c>
      <c r="K94" s="18" t="s">
        <v>469</v>
      </c>
      <c r="L94" s="7"/>
    </row>
    <row r="95" spans="1:12" s="9" customFormat="1" ht="18.75" x14ac:dyDescent="0.3">
      <c r="A95" s="19"/>
      <c r="B95" s="17"/>
      <c r="C95" s="17"/>
      <c r="D95" s="17"/>
      <c r="E95" s="18"/>
      <c r="F95" s="7"/>
      <c r="G95" s="19">
        <v>46224</v>
      </c>
      <c r="H95" s="35">
        <v>4</v>
      </c>
      <c r="I95" s="35"/>
      <c r="J95" s="35">
        <f t="shared" si="3"/>
        <v>38296</v>
      </c>
      <c r="K95" s="18" t="s">
        <v>489</v>
      </c>
      <c r="L95" s="7"/>
    </row>
    <row r="96" spans="1:12" s="9" customFormat="1" ht="18.75" x14ac:dyDescent="0.3">
      <c r="A96" s="19"/>
      <c r="B96" s="17"/>
      <c r="C96" s="17"/>
      <c r="D96" s="17"/>
      <c r="E96" s="18"/>
      <c r="F96" s="7"/>
      <c r="G96" s="19">
        <v>46225</v>
      </c>
      <c r="H96" s="35">
        <v>250</v>
      </c>
      <c r="I96" s="35"/>
      <c r="J96" s="35">
        <f t="shared" si="3"/>
        <v>38546</v>
      </c>
      <c r="K96" s="20" t="s">
        <v>497</v>
      </c>
      <c r="L96" s="7"/>
    </row>
    <row r="97" spans="1:12" s="9" customFormat="1" ht="18.75" x14ac:dyDescent="0.3">
      <c r="A97" s="19"/>
      <c r="B97" s="17"/>
      <c r="C97" s="17"/>
      <c r="D97" s="17"/>
      <c r="E97" s="18"/>
      <c r="F97" s="7"/>
      <c r="G97" s="19">
        <v>46225</v>
      </c>
      <c r="H97" s="35">
        <v>100</v>
      </c>
      <c r="I97" s="35"/>
      <c r="J97" s="35">
        <f t="shared" si="3"/>
        <v>38646</v>
      </c>
      <c r="K97" s="20" t="s">
        <v>497</v>
      </c>
      <c r="L97" s="7"/>
    </row>
    <row r="98" spans="1:12" s="9" customFormat="1" ht="18.75" x14ac:dyDescent="0.3">
      <c r="A98" s="19"/>
      <c r="B98" s="17"/>
      <c r="C98" s="17"/>
      <c r="D98" s="17"/>
      <c r="E98" s="18"/>
      <c r="F98" s="7"/>
      <c r="G98" s="19">
        <v>46225</v>
      </c>
      <c r="H98" s="35">
        <v>100</v>
      </c>
      <c r="I98" s="35"/>
      <c r="J98" s="35">
        <f t="shared" si="3"/>
        <v>38746</v>
      </c>
      <c r="K98" s="20" t="s">
        <v>497</v>
      </c>
      <c r="L98" s="7"/>
    </row>
    <row r="99" spans="1:12" s="9" customFormat="1" ht="18.75" x14ac:dyDescent="0.3">
      <c r="A99" s="19"/>
      <c r="B99" s="17"/>
      <c r="C99" s="17"/>
      <c r="D99" s="17"/>
      <c r="E99" s="18"/>
      <c r="F99" s="7"/>
      <c r="G99" s="19">
        <v>46225</v>
      </c>
      <c r="H99" s="35">
        <v>100</v>
      </c>
      <c r="I99" s="35"/>
      <c r="J99" s="35">
        <f t="shared" si="3"/>
        <v>38846</v>
      </c>
      <c r="K99" s="18" t="s">
        <v>499</v>
      </c>
      <c r="L99" s="7"/>
    </row>
    <row r="100" spans="1:12" s="9" customFormat="1" ht="18.75" x14ac:dyDescent="0.3">
      <c r="A100" s="19"/>
      <c r="B100" s="17"/>
      <c r="C100" s="17"/>
      <c r="D100" s="17"/>
      <c r="E100" s="18"/>
      <c r="F100" s="7"/>
      <c r="G100" s="19">
        <v>46225</v>
      </c>
      <c r="H100" s="35">
        <v>300</v>
      </c>
      <c r="I100" s="35"/>
      <c r="J100" s="35">
        <f t="shared" si="3"/>
        <v>39146</v>
      </c>
      <c r="K100" s="18" t="s">
        <v>498</v>
      </c>
      <c r="L100" s="7"/>
    </row>
    <row r="101" spans="1:12" s="9" customFormat="1" ht="18.75" x14ac:dyDescent="0.3">
      <c r="A101" s="19"/>
      <c r="B101" s="17"/>
      <c r="C101" s="17"/>
      <c r="D101" s="17"/>
      <c r="E101" s="18"/>
      <c r="F101" s="7"/>
      <c r="G101" s="19">
        <v>46226</v>
      </c>
      <c r="H101" s="35">
        <v>50</v>
      </c>
      <c r="I101" s="35"/>
      <c r="J101" s="35">
        <f t="shared" si="3"/>
        <v>39196</v>
      </c>
      <c r="K101" s="18" t="s">
        <v>510</v>
      </c>
      <c r="L101" s="7"/>
    </row>
    <row r="102" spans="1:12" s="9" customFormat="1" ht="18.75" x14ac:dyDescent="0.3">
      <c r="A102" s="19"/>
      <c r="B102" s="17"/>
      <c r="C102" s="17"/>
      <c r="D102" s="17"/>
      <c r="E102" s="18"/>
      <c r="F102" s="7"/>
      <c r="G102" s="19">
        <v>46226</v>
      </c>
      <c r="H102" s="35">
        <v>65</v>
      </c>
      <c r="I102" s="35"/>
      <c r="J102" s="35">
        <f t="shared" si="3"/>
        <v>39261</v>
      </c>
      <c r="K102" s="20" t="s">
        <v>489</v>
      </c>
      <c r="L102" s="7"/>
    </row>
    <row r="103" spans="1:12" s="9" customFormat="1" ht="18.75" x14ac:dyDescent="0.3">
      <c r="A103" s="19"/>
      <c r="B103" s="17"/>
      <c r="C103" s="17"/>
      <c r="D103" s="17"/>
      <c r="E103" s="18"/>
      <c r="F103" s="7"/>
      <c r="G103" s="19">
        <v>46226</v>
      </c>
      <c r="H103" s="35">
        <v>200</v>
      </c>
      <c r="I103" s="35"/>
      <c r="J103" s="35">
        <f t="shared" si="3"/>
        <v>39461</v>
      </c>
      <c r="K103" s="20" t="s">
        <v>497</v>
      </c>
      <c r="L103" s="7"/>
    </row>
    <row r="104" spans="1:12" s="9" customFormat="1" ht="18.75" x14ac:dyDescent="0.3">
      <c r="A104" s="19"/>
      <c r="B104" s="17"/>
      <c r="C104" s="17"/>
      <c r="D104" s="17"/>
      <c r="E104" s="18"/>
      <c r="F104" s="7"/>
      <c r="G104" s="19">
        <v>46227</v>
      </c>
      <c r="H104" s="35">
        <v>9</v>
      </c>
      <c r="I104" s="35"/>
      <c r="J104" s="35">
        <f t="shared" si="3"/>
        <v>39470</v>
      </c>
      <c r="K104" s="20"/>
      <c r="L104" s="7"/>
    </row>
    <row r="105" spans="1:12" s="9" customFormat="1" ht="18.75" x14ac:dyDescent="0.3">
      <c r="A105" s="19"/>
      <c r="B105" s="17"/>
      <c r="C105" s="17"/>
      <c r="D105" s="17"/>
      <c r="E105" s="18"/>
      <c r="F105" s="7"/>
      <c r="G105" s="19">
        <v>46227</v>
      </c>
      <c r="H105" s="35">
        <v>150</v>
      </c>
      <c r="I105" s="35"/>
      <c r="J105" s="35">
        <f t="shared" si="3"/>
        <v>39620</v>
      </c>
      <c r="K105" s="18" t="s">
        <v>432</v>
      </c>
      <c r="L105" s="7"/>
    </row>
    <row r="106" spans="1:12" s="9" customFormat="1" ht="18.75" x14ac:dyDescent="0.3">
      <c r="A106" s="19"/>
      <c r="B106" s="17"/>
      <c r="C106" s="17"/>
      <c r="D106" s="17"/>
      <c r="E106" s="18"/>
      <c r="F106" s="7"/>
      <c r="G106" s="19">
        <v>46227</v>
      </c>
      <c r="H106" s="35">
        <v>200</v>
      </c>
      <c r="I106" s="35"/>
      <c r="J106" s="35">
        <f t="shared" si="3"/>
        <v>39820</v>
      </c>
      <c r="K106" s="18" t="s">
        <v>434</v>
      </c>
      <c r="L106" s="7"/>
    </row>
    <row r="107" spans="1:12" s="9" customFormat="1" ht="18.75" x14ac:dyDescent="0.3">
      <c r="A107" s="19"/>
      <c r="B107" s="17"/>
      <c r="C107" s="17"/>
      <c r="D107" s="17"/>
      <c r="E107" s="18"/>
      <c r="F107" s="7"/>
      <c r="G107" s="19">
        <v>46227</v>
      </c>
      <c r="H107" s="35">
        <v>100</v>
      </c>
      <c r="I107" s="35"/>
      <c r="J107" s="35">
        <f t="shared" si="3"/>
        <v>39920</v>
      </c>
      <c r="K107" s="18" t="s">
        <v>315</v>
      </c>
      <c r="L107" s="7"/>
    </row>
    <row r="108" spans="1:12" s="9" customFormat="1" ht="18.75" x14ac:dyDescent="0.3">
      <c r="A108" s="19"/>
      <c r="B108" s="17"/>
      <c r="C108" s="17"/>
      <c r="D108" s="17"/>
      <c r="E108" s="18"/>
      <c r="F108" s="7"/>
      <c r="G108" s="19">
        <v>46227</v>
      </c>
      <c r="H108" s="35">
        <v>200</v>
      </c>
      <c r="I108" s="35"/>
      <c r="J108" s="35">
        <f t="shared" si="3"/>
        <v>40120</v>
      </c>
      <c r="K108" s="20" t="s">
        <v>337</v>
      </c>
      <c r="L108" s="7"/>
    </row>
    <row r="109" spans="1:12" s="9" customFormat="1" ht="18.75" x14ac:dyDescent="0.3">
      <c r="A109" s="19"/>
      <c r="B109" s="17"/>
      <c r="C109" s="17"/>
      <c r="D109" s="17"/>
      <c r="E109" s="18"/>
      <c r="F109" s="7"/>
      <c r="G109" s="19">
        <v>46227</v>
      </c>
      <c r="H109" s="35">
        <v>200</v>
      </c>
      <c r="I109" s="35"/>
      <c r="J109" s="35">
        <f t="shared" si="3"/>
        <v>40320</v>
      </c>
      <c r="K109" s="18" t="s">
        <v>469</v>
      </c>
      <c r="L109" s="7"/>
    </row>
    <row r="110" spans="1:12" s="9" customFormat="1" ht="18.75" x14ac:dyDescent="0.3">
      <c r="A110" s="19"/>
      <c r="B110" s="17"/>
      <c r="C110" s="17"/>
      <c r="D110" s="17"/>
      <c r="E110" s="18"/>
      <c r="F110" s="7"/>
      <c r="G110" s="19">
        <v>46227</v>
      </c>
      <c r="H110" s="35">
        <v>200</v>
      </c>
      <c r="I110" s="35"/>
      <c r="J110" s="35">
        <f t="shared" si="3"/>
        <v>40520</v>
      </c>
      <c r="K110" s="20" t="s">
        <v>497</v>
      </c>
      <c r="L110" s="7"/>
    </row>
    <row r="111" spans="1:12" s="9" customFormat="1" ht="18.75" x14ac:dyDescent="0.3">
      <c r="A111" s="19"/>
      <c r="B111" s="17"/>
      <c r="C111" s="17"/>
      <c r="D111" s="17"/>
      <c r="E111" s="18"/>
      <c r="F111" s="7"/>
      <c r="G111" s="19">
        <v>46227</v>
      </c>
      <c r="H111" s="35">
        <v>100</v>
      </c>
      <c r="I111" s="35"/>
      <c r="J111" s="35">
        <f t="shared" si="3"/>
        <v>40620</v>
      </c>
      <c r="K111" s="20" t="s">
        <v>511</v>
      </c>
      <c r="L111" s="7"/>
    </row>
    <row r="112" spans="1:12" s="9" customFormat="1" ht="18.75" x14ac:dyDescent="0.3">
      <c r="A112" s="19"/>
      <c r="B112" s="17"/>
      <c r="C112" s="17"/>
      <c r="D112" s="17"/>
      <c r="E112" s="18"/>
      <c r="F112" s="7"/>
      <c r="G112" s="19">
        <v>46230</v>
      </c>
      <c r="H112" s="35">
        <v>80</v>
      </c>
      <c r="I112" s="35"/>
      <c r="J112" s="35">
        <f t="shared" si="3"/>
        <v>40700</v>
      </c>
      <c r="K112" s="20" t="s">
        <v>517</v>
      </c>
      <c r="L112" s="7"/>
    </row>
    <row r="113" spans="1:12" s="9" customFormat="1" ht="18.75" x14ac:dyDescent="0.3">
      <c r="A113" s="19"/>
      <c r="B113" s="17"/>
      <c r="C113" s="17"/>
      <c r="D113" s="17"/>
      <c r="E113" s="18"/>
      <c r="F113" s="7"/>
      <c r="G113" s="19">
        <v>46231</v>
      </c>
      <c r="H113" s="35">
        <v>10</v>
      </c>
      <c r="I113" s="35"/>
      <c r="J113" s="35">
        <f t="shared" si="3"/>
        <v>40710</v>
      </c>
      <c r="K113" s="20" t="s">
        <v>219</v>
      </c>
      <c r="L113" s="7"/>
    </row>
    <row r="114" spans="1:12" s="9" customFormat="1" ht="18.75" x14ac:dyDescent="0.3">
      <c r="A114" s="19"/>
      <c r="B114" s="17"/>
      <c r="C114" s="17"/>
      <c r="D114" s="17"/>
      <c r="E114" s="18"/>
      <c r="F114" s="7"/>
      <c r="G114" s="19">
        <v>46231</v>
      </c>
      <c r="H114" s="35">
        <v>300</v>
      </c>
      <c r="I114" s="35"/>
      <c r="J114" s="35">
        <f t="shared" si="3"/>
        <v>41010</v>
      </c>
      <c r="K114" s="20" t="s">
        <v>497</v>
      </c>
      <c r="L114" s="7"/>
    </row>
    <row r="115" spans="1:12" s="9" customFormat="1" ht="18.75" x14ac:dyDescent="0.3">
      <c r="A115" s="19"/>
      <c r="B115" s="17"/>
      <c r="C115" s="17"/>
      <c r="D115" s="17"/>
      <c r="E115" s="18"/>
      <c r="F115" s="7"/>
      <c r="G115" s="19">
        <v>46232</v>
      </c>
      <c r="H115" s="35">
        <v>65</v>
      </c>
      <c r="I115" s="35"/>
      <c r="J115" s="35">
        <f t="shared" si="3"/>
        <v>41075</v>
      </c>
      <c r="K115" s="20" t="s">
        <v>489</v>
      </c>
      <c r="L115" s="7"/>
    </row>
    <row r="116" spans="1:12" s="9" customFormat="1" ht="18.75" x14ac:dyDescent="0.3">
      <c r="A116" s="19"/>
      <c r="B116" s="17"/>
      <c r="C116" s="17"/>
      <c r="D116" s="17"/>
      <c r="E116" s="18"/>
      <c r="F116" s="7"/>
      <c r="G116" s="19">
        <v>46232</v>
      </c>
      <c r="H116" s="35">
        <v>300</v>
      </c>
      <c r="I116" s="35"/>
      <c r="J116" s="35">
        <f t="shared" si="3"/>
        <v>41375</v>
      </c>
      <c r="K116" s="20" t="s">
        <v>498</v>
      </c>
      <c r="L116" s="7"/>
    </row>
    <row r="117" spans="1:12" s="9" customFormat="1" ht="18.75" x14ac:dyDescent="0.3">
      <c r="A117" s="19"/>
      <c r="B117" s="17"/>
      <c r="C117" s="17"/>
      <c r="D117" s="17"/>
      <c r="E117" s="18"/>
      <c r="F117" s="7"/>
      <c r="G117" s="19">
        <v>46234</v>
      </c>
      <c r="H117" s="35">
        <v>3</v>
      </c>
      <c r="I117" s="35"/>
      <c r="J117" s="35">
        <f t="shared" si="3"/>
        <v>41378</v>
      </c>
      <c r="K117" s="20"/>
      <c r="L117" s="7"/>
    </row>
    <row r="118" spans="1:12" s="9" customFormat="1" ht="18.75" x14ac:dyDescent="0.3">
      <c r="A118" s="19"/>
      <c r="B118" s="17"/>
      <c r="C118" s="17"/>
      <c r="D118" s="17"/>
      <c r="E118" s="18"/>
      <c r="F118" s="7"/>
      <c r="G118" s="19">
        <v>46234</v>
      </c>
      <c r="H118" s="35">
        <v>200</v>
      </c>
      <c r="I118" s="35"/>
      <c r="J118" s="35">
        <f t="shared" si="3"/>
        <v>41578</v>
      </c>
      <c r="K118" s="20" t="s">
        <v>533</v>
      </c>
      <c r="L118" s="7"/>
    </row>
    <row r="119" spans="1:12" s="9" customFormat="1" ht="18.75" x14ac:dyDescent="0.3">
      <c r="A119" s="19"/>
      <c r="B119" s="17"/>
      <c r="C119" s="17"/>
      <c r="D119" s="17"/>
      <c r="E119" s="18"/>
      <c r="F119" s="7"/>
      <c r="G119" s="19">
        <v>46234</v>
      </c>
      <c r="H119" s="35">
        <v>7550</v>
      </c>
      <c r="I119" s="35"/>
      <c r="J119" s="35">
        <f t="shared" si="3"/>
        <v>49128</v>
      </c>
      <c r="K119" s="20" t="s">
        <v>209</v>
      </c>
      <c r="L119" s="7"/>
    </row>
    <row r="120" spans="1:12" s="9" customFormat="1" ht="18.75" x14ac:dyDescent="0.3">
      <c r="A120" s="19"/>
      <c r="B120" s="17"/>
      <c r="C120" s="17"/>
      <c r="D120" s="17"/>
      <c r="E120" s="18"/>
      <c r="F120" s="7"/>
      <c r="G120" s="19">
        <v>46234</v>
      </c>
      <c r="H120" s="35">
        <v>200</v>
      </c>
      <c r="I120" s="35"/>
      <c r="J120" s="35">
        <f t="shared" si="3"/>
        <v>49328</v>
      </c>
      <c r="K120" s="20" t="s">
        <v>534</v>
      </c>
      <c r="L120" s="7"/>
    </row>
    <row r="121" spans="1:12" s="9" customFormat="1" ht="18.75" x14ac:dyDescent="0.3">
      <c r="A121" s="19"/>
      <c r="B121" s="17"/>
      <c r="C121" s="17"/>
      <c r="D121" s="17"/>
      <c r="E121" s="18"/>
      <c r="F121" s="7"/>
      <c r="G121" s="19">
        <v>46234</v>
      </c>
      <c r="H121" s="35">
        <v>710</v>
      </c>
      <c r="I121" s="35"/>
      <c r="J121" s="35">
        <f t="shared" si="3"/>
        <v>50038</v>
      </c>
      <c r="K121" s="20" t="s">
        <v>497</v>
      </c>
      <c r="L121" s="7"/>
    </row>
    <row r="122" spans="1:12" s="9" customFormat="1" ht="18.75" x14ac:dyDescent="0.3">
      <c r="A122" s="19"/>
      <c r="B122" s="17"/>
      <c r="C122" s="17"/>
      <c r="D122" s="17"/>
      <c r="E122" s="18"/>
      <c r="F122" s="7"/>
      <c r="G122" s="19">
        <v>46234</v>
      </c>
      <c r="H122" s="35">
        <v>100</v>
      </c>
      <c r="I122" s="35"/>
      <c r="J122" s="35">
        <f t="shared" si="3"/>
        <v>50138</v>
      </c>
      <c r="K122" s="20" t="s">
        <v>543</v>
      </c>
      <c r="L122" s="7"/>
    </row>
    <row r="123" spans="1:12" s="9" customFormat="1" ht="18.75" x14ac:dyDescent="0.3">
      <c r="A123" s="19"/>
      <c r="B123" s="17"/>
      <c r="C123" s="17"/>
      <c r="D123" s="17"/>
      <c r="E123" s="18"/>
      <c r="F123" s="7"/>
      <c r="G123" s="19"/>
      <c r="H123" s="35">
        <v>1050</v>
      </c>
      <c r="I123" s="35"/>
      <c r="J123" s="35">
        <f t="shared" si="3"/>
        <v>51188</v>
      </c>
      <c r="K123" s="20"/>
      <c r="L123" s="7"/>
    </row>
    <row r="124" spans="1:12" s="9" customFormat="1" ht="18.75" x14ac:dyDescent="0.3">
      <c r="A124" s="19"/>
      <c r="B124" s="17"/>
      <c r="C124" s="17"/>
      <c r="D124" s="17"/>
      <c r="E124" s="18"/>
      <c r="F124" s="7"/>
      <c r="G124" s="19">
        <v>46238</v>
      </c>
      <c r="H124" s="35">
        <v>14</v>
      </c>
      <c r="I124" s="35"/>
      <c r="J124" s="35">
        <f t="shared" si="3"/>
        <v>51202</v>
      </c>
      <c r="K124" s="20" t="s">
        <v>547</v>
      </c>
      <c r="L124" s="7"/>
    </row>
    <row r="125" spans="1:12" s="9" customFormat="1" ht="18.75" x14ac:dyDescent="0.3">
      <c r="A125" s="19"/>
      <c r="B125" s="17"/>
      <c r="C125" s="17"/>
      <c r="D125" s="17"/>
      <c r="E125" s="18"/>
      <c r="F125" s="7"/>
      <c r="G125" s="19">
        <v>46238</v>
      </c>
      <c r="H125" s="35">
        <v>5</v>
      </c>
      <c r="I125" s="35"/>
      <c r="J125" s="35">
        <f t="shared" si="3"/>
        <v>51207</v>
      </c>
      <c r="K125" s="20" t="s">
        <v>548</v>
      </c>
      <c r="L125" s="7"/>
    </row>
    <row r="126" spans="1:12" s="9" customFormat="1" ht="18.75" x14ac:dyDescent="0.3">
      <c r="A126" s="19"/>
      <c r="B126" s="17"/>
      <c r="C126" s="17"/>
      <c r="D126" s="17"/>
      <c r="E126" s="18"/>
      <c r="F126" s="7"/>
      <c r="G126" s="19">
        <v>46238</v>
      </c>
      <c r="H126" s="35">
        <v>14</v>
      </c>
      <c r="I126" s="35"/>
      <c r="J126" s="35">
        <f t="shared" si="3"/>
        <v>51221</v>
      </c>
      <c r="K126" s="20" t="s">
        <v>219</v>
      </c>
      <c r="L126" s="7"/>
    </row>
    <row r="127" spans="1:12" s="9" customFormat="1" ht="18.75" x14ac:dyDescent="0.3">
      <c r="A127" s="19"/>
      <c r="B127" s="17"/>
      <c r="C127" s="17"/>
      <c r="D127" s="17"/>
      <c r="E127" s="18"/>
      <c r="F127" s="7"/>
      <c r="G127" s="19">
        <v>46238</v>
      </c>
      <c r="H127" s="35">
        <v>150</v>
      </c>
      <c r="I127" s="35"/>
      <c r="J127" s="35">
        <f t="shared" si="3"/>
        <v>51371</v>
      </c>
      <c r="K127" s="20" t="s">
        <v>465</v>
      </c>
      <c r="L127" s="7"/>
    </row>
    <row r="128" spans="1:12" s="9" customFormat="1" ht="18.75" x14ac:dyDescent="0.3">
      <c r="A128" s="19"/>
      <c r="B128" s="17"/>
      <c r="C128" s="17"/>
      <c r="D128" s="17"/>
      <c r="E128" s="18"/>
      <c r="F128" s="7"/>
      <c r="G128" s="19">
        <v>46238</v>
      </c>
      <c r="H128" s="35">
        <v>60</v>
      </c>
      <c r="I128" s="35"/>
      <c r="J128" s="35">
        <f t="shared" si="3"/>
        <v>51431</v>
      </c>
      <c r="K128" s="20" t="s">
        <v>441</v>
      </c>
      <c r="L128" s="7"/>
    </row>
    <row r="129" spans="1:12" s="9" customFormat="1" ht="18.75" x14ac:dyDescent="0.3">
      <c r="A129" s="19"/>
      <c r="B129" s="17"/>
      <c r="C129" s="17"/>
      <c r="D129" s="17"/>
      <c r="E129" s="18"/>
      <c r="F129" s="7"/>
      <c r="G129" s="19">
        <v>46238</v>
      </c>
      <c r="H129" s="35">
        <v>55</v>
      </c>
      <c r="I129" s="35"/>
      <c r="J129" s="35">
        <f t="shared" si="3"/>
        <v>51486</v>
      </c>
      <c r="K129" s="20" t="s">
        <v>550</v>
      </c>
      <c r="L129" s="7"/>
    </row>
    <row r="130" spans="1:12" s="9" customFormat="1" ht="18.75" x14ac:dyDescent="0.3">
      <c r="A130" s="19"/>
      <c r="B130" s="17"/>
      <c r="C130" s="17"/>
      <c r="D130" s="17"/>
      <c r="E130" s="18"/>
      <c r="F130" s="7"/>
      <c r="G130" s="19">
        <v>46239</v>
      </c>
      <c r="H130" s="35">
        <v>511</v>
      </c>
      <c r="I130" s="35"/>
      <c r="J130" s="35">
        <f t="shared" si="3"/>
        <v>51997</v>
      </c>
      <c r="K130" s="20" t="s">
        <v>440</v>
      </c>
      <c r="L130" s="7"/>
    </row>
    <row r="131" spans="1:12" s="9" customFormat="1" ht="18.75" x14ac:dyDescent="0.3">
      <c r="A131" s="19"/>
      <c r="B131" s="17"/>
      <c r="C131" s="17"/>
      <c r="D131" s="17"/>
      <c r="E131" s="18"/>
      <c r="F131" s="7"/>
      <c r="G131" s="19">
        <v>46239</v>
      </c>
      <c r="H131" s="35">
        <v>200</v>
      </c>
      <c r="I131" s="35"/>
      <c r="J131" s="35">
        <f t="shared" si="3"/>
        <v>52197</v>
      </c>
      <c r="K131" s="20" t="s">
        <v>640</v>
      </c>
      <c r="L131" s="7"/>
    </row>
    <row r="132" spans="1:12" s="9" customFormat="1" ht="18.75" x14ac:dyDescent="0.3">
      <c r="A132" s="19"/>
      <c r="B132" s="17"/>
      <c r="C132" s="17"/>
      <c r="D132" s="17"/>
      <c r="E132" s="18"/>
      <c r="F132" s="7"/>
      <c r="G132" s="19">
        <v>46239</v>
      </c>
      <c r="H132" s="35">
        <v>200</v>
      </c>
      <c r="I132" s="35"/>
      <c r="J132" s="35">
        <f t="shared" si="3"/>
        <v>52397</v>
      </c>
      <c r="K132" s="20" t="s">
        <v>510</v>
      </c>
      <c r="L132" s="7"/>
    </row>
    <row r="133" spans="1:12" s="9" customFormat="1" ht="18.75" x14ac:dyDescent="0.3">
      <c r="A133" s="19"/>
      <c r="B133" s="17"/>
      <c r="C133" s="17"/>
      <c r="D133" s="17"/>
      <c r="E133" s="18"/>
      <c r="F133" s="7"/>
      <c r="G133" s="19">
        <v>46239</v>
      </c>
      <c r="H133" s="35">
        <v>150</v>
      </c>
      <c r="I133" s="35"/>
      <c r="J133" s="35">
        <f t="shared" si="3"/>
        <v>52547</v>
      </c>
      <c r="K133" s="18" t="s">
        <v>469</v>
      </c>
      <c r="L133" s="7"/>
    </row>
    <row r="134" spans="1:12" s="9" customFormat="1" ht="18.75" x14ac:dyDescent="0.3">
      <c r="A134" s="19"/>
      <c r="B134" s="17"/>
      <c r="C134" s="17"/>
      <c r="D134" s="17"/>
      <c r="E134" s="18"/>
      <c r="F134" s="7"/>
      <c r="G134" s="19">
        <v>46241</v>
      </c>
      <c r="H134" s="35">
        <v>400</v>
      </c>
      <c r="I134" s="35"/>
      <c r="J134" s="35">
        <f t="shared" si="3"/>
        <v>52947</v>
      </c>
      <c r="K134" s="18" t="s">
        <v>510</v>
      </c>
      <c r="L134" s="7"/>
    </row>
    <row r="135" spans="1:12" s="9" customFormat="1" ht="18.75" x14ac:dyDescent="0.3">
      <c r="A135" s="19"/>
      <c r="B135" s="17"/>
      <c r="C135" s="17"/>
      <c r="D135" s="17"/>
      <c r="E135" s="18"/>
      <c r="F135" s="7"/>
      <c r="G135" s="19">
        <v>46241</v>
      </c>
      <c r="H135" s="35">
        <v>100</v>
      </c>
      <c r="I135" s="35"/>
      <c r="J135" s="35">
        <f t="shared" si="3"/>
        <v>53047</v>
      </c>
      <c r="K135" s="20" t="s">
        <v>337</v>
      </c>
      <c r="L135" s="7"/>
    </row>
    <row r="136" spans="1:12" s="9" customFormat="1" ht="18.75" x14ac:dyDescent="0.3">
      <c r="A136" s="19"/>
      <c r="B136" s="17"/>
      <c r="C136" s="17"/>
      <c r="D136" s="17"/>
      <c r="E136" s="18"/>
      <c r="F136" s="7"/>
      <c r="G136" s="19">
        <v>46241</v>
      </c>
      <c r="H136" s="35">
        <v>200</v>
      </c>
      <c r="I136" s="35"/>
      <c r="J136" s="35">
        <f t="shared" ref="J136:J199" si="4">J135+H136-I136</f>
        <v>53247</v>
      </c>
      <c r="K136" s="18" t="s">
        <v>337</v>
      </c>
      <c r="L136" s="7"/>
    </row>
    <row r="137" spans="1:12" s="9" customFormat="1" ht="18.75" x14ac:dyDescent="0.3">
      <c r="A137" s="19"/>
      <c r="B137" s="17"/>
      <c r="C137" s="17"/>
      <c r="D137" s="17"/>
      <c r="E137" s="18"/>
      <c r="F137" s="7"/>
      <c r="G137" s="19">
        <v>46241</v>
      </c>
      <c r="H137" s="35">
        <v>100</v>
      </c>
      <c r="I137" s="35"/>
      <c r="J137" s="35">
        <f t="shared" si="4"/>
        <v>53347</v>
      </c>
      <c r="K137" s="18" t="s">
        <v>574</v>
      </c>
      <c r="L137" s="7"/>
    </row>
    <row r="138" spans="1:12" s="9" customFormat="1" ht="18.75" x14ac:dyDescent="0.3">
      <c r="A138" s="19"/>
      <c r="B138" s="17"/>
      <c r="C138" s="17"/>
      <c r="D138" s="17"/>
      <c r="E138" s="18"/>
      <c r="F138" s="7"/>
      <c r="G138" s="19">
        <v>46241</v>
      </c>
      <c r="H138" s="35">
        <v>200</v>
      </c>
      <c r="I138" s="35"/>
      <c r="J138" s="35">
        <f t="shared" si="4"/>
        <v>53547</v>
      </c>
      <c r="K138" s="18" t="s">
        <v>434</v>
      </c>
      <c r="L138" s="7"/>
    </row>
    <row r="139" spans="1:12" s="9" customFormat="1" ht="18.75" x14ac:dyDescent="0.3">
      <c r="A139" s="19"/>
      <c r="B139" s="17"/>
      <c r="C139" s="17"/>
      <c r="D139" s="17"/>
      <c r="E139" s="18"/>
      <c r="F139" s="7"/>
      <c r="G139" s="19">
        <v>46241</v>
      </c>
      <c r="H139" s="35">
        <v>100</v>
      </c>
      <c r="I139" s="35"/>
      <c r="J139" s="35">
        <f t="shared" si="4"/>
        <v>53647</v>
      </c>
      <c r="K139" s="18" t="s">
        <v>469</v>
      </c>
      <c r="L139" s="7"/>
    </row>
    <row r="140" spans="1:12" s="9" customFormat="1" ht="18.75" x14ac:dyDescent="0.3">
      <c r="A140" s="19"/>
      <c r="B140" s="17"/>
      <c r="C140" s="17"/>
      <c r="D140" s="17"/>
      <c r="E140" s="18"/>
      <c r="F140" s="7"/>
      <c r="G140" s="19">
        <v>46245</v>
      </c>
      <c r="H140" s="35">
        <v>100</v>
      </c>
      <c r="I140" s="35"/>
      <c r="J140" s="35">
        <f t="shared" si="4"/>
        <v>53747</v>
      </c>
      <c r="K140" s="18" t="s">
        <v>468</v>
      </c>
      <c r="L140" s="7"/>
    </row>
    <row r="141" spans="1:12" s="9" customFormat="1" ht="18.75" x14ac:dyDescent="0.3">
      <c r="A141" s="19"/>
      <c r="B141" s="17"/>
      <c r="C141" s="17"/>
      <c r="D141" s="17"/>
      <c r="E141" s="18"/>
      <c r="F141" s="7"/>
      <c r="G141" s="19">
        <v>46245</v>
      </c>
      <c r="H141" s="35">
        <v>400</v>
      </c>
      <c r="I141" s="35"/>
      <c r="J141" s="35">
        <f t="shared" si="4"/>
        <v>54147</v>
      </c>
      <c r="K141" s="18" t="s">
        <v>432</v>
      </c>
      <c r="L141" s="7"/>
    </row>
    <row r="142" spans="1:12" s="9" customFormat="1" ht="18.75" x14ac:dyDescent="0.3">
      <c r="A142" s="19"/>
      <c r="B142" s="17"/>
      <c r="C142" s="17"/>
      <c r="D142" s="17"/>
      <c r="E142" s="18"/>
      <c r="F142" s="7"/>
      <c r="G142" s="19">
        <v>46245</v>
      </c>
      <c r="H142" s="35">
        <v>200</v>
      </c>
      <c r="I142" s="35"/>
      <c r="J142" s="35">
        <f t="shared" si="4"/>
        <v>54347</v>
      </c>
      <c r="K142" s="18" t="s">
        <v>575</v>
      </c>
      <c r="L142" s="7"/>
    </row>
    <row r="143" spans="1:12" s="9" customFormat="1" ht="18.75" x14ac:dyDescent="0.3">
      <c r="A143" s="19"/>
      <c r="B143" s="17"/>
      <c r="C143" s="17"/>
      <c r="D143" s="17"/>
      <c r="E143" s="18"/>
      <c r="F143" s="7"/>
      <c r="G143" s="19">
        <v>46245</v>
      </c>
      <c r="H143" s="35">
        <v>20</v>
      </c>
      <c r="I143" s="35"/>
      <c r="J143" s="35">
        <f t="shared" si="4"/>
        <v>54367</v>
      </c>
      <c r="K143" s="20"/>
      <c r="L143" s="7"/>
    </row>
    <row r="144" spans="1:12" s="9" customFormat="1" ht="18.75" x14ac:dyDescent="0.3">
      <c r="A144" s="19"/>
      <c r="B144" s="17"/>
      <c r="C144" s="17"/>
      <c r="D144" s="17"/>
      <c r="E144" s="18"/>
      <c r="F144" s="7"/>
      <c r="G144" s="19">
        <v>46245</v>
      </c>
      <c r="H144" s="35">
        <v>243</v>
      </c>
      <c r="I144" s="35"/>
      <c r="J144" s="35">
        <f t="shared" si="4"/>
        <v>54610</v>
      </c>
      <c r="K144" s="18" t="s">
        <v>572</v>
      </c>
      <c r="L144" s="7"/>
    </row>
    <row r="145" spans="1:12" s="9" customFormat="1" ht="18.75" x14ac:dyDescent="0.3">
      <c r="A145" s="19"/>
      <c r="B145" s="17"/>
      <c r="C145" s="17"/>
      <c r="D145" s="17"/>
      <c r="E145" s="18"/>
      <c r="F145" s="7"/>
      <c r="G145" s="19">
        <v>46245</v>
      </c>
      <c r="H145" s="35">
        <v>100</v>
      </c>
      <c r="I145" s="35"/>
      <c r="J145" s="35">
        <f t="shared" si="4"/>
        <v>54710</v>
      </c>
      <c r="K145" s="18" t="s">
        <v>580</v>
      </c>
      <c r="L145" s="7"/>
    </row>
    <row r="146" spans="1:12" s="9" customFormat="1" ht="18.75" x14ac:dyDescent="0.3">
      <c r="A146" s="19"/>
      <c r="B146" s="17"/>
      <c r="C146" s="17"/>
      <c r="D146" s="17"/>
      <c r="E146" s="18"/>
      <c r="F146" s="7"/>
      <c r="G146" s="19">
        <v>46246</v>
      </c>
      <c r="H146" s="35">
        <v>185</v>
      </c>
      <c r="I146" s="35"/>
      <c r="J146" s="35">
        <f t="shared" si="4"/>
        <v>54895</v>
      </c>
      <c r="K146" s="20" t="s">
        <v>499</v>
      </c>
      <c r="L146" s="7"/>
    </row>
    <row r="147" spans="1:12" s="9" customFormat="1" ht="18.75" x14ac:dyDescent="0.3">
      <c r="A147" s="19"/>
      <c r="B147" s="17"/>
      <c r="C147" s="17"/>
      <c r="D147" s="17"/>
      <c r="E147" s="18"/>
      <c r="F147" s="7"/>
      <c r="G147" s="19">
        <v>46246</v>
      </c>
      <c r="H147" s="35">
        <v>13</v>
      </c>
      <c r="I147" s="35"/>
      <c r="J147" s="35">
        <f t="shared" si="4"/>
        <v>54908</v>
      </c>
      <c r="K147" s="20" t="s">
        <v>219</v>
      </c>
      <c r="L147" s="7"/>
    </row>
    <row r="148" spans="1:12" s="9" customFormat="1" ht="18.75" x14ac:dyDescent="0.3">
      <c r="A148" s="19"/>
      <c r="B148" s="17"/>
      <c r="C148" s="17"/>
      <c r="D148" s="17"/>
      <c r="E148" s="18"/>
      <c r="F148" s="7"/>
      <c r="G148" s="19">
        <v>46246</v>
      </c>
      <c r="H148" s="35">
        <v>37</v>
      </c>
      <c r="I148" s="35"/>
      <c r="J148" s="35">
        <f t="shared" si="4"/>
        <v>54945</v>
      </c>
      <c r="K148" s="20" t="s">
        <v>605</v>
      </c>
      <c r="L148" s="7"/>
    </row>
    <row r="149" spans="1:12" s="9" customFormat="1" ht="18.75" x14ac:dyDescent="0.3">
      <c r="A149" s="19"/>
      <c r="B149" s="17"/>
      <c r="C149" s="17"/>
      <c r="D149" s="17"/>
      <c r="E149" s="18"/>
      <c r="F149" s="7"/>
      <c r="G149" s="19">
        <v>46247</v>
      </c>
      <c r="H149" s="35">
        <v>1054</v>
      </c>
      <c r="I149" s="35"/>
      <c r="J149" s="35">
        <f t="shared" si="4"/>
        <v>55999</v>
      </c>
      <c r="K149" s="20" t="s">
        <v>615</v>
      </c>
      <c r="L149" s="7"/>
    </row>
    <row r="150" spans="1:12" s="9" customFormat="1" ht="18.75" x14ac:dyDescent="0.3">
      <c r="A150" s="19"/>
      <c r="B150" s="17"/>
      <c r="C150" s="17"/>
      <c r="D150" s="17"/>
      <c r="E150" s="18"/>
      <c r="F150" s="7"/>
      <c r="G150" s="19">
        <v>46247</v>
      </c>
      <c r="H150" s="35">
        <v>200</v>
      </c>
      <c r="I150" s="35"/>
      <c r="J150" s="35">
        <f t="shared" si="4"/>
        <v>56199</v>
      </c>
      <c r="K150" s="18" t="s">
        <v>619</v>
      </c>
      <c r="L150" s="7"/>
    </row>
    <row r="151" spans="1:12" s="9" customFormat="1" ht="18.75" x14ac:dyDescent="0.3">
      <c r="A151" s="19"/>
      <c r="B151" s="17"/>
      <c r="C151" s="17"/>
      <c r="D151" s="17"/>
      <c r="E151" s="18"/>
      <c r="F151" s="7"/>
      <c r="G151" s="19">
        <v>46247</v>
      </c>
      <c r="H151" s="35">
        <v>100</v>
      </c>
      <c r="I151" s="35"/>
      <c r="J151" s="35">
        <f t="shared" si="4"/>
        <v>56299</v>
      </c>
      <c r="K151" s="18" t="s">
        <v>620</v>
      </c>
      <c r="L151" s="7"/>
    </row>
    <row r="152" spans="1:12" s="9" customFormat="1" ht="18.75" x14ac:dyDescent="0.3">
      <c r="A152" s="19"/>
      <c r="B152" s="17"/>
      <c r="C152" s="17"/>
      <c r="D152" s="17"/>
      <c r="E152" s="18"/>
      <c r="F152" s="7"/>
      <c r="G152" s="19">
        <v>46248</v>
      </c>
      <c r="H152" s="35">
        <v>200</v>
      </c>
      <c r="I152" s="35"/>
      <c r="J152" s="35">
        <f t="shared" si="4"/>
        <v>56499</v>
      </c>
      <c r="K152" s="20" t="s">
        <v>487</v>
      </c>
      <c r="L152" s="7"/>
    </row>
    <row r="153" spans="1:12" s="9" customFormat="1" ht="18.75" x14ac:dyDescent="0.3">
      <c r="A153" s="19"/>
      <c r="B153" s="17"/>
      <c r="C153" s="17"/>
      <c r="D153" s="17"/>
      <c r="E153" s="18"/>
      <c r="F153" s="7"/>
      <c r="G153" s="19">
        <v>46248</v>
      </c>
      <c r="H153" s="17">
        <v>200</v>
      </c>
      <c r="I153" s="35"/>
      <c r="J153" s="35">
        <f t="shared" si="4"/>
        <v>56699</v>
      </c>
      <c r="K153" s="18" t="s">
        <v>434</v>
      </c>
      <c r="L153" s="7"/>
    </row>
    <row r="154" spans="1:12" s="9" customFormat="1" ht="18.75" x14ac:dyDescent="0.3">
      <c r="A154" s="19"/>
      <c r="B154" s="17"/>
      <c r="C154" s="17"/>
      <c r="D154" s="17"/>
      <c r="E154" s="18"/>
      <c r="F154" s="7"/>
      <c r="G154" s="19">
        <v>46248</v>
      </c>
      <c r="H154" s="17">
        <v>200</v>
      </c>
      <c r="I154" s="35"/>
      <c r="J154" s="35">
        <f t="shared" si="4"/>
        <v>56899</v>
      </c>
      <c r="K154" s="18" t="s">
        <v>627</v>
      </c>
      <c r="L154" s="7"/>
    </row>
    <row r="155" spans="1:12" s="9" customFormat="1" ht="18.75" x14ac:dyDescent="0.3">
      <c r="A155" s="19"/>
      <c r="B155" s="17"/>
      <c r="C155" s="17"/>
      <c r="D155" s="17"/>
      <c r="E155" s="18"/>
      <c r="F155" s="7"/>
      <c r="G155" s="19">
        <v>46248</v>
      </c>
      <c r="H155" s="17">
        <v>150</v>
      </c>
      <c r="I155" s="35"/>
      <c r="J155" s="35">
        <f t="shared" si="4"/>
        <v>57049</v>
      </c>
      <c r="K155" s="18" t="s">
        <v>628</v>
      </c>
      <c r="L155" s="7"/>
    </row>
    <row r="156" spans="1:12" s="9" customFormat="1" ht="18.75" x14ac:dyDescent="0.3">
      <c r="A156" s="19"/>
      <c r="B156" s="17"/>
      <c r="C156" s="17"/>
      <c r="D156" s="17"/>
      <c r="E156" s="18"/>
      <c r="F156" s="7"/>
      <c r="G156" s="19">
        <v>46248</v>
      </c>
      <c r="H156" s="17">
        <v>100</v>
      </c>
      <c r="I156" s="35"/>
      <c r="J156" s="35">
        <f t="shared" si="4"/>
        <v>57149</v>
      </c>
      <c r="K156" s="18" t="s">
        <v>574</v>
      </c>
      <c r="L156" s="7"/>
    </row>
    <row r="157" spans="1:12" s="9" customFormat="1" ht="18.75" x14ac:dyDescent="0.3">
      <c r="A157" s="19"/>
      <c r="B157" s="17"/>
      <c r="C157" s="17"/>
      <c r="D157" s="17"/>
      <c r="E157" s="18"/>
      <c r="F157" s="7"/>
      <c r="G157" s="19">
        <v>46248</v>
      </c>
      <c r="H157" s="17">
        <v>150</v>
      </c>
      <c r="I157" s="35"/>
      <c r="J157" s="35">
        <f t="shared" si="4"/>
        <v>57299</v>
      </c>
      <c r="K157" s="18" t="s">
        <v>432</v>
      </c>
      <c r="L157" s="7"/>
    </row>
    <row r="158" spans="1:12" s="9" customFormat="1" ht="18.75" x14ac:dyDescent="0.3">
      <c r="A158" s="19"/>
      <c r="B158" s="17"/>
      <c r="C158" s="17"/>
      <c r="D158" s="17"/>
      <c r="E158" s="18"/>
      <c r="F158" s="7"/>
      <c r="G158" s="19">
        <v>46248</v>
      </c>
      <c r="H158" s="17">
        <v>300</v>
      </c>
      <c r="I158" s="35"/>
      <c r="J158" s="35">
        <f t="shared" si="4"/>
        <v>57599</v>
      </c>
      <c r="K158" s="18" t="s">
        <v>629</v>
      </c>
      <c r="L158" s="7"/>
    </row>
    <row r="159" spans="1:12" s="9" customFormat="1" ht="18.75" x14ac:dyDescent="0.3">
      <c r="A159" s="19"/>
      <c r="B159" s="17"/>
      <c r="C159" s="17"/>
      <c r="D159" s="17"/>
      <c r="E159" s="18"/>
      <c r="F159" s="7"/>
      <c r="G159" s="19">
        <v>46248</v>
      </c>
      <c r="H159" s="17">
        <v>250</v>
      </c>
      <c r="I159" s="35"/>
      <c r="J159" s="35">
        <f t="shared" si="4"/>
        <v>57849</v>
      </c>
      <c r="K159" s="18" t="s">
        <v>337</v>
      </c>
      <c r="L159" s="7"/>
    </row>
    <row r="160" spans="1:12" s="9" customFormat="1" ht="18.75" x14ac:dyDescent="0.3">
      <c r="A160" s="19"/>
      <c r="B160" s="17"/>
      <c r="C160" s="17"/>
      <c r="D160" s="17"/>
      <c r="E160" s="18"/>
      <c r="F160" s="7"/>
      <c r="G160" s="19">
        <v>46248</v>
      </c>
      <c r="H160" s="17">
        <v>200</v>
      </c>
      <c r="I160" s="35"/>
      <c r="J160" s="35">
        <f t="shared" si="4"/>
        <v>58049</v>
      </c>
      <c r="K160" s="18" t="s">
        <v>468</v>
      </c>
      <c r="L160" s="7"/>
    </row>
    <row r="161" spans="1:12" s="9" customFormat="1" ht="18.75" x14ac:dyDescent="0.3">
      <c r="A161" s="19"/>
      <c r="B161" s="17"/>
      <c r="C161" s="17"/>
      <c r="D161" s="17"/>
      <c r="E161" s="18"/>
      <c r="F161" s="7"/>
      <c r="G161" s="19">
        <v>46248</v>
      </c>
      <c r="H161" s="17">
        <v>200</v>
      </c>
      <c r="I161" s="35"/>
      <c r="J161" s="35">
        <f t="shared" si="4"/>
        <v>58249</v>
      </c>
      <c r="K161" s="18" t="s">
        <v>510</v>
      </c>
      <c r="L161" s="7"/>
    </row>
    <row r="162" spans="1:12" s="9" customFormat="1" ht="18.75" x14ac:dyDescent="0.3">
      <c r="A162" s="19"/>
      <c r="B162" s="17"/>
      <c r="C162" s="17"/>
      <c r="D162" s="17" t="e">
        <f>D79+B162-C162</f>
        <v>#REF!</v>
      </c>
      <c r="E162" s="18"/>
      <c r="F162" s="7"/>
      <c r="G162" s="19">
        <v>46248</v>
      </c>
      <c r="H162" s="35">
        <v>200</v>
      </c>
      <c r="I162" s="35"/>
      <c r="J162" s="35">
        <f t="shared" si="4"/>
        <v>58449</v>
      </c>
      <c r="K162" s="18" t="s">
        <v>469</v>
      </c>
      <c r="L162" s="7"/>
    </row>
    <row r="163" spans="1:12" s="9" customFormat="1" ht="18.75" x14ac:dyDescent="0.3">
      <c r="A163" s="19"/>
      <c r="B163" s="17"/>
      <c r="C163" s="17"/>
      <c r="D163" s="17" t="e">
        <f t="shared" si="2"/>
        <v>#REF!</v>
      </c>
      <c r="E163" s="18"/>
      <c r="F163" s="7"/>
      <c r="G163" s="19">
        <v>46248</v>
      </c>
      <c r="H163" s="35">
        <v>150</v>
      </c>
      <c r="I163" s="35"/>
      <c r="J163" s="35">
        <f t="shared" si="4"/>
        <v>58599</v>
      </c>
      <c r="K163" s="20" t="s">
        <v>631</v>
      </c>
      <c r="L163" s="7"/>
    </row>
    <row r="164" spans="1:12" s="9" customFormat="1" ht="18.75" x14ac:dyDescent="0.3">
      <c r="A164" s="19"/>
      <c r="B164" s="17"/>
      <c r="C164" s="17"/>
      <c r="D164" s="17" t="e">
        <f t="shared" si="2"/>
        <v>#REF!</v>
      </c>
      <c r="E164" s="18"/>
      <c r="F164" s="7"/>
      <c r="G164" s="19">
        <v>46248</v>
      </c>
      <c r="H164" s="35">
        <v>100</v>
      </c>
      <c r="I164" s="35"/>
      <c r="J164" s="35">
        <f t="shared" si="4"/>
        <v>58699</v>
      </c>
      <c r="K164" s="20" t="s">
        <v>580</v>
      </c>
      <c r="L164" s="7"/>
    </row>
    <row r="165" spans="1:12" s="9" customFormat="1" ht="18.75" x14ac:dyDescent="0.3">
      <c r="A165" s="19"/>
      <c r="B165" s="17"/>
      <c r="C165" s="17"/>
      <c r="D165" s="17"/>
      <c r="E165" s="18"/>
      <c r="F165" s="7"/>
      <c r="G165" s="19">
        <v>46251</v>
      </c>
      <c r="H165" s="35">
        <v>20</v>
      </c>
      <c r="I165" s="35"/>
      <c r="J165" s="35">
        <f t="shared" si="4"/>
        <v>58719</v>
      </c>
      <c r="K165" s="20" t="s">
        <v>443</v>
      </c>
      <c r="L165" s="7"/>
    </row>
    <row r="166" spans="1:12" s="9" customFormat="1" ht="18.75" x14ac:dyDescent="0.3">
      <c r="A166" s="19"/>
      <c r="B166" s="17"/>
      <c r="C166" s="17"/>
      <c r="D166" s="17"/>
      <c r="E166" s="18"/>
      <c r="F166" s="7"/>
      <c r="G166" s="19">
        <v>46253</v>
      </c>
      <c r="H166" s="35">
        <v>12</v>
      </c>
      <c r="I166" s="35"/>
      <c r="J166" s="35">
        <f t="shared" si="4"/>
        <v>58731</v>
      </c>
      <c r="K166" s="18" t="s">
        <v>660</v>
      </c>
      <c r="L166" s="7"/>
    </row>
    <row r="167" spans="1:12" s="9" customFormat="1" ht="18.75" x14ac:dyDescent="0.3">
      <c r="A167" s="19"/>
      <c r="B167" s="17"/>
      <c r="C167" s="17"/>
      <c r="D167" s="17"/>
      <c r="E167" s="18"/>
      <c r="F167" s="7"/>
      <c r="G167" s="19">
        <v>46253</v>
      </c>
      <c r="H167" s="35">
        <v>50</v>
      </c>
      <c r="I167" s="35"/>
      <c r="J167" s="35">
        <f t="shared" si="4"/>
        <v>58781</v>
      </c>
      <c r="K167" s="20" t="s">
        <v>510</v>
      </c>
      <c r="L167" s="7"/>
    </row>
    <row r="168" spans="1:12" s="9" customFormat="1" ht="18.75" x14ac:dyDescent="0.3">
      <c r="A168" s="19"/>
      <c r="B168" s="17"/>
      <c r="C168" s="17"/>
      <c r="D168" s="17"/>
      <c r="E168" s="18"/>
      <c r="F168" s="7"/>
      <c r="G168" s="19">
        <v>46253</v>
      </c>
      <c r="H168" s="35">
        <v>14</v>
      </c>
      <c r="I168" s="35"/>
      <c r="J168" s="35">
        <f t="shared" si="4"/>
        <v>58795</v>
      </c>
      <c r="K168" s="20" t="s">
        <v>669</v>
      </c>
      <c r="L168" s="7"/>
    </row>
    <row r="169" spans="1:12" s="9" customFormat="1" ht="18.75" x14ac:dyDescent="0.3">
      <c r="A169" s="19"/>
      <c r="B169" s="17"/>
      <c r="C169" s="17"/>
      <c r="D169" s="17"/>
      <c r="E169" s="18"/>
      <c r="F169" s="7"/>
      <c r="G169" s="19">
        <v>46253</v>
      </c>
      <c r="H169" s="35">
        <v>75</v>
      </c>
      <c r="I169" s="35"/>
      <c r="J169" s="35">
        <f t="shared" si="4"/>
        <v>58870</v>
      </c>
      <c r="K169" s="20" t="s">
        <v>547</v>
      </c>
      <c r="L169" s="7"/>
    </row>
    <row r="170" spans="1:12" s="9" customFormat="1" ht="18.75" x14ac:dyDescent="0.3">
      <c r="A170" s="19"/>
      <c r="B170" s="17"/>
      <c r="C170" s="17"/>
      <c r="D170" s="17"/>
      <c r="E170" s="18"/>
      <c r="F170" s="7"/>
      <c r="G170" s="19">
        <v>46253</v>
      </c>
      <c r="H170" s="35">
        <v>3</v>
      </c>
      <c r="I170" s="35"/>
      <c r="J170" s="35">
        <f t="shared" si="4"/>
        <v>58873</v>
      </c>
      <c r="K170" s="20" t="s">
        <v>411</v>
      </c>
      <c r="L170" s="7"/>
    </row>
    <row r="171" spans="1:12" s="9" customFormat="1" ht="18.75" x14ac:dyDescent="0.3">
      <c r="A171" s="19"/>
      <c r="B171" s="17"/>
      <c r="C171" s="17"/>
      <c r="D171" s="17"/>
      <c r="E171" s="18"/>
      <c r="F171" s="7"/>
      <c r="G171" s="19">
        <v>46253</v>
      </c>
      <c r="H171" s="35">
        <v>12</v>
      </c>
      <c r="I171" s="35"/>
      <c r="J171" s="35">
        <f t="shared" si="4"/>
        <v>58885</v>
      </c>
      <c r="K171" s="20" t="s">
        <v>670</v>
      </c>
      <c r="L171" s="7"/>
    </row>
    <row r="172" spans="1:12" s="9" customFormat="1" ht="18.75" x14ac:dyDescent="0.3">
      <c r="A172" s="19"/>
      <c r="B172" s="17"/>
      <c r="C172" s="17"/>
      <c r="D172" s="17"/>
      <c r="E172" s="18"/>
      <c r="F172" s="7"/>
      <c r="G172" s="19">
        <v>46253</v>
      </c>
      <c r="H172" s="35">
        <v>120</v>
      </c>
      <c r="I172" s="35"/>
      <c r="J172" s="35">
        <f t="shared" si="4"/>
        <v>59005</v>
      </c>
      <c r="K172" s="20" t="s">
        <v>267</v>
      </c>
      <c r="L172" s="7"/>
    </row>
    <row r="173" spans="1:12" s="9" customFormat="1" ht="18.75" x14ac:dyDescent="0.3">
      <c r="A173" s="19"/>
      <c r="B173" s="17"/>
      <c r="C173" s="17"/>
      <c r="D173" s="17"/>
      <c r="E173" s="18"/>
      <c r="F173" s="7"/>
      <c r="G173" s="19">
        <v>46254</v>
      </c>
      <c r="H173" s="35">
        <v>50</v>
      </c>
      <c r="I173" s="35"/>
      <c r="J173" s="35">
        <f t="shared" si="4"/>
        <v>59055</v>
      </c>
      <c r="K173" s="18" t="s">
        <v>631</v>
      </c>
      <c r="L173" s="7"/>
    </row>
    <row r="174" spans="1:12" s="9" customFormat="1" ht="18.75" x14ac:dyDescent="0.3">
      <c r="A174" s="19"/>
      <c r="B174" s="17"/>
      <c r="C174" s="17"/>
      <c r="D174" s="17"/>
      <c r="E174" s="18"/>
      <c r="F174" s="7"/>
      <c r="G174" s="19">
        <v>46255</v>
      </c>
      <c r="H174" s="35">
        <v>570</v>
      </c>
      <c r="I174" s="35"/>
      <c r="J174" s="35">
        <f t="shared" si="4"/>
        <v>59625</v>
      </c>
      <c r="K174" s="20" t="s">
        <v>440</v>
      </c>
      <c r="L174" s="7"/>
    </row>
    <row r="175" spans="1:12" s="9" customFormat="1" ht="18.75" x14ac:dyDescent="0.3">
      <c r="A175" s="19"/>
      <c r="B175" s="17"/>
      <c r="C175" s="17"/>
      <c r="D175" s="17"/>
      <c r="E175" s="18"/>
      <c r="F175" s="7"/>
      <c r="G175" s="19">
        <v>46255</v>
      </c>
      <c r="H175" s="35">
        <v>300</v>
      </c>
      <c r="I175" s="35"/>
      <c r="J175" s="35">
        <f t="shared" si="4"/>
        <v>59925</v>
      </c>
      <c r="K175" s="20" t="s">
        <v>674</v>
      </c>
      <c r="L175" s="7"/>
    </row>
    <row r="176" spans="1:12" s="9" customFormat="1" ht="18.75" x14ac:dyDescent="0.3">
      <c r="A176" s="19"/>
      <c r="B176" s="17"/>
      <c r="C176" s="17"/>
      <c r="D176" s="17"/>
      <c r="E176" s="18"/>
      <c r="F176" s="7"/>
      <c r="G176" s="19">
        <v>46255</v>
      </c>
      <c r="H176" s="35">
        <v>20</v>
      </c>
      <c r="I176" s="35"/>
      <c r="J176" s="35">
        <f t="shared" si="4"/>
        <v>59945</v>
      </c>
      <c r="K176" s="20" t="s">
        <v>452</v>
      </c>
      <c r="L176" s="7"/>
    </row>
    <row r="177" spans="1:12" s="9" customFormat="1" ht="18.75" x14ac:dyDescent="0.3">
      <c r="A177" s="19"/>
      <c r="B177" s="17"/>
      <c r="C177" s="17"/>
      <c r="D177" s="17"/>
      <c r="E177" s="18"/>
      <c r="F177" s="7"/>
      <c r="G177" s="19">
        <v>46255</v>
      </c>
      <c r="H177" s="35">
        <v>15</v>
      </c>
      <c r="I177" s="35"/>
      <c r="J177" s="35">
        <f t="shared" si="4"/>
        <v>59960</v>
      </c>
      <c r="K177" s="20" t="s">
        <v>489</v>
      </c>
      <c r="L177" s="7"/>
    </row>
    <row r="178" spans="1:12" s="9" customFormat="1" ht="18.75" x14ac:dyDescent="0.3">
      <c r="A178" s="19"/>
      <c r="B178" s="17"/>
      <c r="C178" s="17"/>
      <c r="D178" s="17"/>
      <c r="E178" s="18"/>
      <c r="F178" s="7"/>
      <c r="G178" s="19">
        <v>46255</v>
      </c>
      <c r="H178" s="17">
        <v>250</v>
      </c>
      <c r="I178" s="17"/>
      <c r="J178" s="35">
        <f t="shared" si="4"/>
        <v>60210</v>
      </c>
      <c r="K178" s="18" t="s">
        <v>434</v>
      </c>
      <c r="L178" s="7"/>
    </row>
    <row r="179" spans="1:12" s="9" customFormat="1" ht="18.75" x14ac:dyDescent="0.3">
      <c r="A179" s="19"/>
      <c r="B179" s="17"/>
      <c r="C179" s="17"/>
      <c r="D179" s="17"/>
      <c r="E179" s="18"/>
      <c r="F179" s="7"/>
      <c r="G179" s="19">
        <v>46255</v>
      </c>
      <c r="H179" s="17">
        <v>100</v>
      </c>
      <c r="I179" s="17"/>
      <c r="J179" s="35">
        <f t="shared" si="4"/>
        <v>60310</v>
      </c>
      <c r="K179" s="18" t="s">
        <v>628</v>
      </c>
      <c r="L179" s="7"/>
    </row>
    <row r="180" spans="1:12" s="9" customFormat="1" ht="18.75" x14ac:dyDescent="0.3">
      <c r="A180" s="19"/>
      <c r="B180" s="17"/>
      <c r="C180" s="17"/>
      <c r="D180" s="17"/>
      <c r="E180" s="18"/>
      <c r="F180" s="7"/>
      <c r="G180" s="19">
        <v>46255</v>
      </c>
      <c r="H180" s="17">
        <v>100</v>
      </c>
      <c r="I180" s="17"/>
      <c r="J180" s="35">
        <f t="shared" si="4"/>
        <v>60410</v>
      </c>
      <c r="K180" s="18" t="s">
        <v>574</v>
      </c>
      <c r="L180" s="7"/>
    </row>
    <row r="181" spans="1:12" s="9" customFormat="1" ht="18.75" x14ac:dyDescent="0.3">
      <c r="A181" s="19"/>
      <c r="B181" s="17"/>
      <c r="C181" s="17"/>
      <c r="D181" s="17"/>
      <c r="E181" s="18"/>
      <c r="F181" s="7"/>
      <c r="G181" s="19">
        <v>46255</v>
      </c>
      <c r="H181" s="17">
        <v>100</v>
      </c>
      <c r="I181" s="17"/>
      <c r="J181" s="35">
        <f t="shared" si="4"/>
        <v>60510</v>
      </c>
      <c r="K181" s="18" t="s">
        <v>682</v>
      </c>
      <c r="L181" s="7"/>
    </row>
    <row r="182" spans="1:12" s="9" customFormat="1" ht="18.75" x14ac:dyDescent="0.3">
      <c r="A182" s="19"/>
      <c r="B182" s="17"/>
      <c r="C182" s="17"/>
      <c r="D182" s="17"/>
      <c r="E182" s="18"/>
      <c r="F182" s="7"/>
      <c r="G182" s="19">
        <v>46255</v>
      </c>
      <c r="H182" s="17">
        <v>100</v>
      </c>
      <c r="I182" s="17"/>
      <c r="J182" s="35">
        <f t="shared" si="4"/>
        <v>60610</v>
      </c>
      <c r="K182" s="18" t="s">
        <v>620</v>
      </c>
      <c r="L182" s="7"/>
    </row>
    <row r="183" spans="1:12" s="9" customFormat="1" ht="18.75" x14ac:dyDescent="0.3">
      <c r="A183" s="19"/>
      <c r="B183" s="17"/>
      <c r="C183" s="17"/>
      <c r="D183" s="17"/>
      <c r="E183" s="18"/>
      <c r="F183" s="7"/>
      <c r="G183" s="19">
        <v>46255</v>
      </c>
      <c r="H183" s="17">
        <v>250</v>
      </c>
      <c r="I183" s="17"/>
      <c r="J183" s="35">
        <f t="shared" si="4"/>
        <v>60860</v>
      </c>
      <c r="K183" s="18" t="s">
        <v>432</v>
      </c>
      <c r="L183" s="7"/>
    </row>
    <row r="184" spans="1:12" s="9" customFormat="1" ht="18.75" x14ac:dyDescent="0.3">
      <c r="A184" s="19"/>
      <c r="B184" s="17"/>
      <c r="C184" s="17"/>
      <c r="D184" s="17"/>
      <c r="E184" s="18"/>
      <c r="F184" s="7"/>
      <c r="G184" s="19">
        <v>46255</v>
      </c>
      <c r="H184" s="17">
        <v>200</v>
      </c>
      <c r="I184" s="17"/>
      <c r="J184" s="35">
        <f t="shared" si="4"/>
        <v>61060</v>
      </c>
      <c r="K184" s="18" t="s">
        <v>468</v>
      </c>
      <c r="L184" s="7"/>
    </row>
    <row r="185" spans="1:12" s="9" customFormat="1" ht="18.75" x14ac:dyDescent="0.3">
      <c r="A185" s="19"/>
      <c r="B185" s="17"/>
      <c r="C185" s="17"/>
      <c r="D185" s="17"/>
      <c r="E185" s="18"/>
      <c r="F185" s="7"/>
      <c r="G185" s="19">
        <v>46255</v>
      </c>
      <c r="H185" s="17">
        <v>150</v>
      </c>
      <c r="I185" s="17"/>
      <c r="J185" s="35">
        <f t="shared" si="4"/>
        <v>61210</v>
      </c>
      <c r="K185" s="18" t="s">
        <v>510</v>
      </c>
      <c r="L185" s="7"/>
    </row>
    <row r="186" spans="1:12" s="9" customFormat="1" ht="18.75" x14ac:dyDescent="0.3">
      <c r="A186" s="19"/>
      <c r="B186" s="17"/>
      <c r="C186" s="17"/>
      <c r="D186" s="17"/>
      <c r="E186" s="18"/>
      <c r="F186" s="7"/>
      <c r="G186" s="19">
        <v>46258</v>
      </c>
      <c r="H186" s="17">
        <v>20</v>
      </c>
      <c r="I186" s="35"/>
      <c r="J186" s="35">
        <f t="shared" si="4"/>
        <v>61230</v>
      </c>
      <c r="K186" s="18" t="s">
        <v>685</v>
      </c>
      <c r="L186" s="7"/>
    </row>
    <row r="187" spans="1:12" s="9" customFormat="1" ht="18.75" x14ac:dyDescent="0.3">
      <c r="A187" s="19"/>
      <c r="B187" s="17"/>
      <c r="C187" s="17"/>
      <c r="D187" s="17"/>
      <c r="E187" s="18"/>
      <c r="F187" s="7"/>
      <c r="G187" s="19">
        <v>46258</v>
      </c>
      <c r="H187" s="17">
        <v>100</v>
      </c>
      <c r="I187" s="35"/>
      <c r="J187" s="35">
        <f t="shared" si="4"/>
        <v>61330</v>
      </c>
      <c r="K187" s="18" t="s">
        <v>686</v>
      </c>
      <c r="L187" s="7"/>
    </row>
    <row r="188" spans="1:12" s="9" customFormat="1" ht="18.75" x14ac:dyDescent="0.3">
      <c r="A188" s="19"/>
      <c r="B188" s="17"/>
      <c r="C188" s="17"/>
      <c r="D188" s="17"/>
      <c r="E188" s="18"/>
      <c r="F188" s="7"/>
      <c r="G188" s="19">
        <v>46258</v>
      </c>
      <c r="H188" s="17">
        <v>20</v>
      </c>
      <c r="I188" s="35"/>
      <c r="J188" s="35">
        <f t="shared" si="4"/>
        <v>61350</v>
      </c>
      <c r="K188" s="18" t="s">
        <v>687</v>
      </c>
      <c r="L188" s="7"/>
    </row>
    <row r="189" spans="1:12" s="9" customFormat="1" ht="18.75" x14ac:dyDescent="0.3">
      <c r="A189" s="19"/>
      <c r="B189" s="17"/>
      <c r="C189" s="17"/>
      <c r="D189" s="17"/>
      <c r="E189" s="18"/>
      <c r="F189" s="7"/>
      <c r="G189" s="19">
        <v>46258</v>
      </c>
      <c r="H189" s="17">
        <v>30</v>
      </c>
      <c r="I189" s="35"/>
      <c r="J189" s="35">
        <f t="shared" si="4"/>
        <v>61380</v>
      </c>
      <c r="K189" s="18" t="s">
        <v>688</v>
      </c>
      <c r="L189" s="7"/>
    </row>
    <row r="190" spans="1:12" s="9" customFormat="1" ht="18.75" x14ac:dyDescent="0.3">
      <c r="A190" s="19"/>
      <c r="B190" s="17"/>
      <c r="C190" s="17"/>
      <c r="D190" s="17"/>
      <c r="E190" s="18"/>
      <c r="F190" s="7"/>
      <c r="G190" s="19">
        <v>46258</v>
      </c>
      <c r="H190" s="35">
        <v>300</v>
      </c>
      <c r="I190" s="35"/>
      <c r="J190" s="35">
        <f t="shared" si="4"/>
        <v>61680</v>
      </c>
      <c r="K190" s="20" t="s">
        <v>510</v>
      </c>
      <c r="L190" s="7"/>
    </row>
    <row r="191" spans="1:12" s="9" customFormat="1" ht="18.75" x14ac:dyDescent="0.3">
      <c r="A191" s="19"/>
      <c r="B191" s="17"/>
      <c r="C191" s="17"/>
      <c r="D191" s="17"/>
      <c r="E191" s="18"/>
      <c r="F191" s="7"/>
      <c r="G191" s="19">
        <v>46259</v>
      </c>
      <c r="H191" s="35">
        <v>38</v>
      </c>
      <c r="I191" s="35"/>
      <c r="J191" s="35">
        <f t="shared" si="4"/>
        <v>61718</v>
      </c>
      <c r="K191" s="20" t="s">
        <v>267</v>
      </c>
      <c r="L191" s="7"/>
    </row>
    <row r="192" spans="1:12" s="9" customFormat="1" ht="18.75" x14ac:dyDescent="0.3">
      <c r="A192" s="19"/>
      <c r="B192" s="17"/>
      <c r="C192" s="17"/>
      <c r="D192" s="17"/>
      <c r="E192" s="18"/>
      <c r="F192" s="7"/>
      <c r="G192" s="19">
        <v>46259</v>
      </c>
      <c r="H192" s="35">
        <v>33</v>
      </c>
      <c r="I192" s="35"/>
      <c r="J192" s="35">
        <f t="shared" si="4"/>
        <v>61751</v>
      </c>
      <c r="K192" s="20" t="s">
        <v>219</v>
      </c>
      <c r="L192" s="7"/>
    </row>
    <row r="193" spans="1:12" s="9" customFormat="1" ht="18.75" x14ac:dyDescent="0.3">
      <c r="A193" s="19"/>
      <c r="B193" s="17"/>
      <c r="C193" s="17"/>
      <c r="D193" s="17"/>
      <c r="E193" s="18"/>
      <c r="F193" s="7"/>
      <c r="G193" s="19">
        <v>46259</v>
      </c>
      <c r="H193" s="35">
        <v>68</v>
      </c>
      <c r="I193" s="35"/>
      <c r="J193" s="35">
        <f t="shared" si="4"/>
        <v>61819</v>
      </c>
      <c r="K193" s="18" t="s">
        <v>442</v>
      </c>
      <c r="L193" s="7"/>
    </row>
    <row r="194" spans="1:12" s="9" customFormat="1" ht="18.75" x14ac:dyDescent="0.3">
      <c r="A194" s="19"/>
      <c r="B194" s="17"/>
      <c r="C194" s="17"/>
      <c r="D194" s="17"/>
      <c r="E194" s="18"/>
      <c r="F194" s="7"/>
      <c r="G194" s="19">
        <v>46259</v>
      </c>
      <c r="H194" s="35">
        <v>15</v>
      </c>
      <c r="I194" s="35"/>
      <c r="J194" s="35">
        <f t="shared" si="4"/>
        <v>61834</v>
      </c>
      <c r="K194" s="18" t="s">
        <v>547</v>
      </c>
      <c r="L194" s="7"/>
    </row>
    <row r="195" spans="1:12" s="9" customFormat="1" ht="18.75" x14ac:dyDescent="0.3">
      <c r="A195" s="19"/>
      <c r="B195" s="17"/>
      <c r="C195" s="17"/>
      <c r="D195" s="17"/>
      <c r="E195" s="18"/>
      <c r="F195" s="7"/>
      <c r="G195" s="19">
        <v>46260</v>
      </c>
      <c r="H195" s="35">
        <v>20</v>
      </c>
      <c r="I195" s="35"/>
      <c r="J195" s="35">
        <f t="shared" si="4"/>
        <v>61854</v>
      </c>
      <c r="K195" s="18" t="s">
        <v>547</v>
      </c>
      <c r="L195" s="7"/>
    </row>
    <row r="196" spans="1:12" s="9" customFormat="1" ht="18.75" x14ac:dyDescent="0.3">
      <c r="A196" s="19"/>
      <c r="B196" s="17"/>
      <c r="C196" s="17"/>
      <c r="D196" s="17"/>
      <c r="E196" s="18"/>
      <c r="F196" s="7"/>
      <c r="G196" s="19">
        <v>46261</v>
      </c>
      <c r="H196" s="35">
        <v>35</v>
      </c>
      <c r="I196" s="35"/>
      <c r="J196" s="35">
        <f t="shared" si="4"/>
        <v>61889</v>
      </c>
      <c r="K196" s="18" t="s">
        <v>547</v>
      </c>
      <c r="L196" s="7"/>
    </row>
    <row r="197" spans="1:12" s="9" customFormat="1" ht="18.75" x14ac:dyDescent="0.3">
      <c r="A197" s="19"/>
      <c r="B197" s="17"/>
      <c r="C197" s="17"/>
      <c r="D197" s="17"/>
      <c r="E197" s="18"/>
      <c r="F197" s="7"/>
      <c r="G197" s="19">
        <v>46262</v>
      </c>
      <c r="H197" s="35">
        <v>568</v>
      </c>
      <c r="I197" s="35"/>
      <c r="J197" s="35">
        <f t="shared" si="4"/>
        <v>62457</v>
      </c>
      <c r="K197" s="18" t="s">
        <v>440</v>
      </c>
      <c r="L197" s="7"/>
    </row>
    <row r="198" spans="1:12" s="9" customFormat="1" ht="18.75" x14ac:dyDescent="0.3">
      <c r="A198" s="19"/>
      <c r="B198" s="17"/>
      <c r="C198" s="17"/>
      <c r="D198" s="17"/>
      <c r="E198" s="18"/>
      <c r="F198" s="7"/>
      <c r="G198" s="19">
        <v>46262</v>
      </c>
      <c r="H198" s="35">
        <v>100</v>
      </c>
      <c r="I198" s="35"/>
      <c r="J198" s="35">
        <f t="shared" si="4"/>
        <v>62557</v>
      </c>
      <c r="K198" s="18" t="s">
        <v>547</v>
      </c>
      <c r="L198" s="7"/>
    </row>
    <row r="199" spans="1:12" s="9" customFormat="1" ht="18.75" x14ac:dyDescent="0.3">
      <c r="A199" s="19"/>
      <c r="B199" s="17"/>
      <c r="C199" s="17"/>
      <c r="D199" s="17"/>
      <c r="E199" s="18"/>
      <c r="F199" s="7"/>
      <c r="G199" s="19">
        <v>46262</v>
      </c>
      <c r="H199" s="35">
        <v>100</v>
      </c>
      <c r="I199" s="35"/>
      <c r="J199" s="35">
        <f t="shared" si="4"/>
        <v>62657</v>
      </c>
      <c r="K199" s="18" t="s">
        <v>721</v>
      </c>
      <c r="L199" s="7"/>
    </row>
    <row r="200" spans="1:12" s="9" customFormat="1" ht="18.75" x14ac:dyDescent="0.3">
      <c r="A200" s="19"/>
      <c r="B200" s="17"/>
      <c r="C200" s="17"/>
      <c r="D200" s="17"/>
      <c r="E200" s="18"/>
      <c r="F200" s="7"/>
      <c r="G200" s="19">
        <v>46262</v>
      </c>
      <c r="H200" s="35">
        <v>100</v>
      </c>
      <c r="I200" s="35"/>
      <c r="J200" s="35">
        <f t="shared" ref="J200:J304" si="5">J199+H200-I200</f>
        <v>62757</v>
      </c>
      <c r="K200" s="18" t="s">
        <v>722</v>
      </c>
      <c r="L200" s="7"/>
    </row>
    <row r="201" spans="1:12" s="9" customFormat="1" ht="18.75" x14ac:dyDescent="0.3">
      <c r="A201" s="19"/>
      <c r="B201" s="17"/>
      <c r="C201" s="17"/>
      <c r="D201" s="17"/>
      <c r="E201" s="18"/>
      <c r="F201" s="7"/>
      <c r="G201" s="19">
        <v>46262</v>
      </c>
      <c r="H201" s="35">
        <v>100</v>
      </c>
      <c r="I201" s="35"/>
      <c r="J201" s="35">
        <f t="shared" si="5"/>
        <v>62857</v>
      </c>
      <c r="K201" s="18" t="s">
        <v>723</v>
      </c>
      <c r="L201" s="7"/>
    </row>
    <row r="202" spans="1:12" s="9" customFormat="1" ht="18.75" x14ac:dyDescent="0.3">
      <c r="A202" s="19"/>
      <c r="B202" s="17"/>
      <c r="C202" s="17"/>
      <c r="D202" s="17"/>
      <c r="E202" s="18"/>
      <c r="F202" s="7"/>
      <c r="G202" s="19">
        <v>46262</v>
      </c>
      <c r="H202" s="35">
        <v>100</v>
      </c>
      <c r="I202" s="35"/>
      <c r="J202" s="35">
        <f t="shared" si="5"/>
        <v>62957</v>
      </c>
      <c r="K202" s="18" t="s">
        <v>724</v>
      </c>
      <c r="L202" s="7"/>
    </row>
    <row r="203" spans="1:12" s="9" customFormat="1" ht="18.75" x14ac:dyDescent="0.3">
      <c r="A203" s="19"/>
      <c r="B203" s="17"/>
      <c r="C203" s="17"/>
      <c r="D203" s="17"/>
      <c r="E203" s="18"/>
      <c r="F203" s="7"/>
      <c r="G203" s="19">
        <v>46262</v>
      </c>
      <c r="H203" s="35">
        <v>200</v>
      </c>
      <c r="I203" s="35"/>
      <c r="J203" s="35">
        <f t="shared" si="5"/>
        <v>63157</v>
      </c>
      <c r="K203" s="18" t="s">
        <v>511</v>
      </c>
      <c r="L203" s="7"/>
    </row>
    <row r="204" spans="1:12" s="9" customFormat="1" ht="18.75" x14ac:dyDescent="0.3">
      <c r="A204" s="19"/>
      <c r="B204" s="17"/>
      <c r="C204" s="17"/>
      <c r="D204" s="17"/>
      <c r="E204" s="18"/>
      <c r="F204" s="7"/>
      <c r="G204" s="19">
        <v>46262</v>
      </c>
      <c r="H204" s="35">
        <v>250</v>
      </c>
      <c r="I204" s="35"/>
      <c r="J204" s="35">
        <f t="shared" si="5"/>
        <v>63407</v>
      </c>
      <c r="K204" s="18" t="s">
        <v>725</v>
      </c>
      <c r="L204" s="7"/>
    </row>
    <row r="205" spans="1:12" s="9" customFormat="1" ht="18.75" x14ac:dyDescent="0.3">
      <c r="A205" s="19"/>
      <c r="B205" s="17"/>
      <c r="C205" s="17"/>
      <c r="D205" s="17"/>
      <c r="E205" s="18"/>
      <c r="F205" s="7"/>
      <c r="G205" s="19">
        <v>46262</v>
      </c>
      <c r="H205" s="35">
        <v>200</v>
      </c>
      <c r="I205" s="35"/>
      <c r="J205" s="35">
        <f t="shared" si="5"/>
        <v>63607</v>
      </c>
      <c r="K205" s="18" t="s">
        <v>726</v>
      </c>
      <c r="L205" s="7"/>
    </row>
    <row r="206" spans="1:12" s="9" customFormat="1" ht="18.75" x14ac:dyDescent="0.3">
      <c r="A206" s="19"/>
      <c r="B206" s="17"/>
      <c r="C206" s="17"/>
      <c r="D206" s="17"/>
      <c r="E206" s="18"/>
      <c r="F206" s="7"/>
      <c r="G206" s="19">
        <v>46262</v>
      </c>
      <c r="H206" s="35">
        <v>50</v>
      </c>
      <c r="I206" s="35"/>
      <c r="J206" s="35">
        <f t="shared" si="5"/>
        <v>63657</v>
      </c>
      <c r="K206" s="18" t="s">
        <v>727</v>
      </c>
      <c r="L206" s="7"/>
    </row>
    <row r="207" spans="1:12" s="9" customFormat="1" ht="18.75" x14ac:dyDescent="0.3">
      <c r="A207" s="19"/>
      <c r="B207" s="17"/>
      <c r="C207" s="17"/>
      <c r="D207" s="17"/>
      <c r="E207" s="18"/>
      <c r="F207" s="7"/>
      <c r="G207" s="19">
        <v>46262</v>
      </c>
      <c r="H207" s="35">
        <v>150</v>
      </c>
      <c r="I207" s="35"/>
      <c r="J207" s="35">
        <f t="shared" si="5"/>
        <v>63807</v>
      </c>
      <c r="K207" s="20" t="s">
        <v>728</v>
      </c>
      <c r="L207" s="7"/>
    </row>
    <row r="208" spans="1:12" s="9" customFormat="1" ht="18.75" x14ac:dyDescent="0.3">
      <c r="A208" s="19"/>
      <c r="B208" s="17"/>
      <c r="C208" s="17"/>
      <c r="D208" s="17"/>
      <c r="E208" s="18"/>
      <c r="F208" s="7"/>
      <c r="G208" s="19">
        <v>46262</v>
      </c>
      <c r="H208" s="35">
        <v>200</v>
      </c>
      <c r="I208" s="35"/>
      <c r="J208" s="35">
        <f t="shared" si="5"/>
        <v>64007</v>
      </c>
      <c r="K208" s="20" t="s">
        <v>431</v>
      </c>
      <c r="L208" s="7"/>
    </row>
    <row r="209" spans="1:12" s="9" customFormat="1" ht="18.75" x14ac:dyDescent="0.3">
      <c r="A209" s="19"/>
      <c r="B209" s="17"/>
      <c r="C209" s="17"/>
      <c r="D209" s="17"/>
      <c r="E209" s="18"/>
      <c r="F209" s="7"/>
      <c r="G209" s="19">
        <v>46265</v>
      </c>
      <c r="H209" s="35">
        <v>140</v>
      </c>
      <c r="I209" s="35"/>
      <c r="J209" s="35">
        <f t="shared" si="5"/>
        <v>64147</v>
      </c>
      <c r="K209" s="20" t="s">
        <v>729</v>
      </c>
      <c r="L209" s="7"/>
    </row>
    <row r="210" spans="1:12" s="9" customFormat="1" ht="18.75" x14ac:dyDescent="0.3">
      <c r="A210" s="19"/>
      <c r="B210" s="17"/>
      <c r="C210" s="17"/>
      <c r="D210" s="17"/>
      <c r="E210" s="18"/>
      <c r="F210" s="7"/>
      <c r="G210" s="19">
        <v>46265</v>
      </c>
      <c r="H210" s="17">
        <v>25</v>
      </c>
      <c r="I210" s="35"/>
      <c r="J210" s="35">
        <f t="shared" si="5"/>
        <v>64172</v>
      </c>
      <c r="K210" s="20" t="s">
        <v>730</v>
      </c>
      <c r="L210" s="7"/>
    </row>
    <row r="211" spans="1:12" s="9" customFormat="1" ht="18.75" x14ac:dyDescent="0.3">
      <c r="A211" s="19"/>
      <c r="B211" s="17"/>
      <c r="C211" s="17"/>
      <c r="D211" s="17"/>
      <c r="E211" s="18"/>
      <c r="F211" s="7"/>
      <c r="G211" s="19">
        <v>46265</v>
      </c>
      <c r="H211" s="17">
        <v>5</v>
      </c>
      <c r="I211" s="35"/>
      <c r="J211" s="35">
        <f t="shared" si="5"/>
        <v>64177</v>
      </c>
      <c r="K211" s="20" t="s">
        <v>731</v>
      </c>
      <c r="L211" s="7"/>
    </row>
    <row r="212" spans="1:12" s="9" customFormat="1" ht="18.75" x14ac:dyDescent="0.3">
      <c r="A212" s="19"/>
      <c r="B212" s="17"/>
      <c r="C212" s="17"/>
      <c r="D212" s="17"/>
      <c r="E212" s="18"/>
      <c r="F212" s="7"/>
      <c r="G212" s="19">
        <v>46265</v>
      </c>
      <c r="H212" s="17">
        <v>200</v>
      </c>
      <c r="I212" s="35"/>
      <c r="J212" s="35">
        <f t="shared" si="5"/>
        <v>64377</v>
      </c>
      <c r="K212" s="20" t="s">
        <v>375</v>
      </c>
      <c r="L212" s="7"/>
    </row>
    <row r="213" spans="1:12" s="9" customFormat="1" ht="18.75" x14ac:dyDescent="0.3">
      <c r="A213" s="19"/>
      <c r="B213" s="17"/>
      <c r="C213" s="17"/>
      <c r="D213" s="17"/>
      <c r="E213" s="18"/>
      <c r="F213" s="7"/>
      <c r="G213" s="19">
        <v>46265</v>
      </c>
      <c r="H213" s="17">
        <v>1000</v>
      </c>
      <c r="I213" s="35"/>
      <c r="J213" s="35">
        <f t="shared" si="5"/>
        <v>65377</v>
      </c>
      <c r="K213" s="20" t="s">
        <v>364</v>
      </c>
      <c r="L213" s="7"/>
    </row>
    <row r="214" spans="1:12" s="9" customFormat="1" ht="18.75" x14ac:dyDescent="0.3">
      <c r="A214" s="19"/>
      <c r="B214" s="17"/>
      <c r="C214" s="17"/>
      <c r="D214" s="17"/>
      <c r="E214" s="18"/>
      <c r="F214" s="7"/>
      <c r="G214" s="19">
        <v>46265</v>
      </c>
      <c r="H214" s="17">
        <v>800</v>
      </c>
      <c r="I214" s="35"/>
      <c r="J214" s="35">
        <f t="shared" si="5"/>
        <v>66177</v>
      </c>
      <c r="K214" s="20" t="s">
        <v>362</v>
      </c>
      <c r="L214" s="7"/>
    </row>
    <row r="215" spans="1:12" s="9" customFormat="1" ht="18.75" x14ac:dyDescent="0.3">
      <c r="A215" s="19"/>
      <c r="B215" s="17"/>
      <c r="C215" s="17"/>
      <c r="D215" s="17"/>
      <c r="E215" s="18"/>
      <c r="F215" s="7"/>
      <c r="G215" s="19">
        <v>46265</v>
      </c>
      <c r="H215" s="17">
        <v>1000</v>
      </c>
      <c r="I215" s="35"/>
      <c r="J215" s="35">
        <f t="shared" si="5"/>
        <v>67177</v>
      </c>
      <c r="K215" s="20" t="s">
        <v>363</v>
      </c>
      <c r="L215" s="7"/>
    </row>
    <row r="216" spans="1:12" s="9" customFormat="1" ht="18.75" x14ac:dyDescent="0.3">
      <c r="A216" s="19"/>
      <c r="B216" s="17"/>
      <c r="C216" s="17"/>
      <c r="D216" s="17"/>
      <c r="E216" s="18"/>
      <c r="F216" s="7"/>
      <c r="G216" s="19">
        <v>46265</v>
      </c>
      <c r="H216" s="17">
        <v>200</v>
      </c>
      <c r="I216" s="35"/>
      <c r="J216" s="35">
        <f t="shared" si="5"/>
        <v>67377</v>
      </c>
      <c r="K216" s="20" t="s">
        <v>366</v>
      </c>
      <c r="L216" s="7"/>
    </row>
    <row r="217" spans="1:12" s="9" customFormat="1" ht="18.75" x14ac:dyDescent="0.3">
      <c r="A217" s="19"/>
      <c r="B217" s="17"/>
      <c r="C217" s="17"/>
      <c r="D217" s="17"/>
      <c r="E217" s="18"/>
      <c r="F217" s="7"/>
      <c r="G217" s="19">
        <v>46265</v>
      </c>
      <c r="H217" s="17">
        <v>600</v>
      </c>
      <c r="I217" s="35"/>
      <c r="J217" s="35">
        <f t="shared" si="5"/>
        <v>67977</v>
      </c>
      <c r="K217" s="20" t="s">
        <v>367</v>
      </c>
      <c r="L217" s="7"/>
    </row>
    <row r="218" spans="1:12" s="9" customFormat="1" ht="18.75" x14ac:dyDescent="0.3">
      <c r="A218" s="19"/>
      <c r="B218" s="17"/>
      <c r="C218" s="17"/>
      <c r="D218" s="17"/>
      <c r="E218" s="18"/>
      <c r="F218" s="7"/>
      <c r="G218" s="19">
        <v>46265</v>
      </c>
      <c r="H218" s="17">
        <v>250</v>
      </c>
      <c r="I218" s="35"/>
      <c r="J218" s="35">
        <f t="shared" si="5"/>
        <v>68227</v>
      </c>
      <c r="K218" s="20" t="s">
        <v>732</v>
      </c>
      <c r="L218" s="7"/>
    </row>
    <row r="219" spans="1:12" s="9" customFormat="1" ht="18.75" x14ac:dyDescent="0.3">
      <c r="A219" s="19"/>
      <c r="B219" s="17"/>
      <c r="C219" s="17"/>
      <c r="D219" s="17"/>
      <c r="E219" s="18"/>
      <c r="F219" s="7"/>
      <c r="G219" s="19">
        <v>46265</v>
      </c>
      <c r="H219" s="17">
        <v>800</v>
      </c>
      <c r="I219" s="35"/>
      <c r="J219" s="35">
        <f t="shared" si="5"/>
        <v>69027</v>
      </c>
      <c r="K219" s="20" t="s">
        <v>733</v>
      </c>
      <c r="L219" s="7"/>
    </row>
    <row r="220" spans="1:12" s="9" customFormat="1" ht="18.75" x14ac:dyDescent="0.3">
      <c r="A220" s="19"/>
      <c r="B220" s="17"/>
      <c r="C220" s="17"/>
      <c r="D220" s="17"/>
      <c r="E220" s="18"/>
      <c r="F220" s="7"/>
      <c r="G220" s="19">
        <v>46265</v>
      </c>
      <c r="H220" s="17">
        <v>100</v>
      </c>
      <c r="I220" s="35"/>
      <c r="J220" s="35">
        <f t="shared" si="5"/>
        <v>69127</v>
      </c>
      <c r="K220" s="20" t="s">
        <v>734</v>
      </c>
      <c r="L220" s="7"/>
    </row>
    <row r="221" spans="1:12" s="9" customFormat="1" ht="18.75" x14ac:dyDescent="0.3">
      <c r="A221" s="19"/>
      <c r="B221" s="17"/>
      <c r="C221" s="17"/>
      <c r="D221" s="17"/>
      <c r="E221" s="18"/>
      <c r="F221" s="7"/>
      <c r="G221" s="19">
        <v>46265</v>
      </c>
      <c r="H221" s="17">
        <v>400</v>
      </c>
      <c r="I221" s="35"/>
      <c r="J221" s="35">
        <f t="shared" si="5"/>
        <v>69527</v>
      </c>
      <c r="K221" s="20" t="s">
        <v>735</v>
      </c>
      <c r="L221" s="7"/>
    </row>
    <row r="222" spans="1:12" s="9" customFormat="1" ht="18.75" x14ac:dyDescent="0.3">
      <c r="A222" s="19"/>
      <c r="B222" s="17"/>
      <c r="C222" s="17"/>
      <c r="D222" s="17"/>
      <c r="E222" s="18"/>
      <c r="F222" s="7"/>
      <c r="G222" s="19">
        <v>46265</v>
      </c>
      <c r="H222" s="17">
        <v>100</v>
      </c>
      <c r="I222" s="35"/>
      <c r="J222" s="35">
        <f t="shared" si="5"/>
        <v>69627</v>
      </c>
      <c r="K222" s="20" t="s">
        <v>736</v>
      </c>
      <c r="L222" s="7"/>
    </row>
    <row r="223" spans="1:12" s="9" customFormat="1" ht="18.75" x14ac:dyDescent="0.3">
      <c r="A223" s="19"/>
      <c r="B223" s="17"/>
      <c r="C223" s="17"/>
      <c r="D223" s="17"/>
      <c r="E223" s="18"/>
      <c r="F223" s="7"/>
      <c r="G223" s="19">
        <v>46265</v>
      </c>
      <c r="H223" s="17">
        <v>200</v>
      </c>
      <c r="I223" s="35"/>
      <c r="J223" s="35">
        <f t="shared" si="5"/>
        <v>69827</v>
      </c>
      <c r="K223" s="20" t="s">
        <v>737</v>
      </c>
      <c r="L223" s="7"/>
    </row>
    <row r="224" spans="1:12" s="9" customFormat="1" ht="18.75" x14ac:dyDescent="0.3">
      <c r="A224" s="19"/>
      <c r="B224" s="17"/>
      <c r="C224" s="17"/>
      <c r="D224" s="17"/>
      <c r="E224" s="18"/>
      <c r="F224" s="7"/>
      <c r="G224" s="19">
        <v>46265</v>
      </c>
      <c r="H224" s="17">
        <v>400</v>
      </c>
      <c r="I224" s="35"/>
      <c r="J224" s="35">
        <f t="shared" si="5"/>
        <v>70227</v>
      </c>
      <c r="K224" s="20" t="s">
        <v>738</v>
      </c>
      <c r="L224" s="7"/>
    </row>
    <row r="225" spans="1:12" s="9" customFormat="1" ht="18.75" x14ac:dyDescent="0.3">
      <c r="A225" s="19"/>
      <c r="B225" s="17"/>
      <c r="C225" s="17"/>
      <c r="D225" s="17"/>
      <c r="E225" s="18"/>
      <c r="F225" s="7"/>
      <c r="G225" s="19">
        <v>46265</v>
      </c>
      <c r="H225" s="17">
        <v>300</v>
      </c>
      <c r="I225" s="35"/>
      <c r="J225" s="35">
        <f t="shared" si="5"/>
        <v>70527</v>
      </c>
      <c r="K225" s="20" t="s">
        <v>739</v>
      </c>
      <c r="L225" s="7"/>
    </row>
    <row r="226" spans="1:12" s="9" customFormat="1" ht="18.75" x14ac:dyDescent="0.3">
      <c r="A226" s="19"/>
      <c r="B226" s="17"/>
      <c r="C226" s="17"/>
      <c r="D226" s="17"/>
      <c r="E226" s="18"/>
      <c r="F226" s="7"/>
      <c r="G226" s="19">
        <v>46265</v>
      </c>
      <c r="H226" s="17">
        <v>1000</v>
      </c>
      <c r="I226" s="35"/>
      <c r="J226" s="35">
        <f t="shared" si="5"/>
        <v>71527</v>
      </c>
      <c r="K226" s="20" t="s">
        <v>740</v>
      </c>
      <c r="L226" s="7"/>
    </row>
    <row r="227" spans="1:12" s="9" customFormat="1" ht="18.75" x14ac:dyDescent="0.3">
      <c r="A227" s="19"/>
      <c r="B227" s="17"/>
      <c r="C227" s="17"/>
      <c r="D227" s="17"/>
      <c r="E227" s="18"/>
      <c r="F227" s="7"/>
      <c r="G227" s="19">
        <v>46266</v>
      </c>
      <c r="H227" s="17">
        <v>200</v>
      </c>
      <c r="I227" s="35"/>
      <c r="J227" s="35">
        <f t="shared" si="5"/>
        <v>71727</v>
      </c>
      <c r="K227" s="20" t="s">
        <v>510</v>
      </c>
      <c r="L227" s="7"/>
    </row>
    <row r="228" spans="1:12" s="9" customFormat="1" ht="18.75" x14ac:dyDescent="0.3">
      <c r="A228" s="19"/>
      <c r="B228" s="17"/>
      <c r="C228" s="17"/>
      <c r="D228" s="17"/>
      <c r="E228" s="18"/>
      <c r="F228" s="7"/>
      <c r="G228" s="19">
        <v>46266</v>
      </c>
      <c r="H228" s="17">
        <v>100</v>
      </c>
      <c r="I228" s="35"/>
      <c r="J228" s="35">
        <f t="shared" si="5"/>
        <v>71827</v>
      </c>
      <c r="K228" s="20" t="s">
        <v>432</v>
      </c>
      <c r="L228" s="7"/>
    </row>
    <row r="229" spans="1:12" s="9" customFormat="1" ht="18.75" x14ac:dyDescent="0.3">
      <c r="A229" s="19"/>
      <c r="B229" s="17"/>
      <c r="C229" s="17"/>
      <c r="D229" s="17"/>
      <c r="E229" s="18"/>
      <c r="F229" s="7"/>
      <c r="G229" s="19">
        <v>46267</v>
      </c>
      <c r="H229" s="17">
        <v>160</v>
      </c>
      <c r="I229" s="35"/>
      <c r="J229" s="35">
        <f t="shared" si="5"/>
        <v>71987</v>
      </c>
      <c r="K229" s="20" t="s">
        <v>744</v>
      </c>
      <c r="L229" s="7"/>
    </row>
    <row r="230" spans="1:12" s="9" customFormat="1" ht="18.75" x14ac:dyDescent="0.3">
      <c r="A230" s="19"/>
      <c r="B230" s="17"/>
      <c r="C230" s="17"/>
      <c r="D230" s="17"/>
      <c r="E230" s="18"/>
      <c r="F230" s="7"/>
      <c r="G230" s="19">
        <v>46267</v>
      </c>
      <c r="H230" s="17">
        <v>50</v>
      </c>
      <c r="I230" s="35"/>
      <c r="J230" s="35">
        <f t="shared" si="5"/>
        <v>72037</v>
      </c>
      <c r="K230" s="20" t="s">
        <v>745</v>
      </c>
      <c r="L230" s="7"/>
    </row>
    <row r="231" spans="1:12" s="9" customFormat="1" ht="18.75" x14ac:dyDescent="0.3">
      <c r="A231" s="19"/>
      <c r="B231" s="17"/>
      <c r="C231" s="17"/>
      <c r="D231" s="17"/>
      <c r="E231" s="18"/>
      <c r="F231" s="7"/>
      <c r="G231" s="19">
        <v>46267</v>
      </c>
      <c r="H231" s="17">
        <v>6000</v>
      </c>
      <c r="I231" s="35"/>
      <c r="J231" s="35">
        <f t="shared" si="5"/>
        <v>78037</v>
      </c>
      <c r="K231" s="20" t="s">
        <v>746</v>
      </c>
      <c r="L231" s="7"/>
    </row>
    <row r="232" spans="1:12" s="9" customFormat="1" ht="18.75" x14ac:dyDescent="0.3">
      <c r="A232" s="19"/>
      <c r="B232" s="17"/>
      <c r="C232" s="17"/>
      <c r="D232" s="17"/>
      <c r="E232" s="18"/>
      <c r="F232" s="7"/>
      <c r="G232" s="19">
        <v>46267</v>
      </c>
      <c r="H232" s="17">
        <v>50</v>
      </c>
      <c r="I232" s="35"/>
      <c r="J232" s="35">
        <f t="shared" si="5"/>
        <v>78087</v>
      </c>
      <c r="K232" s="20" t="s">
        <v>441</v>
      </c>
      <c r="L232" s="7"/>
    </row>
    <row r="233" spans="1:12" s="9" customFormat="1" ht="18.75" x14ac:dyDescent="0.3">
      <c r="A233" s="19"/>
      <c r="B233" s="17"/>
      <c r="C233" s="17"/>
      <c r="D233" s="17"/>
      <c r="E233" s="18"/>
      <c r="F233" s="7"/>
      <c r="G233" s="19">
        <v>46267</v>
      </c>
      <c r="H233" s="17">
        <v>15</v>
      </c>
      <c r="I233" s="35"/>
      <c r="J233" s="35">
        <f t="shared" si="5"/>
        <v>78102</v>
      </c>
      <c r="K233" s="20" t="s">
        <v>675</v>
      </c>
      <c r="L233" s="7"/>
    </row>
    <row r="234" spans="1:12" s="9" customFormat="1" ht="18.75" x14ac:dyDescent="0.3">
      <c r="A234" s="19"/>
      <c r="B234" s="17"/>
      <c r="C234" s="17"/>
      <c r="D234" s="17"/>
      <c r="E234" s="18"/>
      <c r="F234" s="7"/>
      <c r="G234" s="19">
        <v>46267</v>
      </c>
      <c r="H234" s="35">
        <v>200</v>
      </c>
      <c r="I234" s="35"/>
      <c r="J234" s="35">
        <f t="shared" si="5"/>
        <v>78302</v>
      </c>
      <c r="K234" s="20" t="s">
        <v>575</v>
      </c>
      <c r="L234" s="7"/>
    </row>
    <row r="235" spans="1:12" s="9" customFormat="1" ht="18.75" x14ac:dyDescent="0.3">
      <c r="A235" s="19"/>
      <c r="B235" s="17"/>
      <c r="C235" s="17"/>
      <c r="D235" s="17"/>
      <c r="E235" s="18"/>
      <c r="F235" s="7"/>
      <c r="G235" s="19">
        <v>46269</v>
      </c>
      <c r="H235" s="35">
        <v>250</v>
      </c>
      <c r="I235" s="35"/>
      <c r="J235" s="35">
        <f t="shared" si="5"/>
        <v>78552</v>
      </c>
      <c r="K235" s="20" t="s">
        <v>434</v>
      </c>
      <c r="L235" s="7"/>
    </row>
    <row r="236" spans="1:12" s="9" customFormat="1" ht="18.75" x14ac:dyDescent="0.3">
      <c r="A236" s="19"/>
      <c r="B236" s="17"/>
      <c r="C236" s="17"/>
      <c r="D236" s="17"/>
      <c r="E236" s="18"/>
      <c r="F236" s="7"/>
      <c r="G236" s="19">
        <v>46269</v>
      </c>
      <c r="H236" s="35">
        <v>100</v>
      </c>
      <c r="I236" s="35"/>
      <c r="J236" s="35">
        <f t="shared" si="5"/>
        <v>78652</v>
      </c>
      <c r="K236" s="20" t="s">
        <v>574</v>
      </c>
      <c r="L236" s="7"/>
    </row>
    <row r="237" spans="1:12" s="9" customFormat="1" ht="18.75" x14ac:dyDescent="0.3">
      <c r="A237" s="19"/>
      <c r="B237" s="17"/>
      <c r="C237" s="17"/>
      <c r="D237" s="17"/>
      <c r="E237" s="18"/>
      <c r="F237" s="7"/>
      <c r="G237" s="19">
        <v>46269</v>
      </c>
      <c r="H237" s="35">
        <v>200</v>
      </c>
      <c r="I237" s="35"/>
      <c r="J237" s="35">
        <f t="shared" si="5"/>
        <v>78852</v>
      </c>
      <c r="K237" s="20" t="s">
        <v>468</v>
      </c>
      <c r="L237" s="7"/>
    </row>
    <row r="238" spans="1:12" s="9" customFormat="1" ht="18.75" x14ac:dyDescent="0.3">
      <c r="A238" s="19"/>
      <c r="B238" s="17"/>
      <c r="C238" s="17"/>
      <c r="D238" s="17"/>
      <c r="E238" s="18"/>
      <c r="F238" s="7"/>
      <c r="G238" s="19">
        <v>46269</v>
      </c>
      <c r="H238" s="35">
        <v>100</v>
      </c>
      <c r="I238" s="35"/>
      <c r="J238" s="35">
        <f t="shared" si="5"/>
        <v>78952</v>
      </c>
      <c r="K238" s="20" t="s">
        <v>627</v>
      </c>
      <c r="L238" s="7"/>
    </row>
    <row r="239" spans="1:12" s="9" customFormat="1" ht="18.75" x14ac:dyDescent="0.3">
      <c r="A239" s="19"/>
      <c r="B239" s="17"/>
      <c r="C239" s="17"/>
      <c r="D239" s="17"/>
      <c r="E239" s="18"/>
      <c r="F239" s="7"/>
      <c r="G239" s="19">
        <v>46269</v>
      </c>
      <c r="H239" s="35">
        <v>300</v>
      </c>
      <c r="I239" s="35"/>
      <c r="J239" s="35">
        <f t="shared" si="5"/>
        <v>79252</v>
      </c>
      <c r="K239" s="20" t="s">
        <v>510</v>
      </c>
      <c r="L239" s="7"/>
    </row>
    <row r="240" spans="1:12" s="9" customFormat="1" ht="18.75" x14ac:dyDescent="0.3">
      <c r="A240" s="19"/>
      <c r="B240" s="17"/>
      <c r="C240" s="17"/>
      <c r="D240" s="17"/>
      <c r="E240" s="18"/>
      <c r="F240" s="7"/>
      <c r="G240" s="19">
        <v>46272</v>
      </c>
      <c r="H240" s="35">
        <v>100</v>
      </c>
      <c r="I240" s="35"/>
      <c r="J240" s="35">
        <f t="shared" si="5"/>
        <v>79352</v>
      </c>
      <c r="K240" s="20" t="s">
        <v>580</v>
      </c>
      <c r="L240" s="7"/>
    </row>
    <row r="241" spans="1:12" s="9" customFormat="1" ht="18.75" x14ac:dyDescent="0.3">
      <c r="A241" s="19"/>
      <c r="B241" s="17"/>
      <c r="C241" s="17"/>
      <c r="D241" s="17"/>
      <c r="E241" s="18"/>
      <c r="F241" s="7"/>
      <c r="G241" s="19">
        <v>46273</v>
      </c>
      <c r="H241" s="35">
        <v>10</v>
      </c>
      <c r="I241" s="35"/>
      <c r="J241" s="35">
        <f t="shared" si="5"/>
        <v>79362</v>
      </c>
      <c r="K241" s="20" t="s">
        <v>219</v>
      </c>
      <c r="L241" s="7"/>
    </row>
    <row r="242" spans="1:12" s="9" customFormat="1" ht="18.75" x14ac:dyDescent="0.3">
      <c r="A242" s="19"/>
      <c r="B242" s="17"/>
      <c r="C242" s="17"/>
      <c r="D242" s="17"/>
      <c r="E242" s="18"/>
      <c r="F242" s="7"/>
      <c r="G242" s="19">
        <v>46273</v>
      </c>
      <c r="H242" s="35">
        <v>1300</v>
      </c>
      <c r="I242" s="35"/>
      <c r="J242" s="35">
        <f t="shared" si="5"/>
        <v>80662</v>
      </c>
      <c r="K242" s="20"/>
      <c r="L242" s="7"/>
    </row>
    <row r="243" spans="1:12" s="9" customFormat="1" ht="18.75" x14ac:dyDescent="0.3">
      <c r="A243" s="19"/>
      <c r="B243" s="17"/>
      <c r="C243" s="17"/>
      <c r="D243" s="17"/>
      <c r="E243" s="18"/>
      <c r="F243" s="7"/>
      <c r="G243" s="19">
        <v>46274</v>
      </c>
      <c r="H243" s="35"/>
      <c r="I243" s="35">
        <v>12000</v>
      </c>
      <c r="J243" s="35">
        <f t="shared" si="5"/>
        <v>68662</v>
      </c>
      <c r="K243" s="20"/>
      <c r="L243" s="7"/>
    </row>
    <row r="244" spans="1:12" s="9" customFormat="1" ht="18.75" x14ac:dyDescent="0.3">
      <c r="A244" s="19"/>
      <c r="B244" s="17"/>
      <c r="C244" s="17"/>
      <c r="D244" s="17"/>
      <c r="E244" s="18"/>
      <c r="F244" s="7"/>
      <c r="G244" s="19">
        <v>46274</v>
      </c>
      <c r="H244" s="35">
        <v>200</v>
      </c>
      <c r="I244" s="35"/>
      <c r="J244" s="35">
        <f t="shared" si="5"/>
        <v>68862</v>
      </c>
      <c r="K244" s="20" t="s">
        <v>510</v>
      </c>
      <c r="L244" s="7"/>
    </row>
    <row r="245" spans="1:12" s="9" customFormat="1" ht="18.75" x14ac:dyDescent="0.3">
      <c r="A245" s="19"/>
      <c r="B245" s="17"/>
      <c r="C245" s="17"/>
      <c r="D245" s="17"/>
      <c r="E245" s="18"/>
      <c r="F245" s="7"/>
      <c r="G245" s="19">
        <v>46275</v>
      </c>
      <c r="H245" s="35">
        <v>100</v>
      </c>
      <c r="I245" s="35"/>
      <c r="J245" s="35">
        <f t="shared" si="5"/>
        <v>68962</v>
      </c>
      <c r="K245" s="20" t="s">
        <v>620</v>
      </c>
      <c r="L245" s="7"/>
    </row>
    <row r="246" spans="1:12" s="9" customFormat="1" ht="18.75" x14ac:dyDescent="0.3">
      <c r="A246" s="19"/>
      <c r="B246" s="17"/>
      <c r="C246" s="17"/>
      <c r="D246" s="17"/>
      <c r="E246" s="18"/>
      <c r="F246" s="7"/>
      <c r="G246" s="19">
        <v>46276</v>
      </c>
      <c r="H246" s="17">
        <v>40</v>
      </c>
      <c r="I246" s="35"/>
      <c r="J246" s="35">
        <f t="shared" si="5"/>
        <v>69002</v>
      </c>
      <c r="K246" s="20" t="s">
        <v>443</v>
      </c>
      <c r="L246" s="7"/>
    </row>
    <row r="247" spans="1:12" s="9" customFormat="1" ht="18.75" x14ac:dyDescent="0.3">
      <c r="A247" s="19"/>
      <c r="B247" s="17"/>
      <c r="C247" s="17"/>
      <c r="D247" s="17"/>
      <c r="E247" s="18"/>
      <c r="F247" s="7"/>
      <c r="G247" s="19">
        <v>46276</v>
      </c>
      <c r="H247" s="17">
        <v>65</v>
      </c>
      <c r="I247" s="35"/>
      <c r="J247" s="35">
        <f t="shared" si="5"/>
        <v>69067</v>
      </c>
      <c r="K247" s="20" t="s">
        <v>334</v>
      </c>
      <c r="L247" s="7"/>
    </row>
    <row r="248" spans="1:12" s="9" customFormat="1" ht="18.75" x14ac:dyDescent="0.3">
      <c r="A248" s="19"/>
      <c r="B248" s="17"/>
      <c r="C248" s="17"/>
      <c r="D248" s="17"/>
      <c r="E248" s="18"/>
      <c r="F248" s="7"/>
      <c r="G248" s="19">
        <v>46276</v>
      </c>
      <c r="H248" s="17">
        <v>135</v>
      </c>
      <c r="I248" s="35"/>
      <c r="J248" s="35">
        <f t="shared" si="5"/>
        <v>69202</v>
      </c>
      <c r="K248" s="20" t="s">
        <v>798</v>
      </c>
      <c r="L248" s="7"/>
    </row>
    <row r="249" spans="1:12" s="9" customFormat="1" ht="18.75" x14ac:dyDescent="0.3">
      <c r="A249" s="19"/>
      <c r="B249" s="17"/>
      <c r="C249" s="17"/>
      <c r="D249" s="17"/>
      <c r="E249" s="18"/>
      <c r="F249" s="7"/>
      <c r="G249" s="19">
        <v>46276</v>
      </c>
      <c r="H249" s="17">
        <v>846</v>
      </c>
      <c r="I249" s="35"/>
      <c r="J249" s="35">
        <f t="shared" si="5"/>
        <v>70048</v>
      </c>
      <c r="K249" s="20" t="s">
        <v>615</v>
      </c>
      <c r="L249" s="7"/>
    </row>
    <row r="250" spans="1:12" s="9" customFormat="1" ht="18.75" x14ac:dyDescent="0.3">
      <c r="A250" s="19"/>
      <c r="B250" s="17"/>
      <c r="C250" s="17"/>
      <c r="D250" s="17"/>
      <c r="E250" s="18"/>
      <c r="F250" s="7"/>
      <c r="G250" s="19">
        <v>46276</v>
      </c>
      <c r="H250" s="17">
        <v>593</v>
      </c>
      <c r="I250" s="35"/>
      <c r="J250" s="35">
        <f t="shared" si="5"/>
        <v>70641</v>
      </c>
      <c r="K250" s="20" t="s">
        <v>559</v>
      </c>
      <c r="L250" s="7"/>
    </row>
    <row r="251" spans="1:12" s="9" customFormat="1" ht="18.75" x14ac:dyDescent="0.3">
      <c r="A251" s="19"/>
      <c r="B251" s="17"/>
      <c r="C251" s="17"/>
      <c r="D251" s="17"/>
      <c r="E251" s="18"/>
      <c r="F251" s="7"/>
      <c r="G251" s="19">
        <v>46276</v>
      </c>
      <c r="H251" s="17">
        <v>6000</v>
      </c>
      <c r="I251" s="35"/>
      <c r="J251" s="35">
        <f t="shared" si="5"/>
        <v>76641</v>
      </c>
      <c r="K251" s="20" t="s">
        <v>799</v>
      </c>
      <c r="L251" s="7"/>
    </row>
    <row r="252" spans="1:12" s="9" customFormat="1" ht="18.75" x14ac:dyDescent="0.3">
      <c r="A252" s="19"/>
      <c r="B252" s="17"/>
      <c r="C252" s="17"/>
      <c r="D252" s="17"/>
      <c r="E252" s="18"/>
      <c r="F252" s="7"/>
      <c r="G252" s="19">
        <v>46276</v>
      </c>
      <c r="H252" s="17">
        <v>55</v>
      </c>
      <c r="I252" s="35"/>
      <c r="J252" s="35">
        <f t="shared" si="5"/>
        <v>76696</v>
      </c>
      <c r="K252" s="20" t="s">
        <v>547</v>
      </c>
      <c r="L252" s="7"/>
    </row>
    <row r="253" spans="1:12" s="9" customFormat="1" ht="18.75" x14ac:dyDescent="0.3">
      <c r="A253" s="19"/>
      <c r="B253" s="17"/>
      <c r="C253" s="17"/>
      <c r="D253" s="17"/>
      <c r="E253" s="18"/>
      <c r="F253" s="7"/>
      <c r="G253" s="19">
        <v>46276</v>
      </c>
      <c r="H253" s="35">
        <v>100</v>
      </c>
      <c r="I253" s="35"/>
      <c r="J253" s="35">
        <f t="shared" si="5"/>
        <v>76796</v>
      </c>
      <c r="K253" s="20" t="s">
        <v>801</v>
      </c>
      <c r="L253" s="7"/>
    </row>
    <row r="254" spans="1:12" s="9" customFormat="1" ht="18.75" x14ac:dyDescent="0.3">
      <c r="A254" s="19"/>
      <c r="B254" s="17"/>
      <c r="C254" s="17"/>
      <c r="D254" s="17"/>
      <c r="E254" s="18"/>
      <c r="F254" s="7"/>
      <c r="G254" s="19"/>
      <c r="H254" s="17"/>
      <c r="I254" s="35"/>
      <c r="J254" s="35">
        <f t="shared" si="5"/>
        <v>76796</v>
      </c>
      <c r="K254" s="20"/>
      <c r="L254" s="7"/>
    </row>
    <row r="255" spans="1:12" s="9" customFormat="1" ht="18.75" x14ac:dyDescent="0.3">
      <c r="A255" s="19"/>
      <c r="B255" s="17"/>
      <c r="C255" s="17"/>
      <c r="D255" s="17"/>
      <c r="E255" s="18"/>
      <c r="F255" s="7"/>
      <c r="G255" s="19">
        <v>46276</v>
      </c>
      <c r="H255" s="17">
        <v>100</v>
      </c>
      <c r="I255" s="35"/>
      <c r="J255" s="35">
        <f t="shared" si="5"/>
        <v>76896</v>
      </c>
      <c r="K255" s="20" t="s">
        <v>629</v>
      </c>
      <c r="L255" s="7"/>
    </row>
    <row r="256" spans="1:12" s="9" customFormat="1" ht="18.75" x14ac:dyDescent="0.3">
      <c r="A256" s="19"/>
      <c r="B256" s="17"/>
      <c r="C256" s="17"/>
      <c r="D256" s="17"/>
      <c r="E256" s="18"/>
      <c r="F256" s="7"/>
      <c r="G256" s="19">
        <v>46276</v>
      </c>
      <c r="H256" s="17">
        <v>250</v>
      </c>
      <c r="I256" s="35"/>
      <c r="J256" s="35">
        <f t="shared" si="5"/>
        <v>77146</v>
      </c>
      <c r="K256" s="20" t="s">
        <v>432</v>
      </c>
      <c r="L256" s="7"/>
    </row>
    <row r="257" spans="1:12" s="9" customFormat="1" ht="18.75" x14ac:dyDescent="0.3">
      <c r="A257" s="19"/>
      <c r="B257" s="17"/>
      <c r="C257" s="17"/>
      <c r="D257" s="17"/>
      <c r="E257" s="18"/>
      <c r="F257" s="7"/>
      <c r="G257" s="19">
        <v>46276</v>
      </c>
      <c r="H257" s="17">
        <v>200</v>
      </c>
      <c r="I257" s="35"/>
      <c r="J257" s="35">
        <f t="shared" si="5"/>
        <v>77346</v>
      </c>
      <c r="K257" s="20" t="s">
        <v>434</v>
      </c>
      <c r="L257" s="7"/>
    </row>
    <row r="258" spans="1:12" s="9" customFormat="1" ht="18.75" x14ac:dyDescent="0.3">
      <c r="A258" s="19"/>
      <c r="B258" s="17"/>
      <c r="C258" s="17"/>
      <c r="D258" s="17"/>
      <c r="E258" s="18"/>
      <c r="F258" s="7"/>
      <c r="G258" s="19">
        <v>46276</v>
      </c>
      <c r="H258" s="17">
        <v>200</v>
      </c>
      <c r="I258" s="35"/>
      <c r="J258" s="35">
        <f t="shared" si="5"/>
        <v>77546</v>
      </c>
      <c r="K258" s="20" t="s">
        <v>468</v>
      </c>
      <c r="L258" s="7"/>
    </row>
    <row r="259" spans="1:12" s="9" customFormat="1" ht="18.75" x14ac:dyDescent="0.3">
      <c r="A259" s="19"/>
      <c r="B259" s="17"/>
      <c r="C259" s="17"/>
      <c r="D259" s="17"/>
      <c r="E259" s="18"/>
      <c r="F259" s="7"/>
      <c r="G259" s="19">
        <v>46276</v>
      </c>
      <c r="H259" s="17">
        <v>50</v>
      </c>
      <c r="I259" s="35"/>
      <c r="J259" s="35">
        <f t="shared" si="5"/>
        <v>77596</v>
      </c>
      <c r="K259" s="20" t="s">
        <v>802</v>
      </c>
      <c r="L259" s="7"/>
    </row>
    <row r="260" spans="1:12" s="9" customFormat="1" ht="18.75" x14ac:dyDescent="0.3">
      <c r="A260" s="19"/>
      <c r="B260" s="17"/>
      <c r="C260" s="17"/>
      <c r="D260" s="17"/>
      <c r="E260" s="18"/>
      <c r="F260" s="7"/>
      <c r="G260" s="19">
        <v>46276</v>
      </c>
      <c r="H260" s="35">
        <v>500</v>
      </c>
      <c r="I260" s="35"/>
      <c r="J260" s="35">
        <f t="shared" si="5"/>
        <v>78096</v>
      </c>
      <c r="K260" s="20" t="s">
        <v>803</v>
      </c>
      <c r="L260" s="7"/>
    </row>
    <row r="261" spans="1:12" s="9" customFormat="1" ht="18.75" x14ac:dyDescent="0.3">
      <c r="A261" s="19"/>
      <c r="B261" s="17"/>
      <c r="C261" s="17"/>
      <c r="D261" s="17"/>
      <c r="E261" s="18"/>
      <c r="F261" s="7"/>
      <c r="G261" s="19">
        <v>46279</v>
      </c>
      <c r="H261" s="35">
        <v>555</v>
      </c>
      <c r="I261" s="35"/>
      <c r="J261" s="35">
        <f t="shared" si="5"/>
        <v>78651</v>
      </c>
      <c r="K261" s="20" t="s">
        <v>619</v>
      </c>
      <c r="L261" s="7"/>
    </row>
    <row r="262" spans="1:12" s="9" customFormat="1" ht="18.75" x14ac:dyDescent="0.3">
      <c r="A262" s="19"/>
      <c r="B262" s="17"/>
      <c r="C262" s="17"/>
      <c r="D262" s="17"/>
      <c r="E262" s="18"/>
      <c r="F262" s="7"/>
      <c r="G262" s="19">
        <v>46279</v>
      </c>
      <c r="H262" s="35">
        <v>100</v>
      </c>
      <c r="I262" s="35"/>
      <c r="J262" s="35">
        <f t="shared" si="5"/>
        <v>78751</v>
      </c>
      <c r="K262" s="20" t="s">
        <v>580</v>
      </c>
      <c r="L262" s="7"/>
    </row>
    <row r="263" spans="1:12" s="9" customFormat="1" ht="18.75" x14ac:dyDescent="0.3">
      <c r="A263" s="19"/>
      <c r="B263" s="17"/>
      <c r="C263" s="17"/>
      <c r="D263" s="17"/>
      <c r="E263" s="18"/>
      <c r="F263" s="7"/>
      <c r="G263" s="19">
        <v>46280</v>
      </c>
      <c r="H263" s="35">
        <v>8</v>
      </c>
      <c r="I263" s="35"/>
      <c r="J263" s="35">
        <f t="shared" si="5"/>
        <v>78759</v>
      </c>
      <c r="K263" s="20" t="s">
        <v>669</v>
      </c>
      <c r="L263" s="7"/>
    </row>
    <row r="264" spans="1:12" s="9" customFormat="1" ht="18.75" x14ac:dyDescent="0.3">
      <c r="A264" s="19"/>
      <c r="B264" s="17"/>
      <c r="C264" s="17"/>
      <c r="D264" s="17"/>
      <c r="E264" s="18"/>
      <c r="F264" s="7"/>
      <c r="G264" s="19">
        <v>46280</v>
      </c>
      <c r="H264" s="35">
        <v>100</v>
      </c>
      <c r="I264" s="35"/>
      <c r="J264" s="35">
        <f t="shared" si="5"/>
        <v>78859</v>
      </c>
      <c r="K264" s="20" t="s">
        <v>631</v>
      </c>
      <c r="L264" s="7"/>
    </row>
    <row r="265" spans="1:12" s="9" customFormat="1" ht="18.75" x14ac:dyDescent="0.3">
      <c r="A265" s="19"/>
      <c r="B265" s="17"/>
      <c r="C265" s="17"/>
      <c r="D265" s="17"/>
      <c r="E265" s="18"/>
      <c r="F265" s="7"/>
      <c r="G265" s="19">
        <v>46280</v>
      </c>
      <c r="H265" s="35">
        <v>4</v>
      </c>
      <c r="I265" s="35"/>
      <c r="J265" s="35">
        <f t="shared" si="5"/>
        <v>78863</v>
      </c>
      <c r="K265" s="20" t="s">
        <v>824</v>
      </c>
      <c r="L265" s="7"/>
    </row>
    <row r="266" spans="1:12" s="9" customFormat="1" ht="18.75" x14ac:dyDescent="0.3">
      <c r="A266" s="19"/>
      <c r="B266" s="17"/>
      <c r="C266" s="17"/>
      <c r="D266" s="17"/>
      <c r="E266" s="18"/>
      <c r="F266" s="7"/>
      <c r="G266" s="19">
        <v>46281</v>
      </c>
      <c r="H266" s="35">
        <v>100</v>
      </c>
      <c r="I266" s="35"/>
      <c r="J266" s="35">
        <f t="shared" si="5"/>
        <v>78963</v>
      </c>
      <c r="K266" s="20" t="s">
        <v>620</v>
      </c>
      <c r="L266" s="7"/>
    </row>
    <row r="267" spans="1:12" s="9" customFormat="1" ht="18.75" x14ac:dyDescent="0.3">
      <c r="A267" s="19"/>
      <c r="B267" s="17"/>
      <c r="C267" s="17"/>
      <c r="D267" s="17"/>
      <c r="E267" s="18"/>
      <c r="F267" s="7"/>
      <c r="G267" s="19">
        <v>46282</v>
      </c>
      <c r="H267" s="35">
        <v>130</v>
      </c>
      <c r="I267" s="35"/>
      <c r="J267" s="35">
        <f t="shared" si="5"/>
        <v>79093</v>
      </c>
      <c r="K267" s="20" t="s">
        <v>856</v>
      </c>
      <c r="L267" s="7"/>
    </row>
    <row r="268" spans="1:12" s="9" customFormat="1" ht="18.75" x14ac:dyDescent="0.3">
      <c r="A268" s="19"/>
      <c r="B268" s="17"/>
      <c r="C268" s="17"/>
      <c r="D268" s="17"/>
      <c r="E268" s="18"/>
      <c r="F268" s="7"/>
      <c r="G268" s="19">
        <v>46282</v>
      </c>
      <c r="H268" s="35">
        <v>110</v>
      </c>
      <c r="I268" s="35"/>
      <c r="J268" s="35">
        <f t="shared" si="5"/>
        <v>79203</v>
      </c>
      <c r="K268" s="20" t="s">
        <v>857</v>
      </c>
      <c r="L268" s="7"/>
    </row>
    <row r="269" spans="1:12" s="9" customFormat="1" ht="18.75" x14ac:dyDescent="0.3">
      <c r="A269" s="19"/>
      <c r="B269" s="17"/>
      <c r="C269" s="17"/>
      <c r="D269" s="17"/>
      <c r="E269" s="18"/>
      <c r="F269" s="7"/>
      <c r="G269" s="19">
        <v>46282</v>
      </c>
      <c r="H269" s="35">
        <v>43</v>
      </c>
      <c r="I269" s="35"/>
      <c r="J269" s="35">
        <f t="shared" si="5"/>
        <v>79246</v>
      </c>
      <c r="K269" s="20" t="s">
        <v>858</v>
      </c>
      <c r="L269" s="7"/>
    </row>
    <row r="270" spans="1:12" s="9" customFormat="1" ht="18.75" x14ac:dyDescent="0.3">
      <c r="A270" s="19"/>
      <c r="B270" s="17"/>
      <c r="C270" s="17"/>
      <c r="D270" s="17"/>
      <c r="E270" s="18"/>
      <c r="F270" s="7"/>
      <c r="G270" s="19">
        <v>46283</v>
      </c>
      <c r="H270" s="17">
        <v>400</v>
      </c>
      <c r="I270" s="35"/>
      <c r="J270" s="35">
        <f t="shared" si="5"/>
        <v>79646</v>
      </c>
      <c r="K270" s="18" t="s">
        <v>629</v>
      </c>
      <c r="L270" s="7"/>
    </row>
    <row r="271" spans="1:12" s="9" customFormat="1" ht="18.75" x14ac:dyDescent="0.3">
      <c r="A271" s="19"/>
      <c r="B271" s="17"/>
      <c r="C271" s="17"/>
      <c r="D271" s="17"/>
      <c r="E271" s="18"/>
      <c r="F271" s="7"/>
      <c r="G271" s="19">
        <v>46283</v>
      </c>
      <c r="H271" s="17">
        <v>250</v>
      </c>
      <c r="I271" s="35"/>
      <c r="J271" s="35">
        <f t="shared" si="5"/>
        <v>79896</v>
      </c>
      <c r="K271" s="18" t="s">
        <v>575</v>
      </c>
      <c r="L271" s="7"/>
    </row>
    <row r="272" spans="1:12" s="9" customFormat="1" ht="18.75" x14ac:dyDescent="0.3">
      <c r="A272" s="19"/>
      <c r="B272" s="17"/>
      <c r="C272" s="17"/>
      <c r="D272" s="17"/>
      <c r="E272" s="18"/>
      <c r="F272" s="7"/>
      <c r="G272" s="19">
        <v>46283</v>
      </c>
      <c r="H272" s="17">
        <v>200</v>
      </c>
      <c r="I272" s="35"/>
      <c r="J272" s="35">
        <f t="shared" si="5"/>
        <v>80096</v>
      </c>
      <c r="K272" s="18" t="s">
        <v>434</v>
      </c>
      <c r="L272" s="7"/>
    </row>
    <row r="273" spans="1:12" s="9" customFormat="1" ht="18.75" x14ac:dyDescent="0.3">
      <c r="A273" s="19"/>
      <c r="B273" s="17"/>
      <c r="C273" s="17"/>
      <c r="D273" s="17"/>
      <c r="E273" s="18"/>
      <c r="F273" s="7"/>
      <c r="G273" s="19">
        <v>46283</v>
      </c>
      <c r="H273" s="17">
        <v>100</v>
      </c>
      <c r="I273" s="35"/>
      <c r="J273" s="35">
        <f t="shared" si="5"/>
        <v>80196</v>
      </c>
      <c r="K273" s="18" t="s">
        <v>574</v>
      </c>
      <c r="L273" s="7"/>
    </row>
    <row r="274" spans="1:12" s="9" customFormat="1" ht="18.75" x14ac:dyDescent="0.3">
      <c r="A274" s="19"/>
      <c r="B274" s="17"/>
      <c r="C274" s="17"/>
      <c r="D274" s="17"/>
      <c r="E274" s="18"/>
      <c r="F274" s="7"/>
      <c r="G274" s="19">
        <v>46283</v>
      </c>
      <c r="H274" s="17">
        <v>100</v>
      </c>
      <c r="I274" s="35"/>
      <c r="J274" s="35">
        <f t="shared" si="5"/>
        <v>80296</v>
      </c>
      <c r="K274" s="18" t="s">
        <v>802</v>
      </c>
      <c r="L274" s="7"/>
    </row>
    <row r="275" spans="1:12" s="9" customFormat="1" ht="18.75" x14ac:dyDescent="0.3">
      <c r="A275" s="19"/>
      <c r="B275" s="17"/>
      <c r="C275" s="17"/>
      <c r="D275" s="17"/>
      <c r="E275" s="18"/>
      <c r="F275" s="7"/>
      <c r="G275" s="19">
        <v>46283</v>
      </c>
      <c r="H275" s="17">
        <v>200</v>
      </c>
      <c r="I275" s="35"/>
      <c r="J275" s="35">
        <f t="shared" si="5"/>
        <v>80496</v>
      </c>
      <c r="K275" s="18" t="s">
        <v>468</v>
      </c>
      <c r="L275" s="7"/>
    </row>
    <row r="276" spans="1:12" s="9" customFormat="1" ht="18.75" x14ac:dyDescent="0.3">
      <c r="A276" s="19"/>
      <c r="B276" s="17"/>
      <c r="C276" s="17"/>
      <c r="D276" s="17" t="e">
        <f>D164+B276-C276</f>
        <v>#REF!</v>
      </c>
      <c r="E276" s="18"/>
      <c r="F276" s="7"/>
      <c r="G276" s="19">
        <v>46283</v>
      </c>
      <c r="H276" s="17">
        <v>200</v>
      </c>
      <c r="I276" s="35"/>
      <c r="J276" s="35">
        <f t="shared" si="5"/>
        <v>80696</v>
      </c>
      <c r="K276" s="18" t="s">
        <v>627</v>
      </c>
      <c r="L276" s="7"/>
    </row>
    <row r="277" spans="1:12" s="9" customFormat="1" ht="18.75" x14ac:dyDescent="0.3">
      <c r="A277" s="19"/>
      <c r="B277" s="17"/>
      <c r="C277" s="17"/>
      <c r="D277" s="17"/>
      <c r="E277" s="18"/>
      <c r="F277" s="7"/>
      <c r="G277" s="19">
        <v>46283</v>
      </c>
      <c r="H277" s="17">
        <v>115</v>
      </c>
      <c r="I277" s="35"/>
      <c r="J277" s="35">
        <f t="shared" si="5"/>
        <v>80811</v>
      </c>
      <c r="K277" s="18" t="s">
        <v>865</v>
      </c>
      <c r="L277" s="7"/>
    </row>
    <row r="278" spans="1:12" s="9" customFormat="1" ht="18.75" x14ac:dyDescent="0.3">
      <c r="A278" s="19"/>
      <c r="B278" s="17"/>
      <c r="C278" s="17"/>
      <c r="D278" s="17"/>
      <c r="E278" s="18"/>
      <c r="F278" s="7"/>
      <c r="G278" s="19">
        <v>46283</v>
      </c>
      <c r="H278" s="17">
        <v>200</v>
      </c>
      <c r="I278" s="17"/>
      <c r="J278" s="35">
        <f t="shared" si="5"/>
        <v>81011</v>
      </c>
      <c r="K278" s="18" t="s">
        <v>469</v>
      </c>
      <c r="L278" s="7"/>
    </row>
    <row r="279" spans="1:12" s="9" customFormat="1" ht="18.75" x14ac:dyDescent="0.3">
      <c r="A279" s="19"/>
      <c r="B279" s="17"/>
      <c r="C279" s="17"/>
      <c r="D279" s="17"/>
      <c r="E279" s="18"/>
      <c r="F279" s="7"/>
      <c r="G279" s="19">
        <v>46283</v>
      </c>
      <c r="H279" s="17">
        <v>100</v>
      </c>
      <c r="I279" s="17"/>
      <c r="J279" s="35">
        <f t="shared" si="5"/>
        <v>81111</v>
      </c>
      <c r="K279" s="18" t="s">
        <v>631</v>
      </c>
      <c r="L279" s="7"/>
    </row>
    <row r="280" spans="1:12" s="9" customFormat="1" ht="18.75" x14ac:dyDescent="0.3">
      <c r="A280" s="19"/>
      <c r="B280" s="17"/>
      <c r="C280" s="17"/>
      <c r="D280" s="17"/>
      <c r="E280" s="18"/>
      <c r="F280" s="7"/>
      <c r="G280" s="19">
        <v>46283</v>
      </c>
      <c r="H280" s="17">
        <v>200</v>
      </c>
      <c r="I280" s="17"/>
      <c r="J280" s="35">
        <f t="shared" si="5"/>
        <v>81311</v>
      </c>
      <c r="K280" s="18" t="s">
        <v>432</v>
      </c>
      <c r="L280" s="7"/>
    </row>
    <row r="281" spans="1:12" s="9" customFormat="1" ht="18.75" x14ac:dyDescent="0.3">
      <c r="A281" s="19"/>
      <c r="B281" s="17"/>
      <c r="C281" s="17"/>
      <c r="D281" s="17"/>
      <c r="E281" s="18"/>
      <c r="F281" s="7"/>
      <c r="G281" s="19">
        <v>46286</v>
      </c>
      <c r="H281" s="17">
        <v>5</v>
      </c>
      <c r="I281" s="35"/>
      <c r="J281" s="35">
        <f t="shared" si="5"/>
        <v>81316</v>
      </c>
      <c r="K281" s="18" t="s">
        <v>871</v>
      </c>
      <c r="L281" s="7"/>
    </row>
    <row r="282" spans="1:12" s="9" customFormat="1" ht="18.75" x14ac:dyDescent="0.3">
      <c r="A282" s="19"/>
      <c r="B282" s="17"/>
      <c r="C282" s="17"/>
      <c r="D282" s="17"/>
      <c r="E282" s="18"/>
      <c r="F282" s="7"/>
      <c r="G282" s="19">
        <v>46286</v>
      </c>
      <c r="H282" s="17">
        <v>400</v>
      </c>
      <c r="I282" s="35"/>
      <c r="J282" s="35">
        <f t="shared" si="5"/>
        <v>81716</v>
      </c>
      <c r="K282" s="18" t="s">
        <v>682</v>
      </c>
      <c r="L282" s="7"/>
    </row>
    <row r="283" spans="1:12" s="9" customFormat="1" ht="18.75" x14ac:dyDescent="0.3">
      <c r="A283" s="19"/>
      <c r="B283" s="17"/>
      <c r="C283" s="17"/>
      <c r="D283" s="17"/>
      <c r="E283" s="18"/>
      <c r="F283" s="7"/>
      <c r="G283" s="19">
        <v>46286</v>
      </c>
      <c r="H283" s="17">
        <v>60</v>
      </c>
      <c r="I283" s="35"/>
      <c r="J283" s="35">
        <f t="shared" si="5"/>
        <v>81776</v>
      </c>
      <c r="K283" s="18" t="s">
        <v>881</v>
      </c>
      <c r="L283" s="7"/>
    </row>
    <row r="284" spans="1:12" s="9" customFormat="1" ht="18.75" x14ac:dyDescent="0.3">
      <c r="A284" s="19"/>
      <c r="B284" s="17"/>
      <c r="C284" s="17"/>
      <c r="D284" s="17"/>
      <c r="E284" s="18"/>
      <c r="F284" s="7"/>
      <c r="G284" s="19">
        <v>46287</v>
      </c>
      <c r="H284" s="17"/>
      <c r="I284" s="35">
        <v>381</v>
      </c>
      <c r="J284" s="35">
        <f t="shared" si="5"/>
        <v>81395</v>
      </c>
      <c r="K284" s="18" t="s">
        <v>926</v>
      </c>
      <c r="L284" s="7"/>
    </row>
    <row r="285" spans="1:12" s="9" customFormat="1" ht="18.75" x14ac:dyDescent="0.3">
      <c r="A285" s="19"/>
      <c r="B285" s="17"/>
      <c r="C285" s="17"/>
      <c r="D285" s="17"/>
      <c r="E285" s="18"/>
      <c r="F285" s="7"/>
      <c r="G285" s="19">
        <v>46287</v>
      </c>
      <c r="H285" s="17">
        <v>100</v>
      </c>
      <c r="I285" s="35"/>
      <c r="J285" s="35">
        <f t="shared" si="5"/>
        <v>81495</v>
      </c>
      <c r="K285" s="18" t="s">
        <v>620</v>
      </c>
      <c r="L285" s="7"/>
    </row>
    <row r="286" spans="1:12" s="9" customFormat="1" ht="18.75" x14ac:dyDescent="0.3">
      <c r="A286" s="19"/>
      <c r="B286" s="17"/>
      <c r="C286" s="17"/>
      <c r="D286" s="17"/>
      <c r="E286" s="18"/>
      <c r="F286" s="7"/>
      <c r="G286" s="19">
        <v>46287</v>
      </c>
      <c r="H286" s="17">
        <v>15</v>
      </c>
      <c r="I286" s="35"/>
      <c r="J286" s="35">
        <f t="shared" si="5"/>
        <v>81510</v>
      </c>
      <c r="K286" s="18" t="s">
        <v>219</v>
      </c>
      <c r="L286" s="7"/>
    </row>
    <row r="287" spans="1:12" s="9" customFormat="1" ht="18.75" x14ac:dyDescent="0.3">
      <c r="A287" s="19"/>
      <c r="B287" s="17"/>
      <c r="C287" s="17"/>
      <c r="D287" s="17"/>
      <c r="E287" s="18"/>
      <c r="F287" s="7"/>
      <c r="G287" s="19"/>
      <c r="H287" s="17"/>
      <c r="I287" s="35"/>
      <c r="J287" s="35">
        <f t="shared" si="5"/>
        <v>81510</v>
      </c>
      <c r="K287" s="18"/>
      <c r="L287" s="7"/>
    </row>
    <row r="288" spans="1:12" s="9" customFormat="1" ht="18.75" x14ac:dyDescent="0.3">
      <c r="A288" s="19"/>
      <c r="B288" s="17"/>
      <c r="C288" s="17"/>
      <c r="D288" s="17"/>
      <c r="E288" s="18"/>
      <c r="F288" s="7"/>
      <c r="G288" s="19"/>
      <c r="H288" s="17"/>
      <c r="I288" s="35"/>
      <c r="J288" s="35">
        <f t="shared" si="5"/>
        <v>81510</v>
      </c>
      <c r="K288" s="18"/>
      <c r="L288" s="7"/>
    </row>
    <row r="289" spans="1:12" s="9" customFormat="1" ht="18.75" x14ac:dyDescent="0.3">
      <c r="A289" s="19"/>
      <c r="B289" s="17"/>
      <c r="C289" s="17"/>
      <c r="D289" s="17"/>
      <c r="E289" s="18"/>
      <c r="F289" s="7"/>
      <c r="G289" s="19"/>
      <c r="H289" s="17"/>
      <c r="I289" s="35"/>
      <c r="J289" s="35">
        <f t="shared" si="5"/>
        <v>81510</v>
      </c>
      <c r="K289" s="18"/>
      <c r="L289" s="7"/>
    </row>
    <row r="290" spans="1:12" s="9" customFormat="1" ht="18.75" x14ac:dyDescent="0.3">
      <c r="A290" s="19"/>
      <c r="B290" s="17"/>
      <c r="C290" s="17"/>
      <c r="D290" s="17"/>
      <c r="E290" s="18"/>
      <c r="F290" s="7"/>
      <c r="G290" s="19"/>
      <c r="H290" s="17"/>
      <c r="I290" s="35"/>
      <c r="J290" s="35">
        <f t="shared" si="5"/>
        <v>81510</v>
      </c>
      <c r="K290" s="18"/>
      <c r="L290" s="7"/>
    </row>
    <row r="291" spans="1:12" s="9" customFormat="1" ht="18.75" x14ac:dyDescent="0.3">
      <c r="A291" s="19"/>
      <c r="B291" s="17"/>
      <c r="C291" s="17"/>
      <c r="D291" s="17"/>
      <c r="E291" s="18"/>
      <c r="F291" s="7"/>
      <c r="G291" s="19"/>
      <c r="H291" s="17"/>
      <c r="I291" s="35"/>
      <c r="J291" s="35">
        <f t="shared" si="5"/>
        <v>81510</v>
      </c>
      <c r="K291" s="18"/>
      <c r="L291" s="7"/>
    </row>
    <row r="292" spans="1:12" s="9" customFormat="1" ht="18.75" x14ac:dyDescent="0.3">
      <c r="A292" s="19"/>
      <c r="B292" s="17"/>
      <c r="C292" s="17"/>
      <c r="D292" s="17"/>
      <c r="E292" s="18"/>
      <c r="F292" s="7"/>
      <c r="G292" s="19"/>
      <c r="H292" s="17"/>
      <c r="I292" s="35"/>
      <c r="J292" s="35">
        <f t="shared" si="5"/>
        <v>81510</v>
      </c>
      <c r="K292" s="18"/>
      <c r="L292" s="7"/>
    </row>
    <row r="293" spans="1:12" s="9" customFormat="1" ht="18.75" x14ac:dyDescent="0.3">
      <c r="A293" s="19"/>
      <c r="B293" s="17"/>
      <c r="C293" s="17"/>
      <c r="D293" s="17"/>
      <c r="E293" s="18"/>
      <c r="F293" s="7"/>
      <c r="G293" s="19"/>
      <c r="H293" s="17"/>
      <c r="I293" s="35"/>
      <c r="J293" s="35">
        <f t="shared" si="5"/>
        <v>81510</v>
      </c>
      <c r="K293" s="18"/>
      <c r="L293" s="7"/>
    </row>
    <row r="294" spans="1:12" s="9" customFormat="1" ht="18.75" x14ac:dyDescent="0.3">
      <c r="A294" s="19"/>
      <c r="B294" s="17"/>
      <c r="C294" s="17"/>
      <c r="D294" s="17"/>
      <c r="E294" s="18"/>
      <c r="F294" s="7"/>
      <c r="G294" s="19"/>
      <c r="H294" s="17"/>
      <c r="I294" s="35"/>
      <c r="J294" s="35">
        <f t="shared" si="5"/>
        <v>81510</v>
      </c>
      <c r="K294" s="18"/>
      <c r="L294" s="7"/>
    </row>
    <row r="295" spans="1:12" s="9" customFormat="1" ht="18.75" x14ac:dyDescent="0.3">
      <c r="A295" s="19"/>
      <c r="B295" s="17"/>
      <c r="C295" s="17"/>
      <c r="D295" s="17"/>
      <c r="E295" s="18"/>
      <c r="F295" s="7"/>
      <c r="G295" s="19"/>
      <c r="H295" s="17"/>
      <c r="I295" s="35"/>
      <c r="J295" s="35">
        <f t="shared" si="5"/>
        <v>81510</v>
      </c>
      <c r="K295" s="18"/>
      <c r="L295" s="7"/>
    </row>
    <row r="296" spans="1:12" s="9" customFormat="1" ht="18.75" x14ac:dyDescent="0.3">
      <c r="A296" s="19"/>
      <c r="B296" s="17"/>
      <c r="C296" s="17"/>
      <c r="D296" s="17"/>
      <c r="E296" s="18"/>
      <c r="F296" s="7"/>
      <c r="G296" s="19"/>
      <c r="H296" s="17"/>
      <c r="I296" s="35"/>
      <c r="J296" s="35">
        <f t="shared" si="5"/>
        <v>81510</v>
      </c>
      <c r="K296" s="18"/>
      <c r="L296" s="7"/>
    </row>
    <row r="297" spans="1:12" s="9" customFormat="1" ht="18.75" x14ac:dyDescent="0.3">
      <c r="A297" s="19"/>
      <c r="B297" s="17"/>
      <c r="C297" s="17"/>
      <c r="D297" s="17"/>
      <c r="E297" s="18"/>
      <c r="F297" s="7"/>
      <c r="G297" s="19"/>
      <c r="H297" s="17"/>
      <c r="I297" s="35"/>
      <c r="J297" s="35">
        <f t="shared" si="5"/>
        <v>81510</v>
      </c>
      <c r="K297" s="18"/>
      <c r="L297" s="7"/>
    </row>
    <row r="298" spans="1:12" s="9" customFormat="1" ht="18.75" x14ac:dyDescent="0.3">
      <c r="A298" s="19"/>
      <c r="B298" s="17"/>
      <c r="C298" s="17"/>
      <c r="D298" s="17"/>
      <c r="E298" s="18"/>
      <c r="F298" s="7"/>
      <c r="G298" s="19"/>
      <c r="H298" s="17"/>
      <c r="I298" s="35"/>
      <c r="J298" s="35">
        <f t="shared" si="5"/>
        <v>81510</v>
      </c>
      <c r="K298" s="18"/>
      <c r="L298" s="7"/>
    </row>
    <row r="299" spans="1:12" s="9" customFormat="1" ht="18.75" x14ac:dyDescent="0.3">
      <c r="A299" s="19"/>
      <c r="B299" s="17"/>
      <c r="C299" s="17"/>
      <c r="D299" s="17"/>
      <c r="E299" s="18"/>
      <c r="F299" s="7"/>
      <c r="G299" s="19"/>
      <c r="H299" s="17"/>
      <c r="I299" s="35"/>
      <c r="J299" s="35">
        <f t="shared" si="5"/>
        <v>81510</v>
      </c>
      <c r="K299" s="18"/>
      <c r="L299" s="7"/>
    </row>
    <row r="300" spans="1:12" s="9" customFormat="1" ht="18.75" x14ac:dyDescent="0.3">
      <c r="A300" s="19"/>
      <c r="B300" s="17"/>
      <c r="C300" s="17"/>
      <c r="D300" s="17"/>
      <c r="E300" s="18"/>
      <c r="F300" s="7"/>
      <c r="G300" s="19"/>
      <c r="H300" s="17"/>
      <c r="I300" s="35"/>
      <c r="J300" s="35">
        <f t="shared" si="5"/>
        <v>81510</v>
      </c>
      <c r="K300" s="18"/>
      <c r="L300" s="7"/>
    </row>
    <row r="301" spans="1:12" s="9" customFormat="1" ht="18.75" x14ac:dyDescent="0.3">
      <c r="A301" s="19"/>
      <c r="B301" s="17"/>
      <c r="C301" s="17"/>
      <c r="D301" s="17"/>
      <c r="E301" s="18"/>
      <c r="F301" s="7"/>
      <c r="G301" s="19"/>
      <c r="H301" s="17"/>
      <c r="I301" s="35"/>
      <c r="J301" s="35">
        <f t="shared" si="5"/>
        <v>81510</v>
      </c>
      <c r="K301" s="18"/>
      <c r="L301" s="7"/>
    </row>
    <row r="302" spans="1:12" s="9" customFormat="1" ht="18.75" x14ac:dyDescent="0.3">
      <c r="A302" s="19"/>
      <c r="B302" s="17"/>
      <c r="C302" s="17"/>
      <c r="D302" s="17"/>
      <c r="E302" s="18"/>
      <c r="F302" s="7"/>
      <c r="G302" s="19"/>
      <c r="H302" s="17"/>
      <c r="I302" s="35"/>
      <c r="J302" s="35">
        <f t="shared" si="5"/>
        <v>81510</v>
      </c>
      <c r="K302" s="18"/>
      <c r="L302" s="7"/>
    </row>
    <row r="303" spans="1:12" s="9" customFormat="1" ht="18.75" x14ac:dyDescent="0.3">
      <c r="A303" s="19"/>
      <c r="B303" s="17"/>
      <c r="C303" s="17"/>
      <c r="D303" s="17" t="e">
        <f>D276+B303-C303</f>
        <v>#REF!</v>
      </c>
      <c r="E303" s="18"/>
      <c r="F303" s="7"/>
      <c r="G303" s="19"/>
      <c r="H303" s="35"/>
      <c r="I303" s="35"/>
      <c r="J303" s="35">
        <f t="shared" si="5"/>
        <v>81510</v>
      </c>
      <c r="K303" s="20"/>
      <c r="L303" s="7"/>
    </row>
    <row r="304" spans="1:12" s="9" customFormat="1" ht="19.5" thickBot="1" x14ac:dyDescent="0.35">
      <c r="A304" s="19"/>
      <c r="B304" s="17"/>
      <c r="C304" s="17"/>
      <c r="D304" s="17" t="e">
        <f t="shared" si="2"/>
        <v>#REF!</v>
      </c>
      <c r="E304" s="18"/>
      <c r="F304" s="7"/>
      <c r="G304" s="19"/>
      <c r="H304" s="35"/>
      <c r="I304" s="35"/>
      <c r="J304" s="35">
        <f t="shared" si="5"/>
        <v>81510</v>
      </c>
      <c r="K304" s="20"/>
      <c r="L304" s="7"/>
    </row>
    <row r="305" spans="1:12" s="9" customFormat="1" ht="18.75" hidden="1" x14ac:dyDescent="0.3">
      <c r="A305" s="19"/>
      <c r="B305" s="17"/>
      <c r="C305" s="17"/>
      <c r="D305" s="17" t="e">
        <f t="shared" ref="D305:D360" si="6">D304+B305-C305</f>
        <v>#REF!</v>
      </c>
      <c r="E305" s="18"/>
      <c r="F305" s="7"/>
      <c r="G305" s="19"/>
      <c r="H305" s="35"/>
      <c r="I305" s="35"/>
      <c r="J305" s="35">
        <f t="shared" ref="J305:J361" si="7">J304+H305-I305</f>
        <v>81510</v>
      </c>
      <c r="K305" s="20"/>
      <c r="L305" s="7"/>
    </row>
    <row r="306" spans="1:12" s="9" customFormat="1" ht="18.75" hidden="1" x14ac:dyDescent="0.3">
      <c r="A306" s="19"/>
      <c r="B306" s="17"/>
      <c r="C306" s="17"/>
      <c r="D306" s="17" t="e">
        <f t="shared" si="6"/>
        <v>#REF!</v>
      </c>
      <c r="E306" s="18"/>
      <c r="F306" s="7"/>
      <c r="G306" s="19"/>
      <c r="H306" s="35"/>
      <c r="I306" s="35"/>
      <c r="J306" s="35">
        <f t="shared" si="7"/>
        <v>81510</v>
      </c>
      <c r="K306" s="20"/>
      <c r="L306" s="7"/>
    </row>
    <row r="307" spans="1:12" s="9" customFormat="1" ht="18.75" hidden="1" x14ac:dyDescent="0.3">
      <c r="A307" s="19"/>
      <c r="B307" s="17"/>
      <c r="C307" s="17"/>
      <c r="D307" s="17" t="e">
        <f t="shared" si="6"/>
        <v>#REF!</v>
      </c>
      <c r="E307" s="18"/>
      <c r="F307" s="7"/>
      <c r="G307" s="19"/>
      <c r="H307" s="35"/>
      <c r="I307" s="35"/>
      <c r="J307" s="35">
        <f t="shared" si="7"/>
        <v>81510</v>
      </c>
      <c r="K307" s="20"/>
      <c r="L307" s="7"/>
    </row>
    <row r="308" spans="1:12" s="9" customFormat="1" ht="18.75" hidden="1" x14ac:dyDescent="0.3">
      <c r="A308" s="19"/>
      <c r="B308" s="17"/>
      <c r="C308" s="17"/>
      <c r="D308" s="17" t="e">
        <f t="shared" si="6"/>
        <v>#REF!</v>
      </c>
      <c r="E308" s="18"/>
      <c r="F308" s="7"/>
      <c r="G308" s="19"/>
      <c r="H308" s="35"/>
      <c r="I308" s="35"/>
      <c r="J308" s="35">
        <f t="shared" si="7"/>
        <v>81510</v>
      </c>
      <c r="K308" s="20"/>
      <c r="L308" s="7"/>
    </row>
    <row r="309" spans="1:12" s="9" customFormat="1" ht="18.75" hidden="1" x14ac:dyDescent="0.3">
      <c r="A309" s="19"/>
      <c r="B309" s="17"/>
      <c r="C309" s="17"/>
      <c r="D309" s="17" t="e">
        <f t="shared" si="6"/>
        <v>#REF!</v>
      </c>
      <c r="E309" s="18"/>
      <c r="F309" s="7"/>
      <c r="G309" s="19"/>
      <c r="H309" s="35"/>
      <c r="I309" s="35"/>
      <c r="J309" s="35">
        <f t="shared" si="7"/>
        <v>81510</v>
      </c>
      <c r="K309" s="20"/>
      <c r="L309" s="7"/>
    </row>
    <row r="310" spans="1:12" s="9" customFormat="1" ht="18.75" hidden="1" x14ac:dyDescent="0.3">
      <c r="A310" s="19"/>
      <c r="B310" s="17"/>
      <c r="C310" s="17"/>
      <c r="D310" s="17" t="e">
        <f t="shared" si="6"/>
        <v>#REF!</v>
      </c>
      <c r="E310" s="18"/>
      <c r="F310" s="7"/>
      <c r="G310" s="19"/>
      <c r="H310" s="35"/>
      <c r="I310" s="35"/>
      <c r="J310" s="35">
        <f t="shared" si="7"/>
        <v>81510</v>
      </c>
      <c r="K310" s="20"/>
      <c r="L310" s="7"/>
    </row>
    <row r="311" spans="1:12" s="9" customFormat="1" ht="18.75" hidden="1" x14ac:dyDescent="0.3">
      <c r="A311" s="19"/>
      <c r="B311" s="17"/>
      <c r="C311" s="17"/>
      <c r="D311" s="17" t="e">
        <f t="shared" si="6"/>
        <v>#REF!</v>
      </c>
      <c r="E311" s="18"/>
      <c r="F311" s="7"/>
      <c r="G311" s="19"/>
      <c r="H311" s="35"/>
      <c r="I311" s="35"/>
      <c r="J311" s="35">
        <f t="shared" si="7"/>
        <v>81510</v>
      </c>
      <c r="K311" s="20"/>
      <c r="L311" s="7"/>
    </row>
    <row r="312" spans="1:12" s="9" customFormat="1" ht="18.75" hidden="1" x14ac:dyDescent="0.3">
      <c r="A312" s="19"/>
      <c r="B312" s="17"/>
      <c r="C312" s="17"/>
      <c r="D312" s="17" t="e">
        <f t="shared" si="6"/>
        <v>#REF!</v>
      </c>
      <c r="E312" s="18"/>
      <c r="F312" s="7"/>
      <c r="G312" s="19"/>
      <c r="H312" s="35"/>
      <c r="I312" s="35"/>
      <c r="J312" s="35">
        <f t="shared" si="7"/>
        <v>81510</v>
      </c>
      <c r="K312" s="20"/>
      <c r="L312" s="7"/>
    </row>
    <row r="313" spans="1:12" s="9" customFormat="1" ht="18.75" hidden="1" x14ac:dyDescent="0.3">
      <c r="A313" s="19"/>
      <c r="B313" s="17"/>
      <c r="C313" s="17"/>
      <c r="D313" s="17" t="e">
        <f t="shared" si="6"/>
        <v>#REF!</v>
      </c>
      <c r="E313" s="18"/>
      <c r="F313" s="7"/>
      <c r="G313" s="19"/>
      <c r="H313" s="35"/>
      <c r="I313" s="35"/>
      <c r="J313" s="35">
        <f t="shared" si="7"/>
        <v>81510</v>
      </c>
      <c r="K313" s="20"/>
      <c r="L313" s="7"/>
    </row>
    <row r="314" spans="1:12" s="9" customFormat="1" ht="18.75" hidden="1" x14ac:dyDescent="0.3">
      <c r="A314" s="19"/>
      <c r="B314" s="17"/>
      <c r="C314" s="17"/>
      <c r="D314" s="17" t="e">
        <f t="shared" si="6"/>
        <v>#REF!</v>
      </c>
      <c r="E314" s="18"/>
      <c r="F314" s="7"/>
      <c r="G314" s="19"/>
      <c r="H314" s="35"/>
      <c r="I314" s="35"/>
      <c r="J314" s="35">
        <f t="shared" si="7"/>
        <v>81510</v>
      </c>
      <c r="K314" s="20"/>
      <c r="L314" s="7"/>
    </row>
    <row r="315" spans="1:12" s="9" customFormat="1" ht="18.75" hidden="1" x14ac:dyDescent="0.3">
      <c r="A315" s="19"/>
      <c r="B315" s="17"/>
      <c r="C315" s="17"/>
      <c r="D315" s="17" t="e">
        <f t="shared" si="6"/>
        <v>#REF!</v>
      </c>
      <c r="E315" s="18"/>
      <c r="F315" s="7"/>
      <c r="G315" s="19"/>
      <c r="H315" s="35"/>
      <c r="I315" s="35"/>
      <c r="J315" s="35">
        <f t="shared" si="7"/>
        <v>81510</v>
      </c>
      <c r="K315" s="20"/>
      <c r="L315" s="7"/>
    </row>
    <row r="316" spans="1:12" s="9" customFormat="1" ht="18.75" hidden="1" x14ac:dyDescent="0.3">
      <c r="A316" s="19"/>
      <c r="B316" s="17"/>
      <c r="C316" s="17"/>
      <c r="D316" s="17" t="e">
        <f t="shared" si="6"/>
        <v>#REF!</v>
      </c>
      <c r="E316" s="18"/>
      <c r="F316" s="7"/>
      <c r="G316" s="19"/>
      <c r="H316" s="35"/>
      <c r="I316" s="35"/>
      <c r="J316" s="35">
        <f t="shared" si="7"/>
        <v>81510</v>
      </c>
      <c r="K316" s="20"/>
      <c r="L316" s="7"/>
    </row>
    <row r="317" spans="1:12" s="9" customFormat="1" ht="18.75" hidden="1" x14ac:dyDescent="0.3">
      <c r="A317" s="19"/>
      <c r="B317" s="17"/>
      <c r="C317" s="17"/>
      <c r="D317" s="17" t="e">
        <f t="shared" si="6"/>
        <v>#REF!</v>
      </c>
      <c r="E317" s="18"/>
      <c r="F317" s="7"/>
      <c r="G317" s="19"/>
      <c r="H317" s="35"/>
      <c r="I317" s="35"/>
      <c r="J317" s="35">
        <f t="shared" si="7"/>
        <v>81510</v>
      </c>
      <c r="K317" s="20"/>
      <c r="L317" s="7"/>
    </row>
    <row r="318" spans="1:12" s="9" customFormat="1" ht="18.75" hidden="1" x14ac:dyDescent="0.3">
      <c r="A318" s="19"/>
      <c r="B318" s="17"/>
      <c r="C318" s="17"/>
      <c r="D318" s="17" t="e">
        <f t="shared" si="6"/>
        <v>#REF!</v>
      </c>
      <c r="E318" s="18"/>
      <c r="F318" s="7"/>
      <c r="G318" s="19"/>
      <c r="H318" s="35"/>
      <c r="I318" s="35"/>
      <c r="J318" s="35">
        <f t="shared" si="7"/>
        <v>81510</v>
      </c>
      <c r="K318" s="20"/>
      <c r="L318" s="7"/>
    </row>
    <row r="319" spans="1:12" s="9" customFormat="1" ht="18.75" hidden="1" x14ac:dyDescent="0.3">
      <c r="A319" s="19"/>
      <c r="B319" s="17"/>
      <c r="C319" s="17"/>
      <c r="D319" s="17" t="e">
        <f t="shared" si="6"/>
        <v>#REF!</v>
      </c>
      <c r="E319" s="18"/>
      <c r="F319" s="7"/>
      <c r="G319" s="19"/>
      <c r="H319" s="35"/>
      <c r="I319" s="35"/>
      <c r="J319" s="35">
        <f t="shared" si="7"/>
        <v>81510</v>
      </c>
      <c r="K319" s="20"/>
      <c r="L319" s="7"/>
    </row>
    <row r="320" spans="1:12" s="9" customFormat="1" ht="18.75" hidden="1" x14ac:dyDescent="0.3">
      <c r="A320" s="19"/>
      <c r="B320" s="17"/>
      <c r="C320" s="17"/>
      <c r="D320" s="17" t="e">
        <f t="shared" si="6"/>
        <v>#REF!</v>
      </c>
      <c r="E320" s="18"/>
      <c r="F320" s="7"/>
      <c r="G320" s="19"/>
      <c r="H320" s="35"/>
      <c r="I320" s="35"/>
      <c r="J320" s="35">
        <f t="shared" si="7"/>
        <v>81510</v>
      </c>
      <c r="K320" s="20"/>
      <c r="L320" s="7"/>
    </row>
    <row r="321" spans="1:12" s="9" customFormat="1" ht="18.75" hidden="1" x14ac:dyDescent="0.3">
      <c r="A321" s="19"/>
      <c r="B321" s="17"/>
      <c r="C321" s="17"/>
      <c r="D321" s="17" t="e">
        <f t="shared" si="6"/>
        <v>#REF!</v>
      </c>
      <c r="E321" s="18"/>
      <c r="F321" s="7"/>
      <c r="G321" s="19"/>
      <c r="H321" s="35"/>
      <c r="I321" s="35"/>
      <c r="J321" s="35">
        <f t="shared" si="7"/>
        <v>81510</v>
      </c>
      <c r="K321" s="20"/>
      <c r="L321" s="7"/>
    </row>
    <row r="322" spans="1:12" s="9" customFormat="1" ht="18.75" hidden="1" x14ac:dyDescent="0.3">
      <c r="A322" s="19"/>
      <c r="B322" s="17"/>
      <c r="C322" s="17"/>
      <c r="D322" s="17" t="e">
        <f t="shared" si="6"/>
        <v>#REF!</v>
      </c>
      <c r="E322" s="18"/>
      <c r="F322" s="7"/>
      <c r="G322" s="19"/>
      <c r="H322" s="35"/>
      <c r="I322" s="35"/>
      <c r="J322" s="35">
        <f t="shared" si="7"/>
        <v>81510</v>
      </c>
      <c r="K322" s="20"/>
      <c r="L322" s="7"/>
    </row>
    <row r="323" spans="1:12" s="9" customFormat="1" ht="18.75" hidden="1" x14ac:dyDescent="0.3">
      <c r="A323" s="19"/>
      <c r="B323" s="17"/>
      <c r="C323" s="17"/>
      <c r="D323" s="17" t="e">
        <f t="shared" si="6"/>
        <v>#REF!</v>
      </c>
      <c r="E323" s="18"/>
      <c r="F323" s="7"/>
      <c r="G323" s="19"/>
      <c r="H323" s="35"/>
      <c r="I323" s="35"/>
      <c r="J323" s="35">
        <f t="shared" si="7"/>
        <v>81510</v>
      </c>
      <c r="K323" s="20"/>
      <c r="L323" s="7"/>
    </row>
    <row r="324" spans="1:12" s="9" customFormat="1" ht="18.75" hidden="1" x14ac:dyDescent="0.3">
      <c r="A324" s="19"/>
      <c r="B324" s="17"/>
      <c r="C324" s="17"/>
      <c r="D324" s="17" t="e">
        <f t="shared" si="6"/>
        <v>#REF!</v>
      </c>
      <c r="E324" s="18"/>
      <c r="F324" s="7"/>
      <c r="G324" s="19"/>
      <c r="H324" s="35"/>
      <c r="I324" s="35"/>
      <c r="J324" s="35">
        <f t="shared" si="7"/>
        <v>81510</v>
      </c>
      <c r="K324" s="20"/>
      <c r="L324" s="7"/>
    </row>
    <row r="325" spans="1:12" s="9" customFormat="1" ht="18.75" hidden="1" x14ac:dyDescent="0.3">
      <c r="A325" s="19"/>
      <c r="B325" s="17"/>
      <c r="C325" s="17"/>
      <c r="D325" s="17" t="e">
        <f t="shared" si="6"/>
        <v>#REF!</v>
      </c>
      <c r="E325" s="18"/>
      <c r="F325" s="7"/>
      <c r="G325" s="19"/>
      <c r="H325" s="35"/>
      <c r="I325" s="35"/>
      <c r="J325" s="35">
        <f t="shared" si="7"/>
        <v>81510</v>
      </c>
      <c r="K325" s="20"/>
      <c r="L325" s="7"/>
    </row>
    <row r="326" spans="1:12" s="9" customFormat="1" ht="18.75" hidden="1" x14ac:dyDescent="0.3">
      <c r="A326" s="19"/>
      <c r="B326" s="17"/>
      <c r="C326" s="17"/>
      <c r="D326" s="17" t="e">
        <f t="shared" si="6"/>
        <v>#REF!</v>
      </c>
      <c r="E326" s="18"/>
      <c r="F326" s="7"/>
      <c r="G326" s="19"/>
      <c r="H326" s="35"/>
      <c r="I326" s="35"/>
      <c r="J326" s="35">
        <f t="shared" si="7"/>
        <v>81510</v>
      </c>
      <c r="K326" s="20"/>
      <c r="L326" s="7"/>
    </row>
    <row r="327" spans="1:12" s="9" customFormat="1" ht="18.75" hidden="1" x14ac:dyDescent="0.3">
      <c r="A327" s="19"/>
      <c r="B327" s="17"/>
      <c r="C327" s="17"/>
      <c r="D327" s="17" t="e">
        <f t="shared" si="6"/>
        <v>#REF!</v>
      </c>
      <c r="E327" s="18"/>
      <c r="F327" s="7"/>
      <c r="G327" s="19"/>
      <c r="H327" s="35"/>
      <c r="I327" s="35"/>
      <c r="J327" s="35">
        <f t="shared" si="7"/>
        <v>81510</v>
      </c>
      <c r="K327" s="20"/>
      <c r="L327" s="7"/>
    </row>
    <row r="328" spans="1:12" s="9" customFormat="1" ht="18.75" hidden="1" x14ac:dyDescent="0.3">
      <c r="A328" s="19"/>
      <c r="B328" s="17"/>
      <c r="C328" s="17"/>
      <c r="D328" s="17" t="e">
        <f t="shared" si="6"/>
        <v>#REF!</v>
      </c>
      <c r="E328" s="18"/>
      <c r="F328" s="7"/>
      <c r="G328" s="19"/>
      <c r="H328" s="35"/>
      <c r="I328" s="35"/>
      <c r="J328" s="35">
        <f t="shared" si="7"/>
        <v>81510</v>
      </c>
      <c r="K328" s="20"/>
      <c r="L328" s="7"/>
    </row>
    <row r="329" spans="1:12" s="9" customFormat="1" ht="18.75" hidden="1" x14ac:dyDescent="0.3">
      <c r="A329" s="19"/>
      <c r="B329" s="17"/>
      <c r="C329" s="17"/>
      <c r="D329" s="17" t="e">
        <f t="shared" si="6"/>
        <v>#REF!</v>
      </c>
      <c r="E329" s="18"/>
      <c r="F329" s="7"/>
      <c r="G329" s="19"/>
      <c r="H329" s="35"/>
      <c r="I329" s="35"/>
      <c r="J329" s="35">
        <f t="shared" si="7"/>
        <v>81510</v>
      </c>
      <c r="K329" s="20"/>
      <c r="L329" s="7"/>
    </row>
    <row r="330" spans="1:12" s="9" customFormat="1" ht="18.75" hidden="1" x14ac:dyDescent="0.3">
      <c r="A330" s="19"/>
      <c r="B330" s="17"/>
      <c r="C330" s="17"/>
      <c r="D330" s="17" t="e">
        <f t="shared" si="6"/>
        <v>#REF!</v>
      </c>
      <c r="E330" s="18"/>
      <c r="F330" s="7"/>
      <c r="G330" s="19"/>
      <c r="H330" s="35"/>
      <c r="I330" s="35"/>
      <c r="J330" s="35">
        <f t="shared" si="7"/>
        <v>81510</v>
      </c>
      <c r="K330" s="20"/>
      <c r="L330" s="7"/>
    </row>
    <row r="331" spans="1:12" s="9" customFormat="1" ht="18.75" hidden="1" x14ac:dyDescent="0.3">
      <c r="A331" s="19"/>
      <c r="B331" s="17"/>
      <c r="C331" s="17"/>
      <c r="D331" s="17" t="e">
        <f t="shared" si="6"/>
        <v>#REF!</v>
      </c>
      <c r="E331" s="18"/>
      <c r="F331" s="7"/>
      <c r="G331" s="19"/>
      <c r="H331" s="35"/>
      <c r="I331" s="35"/>
      <c r="J331" s="35">
        <f t="shared" si="7"/>
        <v>81510</v>
      </c>
      <c r="K331" s="20"/>
      <c r="L331" s="7"/>
    </row>
    <row r="332" spans="1:12" s="9" customFormat="1" ht="18.75" hidden="1" x14ac:dyDescent="0.3">
      <c r="A332" s="19"/>
      <c r="B332" s="17"/>
      <c r="C332" s="17"/>
      <c r="D332" s="17" t="e">
        <f t="shared" si="6"/>
        <v>#REF!</v>
      </c>
      <c r="E332" s="18"/>
      <c r="F332" s="7"/>
      <c r="G332" s="19"/>
      <c r="H332" s="35"/>
      <c r="I332" s="35"/>
      <c r="J332" s="35">
        <f t="shared" si="7"/>
        <v>81510</v>
      </c>
      <c r="K332" s="20"/>
      <c r="L332" s="7"/>
    </row>
    <row r="333" spans="1:12" s="9" customFormat="1" ht="18.75" hidden="1" x14ac:dyDescent="0.3">
      <c r="A333" s="19"/>
      <c r="B333" s="17"/>
      <c r="C333" s="17"/>
      <c r="D333" s="17" t="e">
        <f t="shared" si="6"/>
        <v>#REF!</v>
      </c>
      <c r="E333" s="18"/>
      <c r="F333" s="7"/>
      <c r="G333" s="19"/>
      <c r="H333" s="35"/>
      <c r="I333" s="35"/>
      <c r="J333" s="35">
        <f t="shared" si="7"/>
        <v>81510</v>
      </c>
      <c r="K333" s="20"/>
      <c r="L333" s="7"/>
    </row>
    <row r="334" spans="1:12" s="9" customFormat="1" ht="18.75" hidden="1" x14ac:dyDescent="0.3">
      <c r="A334" s="19"/>
      <c r="B334" s="17"/>
      <c r="C334" s="17"/>
      <c r="D334" s="17" t="e">
        <f t="shared" si="6"/>
        <v>#REF!</v>
      </c>
      <c r="E334" s="18"/>
      <c r="F334" s="7"/>
      <c r="G334" s="19"/>
      <c r="H334" s="35"/>
      <c r="I334" s="35"/>
      <c r="J334" s="35">
        <f t="shared" si="7"/>
        <v>81510</v>
      </c>
      <c r="K334" s="20"/>
      <c r="L334" s="7"/>
    </row>
    <row r="335" spans="1:12" s="9" customFormat="1" ht="18.75" hidden="1" x14ac:dyDescent="0.3">
      <c r="A335" s="19"/>
      <c r="B335" s="17"/>
      <c r="C335" s="17"/>
      <c r="D335" s="17" t="e">
        <f t="shared" si="6"/>
        <v>#REF!</v>
      </c>
      <c r="E335" s="18"/>
      <c r="F335" s="7"/>
      <c r="G335" s="19"/>
      <c r="H335" s="35"/>
      <c r="I335" s="35"/>
      <c r="J335" s="35">
        <f t="shared" si="7"/>
        <v>81510</v>
      </c>
      <c r="K335" s="20"/>
      <c r="L335" s="7"/>
    </row>
    <row r="336" spans="1:12" s="9" customFormat="1" ht="18.75" hidden="1" x14ac:dyDescent="0.3">
      <c r="A336" s="19"/>
      <c r="B336" s="17"/>
      <c r="C336" s="17"/>
      <c r="D336" s="17" t="e">
        <f t="shared" si="6"/>
        <v>#REF!</v>
      </c>
      <c r="E336" s="18"/>
      <c r="F336" s="7"/>
      <c r="G336" s="19"/>
      <c r="H336" s="35"/>
      <c r="I336" s="35"/>
      <c r="J336" s="35">
        <f t="shared" si="7"/>
        <v>81510</v>
      </c>
      <c r="K336" s="20"/>
      <c r="L336" s="7"/>
    </row>
    <row r="337" spans="1:12" s="9" customFormat="1" ht="18.75" hidden="1" x14ac:dyDescent="0.3">
      <c r="A337" s="19"/>
      <c r="B337" s="17"/>
      <c r="C337" s="17"/>
      <c r="D337" s="17" t="e">
        <f t="shared" si="6"/>
        <v>#REF!</v>
      </c>
      <c r="E337" s="18"/>
      <c r="F337" s="7"/>
      <c r="G337" s="19"/>
      <c r="H337" s="35"/>
      <c r="I337" s="35"/>
      <c r="J337" s="35">
        <f t="shared" si="7"/>
        <v>81510</v>
      </c>
      <c r="K337" s="20"/>
      <c r="L337" s="7"/>
    </row>
    <row r="338" spans="1:12" s="9" customFormat="1" ht="18.75" hidden="1" x14ac:dyDescent="0.3">
      <c r="A338" s="19"/>
      <c r="B338" s="17"/>
      <c r="C338" s="17"/>
      <c r="D338" s="17" t="e">
        <f t="shared" si="6"/>
        <v>#REF!</v>
      </c>
      <c r="E338" s="18"/>
      <c r="F338" s="7"/>
      <c r="G338" s="19"/>
      <c r="H338" s="35"/>
      <c r="I338" s="35"/>
      <c r="J338" s="35">
        <f t="shared" si="7"/>
        <v>81510</v>
      </c>
      <c r="K338" s="20"/>
      <c r="L338" s="7"/>
    </row>
    <row r="339" spans="1:12" s="9" customFormat="1" ht="18.75" hidden="1" x14ac:dyDescent="0.3">
      <c r="A339" s="19"/>
      <c r="B339" s="17"/>
      <c r="C339" s="17"/>
      <c r="D339" s="17" t="e">
        <f t="shared" si="6"/>
        <v>#REF!</v>
      </c>
      <c r="E339" s="18"/>
      <c r="F339" s="7"/>
      <c r="G339" s="19"/>
      <c r="H339" s="35"/>
      <c r="I339" s="35"/>
      <c r="J339" s="35">
        <f t="shared" si="7"/>
        <v>81510</v>
      </c>
      <c r="K339" s="20"/>
      <c r="L339" s="7"/>
    </row>
    <row r="340" spans="1:12" s="9" customFormat="1" ht="18.75" hidden="1" x14ac:dyDescent="0.3">
      <c r="A340" s="19"/>
      <c r="B340" s="17"/>
      <c r="C340" s="17"/>
      <c r="D340" s="17" t="e">
        <f t="shared" si="6"/>
        <v>#REF!</v>
      </c>
      <c r="E340" s="18"/>
      <c r="F340" s="7"/>
      <c r="G340" s="19"/>
      <c r="H340" s="35"/>
      <c r="I340" s="35"/>
      <c r="J340" s="35">
        <f t="shared" si="7"/>
        <v>81510</v>
      </c>
      <c r="K340" s="20"/>
      <c r="L340" s="7"/>
    </row>
    <row r="341" spans="1:12" s="9" customFormat="1" ht="18.75" hidden="1" x14ac:dyDescent="0.3">
      <c r="A341" s="19"/>
      <c r="B341" s="17"/>
      <c r="C341" s="17"/>
      <c r="D341" s="17" t="e">
        <f t="shared" si="6"/>
        <v>#REF!</v>
      </c>
      <c r="E341" s="18"/>
      <c r="F341" s="7"/>
      <c r="G341" s="19"/>
      <c r="H341" s="35"/>
      <c r="I341" s="35"/>
      <c r="J341" s="35">
        <f t="shared" si="7"/>
        <v>81510</v>
      </c>
      <c r="K341" s="20"/>
      <c r="L341" s="7"/>
    </row>
    <row r="342" spans="1:12" s="9" customFormat="1" ht="18.75" hidden="1" x14ac:dyDescent="0.3">
      <c r="A342" s="19"/>
      <c r="B342" s="17"/>
      <c r="C342" s="17"/>
      <c r="D342" s="17" t="e">
        <f t="shared" si="6"/>
        <v>#REF!</v>
      </c>
      <c r="E342" s="18"/>
      <c r="F342" s="7"/>
      <c r="G342" s="19"/>
      <c r="H342" s="35"/>
      <c r="I342" s="35"/>
      <c r="J342" s="35">
        <f t="shared" si="7"/>
        <v>81510</v>
      </c>
      <c r="K342" s="20"/>
      <c r="L342" s="7"/>
    </row>
    <row r="343" spans="1:12" s="9" customFormat="1" ht="18.75" hidden="1" x14ac:dyDescent="0.3">
      <c r="A343" s="19"/>
      <c r="B343" s="17"/>
      <c r="C343" s="17"/>
      <c r="D343" s="17" t="e">
        <f t="shared" si="6"/>
        <v>#REF!</v>
      </c>
      <c r="E343" s="18"/>
      <c r="F343" s="7"/>
      <c r="G343" s="19"/>
      <c r="H343" s="35"/>
      <c r="I343" s="35"/>
      <c r="J343" s="35">
        <f t="shared" si="7"/>
        <v>81510</v>
      </c>
      <c r="K343" s="20"/>
      <c r="L343" s="7"/>
    </row>
    <row r="344" spans="1:12" s="9" customFormat="1" ht="18.75" hidden="1" x14ac:dyDescent="0.3">
      <c r="A344" s="19"/>
      <c r="B344" s="17"/>
      <c r="C344" s="17"/>
      <c r="D344" s="17" t="e">
        <f t="shared" si="6"/>
        <v>#REF!</v>
      </c>
      <c r="E344" s="18"/>
      <c r="F344" s="7"/>
      <c r="G344" s="19"/>
      <c r="H344" s="35"/>
      <c r="I344" s="35"/>
      <c r="J344" s="35">
        <f t="shared" si="7"/>
        <v>81510</v>
      </c>
      <c r="K344" s="20"/>
      <c r="L344" s="7"/>
    </row>
    <row r="345" spans="1:12" s="9" customFormat="1" ht="18.75" hidden="1" x14ac:dyDescent="0.3">
      <c r="A345" s="19"/>
      <c r="B345" s="17"/>
      <c r="C345" s="17"/>
      <c r="D345" s="17" t="e">
        <f t="shared" si="6"/>
        <v>#REF!</v>
      </c>
      <c r="E345" s="18"/>
      <c r="F345" s="7"/>
      <c r="G345" s="19"/>
      <c r="H345" s="35"/>
      <c r="I345" s="35"/>
      <c r="J345" s="35">
        <f t="shared" si="7"/>
        <v>81510</v>
      </c>
      <c r="K345" s="20"/>
      <c r="L345" s="7"/>
    </row>
    <row r="346" spans="1:12" s="9" customFormat="1" ht="18.75" hidden="1" x14ac:dyDescent="0.3">
      <c r="A346" s="19"/>
      <c r="B346" s="17"/>
      <c r="C346" s="17"/>
      <c r="D346" s="17" t="e">
        <f t="shared" si="6"/>
        <v>#REF!</v>
      </c>
      <c r="E346" s="18"/>
      <c r="F346" s="7"/>
      <c r="G346" s="19"/>
      <c r="H346" s="35"/>
      <c r="I346" s="35"/>
      <c r="J346" s="35">
        <f t="shared" si="7"/>
        <v>81510</v>
      </c>
      <c r="K346" s="20"/>
      <c r="L346" s="7"/>
    </row>
    <row r="347" spans="1:12" s="9" customFormat="1" ht="18.75" hidden="1" x14ac:dyDescent="0.3">
      <c r="A347" s="19"/>
      <c r="B347" s="17"/>
      <c r="C347" s="17"/>
      <c r="D347" s="17" t="e">
        <f t="shared" si="6"/>
        <v>#REF!</v>
      </c>
      <c r="E347" s="18"/>
      <c r="F347" s="7"/>
      <c r="G347" s="19"/>
      <c r="H347" s="35"/>
      <c r="I347" s="35"/>
      <c r="J347" s="35">
        <f t="shared" si="7"/>
        <v>81510</v>
      </c>
      <c r="K347" s="20"/>
      <c r="L347" s="7"/>
    </row>
    <row r="348" spans="1:12" s="9" customFormat="1" ht="18.75" hidden="1" x14ac:dyDescent="0.3">
      <c r="A348" s="19"/>
      <c r="B348" s="17"/>
      <c r="C348" s="17"/>
      <c r="D348" s="17" t="e">
        <f t="shared" si="6"/>
        <v>#REF!</v>
      </c>
      <c r="E348" s="18"/>
      <c r="F348" s="7"/>
      <c r="G348" s="19"/>
      <c r="H348" s="35"/>
      <c r="I348" s="35"/>
      <c r="J348" s="35">
        <f t="shared" si="7"/>
        <v>81510</v>
      </c>
      <c r="K348" s="20"/>
      <c r="L348" s="7"/>
    </row>
    <row r="349" spans="1:12" s="9" customFormat="1" ht="18.75" hidden="1" x14ac:dyDescent="0.3">
      <c r="A349" s="19"/>
      <c r="B349" s="17"/>
      <c r="C349" s="17"/>
      <c r="D349" s="17" t="e">
        <f t="shared" si="6"/>
        <v>#REF!</v>
      </c>
      <c r="E349" s="18"/>
      <c r="F349" s="7"/>
      <c r="G349" s="19"/>
      <c r="H349" s="35"/>
      <c r="I349" s="35"/>
      <c r="J349" s="35">
        <f t="shared" si="7"/>
        <v>81510</v>
      </c>
      <c r="K349" s="20"/>
      <c r="L349" s="7"/>
    </row>
    <row r="350" spans="1:12" s="9" customFormat="1" ht="18.75" hidden="1" x14ac:dyDescent="0.3">
      <c r="A350" s="19"/>
      <c r="B350" s="17"/>
      <c r="C350" s="17"/>
      <c r="D350" s="17" t="e">
        <f t="shared" si="6"/>
        <v>#REF!</v>
      </c>
      <c r="E350" s="18"/>
      <c r="F350" s="7"/>
      <c r="G350" s="19"/>
      <c r="H350" s="35"/>
      <c r="I350" s="35"/>
      <c r="J350" s="35">
        <f t="shared" si="7"/>
        <v>81510</v>
      </c>
      <c r="K350" s="20"/>
      <c r="L350" s="7"/>
    </row>
    <row r="351" spans="1:12" s="9" customFormat="1" ht="18.75" hidden="1" x14ac:dyDescent="0.3">
      <c r="A351" s="19"/>
      <c r="B351" s="17"/>
      <c r="C351" s="17"/>
      <c r="D351" s="17" t="e">
        <f t="shared" si="6"/>
        <v>#REF!</v>
      </c>
      <c r="E351" s="18"/>
      <c r="F351" s="7"/>
      <c r="G351" s="19"/>
      <c r="H351" s="35"/>
      <c r="I351" s="35"/>
      <c r="J351" s="35">
        <f t="shared" si="7"/>
        <v>81510</v>
      </c>
      <c r="K351" s="20"/>
      <c r="L351" s="7"/>
    </row>
    <row r="352" spans="1:12" s="9" customFormat="1" ht="18.75" hidden="1" x14ac:dyDescent="0.3">
      <c r="A352" s="19"/>
      <c r="B352" s="17"/>
      <c r="C352" s="17"/>
      <c r="D352" s="17" t="e">
        <f t="shared" si="6"/>
        <v>#REF!</v>
      </c>
      <c r="E352" s="18"/>
      <c r="F352" s="7"/>
      <c r="G352" s="19"/>
      <c r="H352" s="35"/>
      <c r="I352" s="35"/>
      <c r="J352" s="35">
        <f t="shared" si="7"/>
        <v>81510</v>
      </c>
      <c r="K352" s="20"/>
      <c r="L352" s="7"/>
    </row>
    <row r="353" spans="1:12" s="9" customFormat="1" ht="18.75" hidden="1" x14ac:dyDescent="0.3">
      <c r="A353" s="19"/>
      <c r="B353" s="17"/>
      <c r="C353" s="17"/>
      <c r="D353" s="17" t="e">
        <f t="shared" si="6"/>
        <v>#REF!</v>
      </c>
      <c r="E353" s="18"/>
      <c r="F353" s="7"/>
      <c r="G353" s="19"/>
      <c r="H353" s="35"/>
      <c r="I353" s="35"/>
      <c r="J353" s="35">
        <f t="shared" si="7"/>
        <v>81510</v>
      </c>
      <c r="K353" s="20"/>
      <c r="L353" s="7"/>
    </row>
    <row r="354" spans="1:12" s="9" customFormat="1" ht="18.75" hidden="1" x14ac:dyDescent="0.3">
      <c r="A354" s="19"/>
      <c r="B354" s="17"/>
      <c r="C354" s="17"/>
      <c r="D354" s="17" t="e">
        <f t="shared" si="6"/>
        <v>#REF!</v>
      </c>
      <c r="E354" s="18"/>
      <c r="F354" s="7"/>
      <c r="G354" s="19"/>
      <c r="H354" s="35"/>
      <c r="I354" s="35"/>
      <c r="J354" s="35">
        <f t="shared" si="7"/>
        <v>81510</v>
      </c>
      <c r="K354" s="20"/>
      <c r="L354" s="7"/>
    </row>
    <row r="355" spans="1:12" s="9" customFormat="1" ht="18.75" hidden="1" x14ac:dyDescent="0.3">
      <c r="A355" s="19"/>
      <c r="B355" s="17"/>
      <c r="C355" s="17"/>
      <c r="D355" s="17" t="e">
        <f t="shared" si="6"/>
        <v>#REF!</v>
      </c>
      <c r="E355" s="18"/>
      <c r="F355" s="7"/>
      <c r="G355" s="19"/>
      <c r="H355" s="35"/>
      <c r="I355" s="35"/>
      <c r="J355" s="35">
        <f t="shared" si="7"/>
        <v>81510</v>
      </c>
      <c r="K355" s="20"/>
      <c r="L355" s="7"/>
    </row>
    <row r="356" spans="1:12" s="9" customFormat="1" ht="18.75" hidden="1" x14ac:dyDescent="0.3">
      <c r="A356" s="19"/>
      <c r="B356" s="17"/>
      <c r="C356" s="17"/>
      <c r="D356" s="17" t="e">
        <f t="shared" si="6"/>
        <v>#REF!</v>
      </c>
      <c r="E356" s="18"/>
      <c r="F356" s="7"/>
      <c r="G356" s="19"/>
      <c r="H356" s="35"/>
      <c r="I356" s="35"/>
      <c r="J356" s="35">
        <f t="shared" si="7"/>
        <v>81510</v>
      </c>
      <c r="K356" s="20"/>
      <c r="L356" s="7"/>
    </row>
    <row r="357" spans="1:12" s="9" customFormat="1" ht="18.75" hidden="1" x14ac:dyDescent="0.3">
      <c r="A357" s="19"/>
      <c r="B357" s="17"/>
      <c r="C357" s="17"/>
      <c r="D357" s="17" t="e">
        <f t="shared" si="6"/>
        <v>#REF!</v>
      </c>
      <c r="E357" s="18"/>
      <c r="F357" s="7"/>
      <c r="G357" s="19"/>
      <c r="H357" s="35"/>
      <c r="I357" s="35"/>
      <c r="J357" s="35">
        <f t="shared" si="7"/>
        <v>81510</v>
      </c>
      <c r="K357" s="20"/>
      <c r="L357" s="7"/>
    </row>
    <row r="358" spans="1:12" s="9" customFormat="1" ht="18.75" hidden="1" x14ac:dyDescent="0.3">
      <c r="A358" s="19"/>
      <c r="B358" s="17"/>
      <c r="C358" s="17"/>
      <c r="D358" s="17" t="e">
        <f t="shared" si="6"/>
        <v>#REF!</v>
      </c>
      <c r="E358" s="18"/>
      <c r="F358" s="7"/>
      <c r="G358" s="19"/>
      <c r="H358" s="35"/>
      <c r="I358" s="35"/>
      <c r="J358" s="35">
        <f t="shared" si="7"/>
        <v>81510</v>
      </c>
      <c r="K358" s="20"/>
      <c r="L358" s="7"/>
    </row>
    <row r="359" spans="1:12" s="9" customFormat="1" ht="18.75" hidden="1" x14ac:dyDescent="0.3">
      <c r="A359" s="19"/>
      <c r="B359" s="17"/>
      <c r="C359" s="17"/>
      <c r="D359" s="17" t="e">
        <f t="shared" si="6"/>
        <v>#REF!</v>
      </c>
      <c r="E359" s="18"/>
      <c r="F359" s="7"/>
      <c r="G359" s="19"/>
      <c r="H359" s="35"/>
      <c r="I359" s="35"/>
      <c r="J359" s="35">
        <f t="shared" si="7"/>
        <v>81510</v>
      </c>
      <c r="K359" s="20"/>
      <c r="L359" s="7"/>
    </row>
    <row r="360" spans="1:12" s="9" customFormat="1" ht="18.75" hidden="1" x14ac:dyDescent="0.3">
      <c r="A360" s="19"/>
      <c r="B360" s="17"/>
      <c r="C360" s="17"/>
      <c r="D360" s="17" t="e">
        <f t="shared" si="6"/>
        <v>#REF!</v>
      </c>
      <c r="E360" s="18"/>
      <c r="F360" s="7"/>
      <c r="G360" s="19"/>
      <c r="H360" s="35"/>
      <c r="I360" s="35"/>
      <c r="J360" s="35">
        <f t="shared" si="7"/>
        <v>81510</v>
      </c>
      <c r="K360" s="20"/>
      <c r="L360" s="7"/>
    </row>
    <row r="361" spans="1:12" s="9" customFormat="1" ht="18.75" hidden="1" x14ac:dyDescent="0.3">
      <c r="A361" s="19"/>
      <c r="B361" s="17"/>
      <c r="C361" s="17"/>
      <c r="D361" s="17" t="e">
        <f t="shared" ref="D361:D424" si="8">D360+B361-C361</f>
        <v>#REF!</v>
      </c>
      <c r="E361" s="18"/>
      <c r="F361" s="7"/>
      <c r="G361" s="19"/>
      <c r="H361" s="35"/>
      <c r="I361" s="35"/>
      <c r="J361" s="35">
        <f t="shared" si="7"/>
        <v>81510</v>
      </c>
      <c r="K361" s="20"/>
      <c r="L361" s="7"/>
    </row>
    <row r="362" spans="1:12" s="9" customFormat="1" ht="18.75" hidden="1" x14ac:dyDescent="0.3">
      <c r="A362" s="19"/>
      <c r="B362" s="17"/>
      <c r="C362" s="17"/>
      <c r="D362" s="17" t="e">
        <f t="shared" si="8"/>
        <v>#REF!</v>
      </c>
      <c r="E362" s="18"/>
      <c r="F362" s="7"/>
      <c r="G362" s="19"/>
      <c r="H362" s="35"/>
      <c r="I362" s="35"/>
      <c r="J362" s="35">
        <f t="shared" ref="J362:J425" si="9">J361+H362-I362</f>
        <v>81510</v>
      </c>
      <c r="K362" s="20"/>
      <c r="L362" s="7"/>
    </row>
    <row r="363" spans="1:12" s="9" customFormat="1" ht="18.75" hidden="1" x14ac:dyDescent="0.3">
      <c r="A363" s="19"/>
      <c r="B363" s="17"/>
      <c r="C363" s="17"/>
      <c r="D363" s="17" t="e">
        <f t="shared" si="8"/>
        <v>#REF!</v>
      </c>
      <c r="E363" s="18"/>
      <c r="F363" s="7"/>
      <c r="G363" s="19"/>
      <c r="H363" s="35"/>
      <c r="I363" s="35"/>
      <c r="J363" s="35">
        <f t="shared" si="9"/>
        <v>81510</v>
      </c>
      <c r="K363" s="20"/>
      <c r="L363" s="7"/>
    </row>
    <row r="364" spans="1:12" s="9" customFormat="1" ht="18.75" hidden="1" x14ac:dyDescent="0.3">
      <c r="A364" s="19"/>
      <c r="B364" s="17"/>
      <c r="C364" s="17"/>
      <c r="D364" s="17" t="e">
        <f t="shared" si="8"/>
        <v>#REF!</v>
      </c>
      <c r="E364" s="18"/>
      <c r="F364" s="7"/>
      <c r="G364" s="19"/>
      <c r="H364" s="35"/>
      <c r="I364" s="35"/>
      <c r="J364" s="35">
        <f t="shared" si="9"/>
        <v>81510</v>
      </c>
      <c r="K364" s="20"/>
      <c r="L364" s="7"/>
    </row>
    <row r="365" spans="1:12" s="9" customFormat="1" ht="18.75" hidden="1" x14ac:dyDescent="0.3">
      <c r="A365" s="19"/>
      <c r="B365" s="17"/>
      <c r="C365" s="17"/>
      <c r="D365" s="17" t="e">
        <f t="shared" si="8"/>
        <v>#REF!</v>
      </c>
      <c r="E365" s="18"/>
      <c r="F365" s="7"/>
      <c r="G365" s="19"/>
      <c r="H365" s="35"/>
      <c r="I365" s="35"/>
      <c r="J365" s="35">
        <f t="shared" si="9"/>
        <v>81510</v>
      </c>
      <c r="K365" s="20"/>
      <c r="L365" s="7"/>
    </row>
    <row r="366" spans="1:12" s="9" customFormat="1" ht="18.75" hidden="1" x14ac:dyDescent="0.3">
      <c r="A366" s="19"/>
      <c r="B366" s="17"/>
      <c r="C366" s="17"/>
      <c r="D366" s="17" t="e">
        <f t="shared" si="8"/>
        <v>#REF!</v>
      </c>
      <c r="E366" s="18"/>
      <c r="F366" s="7"/>
      <c r="G366" s="19"/>
      <c r="H366" s="35"/>
      <c r="I366" s="35"/>
      <c r="J366" s="35">
        <f t="shared" si="9"/>
        <v>81510</v>
      </c>
      <c r="K366" s="20"/>
      <c r="L366" s="7"/>
    </row>
    <row r="367" spans="1:12" s="9" customFormat="1" ht="18.75" hidden="1" x14ac:dyDescent="0.3">
      <c r="A367" s="19"/>
      <c r="B367" s="17"/>
      <c r="C367" s="17"/>
      <c r="D367" s="17" t="e">
        <f t="shared" si="8"/>
        <v>#REF!</v>
      </c>
      <c r="E367" s="18"/>
      <c r="F367" s="7"/>
      <c r="G367" s="19"/>
      <c r="H367" s="35"/>
      <c r="I367" s="35"/>
      <c r="J367" s="35">
        <f t="shared" si="9"/>
        <v>81510</v>
      </c>
      <c r="K367" s="20"/>
      <c r="L367" s="7"/>
    </row>
    <row r="368" spans="1:12" s="9" customFormat="1" ht="18.75" hidden="1" x14ac:dyDescent="0.3">
      <c r="A368" s="19"/>
      <c r="B368" s="17"/>
      <c r="C368" s="17"/>
      <c r="D368" s="17" t="e">
        <f t="shared" si="8"/>
        <v>#REF!</v>
      </c>
      <c r="E368" s="18"/>
      <c r="F368" s="7"/>
      <c r="G368" s="19"/>
      <c r="H368" s="35"/>
      <c r="I368" s="35"/>
      <c r="J368" s="35">
        <f t="shared" si="9"/>
        <v>81510</v>
      </c>
      <c r="K368" s="20"/>
      <c r="L368" s="7"/>
    </row>
    <row r="369" spans="1:12" s="9" customFormat="1" ht="18.75" hidden="1" x14ac:dyDescent="0.3">
      <c r="A369" s="19"/>
      <c r="B369" s="17"/>
      <c r="C369" s="17"/>
      <c r="D369" s="17" t="e">
        <f t="shared" si="8"/>
        <v>#REF!</v>
      </c>
      <c r="E369" s="18"/>
      <c r="F369" s="7"/>
      <c r="G369" s="19"/>
      <c r="H369" s="35"/>
      <c r="I369" s="35"/>
      <c r="J369" s="35">
        <f t="shared" si="9"/>
        <v>81510</v>
      </c>
      <c r="K369" s="20"/>
      <c r="L369" s="7"/>
    </row>
    <row r="370" spans="1:12" s="9" customFormat="1" ht="18.75" hidden="1" x14ac:dyDescent="0.3">
      <c r="A370" s="19"/>
      <c r="B370" s="17"/>
      <c r="C370" s="17"/>
      <c r="D370" s="17" t="e">
        <f t="shared" si="8"/>
        <v>#REF!</v>
      </c>
      <c r="E370" s="18"/>
      <c r="F370" s="7"/>
      <c r="G370" s="19"/>
      <c r="H370" s="35"/>
      <c r="I370" s="35"/>
      <c r="J370" s="35">
        <f t="shared" si="9"/>
        <v>81510</v>
      </c>
      <c r="K370" s="20"/>
      <c r="L370" s="7"/>
    </row>
    <row r="371" spans="1:12" s="9" customFormat="1" ht="18.75" hidden="1" x14ac:dyDescent="0.3">
      <c r="A371" s="19"/>
      <c r="B371" s="17"/>
      <c r="C371" s="17"/>
      <c r="D371" s="17" t="e">
        <f t="shared" si="8"/>
        <v>#REF!</v>
      </c>
      <c r="E371" s="18"/>
      <c r="F371" s="7"/>
      <c r="G371" s="19"/>
      <c r="H371" s="35"/>
      <c r="I371" s="35"/>
      <c r="J371" s="35">
        <f t="shared" si="9"/>
        <v>81510</v>
      </c>
      <c r="K371" s="20"/>
      <c r="L371" s="7"/>
    </row>
    <row r="372" spans="1:12" s="9" customFormat="1" ht="18.75" hidden="1" x14ac:dyDescent="0.3">
      <c r="A372" s="19"/>
      <c r="B372" s="17"/>
      <c r="C372" s="17"/>
      <c r="D372" s="17" t="e">
        <f t="shared" si="8"/>
        <v>#REF!</v>
      </c>
      <c r="E372" s="18"/>
      <c r="F372" s="7"/>
      <c r="G372" s="19"/>
      <c r="H372" s="35"/>
      <c r="I372" s="35"/>
      <c r="J372" s="35">
        <f t="shared" si="9"/>
        <v>81510</v>
      </c>
      <c r="K372" s="20"/>
      <c r="L372" s="7"/>
    </row>
    <row r="373" spans="1:12" s="9" customFormat="1" ht="18.75" hidden="1" x14ac:dyDescent="0.3">
      <c r="A373" s="19"/>
      <c r="B373" s="17"/>
      <c r="C373" s="17"/>
      <c r="D373" s="17" t="e">
        <f t="shared" si="8"/>
        <v>#REF!</v>
      </c>
      <c r="E373" s="18"/>
      <c r="F373" s="7"/>
      <c r="G373" s="19"/>
      <c r="H373" s="35"/>
      <c r="I373" s="35"/>
      <c r="J373" s="35">
        <f t="shared" si="9"/>
        <v>81510</v>
      </c>
      <c r="K373" s="20"/>
      <c r="L373" s="7"/>
    </row>
    <row r="374" spans="1:12" s="9" customFormat="1" ht="18.75" hidden="1" x14ac:dyDescent="0.3">
      <c r="A374" s="19"/>
      <c r="B374" s="17"/>
      <c r="C374" s="17"/>
      <c r="D374" s="17" t="e">
        <f t="shared" si="8"/>
        <v>#REF!</v>
      </c>
      <c r="E374" s="18"/>
      <c r="F374" s="7"/>
      <c r="G374" s="19"/>
      <c r="H374" s="35"/>
      <c r="I374" s="35"/>
      <c r="J374" s="35">
        <f t="shared" si="9"/>
        <v>81510</v>
      </c>
      <c r="K374" s="20"/>
      <c r="L374" s="7"/>
    </row>
    <row r="375" spans="1:12" s="9" customFormat="1" ht="18.75" hidden="1" x14ac:dyDescent="0.3">
      <c r="A375" s="19"/>
      <c r="B375" s="17"/>
      <c r="C375" s="17"/>
      <c r="D375" s="17" t="e">
        <f t="shared" si="8"/>
        <v>#REF!</v>
      </c>
      <c r="E375" s="18"/>
      <c r="F375" s="7"/>
      <c r="G375" s="19"/>
      <c r="H375" s="35"/>
      <c r="I375" s="35"/>
      <c r="J375" s="35">
        <f t="shared" si="9"/>
        <v>81510</v>
      </c>
      <c r="K375" s="20"/>
      <c r="L375" s="7"/>
    </row>
    <row r="376" spans="1:12" s="9" customFormat="1" ht="18.75" hidden="1" x14ac:dyDescent="0.3">
      <c r="A376" s="19"/>
      <c r="B376" s="17"/>
      <c r="C376" s="17"/>
      <c r="D376" s="17" t="e">
        <f t="shared" si="8"/>
        <v>#REF!</v>
      </c>
      <c r="E376" s="18"/>
      <c r="F376" s="7"/>
      <c r="G376" s="19"/>
      <c r="H376" s="35"/>
      <c r="I376" s="35"/>
      <c r="J376" s="35">
        <f t="shared" si="9"/>
        <v>81510</v>
      </c>
      <c r="K376" s="20"/>
      <c r="L376" s="7"/>
    </row>
    <row r="377" spans="1:12" s="9" customFormat="1" ht="18.75" hidden="1" x14ac:dyDescent="0.3">
      <c r="A377" s="19"/>
      <c r="B377" s="17"/>
      <c r="C377" s="17"/>
      <c r="D377" s="17" t="e">
        <f t="shared" si="8"/>
        <v>#REF!</v>
      </c>
      <c r="E377" s="18"/>
      <c r="F377" s="7"/>
      <c r="G377" s="19"/>
      <c r="H377" s="35"/>
      <c r="I377" s="35"/>
      <c r="J377" s="35">
        <f t="shared" si="9"/>
        <v>81510</v>
      </c>
      <c r="K377" s="20"/>
      <c r="L377" s="7"/>
    </row>
    <row r="378" spans="1:12" s="9" customFormat="1" ht="18.75" hidden="1" x14ac:dyDescent="0.3">
      <c r="A378" s="19"/>
      <c r="B378" s="17"/>
      <c r="C378" s="17"/>
      <c r="D378" s="17" t="e">
        <f t="shared" si="8"/>
        <v>#REF!</v>
      </c>
      <c r="E378" s="18"/>
      <c r="F378" s="7"/>
      <c r="G378" s="19"/>
      <c r="H378" s="35"/>
      <c r="I378" s="35"/>
      <c r="J378" s="35">
        <f t="shared" si="9"/>
        <v>81510</v>
      </c>
      <c r="K378" s="20"/>
      <c r="L378" s="7"/>
    </row>
    <row r="379" spans="1:12" s="9" customFormat="1" ht="18.75" hidden="1" x14ac:dyDescent="0.3">
      <c r="A379" s="19"/>
      <c r="B379" s="17"/>
      <c r="C379" s="17"/>
      <c r="D379" s="17" t="e">
        <f t="shared" si="8"/>
        <v>#REF!</v>
      </c>
      <c r="E379" s="18"/>
      <c r="F379" s="7"/>
      <c r="G379" s="19"/>
      <c r="H379" s="35"/>
      <c r="I379" s="35"/>
      <c r="J379" s="35">
        <f t="shared" si="9"/>
        <v>81510</v>
      </c>
      <c r="K379" s="20"/>
      <c r="L379" s="7"/>
    </row>
    <row r="380" spans="1:12" s="9" customFormat="1" ht="18.75" hidden="1" x14ac:dyDescent="0.3">
      <c r="A380" s="19"/>
      <c r="B380" s="17"/>
      <c r="C380" s="17"/>
      <c r="D380" s="17" t="e">
        <f t="shared" si="8"/>
        <v>#REF!</v>
      </c>
      <c r="E380" s="18"/>
      <c r="F380" s="7"/>
      <c r="G380" s="19"/>
      <c r="H380" s="35"/>
      <c r="I380" s="35"/>
      <c r="J380" s="35">
        <f t="shared" si="9"/>
        <v>81510</v>
      </c>
      <c r="K380" s="20"/>
      <c r="L380" s="7"/>
    </row>
    <row r="381" spans="1:12" s="9" customFormat="1" ht="18.75" hidden="1" x14ac:dyDescent="0.3">
      <c r="A381" s="19"/>
      <c r="B381" s="17"/>
      <c r="C381" s="17"/>
      <c r="D381" s="17" t="e">
        <f t="shared" si="8"/>
        <v>#REF!</v>
      </c>
      <c r="E381" s="18"/>
      <c r="F381" s="7"/>
      <c r="G381" s="19"/>
      <c r="H381" s="35"/>
      <c r="I381" s="35"/>
      <c r="J381" s="35">
        <f t="shared" si="9"/>
        <v>81510</v>
      </c>
      <c r="K381" s="20"/>
      <c r="L381" s="7"/>
    </row>
    <row r="382" spans="1:12" s="9" customFormat="1" ht="18.75" hidden="1" x14ac:dyDescent="0.3">
      <c r="A382" s="19"/>
      <c r="B382" s="17"/>
      <c r="C382" s="17"/>
      <c r="D382" s="17" t="e">
        <f t="shared" si="8"/>
        <v>#REF!</v>
      </c>
      <c r="E382" s="18"/>
      <c r="F382" s="7"/>
      <c r="G382" s="19"/>
      <c r="H382" s="35"/>
      <c r="I382" s="35"/>
      <c r="J382" s="35">
        <f t="shared" si="9"/>
        <v>81510</v>
      </c>
      <c r="K382" s="20"/>
      <c r="L382" s="7"/>
    </row>
    <row r="383" spans="1:12" s="9" customFormat="1" ht="18.75" hidden="1" x14ac:dyDescent="0.3">
      <c r="A383" s="19"/>
      <c r="B383" s="17"/>
      <c r="C383" s="17"/>
      <c r="D383" s="17" t="e">
        <f t="shared" si="8"/>
        <v>#REF!</v>
      </c>
      <c r="E383" s="18"/>
      <c r="F383" s="7"/>
      <c r="G383" s="19"/>
      <c r="H383" s="35"/>
      <c r="I383" s="35"/>
      <c r="J383" s="35">
        <f t="shared" si="9"/>
        <v>81510</v>
      </c>
      <c r="K383" s="20"/>
      <c r="L383" s="7"/>
    </row>
    <row r="384" spans="1:12" s="9" customFormat="1" ht="18.75" hidden="1" x14ac:dyDescent="0.3">
      <c r="A384" s="19"/>
      <c r="B384" s="17"/>
      <c r="C384" s="17"/>
      <c r="D384" s="17" t="e">
        <f t="shared" si="8"/>
        <v>#REF!</v>
      </c>
      <c r="E384" s="18"/>
      <c r="F384" s="7"/>
      <c r="G384" s="19"/>
      <c r="H384" s="35"/>
      <c r="I384" s="35"/>
      <c r="J384" s="35">
        <f t="shared" si="9"/>
        <v>81510</v>
      </c>
      <c r="K384" s="20"/>
      <c r="L384" s="7"/>
    </row>
    <row r="385" spans="1:12" s="9" customFormat="1" ht="18.75" hidden="1" x14ac:dyDescent="0.3">
      <c r="A385" s="19"/>
      <c r="B385" s="17"/>
      <c r="C385" s="17"/>
      <c r="D385" s="17" t="e">
        <f t="shared" si="8"/>
        <v>#REF!</v>
      </c>
      <c r="E385" s="18"/>
      <c r="F385" s="7"/>
      <c r="G385" s="19"/>
      <c r="H385" s="35"/>
      <c r="I385" s="35"/>
      <c r="J385" s="35">
        <f t="shared" si="9"/>
        <v>81510</v>
      </c>
      <c r="K385" s="20"/>
      <c r="L385" s="7"/>
    </row>
    <row r="386" spans="1:12" s="9" customFormat="1" ht="18.75" hidden="1" x14ac:dyDescent="0.3">
      <c r="A386" s="19"/>
      <c r="B386" s="17"/>
      <c r="C386" s="17"/>
      <c r="D386" s="17" t="e">
        <f t="shared" si="8"/>
        <v>#REF!</v>
      </c>
      <c r="E386" s="18"/>
      <c r="F386" s="7"/>
      <c r="G386" s="19"/>
      <c r="H386" s="35"/>
      <c r="I386" s="35"/>
      <c r="J386" s="35">
        <f t="shared" si="9"/>
        <v>81510</v>
      </c>
      <c r="K386" s="20"/>
      <c r="L386" s="7"/>
    </row>
    <row r="387" spans="1:12" s="9" customFormat="1" ht="18.75" hidden="1" x14ac:dyDescent="0.3">
      <c r="A387" s="19"/>
      <c r="B387" s="17"/>
      <c r="C387" s="17"/>
      <c r="D387" s="17" t="e">
        <f t="shared" si="8"/>
        <v>#REF!</v>
      </c>
      <c r="E387" s="18"/>
      <c r="F387" s="7"/>
      <c r="G387" s="19"/>
      <c r="H387" s="35"/>
      <c r="I387" s="35"/>
      <c r="J387" s="35">
        <f t="shared" si="9"/>
        <v>81510</v>
      </c>
      <c r="K387" s="20"/>
      <c r="L387" s="7"/>
    </row>
    <row r="388" spans="1:12" s="9" customFormat="1" ht="18.75" hidden="1" x14ac:dyDescent="0.3">
      <c r="A388" s="19"/>
      <c r="B388" s="17"/>
      <c r="C388" s="17"/>
      <c r="D388" s="17" t="e">
        <f t="shared" si="8"/>
        <v>#REF!</v>
      </c>
      <c r="E388" s="18"/>
      <c r="F388" s="7"/>
      <c r="G388" s="19"/>
      <c r="H388" s="35"/>
      <c r="I388" s="35"/>
      <c r="J388" s="35">
        <f t="shared" si="9"/>
        <v>81510</v>
      </c>
      <c r="K388" s="20"/>
      <c r="L388" s="7"/>
    </row>
    <row r="389" spans="1:12" s="9" customFormat="1" ht="18.75" hidden="1" x14ac:dyDescent="0.3">
      <c r="A389" s="19"/>
      <c r="B389" s="17"/>
      <c r="C389" s="17"/>
      <c r="D389" s="17" t="e">
        <f t="shared" si="8"/>
        <v>#REF!</v>
      </c>
      <c r="E389" s="18"/>
      <c r="F389" s="7"/>
      <c r="G389" s="19"/>
      <c r="H389" s="35"/>
      <c r="I389" s="35"/>
      <c r="J389" s="35">
        <f t="shared" si="9"/>
        <v>81510</v>
      </c>
      <c r="K389" s="20"/>
      <c r="L389" s="7"/>
    </row>
    <row r="390" spans="1:12" s="9" customFormat="1" ht="18.75" hidden="1" x14ac:dyDescent="0.3">
      <c r="A390" s="19"/>
      <c r="B390" s="17"/>
      <c r="C390" s="17"/>
      <c r="D390" s="17" t="e">
        <f t="shared" si="8"/>
        <v>#REF!</v>
      </c>
      <c r="E390" s="18"/>
      <c r="F390" s="7"/>
      <c r="G390" s="19"/>
      <c r="H390" s="35"/>
      <c r="I390" s="35"/>
      <c r="J390" s="35">
        <f t="shared" si="9"/>
        <v>81510</v>
      </c>
      <c r="K390" s="20"/>
      <c r="L390" s="7"/>
    </row>
    <row r="391" spans="1:12" s="9" customFormat="1" ht="18.75" hidden="1" x14ac:dyDescent="0.3">
      <c r="A391" s="19"/>
      <c r="B391" s="17"/>
      <c r="C391" s="17"/>
      <c r="D391" s="17" t="e">
        <f t="shared" si="8"/>
        <v>#REF!</v>
      </c>
      <c r="E391" s="18"/>
      <c r="F391" s="7"/>
      <c r="G391" s="19"/>
      <c r="H391" s="35"/>
      <c r="I391" s="35"/>
      <c r="J391" s="35">
        <f t="shared" si="9"/>
        <v>81510</v>
      </c>
      <c r="K391" s="20"/>
      <c r="L391" s="7"/>
    </row>
    <row r="392" spans="1:12" s="9" customFormat="1" ht="18.75" hidden="1" x14ac:dyDescent="0.3">
      <c r="A392" s="19"/>
      <c r="B392" s="17"/>
      <c r="C392" s="17"/>
      <c r="D392" s="17" t="e">
        <f t="shared" si="8"/>
        <v>#REF!</v>
      </c>
      <c r="E392" s="18"/>
      <c r="F392" s="7"/>
      <c r="G392" s="19"/>
      <c r="H392" s="35"/>
      <c r="I392" s="35"/>
      <c r="J392" s="35">
        <f t="shared" si="9"/>
        <v>81510</v>
      </c>
      <c r="K392" s="20"/>
      <c r="L392" s="7"/>
    </row>
    <row r="393" spans="1:12" s="9" customFormat="1" ht="18.75" hidden="1" x14ac:dyDescent="0.3">
      <c r="A393" s="19"/>
      <c r="B393" s="17"/>
      <c r="C393" s="17"/>
      <c r="D393" s="17" t="e">
        <f t="shared" si="8"/>
        <v>#REF!</v>
      </c>
      <c r="E393" s="18"/>
      <c r="F393" s="7"/>
      <c r="G393" s="19"/>
      <c r="H393" s="35"/>
      <c r="I393" s="35"/>
      <c r="J393" s="35">
        <f t="shared" si="9"/>
        <v>81510</v>
      </c>
      <c r="K393" s="20"/>
      <c r="L393" s="7"/>
    </row>
    <row r="394" spans="1:12" s="9" customFormat="1" ht="18.75" hidden="1" x14ac:dyDescent="0.3">
      <c r="A394" s="19"/>
      <c r="B394" s="17"/>
      <c r="C394" s="17"/>
      <c r="D394" s="17" t="e">
        <f t="shared" si="8"/>
        <v>#REF!</v>
      </c>
      <c r="E394" s="18"/>
      <c r="F394" s="7"/>
      <c r="G394" s="19"/>
      <c r="H394" s="35"/>
      <c r="I394" s="35"/>
      <c r="J394" s="35">
        <f t="shared" si="9"/>
        <v>81510</v>
      </c>
      <c r="K394" s="20"/>
      <c r="L394" s="7"/>
    </row>
    <row r="395" spans="1:12" s="9" customFormat="1" ht="18.75" hidden="1" x14ac:dyDescent="0.3">
      <c r="A395" s="19"/>
      <c r="B395" s="17"/>
      <c r="C395" s="17"/>
      <c r="D395" s="17" t="e">
        <f t="shared" si="8"/>
        <v>#REF!</v>
      </c>
      <c r="E395" s="18"/>
      <c r="F395" s="7"/>
      <c r="G395" s="19"/>
      <c r="H395" s="35"/>
      <c r="I395" s="35"/>
      <c r="J395" s="35">
        <f t="shared" si="9"/>
        <v>81510</v>
      </c>
      <c r="K395" s="20"/>
      <c r="L395" s="7"/>
    </row>
    <row r="396" spans="1:12" s="9" customFormat="1" ht="18.75" hidden="1" x14ac:dyDescent="0.3">
      <c r="A396" s="19"/>
      <c r="B396" s="17"/>
      <c r="C396" s="17"/>
      <c r="D396" s="17" t="e">
        <f t="shared" si="8"/>
        <v>#REF!</v>
      </c>
      <c r="E396" s="18"/>
      <c r="F396" s="7"/>
      <c r="G396" s="19"/>
      <c r="H396" s="35"/>
      <c r="I396" s="35"/>
      <c r="J396" s="35">
        <f t="shared" si="9"/>
        <v>81510</v>
      </c>
      <c r="K396" s="20"/>
      <c r="L396" s="7"/>
    </row>
    <row r="397" spans="1:12" s="9" customFormat="1" ht="18.75" hidden="1" x14ac:dyDescent="0.3">
      <c r="A397" s="19"/>
      <c r="B397" s="17"/>
      <c r="C397" s="17"/>
      <c r="D397" s="17" t="e">
        <f t="shared" si="8"/>
        <v>#REF!</v>
      </c>
      <c r="E397" s="18"/>
      <c r="F397" s="7"/>
      <c r="G397" s="19"/>
      <c r="H397" s="35"/>
      <c r="I397" s="35"/>
      <c r="J397" s="35">
        <f t="shared" si="9"/>
        <v>81510</v>
      </c>
      <c r="K397" s="20"/>
      <c r="L397" s="7"/>
    </row>
    <row r="398" spans="1:12" s="9" customFormat="1" ht="18.75" hidden="1" x14ac:dyDescent="0.3">
      <c r="A398" s="19"/>
      <c r="B398" s="17"/>
      <c r="C398" s="17"/>
      <c r="D398" s="17" t="e">
        <f t="shared" si="8"/>
        <v>#REF!</v>
      </c>
      <c r="E398" s="18"/>
      <c r="F398" s="7"/>
      <c r="G398" s="19"/>
      <c r="H398" s="35"/>
      <c r="I398" s="35"/>
      <c r="J398" s="35">
        <f t="shared" si="9"/>
        <v>81510</v>
      </c>
      <c r="K398" s="20"/>
      <c r="L398" s="7"/>
    </row>
    <row r="399" spans="1:12" s="9" customFormat="1" ht="18.75" hidden="1" x14ac:dyDescent="0.3">
      <c r="A399" s="19"/>
      <c r="B399" s="17"/>
      <c r="C399" s="17"/>
      <c r="D399" s="17" t="e">
        <f t="shared" si="8"/>
        <v>#REF!</v>
      </c>
      <c r="E399" s="18"/>
      <c r="F399" s="7"/>
      <c r="G399" s="19"/>
      <c r="H399" s="35"/>
      <c r="I399" s="35"/>
      <c r="J399" s="35">
        <f t="shared" si="9"/>
        <v>81510</v>
      </c>
      <c r="K399" s="20"/>
      <c r="L399" s="7"/>
    </row>
    <row r="400" spans="1:12" s="9" customFormat="1" ht="18.75" hidden="1" x14ac:dyDescent="0.3">
      <c r="A400" s="19"/>
      <c r="B400" s="17"/>
      <c r="C400" s="17"/>
      <c r="D400" s="17" t="e">
        <f t="shared" si="8"/>
        <v>#REF!</v>
      </c>
      <c r="E400" s="18"/>
      <c r="F400" s="7"/>
      <c r="G400" s="19"/>
      <c r="H400" s="35"/>
      <c r="I400" s="35"/>
      <c r="J400" s="35">
        <f t="shared" si="9"/>
        <v>81510</v>
      </c>
      <c r="K400" s="20"/>
      <c r="L400" s="7"/>
    </row>
    <row r="401" spans="1:12" s="9" customFormat="1" ht="18.75" hidden="1" x14ac:dyDescent="0.3">
      <c r="A401" s="19"/>
      <c r="B401" s="17"/>
      <c r="C401" s="17"/>
      <c r="D401" s="17" t="e">
        <f t="shared" si="8"/>
        <v>#REF!</v>
      </c>
      <c r="E401" s="18"/>
      <c r="F401" s="7"/>
      <c r="G401" s="19"/>
      <c r="H401" s="35"/>
      <c r="I401" s="35"/>
      <c r="J401" s="35">
        <f t="shared" si="9"/>
        <v>81510</v>
      </c>
      <c r="K401" s="20"/>
      <c r="L401" s="7"/>
    </row>
    <row r="402" spans="1:12" s="9" customFormat="1" ht="18.75" hidden="1" x14ac:dyDescent="0.3">
      <c r="A402" s="19"/>
      <c r="B402" s="17"/>
      <c r="C402" s="17"/>
      <c r="D402" s="17" t="e">
        <f t="shared" si="8"/>
        <v>#REF!</v>
      </c>
      <c r="E402" s="18"/>
      <c r="F402" s="7"/>
      <c r="G402" s="19"/>
      <c r="H402" s="35"/>
      <c r="I402" s="35"/>
      <c r="J402" s="35">
        <f t="shared" si="9"/>
        <v>81510</v>
      </c>
      <c r="K402" s="20"/>
      <c r="L402" s="7"/>
    </row>
    <row r="403" spans="1:12" s="9" customFormat="1" ht="18.75" hidden="1" x14ac:dyDescent="0.3">
      <c r="A403" s="19"/>
      <c r="B403" s="17"/>
      <c r="C403" s="17"/>
      <c r="D403" s="17" t="e">
        <f t="shared" si="8"/>
        <v>#REF!</v>
      </c>
      <c r="E403" s="18"/>
      <c r="F403" s="7"/>
      <c r="G403" s="19"/>
      <c r="H403" s="35"/>
      <c r="I403" s="35"/>
      <c r="J403" s="35">
        <f t="shared" si="9"/>
        <v>81510</v>
      </c>
      <c r="K403" s="20"/>
      <c r="L403" s="7"/>
    </row>
    <row r="404" spans="1:12" s="9" customFormat="1" ht="18.75" hidden="1" x14ac:dyDescent="0.3">
      <c r="A404" s="19"/>
      <c r="B404" s="17"/>
      <c r="C404" s="17"/>
      <c r="D404" s="17" t="e">
        <f t="shared" si="8"/>
        <v>#REF!</v>
      </c>
      <c r="E404" s="18"/>
      <c r="F404" s="7"/>
      <c r="G404" s="19"/>
      <c r="H404" s="35"/>
      <c r="I404" s="35"/>
      <c r="J404" s="35">
        <f t="shared" si="9"/>
        <v>81510</v>
      </c>
      <c r="K404" s="20"/>
      <c r="L404" s="7"/>
    </row>
    <row r="405" spans="1:12" s="9" customFormat="1" ht="18.75" hidden="1" x14ac:dyDescent="0.3">
      <c r="A405" s="19"/>
      <c r="B405" s="17"/>
      <c r="C405" s="17"/>
      <c r="D405" s="17" t="e">
        <f t="shared" si="8"/>
        <v>#REF!</v>
      </c>
      <c r="E405" s="18"/>
      <c r="F405" s="7"/>
      <c r="G405" s="19"/>
      <c r="H405" s="35"/>
      <c r="I405" s="35"/>
      <c r="J405" s="35">
        <f t="shared" si="9"/>
        <v>81510</v>
      </c>
      <c r="K405" s="20"/>
      <c r="L405" s="7"/>
    </row>
    <row r="406" spans="1:12" s="9" customFormat="1" ht="18.75" hidden="1" x14ac:dyDescent="0.3">
      <c r="A406" s="19"/>
      <c r="B406" s="17"/>
      <c r="C406" s="17"/>
      <c r="D406" s="17" t="e">
        <f t="shared" si="8"/>
        <v>#REF!</v>
      </c>
      <c r="E406" s="18"/>
      <c r="F406" s="7"/>
      <c r="G406" s="19"/>
      <c r="H406" s="35"/>
      <c r="I406" s="35"/>
      <c r="J406" s="35">
        <f t="shared" si="9"/>
        <v>81510</v>
      </c>
      <c r="K406" s="20"/>
      <c r="L406" s="7"/>
    </row>
    <row r="407" spans="1:12" s="9" customFormat="1" ht="18.75" hidden="1" x14ac:dyDescent="0.3">
      <c r="A407" s="19"/>
      <c r="B407" s="17"/>
      <c r="C407" s="17"/>
      <c r="D407" s="17" t="e">
        <f t="shared" si="8"/>
        <v>#REF!</v>
      </c>
      <c r="E407" s="18"/>
      <c r="F407" s="7"/>
      <c r="G407" s="19"/>
      <c r="H407" s="35"/>
      <c r="I407" s="35"/>
      <c r="J407" s="35">
        <f t="shared" si="9"/>
        <v>81510</v>
      </c>
      <c r="K407" s="20"/>
      <c r="L407" s="7"/>
    </row>
    <row r="408" spans="1:12" s="9" customFormat="1" ht="18.75" hidden="1" x14ac:dyDescent="0.3">
      <c r="A408" s="19"/>
      <c r="B408" s="17"/>
      <c r="C408" s="17"/>
      <c r="D408" s="17" t="e">
        <f t="shared" si="8"/>
        <v>#REF!</v>
      </c>
      <c r="E408" s="18"/>
      <c r="F408" s="7"/>
      <c r="G408" s="19"/>
      <c r="H408" s="35"/>
      <c r="I408" s="35"/>
      <c r="J408" s="35">
        <f t="shared" si="9"/>
        <v>81510</v>
      </c>
      <c r="K408" s="20"/>
      <c r="L408" s="7"/>
    </row>
    <row r="409" spans="1:12" s="9" customFormat="1" ht="18.75" hidden="1" x14ac:dyDescent="0.3">
      <c r="A409" s="19"/>
      <c r="B409" s="17"/>
      <c r="C409" s="17"/>
      <c r="D409" s="17" t="e">
        <f t="shared" si="8"/>
        <v>#REF!</v>
      </c>
      <c r="E409" s="18"/>
      <c r="F409" s="7"/>
      <c r="G409" s="19"/>
      <c r="H409" s="35"/>
      <c r="I409" s="35"/>
      <c r="J409" s="35">
        <f t="shared" si="9"/>
        <v>81510</v>
      </c>
      <c r="K409" s="20"/>
      <c r="L409" s="7"/>
    </row>
    <row r="410" spans="1:12" s="9" customFormat="1" ht="18.75" hidden="1" x14ac:dyDescent="0.3">
      <c r="A410" s="19"/>
      <c r="B410" s="17"/>
      <c r="C410" s="17"/>
      <c r="D410" s="17" t="e">
        <f t="shared" si="8"/>
        <v>#REF!</v>
      </c>
      <c r="E410" s="18"/>
      <c r="F410" s="7"/>
      <c r="G410" s="19"/>
      <c r="H410" s="35"/>
      <c r="I410" s="35"/>
      <c r="J410" s="35">
        <f t="shared" si="9"/>
        <v>81510</v>
      </c>
      <c r="K410" s="20"/>
      <c r="L410" s="7"/>
    </row>
    <row r="411" spans="1:12" s="9" customFormat="1" ht="18.75" hidden="1" x14ac:dyDescent="0.3">
      <c r="A411" s="19"/>
      <c r="B411" s="17"/>
      <c r="C411" s="17"/>
      <c r="D411" s="17" t="e">
        <f t="shared" si="8"/>
        <v>#REF!</v>
      </c>
      <c r="E411" s="18"/>
      <c r="F411" s="7"/>
      <c r="G411" s="19"/>
      <c r="H411" s="35"/>
      <c r="I411" s="35"/>
      <c r="J411" s="35">
        <f t="shared" si="9"/>
        <v>81510</v>
      </c>
      <c r="K411" s="20"/>
      <c r="L411" s="7"/>
    </row>
    <row r="412" spans="1:12" s="9" customFormat="1" ht="18.75" hidden="1" x14ac:dyDescent="0.3">
      <c r="A412" s="19"/>
      <c r="B412" s="17"/>
      <c r="C412" s="17"/>
      <c r="D412" s="17" t="e">
        <f t="shared" si="8"/>
        <v>#REF!</v>
      </c>
      <c r="E412" s="18"/>
      <c r="F412" s="7"/>
      <c r="G412" s="19"/>
      <c r="H412" s="35"/>
      <c r="I412" s="35"/>
      <c r="J412" s="35">
        <f t="shared" si="9"/>
        <v>81510</v>
      </c>
      <c r="K412" s="20"/>
      <c r="L412" s="7"/>
    </row>
    <row r="413" spans="1:12" s="9" customFormat="1" ht="18.75" hidden="1" x14ac:dyDescent="0.3">
      <c r="A413" s="19"/>
      <c r="B413" s="17"/>
      <c r="C413" s="17"/>
      <c r="D413" s="17" t="e">
        <f t="shared" si="8"/>
        <v>#REF!</v>
      </c>
      <c r="E413" s="18"/>
      <c r="F413" s="7"/>
      <c r="G413" s="19"/>
      <c r="H413" s="35"/>
      <c r="I413" s="35"/>
      <c r="J413" s="35">
        <f t="shared" si="9"/>
        <v>81510</v>
      </c>
      <c r="K413" s="20"/>
      <c r="L413" s="7"/>
    </row>
    <row r="414" spans="1:12" s="9" customFormat="1" ht="18.75" hidden="1" x14ac:dyDescent="0.3">
      <c r="A414" s="19"/>
      <c r="B414" s="17"/>
      <c r="C414" s="17"/>
      <c r="D414" s="17" t="e">
        <f t="shared" si="8"/>
        <v>#REF!</v>
      </c>
      <c r="E414" s="18"/>
      <c r="F414" s="7"/>
      <c r="G414" s="19"/>
      <c r="H414" s="35"/>
      <c r="I414" s="35"/>
      <c r="J414" s="35">
        <f t="shared" si="9"/>
        <v>81510</v>
      </c>
      <c r="K414" s="20"/>
      <c r="L414" s="7"/>
    </row>
    <row r="415" spans="1:12" s="9" customFormat="1" ht="18.75" hidden="1" x14ac:dyDescent="0.3">
      <c r="A415" s="19"/>
      <c r="B415" s="17"/>
      <c r="C415" s="17"/>
      <c r="D415" s="17" t="e">
        <f t="shared" si="8"/>
        <v>#REF!</v>
      </c>
      <c r="E415" s="18"/>
      <c r="F415" s="7"/>
      <c r="G415" s="19"/>
      <c r="H415" s="35"/>
      <c r="I415" s="35"/>
      <c r="J415" s="35">
        <f t="shared" si="9"/>
        <v>81510</v>
      </c>
      <c r="K415" s="20"/>
      <c r="L415" s="7"/>
    </row>
    <row r="416" spans="1:12" s="9" customFormat="1" ht="18.75" hidden="1" x14ac:dyDescent="0.3">
      <c r="A416" s="19"/>
      <c r="B416" s="17"/>
      <c r="C416" s="17"/>
      <c r="D416" s="17" t="e">
        <f t="shared" si="8"/>
        <v>#REF!</v>
      </c>
      <c r="E416" s="18"/>
      <c r="F416" s="7"/>
      <c r="G416" s="19"/>
      <c r="H416" s="35"/>
      <c r="I416" s="35"/>
      <c r="J416" s="35">
        <f t="shared" si="9"/>
        <v>81510</v>
      </c>
      <c r="K416" s="20"/>
      <c r="L416" s="7"/>
    </row>
    <row r="417" spans="1:12" s="9" customFormat="1" ht="18.75" hidden="1" x14ac:dyDescent="0.3">
      <c r="A417" s="19"/>
      <c r="B417" s="17"/>
      <c r="C417" s="17"/>
      <c r="D417" s="17" t="e">
        <f t="shared" si="8"/>
        <v>#REF!</v>
      </c>
      <c r="E417" s="18"/>
      <c r="F417" s="7"/>
      <c r="G417" s="19"/>
      <c r="H417" s="35"/>
      <c r="I417" s="35"/>
      <c r="J417" s="35">
        <f t="shared" si="9"/>
        <v>81510</v>
      </c>
      <c r="K417" s="20"/>
      <c r="L417" s="7"/>
    </row>
    <row r="418" spans="1:12" s="9" customFormat="1" ht="18.75" hidden="1" x14ac:dyDescent="0.3">
      <c r="A418" s="19"/>
      <c r="B418" s="17"/>
      <c r="C418" s="17"/>
      <c r="D418" s="17" t="e">
        <f t="shared" si="8"/>
        <v>#REF!</v>
      </c>
      <c r="E418" s="18"/>
      <c r="F418" s="7"/>
      <c r="G418" s="19"/>
      <c r="H418" s="35"/>
      <c r="I418" s="35"/>
      <c r="J418" s="35">
        <f t="shared" si="9"/>
        <v>81510</v>
      </c>
      <c r="K418" s="20"/>
      <c r="L418" s="7"/>
    </row>
    <row r="419" spans="1:12" s="9" customFormat="1" ht="18.75" hidden="1" x14ac:dyDescent="0.3">
      <c r="A419" s="19"/>
      <c r="B419" s="17"/>
      <c r="C419" s="17"/>
      <c r="D419" s="17" t="e">
        <f t="shared" si="8"/>
        <v>#REF!</v>
      </c>
      <c r="E419" s="18"/>
      <c r="F419" s="7"/>
      <c r="G419" s="19"/>
      <c r="H419" s="35"/>
      <c r="I419" s="35"/>
      <c r="J419" s="35">
        <f t="shared" si="9"/>
        <v>81510</v>
      </c>
      <c r="K419" s="20"/>
      <c r="L419" s="7"/>
    </row>
    <row r="420" spans="1:12" s="9" customFormat="1" ht="18.75" hidden="1" x14ac:dyDescent="0.3">
      <c r="A420" s="19"/>
      <c r="B420" s="17"/>
      <c r="C420" s="17"/>
      <c r="D420" s="17" t="e">
        <f t="shared" si="8"/>
        <v>#REF!</v>
      </c>
      <c r="E420" s="18"/>
      <c r="F420" s="7"/>
      <c r="G420" s="19"/>
      <c r="H420" s="35"/>
      <c r="I420" s="35"/>
      <c r="J420" s="35">
        <f t="shared" si="9"/>
        <v>81510</v>
      </c>
      <c r="K420" s="20"/>
      <c r="L420" s="7"/>
    </row>
    <row r="421" spans="1:12" s="9" customFormat="1" ht="18.75" hidden="1" x14ac:dyDescent="0.3">
      <c r="A421" s="19"/>
      <c r="B421" s="17"/>
      <c r="C421" s="17"/>
      <c r="D421" s="17" t="e">
        <f t="shared" si="8"/>
        <v>#REF!</v>
      </c>
      <c r="E421" s="18"/>
      <c r="F421" s="7"/>
      <c r="G421" s="19"/>
      <c r="H421" s="35"/>
      <c r="I421" s="35"/>
      <c r="J421" s="35">
        <f t="shared" si="9"/>
        <v>81510</v>
      </c>
      <c r="K421" s="20"/>
      <c r="L421" s="7"/>
    </row>
    <row r="422" spans="1:12" s="9" customFormat="1" ht="18.75" hidden="1" x14ac:dyDescent="0.3">
      <c r="A422" s="19"/>
      <c r="B422" s="17"/>
      <c r="C422" s="17"/>
      <c r="D422" s="17" t="e">
        <f t="shared" si="8"/>
        <v>#REF!</v>
      </c>
      <c r="E422" s="18"/>
      <c r="F422" s="7"/>
      <c r="G422" s="19"/>
      <c r="H422" s="35"/>
      <c r="I422" s="35"/>
      <c r="J422" s="35">
        <f t="shared" si="9"/>
        <v>81510</v>
      </c>
      <c r="K422" s="20"/>
      <c r="L422" s="7"/>
    </row>
    <row r="423" spans="1:12" s="9" customFormat="1" ht="18.75" hidden="1" x14ac:dyDescent="0.3">
      <c r="A423" s="19"/>
      <c r="B423" s="17"/>
      <c r="C423" s="17"/>
      <c r="D423" s="17" t="e">
        <f t="shared" si="8"/>
        <v>#REF!</v>
      </c>
      <c r="E423" s="18"/>
      <c r="F423" s="7"/>
      <c r="G423" s="19"/>
      <c r="H423" s="35"/>
      <c r="I423" s="35"/>
      <c r="J423" s="35">
        <f t="shared" si="9"/>
        <v>81510</v>
      </c>
      <c r="K423" s="20"/>
      <c r="L423" s="7"/>
    </row>
    <row r="424" spans="1:12" s="9" customFormat="1" ht="18.75" hidden="1" x14ac:dyDescent="0.3">
      <c r="A424" s="19"/>
      <c r="B424" s="17"/>
      <c r="C424" s="17"/>
      <c r="D424" s="17" t="e">
        <f t="shared" si="8"/>
        <v>#REF!</v>
      </c>
      <c r="E424" s="18"/>
      <c r="F424" s="7"/>
      <c r="G424" s="19"/>
      <c r="H424" s="35"/>
      <c r="I424" s="35"/>
      <c r="J424" s="35">
        <f t="shared" si="9"/>
        <v>81510</v>
      </c>
      <c r="K424" s="20"/>
      <c r="L424" s="7"/>
    </row>
    <row r="425" spans="1:12" s="9" customFormat="1" ht="18.75" hidden="1" x14ac:dyDescent="0.3">
      <c r="A425" s="19"/>
      <c r="B425" s="17"/>
      <c r="C425" s="17"/>
      <c r="D425" s="17" t="e">
        <f t="shared" ref="D425:D488" si="10">D424+B425-C425</f>
        <v>#REF!</v>
      </c>
      <c r="E425" s="18"/>
      <c r="F425" s="7"/>
      <c r="G425" s="19"/>
      <c r="H425" s="35"/>
      <c r="I425" s="35"/>
      <c r="J425" s="35">
        <f t="shared" si="9"/>
        <v>81510</v>
      </c>
      <c r="K425" s="20"/>
      <c r="L425" s="7"/>
    </row>
    <row r="426" spans="1:12" s="9" customFormat="1" ht="18.75" hidden="1" x14ac:dyDescent="0.3">
      <c r="A426" s="19"/>
      <c r="B426" s="17"/>
      <c r="C426" s="17"/>
      <c r="D426" s="17" t="e">
        <f t="shared" si="10"/>
        <v>#REF!</v>
      </c>
      <c r="E426" s="18"/>
      <c r="F426" s="7"/>
      <c r="G426" s="19"/>
      <c r="H426" s="35"/>
      <c r="I426" s="35"/>
      <c r="J426" s="35">
        <f t="shared" ref="J426:J489" si="11">J425+H426-I426</f>
        <v>81510</v>
      </c>
      <c r="K426" s="20"/>
      <c r="L426" s="7"/>
    </row>
    <row r="427" spans="1:12" s="9" customFormat="1" ht="18.75" hidden="1" x14ac:dyDescent="0.3">
      <c r="A427" s="19"/>
      <c r="B427" s="17"/>
      <c r="C427" s="17"/>
      <c r="D427" s="17" t="e">
        <f t="shared" si="10"/>
        <v>#REF!</v>
      </c>
      <c r="E427" s="18"/>
      <c r="F427" s="7"/>
      <c r="G427" s="19"/>
      <c r="H427" s="35"/>
      <c r="I427" s="35"/>
      <c r="J427" s="35">
        <f t="shared" si="11"/>
        <v>81510</v>
      </c>
      <c r="K427" s="20"/>
      <c r="L427" s="7"/>
    </row>
    <row r="428" spans="1:12" s="9" customFormat="1" ht="18.75" hidden="1" x14ac:dyDescent="0.3">
      <c r="A428" s="19"/>
      <c r="B428" s="17"/>
      <c r="C428" s="17"/>
      <c r="D428" s="17" t="e">
        <f t="shared" si="10"/>
        <v>#REF!</v>
      </c>
      <c r="E428" s="18"/>
      <c r="F428" s="7"/>
      <c r="G428" s="19"/>
      <c r="H428" s="35"/>
      <c r="I428" s="35"/>
      <c r="J428" s="35">
        <f t="shared" si="11"/>
        <v>81510</v>
      </c>
      <c r="K428" s="20"/>
      <c r="L428" s="7"/>
    </row>
    <row r="429" spans="1:12" s="9" customFormat="1" ht="18.75" hidden="1" x14ac:dyDescent="0.3">
      <c r="A429" s="19"/>
      <c r="B429" s="17"/>
      <c r="C429" s="17"/>
      <c r="D429" s="17" t="e">
        <f t="shared" si="10"/>
        <v>#REF!</v>
      </c>
      <c r="E429" s="18"/>
      <c r="F429" s="7"/>
      <c r="G429" s="19"/>
      <c r="H429" s="35"/>
      <c r="I429" s="35"/>
      <c r="J429" s="35">
        <f t="shared" si="11"/>
        <v>81510</v>
      </c>
      <c r="K429" s="20"/>
      <c r="L429" s="7"/>
    </row>
    <row r="430" spans="1:12" s="9" customFormat="1" ht="18.75" hidden="1" x14ac:dyDescent="0.3">
      <c r="A430" s="19"/>
      <c r="B430" s="17"/>
      <c r="C430" s="17"/>
      <c r="D430" s="17" t="e">
        <f t="shared" si="10"/>
        <v>#REF!</v>
      </c>
      <c r="E430" s="18"/>
      <c r="F430" s="7"/>
      <c r="G430" s="19"/>
      <c r="H430" s="35"/>
      <c r="I430" s="35"/>
      <c r="J430" s="35">
        <f t="shared" si="11"/>
        <v>81510</v>
      </c>
      <c r="K430" s="20"/>
      <c r="L430" s="7"/>
    </row>
    <row r="431" spans="1:12" s="9" customFormat="1" ht="18.75" hidden="1" x14ac:dyDescent="0.3">
      <c r="A431" s="19"/>
      <c r="B431" s="17"/>
      <c r="C431" s="17"/>
      <c r="D431" s="17" t="e">
        <f t="shared" si="10"/>
        <v>#REF!</v>
      </c>
      <c r="E431" s="18"/>
      <c r="F431" s="7"/>
      <c r="G431" s="19"/>
      <c r="H431" s="35"/>
      <c r="I431" s="35"/>
      <c r="J431" s="35">
        <f t="shared" si="11"/>
        <v>81510</v>
      </c>
      <c r="K431" s="20"/>
      <c r="L431" s="7"/>
    </row>
    <row r="432" spans="1:12" s="9" customFormat="1" ht="18.75" hidden="1" x14ac:dyDescent="0.3">
      <c r="A432" s="19"/>
      <c r="B432" s="17"/>
      <c r="C432" s="17"/>
      <c r="D432" s="17" t="e">
        <f t="shared" si="10"/>
        <v>#REF!</v>
      </c>
      <c r="E432" s="18"/>
      <c r="F432" s="7"/>
      <c r="G432" s="19"/>
      <c r="H432" s="35"/>
      <c r="I432" s="35"/>
      <c r="J432" s="35">
        <f t="shared" si="11"/>
        <v>81510</v>
      </c>
      <c r="K432" s="20"/>
      <c r="L432" s="7"/>
    </row>
    <row r="433" spans="1:12" s="9" customFormat="1" ht="18.75" hidden="1" x14ac:dyDescent="0.3">
      <c r="A433" s="19"/>
      <c r="B433" s="17"/>
      <c r="C433" s="17"/>
      <c r="D433" s="17" t="e">
        <f t="shared" si="10"/>
        <v>#REF!</v>
      </c>
      <c r="E433" s="18"/>
      <c r="F433" s="7"/>
      <c r="G433" s="19"/>
      <c r="H433" s="35"/>
      <c r="I433" s="35"/>
      <c r="J433" s="35">
        <f t="shared" si="11"/>
        <v>81510</v>
      </c>
      <c r="K433" s="20"/>
      <c r="L433" s="7"/>
    </row>
    <row r="434" spans="1:12" s="9" customFormat="1" ht="18.75" hidden="1" x14ac:dyDescent="0.3">
      <c r="A434" s="19"/>
      <c r="B434" s="17"/>
      <c r="C434" s="17"/>
      <c r="D434" s="17" t="e">
        <f t="shared" si="10"/>
        <v>#REF!</v>
      </c>
      <c r="E434" s="18"/>
      <c r="F434" s="7"/>
      <c r="G434" s="19"/>
      <c r="H434" s="35"/>
      <c r="I434" s="35"/>
      <c r="J434" s="35">
        <f t="shared" si="11"/>
        <v>81510</v>
      </c>
      <c r="K434" s="20"/>
      <c r="L434" s="7"/>
    </row>
    <row r="435" spans="1:12" s="9" customFormat="1" ht="18.75" hidden="1" x14ac:dyDescent="0.3">
      <c r="A435" s="19"/>
      <c r="B435" s="17"/>
      <c r="C435" s="17"/>
      <c r="D435" s="17" t="e">
        <f t="shared" si="10"/>
        <v>#REF!</v>
      </c>
      <c r="E435" s="18"/>
      <c r="F435" s="7"/>
      <c r="G435" s="19"/>
      <c r="H435" s="35"/>
      <c r="I435" s="35"/>
      <c r="J435" s="35">
        <f t="shared" si="11"/>
        <v>81510</v>
      </c>
      <c r="K435" s="20"/>
      <c r="L435" s="7"/>
    </row>
    <row r="436" spans="1:12" s="9" customFormat="1" ht="18.75" hidden="1" x14ac:dyDescent="0.3">
      <c r="A436" s="19"/>
      <c r="B436" s="17"/>
      <c r="C436" s="17"/>
      <c r="D436" s="17" t="e">
        <f t="shared" si="10"/>
        <v>#REF!</v>
      </c>
      <c r="E436" s="18"/>
      <c r="F436" s="7"/>
      <c r="G436" s="19"/>
      <c r="H436" s="35"/>
      <c r="I436" s="35"/>
      <c r="J436" s="35">
        <f t="shared" si="11"/>
        <v>81510</v>
      </c>
      <c r="K436" s="20"/>
      <c r="L436" s="7"/>
    </row>
    <row r="437" spans="1:12" s="9" customFormat="1" ht="18.75" hidden="1" x14ac:dyDescent="0.3">
      <c r="A437" s="19"/>
      <c r="B437" s="17"/>
      <c r="C437" s="17"/>
      <c r="D437" s="17" t="e">
        <f t="shared" si="10"/>
        <v>#REF!</v>
      </c>
      <c r="E437" s="18"/>
      <c r="F437" s="7"/>
      <c r="G437" s="19"/>
      <c r="H437" s="35"/>
      <c r="I437" s="35"/>
      <c r="J437" s="35">
        <f t="shared" si="11"/>
        <v>81510</v>
      </c>
      <c r="K437" s="20"/>
      <c r="L437" s="7"/>
    </row>
    <row r="438" spans="1:12" s="9" customFormat="1" ht="18.75" hidden="1" x14ac:dyDescent="0.3">
      <c r="A438" s="19"/>
      <c r="B438" s="17"/>
      <c r="C438" s="17"/>
      <c r="D438" s="17" t="e">
        <f t="shared" si="10"/>
        <v>#REF!</v>
      </c>
      <c r="E438" s="18"/>
      <c r="F438" s="7"/>
      <c r="G438" s="19"/>
      <c r="H438" s="35"/>
      <c r="I438" s="35"/>
      <c r="J438" s="35">
        <f t="shared" si="11"/>
        <v>81510</v>
      </c>
      <c r="K438" s="20"/>
      <c r="L438" s="7"/>
    </row>
    <row r="439" spans="1:12" s="9" customFormat="1" ht="18.75" hidden="1" x14ac:dyDescent="0.3">
      <c r="A439" s="19"/>
      <c r="B439" s="17"/>
      <c r="C439" s="17"/>
      <c r="D439" s="17" t="e">
        <f t="shared" si="10"/>
        <v>#REF!</v>
      </c>
      <c r="E439" s="18"/>
      <c r="F439" s="7"/>
      <c r="G439" s="19"/>
      <c r="H439" s="35"/>
      <c r="I439" s="35"/>
      <c r="J439" s="35">
        <f t="shared" si="11"/>
        <v>81510</v>
      </c>
      <c r="K439" s="20"/>
      <c r="L439" s="7"/>
    </row>
    <row r="440" spans="1:12" s="9" customFormat="1" ht="18.75" hidden="1" x14ac:dyDescent="0.3">
      <c r="A440" s="19"/>
      <c r="B440" s="17"/>
      <c r="C440" s="17"/>
      <c r="D440" s="17" t="e">
        <f t="shared" si="10"/>
        <v>#REF!</v>
      </c>
      <c r="E440" s="18"/>
      <c r="F440" s="7"/>
      <c r="G440" s="19"/>
      <c r="H440" s="35"/>
      <c r="I440" s="35"/>
      <c r="J440" s="35">
        <f t="shared" si="11"/>
        <v>81510</v>
      </c>
      <c r="K440" s="20"/>
      <c r="L440" s="7"/>
    </row>
    <row r="441" spans="1:12" s="9" customFormat="1" ht="18.75" hidden="1" x14ac:dyDescent="0.3">
      <c r="A441" s="19"/>
      <c r="B441" s="17"/>
      <c r="C441" s="17"/>
      <c r="D441" s="17" t="e">
        <f t="shared" si="10"/>
        <v>#REF!</v>
      </c>
      <c r="E441" s="18"/>
      <c r="F441" s="7"/>
      <c r="G441" s="19"/>
      <c r="H441" s="35"/>
      <c r="I441" s="35"/>
      <c r="J441" s="35">
        <f t="shared" si="11"/>
        <v>81510</v>
      </c>
      <c r="K441" s="20"/>
      <c r="L441" s="7"/>
    </row>
    <row r="442" spans="1:12" s="9" customFormat="1" ht="18.75" hidden="1" x14ac:dyDescent="0.3">
      <c r="A442" s="19"/>
      <c r="B442" s="17"/>
      <c r="C442" s="17"/>
      <c r="D442" s="17" t="e">
        <f t="shared" si="10"/>
        <v>#REF!</v>
      </c>
      <c r="E442" s="18"/>
      <c r="F442" s="7"/>
      <c r="G442" s="19"/>
      <c r="H442" s="35"/>
      <c r="I442" s="35"/>
      <c r="J442" s="35">
        <f t="shared" si="11"/>
        <v>81510</v>
      </c>
      <c r="K442" s="20"/>
      <c r="L442" s="7"/>
    </row>
    <row r="443" spans="1:12" s="9" customFormat="1" ht="18.75" hidden="1" x14ac:dyDescent="0.3">
      <c r="A443" s="19"/>
      <c r="B443" s="17"/>
      <c r="C443" s="17"/>
      <c r="D443" s="17" t="e">
        <f t="shared" si="10"/>
        <v>#REF!</v>
      </c>
      <c r="E443" s="18"/>
      <c r="F443" s="7"/>
      <c r="G443" s="19"/>
      <c r="H443" s="35"/>
      <c r="I443" s="35"/>
      <c r="J443" s="35">
        <f t="shared" si="11"/>
        <v>81510</v>
      </c>
      <c r="K443" s="20"/>
      <c r="L443" s="7"/>
    </row>
    <row r="444" spans="1:12" s="9" customFormat="1" ht="18.75" hidden="1" x14ac:dyDescent="0.3">
      <c r="A444" s="19"/>
      <c r="B444" s="17"/>
      <c r="C444" s="17"/>
      <c r="D444" s="17" t="e">
        <f t="shared" si="10"/>
        <v>#REF!</v>
      </c>
      <c r="E444" s="18"/>
      <c r="F444" s="7"/>
      <c r="G444" s="19"/>
      <c r="H444" s="35"/>
      <c r="I444" s="35"/>
      <c r="J444" s="35">
        <f t="shared" si="11"/>
        <v>81510</v>
      </c>
      <c r="K444" s="20"/>
      <c r="L444" s="7"/>
    </row>
    <row r="445" spans="1:12" s="9" customFormat="1" ht="18.75" hidden="1" x14ac:dyDescent="0.3">
      <c r="A445" s="19"/>
      <c r="B445" s="17"/>
      <c r="C445" s="17"/>
      <c r="D445" s="17" t="e">
        <f t="shared" si="10"/>
        <v>#REF!</v>
      </c>
      <c r="E445" s="18"/>
      <c r="F445" s="7"/>
      <c r="G445" s="19"/>
      <c r="H445" s="35"/>
      <c r="I445" s="35"/>
      <c r="J445" s="35">
        <f t="shared" si="11"/>
        <v>81510</v>
      </c>
      <c r="K445" s="20"/>
      <c r="L445" s="7"/>
    </row>
    <row r="446" spans="1:12" s="9" customFormat="1" ht="18.75" hidden="1" x14ac:dyDescent="0.3">
      <c r="A446" s="19"/>
      <c r="B446" s="17"/>
      <c r="C446" s="17"/>
      <c r="D446" s="17" t="e">
        <f t="shared" si="10"/>
        <v>#REF!</v>
      </c>
      <c r="E446" s="18"/>
      <c r="F446" s="7"/>
      <c r="G446" s="19"/>
      <c r="H446" s="35"/>
      <c r="I446" s="35"/>
      <c r="J446" s="35">
        <f t="shared" si="11"/>
        <v>81510</v>
      </c>
      <c r="K446" s="20"/>
      <c r="L446" s="7"/>
    </row>
    <row r="447" spans="1:12" s="9" customFormat="1" ht="18.75" hidden="1" x14ac:dyDescent="0.3">
      <c r="A447" s="19"/>
      <c r="B447" s="17"/>
      <c r="C447" s="17"/>
      <c r="D447" s="17" t="e">
        <f t="shared" si="10"/>
        <v>#REF!</v>
      </c>
      <c r="E447" s="18"/>
      <c r="F447" s="7"/>
      <c r="G447" s="19"/>
      <c r="H447" s="35"/>
      <c r="I447" s="35"/>
      <c r="J447" s="35">
        <f t="shared" si="11"/>
        <v>81510</v>
      </c>
      <c r="K447" s="20"/>
      <c r="L447" s="7"/>
    </row>
    <row r="448" spans="1:12" s="9" customFormat="1" ht="18.75" hidden="1" x14ac:dyDescent="0.3">
      <c r="A448" s="19"/>
      <c r="B448" s="17"/>
      <c r="C448" s="17"/>
      <c r="D448" s="17" t="e">
        <f t="shared" si="10"/>
        <v>#REF!</v>
      </c>
      <c r="E448" s="18"/>
      <c r="F448" s="7"/>
      <c r="G448" s="19"/>
      <c r="H448" s="35"/>
      <c r="I448" s="35"/>
      <c r="J448" s="35">
        <f t="shared" si="11"/>
        <v>81510</v>
      </c>
      <c r="K448" s="20"/>
      <c r="L448" s="7"/>
    </row>
    <row r="449" spans="1:12" s="9" customFormat="1" ht="18.75" hidden="1" x14ac:dyDescent="0.3">
      <c r="A449" s="19"/>
      <c r="B449" s="17"/>
      <c r="C449" s="17"/>
      <c r="D449" s="17" t="e">
        <f t="shared" si="10"/>
        <v>#REF!</v>
      </c>
      <c r="E449" s="18"/>
      <c r="F449" s="7"/>
      <c r="G449" s="19"/>
      <c r="H449" s="35"/>
      <c r="I449" s="35"/>
      <c r="J449" s="35">
        <f t="shared" si="11"/>
        <v>81510</v>
      </c>
      <c r="K449" s="20"/>
      <c r="L449" s="7"/>
    </row>
    <row r="450" spans="1:12" s="9" customFormat="1" ht="18.75" hidden="1" x14ac:dyDescent="0.3">
      <c r="A450" s="19"/>
      <c r="B450" s="17"/>
      <c r="C450" s="17"/>
      <c r="D450" s="17" t="e">
        <f t="shared" si="10"/>
        <v>#REF!</v>
      </c>
      <c r="E450" s="18"/>
      <c r="F450" s="7"/>
      <c r="G450" s="19"/>
      <c r="H450" s="35"/>
      <c r="I450" s="35"/>
      <c r="J450" s="35">
        <f t="shared" si="11"/>
        <v>81510</v>
      </c>
      <c r="K450" s="20"/>
      <c r="L450" s="7"/>
    </row>
    <row r="451" spans="1:12" s="9" customFormat="1" ht="18.75" hidden="1" x14ac:dyDescent="0.3">
      <c r="A451" s="19"/>
      <c r="B451" s="17"/>
      <c r="C451" s="17"/>
      <c r="D451" s="17" t="e">
        <f t="shared" si="10"/>
        <v>#REF!</v>
      </c>
      <c r="E451" s="18"/>
      <c r="F451" s="7"/>
      <c r="G451" s="19"/>
      <c r="H451" s="35"/>
      <c r="I451" s="35"/>
      <c r="J451" s="35">
        <f t="shared" si="11"/>
        <v>81510</v>
      </c>
      <c r="K451" s="20"/>
      <c r="L451" s="7"/>
    </row>
    <row r="452" spans="1:12" s="9" customFormat="1" ht="18.75" hidden="1" x14ac:dyDescent="0.3">
      <c r="A452" s="19"/>
      <c r="B452" s="17"/>
      <c r="C452" s="17"/>
      <c r="D452" s="17" t="e">
        <f t="shared" si="10"/>
        <v>#REF!</v>
      </c>
      <c r="E452" s="18"/>
      <c r="F452" s="7"/>
      <c r="G452" s="19"/>
      <c r="H452" s="35"/>
      <c r="I452" s="35"/>
      <c r="J452" s="35">
        <f t="shared" si="11"/>
        <v>81510</v>
      </c>
      <c r="K452" s="20"/>
      <c r="L452" s="7"/>
    </row>
    <row r="453" spans="1:12" s="9" customFormat="1" ht="18.75" hidden="1" x14ac:dyDescent="0.3">
      <c r="A453" s="19"/>
      <c r="B453" s="17"/>
      <c r="C453" s="17"/>
      <c r="D453" s="17" t="e">
        <f t="shared" si="10"/>
        <v>#REF!</v>
      </c>
      <c r="E453" s="18"/>
      <c r="F453" s="7"/>
      <c r="G453" s="19"/>
      <c r="H453" s="35"/>
      <c r="I453" s="35"/>
      <c r="J453" s="35">
        <f t="shared" si="11"/>
        <v>81510</v>
      </c>
      <c r="K453" s="20"/>
      <c r="L453" s="7"/>
    </row>
    <row r="454" spans="1:12" s="9" customFormat="1" ht="18.75" hidden="1" x14ac:dyDescent="0.3">
      <c r="A454" s="19"/>
      <c r="B454" s="17"/>
      <c r="C454" s="17"/>
      <c r="D454" s="17" t="e">
        <f t="shared" si="10"/>
        <v>#REF!</v>
      </c>
      <c r="E454" s="18"/>
      <c r="F454" s="7"/>
      <c r="G454" s="19"/>
      <c r="H454" s="35"/>
      <c r="I454" s="35"/>
      <c r="J454" s="35">
        <f t="shared" si="11"/>
        <v>81510</v>
      </c>
      <c r="K454" s="20"/>
      <c r="L454" s="7"/>
    </row>
    <row r="455" spans="1:12" s="9" customFormat="1" ht="18.75" hidden="1" x14ac:dyDescent="0.3">
      <c r="A455" s="19"/>
      <c r="B455" s="17"/>
      <c r="C455" s="17"/>
      <c r="D455" s="17" t="e">
        <f t="shared" si="10"/>
        <v>#REF!</v>
      </c>
      <c r="E455" s="18"/>
      <c r="F455" s="7"/>
      <c r="G455" s="19"/>
      <c r="H455" s="35"/>
      <c r="I455" s="35"/>
      <c r="J455" s="35">
        <f t="shared" si="11"/>
        <v>81510</v>
      </c>
      <c r="K455" s="20"/>
      <c r="L455" s="7"/>
    </row>
    <row r="456" spans="1:12" s="9" customFormat="1" ht="18.75" hidden="1" x14ac:dyDescent="0.3">
      <c r="A456" s="19"/>
      <c r="B456" s="17"/>
      <c r="C456" s="17"/>
      <c r="D456" s="17" t="e">
        <f t="shared" si="10"/>
        <v>#REF!</v>
      </c>
      <c r="E456" s="18"/>
      <c r="F456" s="7"/>
      <c r="G456" s="19"/>
      <c r="H456" s="35"/>
      <c r="I456" s="35"/>
      <c r="J456" s="35">
        <f t="shared" si="11"/>
        <v>81510</v>
      </c>
      <c r="K456" s="20"/>
      <c r="L456" s="7"/>
    </row>
    <row r="457" spans="1:12" s="9" customFormat="1" ht="18.75" hidden="1" x14ac:dyDescent="0.3">
      <c r="A457" s="19"/>
      <c r="B457" s="17"/>
      <c r="C457" s="17"/>
      <c r="D457" s="17" t="e">
        <f t="shared" si="10"/>
        <v>#REF!</v>
      </c>
      <c r="E457" s="18"/>
      <c r="F457" s="7"/>
      <c r="G457" s="19"/>
      <c r="H457" s="35"/>
      <c r="I457" s="35"/>
      <c r="J457" s="35">
        <f t="shared" si="11"/>
        <v>81510</v>
      </c>
      <c r="K457" s="20"/>
      <c r="L457" s="7"/>
    </row>
    <row r="458" spans="1:12" s="9" customFormat="1" ht="18.75" hidden="1" x14ac:dyDescent="0.3">
      <c r="A458" s="19"/>
      <c r="B458" s="17"/>
      <c r="C458" s="17"/>
      <c r="D458" s="17" t="e">
        <f t="shared" si="10"/>
        <v>#REF!</v>
      </c>
      <c r="E458" s="18"/>
      <c r="F458" s="7"/>
      <c r="G458" s="19"/>
      <c r="H458" s="35"/>
      <c r="I458" s="35"/>
      <c r="J458" s="35">
        <f t="shared" si="11"/>
        <v>81510</v>
      </c>
      <c r="K458" s="20"/>
      <c r="L458" s="7"/>
    </row>
    <row r="459" spans="1:12" s="9" customFormat="1" ht="18.75" hidden="1" x14ac:dyDescent="0.3">
      <c r="A459" s="19"/>
      <c r="B459" s="17"/>
      <c r="C459" s="17"/>
      <c r="D459" s="17" t="e">
        <f t="shared" si="10"/>
        <v>#REF!</v>
      </c>
      <c r="E459" s="18"/>
      <c r="F459" s="7"/>
      <c r="G459" s="19"/>
      <c r="H459" s="35"/>
      <c r="I459" s="35"/>
      <c r="J459" s="35">
        <f t="shared" si="11"/>
        <v>81510</v>
      </c>
      <c r="K459" s="20"/>
      <c r="L459" s="7"/>
    </row>
    <row r="460" spans="1:12" s="9" customFormat="1" ht="18.75" hidden="1" x14ac:dyDescent="0.3">
      <c r="A460" s="19"/>
      <c r="B460" s="17"/>
      <c r="C460" s="17"/>
      <c r="D460" s="17" t="e">
        <f t="shared" si="10"/>
        <v>#REF!</v>
      </c>
      <c r="E460" s="18"/>
      <c r="F460" s="7"/>
      <c r="G460" s="19"/>
      <c r="H460" s="35"/>
      <c r="I460" s="35"/>
      <c r="J460" s="35">
        <f t="shared" si="11"/>
        <v>81510</v>
      </c>
      <c r="K460" s="20"/>
      <c r="L460" s="7"/>
    </row>
    <row r="461" spans="1:12" s="9" customFormat="1" ht="18.75" hidden="1" x14ac:dyDescent="0.3">
      <c r="A461" s="19"/>
      <c r="B461" s="17"/>
      <c r="C461" s="17"/>
      <c r="D461" s="17" t="e">
        <f t="shared" si="10"/>
        <v>#REF!</v>
      </c>
      <c r="E461" s="18"/>
      <c r="F461" s="7"/>
      <c r="G461" s="19"/>
      <c r="H461" s="35"/>
      <c r="I461" s="35"/>
      <c r="J461" s="35">
        <f t="shared" si="11"/>
        <v>81510</v>
      </c>
      <c r="K461" s="20"/>
      <c r="L461" s="7"/>
    </row>
    <row r="462" spans="1:12" s="9" customFormat="1" ht="18.75" hidden="1" x14ac:dyDescent="0.3">
      <c r="A462" s="19"/>
      <c r="B462" s="17"/>
      <c r="C462" s="17"/>
      <c r="D462" s="17" t="e">
        <f t="shared" si="10"/>
        <v>#REF!</v>
      </c>
      <c r="E462" s="18"/>
      <c r="F462" s="7"/>
      <c r="G462" s="19"/>
      <c r="H462" s="35"/>
      <c r="I462" s="35"/>
      <c r="J462" s="35">
        <f t="shared" si="11"/>
        <v>81510</v>
      </c>
      <c r="K462" s="20"/>
      <c r="L462" s="7"/>
    </row>
    <row r="463" spans="1:12" s="9" customFormat="1" ht="18.75" hidden="1" x14ac:dyDescent="0.3">
      <c r="A463" s="19"/>
      <c r="B463" s="17"/>
      <c r="C463" s="17"/>
      <c r="D463" s="17" t="e">
        <f t="shared" si="10"/>
        <v>#REF!</v>
      </c>
      <c r="E463" s="18"/>
      <c r="F463" s="7"/>
      <c r="G463" s="19"/>
      <c r="H463" s="35"/>
      <c r="I463" s="35"/>
      <c r="J463" s="35">
        <f t="shared" si="11"/>
        <v>81510</v>
      </c>
      <c r="K463" s="20"/>
      <c r="L463" s="7"/>
    </row>
    <row r="464" spans="1:12" s="9" customFormat="1" ht="18.75" hidden="1" x14ac:dyDescent="0.3">
      <c r="A464" s="19"/>
      <c r="B464" s="17"/>
      <c r="C464" s="17"/>
      <c r="D464" s="17" t="e">
        <f t="shared" si="10"/>
        <v>#REF!</v>
      </c>
      <c r="E464" s="18"/>
      <c r="F464" s="7"/>
      <c r="G464" s="19"/>
      <c r="H464" s="35"/>
      <c r="I464" s="35"/>
      <c r="J464" s="35">
        <f t="shared" si="11"/>
        <v>81510</v>
      </c>
      <c r="K464" s="20"/>
      <c r="L464" s="7"/>
    </row>
    <row r="465" spans="1:12" s="9" customFormat="1" ht="18.75" hidden="1" x14ac:dyDescent="0.3">
      <c r="A465" s="19"/>
      <c r="B465" s="17"/>
      <c r="C465" s="17"/>
      <c r="D465" s="17" t="e">
        <f t="shared" si="10"/>
        <v>#REF!</v>
      </c>
      <c r="E465" s="18"/>
      <c r="F465" s="7"/>
      <c r="G465" s="19"/>
      <c r="H465" s="35"/>
      <c r="I465" s="35"/>
      <c r="J465" s="35">
        <f t="shared" si="11"/>
        <v>81510</v>
      </c>
      <c r="K465" s="20"/>
      <c r="L465" s="7"/>
    </row>
    <row r="466" spans="1:12" s="9" customFormat="1" ht="18.75" hidden="1" x14ac:dyDescent="0.3">
      <c r="A466" s="19"/>
      <c r="B466" s="17"/>
      <c r="C466" s="17"/>
      <c r="D466" s="17" t="e">
        <f t="shared" si="10"/>
        <v>#REF!</v>
      </c>
      <c r="E466" s="18"/>
      <c r="F466" s="7"/>
      <c r="G466" s="19"/>
      <c r="H466" s="35"/>
      <c r="I466" s="35"/>
      <c r="J466" s="35">
        <f t="shared" si="11"/>
        <v>81510</v>
      </c>
      <c r="K466" s="20"/>
      <c r="L466" s="7"/>
    </row>
    <row r="467" spans="1:12" s="9" customFormat="1" ht="18.75" hidden="1" x14ac:dyDescent="0.3">
      <c r="A467" s="19"/>
      <c r="B467" s="17"/>
      <c r="C467" s="17"/>
      <c r="D467" s="17" t="e">
        <f t="shared" si="10"/>
        <v>#REF!</v>
      </c>
      <c r="E467" s="18"/>
      <c r="F467" s="7"/>
      <c r="G467" s="19"/>
      <c r="H467" s="35"/>
      <c r="I467" s="35"/>
      <c r="J467" s="35">
        <f t="shared" si="11"/>
        <v>81510</v>
      </c>
      <c r="K467" s="20"/>
      <c r="L467" s="7"/>
    </row>
    <row r="468" spans="1:12" s="9" customFormat="1" ht="18.75" hidden="1" x14ac:dyDescent="0.3">
      <c r="A468" s="19"/>
      <c r="B468" s="17"/>
      <c r="C468" s="17"/>
      <c r="D468" s="17" t="e">
        <f t="shared" si="10"/>
        <v>#REF!</v>
      </c>
      <c r="E468" s="18"/>
      <c r="F468" s="7"/>
      <c r="G468" s="19"/>
      <c r="H468" s="35"/>
      <c r="I468" s="35"/>
      <c r="J468" s="35">
        <f t="shared" si="11"/>
        <v>81510</v>
      </c>
      <c r="K468" s="20"/>
      <c r="L468" s="7"/>
    </row>
    <row r="469" spans="1:12" s="9" customFormat="1" ht="18.75" hidden="1" x14ac:dyDescent="0.3">
      <c r="A469" s="19"/>
      <c r="B469" s="17"/>
      <c r="C469" s="17"/>
      <c r="D469" s="17" t="e">
        <f t="shared" si="10"/>
        <v>#REF!</v>
      </c>
      <c r="E469" s="18"/>
      <c r="F469" s="7"/>
      <c r="G469" s="19"/>
      <c r="H469" s="35"/>
      <c r="I469" s="35"/>
      <c r="J469" s="35">
        <f t="shared" si="11"/>
        <v>81510</v>
      </c>
      <c r="K469" s="20"/>
      <c r="L469" s="7"/>
    </row>
    <row r="470" spans="1:12" s="9" customFormat="1" ht="18.75" hidden="1" x14ac:dyDescent="0.3">
      <c r="A470" s="19"/>
      <c r="B470" s="17"/>
      <c r="C470" s="17"/>
      <c r="D470" s="17" t="e">
        <f t="shared" si="10"/>
        <v>#REF!</v>
      </c>
      <c r="E470" s="18"/>
      <c r="F470" s="7"/>
      <c r="G470" s="19"/>
      <c r="H470" s="35"/>
      <c r="I470" s="35"/>
      <c r="J470" s="35">
        <f t="shared" si="11"/>
        <v>81510</v>
      </c>
      <c r="K470" s="20"/>
      <c r="L470" s="7"/>
    </row>
    <row r="471" spans="1:12" s="9" customFormat="1" ht="18.75" hidden="1" x14ac:dyDescent="0.3">
      <c r="A471" s="19"/>
      <c r="B471" s="17"/>
      <c r="C471" s="17"/>
      <c r="D471" s="17" t="e">
        <f t="shared" si="10"/>
        <v>#REF!</v>
      </c>
      <c r="E471" s="18"/>
      <c r="F471" s="7"/>
      <c r="G471" s="19"/>
      <c r="H471" s="35"/>
      <c r="I471" s="35"/>
      <c r="J471" s="35">
        <f t="shared" si="11"/>
        <v>81510</v>
      </c>
      <c r="K471" s="20"/>
      <c r="L471" s="7"/>
    </row>
    <row r="472" spans="1:12" s="9" customFormat="1" ht="18.75" hidden="1" x14ac:dyDescent="0.3">
      <c r="A472" s="19"/>
      <c r="B472" s="17"/>
      <c r="C472" s="17"/>
      <c r="D472" s="17" t="e">
        <f t="shared" si="10"/>
        <v>#REF!</v>
      </c>
      <c r="E472" s="18"/>
      <c r="F472" s="7"/>
      <c r="G472" s="19"/>
      <c r="H472" s="35"/>
      <c r="I472" s="35"/>
      <c r="J472" s="35">
        <f t="shared" si="11"/>
        <v>81510</v>
      </c>
      <c r="K472" s="20"/>
      <c r="L472" s="7"/>
    </row>
    <row r="473" spans="1:12" s="9" customFormat="1" ht="18.75" hidden="1" x14ac:dyDescent="0.3">
      <c r="A473" s="19"/>
      <c r="B473" s="17"/>
      <c r="C473" s="17"/>
      <c r="D473" s="17" t="e">
        <f t="shared" si="10"/>
        <v>#REF!</v>
      </c>
      <c r="E473" s="18"/>
      <c r="F473" s="7"/>
      <c r="G473" s="19"/>
      <c r="H473" s="35"/>
      <c r="I473" s="35"/>
      <c r="J473" s="35">
        <f t="shared" si="11"/>
        <v>81510</v>
      </c>
      <c r="K473" s="20"/>
      <c r="L473" s="7"/>
    </row>
    <row r="474" spans="1:12" s="9" customFormat="1" ht="18.75" hidden="1" x14ac:dyDescent="0.3">
      <c r="A474" s="19"/>
      <c r="B474" s="17"/>
      <c r="C474" s="17"/>
      <c r="D474" s="17" t="e">
        <f t="shared" si="10"/>
        <v>#REF!</v>
      </c>
      <c r="E474" s="18"/>
      <c r="F474" s="7"/>
      <c r="G474" s="19"/>
      <c r="H474" s="35"/>
      <c r="I474" s="35"/>
      <c r="J474" s="35">
        <f t="shared" si="11"/>
        <v>81510</v>
      </c>
      <c r="K474" s="20"/>
      <c r="L474" s="7"/>
    </row>
    <row r="475" spans="1:12" s="9" customFormat="1" ht="18.75" hidden="1" x14ac:dyDescent="0.3">
      <c r="A475" s="19"/>
      <c r="B475" s="17"/>
      <c r="C475" s="17"/>
      <c r="D475" s="17" t="e">
        <f t="shared" si="10"/>
        <v>#REF!</v>
      </c>
      <c r="E475" s="18"/>
      <c r="F475" s="7"/>
      <c r="G475" s="19"/>
      <c r="H475" s="35"/>
      <c r="I475" s="35"/>
      <c r="J475" s="35">
        <f t="shared" si="11"/>
        <v>81510</v>
      </c>
      <c r="K475" s="20"/>
      <c r="L475" s="7"/>
    </row>
    <row r="476" spans="1:12" s="9" customFormat="1" ht="18.75" hidden="1" x14ac:dyDescent="0.3">
      <c r="A476" s="19"/>
      <c r="B476" s="17"/>
      <c r="C476" s="17"/>
      <c r="D476" s="17" t="e">
        <f t="shared" si="10"/>
        <v>#REF!</v>
      </c>
      <c r="E476" s="18"/>
      <c r="F476" s="7"/>
      <c r="G476" s="19"/>
      <c r="H476" s="35"/>
      <c r="I476" s="35"/>
      <c r="J476" s="35">
        <f t="shared" si="11"/>
        <v>81510</v>
      </c>
      <c r="K476" s="20"/>
      <c r="L476" s="7"/>
    </row>
    <row r="477" spans="1:12" s="9" customFormat="1" ht="18.75" hidden="1" x14ac:dyDescent="0.3">
      <c r="A477" s="19"/>
      <c r="B477" s="17"/>
      <c r="C477" s="17"/>
      <c r="D477" s="17" t="e">
        <f t="shared" si="10"/>
        <v>#REF!</v>
      </c>
      <c r="E477" s="18"/>
      <c r="F477" s="7"/>
      <c r="G477" s="19"/>
      <c r="H477" s="35"/>
      <c r="I477" s="35"/>
      <c r="J477" s="35">
        <f t="shared" si="11"/>
        <v>81510</v>
      </c>
      <c r="K477" s="20"/>
      <c r="L477" s="7"/>
    </row>
    <row r="478" spans="1:12" s="9" customFormat="1" ht="18.75" hidden="1" x14ac:dyDescent="0.3">
      <c r="A478" s="19"/>
      <c r="B478" s="17"/>
      <c r="C478" s="17"/>
      <c r="D478" s="17" t="e">
        <f t="shared" si="10"/>
        <v>#REF!</v>
      </c>
      <c r="E478" s="18"/>
      <c r="F478" s="7"/>
      <c r="G478" s="19"/>
      <c r="H478" s="35"/>
      <c r="I478" s="35"/>
      <c r="J478" s="35">
        <f t="shared" si="11"/>
        <v>81510</v>
      </c>
      <c r="K478" s="20"/>
      <c r="L478" s="7"/>
    </row>
    <row r="479" spans="1:12" s="9" customFormat="1" ht="18.75" hidden="1" x14ac:dyDescent="0.3">
      <c r="A479" s="19"/>
      <c r="B479" s="17"/>
      <c r="C479" s="17"/>
      <c r="D479" s="17" t="e">
        <f t="shared" si="10"/>
        <v>#REF!</v>
      </c>
      <c r="E479" s="18"/>
      <c r="F479" s="7"/>
      <c r="G479" s="19"/>
      <c r="H479" s="35"/>
      <c r="I479" s="35"/>
      <c r="J479" s="35">
        <f t="shared" si="11"/>
        <v>81510</v>
      </c>
      <c r="K479" s="20"/>
      <c r="L479" s="7"/>
    </row>
    <row r="480" spans="1:12" s="9" customFormat="1" ht="18.75" hidden="1" x14ac:dyDescent="0.3">
      <c r="A480" s="19"/>
      <c r="B480" s="17"/>
      <c r="C480" s="17"/>
      <c r="D480" s="17" t="e">
        <f t="shared" si="10"/>
        <v>#REF!</v>
      </c>
      <c r="E480" s="18"/>
      <c r="F480" s="7"/>
      <c r="G480" s="19"/>
      <c r="H480" s="35"/>
      <c r="I480" s="35"/>
      <c r="J480" s="35">
        <f t="shared" si="11"/>
        <v>81510</v>
      </c>
      <c r="K480" s="20"/>
      <c r="L480" s="7"/>
    </row>
    <row r="481" spans="1:12" s="9" customFormat="1" ht="18.75" hidden="1" x14ac:dyDescent="0.3">
      <c r="A481" s="19"/>
      <c r="B481" s="17"/>
      <c r="C481" s="17"/>
      <c r="D481" s="17" t="e">
        <f t="shared" si="10"/>
        <v>#REF!</v>
      </c>
      <c r="E481" s="18"/>
      <c r="F481" s="7"/>
      <c r="G481" s="19"/>
      <c r="H481" s="35"/>
      <c r="I481" s="35"/>
      <c r="J481" s="35">
        <f t="shared" si="11"/>
        <v>81510</v>
      </c>
      <c r="K481" s="20"/>
      <c r="L481" s="7"/>
    </row>
    <row r="482" spans="1:12" s="9" customFormat="1" ht="18.75" hidden="1" x14ac:dyDescent="0.3">
      <c r="A482" s="19"/>
      <c r="B482" s="17"/>
      <c r="C482" s="17"/>
      <c r="D482" s="17" t="e">
        <f t="shared" si="10"/>
        <v>#REF!</v>
      </c>
      <c r="E482" s="18"/>
      <c r="F482" s="7"/>
      <c r="G482" s="19"/>
      <c r="H482" s="35"/>
      <c r="I482" s="35"/>
      <c r="J482" s="35">
        <f t="shared" si="11"/>
        <v>81510</v>
      </c>
      <c r="K482" s="20"/>
      <c r="L482" s="7"/>
    </row>
    <row r="483" spans="1:12" s="9" customFormat="1" ht="18.75" hidden="1" x14ac:dyDescent="0.3">
      <c r="A483" s="19"/>
      <c r="B483" s="17"/>
      <c r="C483" s="17"/>
      <c r="D483" s="17" t="e">
        <f t="shared" si="10"/>
        <v>#REF!</v>
      </c>
      <c r="E483" s="18"/>
      <c r="F483" s="7"/>
      <c r="G483" s="19"/>
      <c r="H483" s="35"/>
      <c r="I483" s="35"/>
      <c r="J483" s="35">
        <f t="shared" si="11"/>
        <v>81510</v>
      </c>
      <c r="K483" s="20"/>
      <c r="L483" s="7"/>
    </row>
    <row r="484" spans="1:12" s="9" customFormat="1" ht="18.75" hidden="1" x14ac:dyDescent="0.3">
      <c r="A484" s="19"/>
      <c r="B484" s="17"/>
      <c r="C484" s="17"/>
      <c r="D484" s="17" t="e">
        <f t="shared" si="10"/>
        <v>#REF!</v>
      </c>
      <c r="E484" s="18"/>
      <c r="F484" s="7"/>
      <c r="G484" s="19"/>
      <c r="H484" s="35"/>
      <c r="I484" s="35"/>
      <c r="J484" s="35">
        <f t="shared" si="11"/>
        <v>81510</v>
      </c>
      <c r="K484" s="20"/>
      <c r="L484" s="7"/>
    </row>
    <row r="485" spans="1:12" s="9" customFormat="1" ht="18.75" hidden="1" x14ac:dyDescent="0.3">
      <c r="A485" s="19"/>
      <c r="B485" s="17"/>
      <c r="C485" s="17"/>
      <c r="D485" s="17" t="e">
        <f t="shared" si="10"/>
        <v>#REF!</v>
      </c>
      <c r="E485" s="18"/>
      <c r="F485" s="7"/>
      <c r="G485" s="19"/>
      <c r="H485" s="35"/>
      <c r="I485" s="35"/>
      <c r="J485" s="35">
        <f t="shared" si="11"/>
        <v>81510</v>
      </c>
      <c r="K485" s="20"/>
      <c r="L485" s="7"/>
    </row>
    <row r="486" spans="1:12" s="9" customFormat="1" ht="18.75" hidden="1" x14ac:dyDescent="0.3">
      <c r="A486" s="19"/>
      <c r="B486" s="17"/>
      <c r="C486" s="17"/>
      <c r="D486" s="17" t="e">
        <f t="shared" si="10"/>
        <v>#REF!</v>
      </c>
      <c r="E486" s="18"/>
      <c r="F486" s="7"/>
      <c r="G486" s="19"/>
      <c r="H486" s="35"/>
      <c r="I486" s="35"/>
      <c r="J486" s="35">
        <f t="shared" si="11"/>
        <v>81510</v>
      </c>
      <c r="K486" s="20"/>
      <c r="L486" s="7"/>
    </row>
    <row r="487" spans="1:12" s="9" customFormat="1" ht="18.75" hidden="1" x14ac:dyDescent="0.3">
      <c r="A487" s="19"/>
      <c r="B487" s="17"/>
      <c r="C487" s="17"/>
      <c r="D487" s="17" t="e">
        <f t="shared" si="10"/>
        <v>#REF!</v>
      </c>
      <c r="E487" s="18"/>
      <c r="F487" s="7"/>
      <c r="G487" s="19"/>
      <c r="H487" s="35"/>
      <c r="I487" s="35"/>
      <c r="J487" s="35">
        <f t="shared" si="11"/>
        <v>81510</v>
      </c>
      <c r="K487" s="20"/>
      <c r="L487" s="7"/>
    </row>
    <row r="488" spans="1:12" s="9" customFormat="1" ht="18.75" hidden="1" x14ac:dyDescent="0.3">
      <c r="A488" s="19"/>
      <c r="B488" s="17"/>
      <c r="C488" s="17"/>
      <c r="D488" s="17" t="e">
        <f t="shared" si="10"/>
        <v>#REF!</v>
      </c>
      <c r="E488" s="18"/>
      <c r="F488" s="7"/>
      <c r="G488" s="19"/>
      <c r="H488" s="35"/>
      <c r="I488" s="35"/>
      <c r="J488" s="35">
        <f t="shared" si="11"/>
        <v>81510</v>
      </c>
      <c r="K488" s="20"/>
      <c r="L488" s="7"/>
    </row>
    <row r="489" spans="1:12" s="9" customFormat="1" ht="18.75" hidden="1" x14ac:dyDescent="0.3">
      <c r="A489" s="19"/>
      <c r="B489" s="17"/>
      <c r="C489" s="17"/>
      <c r="D489" s="17" t="e">
        <f t="shared" ref="D489:D552" si="12">D488+B489-C489</f>
        <v>#REF!</v>
      </c>
      <c r="E489" s="18"/>
      <c r="F489" s="7"/>
      <c r="G489" s="19"/>
      <c r="H489" s="35"/>
      <c r="I489" s="35"/>
      <c r="J489" s="35">
        <f t="shared" si="11"/>
        <v>81510</v>
      </c>
      <c r="K489" s="20"/>
      <c r="L489" s="7"/>
    </row>
    <row r="490" spans="1:12" s="9" customFormat="1" ht="18.75" hidden="1" x14ac:dyDescent="0.3">
      <c r="A490" s="19"/>
      <c r="B490" s="17"/>
      <c r="C490" s="17"/>
      <c r="D490" s="17" t="e">
        <f t="shared" si="12"/>
        <v>#REF!</v>
      </c>
      <c r="E490" s="18"/>
      <c r="F490" s="7"/>
      <c r="G490" s="19"/>
      <c r="H490" s="35"/>
      <c r="I490" s="35"/>
      <c r="J490" s="35">
        <f t="shared" ref="J490:J553" si="13">J489+H490-I490</f>
        <v>81510</v>
      </c>
      <c r="K490" s="20"/>
      <c r="L490" s="7"/>
    </row>
    <row r="491" spans="1:12" s="9" customFormat="1" ht="18.75" hidden="1" x14ac:dyDescent="0.3">
      <c r="A491" s="19"/>
      <c r="B491" s="17"/>
      <c r="C491" s="17"/>
      <c r="D491" s="17" t="e">
        <f t="shared" si="12"/>
        <v>#REF!</v>
      </c>
      <c r="E491" s="18"/>
      <c r="F491" s="7"/>
      <c r="G491" s="19"/>
      <c r="H491" s="35"/>
      <c r="I491" s="35"/>
      <c r="J491" s="35">
        <f t="shared" si="13"/>
        <v>81510</v>
      </c>
      <c r="K491" s="20"/>
      <c r="L491" s="7"/>
    </row>
    <row r="492" spans="1:12" s="9" customFormat="1" ht="18.75" hidden="1" x14ac:dyDescent="0.3">
      <c r="A492" s="19"/>
      <c r="B492" s="17"/>
      <c r="C492" s="17"/>
      <c r="D492" s="17" t="e">
        <f t="shared" si="12"/>
        <v>#REF!</v>
      </c>
      <c r="E492" s="18"/>
      <c r="F492" s="7"/>
      <c r="G492" s="19"/>
      <c r="H492" s="35"/>
      <c r="I492" s="35"/>
      <c r="J492" s="35">
        <f t="shared" si="13"/>
        <v>81510</v>
      </c>
      <c r="K492" s="20"/>
      <c r="L492" s="7"/>
    </row>
    <row r="493" spans="1:12" s="9" customFormat="1" ht="18.75" hidden="1" x14ac:dyDescent="0.3">
      <c r="A493" s="19"/>
      <c r="B493" s="17"/>
      <c r="C493" s="17"/>
      <c r="D493" s="17" t="e">
        <f t="shared" si="12"/>
        <v>#REF!</v>
      </c>
      <c r="E493" s="18"/>
      <c r="F493" s="7"/>
      <c r="G493" s="19"/>
      <c r="H493" s="35"/>
      <c r="I493" s="35"/>
      <c r="J493" s="35">
        <f t="shared" si="13"/>
        <v>81510</v>
      </c>
      <c r="K493" s="20"/>
      <c r="L493" s="7"/>
    </row>
    <row r="494" spans="1:12" s="9" customFormat="1" ht="18.75" hidden="1" x14ac:dyDescent="0.3">
      <c r="A494" s="19"/>
      <c r="B494" s="17"/>
      <c r="C494" s="17"/>
      <c r="D494" s="17" t="e">
        <f t="shared" si="12"/>
        <v>#REF!</v>
      </c>
      <c r="E494" s="18"/>
      <c r="F494" s="7"/>
      <c r="G494" s="19"/>
      <c r="H494" s="35"/>
      <c r="I494" s="35"/>
      <c r="J494" s="35">
        <f t="shared" si="13"/>
        <v>81510</v>
      </c>
      <c r="K494" s="20"/>
      <c r="L494" s="7"/>
    </row>
    <row r="495" spans="1:12" s="9" customFormat="1" ht="18.75" hidden="1" x14ac:dyDescent="0.3">
      <c r="A495" s="19"/>
      <c r="B495" s="17"/>
      <c r="C495" s="17"/>
      <c r="D495" s="17" t="e">
        <f t="shared" si="12"/>
        <v>#REF!</v>
      </c>
      <c r="E495" s="18"/>
      <c r="F495" s="7"/>
      <c r="G495" s="19"/>
      <c r="H495" s="35"/>
      <c r="I495" s="35"/>
      <c r="J495" s="35">
        <f t="shared" si="13"/>
        <v>81510</v>
      </c>
      <c r="K495" s="20"/>
      <c r="L495" s="7"/>
    </row>
    <row r="496" spans="1:12" s="9" customFormat="1" ht="18.75" hidden="1" x14ac:dyDescent="0.3">
      <c r="A496" s="19"/>
      <c r="B496" s="17"/>
      <c r="C496" s="17"/>
      <c r="D496" s="17" t="e">
        <f t="shared" si="12"/>
        <v>#REF!</v>
      </c>
      <c r="E496" s="18"/>
      <c r="F496" s="7"/>
      <c r="G496" s="19"/>
      <c r="H496" s="35"/>
      <c r="I496" s="35"/>
      <c r="J496" s="35">
        <f t="shared" si="13"/>
        <v>81510</v>
      </c>
      <c r="K496" s="20"/>
      <c r="L496" s="7"/>
    </row>
    <row r="497" spans="1:12" s="9" customFormat="1" ht="18.75" hidden="1" x14ac:dyDescent="0.3">
      <c r="A497" s="19"/>
      <c r="B497" s="17"/>
      <c r="C497" s="17"/>
      <c r="D497" s="17" t="e">
        <f t="shared" si="12"/>
        <v>#REF!</v>
      </c>
      <c r="E497" s="18"/>
      <c r="F497" s="7"/>
      <c r="G497" s="19"/>
      <c r="H497" s="35"/>
      <c r="I497" s="35"/>
      <c r="J497" s="35">
        <f t="shared" si="13"/>
        <v>81510</v>
      </c>
      <c r="K497" s="20"/>
      <c r="L497" s="7"/>
    </row>
    <row r="498" spans="1:12" s="9" customFormat="1" ht="18.75" hidden="1" x14ac:dyDescent="0.3">
      <c r="A498" s="19"/>
      <c r="B498" s="17"/>
      <c r="C498" s="17"/>
      <c r="D498" s="17" t="e">
        <f t="shared" si="12"/>
        <v>#REF!</v>
      </c>
      <c r="E498" s="18"/>
      <c r="F498" s="7"/>
      <c r="G498" s="19"/>
      <c r="H498" s="35"/>
      <c r="I498" s="35"/>
      <c r="J498" s="35">
        <f t="shared" si="13"/>
        <v>81510</v>
      </c>
      <c r="K498" s="20"/>
      <c r="L498" s="7"/>
    </row>
    <row r="499" spans="1:12" s="9" customFormat="1" ht="18.75" hidden="1" x14ac:dyDescent="0.3">
      <c r="A499" s="19"/>
      <c r="B499" s="17"/>
      <c r="C499" s="17"/>
      <c r="D499" s="17" t="e">
        <f t="shared" si="12"/>
        <v>#REF!</v>
      </c>
      <c r="E499" s="18"/>
      <c r="F499" s="7"/>
      <c r="G499" s="19"/>
      <c r="H499" s="35"/>
      <c r="I499" s="35"/>
      <c r="J499" s="35">
        <f t="shared" si="13"/>
        <v>81510</v>
      </c>
      <c r="K499" s="20"/>
      <c r="L499" s="7"/>
    </row>
    <row r="500" spans="1:12" s="9" customFormat="1" ht="18.75" hidden="1" x14ac:dyDescent="0.3">
      <c r="A500" s="19"/>
      <c r="B500" s="17"/>
      <c r="C500" s="17"/>
      <c r="D500" s="17" t="e">
        <f t="shared" si="12"/>
        <v>#REF!</v>
      </c>
      <c r="E500" s="18"/>
      <c r="F500" s="7"/>
      <c r="G500" s="19"/>
      <c r="H500" s="35"/>
      <c r="I500" s="35"/>
      <c r="J500" s="35">
        <f t="shared" si="13"/>
        <v>81510</v>
      </c>
      <c r="K500" s="20"/>
      <c r="L500" s="7"/>
    </row>
    <row r="501" spans="1:12" s="9" customFormat="1" ht="18.75" hidden="1" x14ac:dyDescent="0.3">
      <c r="A501" s="19"/>
      <c r="B501" s="17"/>
      <c r="C501" s="17"/>
      <c r="D501" s="17" t="e">
        <f t="shared" si="12"/>
        <v>#REF!</v>
      </c>
      <c r="E501" s="18"/>
      <c r="F501" s="7"/>
      <c r="G501" s="19"/>
      <c r="H501" s="35"/>
      <c r="I501" s="35"/>
      <c r="J501" s="35">
        <f t="shared" si="13"/>
        <v>81510</v>
      </c>
      <c r="K501" s="20"/>
      <c r="L501" s="7"/>
    </row>
    <row r="502" spans="1:12" s="9" customFormat="1" ht="18.75" hidden="1" x14ac:dyDescent="0.3">
      <c r="A502" s="19"/>
      <c r="B502" s="17"/>
      <c r="C502" s="17"/>
      <c r="D502" s="17" t="e">
        <f t="shared" si="12"/>
        <v>#REF!</v>
      </c>
      <c r="E502" s="18"/>
      <c r="F502" s="7"/>
      <c r="G502" s="19"/>
      <c r="H502" s="35"/>
      <c r="I502" s="35"/>
      <c r="J502" s="35">
        <f t="shared" si="13"/>
        <v>81510</v>
      </c>
      <c r="K502" s="20"/>
      <c r="L502" s="7"/>
    </row>
    <row r="503" spans="1:12" s="9" customFormat="1" ht="18.75" hidden="1" x14ac:dyDescent="0.3">
      <c r="A503" s="19"/>
      <c r="B503" s="17"/>
      <c r="C503" s="17"/>
      <c r="D503" s="17" t="e">
        <f t="shared" si="12"/>
        <v>#REF!</v>
      </c>
      <c r="E503" s="18"/>
      <c r="F503" s="7"/>
      <c r="G503" s="19"/>
      <c r="H503" s="35"/>
      <c r="I503" s="35"/>
      <c r="J503" s="35">
        <f t="shared" si="13"/>
        <v>81510</v>
      </c>
      <c r="K503" s="20"/>
      <c r="L503" s="7"/>
    </row>
    <row r="504" spans="1:12" s="9" customFormat="1" ht="18.75" hidden="1" x14ac:dyDescent="0.3">
      <c r="A504" s="19"/>
      <c r="B504" s="17"/>
      <c r="C504" s="17"/>
      <c r="D504" s="17" t="e">
        <f t="shared" si="12"/>
        <v>#REF!</v>
      </c>
      <c r="E504" s="18"/>
      <c r="F504" s="7"/>
      <c r="G504" s="19"/>
      <c r="H504" s="35"/>
      <c r="I504" s="35"/>
      <c r="J504" s="35">
        <f t="shared" si="13"/>
        <v>81510</v>
      </c>
      <c r="K504" s="20"/>
      <c r="L504" s="7"/>
    </row>
    <row r="505" spans="1:12" s="9" customFormat="1" ht="18.75" hidden="1" x14ac:dyDescent="0.3">
      <c r="A505" s="19"/>
      <c r="B505" s="17"/>
      <c r="C505" s="17"/>
      <c r="D505" s="17" t="e">
        <f t="shared" si="12"/>
        <v>#REF!</v>
      </c>
      <c r="E505" s="18"/>
      <c r="F505" s="7"/>
      <c r="G505" s="19"/>
      <c r="H505" s="35"/>
      <c r="I505" s="35"/>
      <c r="J505" s="35">
        <f t="shared" si="13"/>
        <v>81510</v>
      </c>
      <c r="K505" s="20"/>
      <c r="L505" s="7"/>
    </row>
    <row r="506" spans="1:12" s="9" customFormat="1" ht="18.75" hidden="1" x14ac:dyDescent="0.3">
      <c r="A506" s="19"/>
      <c r="B506" s="17"/>
      <c r="C506" s="17"/>
      <c r="D506" s="17" t="e">
        <f t="shared" si="12"/>
        <v>#REF!</v>
      </c>
      <c r="E506" s="18"/>
      <c r="F506" s="7"/>
      <c r="G506" s="19"/>
      <c r="H506" s="35"/>
      <c r="I506" s="35"/>
      <c r="J506" s="35">
        <f t="shared" si="13"/>
        <v>81510</v>
      </c>
      <c r="K506" s="20"/>
      <c r="L506" s="7"/>
    </row>
    <row r="507" spans="1:12" s="9" customFormat="1" ht="18.75" hidden="1" x14ac:dyDescent="0.3">
      <c r="A507" s="19"/>
      <c r="B507" s="17"/>
      <c r="C507" s="17"/>
      <c r="D507" s="17" t="e">
        <f t="shared" si="12"/>
        <v>#REF!</v>
      </c>
      <c r="E507" s="18"/>
      <c r="F507" s="7"/>
      <c r="G507" s="19"/>
      <c r="H507" s="35"/>
      <c r="I507" s="35"/>
      <c r="J507" s="35">
        <f t="shared" si="13"/>
        <v>81510</v>
      </c>
      <c r="K507" s="20"/>
      <c r="L507" s="7"/>
    </row>
    <row r="508" spans="1:12" s="9" customFormat="1" ht="18.75" hidden="1" x14ac:dyDescent="0.3">
      <c r="A508" s="19"/>
      <c r="B508" s="17"/>
      <c r="C508" s="17"/>
      <c r="D508" s="17" t="e">
        <f t="shared" si="12"/>
        <v>#REF!</v>
      </c>
      <c r="E508" s="18"/>
      <c r="F508" s="7"/>
      <c r="G508" s="19"/>
      <c r="H508" s="35"/>
      <c r="I508" s="35"/>
      <c r="J508" s="35">
        <f t="shared" si="13"/>
        <v>81510</v>
      </c>
      <c r="K508" s="20"/>
      <c r="L508" s="7"/>
    </row>
    <row r="509" spans="1:12" s="9" customFormat="1" ht="18.75" hidden="1" x14ac:dyDescent="0.3">
      <c r="A509" s="19"/>
      <c r="B509" s="17"/>
      <c r="C509" s="17"/>
      <c r="D509" s="17" t="e">
        <f t="shared" si="12"/>
        <v>#REF!</v>
      </c>
      <c r="E509" s="18"/>
      <c r="F509" s="7"/>
      <c r="G509" s="19"/>
      <c r="H509" s="35"/>
      <c r="I509" s="35"/>
      <c r="J509" s="35">
        <f t="shared" si="13"/>
        <v>81510</v>
      </c>
      <c r="K509" s="20"/>
      <c r="L509" s="7"/>
    </row>
    <row r="510" spans="1:12" s="9" customFormat="1" ht="18.75" hidden="1" x14ac:dyDescent="0.3">
      <c r="A510" s="19"/>
      <c r="B510" s="17"/>
      <c r="C510" s="17"/>
      <c r="D510" s="17" t="e">
        <f t="shared" si="12"/>
        <v>#REF!</v>
      </c>
      <c r="E510" s="18"/>
      <c r="F510" s="7"/>
      <c r="G510" s="19"/>
      <c r="H510" s="35"/>
      <c r="I510" s="35"/>
      <c r="J510" s="35">
        <f t="shared" si="13"/>
        <v>81510</v>
      </c>
      <c r="K510" s="20"/>
      <c r="L510" s="7"/>
    </row>
    <row r="511" spans="1:12" s="9" customFormat="1" ht="18.75" hidden="1" x14ac:dyDescent="0.3">
      <c r="A511" s="19"/>
      <c r="B511" s="17"/>
      <c r="C511" s="17"/>
      <c r="D511" s="17" t="e">
        <f t="shared" si="12"/>
        <v>#REF!</v>
      </c>
      <c r="E511" s="18"/>
      <c r="F511" s="7"/>
      <c r="G511" s="19"/>
      <c r="H511" s="35"/>
      <c r="I511" s="35"/>
      <c r="J511" s="35">
        <f t="shared" si="13"/>
        <v>81510</v>
      </c>
      <c r="K511" s="20"/>
      <c r="L511" s="7"/>
    </row>
    <row r="512" spans="1:12" s="9" customFormat="1" ht="18.75" hidden="1" x14ac:dyDescent="0.3">
      <c r="A512" s="19"/>
      <c r="B512" s="17"/>
      <c r="C512" s="17"/>
      <c r="D512" s="17" t="e">
        <f t="shared" si="12"/>
        <v>#REF!</v>
      </c>
      <c r="E512" s="18"/>
      <c r="F512" s="7"/>
      <c r="G512" s="19"/>
      <c r="H512" s="35"/>
      <c r="I512" s="35"/>
      <c r="J512" s="35">
        <f t="shared" si="13"/>
        <v>81510</v>
      </c>
      <c r="K512" s="20"/>
      <c r="L512" s="7"/>
    </row>
    <row r="513" spans="1:12" s="9" customFormat="1" ht="18.75" hidden="1" x14ac:dyDescent="0.3">
      <c r="A513" s="19"/>
      <c r="B513" s="17"/>
      <c r="C513" s="17"/>
      <c r="D513" s="17" t="e">
        <f t="shared" si="12"/>
        <v>#REF!</v>
      </c>
      <c r="E513" s="18"/>
      <c r="F513" s="7"/>
      <c r="G513" s="19"/>
      <c r="H513" s="35"/>
      <c r="I513" s="35"/>
      <c r="J513" s="35">
        <f t="shared" si="13"/>
        <v>81510</v>
      </c>
      <c r="K513" s="20"/>
      <c r="L513" s="7"/>
    </row>
    <row r="514" spans="1:12" s="9" customFormat="1" ht="18.75" hidden="1" x14ac:dyDescent="0.3">
      <c r="A514" s="19"/>
      <c r="B514" s="17"/>
      <c r="C514" s="17"/>
      <c r="D514" s="17" t="e">
        <f t="shared" si="12"/>
        <v>#REF!</v>
      </c>
      <c r="E514" s="18"/>
      <c r="F514" s="7"/>
      <c r="G514" s="19"/>
      <c r="H514" s="35"/>
      <c r="I514" s="35"/>
      <c r="J514" s="35">
        <f t="shared" si="13"/>
        <v>81510</v>
      </c>
      <c r="K514" s="20"/>
      <c r="L514" s="7"/>
    </row>
    <row r="515" spans="1:12" s="9" customFormat="1" ht="18.75" hidden="1" x14ac:dyDescent="0.3">
      <c r="A515" s="19"/>
      <c r="B515" s="17"/>
      <c r="C515" s="17"/>
      <c r="D515" s="17" t="e">
        <f t="shared" si="12"/>
        <v>#REF!</v>
      </c>
      <c r="E515" s="18"/>
      <c r="F515" s="7"/>
      <c r="G515" s="19"/>
      <c r="H515" s="35"/>
      <c r="I515" s="35"/>
      <c r="J515" s="35">
        <f t="shared" si="13"/>
        <v>81510</v>
      </c>
      <c r="K515" s="20"/>
      <c r="L515" s="7"/>
    </row>
    <row r="516" spans="1:12" s="9" customFormat="1" ht="18.75" hidden="1" x14ac:dyDescent="0.3">
      <c r="A516" s="19"/>
      <c r="B516" s="17"/>
      <c r="C516" s="17"/>
      <c r="D516" s="17" t="e">
        <f t="shared" si="12"/>
        <v>#REF!</v>
      </c>
      <c r="E516" s="18"/>
      <c r="F516" s="7"/>
      <c r="G516" s="19"/>
      <c r="H516" s="35"/>
      <c r="I516" s="35"/>
      <c r="J516" s="35">
        <f t="shared" si="13"/>
        <v>81510</v>
      </c>
      <c r="K516" s="20"/>
      <c r="L516" s="7"/>
    </row>
    <row r="517" spans="1:12" s="9" customFormat="1" ht="18.75" hidden="1" x14ac:dyDescent="0.3">
      <c r="A517" s="19"/>
      <c r="B517" s="17"/>
      <c r="C517" s="17"/>
      <c r="D517" s="17" t="e">
        <f t="shared" si="12"/>
        <v>#REF!</v>
      </c>
      <c r="E517" s="18"/>
      <c r="F517" s="7"/>
      <c r="G517" s="19"/>
      <c r="H517" s="35"/>
      <c r="I517" s="35"/>
      <c r="J517" s="35">
        <f t="shared" si="13"/>
        <v>81510</v>
      </c>
      <c r="K517" s="20"/>
      <c r="L517" s="7"/>
    </row>
    <row r="518" spans="1:12" s="9" customFormat="1" ht="18.75" hidden="1" x14ac:dyDescent="0.3">
      <c r="A518" s="19"/>
      <c r="B518" s="17"/>
      <c r="C518" s="17"/>
      <c r="D518" s="17" t="e">
        <f t="shared" si="12"/>
        <v>#REF!</v>
      </c>
      <c r="E518" s="18"/>
      <c r="F518" s="7"/>
      <c r="G518" s="19"/>
      <c r="H518" s="35"/>
      <c r="I518" s="35"/>
      <c r="J518" s="35">
        <f t="shared" si="13"/>
        <v>81510</v>
      </c>
      <c r="K518" s="20"/>
      <c r="L518" s="7"/>
    </row>
    <row r="519" spans="1:12" s="9" customFormat="1" ht="18.75" hidden="1" x14ac:dyDescent="0.3">
      <c r="A519" s="19"/>
      <c r="B519" s="17"/>
      <c r="C519" s="17"/>
      <c r="D519" s="17" t="e">
        <f t="shared" si="12"/>
        <v>#REF!</v>
      </c>
      <c r="E519" s="18"/>
      <c r="F519" s="7"/>
      <c r="G519" s="19"/>
      <c r="H519" s="35"/>
      <c r="I519" s="35"/>
      <c r="J519" s="35">
        <f t="shared" si="13"/>
        <v>81510</v>
      </c>
      <c r="K519" s="20"/>
      <c r="L519" s="7"/>
    </row>
    <row r="520" spans="1:12" s="9" customFormat="1" ht="18.75" hidden="1" x14ac:dyDescent="0.3">
      <c r="A520" s="19"/>
      <c r="B520" s="17"/>
      <c r="C520" s="17"/>
      <c r="D520" s="17" t="e">
        <f t="shared" si="12"/>
        <v>#REF!</v>
      </c>
      <c r="E520" s="18"/>
      <c r="F520" s="7"/>
      <c r="G520" s="19"/>
      <c r="H520" s="35"/>
      <c r="I520" s="35"/>
      <c r="J520" s="35">
        <f t="shared" si="13"/>
        <v>81510</v>
      </c>
      <c r="K520" s="20"/>
      <c r="L520" s="7"/>
    </row>
    <row r="521" spans="1:12" s="9" customFormat="1" ht="18.75" hidden="1" x14ac:dyDescent="0.3">
      <c r="A521" s="19"/>
      <c r="B521" s="17"/>
      <c r="C521" s="17"/>
      <c r="D521" s="17" t="e">
        <f t="shared" si="12"/>
        <v>#REF!</v>
      </c>
      <c r="E521" s="18"/>
      <c r="F521" s="7"/>
      <c r="G521" s="19"/>
      <c r="H521" s="35"/>
      <c r="I521" s="35"/>
      <c r="J521" s="35">
        <f t="shared" si="13"/>
        <v>81510</v>
      </c>
      <c r="K521" s="20"/>
      <c r="L521" s="7"/>
    </row>
    <row r="522" spans="1:12" s="9" customFormat="1" ht="18.75" hidden="1" x14ac:dyDescent="0.3">
      <c r="A522" s="19"/>
      <c r="B522" s="17"/>
      <c r="C522" s="17"/>
      <c r="D522" s="17" t="e">
        <f t="shared" si="12"/>
        <v>#REF!</v>
      </c>
      <c r="E522" s="18"/>
      <c r="F522" s="7"/>
      <c r="G522" s="19"/>
      <c r="H522" s="35"/>
      <c r="I522" s="35"/>
      <c r="J522" s="35">
        <f t="shared" si="13"/>
        <v>81510</v>
      </c>
      <c r="K522" s="20"/>
      <c r="L522" s="7"/>
    </row>
    <row r="523" spans="1:12" s="9" customFormat="1" ht="18.75" hidden="1" x14ac:dyDescent="0.3">
      <c r="A523" s="19"/>
      <c r="B523" s="17"/>
      <c r="C523" s="17"/>
      <c r="D523" s="17" t="e">
        <f t="shared" si="12"/>
        <v>#REF!</v>
      </c>
      <c r="E523" s="18"/>
      <c r="F523" s="7"/>
      <c r="G523" s="19"/>
      <c r="H523" s="35"/>
      <c r="I523" s="35"/>
      <c r="J523" s="35">
        <f t="shared" si="13"/>
        <v>81510</v>
      </c>
      <c r="K523" s="20"/>
      <c r="L523" s="7"/>
    </row>
    <row r="524" spans="1:12" s="9" customFormat="1" ht="18.75" hidden="1" x14ac:dyDescent="0.3">
      <c r="A524" s="19"/>
      <c r="B524" s="17"/>
      <c r="C524" s="17"/>
      <c r="D524" s="17" t="e">
        <f t="shared" si="12"/>
        <v>#REF!</v>
      </c>
      <c r="E524" s="18"/>
      <c r="F524" s="7"/>
      <c r="G524" s="19"/>
      <c r="H524" s="35"/>
      <c r="I524" s="35"/>
      <c r="J524" s="35">
        <f t="shared" si="13"/>
        <v>81510</v>
      </c>
      <c r="K524" s="20"/>
      <c r="L524" s="7"/>
    </row>
    <row r="525" spans="1:12" s="9" customFormat="1" ht="18.75" hidden="1" x14ac:dyDescent="0.3">
      <c r="A525" s="19"/>
      <c r="B525" s="17"/>
      <c r="C525" s="17"/>
      <c r="D525" s="17" t="e">
        <f t="shared" si="12"/>
        <v>#REF!</v>
      </c>
      <c r="E525" s="18"/>
      <c r="F525" s="7"/>
      <c r="G525" s="19"/>
      <c r="H525" s="35"/>
      <c r="I525" s="35"/>
      <c r="J525" s="35">
        <f t="shared" si="13"/>
        <v>81510</v>
      </c>
      <c r="K525" s="20"/>
      <c r="L525" s="7"/>
    </row>
    <row r="526" spans="1:12" s="9" customFormat="1" ht="18.75" hidden="1" x14ac:dyDescent="0.3">
      <c r="A526" s="19"/>
      <c r="B526" s="17"/>
      <c r="C526" s="17"/>
      <c r="D526" s="17" t="e">
        <f t="shared" si="12"/>
        <v>#REF!</v>
      </c>
      <c r="E526" s="18"/>
      <c r="F526" s="7"/>
      <c r="G526" s="19"/>
      <c r="H526" s="35"/>
      <c r="I526" s="35"/>
      <c r="J526" s="35">
        <f t="shared" si="13"/>
        <v>81510</v>
      </c>
      <c r="K526" s="20"/>
      <c r="L526" s="7"/>
    </row>
    <row r="527" spans="1:12" s="9" customFormat="1" ht="18.75" hidden="1" x14ac:dyDescent="0.3">
      <c r="A527" s="19"/>
      <c r="B527" s="17"/>
      <c r="C527" s="17"/>
      <c r="D527" s="17" t="e">
        <f t="shared" si="12"/>
        <v>#REF!</v>
      </c>
      <c r="E527" s="18"/>
      <c r="F527" s="7"/>
      <c r="G527" s="19"/>
      <c r="H527" s="35"/>
      <c r="I527" s="35"/>
      <c r="J527" s="35">
        <f t="shared" si="13"/>
        <v>81510</v>
      </c>
      <c r="K527" s="20"/>
      <c r="L527" s="7"/>
    </row>
    <row r="528" spans="1:12" s="9" customFormat="1" ht="18.75" hidden="1" x14ac:dyDescent="0.3">
      <c r="A528" s="19"/>
      <c r="B528" s="17"/>
      <c r="C528" s="17"/>
      <c r="D528" s="17" t="e">
        <f t="shared" si="12"/>
        <v>#REF!</v>
      </c>
      <c r="E528" s="18"/>
      <c r="F528" s="7"/>
      <c r="G528" s="19"/>
      <c r="H528" s="35"/>
      <c r="I528" s="35"/>
      <c r="J528" s="35">
        <f t="shared" si="13"/>
        <v>81510</v>
      </c>
      <c r="K528" s="20"/>
      <c r="L528" s="7"/>
    </row>
    <row r="529" spans="1:12" s="9" customFormat="1" ht="18.75" hidden="1" x14ac:dyDescent="0.3">
      <c r="A529" s="19"/>
      <c r="B529" s="17"/>
      <c r="C529" s="17"/>
      <c r="D529" s="17" t="e">
        <f t="shared" si="12"/>
        <v>#REF!</v>
      </c>
      <c r="E529" s="18"/>
      <c r="F529" s="7"/>
      <c r="G529" s="19"/>
      <c r="H529" s="35"/>
      <c r="I529" s="35"/>
      <c r="J529" s="35">
        <f t="shared" si="13"/>
        <v>81510</v>
      </c>
      <c r="K529" s="20"/>
      <c r="L529" s="7"/>
    </row>
    <row r="530" spans="1:12" s="9" customFormat="1" ht="18.75" hidden="1" x14ac:dyDescent="0.3">
      <c r="A530" s="19"/>
      <c r="B530" s="17"/>
      <c r="C530" s="17"/>
      <c r="D530" s="17" t="e">
        <f t="shared" si="12"/>
        <v>#REF!</v>
      </c>
      <c r="E530" s="18"/>
      <c r="F530" s="7"/>
      <c r="G530" s="19"/>
      <c r="H530" s="35"/>
      <c r="I530" s="35"/>
      <c r="J530" s="35">
        <f t="shared" si="13"/>
        <v>81510</v>
      </c>
      <c r="K530" s="20"/>
      <c r="L530" s="7"/>
    </row>
    <row r="531" spans="1:12" s="9" customFormat="1" ht="18.75" hidden="1" x14ac:dyDescent="0.3">
      <c r="A531" s="19"/>
      <c r="B531" s="17"/>
      <c r="C531" s="17"/>
      <c r="D531" s="17" t="e">
        <f t="shared" si="12"/>
        <v>#REF!</v>
      </c>
      <c r="E531" s="18"/>
      <c r="F531" s="7"/>
      <c r="G531" s="19"/>
      <c r="H531" s="35"/>
      <c r="I531" s="35"/>
      <c r="J531" s="35">
        <f t="shared" si="13"/>
        <v>81510</v>
      </c>
      <c r="K531" s="20"/>
      <c r="L531" s="7"/>
    </row>
    <row r="532" spans="1:12" s="9" customFormat="1" ht="18.75" hidden="1" x14ac:dyDescent="0.3">
      <c r="A532" s="19"/>
      <c r="B532" s="17"/>
      <c r="C532" s="17"/>
      <c r="D532" s="17" t="e">
        <f t="shared" si="12"/>
        <v>#REF!</v>
      </c>
      <c r="E532" s="18"/>
      <c r="F532" s="7"/>
      <c r="G532" s="19"/>
      <c r="H532" s="35"/>
      <c r="I532" s="35"/>
      <c r="J532" s="35">
        <f t="shared" si="13"/>
        <v>81510</v>
      </c>
      <c r="K532" s="20"/>
      <c r="L532" s="7"/>
    </row>
    <row r="533" spans="1:12" s="9" customFormat="1" ht="18.75" hidden="1" x14ac:dyDescent="0.3">
      <c r="A533" s="19"/>
      <c r="B533" s="17"/>
      <c r="C533" s="17"/>
      <c r="D533" s="17" t="e">
        <f t="shared" si="12"/>
        <v>#REF!</v>
      </c>
      <c r="E533" s="18"/>
      <c r="F533" s="7"/>
      <c r="G533" s="19"/>
      <c r="H533" s="35"/>
      <c r="I533" s="35"/>
      <c r="J533" s="35">
        <f t="shared" si="13"/>
        <v>81510</v>
      </c>
      <c r="K533" s="20"/>
      <c r="L533" s="7"/>
    </row>
    <row r="534" spans="1:12" s="9" customFormat="1" ht="18.75" hidden="1" x14ac:dyDescent="0.3">
      <c r="A534" s="19"/>
      <c r="B534" s="17"/>
      <c r="C534" s="17"/>
      <c r="D534" s="17" t="e">
        <f t="shared" si="12"/>
        <v>#REF!</v>
      </c>
      <c r="E534" s="18"/>
      <c r="F534" s="7"/>
      <c r="G534" s="19"/>
      <c r="H534" s="35"/>
      <c r="I534" s="35"/>
      <c r="J534" s="35">
        <f t="shared" si="13"/>
        <v>81510</v>
      </c>
      <c r="K534" s="20"/>
      <c r="L534" s="7"/>
    </row>
    <row r="535" spans="1:12" s="9" customFormat="1" ht="18.75" hidden="1" x14ac:dyDescent="0.3">
      <c r="A535" s="19"/>
      <c r="B535" s="17"/>
      <c r="C535" s="17"/>
      <c r="D535" s="17" t="e">
        <f t="shared" si="12"/>
        <v>#REF!</v>
      </c>
      <c r="E535" s="18"/>
      <c r="F535" s="7"/>
      <c r="G535" s="19"/>
      <c r="H535" s="35"/>
      <c r="I535" s="35"/>
      <c r="J535" s="35">
        <f t="shared" si="13"/>
        <v>81510</v>
      </c>
      <c r="K535" s="20"/>
      <c r="L535" s="7"/>
    </row>
    <row r="536" spans="1:12" s="9" customFormat="1" ht="18.75" hidden="1" x14ac:dyDescent="0.3">
      <c r="A536" s="19"/>
      <c r="B536" s="17"/>
      <c r="C536" s="17"/>
      <c r="D536" s="17" t="e">
        <f t="shared" si="12"/>
        <v>#REF!</v>
      </c>
      <c r="E536" s="18"/>
      <c r="F536" s="7"/>
      <c r="G536" s="19"/>
      <c r="H536" s="35"/>
      <c r="I536" s="35"/>
      <c r="J536" s="35">
        <f t="shared" si="13"/>
        <v>81510</v>
      </c>
      <c r="K536" s="20"/>
      <c r="L536" s="7"/>
    </row>
    <row r="537" spans="1:12" s="9" customFormat="1" ht="18.75" hidden="1" x14ac:dyDescent="0.3">
      <c r="A537" s="19"/>
      <c r="B537" s="17"/>
      <c r="C537" s="17"/>
      <c r="D537" s="17" t="e">
        <f t="shared" si="12"/>
        <v>#REF!</v>
      </c>
      <c r="E537" s="18"/>
      <c r="F537" s="7"/>
      <c r="G537" s="19"/>
      <c r="H537" s="35"/>
      <c r="I537" s="35"/>
      <c r="J537" s="35">
        <f t="shared" si="13"/>
        <v>81510</v>
      </c>
      <c r="K537" s="20"/>
      <c r="L537" s="7"/>
    </row>
    <row r="538" spans="1:12" s="9" customFormat="1" ht="18.75" hidden="1" x14ac:dyDescent="0.3">
      <c r="A538" s="19"/>
      <c r="B538" s="17"/>
      <c r="C538" s="17"/>
      <c r="D538" s="17" t="e">
        <f t="shared" si="12"/>
        <v>#REF!</v>
      </c>
      <c r="E538" s="18"/>
      <c r="F538" s="7"/>
      <c r="G538" s="19"/>
      <c r="H538" s="35"/>
      <c r="I538" s="35"/>
      <c r="J538" s="35">
        <f t="shared" si="13"/>
        <v>81510</v>
      </c>
      <c r="K538" s="20"/>
      <c r="L538" s="7"/>
    </row>
    <row r="539" spans="1:12" s="9" customFormat="1" ht="18.75" hidden="1" x14ac:dyDescent="0.3">
      <c r="A539" s="19"/>
      <c r="B539" s="17"/>
      <c r="C539" s="17"/>
      <c r="D539" s="17" t="e">
        <f t="shared" si="12"/>
        <v>#REF!</v>
      </c>
      <c r="E539" s="18"/>
      <c r="F539" s="7"/>
      <c r="G539" s="19"/>
      <c r="H539" s="35"/>
      <c r="I539" s="35"/>
      <c r="J539" s="35">
        <f t="shared" si="13"/>
        <v>81510</v>
      </c>
      <c r="K539" s="20"/>
      <c r="L539" s="7"/>
    </row>
    <row r="540" spans="1:12" s="9" customFormat="1" ht="18.75" hidden="1" x14ac:dyDescent="0.3">
      <c r="A540" s="19"/>
      <c r="B540" s="17"/>
      <c r="C540" s="17"/>
      <c r="D540" s="17" t="e">
        <f t="shared" si="12"/>
        <v>#REF!</v>
      </c>
      <c r="E540" s="18"/>
      <c r="F540" s="7"/>
      <c r="G540" s="19"/>
      <c r="H540" s="35"/>
      <c r="I540" s="35"/>
      <c r="J540" s="35">
        <f t="shared" si="13"/>
        <v>81510</v>
      </c>
      <c r="K540" s="20"/>
      <c r="L540" s="7"/>
    </row>
    <row r="541" spans="1:12" s="9" customFormat="1" ht="18.75" hidden="1" x14ac:dyDescent="0.3">
      <c r="A541" s="19"/>
      <c r="B541" s="17"/>
      <c r="C541" s="17"/>
      <c r="D541" s="17" t="e">
        <f t="shared" si="12"/>
        <v>#REF!</v>
      </c>
      <c r="E541" s="18"/>
      <c r="F541" s="7"/>
      <c r="G541" s="19"/>
      <c r="H541" s="35"/>
      <c r="I541" s="35"/>
      <c r="J541" s="35">
        <f t="shared" si="13"/>
        <v>81510</v>
      </c>
      <c r="K541" s="20"/>
      <c r="L541" s="7"/>
    </row>
    <row r="542" spans="1:12" s="9" customFormat="1" ht="18.75" hidden="1" x14ac:dyDescent="0.3">
      <c r="A542" s="19"/>
      <c r="B542" s="17"/>
      <c r="C542" s="17"/>
      <c r="D542" s="17" t="e">
        <f t="shared" si="12"/>
        <v>#REF!</v>
      </c>
      <c r="E542" s="18"/>
      <c r="F542" s="7"/>
      <c r="G542" s="19"/>
      <c r="H542" s="35"/>
      <c r="I542" s="35"/>
      <c r="J542" s="35">
        <f t="shared" si="13"/>
        <v>81510</v>
      </c>
      <c r="K542" s="20"/>
      <c r="L542" s="7"/>
    </row>
    <row r="543" spans="1:12" s="9" customFormat="1" ht="18.75" hidden="1" x14ac:dyDescent="0.3">
      <c r="A543" s="19"/>
      <c r="B543" s="17"/>
      <c r="C543" s="17"/>
      <c r="D543" s="17" t="e">
        <f t="shared" si="12"/>
        <v>#REF!</v>
      </c>
      <c r="E543" s="18"/>
      <c r="F543" s="7"/>
      <c r="G543" s="19"/>
      <c r="H543" s="35"/>
      <c r="I543" s="35"/>
      <c r="J543" s="35">
        <f t="shared" si="13"/>
        <v>81510</v>
      </c>
      <c r="K543" s="20"/>
      <c r="L543" s="7"/>
    </row>
    <row r="544" spans="1:12" s="9" customFormat="1" ht="18.75" hidden="1" x14ac:dyDescent="0.3">
      <c r="A544" s="19"/>
      <c r="B544" s="17"/>
      <c r="C544" s="17"/>
      <c r="D544" s="17" t="e">
        <f t="shared" si="12"/>
        <v>#REF!</v>
      </c>
      <c r="E544" s="18"/>
      <c r="F544" s="7"/>
      <c r="G544" s="19"/>
      <c r="H544" s="35"/>
      <c r="I544" s="35"/>
      <c r="J544" s="35">
        <f t="shared" si="13"/>
        <v>81510</v>
      </c>
      <c r="K544" s="20"/>
      <c r="L544" s="7"/>
    </row>
    <row r="545" spans="1:12" s="9" customFormat="1" ht="18.75" hidden="1" x14ac:dyDescent="0.3">
      <c r="A545" s="19"/>
      <c r="B545" s="17"/>
      <c r="C545" s="17"/>
      <c r="D545" s="17" t="e">
        <f t="shared" si="12"/>
        <v>#REF!</v>
      </c>
      <c r="E545" s="18"/>
      <c r="F545" s="7"/>
      <c r="G545" s="19"/>
      <c r="H545" s="35"/>
      <c r="I545" s="35"/>
      <c r="J545" s="35">
        <f t="shared" si="13"/>
        <v>81510</v>
      </c>
      <c r="K545" s="20"/>
      <c r="L545" s="7"/>
    </row>
    <row r="546" spans="1:12" s="9" customFormat="1" ht="18.75" hidden="1" x14ac:dyDescent="0.3">
      <c r="A546" s="19"/>
      <c r="B546" s="17"/>
      <c r="C546" s="17"/>
      <c r="D546" s="17" t="e">
        <f t="shared" si="12"/>
        <v>#REF!</v>
      </c>
      <c r="E546" s="18"/>
      <c r="F546" s="7"/>
      <c r="G546" s="19"/>
      <c r="H546" s="35"/>
      <c r="I546" s="35"/>
      <c r="J546" s="35">
        <f t="shared" si="13"/>
        <v>81510</v>
      </c>
      <c r="K546" s="20"/>
      <c r="L546" s="7"/>
    </row>
    <row r="547" spans="1:12" s="9" customFormat="1" ht="18.75" hidden="1" x14ac:dyDescent="0.3">
      <c r="A547" s="19"/>
      <c r="B547" s="17"/>
      <c r="C547" s="17"/>
      <c r="D547" s="17" t="e">
        <f t="shared" si="12"/>
        <v>#REF!</v>
      </c>
      <c r="E547" s="18"/>
      <c r="F547" s="7"/>
      <c r="G547" s="19"/>
      <c r="H547" s="35"/>
      <c r="I547" s="35"/>
      <c r="J547" s="35">
        <f t="shared" si="13"/>
        <v>81510</v>
      </c>
      <c r="K547" s="20"/>
      <c r="L547" s="7"/>
    </row>
    <row r="548" spans="1:12" s="9" customFormat="1" ht="18.75" hidden="1" x14ac:dyDescent="0.3">
      <c r="A548" s="19"/>
      <c r="B548" s="17"/>
      <c r="C548" s="17"/>
      <c r="D548" s="17" t="e">
        <f t="shared" si="12"/>
        <v>#REF!</v>
      </c>
      <c r="E548" s="18"/>
      <c r="F548" s="7"/>
      <c r="G548" s="19"/>
      <c r="H548" s="35"/>
      <c r="I548" s="35"/>
      <c r="J548" s="35">
        <f t="shared" si="13"/>
        <v>81510</v>
      </c>
      <c r="K548" s="20"/>
      <c r="L548" s="7"/>
    </row>
    <row r="549" spans="1:12" s="9" customFormat="1" ht="18.75" hidden="1" x14ac:dyDescent="0.3">
      <c r="A549" s="19"/>
      <c r="B549" s="17"/>
      <c r="C549" s="17"/>
      <c r="D549" s="17" t="e">
        <f t="shared" si="12"/>
        <v>#REF!</v>
      </c>
      <c r="E549" s="18"/>
      <c r="F549" s="7"/>
      <c r="G549" s="19"/>
      <c r="H549" s="35"/>
      <c r="I549" s="35"/>
      <c r="J549" s="35">
        <f t="shared" si="13"/>
        <v>81510</v>
      </c>
      <c r="K549" s="20"/>
      <c r="L549" s="7"/>
    </row>
    <row r="550" spans="1:12" s="9" customFormat="1" ht="18.75" hidden="1" x14ac:dyDescent="0.3">
      <c r="A550" s="19"/>
      <c r="B550" s="17"/>
      <c r="C550" s="17"/>
      <c r="D550" s="17" t="e">
        <f t="shared" si="12"/>
        <v>#REF!</v>
      </c>
      <c r="E550" s="18"/>
      <c r="F550" s="7"/>
      <c r="G550" s="19"/>
      <c r="H550" s="35"/>
      <c r="I550" s="35"/>
      <c r="J550" s="35">
        <f t="shared" si="13"/>
        <v>81510</v>
      </c>
      <c r="K550" s="20"/>
      <c r="L550" s="7"/>
    </row>
    <row r="551" spans="1:12" s="9" customFormat="1" ht="18.75" hidden="1" x14ac:dyDescent="0.3">
      <c r="A551" s="19"/>
      <c r="B551" s="17"/>
      <c r="C551" s="17"/>
      <c r="D551" s="17" t="e">
        <f t="shared" si="12"/>
        <v>#REF!</v>
      </c>
      <c r="E551" s="18"/>
      <c r="F551" s="7"/>
      <c r="G551" s="19"/>
      <c r="H551" s="35"/>
      <c r="I551" s="35"/>
      <c r="J551" s="35">
        <f t="shared" si="13"/>
        <v>81510</v>
      </c>
      <c r="K551" s="20"/>
      <c r="L551" s="7"/>
    </row>
    <row r="552" spans="1:12" s="9" customFormat="1" ht="18.75" hidden="1" x14ac:dyDescent="0.3">
      <c r="A552" s="19"/>
      <c r="B552" s="17"/>
      <c r="C552" s="17"/>
      <c r="D552" s="17" t="e">
        <f t="shared" si="12"/>
        <v>#REF!</v>
      </c>
      <c r="E552" s="18"/>
      <c r="F552" s="7"/>
      <c r="G552" s="19"/>
      <c r="H552" s="35"/>
      <c r="I552" s="35"/>
      <c r="J552" s="35">
        <f t="shared" si="13"/>
        <v>81510</v>
      </c>
      <c r="K552" s="20"/>
      <c r="L552" s="7"/>
    </row>
    <row r="553" spans="1:12" s="9" customFormat="1" ht="18.75" hidden="1" x14ac:dyDescent="0.3">
      <c r="A553" s="19"/>
      <c r="B553" s="17"/>
      <c r="C553" s="17"/>
      <c r="D553" s="17" t="e">
        <f t="shared" ref="D553:D616" si="14">D552+B553-C553</f>
        <v>#REF!</v>
      </c>
      <c r="E553" s="18"/>
      <c r="F553" s="7"/>
      <c r="G553" s="19"/>
      <c r="H553" s="35"/>
      <c r="I553" s="35"/>
      <c r="J553" s="35">
        <f t="shared" si="13"/>
        <v>81510</v>
      </c>
      <c r="K553" s="20"/>
      <c r="L553" s="7"/>
    </row>
    <row r="554" spans="1:12" s="9" customFormat="1" ht="18.75" hidden="1" x14ac:dyDescent="0.3">
      <c r="A554" s="19"/>
      <c r="B554" s="17"/>
      <c r="C554" s="17"/>
      <c r="D554" s="17" t="e">
        <f t="shared" si="14"/>
        <v>#REF!</v>
      </c>
      <c r="E554" s="18"/>
      <c r="F554" s="7"/>
      <c r="G554" s="19"/>
      <c r="H554" s="35"/>
      <c r="I554" s="35"/>
      <c r="J554" s="35">
        <f t="shared" ref="J554:J617" si="15">J553+H554-I554</f>
        <v>81510</v>
      </c>
      <c r="K554" s="20"/>
      <c r="L554" s="7"/>
    </row>
    <row r="555" spans="1:12" s="9" customFormat="1" ht="18.75" hidden="1" x14ac:dyDescent="0.3">
      <c r="A555" s="19"/>
      <c r="B555" s="17"/>
      <c r="C555" s="17"/>
      <c r="D555" s="17" t="e">
        <f t="shared" si="14"/>
        <v>#REF!</v>
      </c>
      <c r="E555" s="18"/>
      <c r="F555" s="7"/>
      <c r="G555" s="19"/>
      <c r="H555" s="35"/>
      <c r="I555" s="35"/>
      <c r="J555" s="35">
        <f t="shared" si="15"/>
        <v>81510</v>
      </c>
      <c r="K555" s="20"/>
      <c r="L555" s="7"/>
    </row>
    <row r="556" spans="1:12" s="9" customFormat="1" ht="18.75" hidden="1" x14ac:dyDescent="0.3">
      <c r="A556" s="19"/>
      <c r="B556" s="17"/>
      <c r="C556" s="17"/>
      <c r="D556" s="17" t="e">
        <f t="shared" si="14"/>
        <v>#REF!</v>
      </c>
      <c r="E556" s="18"/>
      <c r="F556" s="7"/>
      <c r="G556" s="19"/>
      <c r="H556" s="35"/>
      <c r="I556" s="35"/>
      <c r="J556" s="35">
        <f t="shared" si="15"/>
        <v>81510</v>
      </c>
      <c r="K556" s="20"/>
      <c r="L556" s="7"/>
    </row>
    <row r="557" spans="1:12" s="9" customFormat="1" ht="18.75" hidden="1" x14ac:dyDescent="0.3">
      <c r="A557" s="19"/>
      <c r="B557" s="17"/>
      <c r="C557" s="17"/>
      <c r="D557" s="17" t="e">
        <f t="shared" si="14"/>
        <v>#REF!</v>
      </c>
      <c r="E557" s="18"/>
      <c r="F557" s="7"/>
      <c r="G557" s="19"/>
      <c r="H557" s="35"/>
      <c r="I557" s="35"/>
      <c r="J557" s="35">
        <f t="shared" si="15"/>
        <v>81510</v>
      </c>
      <c r="K557" s="20"/>
      <c r="L557" s="7"/>
    </row>
    <row r="558" spans="1:12" s="9" customFormat="1" ht="18.75" hidden="1" x14ac:dyDescent="0.3">
      <c r="A558" s="19"/>
      <c r="B558" s="17"/>
      <c r="C558" s="17"/>
      <c r="D558" s="17" t="e">
        <f t="shared" si="14"/>
        <v>#REF!</v>
      </c>
      <c r="E558" s="18"/>
      <c r="F558" s="7"/>
      <c r="G558" s="19"/>
      <c r="H558" s="35"/>
      <c r="I558" s="35"/>
      <c r="J558" s="35">
        <f t="shared" si="15"/>
        <v>81510</v>
      </c>
      <c r="K558" s="20"/>
      <c r="L558" s="7"/>
    </row>
    <row r="559" spans="1:12" s="9" customFormat="1" ht="18.75" hidden="1" x14ac:dyDescent="0.3">
      <c r="A559" s="19"/>
      <c r="B559" s="17"/>
      <c r="C559" s="17"/>
      <c r="D559" s="17" t="e">
        <f t="shared" si="14"/>
        <v>#REF!</v>
      </c>
      <c r="E559" s="18"/>
      <c r="F559" s="7"/>
      <c r="G559" s="19"/>
      <c r="H559" s="35"/>
      <c r="I559" s="35"/>
      <c r="J559" s="35">
        <f t="shared" si="15"/>
        <v>81510</v>
      </c>
      <c r="K559" s="20"/>
      <c r="L559" s="7"/>
    </row>
    <row r="560" spans="1:12" s="9" customFormat="1" ht="18.75" hidden="1" x14ac:dyDescent="0.3">
      <c r="A560" s="19"/>
      <c r="B560" s="17"/>
      <c r="C560" s="17"/>
      <c r="D560" s="17" t="e">
        <f t="shared" si="14"/>
        <v>#REF!</v>
      </c>
      <c r="E560" s="18"/>
      <c r="F560" s="7"/>
      <c r="G560" s="19"/>
      <c r="H560" s="35"/>
      <c r="I560" s="35"/>
      <c r="J560" s="35">
        <f t="shared" si="15"/>
        <v>81510</v>
      </c>
      <c r="K560" s="20"/>
      <c r="L560" s="7"/>
    </row>
    <row r="561" spans="1:12" s="9" customFormat="1" ht="18.75" hidden="1" x14ac:dyDescent="0.3">
      <c r="A561" s="19"/>
      <c r="B561" s="17"/>
      <c r="C561" s="17"/>
      <c r="D561" s="17" t="e">
        <f t="shared" si="14"/>
        <v>#REF!</v>
      </c>
      <c r="E561" s="18"/>
      <c r="F561" s="7"/>
      <c r="G561" s="19"/>
      <c r="H561" s="35"/>
      <c r="I561" s="35"/>
      <c r="J561" s="35">
        <f t="shared" si="15"/>
        <v>81510</v>
      </c>
      <c r="K561" s="20"/>
      <c r="L561" s="7"/>
    </row>
    <row r="562" spans="1:12" s="9" customFormat="1" ht="18.75" hidden="1" x14ac:dyDescent="0.3">
      <c r="A562" s="19"/>
      <c r="B562" s="17"/>
      <c r="C562" s="17"/>
      <c r="D562" s="17" t="e">
        <f t="shared" si="14"/>
        <v>#REF!</v>
      </c>
      <c r="E562" s="18"/>
      <c r="F562" s="7"/>
      <c r="G562" s="19"/>
      <c r="H562" s="35"/>
      <c r="I562" s="35"/>
      <c r="J562" s="35">
        <f t="shared" si="15"/>
        <v>81510</v>
      </c>
      <c r="K562" s="20"/>
      <c r="L562" s="7"/>
    </row>
    <row r="563" spans="1:12" s="9" customFormat="1" ht="18.75" hidden="1" x14ac:dyDescent="0.3">
      <c r="A563" s="19"/>
      <c r="B563" s="17"/>
      <c r="C563" s="17"/>
      <c r="D563" s="17" t="e">
        <f t="shared" si="14"/>
        <v>#REF!</v>
      </c>
      <c r="E563" s="18"/>
      <c r="F563" s="7"/>
      <c r="G563" s="19"/>
      <c r="H563" s="35"/>
      <c r="I563" s="35"/>
      <c r="J563" s="35">
        <f t="shared" si="15"/>
        <v>81510</v>
      </c>
      <c r="K563" s="20"/>
      <c r="L563" s="7"/>
    </row>
    <row r="564" spans="1:12" s="9" customFormat="1" ht="18.75" hidden="1" x14ac:dyDescent="0.3">
      <c r="A564" s="19"/>
      <c r="B564" s="17"/>
      <c r="C564" s="17"/>
      <c r="D564" s="17" t="e">
        <f t="shared" si="14"/>
        <v>#REF!</v>
      </c>
      <c r="E564" s="18"/>
      <c r="F564" s="7"/>
      <c r="G564" s="19"/>
      <c r="H564" s="35"/>
      <c r="I564" s="35"/>
      <c r="J564" s="35">
        <f t="shared" si="15"/>
        <v>81510</v>
      </c>
      <c r="K564" s="20"/>
      <c r="L564" s="7"/>
    </row>
    <row r="565" spans="1:12" s="9" customFormat="1" ht="18.75" hidden="1" x14ac:dyDescent="0.3">
      <c r="A565" s="19"/>
      <c r="B565" s="17"/>
      <c r="C565" s="17"/>
      <c r="D565" s="17" t="e">
        <f t="shared" si="14"/>
        <v>#REF!</v>
      </c>
      <c r="E565" s="18"/>
      <c r="F565" s="7"/>
      <c r="G565" s="19"/>
      <c r="H565" s="35"/>
      <c r="I565" s="35"/>
      <c r="J565" s="35">
        <f t="shared" si="15"/>
        <v>81510</v>
      </c>
      <c r="K565" s="20"/>
      <c r="L565" s="7"/>
    </row>
    <row r="566" spans="1:12" s="9" customFormat="1" ht="18.75" hidden="1" x14ac:dyDescent="0.3">
      <c r="A566" s="19"/>
      <c r="B566" s="17"/>
      <c r="C566" s="17"/>
      <c r="D566" s="17" t="e">
        <f t="shared" si="14"/>
        <v>#REF!</v>
      </c>
      <c r="E566" s="18"/>
      <c r="F566" s="7"/>
      <c r="G566" s="19"/>
      <c r="H566" s="35"/>
      <c r="I566" s="35"/>
      <c r="J566" s="35">
        <f t="shared" si="15"/>
        <v>81510</v>
      </c>
      <c r="K566" s="20"/>
      <c r="L566" s="7"/>
    </row>
    <row r="567" spans="1:12" s="9" customFormat="1" ht="18.75" hidden="1" x14ac:dyDescent="0.3">
      <c r="A567" s="19"/>
      <c r="B567" s="17"/>
      <c r="C567" s="17"/>
      <c r="D567" s="17" t="e">
        <f t="shared" si="14"/>
        <v>#REF!</v>
      </c>
      <c r="E567" s="18"/>
      <c r="F567" s="7"/>
      <c r="G567" s="19"/>
      <c r="H567" s="35"/>
      <c r="I567" s="35"/>
      <c r="J567" s="35">
        <f t="shared" si="15"/>
        <v>81510</v>
      </c>
      <c r="K567" s="20"/>
      <c r="L567" s="7"/>
    </row>
    <row r="568" spans="1:12" s="9" customFormat="1" ht="18.75" hidden="1" x14ac:dyDescent="0.3">
      <c r="A568" s="19"/>
      <c r="B568" s="17"/>
      <c r="C568" s="17"/>
      <c r="D568" s="17" t="e">
        <f t="shared" si="14"/>
        <v>#REF!</v>
      </c>
      <c r="E568" s="18"/>
      <c r="F568" s="7"/>
      <c r="G568" s="19"/>
      <c r="H568" s="35"/>
      <c r="I568" s="35"/>
      <c r="J568" s="35">
        <f t="shared" si="15"/>
        <v>81510</v>
      </c>
      <c r="K568" s="20"/>
      <c r="L568" s="7"/>
    </row>
    <row r="569" spans="1:12" s="9" customFormat="1" ht="18.75" hidden="1" x14ac:dyDescent="0.3">
      <c r="A569" s="19"/>
      <c r="B569" s="17"/>
      <c r="C569" s="17"/>
      <c r="D569" s="17" t="e">
        <f t="shared" si="14"/>
        <v>#REF!</v>
      </c>
      <c r="E569" s="18"/>
      <c r="F569" s="7"/>
      <c r="G569" s="19"/>
      <c r="H569" s="35"/>
      <c r="I569" s="35"/>
      <c r="J569" s="35">
        <f t="shared" si="15"/>
        <v>81510</v>
      </c>
      <c r="K569" s="20"/>
      <c r="L569" s="7"/>
    </row>
    <row r="570" spans="1:12" s="9" customFormat="1" ht="18.75" hidden="1" x14ac:dyDescent="0.3">
      <c r="A570" s="19"/>
      <c r="B570" s="17"/>
      <c r="C570" s="17"/>
      <c r="D570" s="17" t="e">
        <f t="shared" si="14"/>
        <v>#REF!</v>
      </c>
      <c r="E570" s="18"/>
      <c r="F570" s="7"/>
      <c r="G570" s="19"/>
      <c r="H570" s="35"/>
      <c r="I570" s="35"/>
      <c r="J570" s="35">
        <f t="shared" si="15"/>
        <v>81510</v>
      </c>
      <c r="K570" s="20"/>
      <c r="L570" s="7"/>
    </row>
    <row r="571" spans="1:12" s="9" customFormat="1" ht="18.75" hidden="1" x14ac:dyDescent="0.3">
      <c r="A571" s="19"/>
      <c r="B571" s="17"/>
      <c r="C571" s="17"/>
      <c r="D571" s="17" t="e">
        <f t="shared" si="14"/>
        <v>#REF!</v>
      </c>
      <c r="E571" s="18"/>
      <c r="F571" s="7"/>
      <c r="G571" s="19"/>
      <c r="H571" s="35"/>
      <c r="I571" s="35"/>
      <c r="J571" s="35">
        <f t="shared" si="15"/>
        <v>81510</v>
      </c>
      <c r="K571" s="20"/>
      <c r="L571" s="7"/>
    </row>
    <row r="572" spans="1:12" s="9" customFormat="1" ht="18.75" hidden="1" x14ac:dyDescent="0.3">
      <c r="A572" s="19"/>
      <c r="B572" s="17"/>
      <c r="C572" s="17"/>
      <c r="D572" s="17" t="e">
        <f t="shared" si="14"/>
        <v>#REF!</v>
      </c>
      <c r="E572" s="18"/>
      <c r="F572" s="7"/>
      <c r="G572" s="19"/>
      <c r="H572" s="35"/>
      <c r="I572" s="35"/>
      <c r="J572" s="35">
        <f t="shared" si="15"/>
        <v>81510</v>
      </c>
      <c r="K572" s="20"/>
      <c r="L572" s="7"/>
    </row>
    <row r="573" spans="1:12" s="9" customFormat="1" ht="18.75" hidden="1" x14ac:dyDescent="0.3">
      <c r="A573" s="19"/>
      <c r="B573" s="17"/>
      <c r="C573" s="17"/>
      <c r="D573" s="17" t="e">
        <f t="shared" si="14"/>
        <v>#REF!</v>
      </c>
      <c r="E573" s="18"/>
      <c r="F573" s="7"/>
      <c r="G573" s="19"/>
      <c r="H573" s="35"/>
      <c r="I573" s="35"/>
      <c r="J573" s="35">
        <f t="shared" si="15"/>
        <v>81510</v>
      </c>
      <c r="K573" s="20"/>
      <c r="L573" s="7"/>
    </row>
    <row r="574" spans="1:12" s="9" customFormat="1" ht="18.75" hidden="1" x14ac:dyDescent="0.3">
      <c r="A574" s="19"/>
      <c r="B574" s="17"/>
      <c r="C574" s="17"/>
      <c r="D574" s="17" t="e">
        <f t="shared" si="14"/>
        <v>#REF!</v>
      </c>
      <c r="E574" s="18"/>
      <c r="F574" s="7"/>
      <c r="G574" s="19"/>
      <c r="H574" s="35"/>
      <c r="I574" s="35"/>
      <c r="J574" s="35">
        <f t="shared" si="15"/>
        <v>81510</v>
      </c>
      <c r="K574" s="20"/>
      <c r="L574" s="7"/>
    </row>
    <row r="575" spans="1:12" s="9" customFormat="1" ht="18.75" hidden="1" x14ac:dyDescent="0.3">
      <c r="A575" s="19"/>
      <c r="B575" s="17"/>
      <c r="C575" s="17"/>
      <c r="D575" s="17" t="e">
        <f t="shared" si="14"/>
        <v>#REF!</v>
      </c>
      <c r="E575" s="18"/>
      <c r="F575" s="7"/>
      <c r="G575" s="19"/>
      <c r="H575" s="35"/>
      <c r="I575" s="35"/>
      <c r="J575" s="35">
        <f t="shared" si="15"/>
        <v>81510</v>
      </c>
      <c r="K575" s="20"/>
      <c r="L575" s="7"/>
    </row>
    <row r="576" spans="1:12" s="9" customFormat="1" ht="18.75" hidden="1" x14ac:dyDescent="0.3">
      <c r="A576" s="19"/>
      <c r="B576" s="17"/>
      <c r="C576" s="17"/>
      <c r="D576" s="17" t="e">
        <f t="shared" si="14"/>
        <v>#REF!</v>
      </c>
      <c r="E576" s="18"/>
      <c r="F576" s="7"/>
      <c r="G576" s="19"/>
      <c r="H576" s="35"/>
      <c r="I576" s="35"/>
      <c r="J576" s="35">
        <f t="shared" si="15"/>
        <v>81510</v>
      </c>
      <c r="K576" s="20"/>
      <c r="L576" s="7"/>
    </row>
    <row r="577" spans="1:12" s="9" customFormat="1" ht="18.75" hidden="1" x14ac:dyDescent="0.3">
      <c r="A577" s="19"/>
      <c r="B577" s="17"/>
      <c r="C577" s="17"/>
      <c r="D577" s="17" t="e">
        <f t="shared" si="14"/>
        <v>#REF!</v>
      </c>
      <c r="E577" s="18"/>
      <c r="F577" s="7"/>
      <c r="G577" s="19"/>
      <c r="H577" s="35"/>
      <c r="I577" s="35"/>
      <c r="J577" s="35">
        <f t="shared" si="15"/>
        <v>81510</v>
      </c>
      <c r="K577" s="20"/>
      <c r="L577" s="7"/>
    </row>
    <row r="578" spans="1:12" s="9" customFormat="1" ht="18.75" hidden="1" x14ac:dyDescent="0.3">
      <c r="A578" s="19"/>
      <c r="B578" s="17"/>
      <c r="C578" s="17"/>
      <c r="D578" s="17" t="e">
        <f t="shared" si="14"/>
        <v>#REF!</v>
      </c>
      <c r="E578" s="18"/>
      <c r="F578" s="7"/>
      <c r="G578" s="19"/>
      <c r="H578" s="35"/>
      <c r="I578" s="35"/>
      <c r="J578" s="35">
        <f t="shared" si="15"/>
        <v>81510</v>
      </c>
      <c r="K578" s="20"/>
      <c r="L578" s="7"/>
    </row>
    <row r="579" spans="1:12" s="9" customFormat="1" ht="18.75" hidden="1" x14ac:dyDescent="0.3">
      <c r="A579" s="19"/>
      <c r="B579" s="17"/>
      <c r="C579" s="17"/>
      <c r="D579" s="17" t="e">
        <f t="shared" si="14"/>
        <v>#REF!</v>
      </c>
      <c r="E579" s="18"/>
      <c r="F579" s="7"/>
      <c r="G579" s="19"/>
      <c r="H579" s="35"/>
      <c r="I579" s="35"/>
      <c r="J579" s="35">
        <f t="shared" si="15"/>
        <v>81510</v>
      </c>
      <c r="K579" s="20"/>
      <c r="L579" s="7"/>
    </row>
    <row r="580" spans="1:12" s="9" customFormat="1" ht="18.75" hidden="1" x14ac:dyDescent="0.3">
      <c r="A580" s="19"/>
      <c r="B580" s="17"/>
      <c r="C580" s="17"/>
      <c r="D580" s="17" t="e">
        <f t="shared" si="14"/>
        <v>#REF!</v>
      </c>
      <c r="E580" s="18"/>
      <c r="F580" s="7"/>
      <c r="G580" s="19"/>
      <c r="H580" s="35"/>
      <c r="I580" s="35"/>
      <c r="J580" s="35">
        <f t="shared" si="15"/>
        <v>81510</v>
      </c>
      <c r="K580" s="20"/>
      <c r="L580" s="7"/>
    </row>
    <row r="581" spans="1:12" s="9" customFormat="1" ht="18.75" hidden="1" x14ac:dyDescent="0.3">
      <c r="A581" s="19"/>
      <c r="B581" s="17"/>
      <c r="C581" s="17"/>
      <c r="D581" s="17" t="e">
        <f t="shared" si="14"/>
        <v>#REF!</v>
      </c>
      <c r="E581" s="18"/>
      <c r="F581" s="7"/>
      <c r="G581" s="19"/>
      <c r="H581" s="35"/>
      <c r="I581" s="35"/>
      <c r="J581" s="35">
        <f t="shared" si="15"/>
        <v>81510</v>
      </c>
      <c r="K581" s="20"/>
      <c r="L581" s="7"/>
    </row>
    <row r="582" spans="1:12" s="9" customFormat="1" ht="18.75" hidden="1" x14ac:dyDescent="0.3">
      <c r="A582" s="19"/>
      <c r="B582" s="17"/>
      <c r="C582" s="17"/>
      <c r="D582" s="17" t="e">
        <f t="shared" si="14"/>
        <v>#REF!</v>
      </c>
      <c r="E582" s="18"/>
      <c r="F582" s="7"/>
      <c r="G582" s="19"/>
      <c r="H582" s="35"/>
      <c r="I582" s="35"/>
      <c r="J582" s="35">
        <f t="shared" si="15"/>
        <v>81510</v>
      </c>
      <c r="K582" s="20"/>
      <c r="L582" s="7"/>
    </row>
    <row r="583" spans="1:12" s="9" customFormat="1" ht="18.75" hidden="1" x14ac:dyDescent="0.3">
      <c r="A583" s="19"/>
      <c r="B583" s="17"/>
      <c r="C583" s="17"/>
      <c r="D583" s="17" t="e">
        <f t="shared" si="14"/>
        <v>#REF!</v>
      </c>
      <c r="E583" s="18"/>
      <c r="F583" s="7"/>
      <c r="G583" s="19"/>
      <c r="H583" s="35"/>
      <c r="I583" s="35"/>
      <c r="J583" s="35">
        <f t="shared" si="15"/>
        <v>81510</v>
      </c>
      <c r="K583" s="20"/>
      <c r="L583" s="7"/>
    </row>
    <row r="584" spans="1:12" s="9" customFormat="1" ht="18.75" hidden="1" x14ac:dyDescent="0.3">
      <c r="A584" s="19"/>
      <c r="B584" s="17"/>
      <c r="C584" s="17"/>
      <c r="D584" s="17" t="e">
        <f t="shared" si="14"/>
        <v>#REF!</v>
      </c>
      <c r="E584" s="18"/>
      <c r="F584" s="7"/>
      <c r="G584" s="19"/>
      <c r="H584" s="35"/>
      <c r="I584" s="35"/>
      <c r="J584" s="35">
        <f t="shared" si="15"/>
        <v>81510</v>
      </c>
      <c r="K584" s="20"/>
      <c r="L584" s="7"/>
    </row>
    <row r="585" spans="1:12" s="9" customFormat="1" ht="18.75" hidden="1" x14ac:dyDescent="0.3">
      <c r="A585" s="19"/>
      <c r="B585" s="17"/>
      <c r="C585" s="17"/>
      <c r="D585" s="17" t="e">
        <f t="shared" si="14"/>
        <v>#REF!</v>
      </c>
      <c r="E585" s="18"/>
      <c r="F585" s="7"/>
      <c r="G585" s="19"/>
      <c r="H585" s="35"/>
      <c r="I585" s="35"/>
      <c r="J585" s="35">
        <f t="shared" si="15"/>
        <v>81510</v>
      </c>
      <c r="K585" s="20"/>
      <c r="L585" s="7"/>
    </row>
    <row r="586" spans="1:12" s="9" customFormat="1" ht="18.75" hidden="1" x14ac:dyDescent="0.3">
      <c r="A586" s="19"/>
      <c r="B586" s="17"/>
      <c r="C586" s="17"/>
      <c r="D586" s="17" t="e">
        <f t="shared" si="14"/>
        <v>#REF!</v>
      </c>
      <c r="E586" s="18"/>
      <c r="F586" s="7"/>
      <c r="G586" s="19"/>
      <c r="H586" s="35"/>
      <c r="I586" s="35"/>
      <c r="J586" s="35">
        <f t="shared" si="15"/>
        <v>81510</v>
      </c>
      <c r="K586" s="20"/>
      <c r="L586" s="7"/>
    </row>
    <row r="587" spans="1:12" s="9" customFormat="1" ht="18.75" hidden="1" x14ac:dyDescent="0.3">
      <c r="A587" s="19"/>
      <c r="B587" s="17"/>
      <c r="C587" s="17"/>
      <c r="D587" s="17" t="e">
        <f t="shared" si="14"/>
        <v>#REF!</v>
      </c>
      <c r="E587" s="18"/>
      <c r="F587" s="7"/>
      <c r="G587" s="19"/>
      <c r="H587" s="35"/>
      <c r="I587" s="35"/>
      <c r="J587" s="35">
        <f t="shared" si="15"/>
        <v>81510</v>
      </c>
      <c r="K587" s="20"/>
      <c r="L587" s="7"/>
    </row>
    <row r="588" spans="1:12" s="9" customFormat="1" ht="18.75" hidden="1" x14ac:dyDescent="0.3">
      <c r="A588" s="19"/>
      <c r="B588" s="17"/>
      <c r="C588" s="17"/>
      <c r="D588" s="17" t="e">
        <f t="shared" si="14"/>
        <v>#REF!</v>
      </c>
      <c r="E588" s="18"/>
      <c r="F588" s="7"/>
      <c r="G588" s="19"/>
      <c r="H588" s="35"/>
      <c r="I588" s="35"/>
      <c r="J588" s="35">
        <f t="shared" si="15"/>
        <v>81510</v>
      </c>
      <c r="K588" s="20"/>
      <c r="L588" s="7"/>
    </row>
    <row r="589" spans="1:12" s="9" customFormat="1" ht="18.75" hidden="1" x14ac:dyDescent="0.3">
      <c r="A589" s="19"/>
      <c r="B589" s="17"/>
      <c r="C589" s="17"/>
      <c r="D589" s="17" t="e">
        <f t="shared" si="14"/>
        <v>#REF!</v>
      </c>
      <c r="E589" s="18"/>
      <c r="F589" s="7"/>
      <c r="G589" s="19"/>
      <c r="H589" s="35"/>
      <c r="I589" s="35"/>
      <c r="J589" s="35">
        <f t="shared" si="15"/>
        <v>81510</v>
      </c>
      <c r="K589" s="20"/>
      <c r="L589" s="7"/>
    </row>
    <row r="590" spans="1:12" s="9" customFormat="1" ht="18.75" hidden="1" x14ac:dyDescent="0.3">
      <c r="A590" s="19"/>
      <c r="B590" s="17"/>
      <c r="C590" s="17"/>
      <c r="D590" s="17" t="e">
        <f t="shared" si="14"/>
        <v>#REF!</v>
      </c>
      <c r="E590" s="18"/>
      <c r="F590" s="7"/>
      <c r="G590" s="19"/>
      <c r="H590" s="35"/>
      <c r="I590" s="35"/>
      <c r="J590" s="35">
        <f t="shared" si="15"/>
        <v>81510</v>
      </c>
      <c r="K590" s="20"/>
      <c r="L590" s="7"/>
    </row>
    <row r="591" spans="1:12" s="9" customFormat="1" ht="18.75" hidden="1" x14ac:dyDescent="0.3">
      <c r="A591" s="19"/>
      <c r="B591" s="17"/>
      <c r="C591" s="17"/>
      <c r="D591" s="17" t="e">
        <f t="shared" si="14"/>
        <v>#REF!</v>
      </c>
      <c r="E591" s="18"/>
      <c r="F591" s="7"/>
      <c r="G591" s="19"/>
      <c r="H591" s="35"/>
      <c r="I591" s="35"/>
      <c r="J591" s="35">
        <f t="shared" si="15"/>
        <v>81510</v>
      </c>
      <c r="K591" s="20"/>
      <c r="L591" s="7"/>
    </row>
    <row r="592" spans="1:12" s="9" customFormat="1" ht="18.75" hidden="1" x14ac:dyDescent="0.3">
      <c r="A592" s="19"/>
      <c r="B592" s="17"/>
      <c r="C592" s="17"/>
      <c r="D592" s="17" t="e">
        <f t="shared" si="14"/>
        <v>#REF!</v>
      </c>
      <c r="E592" s="18"/>
      <c r="F592" s="7"/>
      <c r="G592" s="19"/>
      <c r="H592" s="35"/>
      <c r="I592" s="35"/>
      <c r="J592" s="35">
        <f t="shared" si="15"/>
        <v>81510</v>
      </c>
      <c r="K592" s="20"/>
      <c r="L592" s="7"/>
    </row>
    <row r="593" spans="1:12" s="9" customFormat="1" ht="18.75" hidden="1" x14ac:dyDescent="0.3">
      <c r="A593" s="19"/>
      <c r="B593" s="17"/>
      <c r="C593" s="17"/>
      <c r="D593" s="17" t="e">
        <f t="shared" si="14"/>
        <v>#REF!</v>
      </c>
      <c r="E593" s="18"/>
      <c r="F593" s="7"/>
      <c r="G593" s="19"/>
      <c r="H593" s="35"/>
      <c r="I593" s="35"/>
      <c r="J593" s="35">
        <f t="shared" si="15"/>
        <v>81510</v>
      </c>
      <c r="K593" s="20"/>
      <c r="L593" s="7"/>
    </row>
    <row r="594" spans="1:12" s="9" customFormat="1" ht="18.75" hidden="1" x14ac:dyDescent="0.3">
      <c r="A594" s="19"/>
      <c r="B594" s="17"/>
      <c r="C594" s="17"/>
      <c r="D594" s="17" t="e">
        <f t="shared" si="14"/>
        <v>#REF!</v>
      </c>
      <c r="E594" s="18"/>
      <c r="F594" s="7"/>
      <c r="G594" s="19"/>
      <c r="H594" s="35"/>
      <c r="I594" s="35"/>
      <c r="J594" s="35">
        <f t="shared" si="15"/>
        <v>81510</v>
      </c>
      <c r="K594" s="20"/>
      <c r="L594" s="7"/>
    </row>
    <row r="595" spans="1:12" s="9" customFormat="1" ht="18.75" hidden="1" x14ac:dyDescent="0.3">
      <c r="A595" s="19"/>
      <c r="B595" s="17"/>
      <c r="C595" s="17"/>
      <c r="D595" s="17" t="e">
        <f t="shared" si="14"/>
        <v>#REF!</v>
      </c>
      <c r="E595" s="18"/>
      <c r="F595" s="7"/>
      <c r="G595" s="19"/>
      <c r="H595" s="35"/>
      <c r="I595" s="35"/>
      <c r="J595" s="35">
        <f t="shared" si="15"/>
        <v>81510</v>
      </c>
      <c r="K595" s="20"/>
      <c r="L595" s="7"/>
    </row>
    <row r="596" spans="1:12" s="9" customFormat="1" ht="18.75" hidden="1" x14ac:dyDescent="0.3">
      <c r="A596" s="19"/>
      <c r="B596" s="17"/>
      <c r="C596" s="17"/>
      <c r="D596" s="17" t="e">
        <f t="shared" si="14"/>
        <v>#REF!</v>
      </c>
      <c r="E596" s="18"/>
      <c r="F596" s="7"/>
      <c r="G596" s="19"/>
      <c r="H596" s="35"/>
      <c r="I596" s="35"/>
      <c r="J596" s="35">
        <f t="shared" si="15"/>
        <v>81510</v>
      </c>
      <c r="K596" s="20"/>
      <c r="L596" s="7"/>
    </row>
    <row r="597" spans="1:12" s="9" customFormat="1" ht="18.75" hidden="1" x14ac:dyDescent="0.3">
      <c r="A597" s="19"/>
      <c r="B597" s="17"/>
      <c r="C597" s="17"/>
      <c r="D597" s="17" t="e">
        <f t="shared" si="14"/>
        <v>#REF!</v>
      </c>
      <c r="E597" s="18"/>
      <c r="F597" s="7"/>
      <c r="G597" s="19"/>
      <c r="H597" s="35"/>
      <c r="I597" s="35"/>
      <c r="J597" s="35">
        <f t="shared" si="15"/>
        <v>81510</v>
      </c>
      <c r="K597" s="20"/>
      <c r="L597" s="7"/>
    </row>
    <row r="598" spans="1:12" s="9" customFormat="1" ht="18.75" hidden="1" x14ac:dyDescent="0.3">
      <c r="A598" s="19"/>
      <c r="B598" s="17"/>
      <c r="C598" s="17"/>
      <c r="D598" s="17" t="e">
        <f t="shared" si="14"/>
        <v>#REF!</v>
      </c>
      <c r="E598" s="18"/>
      <c r="F598" s="7"/>
      <c r="G598" s="19"/>
      <c r="H598" s="35"/>
      <c r="I598" s="35"/>
      <c r="J598" s="35">
        <f t="shared" si="15"/>
        <v>81510</v>
      </c>
      <c r="K598" s="20"/>
      <c r="L598" s="7"/>
    </row>
    <row r="599" spans="1:12" s="9" customFormat="1" ht="18.75" hidden="1" x14ac:dyDescent="0.3">
      <c r="A599" s="19"/>
      <c r="B599" s="17"/>
      <c r="C599" s="17"/>
      <c r="D599" s="17" t="e">
        <f t="shared" si="14"/>
        <v>#REF!</v>
      </c>
      <c r="E599" s="18"/>
      <c r="F599" s="7"/>
      <c r="G599" s="19"/>
      <c r="H599" s="35"/>
      <c r="I599" s="35"/>
      <c r="J599" s="35">
        <f t="shared" si="15"/>
        <v>81510</v>
      </c>
      <c r="K599" s="20"/>
      <c r="L599" s="7"/>
    </row>
    <row r="600" spans="1:12" s="9" customFormat="1" ht="18.75" hidden="1" x14ac:dyDescent="0.3">
      <c r="A600" s="19"/>
      <c r="B600" s="17"/>
      <c r="C600" s="17"/>
      <c r="D600" s="17" t="e">
        <f t="shared" si="14"/>
        <v>#REF!</v>
      </c>
      <c r="E600" s="18"/>
      <c r="F600" s="7"/>
      <c r="G600" s="19"/>
      <c r="H600" s="35"/>
      <c r="I600" s="35"/>
      <c r="J600" s="35">
        <f t="shared" si="15"/>
        <v>81510</v>
      </c>
      <c r="K600" s="20"/>
      <c r="L600" s="7"/>
    </row>
    <row r="601" spans="1:12" s="9" customFormat="1" ht="18.75" hidden="1" x14ac:dyDescent="0.3">
      <c r="A601" s="19"/>
      <c r="B601" s="17"/>
      <c r="C601" s="17"/>
      <c r="D601" s="17" t="e">
        <f t="shared" si="14"/>
        <v>#REF!</v>
      </c>
      <c r="E601" s="18"/>
      <c r="F601" s="7"/>
      <c r="G601" s="19"/>
      <c r="H601" s="35"/>
      <c r="I601" s="35"/>
      <c r="J601" s="35">
        <f t="shared" si="15"/>
        <v>81510</v>
      </c>
      <c r="K601" s="20"/>
      <c r="L601" s="7"/>
    </row>
    <row r="602" spans="1:12" s="9" customFormat="1" ht="18.75" hidden="1" x14ac:dyDescent="0.3">
      <c r="A602" s="19"/>
      <c r="B602" s="17"/>
      <c r="C602" s="17"/>
      <c r="D602" s="17" t="e">
        <f t="shared" si="14"/>
        <v>#REF!</v>
      </c>
      <c r="E602" s="18"/>
      <c r="F602" s="7"/>
      <c r="G602" s="19"/>
      <c r="H602" s="35"/>
      <c r="I602" s="35"/>
      <c r="J602" s="35">
        <f t="shared" si="15"/>
        <v>81510</v>
      </c>
      <c r="K602" s="20"/>
      <c r="L602" s="7"/>
    </row>
    <row r="603" spans="1:12" s="9" customFormat="1" ht="18.75" hidden="1" x14ac:dyDescent="0.3">
      <c r="A603" s="19"/>
      <c r="B603" s="17"/>
      <c r="C603" s="17"/>
      <c r="D603" s="17" t="e">
        <f t="shared" si="14"/>
        <v>#REF!</v>
      </c>
      <c r="E603" s="18"/>
      <c r="F603" s="7"/>
      <c r="G603" s="19"/>
      <c r="H603" s="35"/>
      <c r="I603" s="35"/>
      <c r="J603" s="35">
        <f t="shared" si="15"/>
        <v>81510</v>
      </c>
      <c r="K603" s="20"/>
      <c r="L603" s="7"/>
    </row>
    <row r="604" spans="1:12" s="9" customFormat="1" ht="18.75" hidden="1" x14ac:dyDescent="0.3">
      <c r="A604" s="19"/>
      <c r="B604" s="17"/>
      <c r="C604" s="17"/>
      <c r="D604" s="17" t="e">
        <f t="shared" si="14"/>
        <v>#REF!</v>
      </c>
      <c r="E604" s="18"/>
      <c r="F604" s="7"/>
      <c r="G604" s="19"/>
      <c r="H604" s="35"/>
      <c r="I604" s="35"/>
      <c r="J604" s="35">
        <f t="shared" si="15"/>
        <v>81510</v>
      </c>
      <c r="K604" s="20"/>
      <c r="L604" s="7"/>
    </row>
    <row r="605" spans="1:12" s="9" customFormat="1" ht="18.75" hidden="1" x14ac:dyDescent="0.3">
      <c r="A605" s="19"/>
      <c r="B605" s="17"/>
      <c r="C605" s="17"/>
      <c r="D605" s="17" t="e">
        <f t="shared" si="14"/>
        <v>#REF!</v>
      </c>
      <c r="E605" s="18"/>
      <c r="F605" s="7"/>
      <c r="G605" s="19"/>
      <c r="H605" s="35"/>
      <c r="I605" s="35"/>
      <c r="J605" s="35">
        <f t="shared" si="15"/>
        <v>81510</v>
      </c>
      <c r="K605" s="20"/>
      <c r="L605" s="7"/>
    </row>
    <row r="606" spans="1:12" s="9" customFormat="1" ht="18.75" hidden="1" x14ac:dyDescent="0.3">
      <c r="A606" s="19"/>
      <c r="B606" s="17"/>
      <c r="C606" s="17"/>
      <c r="D606" s="17" t="e">
        <f t="shared" si="14"/>
        <v>#REF!</v>
      </c>
      <c r="E606" s="18"/>
      <c r="F606" s="7"/>
      <c r="G606" s="19"/>
      <c r="H606" s="35"/>
      <c r="I606" s="35"/>
      <c r="J606" s="35">
        <f t="shared" si="15"/>
        <v>81510</v>
      </c>
      <c r="K606" s="20"/>
      <c r="L606" s="7"/>
    </row>
    <row r="607" spans="1:12" s="9" customFormat="1" ht="18.75" hidden="1" x14ac:dyDescent="0.3">
      <c r="A607" s="19"/>
      <c r="B607" s="17"/>
      <c r="C607" s="17"/>
      <c r="D607" s="17" t="e">
        <f t="shared" si="14"/>
        <v>#REF!</v>
      </c>
      <c r="E607" s="18"/>
      <c r="F607" s="7"/>
      <c r="G607" s="19"/>
      <c r="H607" s="35"/>
      <c r="I607" s="35"/>
      <c r="J607" s="35">
        <f t="shared" si="15"/>
        <v>81510</v>
      </c>
      <c r="K607" s="20"/>
      <c r="L607" s="7"/>
    </row>
    <row r="608" spans="1:12" s="9" customFormat="1" ht="18.75" hidden="1" x14ac:dyDescent="0.3">
      <c r="A608" s="19"/>
      <c r="B608" s="17"/>
      <c r="C608" s="17"/>
      <c r="D608" s="17" t="e">
        <f t="shared" si="14"/>
        <v>#REF!</v>
      </c>
      <c r="E608" s="18"/>
      <c r="F608" s="7"/>
      <c r="G608" s="19"/>
      <c r="H608" s="35"/>
      <c r="I608" s="35"/>
      <c r="J608" s="35">
        <f t="shared" si="15"/>
        <v>81510</v>
      </c>
      <c r="K608" s="20"/>
      <c r="L608" s="7"/>
    </row>
    <row r="609" spans="1:12" s="9" customFormat="1" ht="18.75" hidden="1" x14ac:dyDescent="0.3">
      <c r="A609" s="19"/>
      <c r="B609" s="17"/>
      <c r="C609" s="17"/>
      <c r="D609" s="17" t="e">
        <f t="shared" si="14"/>
        <v>#REF!</v>
      </c>
      <c r="E609" s="18"/>
      <c r="F609" s="7"/>
      <c r="G609" s="19"/>
      <c r="H609" s="35"/>
      <c r="I609" s="35"/>
      <c r="J609" s="35">
        <f t="shared" si="15"/>
        <v>81510</v>
      </c>
      <c r="K609" s="20"/>
      <c r="L609" s="7"/>
    </row>
    <row r="610" spans="1:12" s="9" customFormat="1" ht="18.75" hidden="1" x14ac:dyDescent="0.3">
      <c r="A610" s="19"/>
      <c r="B610" s="17"/>
      <c r="C610" s="17"/>
      <c r="D610" s="17" t="e">
        <f t="shared" si="14"/>
        <v>#REF!</v>
      </c>
      <c r="E610" s="18"/>
      <c r="F610" s="7"/>
      <c r="G610" s="19"/>
      <c r="H610" s="35"/>
      <c r="I610" s="35"/>
      <c r="J610" s="35">
        <f t="shared" si="15"/>
        <v>81510</v>
      </c>
      <c r="K610" s="20"/>
      <c r="L610" s="7"/>
    </row>
    <row r="611" spans="1:12" s="9" customFormat="1" ht="18.75" hidden="1" x14ac:dyDescent="0.3">
      <c r="A611" s="19"/>
      <c r="B611" s="17"/>
      <c r="C611" s="17"/>
      <c r="D611" s="17" t="e">
        <f t="shared" si="14"/>
        <v>#REF!</v>
      </c>
      <c r="E611" s="18"/>
      <c r="F611" s="7"/>
      <c r="G611" s="19"/>
      <c r="H611" s="35"/>
      <c r="I611" s="35"/>
      <c r="J611" s="35">
        <f t="shared" si="15"/>
        <v>81510</v>
      </c>
      <c r="K611" s="20"/>
      <c r="L611" s="7"/>
    </row>
    <row r="612" spans="1:12" s="9" customFormat="1" ht="18.75" hidden="1" x14ac:dyDescent="0.3">
      <c r="A612" s="19"/>
      <c r="B612" s="17"/>
      <c r="C612" s="17"/>
      <c r="D612" s="17" t="e">
        <f t="shared" si="14"/>
        <v>#REF!</v>
      </c>
      <c r="E612" s="18"/>
      <c r="F612" s="7"/>
      <c r="G612" s="19"/>
      <c r="H612" s="35"/>
      <c r="I612" s="35"/>
      <c r="J612" s="35">
        <f t="shared" si="15"/>
        <v>81510</v>
      </c>
      <c r="K612" s="20"/>
      <c r="L612" s="7"/>
    </row>
    <row r="613" spans="1:12" s="9" customFormat="1" ht="18.75" hidden="1" x14ac:dyDescent="0.3">
      <c r="A613" s="19"/>
      <c r="B613" s="17"/>
      <c r="C613" s="17"/>
      <c r="D613" s="17" t="e">
        <f t="shared" si="14"/>
        <v>#REF!</v>
      </c>
      <c r="E613" s="18"/>
      <c r="F613" s="7"/>
      <c r="G613" s="19"/>
      <c r="H613" s="35"/>
      <c r="I613" s="35"/>
      <c r="J613" s="35">
        <f t="shared" si="15"/>
        <v>81510</v>
      </c>
      <c r="K613" s="20"/>
      <c r="L613" s="7"/>
    </row>
    <row r="614" spans="1:12" s="9" customFormat="1" ht="18.75" hidden="1" x14ac:dyDescent="0.3">
      <c r="A614" s="19"/>
      <c r="B614" s="17"/>
      <c r="C614" s="17"/>
      <c r="D614" s="17" t="e">
        <f t="shared" si="14"/>
        <v>#REF!</v>
      </c>
      <c r="E614" s="18"/>
      <c r="F614" s="7"/>
      <c r="G614" s="19"/>
      <c r="H614" s="35"/>
      <c r="I614" s="35"/>
      <c r="J614" s="35">
        <f t="shared" si="15"/>
        <v>81510</v>
      </c>
      <c r="K614" s="20"/>
      <c r="L614" s="7"/>
    </row>
    <row r="615" spans="1:12" s="9" customFormat="1" ht="18.75" hidden="1" x14ac:dyDescent="0.3">
      <c r="A615" s="19"/>
      <c r="B615" s="17"/>
      <c r="C615" s="17"/>
      <c r="D615" s="17" t="e">
        <f t="shared" si="14"/>
        <v>#REF!</v>
      </c>
      <c r="E615" s="18"/>
      <c r="F615" s="7"/>
      <c r="G615" s="19"/>
      <c r="H615" s="35"/>
      <c r="I615" s="35"/>
      <c r="J615" s="35">
        <f t="shared" si="15"/>
        <v>81510</v>
      </c>
      <c r="K615" s="20"/>
      <c r="L615" s="7"/>
    </row>
    <row r="616" spans="1:12" s="9" customFormat="1" ht="18.75" hidden="1" x14ac:dyDescent="0.3">
      <c r="A616" s="19"/>
      <c r="B616" s="17"/>
      <c r="C616" s="17"/>
      <c r="D616" s="17" t="e">
        <f t="shared" si="14"/>
        <v>#REF!</v>
      </c>
      <c r="E616" s="18"/>
      <c r="F616" s="7"/>
      <c r="G616" s="19"/>
      <c r="H616" s="35"/>
      <c r="I616" s="35"/>
      <c r="J616" s="35">
        <f t="shared" si="15"/>
        <v>81510</v>
      </c>
      <c r="K616" s="20"/>
      <c r="L616" s="7"/>
    </row>
    <row r="617" spans="1:12" s="9" customFormat="1" ht="18.75" hidden="1" x14ac:dyDescent="0.3">
      <c r="A617" s="19"/>
      <c r="B617" s="17"/>
      <c r="C617" s="17"/>
      <c r="D617" s="17" t="e">
        <f t="shared" ref="D617:D680" si="16">D616+B617-C617</f>
        <v>#REF!</v>
      </c>
      <c r="E617" s="18"/>
      <c r="F617" s="7"/>
      <c r="G617" s="19"/>
      <c r="H617" s="35"/>
      <c r="I617" s="35"/>
      <c r="J617" s="35">
        <f t="shared" si="15"/>
        <v>81510</v>
      </c>
      <c r="K617" s="20"/>
      <c r="L617" s="7"/>
    </row>
    <row r="618" spans="1:12" s="9" customFormat="1" ht="18.75" hidden="1" x14ac:dyDescent="0.3">
      <c r="A618" s="19"/>
      <c r="B618" s="17"/>
      <c r="C618" s="17"/>
      <c r="D618" s="17" t="e">
        <f t="shared" si="16"/>
        <v>#REF!</v>
      </c>
      <c r="E618" s="18"/>
      <c r="F618" s="7"/>
      <c r="G618" s="19"/>
      <c r="H618" s="35"/>
      <c r="I618" s="35"/>
      <c r="J618" s="35">
        <f t="shared" ref="J618:J681" si="17">J617+H618-I618</f>
        <v>81510</v>
      </c>
      <c r="K618" s="20"/>
      <c r="L618" s="7"/>
    </row>
    <row r="619" spans="1:12" s="9" customFormat="1" ht="18.75" hidden="1" x14ac:dyDescent="0.3">
      <c r="A619" s="19"/>
      <c r="B619" s="17"/>
      <c r="C619" s="17"/>
      <c r="D619" s="17" t="e">
        <f t="shared" si="16"/>
        <v>#REF!</v>
      </c>
      <c r="E619" s="18"/>
      <c r="F619" s="7"/>
      <c r="G619" s="19"/>
      <c r="H619" s="35"/>
      <c r="I619" s="35"/>
      <c r="J619" s="35">
        <f t="shared" si="17"/>
        <v>81510</v>
      </c>
      <c r="K619" s="20"/>
      <c r="L619" s="7"/>
    </row>
    <row r="620" spans="1:12" s="9" customFormat="1" ht="18.75" hidden="1" x14ac:dyDescent="0.3">
      <c r="A620" s="19"/>
      <c r="B620" s="17"/>
      <c r="C620" s="17"/>
      <c r="D620" s="17" t="e">
        <f t="shared" si="16"/>
        <v>#REF!</v>
      </c>
      <c r="E620" s="18"/>
      <c r="F620" s="7"/>
      <c r="G620" s="19"/>
      <c r="H620" s="35"/>
      <c r="I620" s="35"/>
      <c r="J620" s="35">
        <f t="shared" si="17"/>
        <v>81510</v>
      </c>
      <c r="K620" s="20"/>
      <c r="L620" s="7"/>
    </row>
    <row r="621" spans="1:12" s="9" customFormat="1" ht="18.75" hidden="1" x14ac:dyDescent="0.3">
      <c r="A621" s="19"/>
      <c r="B621" s="17"/>
      <c r="C621" s="17"/>
      <c r="D621" s="17" t="e">
        <f t="shared" si="16"/>
        <v>#REF!</v>
      </c>
      <c r="E621" s="18"/>
      <c r="F621" s="7"/>
      <c r="G621" s="19"/>
      <c r="H621" s="35"/>
      <c r="I621" s="35"/>
      <c r="J621" s="35">
        <f t="shared" si="17"/>
        <v>81510</v>
      </c>
      <c r="K621" s="20"/>
      <c r="L621" s="7"/>
    </row>
    <row r="622" spans="1:12" s="9" customFormat="1" ht="18.75" hidden="1" x14ac:dyDescent="0.3">
      <c r="A622" s="19"/>
      <c r="B622" s="17"/>
      <c r="C622" s="17"/>
      <c r="D622" s="17" t="e">
        <f t="shared" si="16"/>
        <v>#REF!</v>
      </c>
      <c r="E622" s="18"/>
      <c r="F622" s="7"/>
      <c r="G622" s="19"/>
      <c r="H622" s="35"/>
      <c r="I622" s="35"/>
      <c r="J622" s="35">
        <f t="shared" si="17"/>
        <v>81510</v>
      </c>
      <c r="K622" s="20"/>
      <c r="L622" s="7"/>
    </row>
    <row r="623" spans="1:12" s="9" customFormat="1" ht="18.75" hidden="1" x14ac:dyDescent="0.3">
      <c r="A623" s="19"/>
      <c r="B623" s="17"/>
      <c r="C623" s="17"/>
      <c r="D623" s="17" t="e">
        <f t="shared" si="16"/>
        <v>#REF!</v>
      </c>
      <c r="E623" s="18"/>
      <c r="F623" s="7"/>
      <c r="G623" s="19"/>
      <c r="H623" s="35"/>
      <c r="I623" s="35"/>
      <c r="J623" s="35">
        <f t="shared" si="17"/>
        <v>81510</v>
      </c>
      <c r="K623" s="20"/>
      <c r="L623" s="7"/>
    </row>
    <row r="624" spans="1:12" s="9" customFormat="1" ht="18.75" hidden="1" x14ac:dyDescent="0.3">
      <c r="A624" s="19"/>
      <c r="B624" s="17"/>
      <c r="C624" s="17"/>
      <c r="D624" s="17" t="e">
        <f t="shared" si="16"/>
        <v>#REF!</v>
      </c>
      <c r="E624" s="18"/>
      <c r="F624" s="7"/>
      <c r="G624" s="19"/>
      <c r="H624" s="35"/>
      <c r="I624" s="35"/>
      <c r="J624" s="35">
        <f t="shared" si="17"/>
        <v>81510</v>
      </c>
      <c r="K624" s="20"/>
      <c r="L624" s="7"/>
    </row>
    <row r="625" spans="1:12" s="9" customFormat="1" ht="18.75" hidden="1" x14ac:dyDescent="0.3">
      <c r="A625" s="19"/>
      <c r="B625" s="17"/>
      <c r="C625" s="17"/>
      <c r="D625" s="17" t="e">
        <f t="shared" si="16"/>
        <v>#REF!</v>
      </c>
      <c r="E625" s="18"/>
      <c r="F625" s="7"/>
      <c r="G625" s="19"/>
      <c r="H625" s="35"/>
      <c r="I625" s="35"/>
      <c r="J625" s="35">
        <f t="shared" si="17"/>
        <v>81510</v>
      </c>
      <c r="K625" s="20"/>
      <c r="L625" s="7"/>
    </row>
    <row r="626" spans="1:12" s="9" customFormat="1" ht="18.75" hidden="1" x14ac:dyDescent="0.3">
      <c r="A626" s="19"/>
      <c r="B626" s="17"/>
      <c r="C626" s="17"/>
      <c r="D626" s="17" t="e">
        <f t="shared" si="16"/>
        <v>#REF!</v>
      </c>
      <c r="E626" s="18"/>
      <c r="F626" s="7"/>
      <c r="G626" s="19"/>
      <c r="H626" s="35"/>
      <c r="I626" s="35"/>
      <c r="J626" s="35">
        <f t="shared" si="17"/>
        <v>81510</v>
      </c>
      <c r="K626" s="20"/>
      <c r="L626" s="7"/>
    </row>
    <row r="627" spans="1:12" s="9" customFormat="1" ht="18.75" hidden="1" x14ac:dyDescent="0.3">
      <c r="A627" s="19"/>
      <c r="B627" s="17"/>
      <c r="C627" s="17"/>
      <c r="D627" s="17" t="e">
        <f t="shared" si="16"/>
        <v>#REF!</v>
      </c>
      <c r="E627" s="18"/>
      <c r="F627" s="7"/>
      <c r="G627" s="19"/>
      <c r="H627" s="35"/>
      <c r="I627" s="35"/>
      <c r="J627" s="35">
        <f t="shared" si="17"/>
        <v>81510</v>
      </c>
      <c r="K627" s="20"/>
      <c r="L627" s="7"/>
    </row>
    <row r="628" spans="1:12" s="9" customFormat="1" ht="18.75" hidden="1" x14ac:dyDescent="0.3">
      <c r="A628" s="19"/>
      <c r="B628" s="17"/>
      <c r="C628" s="17"/>
      <c r="D628" s="17" t="e">
        <f t="shared" si="16"/>
        <v>#REF!</v>
      </c>
      <c r="E628" s="18"/>
      <c r="F628" s="7"/>
      <c r="G628" s="19"/>
      <c r="H628" s="35"/>
      <c r="I628" s="35"/>
      <c r="J628" s="35">
        <f t="shared" si="17"/>
        <v>81510</v>
      </c>
      <c r="K628" s="20"/>
      <c r="L628" s="7"/>
    </row>
    <row r="629" spans="1:12" s="9" customFormat="1" ht="18.75" hidden="1" x14ac:dyDescent="0.3">
      <c r="A629" s="19"/>
      <c r="B629" s="17"/>
      <c r="C629" s="17"/>
      <c r="D629" s="17" t="e">
        <f t="shared" si="16"/>
        <v>#REF!</v>
      </c>
      <c r="E629" s="18"/>
      <c r="F629" s="7"/>
      <c r="G629" s="19"/>
      <c r="H629" s="35"/>
      <c r="I629" s="35"/>
      <c r="J629" s="35">
        <f t="shared" si="17"/>
        <v>81510</v>
      </c>
      <c r="K629" s="20"/>
      <c r="L629" s="7"/>
    </row>
    <row r="630" spans="1:12" s="9" customFormat="1" ht="18.75" hidden="1" x14ac:dyDescent="0.3">
      <c r="A630" s="19"/>
      <c r="B630" s="17"/>
      <c r="C630" s="17"/>
      <c r="D630" s="17" t="e">
        <f t="shared" si="16"/>
        <v>#REF!</v>
      </c>
      <c r="E630" s="18"/>
      <c r="F630" s="7"/>
      <c r="G630" s="19"/>
      <c r="H630" s="35"/>
      <c r="I630" s="35"/>
      <c r="J630" s="35">
        <f t="shared" si="17"/>
        <v>81510</v>
      </c>
      <c r="K630" s="20"/>
      <c r="L630" s="7"/>
    </row>
    <row r="631" spans="1:12" s="9" customFormat="1" ht="18.75" hidden="1" x14ac:dyDescent="0.3">
      <c r="A631" s="19"/>
      <c r="B631" s="17"/>
      <c r="C631" s="17"/>
      <c r="D631" s="17" t="e">
        <f t="shared" si="16"/>
        <v>#REF!</v>
      </c>
      <c r="E631" s="18"/>
      <c r="F631" s="7"/>
      <c r="G631" s="19"/>
      <c r="H631" s="35"/>
      <c r="I631" s="35"/>
      <c r="J631" s="35">
        <f t="shared" si="17"/>
        <v>81510</v>
      </c>
      <c r="K631" s="20"/>
      <c r="L631" s="7"/>
    </row>
    <row r="632" spans="1:12" s="9" customFormat="1" ht="18.75" hidden="1" x14ac:dyDescent="0.3">
      <c r="A632" s="19"/>
      <c r="B632" s="17"/>
      <c r="C632" s="17"/>
      <c r="D632" s="17" t="e">
        <f t="shared" si="16"/>
        <v>#REF!</v>
      </c>
      <c r="E632" s="18"/>
      <c r="F632" s="7"/>
      <c r="G632" s="19"/>
      <c r="H632" s="35"/>
      <c r="I632" s="35"/>
      <c r="J632" s="35">
        <f t="shared" si="17"/>
        <v>81510</v>
      </c>
      <c r="K632" s="20"/>
      <c r="L632" s="7"/>
    </row>
    <row r="633" spans="1:12" s="9" customFormat="1" ht="18.75" hidden="1" x14ac:dyDescent="0.3">
      <c r="A633" s="19"/>
      <c r="B633" s="17"/>
      <c r="C633" s="17"/>
      <c r="D633" s="17" t="e">
        <f t="shared" si="16"/>
        <v>#REF!</v>
      </c>
      <c r="E633" s="18"/>
      <c r="F633" s="7"/>
      <c r="G633" s="19"/>
      <c r="H633" s="35"/>
      <c r="I633" s="35"/>
      <c r="J633" s="35">
        <f t="shared" si="17"/>
        <v>81510</v>
      </c>
      <c r="K633" s="20"/>
      <c r="L633" s="7"/>
    </row>
    <row r="634" spans="1:12" s="9" customFormat="1" ht="18.75" hidden="1" x14ac:dyDescent="0.3">
      <c r="A634" s="19"/>
      <c r="B634" s="17"/>
      <c r="C634" s="17"/>
      <c r="D634" s="17" t="e">
        <f t="shared" si="16"/>
        <v>#REF!</v>
      </c>
      <c r="E634" s="18"/>
      <c r="F634" s="7"/>
      <c r="G634" s="19"/>
      <c r="H634" s="35"/>
      <c r="I634" s="35"/>
      <c r="J634" s="35">
        <f t="shared" si="17"/>
        <v>81510</v>
      </c>
      <c r="K634" s="20"/>
      <c r="L634" s="7"/>
    </row>
    <row r="635" spans="1:12" s="9" customFormat="1" ht="18.75" hidden="1" x14ac:dyDescent="0.3">
      <c r="A635" s="19"/>
      <c r="B635" s="17"/>
      <c r="C635" s="17"/>
      <c r="D635" s="17" t="e">
        <f t="shared" si="16"/>
        <v>#REF!</v>
      </c>
      <c r="E635" s="18"/>
      <c r="F635" s="7"/>
      <c r="G635" s="19"/>
      <c r="H635" s="35"/>
      <c r="I635" s="35"/>
      <c r="J635" s="35">
        <f t="shared" si="17"/>
        <v>81510</v>
      </c>
      <c r="K635" s="20"/>
      <c r="L635" s="7"/>
    </row>
    <row r="636" spans="1:12" s="9" customFormat="1" ht="18.75" hidden="1" x14ac:dyDescent="0.3">
      <c r="A636" s="19"/>
      <c r="B636" s="17"/>
      <c r="C636" s="17"/>
      <c r="D636" s="17" t="e">
        <f t="shared" si="16"/>
        <v>#REF!</v>
      </c>
      <c r="E636" s="18"/>
      <c r="F636" s="7"/>
      <c r="G636" s="19"/>
      <c r="H636" s="35"/>
      <c r="I636" s="35"/>
      <c r="J636" s="35">
        <f t="shared" si="17"/>
        <v>81510</v>
      </c>
      <c r="K636" s="20"/>
      <c r="L636" s="7"/>
    </row>
    <row r="637" spans="1:12" s="9" customFormat="1" ht="18.75" hidden="1" x14ac:dyDescent="0.3">
      <c r="A637" s="19"/>
      <c r="B637" s="17"/>
      <c r="C637" s="17"/>
      <c r="D637" s="17" t="e">
        <f t="shared" si="16"/>
        <v>#REF!</v>
      </c>
      <c r="E637" s="18"/>
      <c r="F637" s="7"/>
      <c r="G637" s="19"/>
      <c r="H637" s="35"/>
      <c r="I637" s="35"/>
      <c r="J637" s="35">
        <f t="shared" si="17"/>
        <v>81510</v>
      </c>
      <c r="K637" s="20"/>
      <c r="L637" s="7"/>
    </row>
    <row r="638" spans="1:12" s="9" customFormat="1" ht="18.75" hidden="1" x14ac:dyDescent="0.3">
      <c r="A638" s="19"/>
      <c r="B638" s="17"/>
      <c r="C638" s="17"/>
      <c r="D638" s="17" t="e">
        <f t="shared" si="16"/>
        <v>#REF!</v>
      </c>
      <c r="E638" s="18"/>
      <c r="F638" s="7"/>
      <c r="G638" s="19"/>
      <c r="H638" s="35"/>
      <c r="I638" s="35"/>
      <c r="J638" s="35">
        <f t="shared" si="17"/>
        <v>81510</v>
      </c>
      <c r="K638" s="20"/>
      <c r="L638" s="7"/>
    </row>
    <row r="639" spans="1:12" s="9" customFormat="1" ht="18.75" hidden="1" x14ac:dyDescent="0.3">
      <c r="A639" s="19"/>
      <c r="B639" s="17"/>
      <c r="C639" s="17"/>
      <c r="D639" s="17" t="e">
        <f t="shared" si="16"/>
        <v>#REF!</v>
      </c>
      <c r="E639" s="18"/>
      <c r="F639" s="7"/>
      <c r="G639" s="19"/>
      <c r="H639" s="35"/>
      <c r="I639" s="35"/>
      <c r="J639" s="35">
        <f t="shared" si="17"/>
        <v>81510</v>
      </c>
      <c r="K639" s="20"/>
      <c r="L639" s="7"/>
    </row>
    <row r="640" spans="1:12" s="9" customFormat="1" ht="18.75" hidden="1" x14ac:dyDescent="0.3">
      <c r="A640" s="19"/>
      <c r="B640" s="17"/>
      <c r="C640" s="17"/>
      <c r="D640" s="17" t="e">
        <f t="shared" si="16"/>
        <v>#REF!</v>
      </c>
      <c r="E640" s="18"/>
      <c r="F640" s="7"/>
      <c r="G640" s="19"/>
      <c r="H640" s="35"/>
      <c r="I640" s="35"/>
      <c r="J640" s="35">
        <f t="shared" si="17"/>
        <v>81510</v>
      </c>
      <c r="K640" s="20"/>
      <c r="L640" s="7"/>
    </row>
    <row r="641" spans="1:12" s="9" customFormat="1" ht="18.75" hidden="1" x14ac:dyDescent="0.3">
      <c r="A641" s="19"/>
      <c r="B641" s="17"/>
      <c r="C641" s="17"/>
      <c r="D641" s="17" t="e">
        <f t="shared" si="16"/>
        <v>#REF!</v>
      </c>
      <c r="E641" s="18"/>
      <c r="F641" s="7"/>
      <c r="G641" s="19"/>
      <c r="H641" s="35"/>
      <c r="I641" s="35"/>
      <c r="J641" s="35">
        <f t="shared" si="17"/>
        <v>81510</v>
      </c>
      <c r="K641" s="20"/>
      <c r="L641" s="7"/>
    </row>
    <row r="642" spans="1:12" s="9" customFormat="1" ht="18.75" hidden="1" x14ac:dyDescent="0.3">
      <c r="A642" s="19"/>
      <c r="B642" s="17"/>
      <c r="C642" s="17"/>
      <c r="D642" s="17" t="e">
        <f t="shared" si="16"/>
        <v>#REF!</v>
      </c>
      <c r="E642" s="18"/>
      <c r="F642" s="7"/>
      <c r="G642" s="19"/>
      <c r="H642" s="35"/>
      <c r="I642" s="35"/>
      <c r="J642" s="35">
        <f t="shared" si="17"/>
        <v>81510</v>
      </c>
      <c r="K642" s="20"/>
      <c r="L642" s="7"/>
    </row>
    <row r="643" spans="1:12" s="9" customFormat="1" ht="18.75" hidden="1" x14ac:dyDescent="0.3">
      <c r="A643" s="19"/>
      <c r="B643" s="17"/>
      <c r="C643" s="17"/>
      <c r="D643" s="17" t="e">
        <f t="shared" si="16"/>
        <v>#REF!</v>
      </c>
      <c r="E643" s="18"/>
      <c r="F643" s="7"/>
      <c r="G643" s="19"/>
      <c r="H643" s="35"/>
      <c r="I643" s="35"/>
      <c r="J643" s="35">
        <f t="shared" si="17"/>
        <v>81510</v>
      </c>
      <c r="K643" s="20"/>
      <c r="L643" s="7"/>
    </row>
    <row r="644" spans="1:12" s="9" customFormat="1" ht="18.75" hidden="1" x14ac:dyDescent="0.3">
      <c r="A644" s="19"/>
      <c r="B644" s="17"/>
      <c r="C644" s="17"/>
      <c r="D644" s="17" t="e">
        <f t="shared" si="16"/>
        <v>#REF!</v>
      </c>
      <c r="E644" s="18"/>
      <c r="F644" s="7"/>
      <c r="G644" s="19"/>
      <c r="H644" s="35"/>
      <c r="I644" s="35"/>
      <c r="J644" s="35">
        <f t="shared" si="17"/>
        <v>81510</v>
      </c>
      <c r="K644" s="20"/>
      <c r="L644" s="7"/>
    </row>
    <row r="645" spans="1:12" s="9" customFormat="1" ht="18.75" hidden="1" x14ac:dyDescent="0.3">
      <c r="A645" s="19"/>
      <c r="B645" s="17"/>
      <c r="C645" s="17"/>
      <c r="D645" s="17" t="e">
        <f t="shared" si="16"/>
        <v>#REF!</v>
      </c>
      <c r="E645" s="18"/>
      <c r="F645" s="7"/>
      <c r="G645" s="19"/>
      <c r="H645" s="35"/>
      <c r="I645" s="35"/>
      <c r="J645" s="35">
        <f t="shared" si="17"/>
        <v>81510</v>
      </c>
      <c r="K645" s="20"/>
      <c r="L645" s="7"/>
    </row>
    <row r="646" spans="1:12" s="9" customFormat="1" ht="18.75" hidden="1" x14ac:dyDescent="0.3">
      <c r="A646" s="19"/>
      <c r="B646" s="17"/>
      <c r="C646" s="17"/>
      <c r="D646" s="17" t="e">
        <f t="shared" si="16"/>
        <v>#REF!</v>
      </c>
      <c r="E646" s="18"/>
      <c r="F646" s="7"/>
      <c r="G646" s="19"/>
      <c r="H646" s="35"/>
      <c r="I646" s="35"/>
      <c r="J646" s="35">
        <f t="shared" si="17"/>
        <v>81510</v>
      </c>
      <c r="K646" s="20"/>
      <c r="L646" s="7"/>
    </row>
    <row r="647" spans="1:12" s="9" customFormat="1" ht="18.75" hidden="1" x14ac:dyDescent="0.3">
      <c r="A647" s="19"/>
      <c r="B647" s="17"/>
      <c r="C647" s="17"/>
      <c r="D647" s="17" t="e">
        <f t="shared" si="16"/>
        <v>#REF!</v>
      </c>
      <c r="E647" s="18"/>
      <c r="F647" s="7"/>
      <c r="G647" s="19"/>
      <c r="H647" s="35"/>
      <c r="I647" s="35"/>
      <c r="J647" s="35">
        <f t="shared" si="17"/>
        <v>81510</v>
      </c>
      <c r="K647" s="20"/>
      <c r="L647" s="7"/>
    </row>
    <row r="648" spans="1:12" s="9" customFormat="1" ht="18.75" hidden="1" x14ac:dyDescent="0.3">
      <c r="A648" s="19"/>
      <c r="B648" s="17"/>
      <c r="C648" s="17"/>
      <c r="D648" s="17" t="e">
        <f t="shared" si="16"/>
        <v>#REF!</v>
      </c>
      <c r="E648" s="18"/>
      <c r="F648" s="7"/>
      <c r="G648" s="19"/>
      <c r="H648" s="35"/>
      <c r="I648" s="35"/>
      <c r="J648" s="35">
        <f t="shared" si="17"/>
        <v>81510</v>
      </c>
      <c r="K648" s="20"/>
      <c r="L648" s="7"/>
    </row>
    <row r="649" spans="1:12" s="9" customFormat="1" ht="18.75" hidden="1" x14ac:dyDescent="0.3">
      <c r="A649" s="19"/>
      <c r="B649" s="17"/>
      <c r="C649" s="17"/>
      <c r="D649" s="17" t="e">
        <f t="shared" si="16"/>
        <v>#REF!</v>
      </c>
      <c r="E649" s="18"/>
      <c r="F649" s="7"/>
      <c r="G649" s="19"/>
      <c r="H649" s="35"/>
      <c r="I649" s="35"/>
      <c r="J649" s="35">
        <f t="shared" si="17"/>
        <v>81510</v>
      </c>
      <c r="K649" s="20"/>
      <c r="L649" s="7"/>
    </row>
    <row r="650" spans="1:12" s="9" customFormat="1" ht="18.75" hidden="1" x14ac:dyDescent="0.3">
      <c r="A650" s="19"/>
      <c r="B650" s="17"/>
      <c r="C650" s="17"/>
      <c r="D650" s="17" t="e">
        <f t="shared" si="16"/>
        <v>#REF!</v>
      </c>
      <c r="E650" s="18"/>
      <c r="F650" s="7"/>
      <c r="G650" s="19"/>
      <c r="H650" s="35"/>
      <c r="I650" s="35"/>
      <c r="J650" s="35">
        <f t="shared" si="17"/>
        <v>81510</v>
      </c>
      <c r="K650" s="20"/>
      <c r="L650" s="7"/>
    </row>
    <row r="651" spans="1:12" s="9" customFormat="1" ht="18.75" hidden="1" x14ac:dyDescent="0.3">
      <c r="A651" s="19"/>
      <c r="B651" s="17"/>
      <c r="C651" s="17"/>
      <c r="D651" s="17" t="e">
        <f t="shared" si="16"/>
        <v>#REF!</v>
      </c>
      <c r="E651" s="18"/>
      <c r="F651" s="7"/>
      <c r="G651" s="19"/>
      <c r="H651" s="35"/>
      <c r="I651" s="35"/>
      <c r="J651" s="35">
        <f t="shared" si="17"/>
        <v>81510</v>
      </c>
      <c r="K651" s="20"/>
      <c r="L651" s="7"/>
    </row>
    <row r="652" spans="1:12" s="9" customFormat="1" ht="18.75" hidden="1" x14ac:dyDescent="0.3">
      <c r="A652" s="19"/>
      <c r="B652" s="17"/>
      <c r="C652" s="17"/>
      <c r="D652" s="17" t="e">
        <f t="shared" si="16"/>
        <v>#REF!</v>
      </c>
      <c r="E652" s="18"/>
      <c r="F652" s="7"/>
      <c r="G652" s="19"/>
      <c r="H652" s="35"/>
      <c r="I652" s="35"/>
      <c r="J652" s="35">
        <f t="shared" si="17"/>
        <v>81510</v>
      </c>
      <c r="K652" s="20"/>
      <c r="L652" s="7"/>
    </row>
    <row r="653" spans="1:12" s="9" customFormat="1" ht="18.75" hidden="1" x14ac:dyDescent="0.3">
      <c r="A653" s="19"/>
      <c r="B653" s="17"/>
      <c r="C653" s="17"/>
      <c r="D653" s="17" t="e">
        <f t="shared" si="16"/>
        <v>#REF!</v>
      </c>
      <c r="E653" s="18"/>
      <c r="F653" s="7"/>
      <c r="G653" s="19"/>
      <c r="H653" s="35"/>
      <c r="I653" s="35"/>
      <c r="J653" s="35">
        <f t="shared" si="17"/>
        <v>81510</v>
      </c>
      <c r="K653" s="20"/>
      <c r="L653" s="7"/>
    </row>
    <row r="654" spans="1:12" s="9" customFormat="1" ht="18.75" hidden="1" x14ac:dyDescent="0.3">
      <c r="A654" s="19"/>
      <c r="B654" s="17"/>
      <c r="C654" s="17"/>
      <c r="D654" s="17" t="e">
        <f t="shared" si="16"/>
        <v>#REF!</v>
      </c>
      <c r="E654" s="18"/>
      <c r="F654" s="7"/>
      <c r="G654" s="19"/>
      <c r="H654" s="35"/>
      <c r="I654" s="35"/>
      <c r="J654" s="35">
        <f t="shared" si="17"/>
        <v>81510</v>
      </c>
      <c r="K654" s="20"/>
      <c r="L654" s="7"/>
    </row>
    <row r="655" spans="1:12" s="9" customFormat="1" ht="18.75" hidden="1" x14ac:dyDescent="0.3">
      <c r="A655" s="19"/>
      <c r="B655" s="17"/>
      <c r="C655" s="17"/>
      <c r="D655" s="17" t="e">
        <f t="shared" si="16"/>
        <v>#REF!</v>
      </c>
      <c r="E655" s="18"/>
      <c r="F655" s="7"/>
      <c r="G655" s="19"/>
      <c r="H655" s="35"/>
      <c r="I655" s="35"/>
      <c r="J655" s="35">
        <f t="shared" si="17"/>
        <v>81510</v>
      </c>
      <c r="K655" s="20"/>
      <c r="L655" s="7"/>
    </row>
    <row r="656" spans="1:12" s="9" customFormat="1" ht="18.75" hidden="1" x14ac:dyDescent="0.3">
      <c r="A656" s="19"/>
      <c r="B656" s="17"/>
      <c r="C656" s="17"/>
      <c r="D656" s="17" t="e">
        <f t="shared" si="16"/>
        <v>#REF!</v>
      </c>
      <c r="E656" s="18"/>
      <c r="F656" s="7"/>
      <c r="G656" s="19"/>
      <c r="H656" s="35"/>
      <c r="I656" s="35"/>
      <c r="J656" s="35">
        <f t="shared" si="17"/>
        <v>81510</v>
      </c>
      <c r="K656" s="20"/>
      <c r="L656" s="7"/>
    </row>
    <row r="657" spans="1:12" s="9" customFormat="1" ht="18.75" hidden="1" x14ac:dyDescent="0.3">
      <c r="A657" s="19"/>
      <c r="B657" s="17"/>
      <c r="C657" s="17"/>
      <c r="D657" s="17" t="e">
        <f t="shared" si="16"/>
        <v>#REF!</v>
      </c>
      <c r="E657" s="18"/>
      <c r="F657" s="7"/>
      <c r="G657" s="19"/>
      <c r="H657" s="35"/>
      <c r="I657" s="35"/>
      <c r="J657" s="35">
        <f t="shared" si="17"/>
        <v>81510</v>
      </c>
      <c r="K657" s="20"/>
      <c r="L657" s="7"/>
    </row>
    <row r="658" spans="1:12" s="9" customFormat="1" ht="18.75" hidden="1" x14ac:dyDescent="0.3">
      <c r="A658" s="19"/>
      <c r="B658" s="17"/>
      <c r="C658" s="17"/>
      <c r="D658" s="17" t="e">
        <f t="shared" si="16"/>
        <v>#REF!</v>
      </c>
      <c r="E658" s="18"/>
      <c r="F658" s="7"/>
      <c r="G658" s="19"/>
      <c r="H658" s="35"/>
      <c r="I658" s="35"/>
      <c r="J658" s="35">
        <f t="shared" si="17"/>
        <v>81510</v>
      </c>
      <c r="K658" s="20"/>
      <c r="L658" s="7"/>
    </row>
    <row r="659" spans="1:12" s="9" customFormat="1" ht="18.75" hidden="1" x14ac:dyDescent="0.3">
      <c r="A659" s="19"/>
      <c r="B659" s="17"/>
      <c r="C659" s="17"/>
      <c r="D659" s="17" t="e">
        <f t="shared" si="16"/>
        <v>#REF!</v>
      </c>
      <c r="E659" s="18"/>
      <c r="F659" s="7"/>
      <c r="G659" s="19"/>
      <c r="H659" s="35"/>
      <c r="I659" s="35"/>
      <c r="J659" s="35">
        <f t="shared" si="17"/>
        <v>81510</v>
      </c>
      <c r="K659" s="20"/>
      <c r="L659" s="7"/>
    </row>
    <row r="660" spans="1:12" s="9" customFormat="1" ht="18.75" hidden="1" x14ac:dyDescent="0.3">
      <c r="A660" s="19"/>
      <c r="B660" s="17"/>
      <c r="C660" s="17"/>
      <c r="D660" s="17" t="e">
        <f t="shared" si="16"/>
        <v>#REF!</v>
      </c>
      <c r="E660" s="18"/>
      <c r="F660" s="7"/>
      <c r="G660" s="19"/>
      <c r="H660" s="35"/>
      <c r="I660" s="35"/>
      <c r="J660" s="35">
        <f t="shared" si="17"/>
        <v>81510</v>
      </c>
      <c r="K660" s="20"/>
      <c r="L660" s="7"/>
    </row>
    <row r="661" spans="1:12" s="9" customFormat="1" ht="18.75" hidden="1" x14ac:dyDescent="0.3">
      <c r="A661" s="19"/>
      <c r="B661" s="17"/>
      <c r="C661" s="17"/>
      <c r="D661" s="17" t="e">
        <f t="shared" si="16"/>
        <v>#REF!</v>
      </c>
      <c r="E661" s="18"/>
      <c r="F661" s="7"/>
      <c r="G661" s="19"/>
      <c r="H661" s="35"/>
      <c r="I661" s="35"/>
      <c r="J661" s="35">
        <f t="shared" si="17"/>
        <v>81510</v>
      </c>
      <c r="K661" s="20"/>
      <c r="L661" s="7"/>
    </row>
    <row r="662" spans="1:12" s="9" customFormat="1" ht="18.75" hidden="1" x14ac:dyDescent="0.3">
      <c r="A662" s="19"/>
      <c r="B662" s="17"/>
      <c r="C662" s="17"/>
      <c r="D662" s="17" t="e">
        <f t="shared" si="16"/>
        <v>#REF!</v>
      </c>
      <c r="E662" s="18"/>
      <c r="F662" s="7"/>
      <c r="G662" s="19"/>
      <c r="H662" s="35"/>
      <c r="I662" s="35"/>
      <c r="J662" s="35">
        <f t="shared" si="17"/>
        <v>81510</v>
      </c>
      <c r="K662" s="20"/>
      <c r="L662" s="7"/>
    </row>
    <row r="663" spans="1:12" s="9" customFormat="1" ht="18.75" hidden="1" x14ac:dyDescent="0.3">
      <c r="A663" s="19"/>
      <c r="B663" s="17"/>
      <c r="C663" s="17"/>
      <c r="D663" s="17" t="e">
        <f t="shared" si="16"/>
        <v>#REF!</v>
      </c>
      <c r="E663" s="18"/>
      <c r="F663" s="7"/>
      <c r="G663" s="19"/>
      <c r="H663" s="35"/>
      <c r="I663" s="35"/>
      <c r="J663" s="35">
        <f t="shared" si="17"/>
        <v>81510</v>
      </c>
      <c r="K663" s="20"/>
      <c r="L663" s="7"/>
    </row>
    <row r="664" spans="1:12" s="9" customFormat="1" ht="18.75" hidden="1" x14ac:dyDescent="0.3">
      <c r="A664" s="19"/>
      <c r="B664" s="17"/>
      <c r="C664" s="17"/>
      <c r="D664" s="17" t="e">
        <f t="shared" si="16"/>
        <v>#REF!</v>
      </c>
      <c r="E664" s="18"/>
      <c r="F664" s="7"/>
      <c r="G664" s="19"/>
      <c r="H664" s="35"/>
      <c r="I664" s="35"/>
      <c r="J664" s="35">
        <f t="shared" si="17"/>
        <v>81510</v>
      </c>
      <c r="K664" s="20"/>
      <c r="L664" s="7"/>
    </row>
    <row r="665" spans="1:12" s="9" customFormat="1" ht="18.75" hidden="1" x14ac:dyDescent="0.3">
      <c r="A665" s="19"/>
      <c r="B665" s="17"/>
      <c r="C665" s="17"/>
      <c r="D665" s="17" t="e">
        <f t="shared" si="16"/>
        <v>#REF!</v>
      </c>
      <c r="E665" s="18"/>
      <c r="F665" s="7"/>
      <c r="G665" s="19"/>
      <c r="H665" s="35"/>
      <c r="I665" s="35"/>
      <c r="J665" s="35">
        <f t="shared" si="17"/>
        <v>81510</v>
      </c>
      <c r="K665" s="20"/>
      <c r="L665" s="7"/>
    </row>
    <row r="666" spans="1:12" s="9" customFormat="1" ht="18.75" hidden="1" x14ac:dyDescent="0.3">
      <c r="A666" s="19"/>
      <c r="B666" s="17"/>
      <c r="C666" s="17"/>
      <c r="D666" s="17" t="e">
        <f t="shared" si="16"/>
        <v>#REF!</v>
      </c>
      <c r="E666" s="18"/>
      <c r="F666" s="7"/>
      <c r="G666" s="19"/>
      <c r="H666" s="35"/>
      <c r="I666" s="35"/>
      <c r="J666" s="35">
        <f t="shared" si="17"/>
        <v>81510</v>
      </c>
      <c r="K666" s="20"/>
      <c r="L666" s="7"/>
    </row>
    <row r="667" spans="1:12" s="9" customFormat="1" ht="18.75" hidden="1" x14ac:dyDescent="0.3">
      <c r="A667" s="19"/>
      <c r="B667" s="17"/>
      <c r="C667" s="17"/>
      <c r="D667" s="17" t="e">
        <f t="shared" si="16"/>
        <v>#REF!</v>
      </c>
      <c r="E667" s="18"/>
      <c r="F667" s="7"/>
      <c r="G667" s="19"/>
      <c r="H667" s="35"/>
      <c r="I667" s="35"/>
      <c r="J667" s="35">
        <f t="shared" si="17"/>
        <v>81510</v>
      </c>
      <c r="K667" s="20"/>
      <c r="L667" s="7"/>
    </row>
    <row r="668" spans="1:12" s="9" customFormat="1" ht="18.75" hidden="1" x14ac:dyDescent="0.3">
      <c r="A668" s="19"/>
      <c r="B668" s="17"/>
      <c r="C668" s="17"/>
      <c r="D668" s="17" t="e">
        <f t="shared" si="16"/>
        <v>#REF!</v>
      </c>
      <c r="E668" s="18"/>
      <c r="F668" s="7"/>
      <c r="G668" s="19"/>
      <c r="H668" s="35"/>
      <c r="I668" s="35"/>
      <c r="J668" s="35">
        <f t="shared" si="17"/>
        <v>81510</v>
      </c>
      <c r="K668" s="20"/>
      <c r="L668" s="7"/>
    </row>
    <row r="669" spans="1:12" s="9" customFormat="1" ht="18.75" hidden="1" x14ac:dyDescent="0.3">
      <c r="A669" s="19"/>
      <c r="B669" s="17"/>
      <c r="C669" s="17"/>
      <c r="D669" s="17" t="e">
        <f t="shared" si="16"/>
        <v>#REF!</v>
      </c>
      <c r="E669" s="18"/>
      <c r="F669" s="7"/>
      <c r="G669" s="19"/>
      <c r="H669" s="35"/>
      <c r="I669" s="35"/>
      <c r="J669" s="35">
        <f t="shared" si="17"/>
        <v>81510</v>
      </c>
      <c r="K669" s="20"/>
      <c r="L669" s="7"/>
    </row>
    <row r="670" spans="1:12" s="9" customFormat="1" ht="18.75" hidden="1" x14ac:dyDescent="0.3">
      <c r="A670" s="19"/>
      <c r="B670" s="17"/>
      <c r="C670" s="17"/>
      <c r="D670" s="17" t="e">
        <f t="shared" si="16"/>
        <v>#REF!</v>
      </c>
      <c r="E670" s="18"/>
      <c r="F670" s="7"/>
      <c r="G670" s="19"/>
      <c r="H670" s="35"/>
      <c r="I670" s="35"/>
      <c r="J670" s="35">
        <f t="shared" si="17"/>
        <v>81510</v>
      </c>
      <c r="K670" s="20"/>
      <c r="L670" s="7"/>
    </row>
    <row r="671" spans="1:12" s="9" customFormat="1" ht="18.75" hidden="1" x14ac:dyDescent="0.3">
      <c r="A671" s="19"/>
      <c r="B671" s="17"/>
      <c r="C671" s="17"/>
      <c r="D671" s="17" t="e">
        <f t="shared" si="16"/>
        <v>#REF!</v>
      </c>
      <c r="E671" s="18"/>
      <c r="F671" s="7"/>
      <c r="G671" s="19"/>
      <c r="H671" s="35"/>
      <c r="I671" s="35"/>
      <c r="J671" s="35">
        <f t="shared" si="17"/>
        <v>81510</v>
      </c>
      <c r="K671" s="20"/>
      <c r="L671" s="7"/>
    </row>
    <row r="672" spans="1:12" s="9" customFormat="1" ht="18.75" hidden="1" x14ac:dyDescent="0.3">
      <c r="A672" s="19"/>
      <c r="B672" s="17"/>
      <c r="C672" s="17"/>
      <c r="D672" s="17" t="e">
        <f t="shared" si="16"/>
        <v>#REF!</v>
      </c>
      <c r="E672" s="18"/>
      <c r="F672" s="7"/>
      <c r="G672" s="19"/>
      <c r="H672" s="35"/>
      <c r="I672" s="35"/>
      <c r="J672" s="35">
        <f t="shared" si="17"/>
        <v>81510</v>
      </c>
      <c r="K672" s="20"/>
      <c r="L672" s="7"/>
    </row>
    <row r="673" spans="1:12" s="9" customFormat="1" ht="18.75" hidden="1" x14ac:dyDescent="0.3">
      <c r="A673" s="19"/>
      <c r="B673" s="17"/>
      <c r="C673" s="17"/>
      <c r="D673" s="17" t="e">
        <f t="shared" si="16"/>
        <v>#REF!</v>
      </c>
      <c r="E673" s="18"/>
      <c r="F673" s="7"/>
      <c r="G673" s="19"/>
      <c r="H673" s="35"/>
      <c r="I673" s="35"/>
      <c r="J673" s="35">
        <f t="shared" si="17"/>
        <v>81510</v>
      </c>
      <c r="K673" s="20"/>
      <c r="L673" s="7"/>
    </row>
    <row r="674" spans="1:12" s="9" customFormat="1" ht="18.75" hidden="1" x14ac:dyDescent="0.3">
      <c r="A674" s="19"/>
      <c r="B674" s="17"/>
      <c r="C674" s="17"/>
      <c r="D674" s="17" t="e">
        <f t="shared" si="16"/>
        <v>#REF!</v>
      </c>
      <c r="E674" s="18"/>
      <c r="F674" s="7"/>
      <c r="G674" s="19"/>
      <c r="H674" s="35"/>
      <c r="I674" s="35"/>
      <c r="J674" s="35">
        <f t="shared" si="17"/>
        <v>81510</v>
      </c>
      <c r="K674" s="20"/>
      <c r="L674" s="7"/>
    </row>
    <row r="675" spans="1:12" s="9" customFormat="1" ht="18.75" hidden="1" x14ac:dyDescent="0.3">
      <c r="A675" s="19"/>
      <c r="B675" s="17"/>
      <c r="C675" s="17"/>
      <c r="D675" s="17" t="e">
        <f t="shared" si="16"/>
        <v>#REF!</v>
      </c>
      <c r="E675" s="18"/>
      <c r="F675" s="7"/>
      <c r="G675" s="19"/>
      <c r="H675" s="35"/>
      <c r="I675" s="35"/>
      <c r="J675" s="35">
        <f t="shared" si="17"/>
        <v>81510</v>
      </c>
      <c r="K675" s="20"/>
      <c r="L675" s="7"/>
    </row>
    <row r="676" spans="1:12" s="9" customFormat="1" ht="18.75" hidden="1" x14ac:dyDescent="0.3">
      <c r="A676" s="19"/>
      <c r="B676" s="17"/>
      <c r="C676" s="17"/>
      <c r="D676" s="17" t="e">
        <f t="shared" si="16"/>
        <v>#REF!</v>
      </c>
      <c r="E676" s="18"/>
      <c r="F676" s="7"/>
      <c r="G676" s="19"/>
      <c r="H676" s="35"/>
      <c r="I676" s="35"/>
      <c r="J676" s="35">
        <f t="shared" si="17"/>
        <v>81510</v>
      </c>
      <c r="K676" s="20"/>
      <c r="L676" s="7"/>
    </row>
    <row r="677" spans="1:12" s="9" customFormat="1" ht="18.75" hidden="1" x14ac:dyDescent="0.3">
      <c r="A677" s="19"/>
      <c r="B677" s="17"/>
      <c r="C677" s="17"/>
      <c r="D677" s="17" t="e">
        <f t="shared" si="16"/>
        <v>#REF!</v>
      </c>
      <c r="E677" s="18"/>
      <c r="F677" s="7"/>
      <c r="G677" s="19"/>
      <c r="H677" s="35"/>
      <c r="I677" s="35"/>
      <c r="J677" s="35">
        <f t="shared" si="17"/>
        <v>81510</v>
      </c>
      <c r="K677" s="20"/>
      <c r="L677" s="7"/>
    </row>
    <row r="678" spans="1:12" s="9" customFormat="1" ht="18.75" hidden="1" x14ac:dyDescent="0.3">
      <c r="A678" s="19"/>
      <c r="B678" s="17"/>
      <c r="C678" s="17"/>
      <c r="D678" s="17" t="e">
        <f t="shared" si="16"/>
        <v>#REF!</v>
      </c>
      <c r="E678" s="18"/>
      <c r="F678" s="7"/>
      <c r="G678" s="19"/>
      <c r="H678" s="35"/>
      <c r="I678" s="35"/>
      <c r="J678" s="35">
        <f t="shared" si="17"/>
        <v>81510</v>
      </c>
      <c r="K678" s="20"/>
      <c r="L678" s="7"/>
    </row>
    <row r="679" spans="1:12" s="9" customFormat="1" ht="18.75" hidden="1" x14ac:dyDescent="0.3">
      <c r="A679" s="19"/>
      <c r="B679" s="17"/>
      <c r="C679" s="17"/>
      <c r="D679" s="17" t="e">
        <f t="shared" si="16"/>
        <v>#REF!</v>
      </c>
      <c r="E679" s="18"/>
      <c r="F679" s="7"/>
      <c r="G679" s="19"/>
      <c r="H679" s="35"/>
      <c r="I679" s="35"/>
      <c r="J679" s="35">
        <f t="shared" si="17"/>
        <v>81510</v>
      </c>
      <c r="K679" s="20"/>
      <c r="L679" s="7"/>
    </row>
    <row r="680" spans="1:12" s="9" customFormat="1" ht="18.75" hidden="1" x14ac:dyDescent="0.3">
      <c r="A680" s="19"/>
      <c r="B680" s="17"/>
      <c r="C680" s="17"/>
      <c r="D680" s="17" t="e">
        <f t="shared" si="16"/>
        <v>#REF!</v>
      </c>
      <c r="E680" s="18"/>
      <c r="F680" s="7"/>
      <c r="G680" s="19"/>
      <c r="H680" s="35"/>
      <c r="I680" s="35"/>
      <c r="J680" s="35">
        <f t="shared" si="17"/>
        <v>81510</v>
      </c>
      <c r="K680" s="20"/>
      <c r="L680" s="7"/>
    </row>
    <row r="681" spans="1:12" s="9" customFormat="1" ht="18.75" hidden="1" x14ac:dyDescent="0.3">
      <c r="A681" s="19"/>
      <c r="B681" s="17"/>
      <c r="C681" s="17"/>
      <c r="D681" s="17" t="e">
        <f t="shared" ref="D681:D744" si="18">D680+B681-C681</f>
        <v>#REF!</v>
      </c>
      <c r="E681" s="18"/>
      <c r="F681" s="7"/>
      <c r="G681" s="19"/>
      <c r="H681" s="35"/>
      <c r="I681" s="35"/>
      <c r="J681" s="35">
        <f t="shared" si="17"/>
        <v>81510</v>
      </c>
      <c r="K681" s="20"/>
      <c r="L681" s="7"/>
    </row>
    <row r="682" spans="1:12" s="9" customFormat="1" ht="18.75" hidden="1" x14ac:dyDescent="0.3">
      <c r="A682" s="19"/>
      <c r="B682" s="17"/>
      <c r="C682" s="17"/>
      <c r="D682" s="17" t="e">
        <f t="shared" si="18"/>
        <v>#REF!</v>
      </c>
      <c r="E682" s="18"/>
      <c r="F682" s="7"/>
      <c r="G682" s="19"/>
      <c r="H682" s="35"/>
      <c r="I682" s="35"/>
      <c r="J682" s="35">
        <f t="shared" ref="J682:J745" si="19">J681+H682-I682</f>
        <v>81510</v>
      </c>
      <c r="K682" s="20"/>
      <c r="L682" s="7"/>
    </row>
    <row r="683" spans="1:12" s="9" customFormat="1" ht="18.75" hidden="1" x14ac:dyDescent="0.3">
      <c r="A683" s="19"/>
      <c r="B683" s="17"/>
      <c r="C683" s="17"/>
      <c r="D683" s="17" t="e">
        <f t="shared" si="18"/>
        <v>#REF!</v>
      </c>
      <c r="E683" s="18"/>
      <c r="F683" s="7"/>
      <c r="G683" s="19"/>
      <c r="H683" s="35"/>
      <c r="I683" s="35"/>
      <c r="J683" s="35">
        <f t="shared" si="19"/>
        <v>81510</v>
      </c>
      <c r="K683" s="20"/>
      <c r="L683" s="7"/>
    </row>
    <row r="684" spans="1:12" s="9" customFormat="1" ht="18.75" hidden="1" x14ac:dyDescent="0.3">
      <c r="A684" s="19"/>
      <c r="B684" s="17"/>
      <c r="C684" s="17"/>
      <c r="D684" s="17" t="e">
        <f t="shared" si="18"/>
        <v>#REF!</v>
      </c>
      <c r="E684" s="18"/>
      <c r="F684" s="7"/>
      <c r="G684" s="19"/>
      <c r="H684" s="35"/>
      <c r="I684" s="35"/>
      <c r="J684" s="35">
        <f t="shared" si="19"/>
        <v>81510</v>
      </c>
      <c r="K684" s="20"/>
      <c r="L684" s="7"/>
    </row>
    <row r="685" spans="1:12" s="9" customFormat="1" ht="18.75" hidden="1" x14ac:dyDescent="0.3">
      <c r="A685" s="19"/>
      <c r="B685" s="17"/>
      <c r="C685" s="17"/>
      <c r="D685" s="17" t="e">
        <f t="shared" si="18"/>
        <v>#REF!</v>
      </c>
      <c r="E685" s="18"/>
      <c r="F685" s="7"/>
      <c r="G685" s="19"/>
      <c r="H685" s="35"/>
      <c r="I685" s="35"/>
      <c r="J685" s="35">
        <f t="shared" si="19"/>
        <v>81510</v>
      </c>
      <c r="K685" s="20"/>
      <c r="L685" s="7"/>
    </row>
    <row r="686" spans="1:12" s="9" customFormat="1" ht="18.75" hidden="1" x14ac:dyDescent="0.3">
      <c r="A686" s="19"/>
      <c r="B686" s="17"/>
      <c r="C686" s="17"/>
      <c r="D686" s="17" t="e">
        <f t="shared" si="18"/>
        <v>#REF!</v>
      </c>
      <c r="E686" s="18"/>
      <c r="F686" s="7"/>
      <c r="G686" s="19"/>
      <c r="H686" s="35"/>
      <c r="I686" s="35"/>
      <c r="J686" s="35">
        <f t="shared" si="19"/>
        <v>81510</v>
      </c>
      <c r="K686" s="20"/>
      <c r="L686" s="7"/>
    </row>
    <row r="687" spans="1:12" s="9" customFormat="1" ht="18.75" hidden="1" x14ac:dyDescent="0.3">
      <c r="A687" s="19"/>
      <c r="B687" s="17"/>
      <c r="C687" s="17"/>
      <c r="D687" s="17" t="e">
        <f t="shared" si="18"/>
        <v>#REF!</v>
      </c>
      <c r="E687" s="18"/>
      <c r="F687" s="7"/>
      <c r="G687" s="19"/>
      <c r="H687" s="35"/>
      <c r="I687" s="35"/>
      <c r="J687" s="35">
        <f t="shared" si="19"/>
        <v>81510</v>
      </c>
      <c r="K687" s="20"/>
      <c r="L687" s="7"/>
    </row>
    <row r="688" spans="1:12" s="9" customFormat="1" ht="18.75" hidden="1" x14ac:dyDescent="0.3">
      <c r="A688" s="19"/>
      <c r="B688" s="17"/>
      <c r="C688" s="17"/>
      <c r="D688" s="17" t="e">
        <f t="shared" si="18"/>
        <v>#REF!</v>
      </c>
      <c r="E688" s="18"/>
      <c r="F688" s="7"/>
      <c r="G688" s="19"/>
      <c r="H688" s="35"/>
      <c r="I688" s="35"/>
      <c r="J688" s="35">
        <f t="shared" si="19"/>
        <v>81510</v>
      </c>
      <c r="K688" s="20"/>
      <c r="L688" s="7"/>
    </row>
    <row r="689" spans="1:12" s="9" customFormat="1" ht="18.75" hidden="1" x14ac:dyDescent="0.3">
      <c r="A689" s="19"/>
      <c r="B689" s="17"/>
      <c r="C689" s="17"/>
      <c r="D689" s="17" t="e">
        <f t="shared" si="18"/>
        <v>#REF!</v>
      </c>
      <c r="E689" s="18"/>
      <c r="F689" s="7"/>
      <c r="G689" s="19"/>
      <c r="H689" s="35"/>
      <c r="I689" s="35"/>
      <c r="J689" s="35">
        <f t="shared" si="19"/>
        <v>81510</v>
      </c>
      <c r="K689" s="20"/>
      <c r="L689" s="7"/>
    </row>
    <row r="690" spans="1:12" s="9" customFormat="1" ht="18.75" hidden="1" x14ac:dyDescent="0.3">
      <c r="A690" s="19"/>
      <c r="B690" s="17"/>
      <c r="C690" s="17"/>
      <c r="D690" s="17" t="e">
        <f t="shared" si="18"/>
        <v>#REF!</v>
      </c>
      <c r="E690" s="18"/>
      <c r="F690" s="7"/>
      <c r="G690" s="19"/>
      <c r="H690" s="35"/>
      <c r="I690" s="35"/>
      <c r="J690" s="35">
        <f t="shared" si="19"/>
        <v>81510</v>
      </c>
      <c r="K690" s="20"/>
      <c r="L690" s="7"/>
    </row>
    <row r="691" spans="1:12" s="9" customFormat="1" ht="18.75" hidden="1" x14ac:dyDescent="0.3">
      <c r="A691" s="19"/>
      <c r="B691" s="17"/>
      <c r="C691" s="17"/>
      <c r="D691" s="17" t="e">
        <f t="shared" si="18"/>
        <v>#REF!</v>
      </c>
      <c r="E691" s="18"/>
      <c r="F691" s="7"/>
      <c r="G691" s="19"/>
      <c r="H691" s="35"/>
      <c r="I691" s="35"/>
      <c r="J691" s="35">
        <f t="shared" si="19"/>
        <v>81510</v>
      </c>
      <c r="K691" s="20"/>
      <c r="L691" s="7"/>
    </row>
    <row r="692" spans="1:12" s="9" customFormat="1" ht="18.75" hidden="1" x14ac:dyDescent="0.3">
      <c r="A692" s="19"/>
      <c r="B692" s="17"/>
      <c r="C692" s="17"/>
      <c r="D692" s="17" t="e">
        <f t="shared" si="18"/>
        <v>#REF!</v>
      </c>
      <c r="E692" s="18"/>
      <c r="F692" s="7"/>
      <c r="G692" s="19"/>
      <c r="H692" s="35"/>
      <c r="I692" s="35"/>
      <c r="J692" s="35">
        <f t="shared" si="19"/>
        <v>81510</v>
      </c>
      <c r="K692" s="20"/>
      <c r="L692" s="7"/>
    </row>
    <row r="693" spans="1:12" s="9" customFormat="1" ht="18.75" hidden="1" x14ac:dyDescent="0.3">
      <c r="A693" s="19"/>
      <c r="B693" s="17"/>
      <c r="C693" s="17"/>
      <c r="D693" s="17" t="e">
        <f t="shared" si="18"/>
        <v>#REF!</v>
      </c>
      <c r="E693" s="18"/>
      <c r="F693" s="7"/>
      <c r="G693" s="19"/>
      <c r="H693" s="35"/>
      <c r="I693" s="35"/>
      <c r="J693" s="35">
        <f t="shared" si="19"/>
        <v>81510</v>
      </c>
      <c r="K693" s="20"/>
      <c r="L693" s="7"/>
    </row>
    <row r="694" spans="1:12" s="9" customFormat="1" ht="18.75" hidden="1" x14ac:dyDescent="0.3">
      <c r="A694" s="19"/>
      <c r="B694" s="17"/>
      <c r="C694" s="17"/>
      <c r="D694" s="17" t="e">
        <f t="shared" si="18"/>
        <v>#REF!</v>
      </c>
      <c r="E694" s="18"/>
      <c r="F694" s="7"/>
      <c r="G694" s="19"/>
      <c r="H694" s="35"/>
      <c r="I694" s="35"/>
      <c r="J694" s="35">
        <f t="shared" si="19"/>
        <v>81510</v>
      </c>
      <c r="K694" s="20"/>
      <c r="L694" s="7"/>
    </row>
    <row r="695" spans="1:12" s="9" customFormat="1" ht="18.75" hidden="1" x14ac:dyDescent="0.3">
      <c r="A695" s="19"/>
      <c r="B695" s="17"/>
      <c r="C695" s="17"/>
      <c r="D695" s="17" t="e">
        <f t="shared" si="18"/>
        <v>#REF!</v>
      </c>
      <c r="E695" s="18"/>
      <c r="F695" s="7"/>
      <c r="G695" s="19"/>
      <c r="H695" s="35"/>
      <c r="I695" s="35"/>
      <c r="J695" s="35">
        <f t="shared" si="19"/>
        <v>81510</v>
      </c>
      <c r="K695" s="20"/>
      <c r="L695" s="7"/>
    </row>
    <row r="696" spans="1:12" s="9" customFormat="1" ht="18.75" hidden="1" x14ac:dyDescent="0.3">
      <c r="A696" s="19"/>
      <c r="B696" s="17"/>
      <c r="C696" s="17"/>
      <c r="D696" s="17" t="e">
        <f t="shared" si="18"/>
        <v>#REF!</v>
      </c>
      <c r="E696" s="18"/>
      <c r="F696" s="7"/>
      <c r="G696" s="19"/>
      <c r="H696" s="35"/>
      <c r="I696" s="35"/>
      <c r="J696" s="35">
        <f t="shared" si="19"/>
        <v>81510</v>
      </c>
      <c r="K696" s="20"/>
      <c r="L696" s="7"/>
    </row>
    <row r="697" spans="1:12" s="9" customFormat="1" ht="18.75" hidden="1" x14ac:dyDescent="0.3">
      <c r="A697" s="19"/>
      <c r="B697" s="17"/>
      <c r="C697" s="17"/>
      <c r="D697" s="17" t="e">
        <f t="shared" si="18"/>
        <v>#REF!</v>
      </c>
      <c r="E697" s="18"/>
      <c r="F697" s="7"/>
      <c r="G697" s="19"/>
      <c r="H697" s="35"/>
      <c r="I697" s="35"/>
      <c r="J697" s="35">
        <f t="shared" si="19"/>
        <v>81510</v>
      </c>
      <c r="K697" s="20"/>
      <c r="L697" s="7"/>
    </row>
    <row r="698" spans="1:12" s="9" customFormat="1" ht="18.75" hidden="1" x14ac:dyDescent="0.3">
      <c r="A698" s="19"/>
      <c r="B698" s="17"/>
      <c r="C698" s="17"/>
      <c r="D698" s="17" t="e">
        <f t="shared" si="18"/>
        <v>#REF!</v>
      </c>
      <c r="E698" s="18"/>
      <c r="F698" s="7"/>
      <c r="G698" s="19"/>
      <c r="H698" s="35"/>
      <c r="I698" s="35"/>
      <c r="J698" s="35">
        <f t="shared" si="19"/>
        <v>81510</v>
      </c>
      <c r="K698" s="20"/>
      <c r="L698" s="7"/>
    </row>
    <row r="699" spans="1:12" s="9" customFormat="1" ht="18.75" hidden="1" x14ac:dyDescent="0.3">
      <c r="A699" s="19"/>
      <c r="B699" s="17"/>
      <c r="C699" s="17"/>
      <c r="D699" s="17" t="e">
        <f t="shared" si="18"/>
        <v>#REF!</v>
      </c>
      <c r="E699" s="18"/>
      <c r="F699" s="7"/>
      <c r="G699" s="19"/>
      <c r="H699" s="35"/>
      <c r="I699" s="35"/>
      <c r="J699" s="35">
        <f t="shared" si="19"/>
        <v>81510</v>
      </c>
      <c r="K699" s="20"/>
      <c r="L699" s="7"/>
    </row>
    <row r="700" spans="1:12" s="9" customFormat="1" ht="18.75" hidden="1" x14ac:dyDescent="0.3">
      <c r="A700" s="19"/>
      <c r="B700" s="17"/>
      <c r="C700" s="17"/>
      <c r="D700" s="17" t="e">
        <f t="shared" si="18"/>
        <v>#REF!</v>
      </c>
      <c r="E700" s="18"/>
      <c r="F700" s="7"/>
      <c r="G700" s="19"/>
      <c r="H700" s="35"/>
      <c r="I700" s="35"/>
      <c r="J700" s="35">
        <f t="shared" si="19"/>
        <v>81510</v>
      </c>
      <c r="K700" s="20"/>
      <c r="L700" s="7"/>
    </row>
    <row r="701" spans="1:12" s="9" customFormat="1" ht="18.75" hidden="1" x14ac:dyDescent="0.3">
      <c r="A701" s="19"/>
      <c r="B701" s="17"/>
      <c r="C701" s="17"/>
      <c r="D701" s="17" t="e">
        <f t="shared" si="18"/>
        <v>#REF!</v>
      </c>
      <c r="E701" s="18"/>
      <c r="F701" s="7"/>
      <c r="G701" s="19"/>
      <c r="H701" s="35"/>
      <c r="I701" s="35"/>
      <c r="J701" s="35">
        <f t="shared" si="19"/>
        <v>81510</v>
      </c>
      <c r="K701" s="20"/>
      <c r="L701" s="7"/>
    </row>
    <row r="702" spans="1:12" s="9" customFormat="1" ht="18.75" hidden="1" x14ac:dyDescent="0.3">
      <c r="A702" s="19"/>
      <c r="B702" s="17"/>
      <c r="C702" s="17"/>
      <c r="D702" s="17" t="e">
        <f t="shared" si="18"/>
        <v>#REF!</v>
      </c>
      <c r="E702" s="18"/>
      <c r="F702" s="7"/>
      <c r="G702" s="19"/>
      <c r="H702" s="35"/>
      <c r="I702" s="35"/>
      <c r="J702" s="35">
        <f t="shared" si="19"/>
        <v>81510</v>
      </c>
      <c r="K702" s="20"/>
      <c r="L702" s="7"/>
    </row>
    <row r="703" spans="1:12" s="9" customFormat="1" ht="18.75" hidden="1" x14ac:dyDescent="0.3">
      <c r="A703" s="19"/>
      <c r="B703" s="17"/>
      <c r="C703" s="17"/>
      <c r="D703" s="17" t="e">
        <f t="shared" si="18"/>
        <v>#REF!</v>
      </c>
      <c r="E703" s="18"/>
      <c r="F703" s="7"/>
      <c r="G703" s="19"/>
      <c r="H703" s="35"/>
      <c r="I703" s="35"/>
      <c r="J703" s="35">
        <f t="shared" si="19"/>
        <v>81510</v>
      </c>
      <c r="K703" s="20"/>
      <c r="L703" s="7"/>
    </row>
    <row r="704" spans="1:12" s="9" customFormat="1" ht="18.75" hidden="1" x14ac:dyDescent="0.3">
      <c r="A704" s="19"/>
      <c r="B704" s="17"/>
      <c r="C704" s="17"/>
      <c r="D704" s="17" t="e">
        <f t="shared" si="18"/>
        <v>#REF!</v>
      </c>
      <c r="E704" s="18"/>
      <c r="F704" s="7"/>
      <c r="G704" s="19"/>
      <c r="H704" s="35"/>
      <c r="I704" s="35"/>
      <c r="J704" s="35">
        <f t="shared" si="19"/>
        <v>81510</v>
      </c>
      <c r="K704" s="20"/>
      <c r="L704" s="7"/>
    </row>
    <row r="705" spans="1:12" s="9" customFormat="1" ht="18.75" hidden="1" x14ac:dyDescent="0.3">
      <c r="A705" s="19"/>
      <c r="B705" s="17"/>
      <c r="C705" s="17"/>
      <c r="D705" s="17" t="e">
        <f t="shared" si="18"/>
        <v>#REF!</v>
      </c>
      <c r="E705" s="18"/>
      <c r="F705" s="7"/>
      <c r="G705" s="19"/>
      <c r="H705" s="35"/>
      <c r="I705" s="35"/>
      <c r="J705" s="35">
        <f t="shared" si="19"/>
        <v>81510</v>
      </c>
      <c r="K705" s="20"/>
      <c r="L705" s="7"/>
    </row>
    <row r="706" spans="1:12" s="9" customFormat="1" ht="18.75" hidden="1" x14ac:dyDescent="0.3">
      <c r="A706" s="19"/>
      <c r="B706" s="17"/>
      <c r="C706" s="17"/>
      <c r="D706" s="17" t="e">
        <f t="shared" si="18"/>
        <v>#REF!</v>
      </c>
      <c r="E706" s="18"/>
      <c r="F706" s="7"/>
      <c r="G706" s="19"/>
      <c r="H706" s="35"/>
      <c r="I706" s="35"/>
      <c r="J706" s="35">
        <f t="shared" si="19"/>
        <v>81510</v>
      </c>
      <c r="K706" s="20"/>
      <c r="L706" s="7"/>
    </row>
    <row r="707" spans="1:12" s="9" customFormat="1" ht="18.75" hidden="1" x14ac:dyDescent="0.3">
      <c r="A707" s="19"/>
      <c r="B707" s="17"/>
      <c r="C707" s="17"/>
      <c r="D707" s="17" t="e">
        <f t="shared" si="18"/>
        <v>#REF!</v>
      </c>
      <c r="E707" s="18"/>
      <c r="F707" s="7"/>
      <c r="G707" s="19"/>
      <c r="H707" s="35"/>
      <c r="I707" s="35"/>
      <c r="J707" s="35">
        <f t="shared" si="19"/>
        <v>81510</v>
      </c>
      <c r="K707" s="20"/>
      <c r="L707" s="7"/>
    </row>
    <row r="708" spans="1:12" s="9" customFormat="1" ht="18.75" hidden="1" x14ac:dyDescent="0.3">
      <c r="A708" s="19"/>
      <c r="B708" s="17"/>
      <c r="C708" s="17"/>
      <c r="D708" s="17" t="e">
        <f t="shared" si="18"/>
        <v>#REF!</v>
      </c>
      <c r="E708" s="18"/>
      <c r="F708" s="7"/>
      <c r="G708" s="19"/>
      <c r="H708" s="35"/>
      <c r="I708" s="35"/>
      <c r="J708" s="35">
        <f t="shared" si="19"/>
        <v>81510</v>
      </c>
      <c r="K708" s="20"/>
      <c r="L708" s="7"/>
    </row>
    <row r="709" spans="1:12" s="9" customFormat="1" ht="18.75" hidden="1" x14ac:dyDescent="0.3">
      <c r="A709" s="19"/>
      <c r="B709" s="17"/>
      <c r="C709" s="17"/>
      <c r="D709" s="17" t="e">
        <f t="shared" si="18"/>
        <v>#REF!</v>
      </c>
      <c r="E709" s="18"/>
      <c r="F709" s="7"/>
      <c r="G709" s="19"/>
      <c r="H709" s="35"/>
      <c r="I709" s="35"/>
      <c r="J709" s="35">
        <f t="shared" si="19"/>
        <v>81510</v>
      </c>
      <c r="K709" s="20"/>
      <c r="L709" s="7"/>
    </row>
    <row r="710" spans="1:12" s="9" customFormat="1" ht="18.75" hidden="1" x14ac:dyDescent="0.3">
      <c r="A710" s="19"/>
      <c r="B710" s="17"/>
      <c r="C710" s="17"/>
      <c r="D710" s="17" t="e">
        <f t="shared" si="18"/>
        <v>#REF!</v>
      </c>
      <c r="E710" s="18"/>
      <c r="F710" s="7"/>
      <c r="G710" s="19"/>
      <c r="H710" s="35"/>
      <c r="I710" s="35"/>
      <c r="J710" s="35">
        <f t="shared" si="19"/>
        <v>81510</v>
      </c>
      <c r="K710" s="20"/>
      <c r="L710" s="7"/>
    </row>
    <row r="711" spans="1:12" s="9" customFormat="1" ht="18.75" hidden="1" x14ac:dyDescent="0.3">
      <c r="A711" s="19"/>
      <c r="B711" s="17"/>
      <c r="C711" s="17"/>
      <c r="D711" s="17" t="e">
        <f t="shared" si="18"/>
        <v>#REF!</v>
      </c>
      <c r="E711" s="18"/>
      <c r="F711" s="7"/>
      <c r="G711" s="19"/>
      <c r="H711" s="35"/>
      <c r="I711" s="35"/>
      <c r="J711" s="35">
        <f t="shared" si="19"/>
        <v>81510</v>
      </c>
      <c r="K711" s="20"/>
      <c r="L711" s="7"/>
    </row>
    <row r="712" spans="1:12" s="9" customFormat="1" ht="18.75" hidden="1" x14ac:dyDescent="0.3">
      <c r="A712" s="19"/>
      <c r="B712" s="17"/>
      <c r="C712" s="17"/>
      <c r="D712" s="17" t="e">
        <f t="shared" si="18"/>
        <v>#REF!</v>
      </c>
      <c r="E712" s="18"/>
      <c r="F712" s="7"/>
      <c r="G712" s="19"/>
      <c r="H712" s="35"/>
      <c r="I712" s="35"/>
      <c r="J712" s="35">
        <f t="shared" si="19"/>
        <v>81510</v>
      </c>
      <c r="K712" s="20"/>
      <c r="L712" s="7"/>
    </row>
    <row r="713" spans="1:12" s="9" customFormat="1" ht="18.75" hidden="1" x14ac:dyDescent="0.3">
      <c r="A713" s="19"/>
      <c r="B713" s="17"/>
      <c r="C713" s="17"/>
      <c r="D713" s="17" t="e">
        <f t="shared" si="18"/>
        <v>#REF!</v>
      </c>
      <c r="E713" s="18"/>
      <c r="F713" s="7"/>
      <c r="G713" s="19"/>
      <c r="H713" s="35"/>
      <c r="I713" s="35"/>
      <c r="J713" s="35">
        <f t="shared" si="19"/>
        <v>81510</v>
      </c>
      <c r="K713" s="20"/>
      <c r="L713" s="7"/>
    </row>
    <row r="714" spans="1:12" s="9" customFormat="1" ht="18.75" hidden="1" x14ac:dyDescent="0.3">
      <c r="A714" s="19"/>
      <c r="B714" s="17"/>
      <c r="C714" s="17"/>
      <c r="D714" s="17" t="e">
        <f t="shared" si="18"/>
        <v>#REF!</v>
      </c>
      <c r="E714" s="18"/>
      <c r="F714" s="7"/>
      <c r="G714" s="19"/>
      <c r="H714" s="35"/>
      <c r="I714" s="35"/>
      <c r="J714" s="35">
        <f t="shared" si="19"/>
        <v>81510</v>
      </c>
      <c r="K714" s="20"/>
      <c r="L714" s="7"/>
    </row>
    <row r="715" spans="1:12" s="9" customFormat="1" ht="18.75" hidden="1" x14ac:dyDescent="0.3">
      <c r="A715" s="19"/>
      <c r="B715" s="17"/>
      <c r="C715" s="17"/>
      <c r="D715" s="17" t="e">
        <f t="shared" si="18"/>
        <v>#REF!</v>
      </c>
      <c r="E715" s="18"/>
      <c r="F715" s="7"/>
      <c r="G715" s="19"/>
      <c r="H715" s="35"/>
      <c r="I715" s="35"/>
      <c r="J715" s="35">
        <f t="shared" si="19"/>
        <v>81510</v>
      </c>
      <c r="K715" s="20"/>
      <c r="L715" s="7"/>
    </row>
    <row r="716" spans="1:12" s="9" customFormat="1" ht="18.75" hidden="1" x14ac:dyDescent="0.3">
      <c r="A716" s="19"/>
      <c r="B716" s="17"/>
      <c r="C716" s="17"/>
      <c r="D716" s="17" t="e">
        <f t="shared" si="18"/>
        <v>#REF!</v>
      </c>
      <c r="E716" s="18"/>
      <c r="F716" s="7"/>
      <c r="G716" s="19"/>
      <c r="H716" s="35"/>
      <c r="I716" s="35"/>
      <c r="J716" s="35">
        <f t="shared" si="19"/>
        <v>81510</v>
      </c>
      <c r="K716" s="20"/>
      <c r="L716" s="7"/>
    </row>
    <row r="717" spans="1:12" s="9" customFormat="1" ht="18.75" hidden="1" x14ac:dyDescent="0.3">
      <c r="A717" s="19"/>
      <c r="B717" s="17"/>
      <c r="C717" s="17"/>
      <c r="D717" s="17" t="e">
        <f t="shared" si="18"/>
        <v>#REF!</v>
      </c>
      <c r="E717" s="18"/>
      <c r="F717" s="7"/>
      <c r="G717" s="19"/>
      <c r="H717" s="35"/>
      <c r="I717" s="35"/>
      <c r="J717" s="35">
        <f t="shared" si="19"/>
        <v>81510</v>
      </c>
      <c r="K717" s="20"/>
      <c r="L717" s="7"/>
    </row>
    <row r="718" spans="1:12" s="9" customFormat="1" ht="18.75" hidden="1" x14ac:dyDescent="0.3">
      <c r="A718" s="19"/>
      <c r="B718" s="17"/>
      <c r="C718" s="17"/>
      <c r="D718" s="17" t="e">
        <f t="shared" si="18"/>
        <v>#REF!</v>
      </c>
      <c r="E718" s="18"/>
      <c r="F718" s="7"/>
      <c r="G718" s="19"/>
      <c r="H718" s="35"/>
      <c r="I718" s="35"/>
      <c r="J718" s="35">
        <f t="shared" si="19"/>
        <v>81510</v>
      </c>
      <c r="K718" s="20"/>
      <c r="L718" s="7"/>
    </row>
    <row r="719" spans="1:12" s="9" customFormat="1" ht="18.75" hidden="1" x14ac:dyDescent="0.3">
      <c r="A719" s="19"/>
      <c r="B719" s="17"/>
      <c r="C719" s="17"/>
      <c r="D719" s="17" t="e">
        <f t="shared" si="18"/>
        <v>#REF!</v>
      </c>
      <c r="E719" s="18"/>
      <c r="F719" s="7"/>
      <c r="G719" s="19"/>
      <c r="H719" s="35"/>
      <c r="I719" s="35"/>
      <c r="J719" s="35">
        <f t="shared" si="19"/>
        <v>81510</v>
      </c>
      <c r="K719" s="20"/>
      <c r="L719" s="7"/>
    </row>
    <row r="720" spans="1:12" s="9" customFormat="1" ht="18.75" hidden="1" x14ac:dyDescent="0.3">
      <c r="A720" s="19"/>
      <c r="B720" s="17"/>
      <c r="C720" s="17"/>
      <c r="D720" s="17" t="e">
        <f t="shared" si="18"/>
        <v>#REF!</v>
      </c>
      <c r="E720" s="18"/>
      <c r="F720" s="7"/>
      <c r="G720" s="19"/>
      <c r="H720" s="35"/>
      <c r="I720" s="35"/>
      <c r="J720" s="35">
        <f t="shared" si="19"/>
        <v>81510</v>
      </c>
      <c r="K720" s="20"/>
      <c r="L720" s="7"/>
    </row>
    <row r="721" spans="1:12" s="9" customFormat="1" ht="18.75" hidden="1" x14ac:dyDescent="0.3">
      <c r="A721" s="19"/>
      <c r="B721" s="17"/>
      <c r="C721" s="17"/>
      <c r="D721" s="17" t="e">
        <f t="shared" si="18"/>
        <v>#REF!</v>
      </c>
      <c r="E721" s="18"/>
      <c r="F721" s="7"/>
      <c r="G721" s="19"/>
      <c r="H721" s="35"/>
      <c r="I721" s="35"/>
      <c r="J721" s="35">
        <f t="shared" si="19"/>
        <v>81510</v>
      </c>
      <c r="K721" s="20"/>
      <c r="L721" s="7"/>
    </row>
    <row r="722" spans="1:12" s="9" customFormat="1" ht="18.75" hidden="1" x14ac:dyDescent="0.3">
      <c r="A722" s="19"/>
      <c r="B722" s="17"/>
      <c r="C722" s="17"/>
      <c r="D722" s="17" t="e">
        <f t="shared" si="18"/>
        <v>#REF!</v>
      </c>
      <c r="E722" s="18"/>
      <c r="F722" s="7"/>
      <c r="G722" s="19"/>
      <c r="H722" s="35"/>
      <c r="I722" s="35"/>
      <c r="J722" s="35">
        <f t="shared" si="19"/>
        <v>81510</v>
      </c>
      <c r="K722" s="20"/>
      <c r="L722" s="7"/>
    </row>
    <row r="723" spans="1:12" s="9" customFormat="1" ht="18.75" hidden="1" x14ac:dyDescent="0.3">
      <c r="A723" s="19"/>
      <c r="B723" s="17"/>
      <c r="C723" s="17"/>
      <c r="D723" s="17" t="e">
        <f t="shared" si="18"/>
        <v>#REF!</v>
      </c>
      <c r="E723" s="18"/>
      <c r="F723" s="7"/>
      <c r="G723" s="19"/>
      <c r="H723" s="35"/>
      <c r="I723" s="35"/>
      <c r="J723" s="35">
        <f t="shared" si="19"/>
        <v>81510</v>
      </c>
      <c r="K723" s="20"/>
      <c r="L723" s="7"/>
    </row>
    <row r="724" spans="1:12" s="9" customFormat="1" ht="18.75" hidden="1" x14ac:dyDescent="0.3">
      <c r="A724" s="19"/>
      <c r="B724" s="17"/>
      <c r="C724" s="17"/>
      <c r="D724" s="17" t="e">
        <f t="shared" si="18"/>
        <v>#REF!</v>
      </c>
      <c r="E724" s="18"/>
      <c r="F724" s="7"/>
      <c r="G724" s="19"/>
      <c r="H724" s="35"/>
      <c r="I724" s="35"/>
      <c r="J724" s="35">
        <f t="shared" si="19"/>
        <v>81510</v>
      </c>
      <c r="K724" s="20"/>
      <c r="L724" s="7"/>
    </row>
    <row r="725" spans="1:12" s="9" customFormat="1" ht="18.75" hidden="1" x14ac:dyDescent="0.3">
      <c r="A725" s="19"/>
      <c r="B725" s="17"/>
      <c r="C725" s="17"/>
      <c r="D725" s="17" t="e">
        <f t="shared" si="18"/>
        <v>#REF!</v>
      </c>
      <c r="E725" s="18"/>
      <c r="F725" s="7"/>
      <c r="G725" s="19"/>
      <c r="H725" s="35"/>
      <c r="I725" s="35"/>
      <c r="J725" s="35">
        <f t="shared" si="19"/>
        <v>81510</v>
      </c>
      <c r="K725" s="20"/>
      <c r="L725" s="7"/>
    </row>
    <row r="726" spans="1:12" s="9" customFormat="1" ht="18.75" hidden="1" x14ac:dyDescent="0.3">
      <c r="A726" s="19"/>
      <c r="B726" s="17"/>
      <c r="C726" s="17"/>
      <c r="D726" s="17" t="e">
        <f t="shared" si="18"/>
        <v>#REF!</v>
      </c>
      <c r="E726" s="18"/>
      <c r="F726" s="7"/>
      <c r="G726" s="19"/>
      <c r="H726" s="35"/>
      <c r="I726" s="35"/>
      <c r="J726" s="35">
        <f t="shared" si="19"/>
        <v>81510</v>
      </c>
      <c r="K726" s="20"/>
      <c r="L726" s="7"/>
    </row>
    <row r="727" spans="1:12" s="9" customFormat="1" ht="18.75" hidden="1" x14ac:dyDescent="0.3">
      <c r="A727" s="19"/>
      <c r="B727" s="17"/>
      <c r="C727" s="17"/>
      <c r="D727" s="17" t="e">
        <f t="shared" si="18"/>
        <v>#REF!</v>
      </c>
      <c r="E727" s="18"/>
      <c r="F727" s="7"/>
      <c r="G727" s="19"/>
      <c r="H727" s="35"/>
      <c r="I727" s="35"/>
      <c r="J727" s="35">
        <f t="shared" si="19"/>
        <v>81510</v>
      </c>
      <c r="K727" s="20"/>
      <c r="L727" s="7"/>
    </row>
    <row r="728" spans="1:12" s="9" customFormat="1" ht="18.75" hidden="1" x14ac:dyDescent="0.3">
      <c r="A728" s="19"/>
      <c r="B728" s="17"/>
      <c r="C728" s="17"/>
      <c r="D728" s="17" t="e">
        <f t="shared" si="18"/>
        <v>#REF!</v>
      </c>
      <c r="E728" s="18"/>
      <c r="F728" s="7"/>
      <c r="G728" s="19"/>
      <c r="H728" s="35"/>
      <c r="I728" s="35"/>
      <c r="J728" s="35">
        <f t="shared" si="19"/>
        <v>81510</v>
      </c>
      <c r="K728" s="20"/>
      <c r="L728" s="7"/>
    </row>
    <row r="729" spans="1:12" s="9" customFormat="1" ht="18.75" hidden="1" x14ac:dyDescent="0.3">
      <c r="A729" s="19"/>
      <c r="B729" s="17"/>
      <c r="C729" s="17"/>
      <c r="D729" s="17" t="e">
        <f t="shared" si="18"/>
        <v>#REF!</v>
      </c>
      <c r="E729" s="18"/>
      <c r="F729" s="7"/>
      <c r="G729" s="19"/>
      <c r="H729" s="35"/>
      <c r="I729" s="35"/>
      <c r="J729" s="35">
        <f t="shared" si="19"/>
        <v>81510</v>
      </c>
      <c r="K729" s="20"/>
      <c r="L729" s="7"/>
    </row>
    <row r="730" spans="1:12" s="9" customFormat="1" ht="18.75" hidden="1" x14ac:dyDescent="0.3">
      <c r="A730" s="19"/>
      <c r="B730" s="17"/>
      <c r="C730" s="17"/>
      <c r="D730" s="17" t="e">
        <f t="shared" si="18"/>
        <v>#REF!</v>
      </c>
      <c r="E730" s="18"/>
      <c r="F730" s="7"/>
      <c r="G730" s="19"/>
      <c r="H730" s="35"/>
      <c r="I730" s="35"/>
      <c r="J730" s="35">
        <f t="shared" si="19"/>
        <v>81510</v>
      </c>
      <c r="K730" s="20"/>
      <c r="L730" s="7"/>
    </row>
    <row r="731" spans="1:12" s="9" customFormat="1" ht="18.75" hidden="1" x14ac:dyDescent="0.3">
      <c r="A731" s="19"/>
      <c r="B731" s="17"/>
      <c r="C731" s="17"/>
      <c r="D731" s="17" t="e">
        <f t="shared" si="18"/>
        <v>#REF!</v>
      </c>
      <c r="E731" s="18"/>
      <c r="F731" s="7"/>
      <c r="G731" s="19"/>
      <c r="H731" s="35"/>
      <c r="I731" s="35"/>
      <c r="J731" s="35">
        <f t="shared" si="19"/>
        <v>81510</v>
      </c>
      <c r="K731" s="20"/>
      <c r="L731" s="7"/>
    </row>
    <row r="732" spans="1:12" s="9" customFormat="1" ht="18.75" hidden="1" x14ac:dyDescent="0.3">
      <c r="A732" s="19"/>
      <c r="B732" s="17"/>
      <c r="C732" s="17"/>
      <c r="D732" s="17" t="e">
        <f t="shared" si="18"/>
        <v>#REF!</v>
      </c>
      <c r="E732" s="18"/>
      <c r="F732" s="7"/>
      <c r="G732" s="19"/>
      <c r="H732" s="35"/>
      <c r="I732" s="35"/>
      <c r="J732" s="35">
        <f t="shared" si="19"/>
        <v>81510</v>
      </c>
      <c r="K732" s="20"/>
      <c r="L732" s="7"/>
    </row>
    <row r="733" spans="1:12" s="9" customFormat="1" ht="18.75" hidden="1" x14ac:dyDescent="0.3">
      <c r="A733" s="19"/>
      <c r="B733" s="17"/>
      <c r="C733" s="17"/>
      <c r="D733" s="17" t="e">
        <f t="shared" si="18"/>
        <v>#REF!</v>
      </c>
      <c r="E733" s="18"/>
      <c r="F733" s="7"/>
      <c r="G733" s="19"/>
      <c r="H733" s="35"/>
      <c r="I733" s="35"/>
      <c r="J733" s="35">
        <f t="shared" si="19"/>
        <v>81510</v>
      </c>
      <c r="K733" s="20"/>
      <c r="L733" s="7"/>
    </row>
    <row r="734" spans="1:12" s="9" customFormat="1" ht="18.75" hidden="1" x14ac:dyDescent="0.3">
      <c r="A734" s="19"/>
      <c r="B734" s="17"/>
      <c r="C734" s="17"/>
      <c r="D734" s="17" t="e">
        <f t="shared" si="18"/>
        <v>#REF!</v>
      </c>
      <c r="E734" s="18"/>
      <c r="F734" s="7"/>
      <c r="G734" s="19"/>
      <c r="H734" s="35"/>
      <c r="I734" s="35"/>
      <c r="J734" s="35">
        <f t="shared" si="19"/>
        <v>81510</v>
      </c>
      <c r="K734" s="20"/>
      <c r="L734" s="7"/>
    </row>
    <row r="735" spans="1:12" s="9" customFormat="1" ht="18.75" hidden="1" x14ac:dyDescent="0.3">
      <c r="A735" s="19"/>
      <c r="B735" s="17"/>
      <c r="C735" s="17"/>
      <c r="D735" s="17" t="e">
        <f t="shared" si="18"/>
        <v>#REF!</v>
      </c>
      <c r="E735" s="18"/>
      <c r="F735" s="7"/>
      <c r="G735" s="19"/>
      <c r="H735" s="35"/>
      <c r="I735" s="35"/>
      <c r="J735" s="35">
        <f t="shared" si="19"/>
        <v>81510</v>
      </c>
      <c r="K735" s="20"/>
      <c r="L735" s="7"/>
    </row>
    <row r="736" spans="1:12" s="9" customFormat="1" ht="18.75" hidden="1" x14ac:dyDescent="0.3">
      <c r="A736" s="19"/>
      <c r="B736" s="17"/>
      <c r="C736" s="17"/>
      <c r="D736" s="17" t="e">
        <f t="shared" si="18"/>
        <v>#REF!</v>
      </c>
      <c r="E736" s="18"/>
      <c r="F736" s="7"/>
      <c r="G736" s="19"/>
      <c r="H736" s="35"/>
      <c r="I736" s="35"/>
      <c r="J736" s="35">
        <f t="shared" si="19"/>
        <v>81510</v>
      </c>
      <c r="K736" s="20"/>
      <c r="L736" s="7"/>
    </row>
    <row r="737" spans="1:12" s="9" customFormat="1" ht="18.75" hidden="1" x14ac:dyDescent="0.3">
      <c r="A737" s="19"/>
      <c r="B737" s="17"/>
      <c r="C737" s="17"/>
      <c r="D737" s="17" t="e">
        <f t="shared" si="18"/>
        <v>#REF!</v>
      </c>
      <c r="E737" s="18"/>
      <c r="F737" s="7"/>
      <c r="G737" s="19"/>
      <c r="H737" s="35"/>
      <c r="I737" s="35"/>
      <c r="J737" s="35">
        <f t="shared" si="19"/>
        <v>81510</v>
      </c>
      <c r="K737" s="20"/>
      <c r="L737" s="7"/>
    </row>
    <row r="738" spans="1:12" s="9" customFormat="1" ht="18.75" hidden="1" x14ac:dyDescent="0.3">
      <c r="A738" s="19"/>
      <c r="B738" s="17"/>
      <c r="C738" s="17"/>
      <c r="D738" s="17" t="e">
        <f t="shared" si="18"/>
        <v>#REF!</v>
      </c>
      <c r="E738" s="18"/>
      <c r="F738" s="7"/>
      <c r="G738" s="19"/>
      <c r="H738" s="35"/>
      <c r="I738" s="35"/>
      <c r="J738" s="35">
        <f t="shared" si="19"/>
        <v>81510</v>
      </c>
      <c r="K738" s="20"/>
      <c r="L738" s="7"/>
    </row>
    <row r="739" spans="1:12" s="9" customFormat="1" ht="18.75" hidden="1" x14ac:dyDescent="0.3">
      <c r="A739" s="19"/>
      <c r="B739" s="17"/>
      <c r="C739" s="17"/>
      <c r="D739" s="17" t="e">
        <f t="shared" si="18"/>
        <v>#REF!</v>
      </c>
      <c r="E739" s="18"/>
      <c r="F739" s="7"/>
      <c r="G739" s="19"/>
      <c r="H739" s="35"/>
      <c r="I739" s="35"/>
      <c r="J739" s="35">
        <f t="shared" si="19"/>
        <v>81510</v>
      </c>
      <c r="K739" s="20"/>
      <c r="L739" s="7"/>
    </row>
    <row r="740" spans="1:12" s="9" customFormat="1" ht="18.75" hidden="1" x14ac:dyDescent="0.3">
      <c r="A740" s="19"/>
      <c r="B740" s="17"/>
      <c r="C740" s="17"/>
      <c r="D740" s="17" t="e">
        <f t="shared" si="18"/>
        <v>#REF!</v>
      </c>
      <c r="E740" s="18"/>
      <c r="F740" s="7"/>
      <c r="G740" s="19"/>
      <c r="H740" s="35"/>
      <c r="I740" s="35"/>
      <c r="J740" s="35">
        <f t="shared" si="19"/>
        <v>81510</v>
      </c>
      <c r="K740" s="20"/>
      <c r="L740" s="7"/>
    </row>
    <row r="741" spans="1:12" s="9" customFormat="1" ht="18.75" hidden="1" x14ac:dyDescent="0.3">
      <c r="A741" s="19"/>
      <c r="B741" s="17"/>
      <c r="C741" s="17"/>
      <c r="D741" s="17" t="e">
        <f t="shared" si="18"/>
        <v>#REF!</v>
      </c>
      <c r="E741" s="18"/>
      <c r="F741" s="7"/>
      <c r="G741" s="19"/>
      <c r="H741" s="35"/>
      <c r="I741" s="35"/>
      <c r="J741" s="35">
        <f t="shared" si="19"/>
        <v>81510</v>
      </c>
      <c r="K741" s="20"/>
      <c r="L741" s="7"/>
    </row>
    <row r="742" spans="1:12" s="9" customFormat="1" ht="18.75" hidden="1" x14ac:dyDescent="0.3">
      <c r="A742" s="19"/>
      <c r="B742" s="17"/>
      <c r="C742" s="17"/>
      <c r="D742" s="17" t="e">
        <f t="shared" si="18"/>
        <v>#REF!</v>
      </c>
      <c r="E742" s="18"/>
      <c r="F742" s="7"/>
      <c r="G742" s="19"/>
      <c r="H742" s="35"/>
      <c r="I742" s="35"/>
      <c r="J742" s="35">
        <f t="shared" si="19"/>
        <v>81510</v>
      </c>
      <c r="K742" s="20"/>
      <c r="L742" s="7"/>
    </row>
    <row r="743" spans="1:12" s="9" customFormat="1" ht="18.75" hidden="1" x14ac:dyDescent="0.3">
      <c r="A743" s="19"/>
      <c r="B743" s="17"/>
      <c r="C743" s="17"/>
      <c r="D743" s="17" t="e">
        <f t="shared" si="18"/>
        <v>#REF!</v>
      </c>
      <c r="E743" s="18"/>
      <c r="F743" s="7"/>
      <c r="G743" s="19"/>
      <c r="H743" s="35"/>
      <c r="I743" s="35"/>
      <c r="J743" s="35">
        <f t="shared" si="19"/>
        <v>81510</v>
      </c>
      <c r="K743" s="20"/>
      <c r="L743" s="7"/>
    </row>
    <row r="744" spans="1:12" s="9" customFormat="1" ht="18.75" hidden="1" x14ac:dyDescent="0.3">
      <c r="A744" s="19"/>
      <c r="B744" s="17"/>
      <c r="C744" s="17"/>
      <c r="D744" s="17" t="e">
        <f t="shared" si="18"/>
        <v>#REF!</v>
      </c>
      <c r="E744" s="18"/>
      <c r="F744" s="7"/>
      <c r="G744" s="19"/>
      <c r="H744" s="35"/>
      <c r="I744" s="35"/>
      <c r="J744" s="35">
        <f t="shared" si="19"/>
        <v>81510</v>
      </c>
      <c r="K744" s="20"/>
      <c r="L744" s="7"/>
    </row>
    <row r="745" spans="1:12" s="9" customFormat="1" ht="18.75" hidden="1" x14ac:dyDescent="0.3">
      <c r="A745" s="19"/>
      <c r="B745" s="17"/>
      <c r="C745" s="17"/>
      <c r="D745" s="17" t="e">
        <f t="shared" ref="D745:D808" si="20">D744+B745-C745</f>
        <v>#REF!</v>
      </c>
      <c r="E745" s="18"/>
      <c r="F745" s="7"/>
      <c r="G745" s="19"/>
      <c r="H745" s="35"/>
      <c r="I745" s="35"/>
      <c r="J745" s="35">
        <f t="shared" si="19"/>
        <v>81510</v>
      </c>
      <c r="K745" s="20"/>
      <c r="L745" s="7"/>
    </row>
    <row r="746" spans="1:12" s="9" customFormat="1" ht="18.75" hidden="1" x14ac:dyDescent="0.3">
      <c r="A746" s="19"/>
      <c r="B746" s="17"/>
      <c r="C746" s="17"/>
      <c r="D746" s="17" t="e">
        <f t="shared" si="20"/>
        <v>#REF!</v>
      </c>
      <c r="E746" s="18"/>
      <c r="F746" s="7"/>
      <c r="G746" s="19"/>
      <c r="H746" s="35"/>
      <c r="I746" s="35"/>
      <c r="J746" s="35">
        <f t="shared" ref="J746:J789" si="21">J745+H746-I746</f>
        <v>81510</v>
      </c>
      <c r="K746" s="20"/>
      <c r="L746" s="7"/>
    </row>
    <row r="747" spans="1:12" s="9" customFormat="1" ht="18.75" hidden="1" x14ac:dyDescent="0.3">
      <c r="A747" s="19"/>
      <c r="B747" s="17"/>
      <c r="C747" s="17"/>
      <c r="D747" s="17" t="e">
        <f t="shared" si="20"/>
        <v>#REF!</v>
      </c>
      <c r="E747" s="18"/>
      <c r="F747" s="7"/>
      <c r="G747" s="19"/>
      <c r="H747" s="35"/>
      <c r="I747" s="35"/>
      <c r="J747" s="35">
        <f t="shared" si="21"/>
        <v>81510</v>
      </c>
      <c r="K747" s="20"/>
      <c r="L747" s="7"/>
    </row>
    <row r="748" spans="1:12" s="9" customFormat="1" ht="18.75" hidden="1" x14ac:dyDescent="0.3">
      <c r="A748" s="19"/>
      <c r="B748" s="17"/>
      <c r="C748" s="17"/>
      <c r="D748" s="17" t="e">
        <f t="shared" si="20"/>
        <v>#REF!</v>
      </c>
      <c r="E748" s="18"/>
      <c r="F748" s="7"/>
      <c r="G748" s="19"/>
      <c r="H748" s="35"/>
      <c r="I748" s="35"/>
      <c r="J748" s="35">
        <f t="shared" si="21"/>
        <v>81510</v>
      </c>
      <c r="K748" s="20"/>
      <c r="L748" s="7"/>
    </row>
    <row r="749" spans="1:12" s="9" customFormat="1" ht="18.75" hidden="1" x14ac:dyDescent="0.3">
      <c r="A749" s="19"/>
      <c r="B749" s="17"/>
      <c r="C749" s="17"/>
      <c r="D749" s="17" t="e">
        <f t="shared" si="20"/>
        <v>#REF!</v>
      </c>
      <c r="E749" s="18"/>
      <c r="F749" s="7"/>
      <c r="G749" s="19"/>
      <c r="H749" s="35"/>
      <c r="I749" s="35"/>
      <c r="J749" s="35">
        <f t="shared" si="21"/>
        <v>81510</v>
      </c>
      <c r="K749" s="20"/>
      <c r="L749" s="7"/>
    </row>
    <row r="750" spans="1:12" s="9" customFormat="1" ht="18.75" hidden="1" x14ac:dyDescent="0.3">
      <c r="A750" s="19"/>
      <c r="B750" s="17"/>
      <c r="C750" s="17"/>
      <c r="D750" s="17" t="e">
        <f t="shared" si="20"/>
        <v>#REF!</v>
      </c>
      <c r="E750" s="18"/>
      <c r="F750" s="7"/>
      <c r="G750" s="19"/>
      <c r="H750" s="35"/>
      <c r="I750" s="35"/>
      <c r="J750" s="35">
        <f t="shared" si="21"/>
        <v>81510</v>
      </c>
      <c r="K750" s="20"/>
      <c r="L750" s="7"/>
    </row>
    <row r="751" spans="1:12" s="9" customFormat="1" ht="18.75" hidden="1" x14ac:dyDescent="0.3">
      <c r="A751" s="19"/>
      <c r="B751" s="17"/>
      <c r="C751" s="17"/>
      <c r="D751" s="17" t="e">
        <f t="shared" si="20"/>
        <v>#REF!</v>
      </c>
      <c r="E751" s="18"/>
      <c r="F751" s="7"/>
      <c r="G751" s="19"/>
      <c r="H751" s="35"/>
      <c r="I751" s="35"/>
      <c r="J751" s="35">
        <f t="shared" si="21"/>
        <v>81510</v>
      </c>
      <c r="K751" s="20"/>
      <c r="L751" s="7"/>
    </row>
    <row r="752" spans="1:12" s="9" customFormat="1" ht="18.75" hidden="1" x14ac:dyDescent="0.3">
      <c r="A752" s="19"/>
      <c r="B752" s="17"/>
      <c r="C752" s="17"/>
      <c r="D752" s="17" t="e">
        <f t="shared" si="20"/>
        <v>#REF!</v>
      </c>
      <c r="E752" s="18"/>
      <c r="F752" s="7"/>
      <c r="G752" s="19"/>
      <c r="H752" s="35"/>
      <c r="I752" s="35"/>
      <c r="J752" s="35">
        <f t="shared" si="21"/>
        <v>81510</v>
      </c>
      <c r="K752" s="20"/>
      <c r="L752" s="7"/>
    </row>
    <row r="753" spans="1:12" s="9" customFormat="1" ht="18.75" hidden="1" x14ac:dyDescent="0.3">
      <c r="A753" s="19"/>
      <c r="B753" s="17"/>
      <c r="C753" s="17"/>
      <c r="D753" s="17" t="e">
        <f t="shared" si="20"/>
        <v>#REF!</v>
      </c>
      <c r="E753" s="18"/>
      <c r="F753" s="7"/>
      <c r="G753" s="19"/>
      <c r="H753" s="35"/>
      <c r="I753" s="35"/>
      <c r="J753" s="35">
        <f t="shared" si="21"/>
        <v>81510</v>
      </c>
      <c r="K753" s="20"/>
      <c r="L753" s="7"/>
    </row>
    <row r="754" spans="1:12" s="9" customFormat="1" ht="18.75" hidden="1" x14ac:dyDescent="0.3">
      <c r="A754" s="19"/>
      <c r="B754" s="17"/>
      <c r="C754" s="17"/>
      <c r="D754" s="17" t="e">
        <f t="shared" si="20"/>
        <v>#REF!</v>
      </c>
      <c r="E754" s="18"/>
      <c r="F754" s="7"/>
      <c r="G754" s="19"/>
      <c r="H754" s="35"/>
      <c r="I754" s="35"/>
      <c r="J754" s="35">
        <f t="shared" si="21"/>
        <v>81510</v>
      </c>
      <c r="K754" s="20"/>
      <c r="L754" s="7"/>
    </row>
    <row r="755" spans="1:12" s="9" customFormat="1" ht="18.75" hidden="1" x14ac:dyDescent="0.3">
      <c r="A755" s="19"/>
      <c r="B755" s="17"/>
      <c r="C755" s="17"/>
      <c r="D755" s="17" t="e">
        <f t="shared" si="20"/>
        <v>#REF!</v>
      </c>
      <c r="E755" s="18"/>
      <c r="F755" s="7"/>
      <c r="G755" s="19"/>
      <c r="H755" s="35"/>
      <c r="I755" s="35"/>
      <c r="J755" s="35">
        <f t="shared" si="21"/>
        <v>81510</v>
      </c>
      <c r="K755" s="20"/>
      <c r="L755" s="7"/>
    </row>
    <row r="756" spans="1:12" s="9" customFormat="1" ht="18.75" hidden="1" x14ac:dyDescent="0.3">
      <c r="A756" s="19"/>
      <c r="B756" s="17"/>
      <c r="C756" s="17"/>
      <c r="D756" s="17" t="e">
        <f t="shared" si="20"/>
        <v>#REF!</v>
      </c>
      <c r="E756" s="18"/>
      <c r="F756" s="7"/>
      <c r="G756" s="19"/>
      <c r="H756" s="35"/>
      <c r="I756" s="35"/>
      <c r="J756" s="35">
        <f t="shared" si="21"/>
        <v>81510</v>
      </c>
      <c r="K756" s="20"/>
      <c r="L756" s="7"/>
    </row>
    <row r="757" spans="1:12" s="9" customFormat="1" ht="18.75" hidden="1" x14ac:dyDescent="0.3">
      <c r="A757" s="19"/>
      <c r="B757" s="17"/>
      <c r="C757" s="17"/>
      <c r="D757" s="17" t="e">
        <f t="shared" si="20"/>
        <v>#REF!</v>
      </c>
      <c r="E757" s="18"/>
      <c r="F757" s="7"/>
      <c r="G757" s="19"/>
      <c r="H757" s="35"/>
      <c r="I757" s="35"/>
      <c r="J757" s="35">
        <f t="shared" si="21"/>
        <v>81510</v>
      </c>
      <c r="K757" s="20"/>
      <c r="L757" s="7"/>
    </row>
    <row r="758" spans="1:12" s="9" customFormat="1" ht="18.75" hidden="1" x14ac:dyDescent="0.3">
      <c r="A758" s="19"/>
      <c r="B758" s="17"/>
      <c r="C758" s="17"/>
      <c r="D758" s="17" t="e">
        <f t="shared" si="20"/>
        <v>#REF!</v>
      </c>
      <c r="E758" s="18"/>
      <c r="F758" s="7"/>
      <c r="G758" s="19"/>
      <c r="H758" s="35"/>
      <c r="I758" s="35"/>
      <c r="J758" s="35">
        <f t="shared" si="21"/>
        <v>81510</v>
      </c>
      <c r="K758" s="20"/>
      <c r="L758" s="7"/>
    </row>
    <row r="759" spans="1:12" s="9" customFormat="1" ht="18.75" hidden="1" x14ac:dyDescent="0.3">
      <c r="A759" s="19"/>
      <c r="B759" s="17"/>
      <c r="C759" s="17"/>
      <c r="D759" s="17" t="e">
        <f t="shared" si="20"/>
        <v>#REF!</v>
      </c>
      <c r="E759" s="18"/>
      <c r="F759" s="7"/>
      <c r="G759" s="19"/>
      <c r="H759" s="35"/>
      <c r="I759" s="35"/>
      <c r="J759" s="35">
        <f t="shared" si="21"/>
        <v>81510</v>
      </c>
      <c r="K759" s="20"/>
      <c r="L759" s="7"/>
    </row>
    <row r="760" spans="1:12" s="9" customFormat="1" ht="18.75" hidden="1" x14ac:dyDescent="0.3">
      <c r="A760" s="19"/>
      <c r="B760" s="17"/>
      <c r="C760" s="17"/>
      <c r="D760" s="17" t="e">
        <f t="shared" si="20"/>
        <v>#REF!</v>
      </c>
      <c r="E760" s="18"/>
      <c r="F760" s="7"/>
      <c r="G760" s="19"/>
      <c r="H760" s="35"/>
      <c r="I760" s="35"/>
      <c r="J760" s="35">
        <f t="shared" si="21"/>
        <v>81510</v>
      </c>
      <c r="K760" s="20"/>
      <c r="L760" s="7"/>
    </row>
    <row r="761" spans="1:12" s="9" customFormat="1" ht="18.75" hidden="1" x14ac:dyDescent="0.3">
      <c r="A761" s="19"/>
      <c r="B761" s="17"/>
      <c r="C761" s="17"/>
      <c r="D761" s="17" t="e">
        <f t="shared" si="20"/>
        <v>#REF!</v>
      </c>
      <c r="E761" s="18"/>
      <c r="F761" s="7"/>
      <c r="G761" s="19"/>
      <c r="H761" s="35"/>
      <c r="I761" s="35"/>
      <c r="J761" s="35">
        <f t="shared" si="21"/>
        <v>81510</v>
      </c>
      <c r="K761" s="20"/>
      <c r="L761" s="7"/>
    </row>
    <row r="762" spans="1:12" s="9" customFormat="1" ht="18.75" hidden="1" x14ac:dyDescent="0.3">
      <c r="A762" s="19"/>
      <c r="B762" s="17"/>
      <c r="C762" s="17"/>
      <c r="D762" s="17" t="e">
        <f t="shared" si="20"/>
        <v>#REF!</v>
      </c>
      <c r="E762" s="18"/>
      <c r="F762" s="7"/>
      <c r="G762" s="19"/>
      <c r="H762" s="35"/>
      <c r="I762" s="35"/>
      <c r="J762" s="35">
        <f t="shared" si="21"/>
        <v>81510</v>
      </c>
      <c r="K762" s="20"/>
      <c r="L762" s="7"/>
    </row>
    <row r="763" spans="1:12" s="9" customFormat="1" ht="18.75" hidden="1" x14ac:dyDescent="0.3">
      <c r="A763" s="19"/>
      <c r="B763" s="17"/>
      <c r="C763" s="17"/>
      <c r="D763" s="17" t="e">
        <f t="shared" si="20"/>
        <v>#REF!</v>
      </c>
      <c r="E763" s="18"/>
      <c r="F763" s="7"/>
      <c r="G763" s="19"/>
      <c r="H763" s="35"/>
      <c r="I763" s="35"/>
      <c r="J763" s="35">
        <f t="shared" si="21"/>
        <v>81510</v>
      </c>
      <c r="K763" s="20"/>
      <c r="L763" s="7"/>
    </row>
    <row r="764" spans="1:12" s="9" customFormat="1" ht="18.75" hidden="1" x14ac:dyDescent="0.3">
      <c r="A764" s="19"/>
      <c r="B764" s="17"/>
      <c r="C764" s="17"/>
      <c r="D764" s="17" t="e">
        <f t="shared" si="20"/>
        <v>#REF!</v>
      </c>
      <c r="E764" s="18"/>
      <c r="F764" s="7"/>
      <c r="G764" s="19"/>
      <c r="H764" s="35"/>
      <c r="I764" s="35"/>
      <c r="J764" s="35">
        <f t="shared" si="21"/>
        <v>81510</v>
      </c>
      <c r="K764" s="20"/>
      <c r="L764" s="7"/>
    </row>
    <row r="765" spans="1:12" s="9" customFormat="1" ht="18.75" hidden="1" x14ac:dyDescent="0.3">
      <c r="A765" s="19"/>
      <c r="B765" s="17"/>
      <c r="C765" s="17"/>
      <c r="D765" s="17" t="e">
        <f t="shared" si="20"/>
        <v>#REF!</v>
      </c>
      <c r="E765" s="18"/>
      <c r="F765" s="7"/>
      <c r="G765" s="19"/>
      <c r="H765" s="35"/>
      <c r="I765" s="35"/>
      <c r="J765" s="35">
        <f t="shared" si="21"/>
        <v>81510</v>
      </c>
      <c r="K765" s="20"/>
      <c r="L765" s="7"/>
    </row>
    <row r="766" spans="1:12" s="9" customFormat="1" ht="18.75" hidden="1" x14ac:dyDescent="0.3">
      <c r="A766" s="19"/>
      <c r="B766" s="17"/>
      <c r="C766" s="17"/>
      <c r="D766" s="17" t="e">
        <f t="shared" si="20"/>
        <v>#REF!</v>
      </c>
      <c r="E766" s="18"/>
      <c r="F766" s="7"/>
      <c r="G766" s="19"/>
      <c r="H766" s="35"/>
      <c r="I766" s="35"/>
      <c r="J766" s="35">
        <f t="shared" si="21"/>
        <v>81510</v>
      </c>
      <c r="K766" s="20"/>
      <c r="L766" s="7"/>
    </row>
    <row r="767" spans="1:12" s="9" customFormat="1" ht="18.75" hidden="1" x14ac:dyDescent="0.3">
      <c r="A767" s="19"/>
      <c r="B767" s="17"/>
      <c r="C767" s="17"/>
      <c r="D767" s="17" t="e">
        <f t="shared" si="20"/>
        <v>#REF!</v>
      </c>
      <c r="E767" s="18"/>
      <c r="F767" s="7"/>
      <c r="G767" s="19"/>
      <c r="H767" s="35"/>
      <c r="I767" s="35"/>
      <c r="J767" s="35">
        <f t="shared" si="21"/>
        <v>81510</v>
      </c>
      <c r="K767" s="20"/>
      <c r="L767" s="7"/>
    </row>
    <row r="768" spans="1:12" s="9" customFormat="1" ht="18.75" hidden="1" x14ac:dyDescent="0.3">
      <c r="A768" s="19"/>
      <c r="B768" s="17"/>
      <c r="C768" s="17"/>
      <c r="D768" s="17" t="e">
        <f t="shared" si="20"/>
        <v>#REF!</v>
      </c>
      <c r="E768" s="18"/>
      <c r="F768" s="7"/>
      <c r="G768" s="19"/>
      <c r="H768" s="35"/>
      <c r="I768" s="35"/>
      <c r="J768" s="35">
        <f t="shared" si="21"/>
        <v>81510</v>
      </c>
      <c r="K768" s="20"/>
      <c r="L768" s="7"/>
    </row>
    <row r="769" spans="1:12" s="9" customFormat="1" ht="18.75" hidden="1" x14ac:dyDescent="0.3">
      <c r="A769" s="19"/>
      <c r="B769" s="17"/>
      <c r="C769" s="17"/>
      <c r="D769" s="17" t="e">
        <f t="shared" si="20"/>
        <v>#REF!</v>
      </c>
      <c r="E769" s="18"/>
      <c r="F769" s="7"/>
      <c r="G769" s="19"/>
      <c r="H769" s="35"/>
      <c r="I769" s="35"/>
      <c r="J769" s="35">
        <f t="shared" si="21"/>
        <v>81510</v>
      </c>
      <c r="K769" s="20"/>
      <c r="L769" s="7"/>
    </row>
    <row r="770" spans="1:12" s="9" customFormat="1" ht="18.75" hidden="1" x14ac:dyDescent="0.3">
      <c r="A770" s="19"/>
      <c r="B770" s="17"/>
      <c r="C770" s="17"/>
      <c r="D770" s="17" t="e">
        <f t="shared" si="20"/>
        <v>#REF!</v>
      </c>
      <c r="E770" s="18"/>
      <c r="F770" s="7"/>
      <c r="G770" s="19"/>
      <c r="H770" s="35"/>
      <c r="I770" s="35"/>
      <c r="J770" s="35">
        <f t="shared" si="21"/>
        <v>81510</v>
      </c>
      <c r="K770" s="20"/>
      <c r="L770" s="7"/>
    </row>
    <row r="771" spans="1:12" s="9" customFormat="1" ht="18.75" hidden="1" x14ac:dyDescent="0.3">
      <c r="A771" s="19"/>
      <c r="B771" s="17"/>
      <c r="C771" s="17"/>
      <c r="D771" s="17" t="e">
        <f t="shared" si="20"/>
        <v>#REF!</v>
      </c>
      <c r="E771" s="18"/>
      <c r="F771" s="7"/>
      <c r="G771" s="19"/>
      <c r="H771" s="35"/>
      <c r="I771" s="35"/>
      <c r="J771" s="35">
        <f t="shared" si="21"/>
        <v>81510</v>
      </c>
      <c r="K771" s="20"/>
      <c r="L771" s="7"/>
    </row>
    <row r="772" spans="1:12" s="9" customFormat="1" ht="18.75" hidden="1" x14ac:dyDescent="0.3">
      <c r="A772" s="19"/>
      <c r="B772" s="17"/>
      <c r="C772" s="17"/>
      <c r="D772" s="17" t="e">
        <f t="shared" si="20"/>
        <v>#REF!</v>
      </c>
      <c r="E772" s="18"/>
      <c r="F772" s="7"/>
      <c r="G772" s="19"/>
      <c r="H772" s="35"/>
      <c r="I772" s="35"/>
      <c r="J772" s="35">
        <f t="shared" si="21"/>
        <v>81510</v>
      </c>
      <c r="K772" s="20"/>
      <c r="L772" s="7"/>
    </row>
    <row r="773" spans="1:12" s="9" customFormat="1" ht="18.75" hidden="1" x14ac:dyDescent="0.3">
      <c r="A773" s="19"/>
      <c r="B773" s="17"/>
      <c r="C773" s="17"/>
      <c r="D773" s="17" t="e">
        <f t="shared" si="20"/>
        <v>#REF!</v>
      </c>
      <c r="E773" s="18"/>
      <c r="F773" s="7"/>
      <c r="G773" s="19"/>
      <c r="H773" s="35"/>
      <c r="I773" s="35"/>
      <c r="J773" s="35">
        <f t="shared" si="21"/>
        <v>81510</v>
      </c>
      <c r="K773" s="20"/>
      <c r="L773" s="7"/>
    </row>
    <row r="774" spans="1:12" s="9" customFormat="1" ht="18.75" hidden="1" x14ac:dyDescent="0.3">
      <c r="A774" s="19"/>
      <c r="B774" s="17"/>
      <c r="C774" s="17"/>
      <c r="D774" s="17" t="e">
        <f t="shared" si="20"/>
        <v>#REF!</v>
      </c>
      <c r="E774" s="18"/>
      <c r="F774" s="7"/>
      <c r="G774" s="19"/>
      <c r="H774" s="35"/>
      <c r="I774" s="35"/>
      <c r="J774" s="35">
        <f t="shared" si="21"/>
        <v>81510</v>
      </c>
      <c r="K774" s="20"/>
      <c r="L774" s="7"/>
    </row>
    <row r="775" spans="1:12" s="9" customFormat="1" ht="18.75" hidden="1" x14ac:dyDescent="0.3">
      <c r="A775" s="19"/>
      <c r="B775" s="17"/>
      <c r="C775" s="17"/>
      <c r="D775" s="17" t="e">
        <f t="shared" si="20"/>
        <v>#REF!</v>
      </c>
      <c r="E775" s="18"/>
      <c r="F775" s="7"/>
      <c r="G775" s="19"/>
      <c r="H775" s="35"/>
      <c r="I775" s="35"/>
      <c r="J775" s="35">
        <f t="shared" si="21"/>
        <v>81510</v>
      </c>
      <c r="K775" s="20"/>
      <c r="L775" s="7"/>
    </row>
    <row r="776" spans="1:12" s="9" customFormat="1" ht="18.75" hidden="1" x14ac:dyDescent="0.3">
      <c r="A776" s="19"/>
      <c r="B776" s="17"/>
      <c r="C776" s="17"/>
      <c r="D776" s="17" t="e">
        <f t="shared" si="20"/>
        <v>#REF!</v>
      </c>
      <c r="E776" s="18"/>
      <c r="F776" s="7"/>
      <c r="G776" s="19"/>
      <c r="H776" s="35"/>
      <c r="I776" s="35"/>
      <c r="J776" s="35">
        <f t="shared" si="21"/>
        <v>81510</v>
      </c>
      <c r="K776" s="20"/>
      <c r="L776" s="7"/>
    </row>
    <row r="777" spans="1:12" s="9" customFormat="1" ht="18.75" hidden="1" x14ac:dyDescent="0.3">
      <c r="A777" s="19"/>
      <c r="B777" s="17"/>
      <c r="C777" s="17"/>
      <c r="D777" s="17" t="e">
        <f t="shared" si="20"/>
        <v>#REF!</v>
      </c>
      <c r="E777" s="18"/>
      <c r="F777" s="7"/>
      <c r="G777" s="19"/>
      <c r="H777" s="35"/>
      <c r="I777" s="35"/>
      <c r="J777" s="35">
        <f t="shared" si="21"/>
        <v>81510</v>
      </c>
      <c r="K777" s="20"/>
      <c r="L777" s="7"/>
    </row>
    <row r="778" spans="1:12" s="9" customFormat="1" ht="18.75" hidden="1" x14ac:dyDescent="0.3">
      <c r="A778" s="19"/>
      <c r="B778" s="17"/>
      <c r="C778" s="17"/>
      <c r="D778" s="17" t="e">
        <f t="shared" si="20"/>
        <v>#REF!</v>
      </c>
      <c r="E778" s="18"/>
      <c r="F778" s="7"/>
      <c r="G778" s="19"/>
      <c r="H778" s="35"/>
      <c r="I778" s="35"/>
      <c r="J778" s="35">
        <f t="shared" si="21"/>
        <v>81510</v>
      </c>
      <c r="K778" s="20"/>
      <c r="L778" s="7"/>
    </row>
    <row r="779" spans="1:12" s="9" customFormat="1" ht="18.75" hidden="1" x14ac:dyDescent="0.3">
      <c r="A779" s="19"/>
      <c r="B779" s="17"/>
      <c r="C779" s="17"/>
      <c r="D779" s="17" t="e">
        <f t="shared" si="20"/>
        <v>#REF!</v>
      </c>
      <c r="E779" s="18"/>
      <c r="F779" s="7"/>
      <c r="G779" s="19"/>
      <c r="H779" s="35"/>
      <c r="I779" s="35"/>
      <c r="J779" s="35">
        <f t="shared" si="21"/>
        <v>81510</v>
      </c>
      <c r="K779" s="20"/>
      <c r="L779" s="7"/>
    </row>
    <row r="780" spans="1:12" s="9" customFormat="1" ht="18.75" hidden="1" x14ac:dyDescent="0.3">
      <c r="A780" s="19"/>
      <c r="B780" s="17"/>
      <c r="C780" s="17"/>
      <c r="D780" s="17" t="e">
        <f t="shared" si="20"/>
        <v>#REF!</v>
      </c>
      <c r="E780" s="18"/>
      <c r="F780" s="7"/>
      <c r="G780" s="19"/>
      <c r="H780" s="35"/>
      <c r="I780" s="35"/>
      <c r="J780" s="35">
        <f t="shared" si="21"/>
        <v>81510</v>
      </c>
      <c r="K780" s="20"/>
      <c r="L780" s="7"/>
    </row>
    <row r="781" spans="1:12" s="9" customFormat="1" ht="18.75" hidden="1" x14ac:dyDescent="0.3">
      <c r="A781" s="19"/>
      <c r="B781" s="17"/>
      <c r="C781" s="17"/>
      <c r="D781" s="17" t="e">
        <f t="shared" si="20"/>
        <v>#REF!</v>
      </c>
      <c r="E781" s="18"/>
      <c r="F781" s="7"/>
      <c r="G781" s="19"/>
      <c r="H781" s="35"/>
      <c r="I781" s="35"/>
      <c r="J781" s="35">
        <f t="shared" si="21"/>
        <v>81510</v>
      </c>
      <c r="K781" s="20"/>
      <c r="L781" s="7"/>
    </row>
    <row r="782" spans="1:12" s="9" customFormat="1" ht="18.75" hidden="1" x14ac:dyDescent="0.3">
      <c r="A782" s="19"/>
      <c r="B782" s="17"/>
      <c r="C782" s="17"/>
      <c r="D782" s="17" t="e">
        <f t="shared" si="20"/>
        <v>#REF!</v>
      </c>
      <c r="E782" s="18"/>
      <c r="F782" s="7"/>
      <c r="G782" s="19"/>
      <c r="H782" s="35"/>
      <c r="I782" s="35"/>
      <c r="J782" s="35">
        <f t="shared" si="21"/>
        <v>81510</v>
      </c>
      <c r="K782" s="20"/>
      <c r="L782" s="7"/>
    </row>
    <row r="783" spans="1:12" s="9" customFormat="1" ht="18.75" hidden="1" x14ac:dyDescent="0.3">
      <c r="A783" s="19"/>
      <c r="B783" s="17"/>
      <c r="C783" s="17"/>
      <c r="D783" s="17" t="e">
        <f t="shared" si="20"/>
        <v>#REF!</v>
      </c>
      <c r="E783" s="18"/>
      <c r="F783" s="7"/>
      <c r="G783" s="19"/>
      <c r="H783" s="35"/>
      <c r="I783" s="35"/>
      <c r="J783" s="35">
        <f t="shared" si="21"/>
        <v>81510</v>
      </c>
      <c r="K783" s="20"/>
      <c r="L783" s="7"/>
    </row>
    <row r="784" spans="1:12" s="9" customFormat="1" ht="18.75" hidden="1" x14ac:dyDescent="0.3">
      <c r="A784" s="19"/>
      <c r="B784" s="17"/>
      <c r="C784" s="17"/>
      <c r="D784" s="17" t="e">
        <f t="shared" si="20"/>
        <v>#REF!</v>
      </c>
      <c r="E784" s="18"/>
      <c r="F784" s="7"/>
      <c r="G784" s="19"/>
      <c r="H784" s="35"/>
      <c r="I784" s="35"/>
      <c r="J784" s="35">
        <f t="shared" si="21"/>
        <v>81510</v>
      </c>
      <c r="K784" s="20"/>
      <c r="L784" s="7"/>
    </row>
    <row r="785" spans="1:12" s="9" customFormat="1" ht="18.75" hidden="1" x14ac:dyDescent="0.3">
      <c r="A785" s="19"/>
      <c r="B785" s="17"/>
      <c r="C785" s="17"/>
      <c r="D785" s="17" t="e">
        <f t="shared" si="20"/>
        <v>#REF!</v>
      </c>
      <c r="E785" s="18"/>
      <c r="F785" s="7"/>
      <c r="G785" s="19"/>
      <c r="H785" s="35"/>
      <c r="I785" s="35"/>
      <c r="J785" s="35">
        <f t="shared" si="21"/>
        <v>81510</v>
      </c>
      <c r="K785" s="20"/>
      <c r="L785" s="7"/>
    </row>
    <row r="786" spans="1:12" s="9" customFormat="1" ht="18.75" hidden="1" x14ac:dyDescent="0.3">
      <c r="A786" s="19"/>
      <c r="B786" s="17"/>
      <c r="C786" s="17"/>
      <c r="D786" s="17" t="e">
        <f t="shared" si="20"/>
        <v>#REF!</v>
      </c>
      <c r="E786" s="18"/>
      <c r="F786" s="7"/>
      <c r="G786" s="19"/>
      <c r="H786" s="35"/>
      <c r="I786" s="35"/>
      <c r="J786" s="35">
        <f t="shared" si="21"/>
        <v>81510</v>
      </c>
      <c r="K786" s="20"/>
      <c r="L786" s="7"/>
    </row>
    <row r="787" spans="1:12" s="9" customFormat="1" ht="18.75" hidden="1" x14ac:dyDescent="0.3">
      <c r="A787" s="19"/>
      <c r="B787" s="17"/>
      <c r="C787" s="17"/>
      <c r="D787" s="17" t="e">
        <f t="shared" si="20"/>
        <v>#REF!</v>
      </c>
      <c r="E787" s="18"/>
      <c r="F787" s="7"/>
      <c r="G787" s="19"/>
      <c r="H787" s="36"/>
      <c r="I787" s="36"/>
      <c r="J787" s="35">
        <f t="shared" si="21"/>
        <v>81510</v>
      </c>
      <c r="K787" s="21"/>
      <c r="L787" s="7"/>
    </row>
    <row r="788" spans="1:12" s="9" customFormat="1" ht="18.75" hidden="1" x14ac:dyDescent="0.3">
      <c r="A788" s="19"/>
      <c r="B788" s="17"/>
      <c r="C788" s="17"/>
      <c r="D788" s="17" t="e">
        <f t="shared" si="20"/>
        <v>#REF!</v>
      </c>
      <c r="E788" s="18"/>
      <c r="F788" s="7"/>
      <c r="G788" s="22"/>
      <c r="H788" s="36"/>
      <c r="I788" s="36"/>
      <c r="J788" s="35">
        <f t="shared" si="21"/>
        <v>81510</v>
      </c>
      <c r="K788" s="21"/>
      <c r="L788" s="7"/>
    </row>
    <row r="789" spans="1:12" s="9" customFormat="1" ht="18.75" hidden="1" x14ac:dyDescent="0.3">
      <c r="A789" s="19"/>
      <c r="B789" s="17"/>
      <c r="C789" s="17"/>
      <c r="D789" s="17" t="e">
        <f t="shared" si="20"/>
        <v>#REF!</v>
      </c>
      <c r="E789" s="18"/>
      <c r="F789" s="7"/>
      <c r="G789" s="22"/>
      <c r="H789" s="36"/>
      <c r="I789" s="36"/>
      <c r="J789" s="35">
        <f t="shared" si="21"/>
        <v>81510</v>
      </c>
      <c r="K789" s="21"/>
      <c r="L789" s="7"/>
    </row>
    <row r="790" spans="1:12" s="9" customFormat="1" ht="18.75" hidden="1" x14ac:dyDescent="0.3">
      <c r="A790" s="19"/>
      <c r="B790" s="17"/>
      <c r="C790" s="17"/>
      <c r="D790" s="17" t="e">
        <f t="shared" ref="D790:D793" si="22">D789+B790-C790</f>
        <v>#REF!</v>
      </c>
      <c r="E790" s="18"/>
      <c r="F790" s="7"/>
      <c r="G790" s="22"/>
      <c r="H790" s="36"/>
      <c r="I790" s="36"/>
      <c r="J790" s="35">
        <f t="shared" ref="J790:J793" si="23">J789+H790-I790</f>
        <v>81510</v>
      </c>
      <c r="K790" s="21"/>
      <c r="L790" s="7"/>
    </row>
    <row r="791" spans="1:12" s="9" customFormat="1" ht="18.75" hidden="1" x14ac:dyDescent="0.3">
      <c r="A791" s="19"/>
      <c r="B791" s="17"/>
      <c r="C791" s="17"/>
      <c r="D791" s="17" t="e">
        <f t="shared" si="22"/>
        <v>#REF!</v>
      </c>
      <c r="E791" s="18"/>
      <c r="F791" s="7"/>
      <c r="G791" s="22"/>
      <c r="H791" s="36"/>
      <c r="I791" s="36"/>
      <c r="J791" s="35">
        <f t="shared" si="23"/>
        <v>81510</v>
      </c>
      <c r="K791" s="21"/>
      <c r="L791" s="7"/>
    </row>
    <row r="792" spans="1:12" s="9" customFormat="1" ht="18.75" hidden="1" x14ac:dyDescent="0.3">
      <c r="A792" s="19"/>
      <c r="B792" s="17"/>
      <c r="C792" s="17"/>
      <c r="D792" s="17" t="e">
        <f t="shared" si="22"/>
        <v>#REF!</v>
      </c>
      <c r="E792" s="18"/>
      <c r="F792" s="7"/>
      <c r="G792" s="22"/>
      <c r="H792" s="36"/>
      <c r="I792" s="36"/>
      <c r="J792" s="35">
        <f t="shared" si="23"/>
        <v>81510</v>
      </c>
      <c r="K792" s="21"/>
      <c r="L792" s="7"/>
    </row>
    <row r="793" spans="1:12" s="9" customFormat="1" ht="19.5" hidden="1" thickBot="1" x14ac:dyDescent="0.35">
      <c r="A793" s="19"/>
      <c r="B793" s="17"/>
      <c r="C793" s="17"/>
      <c r="D793" s="17" t="e">
        <f t="shared" si="22"/>
        <v>#REF!</v>
      </c>
      <c r="E793" s="18"/>
      <c r="F793" s="7"/>
      <c r="G793" s="22"/>
      <c r="H793" s="36"/>
      <c r="I793" s="36"/>
      <c r="J793" s="35">
        <f t="shared" si="23"/>
        <v>81510</v>
      </c>
      <c r="K793" s="21"/>
      <c r="L793" s="7"/>
    </row>
    <row r="794" spans="1:12" s="9" customFormat="1" ht="20.25" thickTop="1" thickBot="1" x14ac:dyDescent="0.35">
      <c r="A794" s="19"/>
      <c r="B794" s="17"/>
      <c r="C794" s="17"/>
      <c r="D794" s="17" t="e">
        <f t="shared" si="20"/>
        <v>#REF!</v>
      </c>
      <c r="E794" s="18"/>
      <c r="F794" s="7"/>
      <c r="G794" s="23" t="s">
        <v>9</v>
      </c>
      <c r="H794" s="37">
        <f>SUM(H6:H793)</f>
        <v>93891</v>
      </c>
      <c r="I794" s="37">
        <f>SUM(I6:I793)</f>
        <v>12381</v>
      </c>
      <c r="J794" s="37">
        <f>H794-I794</f>
        <v>81510</v>
      </c>
      <c r="K794" s="24"/>
      <c r="L794" s="7"/>
    </row>
    <row r="795" spans="1:12" s="9" customFormat="1" ht="19.5" thickBot="1" x14ac:dyDescent="0.35">
      <c r="A795" s="19"/>
      <c r="B795" s="17"/>
      <c r="C795" s="17"/>
      <c r="D795" s="17" t="e">
        <f t="shared" si="20"/>
        <v>#REF!</v>
      </c>
      <c r="E795" s="18"/>
      <c r="F795" s="7"/>
      <c r="G795" s="25" t="s">
        <v>7</v>
      </c>
      <c r="H795" s="26">
        <f>H794-I794</f>
        <v>81510</v>
      </c>
      <c r="I795" s="213"/>
      <c r="J795" s="214"/>
      <c r="K795" s="215"/>
      <c r="L795" s="7"/>
    </row>
    <row r="796" spans="1:12" s="9" customFormat="1" ht="18.75" x14ac:dyDescent="0.3">
      <c r="A796" s="19"/>
      <c r="B796" s="17"/>
      <c r="C796" s="17"/>
      <c r="D796" s="17" t="e">
        <f t="shared" si="20"/>
        <v>#REF!</v>
      </c>
      <c r="E796" s="18"/>
      <c r="F796" s="7"/>
      <c r="G796" s="7"/>
      <c r="H796" s="27"/>
      <c r="I796" s="27"/>
      <c r="J796" s="27"/>
      <c r="K796" s="28"/>
      <c r="L796" s="7"/>
    </row>
    <row r="797" spans="1:12" s="9" customFormat="1" ht="18.75" x14ac:dyDescent="0.3">
      <c r="A797" s="19"/>
      <c r="B797" s="17"/>
      <c r="C797" s="17"/>
      <c r="D797" s="17" t="e">
        <f t="shared" si="20"/>
        <v>#REF!</v>
      </c>
      <c r="E797" s="18"/>
      <c r="F797" s="7"/>
      <c r="G797" s="7"/>
      <c r="H797" s="7"/>
      <c r="I797" s="7"/>
      <c r="J797" s="7"/>
      <c r="K797" s="7"/>
      <c r="L797" s="7"/>
    </row>
    <row r="798" spans="1:12" s="9" customFormat="1" ht="18.75" x14ac:dyDescent="0.3">
      <c r="A798" s="19"/>
      <c r="B798" s="17"/>
      <c r="C798" s="17"/>
      <c r="D798" s="17" t="e">
        <f t="shared" si="20"/>
        <v>#REF!</v>
      </c>
      <c r="E798" s="18"/>
      <c r="F798" s="7"/>
      <c r="G798" s="7"/>
      <c r="H798" s="7"/>
      <c r="I798" s="7"/>
      <c r="J798" s="7"/>
      <c r="K798" s="7"/>
      <c r="L798" s="7"/>
    </row>
    <row r="799" spans="1:12" s="9" customFormat="1" ht="18.75" x14ac:dyDescent="0.3">
      <c r="A799" s="19"/>
      <c r="B799" s="17"/>
      <c r="C799" s="17"/>
      <c r="D799" s="17" t="e">
        <f t="shared" si="20"/>
        <v>#REF!</v>
      </c>
      <c r="E799" s="18"/>
      <c r="F799" s="7"/>
      <c r="G799" s="7"/>
      <c r="H799" s="7"/>
      <c r="I799" s="7"/>
      <c r="J799" s="7"/>
      <c r="K799" s="7"/>
      <c r="L799" s="7"/>
    </row>
    <row r="800" spans="1:12" s="9" customFormat="1" ht="18.75" x14ac:dyDescent="0.3">
      <c r="A800" s="19"/>
      <c r="B800" s="17"/>
      <c r="C800" s="17"/>
      <c r="D800" s="17" t="e">
        <f t="shared" si="20"/>
        <v>#REF!</v>
      </c>
      <c r="E800" s="18"/>
      <c r="F800" s="7"/>
      <c r="G800" s="7"/>
      <c r="H800" s="7"/>
      <c r="I800" s="7"/>
      <c r="J800" s="7"/>
      <c r="K800" s="7"/>
      <c r="L800" s="7"/>
    </row>
    <row r="801" spans="1:12" s="9" customFormat="1" ht="18.75" x14ac:dyDescent="0.3">
      <c r="A801" s="19"/>
      <c r="B801" s="17"/>
      <c r="C801" s="17"/>
      <c r="D801" s="17" t="e">
        <f t="shared" si="20"/>
        <v>#REF!</v>
      </c>
      <c r="E801" s="18"/>
      <c r="F801" s="7"/>
      <c r="G801" s="7"/>
      <c r="H801" s="7"/>
      <c r="I801" s="7"/>
      <c r="J801" s="7"/>
      <c r="K801" s="7"/>
      <c r="L801" s="7"/>
    </row>
    <row r="802" spans="1:12" s="9" customFormat="1" ht="18.75" x14ac:dyDescent="0.3">
      <c r="A802" s="19"/>
      <c r="B802" s="17"/>
      <c r="C802" s="17"/>
      <c r="D802" s="17" t="e">
        <f t="shared" si="20"/>
        <v>#REF!</v>
      </c>
      <c r="E802" s="18"/>
      <c r="F802" s="7"/>
      <c r="G802" s="7"/>
      <c r="H802" s="7"/>
      <c r="I802" s="7"/>
      <c r="J802" s="7"/>
      <c r="K802" s="7"/>
      <c r="L802" s="7"/>
    </row>
    <row r="803" spans="1:12" s="9" customFormat="1" ht="18.75" x14ac:dyDescent="0.3">
      <c r="A803" s="19"/>
      <c r="B803" s="17"/>
      <c r="C803" s="17"/>
      <c r="D803" s="17" t="e">
        <f t="shared" si="20"/>
        <v>#REF!</v>
      </c>
      <c r="E803" s="18"/>
      <c r="F803" s="7"/>
      <c r="G803" s="7"/>
      <c r="H803" s="7"/>
      <c r="I803" s="7"/>
      <c r="J803" s="7"/>
      <c r="K803" s="7"/>
      <c r="L803" s="7"/>
    </row>
    <row r="804" spans="1:12" s="9" customFormat="1" ht="18.75" x14ac:dyDescent="0.3">
      <c r="A804" s="19"/>
      <c r="B804" s="17"/>
      <c r="C804" s="17"/>
      <c r="D804" s="17" t="e">
        <f t="shared" si="20"/>
        <v>#REF!</v>
      </c>
      <c r="E804" s="18"/>
      <c r="F804" s="7"/>
      <c r="G804" s="7"/>
      <c r="H804" s="7"/>
      <c r="I804" s="7"/>
      <c r="J804" s="7"/>
      <c r="K804" s="7"/>
      <c r="L804" s="7"/>
    </row>
    <row r="805" spans="1:12" s="9" customFormat="1" ht="18.75" x14ac:dyDescent="0.3">
      <c r="A805" s="19"/>
      <c r="B805" s="17"/>
      <c r="C805" s="17"/>
      <c r="D805" s="17" t="e">
        <f t="shared" si="20"/>
        <v>#REF!</v>
      </c>
      <c r="E805" s="18"/>
      <c r="F805" s="7"/>
      <c r="G805" s="7"/>
      <c r="H805" s="7"/>
      <c r="I805" s="7"/>
      <c r="J805" s="7"/>
      <c r="K805" s="7"/>
      <c r="L805" s="7"/>
    </row>
    <row r="806" spans="1:12" s="9" customFormat="1" ht="18.75" x14ac:dyDescent="0.3">
      <c r="A806" s="19"/>
      <c r="B806" s="17"/>
      <c r="C806" s="17"/>
      <c r="D806" s="17" t="e">
        <f t="shared" si="20"/>
        <v>#REF!</v>
      </c>
      <c r="E806" s="18"/>
      <c r="F806" s="7"/>
      <c r="G806" s="7"/>
      <c r="H806" s="7"/>
      <c r="I806" s="7"/>
      <c r="J806" s="7"/>
      <c r="K806" s="7"/>
      <c r="L806" s="7"/>
    </row>
    <row r="807" spans="1:12" s="9" customFormat="1" ht="18.75" x14ac:dyDescent="0.3">
      <c r="A807" s="19"/>
      <c r="B807" s="17"/>
      <c r="C807" s="17"/>
      <c r="D807" s="17" t="e">
        <f t="shared" si="20"/>
        <v>#REF!</v>
      </c>
      <c r="E807" s="18"/>
      <c r="F807" s="7"/>
      <c r="G807" s="7"/>
      <c r="H807" s="7"/>
      <c r="I807" s="7"/>
      <c r="J807" s="7"/>
      <c r="K807" s="7"/>
      <c r="L807" s="7"/>
    </row>
    <row r="808" spans="1:12" s="9" customFormat="1" ht="18.75" x14ac:dyDescent="0.3">
      <c r="A808" s="19"/>
      <c r="B808" s="17"/>
      <c r="C808" s="17"/>
      <c r="D808" s="17" t="e">
        <f t="shared" si="20"/>
        <v>#REF!</v>
      </c>
      <c r="E808" s="18"/>
      <c r="F808" s="7"/>
      <c r="G808" s="7"/>
      <c r="H808" s="7"/>
      <c r="I808" s="7"/>
      <c r="J808" s="7"/>
      <c r="K808" s="7"/>
      <c r="L808" s="7"/>
    </row>
    <row r="809" spans="1:12" s="9" customFormat="1" ht="18.75" x14ac:dyDescent="0.3">
      <c r="A809" s="19"/>
      <c r="B809" s="17"/>
      <c r="C809" s="17"/>
      <c r="D809" s="17" t="e">
        <f t="shared" ref="D809:D872" si="24">D808+B809-C809</f>
        <v>#REF!</v>
      </c>
      <c r="E809" s="18"/>
      <c r="F809" s="7"/>
      <c r="G809" s="7"/>
      <c r="H809" s="7"/>
      <c r="I809" s="7"/>
      <c r="J809" s="7"/>
      <c r="K809" s="7"/>
      <c r="L809" s="7"/>
    </row>
    <row r="810" spans="1:12" s="9" customFormat="1" ht="18.75" x14ac:dyDescent="0.3">
      <c r="A810" s="19"/>
      <c r="B810" s="17"/>
      <c r="C810" s="17"/>
      <c r="D810" s="17" t="e">
        <f t="shared" si="24"/>
        <v>#REF!</v>
      </c>
      <c r="E810" s="18"/>
      <c r="F810" s="7"/>
      <c r="G810" s="7"/>
      <c r="H810" s="7"/>
      <c r="I810" s="7"/>
      <c r="J810" s="7"/>
      <c r="K810" s="7"/>
      <c r="L810" s="7"/>
    </row>
    <row r="811" spans="1:12" s="9" customFormat="1" ht="18.75" x14ac:dyDescent="0.3">
      <c r="A811" s="19"/>
      <c r="B811" s="17"/>
      <c r="C811" s="17"/>
      <c r="D811" s="17" t="e">
        <f t="shared" si="24"/>
        <v>#REF!</v>
      </c>
      <c r="E811" s="18"/>
      <c r="F811" s="7"/>
      <c r="G811" s="7"/>
      <c r="H811" s="7"/>
      <c r="I811" s="7"/>
      <c r="J811" s="7"/>
      <c r="K811" s="7"/>
      <c r="L811" s="7"/>
    </row>
    <row r="812" spans="1:12" s="9" customFormat="1" ht="18.75" x14ac:dyDescent="0.3">
      <c r="A812" s="19"/>
      <c r="B812" s="17"/>
      <c r="C812" s="17"/>
      <c r="D812" s="17" t="e">
        <f t="shared" si="24"/>
        <v>#REF!</v>
      </c>
      <c r="E812" s="18"/>
      <c r="F812" s="7"/>
      <c r="G812" s="7"/>
      <c r="H812" s="7"/>
      <c r="I812" s="7"/>
      <c r="J812" s="7"/>
      <c r="K812" s="7"/>
      <c r="L812" s="7"/>
    </row>
    <row r="813" spans="1:12" s="9" customFormat="1" ht="18.75" x14ac:dyDescent="0.3">
      <c r="A813" s="19"/>
      <c r="B813" s="17"/>
      <c r="C813" s="17"/>
      <c r="D813" s="17" t="e">
        <f t="shared" si="24"/>
        <v>#REF!</v>
      </c>
      <c r="E813" s="18"/>
      <c r="F813" s="7"/>
      <c r="G813" s="7"/>
      <c r="H813" s="7"/>
      <c r="I813" s="7"/>
      <c r="J813" s="7"/>
      <c r="K813" s="7"/>
      <c r="L813" s="7"/>
    </row>
    <row r="814" spans="1:12" s="9" customFormat="1" ht="18.75" x14ac:dyDescent="0.3">
      <c r="A814" s="19"/>
      <c r="B814" s="17"/>
      <c r="C814" s="17"/>
      <c r="D814" s="17" t="e">
        <f t="shared" si="24"/>
        <v>#REF!</v>
      </c>
      <c r="E814" s="18"/>
      <c r="F814" s="7"/>
      <c r="G814" s="7"/>
      <c r="H814" s="7"/>
      <c r="I814" s="7"/>
      <c r="J814" s="7"/>
      <c r="K814" s="7"/>
      <c r="L814" s="7"/>
    </row>
    <row r="815" spans="1:12" s="9" customFormat="1" ht="18.75" x14ac:dyDescent="0.3">
      <c r="A815" s="19"/>
      <c r="B815" s="17"/>
      <c r="C815" s="17"/>
      <c r="D815" s="17" t="e">
        <f t="shared" si="24"/>
        <v>#REF!</v>
      </c>
      <c r="E815" s="18"/>
      <c r="F815" s="7"/>
      <c r="G815" s="7"/>
      <c r="H815" s="7"/>
      <c r="I815" s="7"/>
      <c r="J815" s="7"/>
      <c r="K815" s="7"/>
      <c r="L815" s="7"/>
    </row>
    <row r="816" spans="1:12" s="9" customFormat="1" ht="18.75" x14ac:dyDescent="0.3">
      <c r="A816" s="19"/>
      <c r="B816" s="17"/>
      <c r="C816" s="17"/>
      <c r="D816" s="17" t="e">
        <f t="shared" si="24"/>
        <v>#REF!</v>
      </c>
      <c r="E816" s="18"/>
      <c r="F816" s="7"/>
      <c r="G816" s="7"/>
      <c r="H816" s="7"/>
      <c r="I816" s="7"/>
      <c r="J816" s="7"/>
      <c r="K816" s="7"/>
      <c r="L816" s="7"/>
    </row>
    <row r="817" spans="1:12" s="9" customFormat="1" ht="18.75" x14ac:dyDescent="0.3">
      <c r="A817" s="19"/>
      <c r="B817" s="17"/>
      <c r="C817" s="17"/>
      <c r="D817" s="17" t="e">
        <f t="shared" si="24"/>
        <v>#REF!</v>
      </c>
      <c r="E817" s="18"/>
      <c r="F817" s="7"/>
      <c r="G817" s="7"/>
      <c r="H817" s="7"/>
      <c r="I817" s="7"/>
      <c r="J817" s="7"/>
      <c r="K817" s="7"/>
      <c r="L817" s="7"/>
    </row>
    <row r="818" spans="1:12" s="9" customFormat="1" ht="18.75" x14ac:dyDescent="0.3">
      <c r="A818" s="19"/>
      <c r="B818" s="17"/>
      <c r="C818" s="17"/>
      <c r="D818" s="17" t="e">
        <f t="shared" si="24"/>
        <v>#REF!</v>
      </c>
      <c r="E818" s="18"/>
      <c r="F818" s="7"/>
      <c r="G818" s="7"/>
      <c r="H818" s="7"/>
      <c r="I818" s="7"/>
      <c r="J818" s="7"/>
      <c r="K818" s="7"/>
      <c r="L818" s="7"/>
    </row>
    <row r="819" spans="1:12" s="9" customFormat="1" ht="18.75" x14ac:dyDescent="0.3">
      <c r="A819" s="19"/>
      <c r="B819" s="17"/>
      <c r="C819" s="17"/>
      <c r="D819" s="17" t="e">
        <f t="shared" si="24"/>
        <v>#REF!</v>
      </c>
      <c r="E819" s="18"/>
      <c r="F819" s="7"/>
      <c r="G819" s="7"/>
      <c r="H819" s="7"/>
      <c r="I819" s="7"/>
      <c r="J819" s="7"/>
      <c r="K819" s="7"/>
      <c r="L819" s="7"/>
    </row>
    <row r="820" spans="1:12" s="9" customFormat="1" ht="18.75" x14ac:dyDescent="0.3">
      <c r="A820" s="19"/>
      <c r="B820" s="17"/>
      <c r="C820" s="17"/>
      <c r="D820" s="17" t="e">
        <f t="shared" si="24"/>
        <v>#REF!</v>
      </c>
      <c r="E820" s="18"/>
      <c r="F820" s="7"/>
      <c r="G820" s="7"/>
      <c r="H820" s="7"/>
      <c r="I820" s="7"/>
      <c r="J820" s="7"/>
      <c r="K820" s="7"/>
      <c r="L820" s="7"/>
    </row>
    <row r="821" spans="1:12" s="9" customFormat="1" ht="18.75" x14ac:dyDescent="0.3">
      <c r="A821" s="19"/>
      <c r="B821" s="17"/>
      <c r="C821" s="17"/>
      <c r="D821" s="17" t="e">
        <f t="shared" si="24"/>
        <v>#REF!</v>
      </c>
      <c r="E821" s="18"/>
      <c r="F821" s="7"/>
      <c r="G821" s="7"/>
      <c r="H821" s="7"/>
      <c r="I821" s="7"/>
      <c r="J821" s="7"/>
      <c r="K821" s="7"/>
      <c r="L821" s="7"/>
    </row>
    <row r="822" spans="1:12" s="9" customFormat="1" ht="18.75" x14ac:dyDescent="0.3">
      <c r="A822" s="19"/>
      <c r="B822" s="17"/>
      <c r="C822" s="17"/>
      <c r="D822" s="17" t="e">
        <f t="shared" si="24"/>
        <v>#REF!</v>
      </c>
      <c r="E822" s="18"/>
      <c r="F822" s="7"/>
      <c r="G822" s="7"/>
      <c r="H822" s="7"/>
      <c r="I822" s="7"/>
      <c r="J822" s="7"/>
      <c r="K822" s="7"/>
      <c r="L822" s="7"/>
    </row>
    <row r="823" spans="1:12" s="9" customFormat="1" ht="18.75" x14ac:dyDescent="0.3">
      <c r="A823" s="19"/>
      <c r="B823" s="17"/>
      <c r="C823" s="17"/>
      <c r="D823" s="17" t="e">
        <f t="shared" si="24"/>
        <v>#REF!</v>
      </c>
      <c r="E823" s="18"/>
      <c r="F823" s="7"/>
      <c r="G823" s="7"/>
      <c r="H823" s="7"/>
      <c r="I823" s="7"/>
      <c r="J823" s="7"/>
      <c r="K823" s="7"/>
      <c r="L823" s="7"/>
    </row>
    <row r="824" spans="1:12" s="9" customFormat="1" ht="18.75" x14ac:dyDescent="0.3">
      <c r="A824" s="19"/>
      <c r="B824" s="17"/>
      <c r="C824" s="17"/>
      <c r="D824" s="17" t="e">
        <f t="shared" si="24"/>
        <v>#REF!</v>
      </c>
      <c r="E824" s="18"/>
      <c r="F824" s="7"/>
      <c r="G824" s="7"/>
      <c r="H824" s="7"/>
      <c r="I824" s="7"/>
      <c r="J824" s="7"/>
      <c r="K824" s="7"/>
      <c r="L824" s="7"/>
    </row>
    <row r="825" spans="1:12" s="9" customFormat="1" ht="18.75" x14ac:dyDescent="0.3">
      <c r="A825" s="19"/>
      <c r="B825" s="17"/>
      <c r="C825" s="17"/>
      <c r="D825" s="17" t="e">
        <f t="shared" si="24"/>
        <v>#REF!</v>
      </c>
      <c r="E825" s="18"/>
      <c r="F825" s="7"/>
      <c r="G825" s="7"/>
      <c r="H825" s="7"/>
      <c r="I825" s="7"/>
      <c r="J825" s="7"/>
      <c r="K825" s="7"/>
      <c r="L825" s="7"/>
    </row>
    <row r="826" spans="1:12" s="9" customFormat="1" ht="18.75" x14ac:dyDescent="0.3">
      <c r="A826" s="19"/>
      <c r="B826" s="17"/>
      <c r="C826" s="17"/>
      <c r="D826" s="17" t="e">
        <f t="shared" si="24"/>
        <v>#REF!</v>
      </c>
      <c r="E826" s="18"/>
      <c r="F826" s="7"/>
      <c r="G826" s="7"/>
      <c r="H826" s="7"/>
      <c r="I826" s="7"/>
      <c r="J826" s="7"/>
      <c r="K826" s="7"/>
      <c r="L826" s="7"/>
    </row>
    <row r="827" spans="1:12" s="9" customFormat="1" ht="18.75" x14ac:dyDescent="0.3">
      <c r="A827" s="19"/>
      <c r="B827" s="17"/>
      <c r="C827" s="17"/>
      <c r="D827" s="17" t="e">
        <f t="shared" si="24"/>
        <v>#REF!</v>
      </c>
      <c r="E827" s="18"/>
      <c r="F827" s="7"/>
      <c r="G827" s="7"/>
      <c r="H827" s="7"/>
      <c r="I827" s="7"/>
      <c r="J827" s="7"/>
      <c r="K827" s="7"/>
      <c r="L827" s="7"/>
    </row>
    <row r="828" spans="1:12" s="9" customFormat="1" ht="18.75" x14ac:dyDescent="0.3">
      <c r="A828" s="19"/>
      <c r="B828" s="17"/>
      <c r="C828" s="17"/>
      <c r="D828" s="17" t="e">
        <f t="shared" si="24"/>
        <v>#REF!</v>
      </c>
      <c r="E828" s="18"/>
      <c r="F828" s="7"/>
      <c r="G828" s="7"/>
      <c r="H828" s="7"/>
      <c r="I828" s="7"/>
      <c r="J828" s="7"/>
      <c r="K828" s="7"/>
      <c r="L828" s="7"/>
    </row>
    <row r="829" spans="1:12" s="9" customFormat="1" ht="18.75" x14ac:dyDescent="0.3">
      <c r="A829" s="19"/>
      <c r="B829" s="17"/>
      <c r="C829" s="17"/>
      <c r="D829" s="17" t="e">
        <f t="shared" si="24"/>
        <v>#REF!</v>
      </c>
      <c r="E829" s="18"/>
      <c r="F829" s="7"/>
      <c r="G829" s="7"/>
      <c r="H829" s="7"/>
      <c r="I829" s="7"/>
      <c r="J829" s="7"/>
      <c r="K829" s="7"/>
      <c r="L829" s="7"/>
    </row>
    <row r="830" spans="1:12" s="9" customFormat="1" ht="18.75" x14ac:dyDescent="0.3">
      <c r="A830" s="19"/>
      <c r="B830" s="17"/>
      <c r="C830" s="17"/>
      <c r="D830" s="17" t="e">
        <f t="shared" si="24"/>
        <v>#REF!</v>
      </c>
      <c r="E830" s="18"/>
      <c r="F830" s="7"/>
      <c r="G830" s="7"/>
      <c r="H830" s="7"/>
      <c r="I830" s="7"/>
      <c r="J830" s="7"/>
      <c r="K830" s="7"/>
      <c r="L830" s="7"/>
    </row>
    <row r="831" spans="1:12" s="9" customFormat="1" ht="18.75" x14ac:dyDescent="0.3">
      <c r="A831" s="19"/>
      <c r="B831" s="17"/>
      <c r="C831" s="17"/>
      <c r="D831" s="17" t="e">
        <f t="shared" si="24"/>
        <v>#REF!</v>
      </c>
      <c r="E831" s="18"/>
      <c r="F831" s="7"/>
      <c r="G831" s="7"/>
      <c r="H831" s="7"/>
      <c r="I831" s="7"/>
      <c r="J831" s="7"/>
      <c r="K831" s="7"/>
      <c r="L831" s="7"/>
    </row>
    <row r="832" spans="1:12" s="9" customFormat="1" ht="18.75" x14ac:dyDescent="0.3">
      <c r="A832" s="19"/>
      <c r="B832" s="17"/>
      <c r="C832" s="17"/>
      <c r="D832" s="17" t="e">
        <f t="shared" si="24"/>
        <v>#REF!</v>
      </c>
      <c r="E832" s="18"/>
      <c r="F832" s="7"/>
      <c r="G832" s="7"/>
      <c r="H832" s="7"/>
      <c r="I832" s="7"/>
      <c r="J832" s="7"/>
      <c r="K832" s="7"/>
      <c r="L832" s="7"/>
    </row>
    <row r="833" spans="1:12" s="9" customFormat="1" ht="18.75" x14ac:dyDescent="0.3">
      <c r="A833" s="19"/>
      <c r="B833" s="17"/>
      <c r="C833" s="17"/>
      <c r="D833" s="17" t="e">
        <f t="shared" si="24"/>
        <v>#REF!</v>
      </c>
      <c r="E833" s="18"/>
      <c r="F833" s="7"/>
      <c r="G833" s="7"/>
      <c r="H833" s="7"/>
      <c r="I833" s="7"/>
      <c r="J833" s="7"/>
      <c r="K833" s="7"/>
      <c r="L833" s="7"/>
    </row>
    <row r="834" spans="1:12" s="9" customFormat="1" ht="18.75" x14ac:dyDescent="0.3">
      <c r="A834" s="19"/>
      <c r="B834" s="17"/>
      <c r="C834" s="17"/>
      <c r="D834" s="17" t="e">
        <f t="shared" si="24"/>
        <v>#REF!</v>
      </c>
      <c r="E834" s="18"/>
      <c r="F834" s="7"/>
      <c r="G834" s="7"/>
      <c r="H834" s="7"/>
      <c r="I834" s="7"/>
      <c r="J834" s="7"/>
      <c r="K834" s="7"/>
      <c r="L834" s="7"/>
    </row>
    <row r="835" spans="1:12" s="9" customFormat="1" ht="18.75" x14ac:dyDescent="0.3">
      <c r="A835" s="19"/>
      <c r="B835" s="17"/>
      <c r="C835" s="17"/>
      <c r="D835" s="17" t="e">
        <f t="shared" si="24"/>
        <v>#REF!</v>
      </c>
      <c r="E835" s="18"/>
      <c r="F835" s="7"/>
      <c r="G835" s="7"/>
      <c r="H835" s="7"/>
      <c r="I835" s="7"/>
      <c r="J835" s="7"/>
      <c r="K835" s="7"/>
      <c r="L835" s="7"/>
    </row>
    <row r="836" spans="1:12" s="9" customFormat="1" ht="18.75" x14ac:dyDescent="0.3">
      <c r="A836" s="19"/>
      <c r="B836" s="17"/>
      <c r="C836" s="17"/>
      <c r="D836" s="17" t="e">
        <f t="shared" si="24"/>
        <v>#REF!</v>
      </c>
      <c r="E836" s="18"/>
      <c r="F836" s="7"/>
      <c r="G836" s="7"/>
      <c r="H836" s="7"/>
      <c r="I836" s="7"/>
      <c r="J836" s="7"/>
      <c r="K836" s="7"/>
      <c r="L836" s="7"/>
    </row>
    <row r="837" spans="1:12" s="9" customFormat="1" ht="18.75" x14ac:dyDescent="0.3">
      <c r="A837" s="19"/>
      <c r="B837" s="17"/>
      <c r="C837" s="17"/>
      <c r="D837" s="17" t="e">
        <f t="shared" si="24"/>
        <v>#REF!</v>
      </c>
      <c r="E837" s="18"/>
      <c r="F837" s="7"/>
      <c r="G837" s="7"/>
      <c r="H837" s="7"/>
      <c r="I837" s="7"/>
      <c r="J837" s="7"/>
      <c r="K837" s="7"/>
      <c r="L837" s="7"/>
    </row>
    <row r="838" spans="1:12" s="9" customFormat="1" ht="18.75" x14ac:dyDescent="0.3">
      <c r="A838" s="19"/>
      <c r="B838" s="17"/>
      <c r="C838" s="17"/>
      <c r="D838" s="17" t="e">
        <f t="shared" si="24"/>
        <v>#REF!</v>
      </c>
      <c r="E838" s="18"/>
      <c r="F838" s="7"/>
      <c r="G838" s="7"/>
      <c r="H838" s="7"/>
      <c r="I838" s="7"/>
      <c r="J838" s="7"/>
      <c r="K838" s="7"/>
      <c r="L838" s="7"/>
    </row>
    <row r="839" spans="1:12" s="9" customFormat="1" ht="18.75" x14ac:dyDescent="0.3">
      <c r="A839" s="19"/>
      <c r="B839" s="17"/>
      <c r="C839" s="17"/>
      <c r="D839" s="17" t="e">
        <f t="shared" si="24"/>
        <v>#REF!</v>
      </c>
      <c r="E839" s="18"/>
      <c r="F839" s="7"/>
      <c r="G839" s="7"/>
      <c r="H839" s="7"/>
      <c r="I839" s="7"/>
      <c r="J839" s="7"/>
      <c r="K839" s="7"/>
      <c r="L839" s="7"/>
    </row>
    <row r="840" spans="1:12" s="9" customFormat="1" ht="18.75" x14ac:dyDescent="0.3">
      <c r="A840" s="19"/>
      <c r="B840" s="17"/>
      <c r="C840" s="17"/>
      <c r="D840" s="17" t="e">
        <f t="shared" si="24"/>
        <v>#REF!</v>
      </c>
      <c r="E840" s="18"/>
      <c r="F840" s="7"/>
      <c r="G840" s="7"/>
      <c r="H840" s="7"/>
      <c r="I840" s="7"/>
      <c r="J840" s="7"/>
      <c r="K840" s="7"/>
      <c r="L840" s="7"/>
    </row>
    <row r="841" spans="1:12" s="9" customFormat="1" ht="18.75" x14ac:dyDescent="0.3">
      <c r="A841" s="19"/>
      <c r="B841" s="17"/>
      <c r="C841" s="17"/>
      <c r="D841" s="17" t="e">
        <f t="shared" si="24"/>
        <v>#REF!</v>
      </c>
      <c r="E841" s="18"/>
      <c r="F841" s="7"/>
      <c r="G841" s="7"/>
      <c r="H841" s="7"/>
      <c r="I841" s="7"/>
      <c r="J841" s="7"/>
      <c r="K841" s="7"/>
      <c r="L841" s="7"/>
    </row>
    <row r="842" spans="1:12" s="9" customFormat="1" ht="18.75" x14ac:dyDescent="0.3">
      <c r="A842" s="19"/>
      <c r="B842" s="17"/>
      <c r="C842" s="17"/>
      <c r="D842" s="17" t="e">
        <f t="shared" si="24"/>
        <v>#REF!</v>
      </c>
      <c r="E842" s="18"/>
      <c r="F842" s="7"/>
      <c r="G842" s="7"/>
      <c r="H842" s="7"/>
      <c r="I842" s="7"/>
      <c r="J842" s="7"/>
      <c r="K842" s="7"/>
      <c r="L842" s="7"/>
    </row>
    <row r="843" spans="1:12" s="9" customFormat="1" ht="18.75" x14ac:dyDescent="0.3">
      <c r="A843" s="19"/>
      <c r="B843" s="17"/>
      <c r="C843" s="17"/>
      <c r="D843" s="17" t="e">
        <f t="shared" si="24"/>
        <v>#REF!</v>
      </c>
      <c r="E843" s="18"/>
      <c r="F843" s="7"/>
      <c r="G843" s="7"/>
      <c r="H843" s="7"/>
      <c r="I843" s="7"/>
      <c r="J843" s="7"/>
      <c r="K843" s="7"/>
      <c r="L843" s="7"/>
    </row>
    <row r="844" spans="1:12" s="9" customFormat="1" ht="18.75" x14ac:dyDescent="0.3">
      <c r="A844" s="19"/>
      <c r="B844" s="17"/>
      <c r="C844" s="17"/>
      <c r="D844" s="17" t="e">
        <f t="shared" si="24"/>
        <v>#REF!</v>
      </c>
      <c r="E844" s="18"/>
      <c r="F844" s="7"/>
      <c r="G844" s="7"/>
      <c r="H844" s="7"/>
      <c r="I844" s="7"/>
      <c r="J844" s="7"/>
      <c r="K844" s="7"/>
      <c r="L844" s="7"/>
    </row>
    <row r="845" spans="1:12" s="9" customFormat="1" ht="18.75" x14ac:dyDescent="0.3">
      <c r="A845" s="19"/>
      <c r="B845" s="17"/>
      <c r="C845" s="17"/>
      <c r="D845" s="17" t="e">
        <f t="shared" si="24"/>
        <v>#REF!</v>
      </c>
      <c r="E845" s="18"/>
      <c r="F845" s="7"/>
      <c r="G845" s="7"/>
      <c r="H845" s="7"/>
      <c r="I845" s="7"/>
      <c r="J845" s="7"/>
      <c r="K845" s="7"/>
      <c r="L845" s="7"/>
    </row>
    <row r="846" spans="1:12" s="9" customFormat="1" ht="18.75" x14ac:dyDescent="0.3">
      <c r="A846" s="19"/>
      <c r="B846" s="17"/>
      <c r="C846" s="17"/>
      <c r="D846" s="17" t="e">
        <f t="shared" si="24"/>
        <v>#REF!</v>
      </c>
      <c r="E846" s="18"/>
      <c r="F846" s="7"/>
      <c r="G846" s="7"/>
      <c r="H846" s="7"/>
      <c r="I846" s="7"/>
      <c r="J846" s="7"/>
      <c r="K846" s="7"/>
      <c r="L846" s="7"/>
    </row>
    <row r="847" spans="1:12" s="9" customFormat="1" ht="18.75" x14ac:dyDescent="0.3">
      <c r="A847" s="19"/>
      <c r="B847" s="17"/>
      <c r="C847" s="17"/>
      <c r="D847" s="17" t="e">
        <f t="shared" si="24"/>
        <v>#REF!</v>
      </c>
      <c r="E847" s="18"/>
      <c r="F847" s="7"/>
      <c r="G847" s="7"/>
      <c r="H847" s="7"/>
      <c r="I847" s="7"/>
      <c r="J847" s="7"/>
      <c r="K847" s="7"/>
      <c r="L847" s="7"/>
    </row>
    <row r="848" spans="1:12" s="9" customFormat="1" ht="18.75" x14ac:dyDescent="0.3">
      <c r="A848" s="19"/>
      <c r="B848" s="17"/>
      <c r="C848" s="17"/>
      <c r="D848" s="17" t="e">
        <f t="shared" si="24"/>
        <v>#REF!</v>
      </c>
      <c r="E848" s="18"/>
      <c r="F848" s="7"/>
      <c r="G848" s="7"/>
      <c r="H848" s="7"/>
      <c r="I848" s="7"/>
      <c r="J848" s="7"/>
      <c r="K848" s="7"/>
      <c r="L848" s="7"/>
    </row>
    <row r="849" spans="1:12" s="9" customFormat="1" ht="18.75" x14ac:dyDescent="0.3">
      <c r="A849" s="19"/>
      <c r="B849" s="17"/>
      <c r="C849" s="17"/>
      <c r="D849" s="17" t="e">
        <f t="shared" si="24"/>
        <v>#REF!</v>
      </c>
      <c r="E849" s="18"/>
      <c r="F849" s="7"/>
      <c r="G849" s="7"/>
      <c r="H849" s="7"/>
      <c r="I849" s="7"/>
      <c r="J849" s="7"/>
      <c r="K849" s="7"/>
      <c r="L849" s="7"/>
    </row>
    <row r="850" spans="1:12" s="9" customFormat="1" ht="18.75" x14ac:dyDescent="0.3">
      <c r="A850" s="19"/>
      <c r="B850" s="17"/>
      <c r="C850" s="17"/>
      <c r="D850" s="17" t="e">
        <f t="shared" si="24"/>
        <v>#REF!</v>
      </c>
      <c r="E850" s="18"/>
      <c r="F850" s="7"/>
      <c r="G850" s="7"/>
      <c r="H850" s="7"/>
      <c r="I850" s="7"/>
      <c r="J850" s="7"/>
      <c r="K850" s="7"/>
      <c r="L850" s="7"/>
    </row>
    <row r="851" spans="1:12" s="9" customFormat="1" ht="18.75" x14ac:dyDescent="0.3">
      <c r="A851" s="19"/>
      <c r="B851" s="17"/>
      <c r="C851" s="17"/>
      <c r="D851" s="17" t="e">
        <f t="shared" si="24"/>
        <v>#REF!</v>
      </c>
      <c r="E851" s="18"/>
      <c r="F851" s="7"/>
      <c r="G851" s="7"/>
      <c r="H851" s="7"/>
      <c r="I851" s="7"/>
      <c r="J851" s="7"/>
      <c r="K851" s="7"/>
      <c r="L851" s="7"/>
    </row>
    <row r="852" spans="1:12" s="9" customFormat="1" ht="18.75" x14ac:dyDescent="0.3">
      <c r="A852" s="19"/>
      <c r="B852" s="17"/>
      <c r="C852" s="17"/>
      <c r="D852" s="17" t="e">
        <f t="shared" si="24"/>
        <v>#REF!</v>
      </c>
      <c r="E852" s="18"/>
      <c r="F852" s="7"/>
      <c r="G852" s="7"/>
      <c r="H852" s="7"/>
      <c r="I852" s="7"/>
      <c r="J852" s="7"/>
      <c r="K852" s="7"/>
      <c r="L852" s="7"/>
    </row>
    <row r="853" spans="1:12" s="9" customFormat="1" ht="18.75" x14ac:dyDescent="0.3">
      <c r="A853" s="19"/>
      <c r="B853" s="17"/>
      <c r="C853" s="17"/>
      <c r="D853" s="17" t="e">
        <f t="shared" si="24"/>
        <v>#REF!</v>
      </c>
      <c r="E853" s="18"/>
      <c r="F853" s="7"/>
      <c r="G853" s="7"/>
      <c r="H853" s="7"/>
      <c r="I853" s="7"/>
      <c r="J853" s="7"/>
      <c r="K853" s="7"/>
      <c r="L853" s="7"/>
    </row>
    <row r="854" spans="1:12" s="9" customFormat="1" ht="18.75" x14ac:dyDescent="0.3">
      <c r="A854" s="19"/>
      <c r="B854" s="17"/>
      <c r="C854" s="17"/>
      <c r="D854" s="17" t="e">
        <f t="shared" si="24"/>
        <v>#REF!</v>
      </c>
      <c r="E854" s="18"/>
      <c r="F854" s="7"/>
      <c r="G854" s="7"/>
      <c r="H854" s="7"/>
      <c r="I854" s="7"/>
      <c r="J854" s="7"/>
      <c r="K854" s="7"/>
      <c r="L854" s="7"/>
    </row>
    <row r="855" spans="1:12" s="9" customFormat="1" ht="18.75" x14ac:dyDescent="0.3">
      <c r="A855" s="19"/>
      <c r="B855" s="17"/>
      <c r="C855" s="17"/>
      <c r="D855" s="17" t="e">
        <f t="shared" si="24"/>
        <v>#REF!</v>
      </c>
      <c r="E855" s="18"/>
      <c r="F855" s="7"/>
      <c r="G855" s="7"/>
      <c r="H855" s="7"/>
      <c r="I855" s="7"/>
      <c r="J855" s="7"/>
      <c r="K855" s="7"/>
      <c r="L855" s="7"/>
    </row>
    <row r="856" spans="1:12" s="9" customFormat="1" ht="18.75" x14ac:dyDescent="0.3">
      <c r="A856" s="19"/>
      <c r="B856" s="17"/>
      <c r="C856" s="17"/>
      <c r="D856" s="17" t="e">
        <f t="shared" si="24"/>
        <v>#REF!</v>
      </c>
      <c r="E856" s="18"/>
      <c r="F856" s="7"/>
      <c r="G856" s="7"/>
      <c r="H856" s="7"/>
      <c r="I856" s="7"/>
      <c r="J856" s="7"/>
      <c r="K856" s="7"/>
      <c r="L856" s="7"/>
    </row>
    <row r="857" spans="1:12" s="9" customFormat="1" ht="18.75" x14ac:dyDescent="0.3">
      <c r="A857" s="19"/>
      <c r="B857" s="17"/>
      <c r="C857" s="17"/>
      <c r="D857" s="17" t="e">
        <f t="shared" si="24"/>
        <v>#REF!</v>
      </c>
      <c r="E857" s="18"/>
      <c r="F857" s="7"/>
      <c r="G857" s="7"/>
      <c r="H857" s="7"/>
      <c r="I857" s="7"/>
      <c r="J857" s="7"/>
      <c r="K857" s="7"/>
      <c r="L857" s="7"/>
    </row>
    <row r="858" spans="1:12" s="9" customFormat="1" ht="18.75" x14ac:dyDescent="0.3">
      <c r="A858" s="19"/>
      <c r="B858" s="17"/>
      <c r="C858" s="17"/>
      <c r="D858" s="17" t="e">
        <f t="shared" si="24"/>
        <v>#REF!</v>
      </c>
      <c r="E858" s="18"/>
      <c r="F858" s="7"/>
      <c r="G858" s="7"/>
      <c r="H858" s="7"/>
      <c r="I858" s="7"/>
      <c r="J858" s="7"/>
      <c r="K858" s="7"/>
      <c r="L858" s="7"/>
    </row>
    <row r="859" spans="1:12" s="9" customFormat="1" ht="18.75" x14ac:dyDescent="0.3">
      <c r="A859" s="19"/>
      <c r="B859" s="17"/>
      <c r="C859" s="17"/>
      <c r="D859" s="17" t="e">
        <f t="shared" si="24"/>
        <v>#REF!</v>
      </c>
      <c r="E859" s="18"/>
      <c r="F859" s="7"/>
      <c r="G859" s="7"/>
      <c r="H859" s="7"/>
      <c r="I859" s="7"/>
      <c r="J859" s="7"/>
      <c r="K859" s="7"/>
      <c r="L859" s="7"/>
    </row>
    <row r="860" spans="1:12" s="9" customFormat="1" ht="18.75" x14ac:dyDescent="0.3">
      <c r="A860" s="19"/>
      <c r="B860" s="17"/>
      <c r="C860" s="17"/>
      <c r="D860" s="17" t="e">
        <f t="shared" si="24"/>
        <v>#REF!</v>
      </c>
      <c r="E860" s="18"/>
      <c r="F860" s="7"/>
      <c r="G860" s="7"/>
      <c r="H860" s="7"/>
      <c r="I860" s="7"/>
      <c r="J860" s="7"/>
      <c r="K860" s="7"/>
      <c r="L860" s="7"/>
    </row>
    <row r="861" spans="1:12" s="9" customFormat="1" ht="18.75" x14ac:dyDescent="0.3">
      <c r="A861" s="19"/>
      <c r="B861" s="17"/>
      <c r="C861" s="17"/>
      <c r="D861" s="17" t="e">
        <f t="shared" si="24"/>
        <v>#REF!</v>
      </c>
      <c r="E861" s="18"/>
      <c r="F861" s="7"/>
      <c r="G861" s="7"/>
      <c r="H861" s="7"/>
      <c r="I861" s="7"/>
      <c r="J861" s="7"/>
      <c r="K861" s="7"/>
      <c r="L861" s="7"/>
    </row>
    <row r="862" spans="1:12" s="9" customFormat="1" ht="18.75" x14ac:dyDescent="0.3">
      <c r="A862" s="19"/>
      <c r="B862" s="17"/>
      <c r="C862" s="17"/>
      <c r="D862" s="17" t="e">
        <f t="shared" si="24"/>
        <v>#REF!</v>
      </c>
      <c r="E862" s="18"/>
      <c r="F862" s="7"/>
      <c r="G862" s="7"/>
      <c r="H862" s="7"/>
      <c r="I862" s="7"/>
      <c r="J862" s="7"/>
      <c r="K862" s="7"/>
      <c r="L862" s="7"/>
    </row>
    <row r="863" spans="1:12" s="9" customFormat="1" ht="18.75" x14ac:dyDescent="0.3">
      <c r="A863" s="19"/>
      <c r="B863" s="17"/>
      <c r="C863" s="17"/>
      <c r="D863" s="17" t="e">
        <f t="shared" si="24"/>
        <v>#REF!</v>
      </c>
      <c r="E863" s="18"/>
      <c r="F863" s="7"/>
      <c r="G863" s="7"/>
      <c r="H863" s="7"/>
      <c r="I863" s="7"/>
      <c r="J863" s="7"/>
      <c r="K863" s="7"/>
      <c r="L863" s="7"/>
    </row>
    <row r="864" spans="1:12" s="9" customFormat="1" ht="18.75" x14ac:dyDescent="0.3">
      <c r="A864" s="19"/>
      <c r="B864" s="17"/>
      <c r="C864" s="17"/>
      <c r="D864" s="17" t="e">
        <f t="shared" si="24"/>
        <v>#REF!</v>
      </c>
      <c r="E864" s="18"/>
      <c r="F864" s="7"/>
      <c r="G864" s="7"/>
      <c r="H864" s="7"/>
      <c r="I864" s="7"/>
      <c r="J864" s="7"/>
      <c r="K864" s="7"/>
      <c r="L864" s="7"/>
    </row>
    <row r="865" spans="1:12" s="9" customFormat="1" ht="18.75" x14ac:dyDescent="0.3">
      <c r="A865" s="19"/>
      <c r="B865" s="17"/>
      <c r="C865" s="17"/>
      <c r="D865" s="17" t="e">
        <f t="shared" si="24"/>
        <v>#REF!</v>
      </c>
      <c r="E865" s="18"/>
      <c r="F865" s="7"/>
      <c r="G865" s="7"/>
      <c r="H865" s="7"/>
      <c r="I865" s="7"/>
      <c r="J865" s="7"/>
      <c r="K865" s="7"/>
      <c r="L865" s="7"/>
    </row>
    <row r="866" spans="1:12" s="9" customFormat="1" ht="18.75" x14ac:dyDescent="0.3">
      <c r="A866" s="19"/>
      <c r="B866" s="17"/>
      <c r="C866" s="17"/>
      <c r="D866" s="17" t="e">
        <f t="shared" si="24"/>
        <v>#REF!</v>
      </c>
      <c r="E866" s="18"/>
      <c r="F866" s="7"/>
      <c r="G866" s="7"/>
      <c r="H866" s="7"/>
      <c r="I866" s="7"/>
      <c r="J866" s="7"/>
      <c r="K866" s="7"/>
      <c r="L866" s="7"/>
    </row>
    <row r="867" spans="1:12" s="9" customFormat="1" ht="18.75" x14ac:dyDescent="0.3">
      <c r="A867" s="19"/>
      <c r="B867" s="17"/>
      <c r="C867" s="17"/>
      <c r="D867" s="17" t="e">
        <f t="shared" si="24"/>
        <v>#REF!</v>
      </c>
      <c r="E867" s="18"/>
      <c r="F867" s="7"/>
      <c r="G867" s="7"/>
      <c r="H867" s="7"/>
      <c r="I867" s="7"/>
      <c r="J867" s="7"/>
      <c r="K867" s="7"/>
      <c r="L867" s="7"/>
    </row>
    <row r="868" spans="1:12" s="9" customFormat="1" ht="18.75" x14ac:dyDescent="0.3">
      <c r="A868" s="19"/>
      <c r="B868" s="17"/>
      <c r="C868" s="17"/>
      <c r="D868" s="17" t="e">
        <f t="shared" si="24"/>
        <v>#REF!</v>
      </c>
      <c r="E868" s="18"/>
      <c r="F868" s="7"/>
      <c r="G868" s="7"/>
      <c r="H868" s="7"/>
      <c r="I868" s="7"/>
      <c r="J868" s="7"/>
      <c r="K868" s="7"/>
      <c r="L868" s="7"/>
    </row>
    <row r="869" spans="1:12" s="9" customFormat="1" ht="18.75" x14ac:dyDescent="0.3">
      <c r="A869" s="19"/>
      <c r="B869" s="17"/>
      <c r="C869" s="17"/>
      <c r="D869" s="17" t="e">
        <f t="shared" si="24"/>
        <v>#REF!</v>
      </c>
      <c r="E869" s="18"/>
      <c r="F869" s="7"/>
      <c r="G869" s="7"/>
      <c r="H869" s="7"/>
      <c r="I869" s="7"/>
      <c r="J869" s="7"/>
      <c r="K869" s="7"/>
      <c r="L869" s="7"/>
    </row>
    <row r="870" spans="1:12" s="9" customFormat="1" ht="18.75" x14ac:dyDescent="0.3">
      <c r="A870" s="19"/>
      <c r="B870" s="17"/>
      <c r="C870" s="17"/>
      <c r="D870" s="17" t="e">
        <f t="shared" si="24"/>
        <v>#REF!</v>
      </c>
      <c r="E870" s="18"/>
      <c r="F870" s="7"/>
      <c r="G870" s="7"/>
      <c r="H870" s="7"/>
      <c r="I870" s="7"/>
      <c r="J870" s="7"/>
      <c r="K870" s="7"/>
      <c r="L870" s="7"/>
    </row>
    <row r="871" spans="1:12" s="9" customFormat="1" ht="18.75" x14ac:dyDescent="0.3">
      <c r="A871" s="19"/>
      <c r="B871" s="17"/>
      <c r="C871" s="17"/>
      <c r="D871" s="17" t="e">
        <f t="shared" si="24"/>
        <v>#REF!</v>
      </c>
      <c r="E871" s="18"/>
      <c r="F871" s="7"/>
      <c r="G871" s="7"/>
      <c r="H871" s="7"/>
      <c r="I871" s="7"/>
      <c r="J871" s="7"/>
      <c r="K871" s="7"/>
      <c r="L871" s="7"/>
    </row>
    <row r="872" spans="1:12" s="9" customFormat="1" ht="18.75" x14ac:dyDescent="0.3">
      <c r="A872" s="19"/>
      <c r="B872" s="17"/>
      <c r="C872" s="17"/>
      <c r="D872" s="17" t="e">
        <f t="shared" si="24"/>
        <v>#REF!</v>
      </c>
      <c r="E872" s="18"/>
      <c r="F872" s="7"/>
      <c r="G872" s="7"/>
      <c r="H872" s="7"/>
      <c r="I872" s="7"/>
      <c r="J872" s="7"/>
      <c r="K872" s="7"/>
      <c r="L872" s="7"/>
    </row>
    <row r="873" spans="1:12" s="9" customFormat="1" ht="18.75" x14ac:dyDescent="0.3">
      <c r="A873" s="19"/>
      <c r="B873" s="17"/>
      <c r="C873" s="17"/>
      <c r="D873" s="17" t="e">
        <f t="shared" ref="D873:D936" si="25">D872+B873-C873</f>
        <v>#REF!</v>
      </c>
      <c r="E873" s="18"/>
      <c r="F873" s="7"/>
      <c r="G873" s="7"/>
      <c r="H873" s="7"/>
      <c r="I873" s="7"/>
      <c r="J873" s="7"/>
      <c r="K873" s="7"/>
      <c r="L873" s="7"/>
    </row>
    <row r="874" spans="1:12" s="9" customFormat="1" ht="18.75" x14ac:dyDescent="0.3">
      <c r="A874" s="19"/>
      <c r="B874" s="17"/>
      <c r="C874" s="17"/>
      <c r="D874" s="17" t="e">
        <f t="shared" si="25"/>
        <v>#REF!</v>
      </c>
      <c r="E874" s="18"/>
      <c r="F874" s="7"/>
      <c r="G874" s="7"/>
      <c r="H874" s="7"/>
      <c r="I874" s="7"/>
      <c r="J874" s="7"/>
      <c r="K874" s="7"/>
      <c r="L874" s="7"/>
    </row>
    <row r="875" spans="1:12" s="9" customFormat="1" ht="18.75" x14ac:dyDescent="0.3">
      <c r="A875" s="19"/>
      <c r="B875" s="17"/>
      <c r="C875" s="17"/>
      <c r="D875" s="17" t="e">
        <f t="shared" si="25"/>
        <v>#REF!</v>
      </c>
      <c r="E875" s="18"/>
      <c r="F875" s="7"/>
      <c r="G875" s="7"/>
      <c r="H875" s="7"/>
      <c r="I875" s="7"/>
      <c r="J875" s="7"/>
      <c r="K875" s="7"/>
      <c r="L875" s="7"/>
    </row>
    <row r="876" spans="1:12" s="9" customFormat="1" ht="18.75" x14ac:dyDescent="0.3">
      <c r="A876" s="19"/>
      <c r="B876" s="17"/>
      <c r="C876" s="17"/>
      <c r="D876" s="17" t="e">
        <f t="shared" si="25"/>
        <v>#REF!</v>
      </c>
      <c r="E876" s="18"/>
      <c r="F876" s="7"/>
      <c r="G876" s="7"/>
      <c r="H876" s="7"/>
      <c r="I876" s="7"/>
      <c r="J876" s="7"/>
      <c r="K876" s="7"/>
      <c r="L876" s="7"/>
    </row>
    <row r="877" spans="1:12" s="9" customFormat="1" ht="18.75" x14ac:dyDescent="0.3">
      <c r="A877" s="19"/>
      <c r="B877" s="17"/>
      <c r="C877" s="17"/>
      <c r="D877" s="17" t="e">
        <f t="shared" si="25"/>
        <v>#REF!</v>
      </c>
      <c r="E877" s="18"/>
      <c r="F877" s="7"/>
      <c r="G877" s="7"/>
      <c r="H877" s="7"/>
      <c r="I877" s="7"/>
      <c r="J877" s="7"/>
      <c r="K877" s="7"/>
      <c r="L877" s="7"/>
    </row>
    <row r="878" spans="1:12" s="9" customFormat="1" ht="18.75" x14ac:dyDescent="0.3">
      <c r="A878" s="19"/>
      <c r="B878" s="17"/>
      <c r="C878" s="17"/>
      <c r="D878" s="17" t="e">
        <f t="shared" si="25"/>
        <v>#REF!</v>
      </c>
      <c r="E878" s="18"/>
      <c r="F878" s="7"/>
      <c r="G878" s="7"/>
      <c r="H878" s="7"/>
      <c r="I878" s="7"/>
      <c r="J878" s="7"/>
      <c r="K878" s="7"/>
      <c r="L878" s="7"/>
    </row>
    <row r="879" spans="1:12" s="9" customFormat="1" ht="18.75" x14ac:dyDescent="0.3">
      <c r="A879" s="19"/>
      <c r="B879" s="17"/>
      <c r="C879" s="17"/>
      <c r="D879" s="17" t="e">
        <f t="shared" si="25"/>
        <v>#REF!</v>
      </c>
      <c r="E879" s="18"/>
      <c r="F879" s="7"/>
      <c r="G879" s="7"/>
      <c r="H879" s="7"/>
      <c r="I879" s="7"/>
      <c r="J879" s="7"/>
      <c r="K879" s="7"/>
      <c r="L879" s="7"/>
    </row>
    <row r="880" spans="1:12" s="9" customFormat="1" ht="18.75" x14ac:dyDescent="0.3">
      <c r="A880" s="19"/>
      <c r="B880" s="17"/>
      <c r="C880" s="17"/>
      <c r="D880" s="17" t="e">
        <f t="shared" si="25"/>
        <v>#REF!</v>
      </c>
      <c r="E880" s="18"/>
      <c r="F880" s="7"/>
      <c r="G880" s="7"/>
      <c r="H880" s="7"/>
      <c r="I880" s="7"/>
      <c r="J880" s="7"/>
      <c r="K880" s="7"/>
      <c r="L880" s="7"/>
    </row>
    <row r="881" spans="1:12" s="9" customFormat="1" ht="18.75" x14ac:dyDescent="0.3">
      <c r="A881" s="19"/>
      <c r="B881" s="17"/>
      <c r="C881" s="17"/>
      <c r="D881" s="17" t="e">
        <f t="shared" si="25"/>
        <v>#REF!</v>
      </c>
      <c r="E881" s="18"/>
      <c r="F881" s="7"/>
      <c r="G881" s="7"/>
      <c r="H881" s="7"/>
      <c r="I881" s="7"/>
      <c r="J881" s="7"/>
      <c r="K881" s="7"/>
      <c r="L881" s="7"/>
    </row>
    <row r="882" spans="1:12" s="9" customFormat="1" ht="18.75" x14ac:dyDescent="0.3">
      <c r="A882" s="19"/>
      <c r="B882" s="17"/>
      <c r="C882" s="17"/>
      <c r="D882" s="17" t="e">
        <f t="shared" si="25"/>
        <v>#REF!</v>
      </c>
      <c r="E882" s="18"/>
      <c r="F882" s="7"/>
      <c r="G882" s="7"/>
      <c r="H882" s="7"/>
      <c r="I882" s="7"/>
      <c r="J882" s="7"/>
      <c r="K882" s="7"/>
      <c r="L882" s="7"/>
    </row>
    <row r="883" spans="1:12" s="9" customFormat="1" ht="18.75" x14ac:dyDescent="0.3">
      <c r="A883" s="19"/>
      <c r="B883" s="17"/>
      <c r="C883" s="17"/>
      <c r="D883" s="17" t="e">
        <f t="shared" si="25"/>
        <v>#REF!</v>
      </c>
      <c r="E883" s="18"/>
      <c r="F883" s="7"/>
      <c r="G883" s="7"/>
      <c r="H883" s="7"/>
      <c r="I883" s="7"/>
      <c r="J883" s="7"/>
      <c r="K883" s="7"/>
      <c r="L883" s="7"/>
    </row>
    <row r="884" spans="1:12" s="9" customFormat="1" ht="18.75" x14ac:dyDescent="0.3">
      <c r="A884" s="19"/>
      <c r="B884" s="17"/>
      <c r="C884" s="17"/>
      <c r="D884" s="17" t="e">
        <f t="shared" si="25"/>
        <v>#REF!</v>
      </c>
      <c r="E884" s="18"/>
      <c r="F884" s="7"/>
      <c r="G884" s="7"/>
      <c r="H884" s="7"/>
      <c r="I884" s="7"/>
      <c r="J884" s="7"/>
      <c r="K884" s="7"/>
      <c r="L884" s="7"/>
    </row>
    <row r="885" spans="1:12" s="9" customFormat="1" ht="18.75" x14ac:dyDescent="0.3">
      <c r="A885" s="19"/>
      <c r="B885" s="17"/>
      <c r="C885" s="17"/>
      <c r="D885" s="17" t="e">
        <f t="shared" si="25"/>
        <v>#REF!</v>
      </c>
      <c r="E885" s="18"/>
      <c r="F885" s="7"/>
      <c r="G885" s="7"/>
      <c r="H885" s="7"/>
      <c r="I885" s="7"/>
      <c r="J885" s="7"/>
      <c r="K885" s="7"/>
      <c r="L885" s="7"/>
    </row>
    <row r="886" spans="1:12" s="9" customFormat="1" ht="18.75" x14ac:dyDescent="0.3">
      <c r="A886" s="19"/>
      <c r="B886" s="17"/>
      <c r="C886" s="17"/>
      <c r="D886" s="17" t="e">
        <f t="shared" si="25"/>
        <v>#REF!</v>
      </c>
      <c r="E886" s="18"/>
      <c r="F886" s="7"/>
      <c r="G886" s="7"/>
      <c r="H886" s="7"/>
      <c r="I886" s="7"/>
      <c r="J886" s="7"/>
      <c r="K886" s="7"/>
      <c r="L886" s="7"/>
    </row>
    <row r="887" spans="1:12" s="9" customFormat="1" ht="18.75" x14ac:dyDescent="0.3">
      <c r="A887" s="19"/>
      <c r="B887" s="17"/>
      <c r="C887" s="17"/>
      <c r="D887" s="17" t="e">
        <f t="shared" si="25"/>
        <v>#REF!</v>
      </c>
      <c r="E887" s="18"/>
      <c r="F887" s="7"/>
      <c r="G887" s="7"/>
      <c r="H887" s="7"/>
      <c r="I887" s="7"/>
      <c r="J887" s="7"/>
      <c r="K887" s="7"/>
      <c r="L887" s="7"/>
    </row>
    <row r="888" spans="1:12" s="9" customFormat="1" ht="18.75" x14ac:dyDescent="0.3">
      <c r="A888" s="19"/>
      <c r="B888" s="17"/>
      <c r="C888" s="17"/>
      <c r="D888" s="17" t="e">
        <f t="shared" si="25"/>
        <v>#REF!</v>
      </c>
      <c r="E888" s="18"/>
      <c r="F888" s="7"/>
      <c r="G888" s="7"/>
      <c r="H888" s="7"/>
      <c r="I888" s="7"/>
      <c r="J888" s="7"/>
      <c r="K888" s="7"/>
      <c r="L888" s="7"/>
    </row>
    <row r="889" spans="1:12" s="9" customFormat="1" ht="18.75" x14ac:dyDescent="0.3">
      <c r="A889" s="19"/>
      <c r="B889" s="17"/>
      <c r="C889" s="17"/>
      <c r="D889" s="17" t="e">
        <f t="shared" si="25"/>
        <v>#REF!</v>
      </c>
      <c r="E889" s="18"/>
      <c r="F889" s="7"/>
      <c r="G889" s="7"/>
      <c r="H889" s="7"/>
      <c r="I889" s="7"/>
      <c r="J889" s="7"/>
      <c r="K889" s="7"/>
      <c r="L889" s="7"/>
    </row>
    <row r="890" spans="1:12" s="9" customFormat="1" ht="18.75" x14ac:dyDescent="0.3">
      <c r="A890" s="19"/>
      <c r="B890" s="17"/>
      <c r="C890" s="17"/>
      <c r="D890" s="17" t="e">
        <f t="shared" si="25"/>
        <v>#REF!</v>
      </c>
      <c r="E890" s="18"/>
      <c r="F890" s="7"/>
      <c r="G890" s="7"/>
      <c r="H890" s="7"/>
      <c r="I890" s="7"/>
      <c r="J890" s="7"/>
      <c r="K890" s="7"/>
      <c r="L890" s="7"/>
    </row>
    <row r="891" spans="1:12" s="9" customFormat="1" ht="18.75" x14ac:dyDescent="0.3">
      <c r="A891" s="19"/>
      <c r="B891" s="17"/>
      <c r="C891" s="17"/>
      <c r="D891" s="17" t="e">
        <f t="shared" si="25"/>
        <v>#REF!</v>
      </c>
      <c r="E891" s="18"/>
      <c r="F891" s="7"/>
      <c r="G891" s="7"/>
      <c r="H891" s="7"/>
      <c r="I891" s="7"/>
      <c r="J891" s="7"/>
      <c r="K891" s="7"/>
      <c r="L891" s="7"/>
    </row>
    <row r="892" spans="1:12" s="9" customFormat="1" ht="18.75" x14ac:dyDescent="0.3">
      <c r="A892" s="19"/>
      <c r="B892" s="17"/>
      <c r="C892" s="17"/>
      <c r="D892" s="17" t="e">
        <f t="shared" si="25"/>
        <v>#REF!</v>
      </c>
      <c r="E892" s="18"/>
      <c r="F892" s="7"/>
      <c r="G892" s="7"/>
      <c r="H892" s="7"/>
      <c r="I892" s="7"/>
      <c r="J892" s="7"/>
      <c r="K892" s="7"/>
      <c r="L892" s="7"/>
    </row>
    <row r="893" spans="1:12" s="9" customFormat="1" ht="18.75" x14ac:dyDescent="0.3">
      <c r="A893" s="19"/>
      <c r="B893" s="17"/>
      <c r="C893" s="17"/>
      <c r="D893" s="17" t="e">
        <f t="shared" si="25"/>
        <v>#REF!</v>
      </c>
      <c r="E893" s="18"/>
      <c r="F893" s="7"/>
      <c r="G893" s="7"/>
      <c r="H893" s="7"/>
      <c r="I893" s="7"/>
      <c r="J893" s="7"/>
      <c r="K893" s="7"/>
      <c r="L893" s="7"/>
    </row>
    <row r="894" spans="1:12" s="9" customFormat="1" ht="18.75" x14ac:dyDescent="0.3">
      <c r="A894" s="19"/>
      <c r="B894" s="17"/>
      <c r="C894" s="17"/>
      <c r="D894" s="17" t="e">
        <f t="shared" si="25"/>
        <v>#REF!</v>
      </c>
      <c r="E894" s="18"/>
      <c r="F894" s="7"/>
      <c r="G894" s="7"/>
      <c r="H894" s="7"/>
      <c r="I894" s="7"/>
      <c r="J894" s="7"/>
      <c r="K894" s="7"/>
      <c r="L894" s="7"/>
    </row>
    <row r="895" spans="1:12" s="9" customFormat="1" ht="18.75" x14ac:dyDescent="0.3">
      <c r="A895" s="19"/>
      <c r="B895" s="17"/>
      <c r="C895" s="17"/>
      <c r="D895" s="17" t="e">
        <f t="shared" si="25"/>
        <v>#REF!</v>
      </c>
      <c r="E895" s="18"/>
      <c r="F895" s="7"/>
      <c r="G895" s="7"/>
      <c r="H895" s="7"/>
      <c r="I895" s="7"/>
      <c r="J895" s="7"/>
      <c r="K895" s="7"/>
      <c r="L895" s="7"/>
    </row>
    <row r="896" spans="1:12" s="9" customFormat="1" ht="18.75" x14ac:dyDescent="0.3">
      <c r="A896" s="19"/>
      <c r="B896" s="17"/>
      <c r="C896" s="17"/>
      <c r="D896" s="17" t="e">
        <f t="shared" si="25"/>
        <v>#REF!</v>
      </c>
      <c r="E896" s="18"/>
      <c r="F896" s="7"/>
      <c r="G896" s="7"/>
      <c r="H896" s="7"/>
      <c r="I896" s="7"/>
      <c r="J896" s="7"/>
      <c r="K896" s="7"/>
      <c r="L896" s="7"/>
    </row>
    <row r="897" spans="1:12" s="9" customFormat="1" ht="18.75" x14ac:dyDescent="0.3">
      <c r="A897" s="19"/>
      <c r="B897" s="17"/>
      <c r="C897" s="17"/>
      <c r="D897" s="17" t="e">
        <f t="shared" si="25"/>
        <v>#REF!</v>
      </c>
      <c r="E897" s="18"/>
      <c r="F897" s="7"/>
      <c r="G897" s="7"/>
      <c r="H897" s="7"/>
      <c r="I897" s="7"/>
      <c r="J897" s="7"/>
      <c r="K897" s="7"/>
      <c r="L897" s="7"/>
    </row>
    <row r="898" spans="1:12" s="9" customFormat="1" ht="18.75" x14ac:dyDescent="0.3">
      <c r="A898" s="19"/>
      <c r="B898" s="17"/>
      <c r="C898" s="17"/>
      <c r="D898" s="17" t="e">
        <f t="shared" si="25"/>
        <v>#REF!</v>
      </c>
      <c r="E898" s="18"/>
      <c r="F898" s="7"/>
      <c r="G898" s="7"/>
      <c r="H898" s="7"/>
      <c r="I898" s="7"/>
      <c r="J898" s="7"/>
      <c r="K898" s="7"/>
      <c r="L898" s="7"/>
    </row>
    <row r="899" spans="1:12" s="9" customFormat="1" ht="18.75" x14ac:dyDescent="0.3">
      <c r="A899" s="19"/>
      <c r="B899" s="17"/>
      <c r="C899" s="17"/>
      <c r="D899" s="17" t="e">
        <f t="shared" si="25"/>
        <v>#REF!</v>
      </c>
      <c r="E899" s="18"/>
      <c r="F899" s="7"/>
      <c r="G899" s="7"/>
      <c r="H899" s="7"/>
      <c r="I899" s="7"/>
      <c r="J899" s="7"/>
      <c r="K899" s="7"/>
      <c r="L899" s="7"/>
    </row>
    <row r="900" spans="1:12" s="9" customFormat="1" ht="18.75" x14ac:dyDescent="0.3">
      <c r="A900" s="19"/>
      <c r="B900" s="17"/>
      <c r="C900" s="17"/>
      <c r="D900" s="17" t="e">
        <f t="shared" si="25"/>
        <v>#REF!</v>
      </c>
      <c r="E900" s="18"/>
      <c r="F900" s="7"/>
      <c r="G900" s="7"/>
      <c r="H900" s="7"/>
      <c r="I900" s="7"/>
      <c r="J900" s="7"/>
      <c r="K900" s="7"/>
      <c r="L900" s="7"/>
    </row>
    <row r="901" spans="1:12" s="9" customFormat="1" ht="18.75" x14ac:dyDescent="0.3">
      <c r="A901" s="19"/>
      <c r="B901" s="17"/>
      <c r="C901" s="17"/>
      <c r="D901" s="17" t="e">
        <f t="shared" si="25"/>
        <v>#REF!</v>
      </c>
      <c r="E901" s="18"/>
      <c r="F901" s="7"/>
      <c r="G901" s="7"/>
      <c r="H901" s="7"/>
      <c r="I901" s="7"/>
      <c r="J901" s="7"/>
      <c r="K901" s="7"/>
      <c r="L901" s="7"/>
    </row>
    <row r="902" spans="1:12" s="9" customFormat="1" ht="18.75" x14ac:dyDescent="0.3">
      <c r="A902" s="19"/>
      <c r="B902" s="17"/>
      <c r="C902" s="17"/>
      <c r="D902" s="17" t="e">
        <f t="shared" si="25"/>
        <v>#REF!</v>
      </c>
      <c r="E902" s="18"/>
      <c r="F902" s="7"/>
      <c r="G902" s="7"/>
      <c r="H902" s="7"/>
      <c r="I902" s="7"/>
      <c r="J902" s="7"/>
      <c r="K902" s="7"/>
      <c r="L902" s="7"/>
    </row>
    <row r="903" spans="1:12" s="9" customFormat="1" ht="18.75" x14ac:dyDescent="0.3">
      <c r="A903" s="19"/>
      <c r="B903" s="17"/>
      <c r="C903" s="17"/>
      <c r="D903" s="17" t="e">
        <f t="shared" si="25"/>
        <v>#REF!</v>
      </c>
      <c r="E903" s="18"/>
      <c r="F903" s="7"/>
      <c r="G903" s="7"/>
      <c r="H903" s="7"/>
      <c r="I903" s="7"/>
      <c r="J903" s="7"/>
      <c r="K903" s="7"/>
      <c r="L903" s="7"/>
    </row>
    <row r="904" spans="1:12" s="9" customFormat="1" ht="18.75" x14ac:dyDescent="0.3">
      <c r="A904" s="19"/>
      <c r="B904" s="17"/>
      <c r="C904" s="17"/>
      <c r="D904" s="17" t="e">
        <f t="shared" si="25"/>
        <v>#REF!</v>
      </c>
      <c r="E904" s="18"/>
      <c r="F904" s="7"/>
      <c r="G904" s="7"/>
      <c r="H904" s="7"/>
      <c r="I904" s="7"/>
      <c r="J904" s="7"/>
      <c r="K904" s="7"/>
      <c r="L904" s="7"/>
    </row>
    <row r="905" spans="1:12" s="9" customFormat="1" ht="18.75" x14ac:dyDescent="0.3">
      <c r="A905" s="19"/>
      <c r="B905" s="17"/>
      <c r="C905" s="17"/>
      <c r="D905" s="17" t="e">
        <f t="shared" si="25"/>
        <v>#REF!</v>
      </c>
      <c r="E905" s="18"/>
      <c r="F905" s="7"/>
      <c r="G905" s="7"/>
      <c r="H905" s="7"/>
      <c r="I905" s="7"/>
      <c r="J905" s="7"/>
      <c r="K905" s="7"/>
      <c r="L905" s="7"/>
    </row>
    <row r="906" spans="1:12" s="9" customFormat="1" ht="18.75" x14ac:dyDescent="0.3">
      <c r="A906" s="19"/>
      <c r="B906" s="17"/>
      <c r="C906" s="17"/>
      <c r="D906" s="17" t="e">
        <f t="shared" si="25"/>
        <v>#REF!</v>
      </c>
      <c r="E906" s="18"/>
      <c r="F906" s="7"/>
      <c r="G906" s="7"/>
      <c r="H906" s="7"/>
      <c r="I906" s="7"/>
      <c r="J906" s="7"/>
      <c r="K906" s="7"/>
      <c r="L906" s="7"/>
    </row>
    <row r="907" spans="1:12" s="9" customFormat="1" ht="18.75" x14ac:dyDescent="0.3">
      <c r="A907" s="19"/>
      <c r="B907" s="17"/>
      <c r="C907" s="17"/>
      <c r="D907" s="17" t="e">
        <f t="shared" si="25"/>
        <v>#REF!</v>
      </c>
      <c r="E907" s="18"/>
      <c r="F907" s="7"/>
      <c r="G907" s="7"/>
      <c r="H907" s="7"/>
      <c r="I907" s="7"/>
      <c r="J907" s="7"/>
      <c r="K907" s="7"/>
      <c r="L907" s="7"/>
    </row>
    <row r="908" spans="1:12" s="9" customFormat="1" ht="18.75" x14ac:dyDescent="0.3">
      <c r="A908" s="19"/>
      <c r="B908" s="17"/>
      <c r="C908" s="17"/>
      <c r="D908" s="17" t="e">
        <f t="shared" si="25"/>
        <v>#REF!</v>
      </c>
      <c r="E908" s="18"/>
      <c r="F908" s="7"/>
      <c r="G908" s="7"/>
      <c r="H908" s="7"/>
      <c r="I908" s="7"/>
      <c r="J908" s="7"/>
      <c r="K908" s="7"/>
      <c r="L908" s="7"/>
    </row>
    <row r="909" spans="1:12" s="9" customFormat="1" ht="18.75" x14ac:dyDescent="0.3">
      <c r="A909" s="19"/>
      <c r="B909" s="17"/>
      <c r="C909" s="17"/>
      <c r="D909" s="17" t="e">
        <f t="shared" si="25"/>
        <v>#REF!</v>
      </c>
      <c r="E909" s="18"/>
      <c r="F909" s="7"/>
      <c r="G909" s="7"/>
      <c r="H909" s="7"/>
      <c r="I909" s="7"/>
      <c r="J909" s="7"/>
      <c r="K909" s="7"/>
      <c r="L909" s="7"/>
    </row>
    <row r="910" spans="1:12" s="9" customFormat="1" ht="18.75" x14ac:dyDescent="0.3">
      <c r="A910" s="19"/>
      <c r="B910" s="17"/>
      <c r="C910" s="17"/>
      <c r="D910" s="17" t="e">
        <f t="shared" si="25"/>
        <v>#REF!</v>
      </c>
      <c r="E910" s="18"/>
      <c r="F910" s="7"/>
      <c r="G910" s="7"/>
      <c r="H910" s="7"/>
      <c r="I910" s="7"/>
      <c r="J910" s="7"/>
      <c r="K910" s="7"/>
      <c r="L910" s="7"/>
    </row>
    <row r="911" spans="1:12" s="9" customFormat="1" ht="18.75" x14ac:dyDescent="0.3">
      <c r="A911" s="19"/>
      <c r="B911" s="17"/>
      <c r="C911" s="17"/>
      <c r="D911" s="17" t="e">
        <f t="shared" si="25"/>
        <v>#REF!</v>
      </c>
      <c r="E911" s="18"/>
      <c r="F911" s="7"/>
      <c r="G911" s="7"/>
      <c r="H911" s="7"/>
      <c r="I911" s="7"/>
      <c r="J911" s="7"/>
      <c r="K911" s="7"/>
      <c r="L911" s="7"/>
    </row>
    <row r="912" spans="1:12" s="9" customFormat="1" ht="18.75" x14ac:dyDescent="0.3">
      <c r="A912" s="19"/>
      <c r="B912" s="17"/>
      <c r="C912" s="17"/>
      <c r="D912" s="17" t="e">
        <f t="shared" si="25"/>
        <v>#REF!</v>
      </c>
      <c r="E912" s="18"/>
      <c r="F912" s="7"/>
      <c r="G912" s="7"/>
      <c r="H912" s="7"/>
      <c r="I912" s="7"/>
      <c r="J912" s="7"/>
      <c r="K912" s="7"/>
      <c r="L912" s="7"/>
    </row>
    <row r="913" spans="1:12" s="9" customFormat="1" ht="18.75" x14ac:dyDescent="0.3">
      <c r="A913" s="19"/>
      <c r="B913" s="17"/>
      <c r="C913" s="17"/>
      <c r="D913" s="17" t="e">
        <f t="shared" si="25"/>
        <v>#REF!</v>
      </c>
      <c r="E913" s="18"/>
      <c r="F913" s="7"/>
      <c r="G913" s="7"/>
      <c r="H913" s="7"/>
      <c r="I913" s="7"/>
      <c r="J913" s="7"/>
      <c r="K913" s="7"/>
      <c r="L913" s="7"/>
    </row>
    <row r="914" spans="1:12" s="9" customFormat="1" ht="18.75" x14ac:dyDescent="0.3">
      <c r="A914" s="19"/>
      <c r="B914" s="17"/>
      <c r="C914" s="17"/>
      <c r="D914" s="17" t="e">
        <f t="shared" si="25"/>
        <v>#REF!</v>
      </c>
      <c r="E914" s="18"/>
      <c r="F914" s="7"/>
      <c r="G914" s="7"/>
      <c r="H914" s="7"/>
      <c r="I914" s="7"/>
      <c r="J914" s="7"/>
      <c r="K914" s="7"/>
      <c r="L914" s="7"/>
    </row>
    <row r="915" spans="1:12" s="9" customFormat="1" ht="18.75" x14ac:dyDescent="0.3">
      <c r="A915" s="19"/>
      <c r="B915" s="17"/>
      <c r="C915" s="17"/>
      <c r="D915" s="17" t="e">
        <f t="shared" si="25"/>
        <v>#REF!</v>
      </c>
      <c r="E915" s="18"/>
      <c r="F915" s="7"/>
      <c r="G915" s="7"/>
      <c r="H915" s="7"/>
      <c r="I915" s="7"/>
      <c r="J915" s="7"/>
      <c r="K915" s="7"/>
      <c r="L915" s="7"/>
    </row>
    <row r="916" spans="1:12" s="9" customFormat="1" ht="18.75" x14ac:dyDescent="0.3">
      <c r="A916" s="19"/>
      <c r="B916" s="17"/>
      <c r="C916" s="17"/>
      <c r="D916" s="17" t="e">
        <f t="shared" si="25"/>
        <v>#REF!</v>
      </c>
      <c r="E916" s="18"/>
      <c r="F916" s="7"/>
      <c r="G916" s="7"/>
      <c r="H916" s="7"/>
      <c r="I916" s="7"/>
      <c r="J916" s="7"/>
      <c r="K916" s="7"/>
      <c r="L916" s="7"/>
    </row>
    <row r="917" spans="1:12" s="9" customFormat="1" ht="18.75" x14ac:dyDescent="0.3">
      <c r="A917" s="19"/>
      <c r="B917" s="17"/>
      <c r="C917" s="17"/>
      <c r="D917" s="17" t="e">
        <f t="shared" si="25"/>
        <v>#REF!</v>
      </c>
      <c r="E917" s="18"/>
      <c r="F917" s="7"/>
      <c r="G917" s="7"/>
      <c r="H917" s="7"/>
      <c r="I917" s="7"/>
      <c r="J917" s="7"/>
      <c r="K917" s="7"/>
      <c r="L917" s="7"/>
    </row>
    <row r="918" spans="1:12" s="9" customFormat="1" ht="18.75" x14ac:dyDescent="0.3">
      <c r="A918" s="19"/>
      <c r="B918" s="17"/>
      <c r="C918" s="17"/>
      <c r="D918" s="17" t="e">
        <f t="shared" si="25"/>
        <v>#REF!</v>
      </c>
      <c r="E918" s="18"/>
      <c r="F918" s="7"/>
      <c r="G918" s="7"/>
      <c r="H918" s="7"/>
      <c r="I918" s="7"/>
      <c r="J918" s="7"/>
      <c r="K918" s="7"/>
      <c r="L918" s="7"/>
    </row>
    <row r="919" spans="1:12" s="9" customFormat="1" ht="18.75" x14ac:dyDescent="0.3">
      <c r="A919" s="19"/>
      <c r="B919" s="17"/>
      <c r="C919" s="17"/>
      <c r="D919" s="17" t="e">
        <f t="shared" si="25"/>
        <v>#REF!</v>
      </c>
      <c r="E919" s="18"/>
      <c r="F919" s="7"/>
      <c r="G919" s="7"/>
      <c r="H919" s="7"/>
      <c r="I919" s="7"/>
      <c r="J919" s="7"/>
      <c r="K919" s="7"/>
      <c r="L919" s="7"/>
    </row>
    <row r="920" spans="1:12" s="9" customFormat="1" ht="18.75" x14ac:dyDescent="0.3">
      <c r="A920" s="19"/>
      <c r="B920" s="17"/>
      <c r="C920" s="17"/>
      <c r="D920" s="17" t="e">
        <f t="shared" si="25"/>
        <v>#REF!</v>
      </c>
      <c r="E920" s="18"/>
      <c r="F920" s="7"/>
      <c r="G920" s="7"/>
      <c r="H920" s="7"/>
      <c r="I920" s="7"/>
      <c r="J920" s="7"/>
      <c r="K920" s="7"/>
      <c r="L920" s="7"/>
    </row>
    <row r="921" spans="1:12" s="9" customFormat="1" ht="18.75" x14ac:dyDescent="0.3">
      <c r="A921" s="19"/>
      <c r="B921" s="17"/>
      <c r="C921" s="17"/>
      <c r="D921" s="17" t="e">
        <f t="shared" si="25"/>
        <v>#REF!</v>
      </c>
      <c r="E921" s="18"/>
      <c r="F921" s="7"/>
      <c r="G921" s="7"/>
      <c r="H921" s="7"/>
      <c r="I921" s="7"/>
      <c r="J921" s="7"/>
      <c r="K921" s="7"/>
      <c r="L921" s="7"/>
    </row>
    <row r="922" spans="1:12" s="9" customFormat="1" ht="18.75" x14ac:dyDescent="0.3">
      <c r="A922" s="19"/>
      <c r="B922" s="17"/>
      <c r="C922" s="17"/>
      <c r="D922" s="17" t="e">
        <f t="shared" si="25"/>
        <v>#REF!</v>
      </c>
      <c r="E922" s="18"/>
      <c r="F922" s="7"/>
      <c r="G922" s="7"/>
      <c r="H922" s="7"/>
      <c r="I922" s="7"/>
      <c r="J922" s="7"/>
      <c r="K922" s="7"/>
      <c r="L922" s="7"/>
    </row>
    <row r="923" spans="1:12" s="9" customFormat="1" ht="18.75" x14ac:dyDescent="0.3">
      <c r="A923" s="19"/>
      <c r="B923" s="17"/>
      <c r="C923" s="17"/>
      <c r="D923" s="17" t="e">
        <f t="shared" si="25"/>
        <v>#REF!</v>
      </c>
      <c r="E923" s="18"/>
      <c r="F923" s="7"/>
      <c r="G923" s="7"/>
      <c r="H923" s="7"/>
      <c r="I923" s="7"/>
      <c r="J923" s="7"/>
      <c r="K923" s="7"/>
      <c r="L923" s="7"/>
    </row>
    <row r="924" spans="1:12" s="9" customFormat="1" ht="18.75" x14ac:dyDescent="0.3">
      <c r="A924" s="19"/>
      <c r="B924" s="17"/>
      <c r="C924" s="17"/>
      <c r="D924" s="17" t="e">
        <f t="shared" si="25"/>
        <v>#REF!</v>
      </c>
      <c r="E924" s="18"/>
      <c r="F924" s="7"/>
      <c r="G924" s="7"/>
      <c r="H924" s="7"/>
      <c r="I924" s="7"/>
      <c r="J924" s="7"/>
      <c r="K924" s="7"/>
      <c r="L924" s="7"/>
    </row>
    <row r="925" spans="1:12" s="9" customFormat="1" ht="18.75" x14ac:dyDescent="0.3">
      <c r="A925" s="19"/>
      <c r="B925" s="17"/>
      <c r="C925" s="17"/>
      <c r="D925" s="17" t="e">
        <f t="shared" si="25"/>
        <v>#REF!</v>
      </c>
      <c r="E925" s="18"/>
      <c r="F925" s="7"/>
      <c r="G925" s="7"/>
      <c r="H925" s="7"/>
      <c r="I925" s="7"/>
      <c r="J925" s="7"/>
      <c r="K925" s="7"/>
      <c r="L925" s="7"/>
    </row>
    <row r="926" spans="1:12" s="9" customFormat="1" ht="18.75" x14ac:dyDescent="0.3">
      <c r="A926" s="19"/>
      <c r="B926" s="17"/>
      <c r="C926" s="17"/>
      <c r="D926" s="17" t="e">
        <f t="shared" si="25"/>
        <v>#REF!</v>
      </c>
      <c r="E926" s="18"/>
      <c r="F926" s="7"/>
      <c r="G926" s="7"/>
      <c r="H926" s="7"/>
      <c r="I926" s="7"/>
      <c r="J926" s="7"/>
      <c r="K926" s="7"/>
      <c r="L926" s="7"/>
    </row>
    <row r="927" spans="1:12" s="9" customFormat="1" ht="18.75" x14ac:dyDescent="0.3">
      <c r="A927" s="19"/>
      <c r="B927" s="17"/>
      <c r="C927" s="17"/>
      <c r="D927" s="17" t="e">
        <f t="shared" si="25"/>
        <v>#REF!</v>
      </c>
      <c r="E927" s="18"/>
      <c r="F927" s="7"/>
      <c r="G927" s="7"/>
      <c r="H927" s="7"/>
      <c r="I927" s="7"/>
      <c r="J927" s="7"/>
      <c r="K927" s="7"/>
      <c r="L927" s="7"/>
    </row>
    <row r="928" spans="1:12" s="9" customFormat="1" ht="18.75" x14ac:dyDescent="0.3">
      <c r="A928" s="19"/>
      <c r="B928" s="17"/>
      <c r="C928" s="17"/>
      <c r="D928" s="17" t="e">
        <f t="shared" si="25"/>
        <v>#REF!</v>
      </c>
      <c r="E928" s="18"/>
      <c r="F928" s="7"/>
      <c r="G928" s="7"/>
      <c r="H928" s="7"/>
      <c r="I928" s="7"/>
      <c r="J928" s="7"/>
      <c r="K928" s="7"/>
      <c r="L928" s="7"/>
    </row>
    <row r="929" spans="1:12" s="9" customFormat="1" ht="18.75" x14ac:dyDescent="0.3">
      <c r="A929" s="19"/>
      <c r="B929" s="17"/>
      <c r="C929" s="17"/>
      <c r="D929" s="17" t="e">
        <f t="shared" si="25"/>
        <v>#REF!</v>
      </c>
      <c r="E929" s="18"/>
      <c r="F929" s="7"/>
      <c r="G929" s="7"/>
      <c r="H929" s="7"/>
      <c r="I929" s="7"/>
      <c r="J929" s="7"/>
      <c r="K929" s="7"/>
      <c r="L929" s="7"/>
    </row>
    <row r="930" spans="1:12" s="9" customFormat="1" ht="18.75" x14ac:dyDescent="0.3">
      <c r="A930" s="19"/>
      <c r="B930" s="17"/>
      <c r="C930" s="17"/>
      <c r="D930" s="17" t="e">
        <f t="shared" si="25"/>
        <v>#REF!</v>
      </c>
      <c r="E930" s="18"/>
      <c r="F930" s="7"/>
      <c r="G930" s="7"/>
      <c r="H930" s="7"/>
      <c r="I930" s="7"/>
      <c r="J930" s="7"/>
      <c r="K930" s="7"/>
      <c r="L930" s="7"/>
    </row>
    <row r="931" spans="1:12" s="9" customFormat="1" ht="18.75" x14ac:dyDescent="0.3">
      <c r="A931" s="19"/>
      <c r="B931" s="17"/>
      <c r="C931" s="17"/>
      <c r="D931" s="17" t="e">
        <f t="shared" si="25"/>
        <v>#REF!</v>
      </c>
      <c r="E931" s="18"/>
      <c r="F931" s="7"/>
      <c r="G931" s="7"/>
      <c r="H931" s="7"/>
      <c r="I931" s="7"/>
      <c r="J931" s="7"/>
      <c r="K931" s="7"/>
      <c r="L931" s="7"/>
    </row>
    <row r="932" spans="1:12" s="9" customFormat="1" ht="18.75" x14ac:dyDescent="0.3">
      <c r="A932" s="19"/>
      <c r="B932" s="17"/>
      <c r="C932" s="17"/>
      <c r="D932" s="17" t="e">
        <f t="shared" si="25"/>
        <v>#REF!</v>
      </c>
      <c r="E932" s="18"/>
      <c r="F932" s="7"/>
      <c r="G932" s="7"/>
      <c r="H932" s="7"/>
      <c r="I932" s="7"/>
      <c r="J932" s="7"/>
      <c r="K932" s="7"/>
      <c r="L932" s="7"/>
    </row>
    <row r="933" spans="1:12" s="9" customFormat="1" ht="18.75" x14ac:dyDescent="0.3">
      <c r="A933" s="19"/>
      <c r="B933" s="17"/>
      <c r="C933" s="17"/>
      <c r="D933" s="17" t="e">
        <f t="shared" si="25"/>
        <v>#REF!</v>
      </c>
      <c r="E933" s="18"/>
      <c r="F933" s="7"/>
      <c r="G933" s="7"/>
      <c r="H933" s="7"/>
      <c r="I933" s="7"/>
      <c r="J933" s="7"/>
      <c r="K933" s="7"/>
      <c r="L933" s="7"/>
    </row>
    <row r="934" spans="1:12" s="9" customFormat="1" ht="18.75" x14ac:dyDescent="0.3">
      <c r="A934" s="19"/>
      <c r="B934" s="17"/>
      <c r="C934" s="17"/>
      <c r="D934" s="17" t="e">
        <f t="shared" si="25"/>
        <v>#REF!</v>
      </c>
      <c r="E934" s="18"/>
      <c r="F934" s="7"/>
      <c r="G934" s="7"/>
      <c r="H934" s="7"/>
      <c r="I934" s="7"/>
      <c r="J934" s="7"/>
      <c r="K934" s="7"/>
      <c r="L934" s="7"/>
    </row>
    <row r="935" spans="1:12" s="9" customFormat="1" ht="18.75" x14ac:dyDescent="0.3">
      <c r="A935" s="19"/>
      <c r="B935" s="17"/>
      <c r="C935" s="17"/>
      <c r="D935" s="17" t="e">
        <f t="shared" si="25"/>
        <v>#REF!</v>
      </c>
      <c r="E935" s="18"/>
      <c r="F935" s="7"/>
      <c r="G935" s="7"/>
      <c r="H935" s="7"/>
      <c r="I935" s="7"/>
      <c r="J935" s="7"/>
      <c r="K935" s="7"/>
      <c r="L935" s="7"/>
    </row>
    <row r="936" spans="1:12" s="9" customFormat="1" ht="18.75" x14ac:dyDescent="0.3">
      <c r="A936" s="19"/>
      <c r="B936" s="17"/>
      <c r="C936" s="17"/>
      <c r="D936" s="17" t="e">
        <f t="shared" si="25"/>
        <v>#REF!</v>
      </c>
      <c r="E936" s="18"/>
      <c r="F936" s="7"/>
      <c r="G936" s="7"/>
      <c r="H936" s="7"/>
      <c r="I936" s="7"/>
      <c r="J936" s="7"/>
      <c r="K936" s="7"/>
      <c r="L936" s="7"/>
    </row>
    <row r="937" spans="1:12" s="9" customFormat="1" ht="18.75" x14ac:dyDescent="0.3">
      <c r="A937" s="19"/>
      <c r="B937" s="17"/>
      <c r="C937" s="17"/>
      <c r="D937" s="17" t="e">
        <f t="shared" ref="D937:D990" si="26">D936+B937-C937</f>
        <v>#REF!</v>
      </c>
      <c r="E937" s="18"/>
      <c r="F937" s="7"/>
      <c r="G937" s="7"/>
      <c r="H937" s="7"/>
      <c r="I937" s="7"/>
      <c r="J937" s="7"/>
      <c r="K937" s="7"/>
      <c r="L937" s="7"/>
    </row>
    <row r="938" spans="1:12" s="9" customFormat="1" ht="18.75" x14ac:dyDescent="0.3">
      <c r="A938" s="19"/>
      <c r="B938" s="17"/>
      <c r="C938" s="17"/>
      <c r="D938" s="17" t="e">
        <f t="shared" si="26"/>
        <v>#REF!</v>
      </c>
      <c r="E938" s="18"/>
      <c r="F938" s="7"/>
      <c r="G938" s="7"/>
      <c r="H938" s="7"/>
      <c r="I938" s="7"/>
      <c r="J938" s="7"/>
      <c r="K938" s="7"/>
      <c r="L938" s="7"/>
    </row>
    <row r="939" spans="1:12" s="9" customFormat="1" ht="18.75" x14ac:dyDescent="0.3">
      <c r="A939" s="19"/>
      <c r="B939" s="17"/>
      <c r="C939" s="17"/>
      <c r="D939" s="17" t="e">
        <f t="shared" si="26"/>
        <v>#REF!</v>
      </c>
      <c r="E939" s="18"/>
      <c r="F939" s="7"/>
      <c r="G939" s="7"/>
      <c r="H939" s="7"/>
      <c r="I939" s="7"/>
      <c r="J939" s="7"/>
      <c r="K939" s="7"/>
      <c r="L939" s="7"/>
    </row>
    <row r="940" spans="1:12" s="9" customFormat="1" ht="18.75" x14ac:dyDescent="0.3">
      <c r="A940" s="19"/>
      <c r="B940" s="17"/>
      <c r="C940" s="17"/>
      <c r="D940" s="17" t="e">
        <f t="shared" si="26"/>
        <v>#REF!</v>
      </c>
      <c r="E940" s="18"/>
      <c r="F940" s="7"/>
      <c r="G940" s="7"/>
      <c r="H940" s="7"/>
      <c r="I940" s="7"/>
      <c r="J940" s="7"/>
      <c r="K940" s="7"/>
      <c r="L940" s="7"/>
    </row>
    <row r="941" spans="1:12" s="9" customFormat="1" ht="18.75" x14ac:dyDescent="0.3">
      <c r="A941" s="19"/>
      <c r="B941" s="17"/>
      <c r="C941" s="17"/>
      <c r="D941" s="17" t="e">
        <f t="shared" si="26"/>
        <v>#REF!</v>
      </c>
      <c r="E941" s="18"/>
      <c r="F941" s="7"/>
      <c r="G941" s="7"/>
      <c r="H941" s="7"/>
      <c r="I941" s="7"/>
      <c r="J941" s="7"/>
      <c r="K941" s="7"/>
      <c r="L941" s="7"/>
    </row>
    <row r="942" spans="1:12" s="9" customFormat="1" ht="18.75" x14ac:dyDescent="0.3">
      <c r="A942" s="19"/>
      <c r="B942" s="17"/>
      <c r="C942" s="17"/>
      <c r="D942" s="17" t="e">
        <f t="shared" si="26"/>
        <v>#REF!</v>
      </c>
      <c r="E942" s="18"/>
      <c r="F942" s="7"/>
      <c r="G942" s="7"/>
      <c r="H942" s="7"/>
      <c r="I942" s="7"/>
      <c r="J942" s="7"/>
      <c r="K942" s="7"/>
      <c r="L942" s="7"/>
    </row>
    <row r="943" spans="1:12" s="9" customFormat="1" ht="18.75" x14ac:dyDescent="0.3">
      <c r="A943" s="19"/>
      <c r="B943" s="17"/>
      <c r="C943" s="17"/>
      <c r="D943" s="17" t="e">
        <f t="shared" si="26"/>
        <v>#REF!</v>
      </c>
      <c r="E943" s="18"/>
      <c r="F943" s="7"/>
      <c r="G943" s="7"/>
      <c r="H943" s="7"/>
      <c r="I943" s="7"/>
      <c r="J943" s="7"/>
      <c r="K943" s="7"/>
      <c r="L943" s="7"/>
    </row>
    <row r="944" spans="1:12" s="9" customFormat="1" ht="18.75" x14ac:dyDescent="0.3">
      <c r="A944" s="19"/>
      <c r="B944" s="17"/>
      <c r="C944" s="17"/>
      <c r="D944" s="17" t="e">
        <f t="shared" si="26"/>
        <v>#REF!</v>
      </c>
      <c r="E944" s="18"/>
      <c r="F944" s="7"/>
      <c r="G944" s="7"/>
      <c r="H944" s="7"/>
      <c r="I944" s="7"/>
      <c r="J944" s="7"/>
      <c r="K944" s="7"/>
      <c r="L944" s="7"/>
    </row>
    <row r="945" spans="1:12" s="9" customFormat="1" ht="18.75" x14ac:dyDescent="0.3">
      <c r="A945" s="19"/>
      <c r="B945" s="17"/>
      <c r="C945" s="17"/>
      <c r="D945" s="17" t="e">
        <f t="shared" si="26"/>
        <v>#REF!</v>
      </c>
      <c r="E945" s="18"/>
      <c r="F945" s="7"/>
      <c r="G945" s="7"/>
      <c r="H945" s="7"/>
      <c r="I945" s="7"/>
      <c r="J945" s="7"/>
      <c r="K945" s="7"/>
      <c r="L945" s="7"/>
    </row>
    <row r="946" spans="1:12" s="9" customFormat="1" ht="18.75" x14ac:dyDescent="0.3">
      <c r="A946" s="19"/>
      <c r="B946" s="17"/>
      <c r="C946" s="17"/>
      <c r="D946" s="17" t="e">
        <f t="shared" si="26"/>
        <v>#REF!</v>
      </c>
      <c r="E946" s="18"/>
      <c r="F946" s="7"/>
      <c r="G946" s="7"/>
      <c r="H946" s="7"/>
      <c r="I946" s="7"/>
      <c r="J946" s="7"/>
      <c r="K946" s="7"/>
      <c r="L946" s="7"/>
    </row>
    <row r="947" spans="1:12" s="9" customFormat="1" ht="18.75" x14ac:dyDescent="0.3">
      <c r="A947" s="19"/>
      <c r="B947" s="17"/>
      <c r="C947" s="17"/>
      <c r="D947" s="17" t="e">
        <f t="shared" si="26"/>
        <v>#REF!</v>
      </c>
      <c r="E947" s="18"/>
      <c r="F947" s="7"/>
      <c r="G947" s="7"/>
      <c r="H947" s="7"/>
      <c r="I947" s="7"/>
      <c r="J947" s="7"/>
      <c r="K947" s="7"/>
      <c r="L947" s="7"/>
    </row>
    <row r="948" spans="1:12" s="9" customFormat="1" ht="18.75" x14ac:dyDescent="0.3">
      <c r="A948" s="19"/>
      <c r="B948" s="17"/>
      <c r="C948" s="17"/>
      <c r="D948" s="17" t="e">
        <f t="shared" si="26"/>
        <v>#REF!</v>
      </c>
      <c r="E948" s="18"/>
      <c r="F948" s="7"/>
      <c r="G948" s="7"/>
      <c r="H948" s="7"/>
      <c r="I948" s="7"/>
      <c r="J948" s="7"/>
      <c r="K948" s="7"/>
      <c r="L948" s="7"/>
    </row>
    <row r="949" spans="1:12" s="9" customFormat="1" ht="18.75" x14ac:dyDescent="0.3">
      <c r="A949" s="19"/>
      <c r="B949" s="17"/>
      <c r="C949" s="17"/>
      <c r="D949" s="17" t="e">
        <f t="shared" si="26"/>
        <v>#REF!</v>
      </c>
      <c r="E949" s="18"/>
      <c r="F949" s="7"/>
      <c r="G949" s="7"/>
      <c r="H949" s="7"/>
      <c r="I949" s="7"/>
      <c r="J949" s="7"/>
      <c r="K949" s="7"/>
      <c r="L949" s="7"/>
    </row>
    <row r="950" spans="1:12" s="9" customFormat="1" ht="18.75" x14ac:dyDescent="0.3">
      <c r="A950" s="19"/>
      <c r="B950" s="17"/>
      <c r="C950" s="17"/>
      <c r="D950" s="17" t="e">
        <f t="shared" si="26"/>
        <v>#REF!</v>
      </c>
      <c r="E950" s="18"/>
      <c r="F950" s="7"/>
      <c r="G950" s="7"/>
      <c r="H950" s="7"/>
      <c r="I950" s="7"/>
      <c r="J950" s="7"/>
      <c r="K950" s="7"/>
      <c r="L950" s="7"/>
    </row>
    <row r="951" spans="1:12" s="9" customFormat="1" ht="18.75" x14ac:dyDescent="0.3">
      <c r="A951" s="19"/>
      <c r="B951" s="17"/>
      <c r="C951" s="17"/>
      <c r="D951" s="17" t="e">
        <f t="shared" si="26"/>
        <v>#REF!</v>
      </c>
      <c r="E951" s="18"/>
      <c r="F951" s="7"/>
      <c r="G951" s="7"/>
      <c r="H951" s="7"/>
      <c r="I951" s="7"/>
      <c r="J951" s="7"/>
      <c r="K951" s="7"/>
      <c r="L951" s="7"/>
    </row>
    <row r="952" spans="1:12" s="9" customFormat="1" ht="18.75" x14ac:dyDescent="0.3">
      <c r="A952" s="19"/>
      <c r="B952" s="17"/>
      <c r="C952" s="17"/>
      <c r="D952" s="17" t="e">
        <f t="shared" si="26"/>
        <v>#REF!</v>
      </c>
      <c r="E952" s="18"/>
      <c r="F952" s="7"/>
      <c r="G952" s="7"/>
      <c r="H952" s="7"/>
      <c r="I952" s="7"/>
      <c r="J952" s="7"/>
      <c r="K952" s="7"/>
      <c r="L952" s="7"/>
    </row>
    <row r="953" spans="1:12" s="9" customFormat="1" ht="18.75" x14ac:dyDescent="0.3">
      <c r="A953" s="19"/>
      <c r="B953" s="17"/>
      <c r="C953" s="17"/>
      <c r="D953" s="17" t="e">
        <f t="shared" si="26"/>
        <v>#REF!</v>
      </c>
      <c r="E953" s="18"/>
      <c r="F953" s="7"/>
      <c r="G953" s="7"/>
      <c r="H953" s="7"/>
      <c r="I953" s="7"/>
      <c r="J953" s="7"/>
      <c r="K953" s="7"/>
      <c r="L953" s="7"/>
    </row>
    <row r="954" spans="1:12" s="9" customFormat="1" ht="18.75" x14ac:dyDescent="0.3">
      <c r="A954" s="19"/>
      <c r="B954" s="17"/>
      <c r="C954" s="17"/>
      <c r="D954" s="17" t="e">
        <f t="shared" si="26"/>
        <v>#REF!</v>
      </c>
      <c r="E954" s="18"/>
      <c r="F954" s="7"/>
      <c r="G954" s="7"/>
      <c r="H954" s="7"/>
      <c r="I954" s="7"/>
      <c r="J954" s="7"/>
      <c r="K954" s="7"/>
      <c r="L954" s="7"/>
    </row>
    <row r="955" spans="1:12" s="9" customFormat="1" ht="18.75" x14ac:dyDescent="0.3">
      <c r="A955" s="19"/>
      <c r="B955" s="17"/>
      <c r="C955" s="17"/>
      <c r="D955" s="17" t="e">
        <f t="shared" si="26"/>
        <v>#REF!</v>
      </c>
      <c r="E955" s="18"/>
      <c r="F955" s="7"/>
      <c r="G955" s="7"/>
      <c r="H955" s="7"/>
      <c r="I955" s="7"/>
      <c r="J955" s="7"/>
      <c r="K955" s="7"/>
      <c r="L955" s="7"/>
    </row>
    <row r="956" spans="1:12" s="9" customFormat="1" ht="18.75" x14ac:dyDescent="0.3">
      <c r="A956" s="19"/>
      <c r="B956" s="17"/>
      <c r="C956" s="17"/>
      <c r="D956" s="17" t="e">
        <f t="shared" si="26"/>
        <v>#REF!</v>
      </c>
      <c r="E956" s="18"/>
      <c r="F956" s="7"/>
      <c r="G956" s="7"/>
      <c r="H956" s="7"/>
      <c r="I956" s="7"/>
      <c r="J956" s="7"/>
      <c r="K956" s="7"/>
      <c r="L956" s="7"/>
    </row>
    <row r="957" spans="1:12" s="9" customFormat="1" ht="18.75" x14ac:dyDescent="0.3">
      <c r="A957" s="19"/>
      <c r="B957" s="17"/>
      <c r="C957" s="17"/>
      <c r="D957" s="17" t="e">
        <f t="shared" si="26"/>
        <v>#REF!</v>
      </c>
      <c r="E957" s="18"/>
      <c r="F957" s="7"/>
      <c r="G957" s="7"/>
      <c r="H957" s="7"/>
      <c r="I957" s="7"/>
      <c r="J957" s="7"/>
      <c r="K957" s="7"/>
      <c r="L957" s="7"/>
    </row>
    <row r="958" spans="1:12" s="9" customFormat="1" ht="18.75" x14ac:dyDescent="0.3">
      <c r="A958" s="19"/>
      <c r="B958" s="17"/>
      <c r="C958" s="17"/>
      <c r="D958" s="17" t="e">
        <f t="shared" si="26"/>
        <v>#REF!</v>
      </c>
      <c r="E958" s="18"/>
      <c r="F958" s="7"/>
      <c r="G958" s="7"/>
      <c r="H958" s="7"/>
      <c r="I958" s="7"/>
      <c r="J958" s="7"/>
      <c r="K958" s="7"/>
      <c r="L958" s="7"/>
    </row>
    <row r="959" spans="1:12" s="9" customFormat="1" ht="18.75" x14ac:dyDescent="0.3">
      <c r="A959" s="19"/>
      <c r="B959" s="17"/>
      <c r="C959" s="17"/>
      <c r="D959" s="17" t="e">
        <f t="shared" si="26"/>
        <v>#REF!</v>
      </c>
      <c r="E959" s="18"/>
      <c r="F959" s="7"/>
      <c r="G959" s="7"/>
      <c r="H959" s="7"/>
      <c r="I959" s="7"/>
      <c r="J959" s="7"/>
      <c r="K959" s="7"/>
      <c r="L959" s="7"/>
    </row>
    <row r="960" spans="1:12" s="9" customFormat="1" ht="18.75" x14ac:dyDescent="0.3">
      <c r="A960" s="19"/>
      <c r="B960" s="17"/>
      <c r="C960" s="17"/>
      <c r="D960" s="17" t="e">
        <f t="shared" si="26"/>
        <v>#REF!</v>
      </c>
      <c r="E960" s="18"/>
      <c r="F960" s="7"/>
      <c r="G960" s="7"/>
      <c r="H960" s="7"/>
      <c r="I960" s="7"/>
      <c r="J960" s="7"/>
      <c r="K960" s="7"/>
      <c r="L960" s="7"/>
    </row>
    <row r="961" spans="1:12" s="9" customFormat="1" ht="18.75" x14ac:dyDescent="0.3">
      <c r="A961" s="19"/>
      <c r="B961" s="17"/>
      <c r="C961" s="17"/>
      <c r="D961" s="17" t="e">
        <f t="shared" si="26"/>
        <v>#REF!</v>
      </c>
      <c r="E961" s="18"/>
      <c r="F961" s="7"/>
      <c r="G961" s="7"/>
      <c r="H961" s="7"/>
      <c r="I961" s="7"/>
      <c r="J961" s="7"/>
      <c r="K961" s="7"/>
      <c r="L961" s="7"/>
    </row>
    <row r="962" spans="1:12" s="9" customFormat="1" ht="18.75" x14ac:dyDescent="0.3">
      <c r="A962" s="19"/>
      <c r="B962" s="17"/>
      <c r="C962" s="17"/>
      <c r="D962" s="17" t="e">
        <f t="shared" si="26"/>
        <v>#REF!</v>
      </c>
      <c r="E962" s="18"/>
      <c r="F962" s="7"/>
      <c r="G962" s="7"/>
      <c r="H962" s="7"/>
      <c r="I962" s="7"/>
      <c r="J962" s="7"/>
      <c r="K962" s="7"/>
      <c r="L962" s="7"/>
    </row>
    <row r="963" spans="1:12" s="9" customFormat="1" ht="18.75" x14ac:dyDescent="0.3">
      <c r="A963" s="19"/>
      <c r="B963" s="17"/>
      <c r="C963" s="17"/>
      <c r="D963" s="17" t="e">
        <f t="shared" si="26"/>
        <v>#REF!</v>
      </c>
      <c r="E963" s="18"/>
      <c r="F963" s="7"/>
      <c r="G963" s="7"/>
      <c r="H963" s="7"/>
      <c r="I963" s="7"/>
      <c r="J963" s="7"/>
      <c r="K963" s="7"/>
      <c r="L963" s="7"/>
    </row>
    <row r="964" spans="1:12" s="9" customFormat="1" ht="18.75" x14ac:dyDescent="0.3">
      <c r="A964" s="19"/>
      <c r="B964" s="17"/>
      <c r="C964" s="17"/>
      <c r="D964" s="17" t="e">
        <f t="shared" si="26"/>
        <v>#REF!</v>
      </c>
      <c r="E964" s="18"/>
      <c r="F964" s="7"/>
      <c r="G964" s="7"/>
      <c r="H964" s="7"/>
      <c r="I964" s="7"/>
      <c r="J964" s="7"/>
      <c r="K964" s="7"/>
      <c r="L964" s="7"/>
    </row>
    <row r="965" spans="1:12" s="9" customFormat="1" ht="18.75" x14ac:dyDescent="0.3">
      <c r="A965" s="19"/>
      <c r="B965" s="17"/>
      <c r="C965" s="17"/>
      <c r="D965" s="17" t="e">
        <f t="shared" si="26"/>
        <v>#REF!</v>
      </c>
      <c r="E965" s="18"/>
      <c r="F965" s="7"/>
      <c r="G965" s="7"/>
      <c r="H965" s="7"/>
      <c r="I965" s="7"/>
      <c r="J965" s="7"/>
      <c r="K965" s="7"/>
      <c r="L965" s="7"/>
    </row>
    <row r="966" spans="1:12" s="9" customFormat="1" ht="18.75" x14ac:dyDescent="0.3">
      <c r="A966" s="19"/>
      <c r="B966" s="17"/>
      <c r="C966" s="17"/>
      <c r="D966" s="17" t="e">
        <f t="shared" si="26"/>
        <v>#REF!</v>
      </c>
      <c r="E966" s="18"/>
      <c r="F966" s="7"/>
      <c r="G966" s="7"/>
      <c r="H966" s="7"/>
      <c r="I966" s="7"/>
      <c r="J966" s="7"/>
      <c r="K966" s="7"/>
      <c r="L966" s="7"/>
    </row>
    <row r="967" spans="1:12" s="9" customFormat="1" ht="18.75" x14ac:dyDescent="0.3">
      <c r="A967" s="19"/>
      <c r="B967" s="17"/>
      <c r="C967" s="17"/>
      <c r="D967" s="17" t="e">
        <f t="shared" si="26"/>
        <v>#REF!</v>
      </c>
      <c r="E967" s="18"/>
      <c r="F967" s="7"/>
      <c r="G967" s="7"/>
      <c r="H967" s="7"/>
      <c r="I967" s="7"/>
      <c r="J967" s="7"/>
      <c r="K967" s="7"/>
      <c r="L967" s="7"/>
    </row>
    <row r="968" spans="1:12" s="9" customFormat="1" ht="18.75" x14ac:dyDescent="0.3">
      <c r="A968" s="19"/>
      <c r="B968" s="17"/>
      <c r="C968" s="17"/>
      <c r="D968" s="17" t="e">
        <f t="shared" si="26"/>
        <v>#REF!</v>
      </c>
      <c r="E968" s="18"/>
      <c r="F968" s="7"/>
      <c r="G968" s="7"/>
      <c r="H968" s="7"/>
      <c r="I968" s="7"/>
      <c r="J968" s="7"/>
      <c r="K968" s="7"/>
      <c r="L968" s="7"/>
    </row>
    <row r="969" spans="1:12" s="9" customFormat="1" ht="18.75" x14ac:dyDescent="0.3">
      <c r="A969" s="19"/>
      <c r="B969" s="17"/>
      <c r="C969" s="17"/>
      <c r="D969" s="17" t="e">
        <f t="shared" si="26"/>
        <v>#REF!</v>
      </c>
      <c r="E969" s="18"/>
      <c r="F969" s="7"/>
      <c r="G969" s="7"/>
      <c r="H969" s="7"/>
      <c r="I969" s="7"/>
      <c r="J969" s="7"/>
      <c r="K969" s="7"/>
      <c r="L969" s="7"/>
    </row>
    <row r="970" spans="1:12" s="9" customFormat="1" ht="18.75" x14ac:dyDescent="0.3">
      <c r="A970" s="19"/>
      <c r="B970" s="17"/>
      <c r="C970" s="17"/>
      <c r="D970" s="17" t="e">
        <f t="shared" si="26"/>
        <v>#REF!</v>
      </c>
      <c r="E970" s="18"/>
      <c r="F970" s="7"/>
      <c r="G970" s="7"/>
      <c r="H970" s="7"/>
      <c r="I970" s="7"/>
      <c r="J970" s="7"/>
      <c r="K970" s="7"/>
      <c r="L970" s="7"/>
    </row>
    <row r="971" spans="1:12" s="9" customFormat="1" ht="18.75" x14ac:dyDescent="0.3">
      <c r="A971" s="19"/>
      <c r="B971" s="17"/>
      <c r="C971" s="17"/>
      <c r="D971" s="17" t="e">
        <f t="shared" si="26"/>
        <v>#REF!</v>
      </c>
      <c r="E971" s="18"/>
      <c r="F971" s="7"/>
      <c r="G971" s="7"/>
      <c r="H971" s="7"/>
      <c r="I971" s="7"/>
      <c r="J971" s="7"/>
      <c r="K971" s="7"/>
      <c r="L971" s="7"/>
    </row>
    <row r="972" spans="1:12" s="9" customFormat="1" ht="18.75" x14ac:dyDescent="0.3">
      <c r="A972" s="19"/>
      <c r="B972" s="17"/>
      <c r="C972" s="17"/>
      <c r="D972" s="17" t="e">
        <f t="shared" si="26"/>
        <v>#REF!</v>
      </c>
      <c r="E972" s="18"/>
      <c r="F972" s="7"/>
      <c r="G972" s="7"/>
      <c r="H972" s="7"/>
      <c r="I972" s="7"/>
      <c r="J972" s="7"/>
      <c r="K972" s="7"/>
      <c r="L972" s="7"/>
    </row>
    <row r="973" spans="1:12" s="9" customFormat="1" ht="18.75" x14ac:dyDescent="0.3">
      <c r="A973" s="19"/>
      <c r="B973" s="17"/>
      <c r="C973" s="17"/>
      <c r="D973" s="17" t="e">
        <f t="shared" si="26"/>
        <v>#REF!</v>
      </c>
      <c r="E973" s="18"/>
      <c r="F973" s="7"/>
      <c r="G973" s="7"/>
      <c r="H973" s="7"/>
      <c r="I973" s="7"/>
      <c r="J973" s="7"/>
      <c r="K973" s="7"/>
      <c r="L973" s="7"/>
    </row>
    <row r="974" spans="1:12" s="9" customFormat="1" ht="18.75" x14ac:dyDescent="0.3">
      <c r="A974" s="19"/>
      <c r="B974" s="17"/>
      <c r="C974" s="17"/>
      <c r="D974" s="17" t="e">
        <f t="shared" si="26"/>
        <v>#REF!</v>
      </c>
      <c r="E974" s="18"/>
      <c r="F974" s="7"/>
      <c r="G974" s="7"/>
      <c r="H974" s="7"/>
      <c r="I974" s="7"/>
      <c r="J974" s="7"/>
      <c r="K974" s="7"/>
      <c r="L974" s="7"/>
    </row>
    <row r="975" spans="1:12" s="9" customFormat="1" ht="18.75" x14ac:dyDescent="0.3">
      <c r="A975" s="19"/>
      <c r="B975" s="17"/>
      <c r="C975" s="17"/>
      <c r="D975" s="17" t="e">
        <f t="shared" si="26"/>
        <v>#REF!</v>
      </c>
      <c r="E975" s="18"/>
      <c r="F975" s="7"/>
      <c r="G975" s="7"/>
      <c r="H975" s="7"/>
      <c r="I975" s="7"/>
      <c r="J975" s="7"/>
      <c r="K975" s="7"/>
      <c r="L975" s="7"/>
    </row>
    <row r="976" spans="1:12" s="9" customFormat="1" ht="18.75" x14ac:dyDescent="0.3">
      <c r="A976" s="19"/>
      <c r="B976" s="17"/>
      <c r="C976" s="17"/>
      <c r="D976" s="17" t="e">
        <f t="shared" si="26"/>
        <v>#REF!</v>
      </c>
      <c r="E976" s="18"/>
      <c r="F976" s="7"/>
      <c r="G976" s="7"/>
      <c r="H976" s="7"/>
      <c r="I976" s="7"/>
      <c r="J976" s="7"/>
      <c r="K976" s="7"/>
      <c r="L976" s="7"/>
    </row>
    <row r="977" spans="1:12" s="9" customFormat="1" ht="18.75" x14ac:dyDescent="0.3">
      <c r="A977" s="19"/>
      <c r="B977" s="17"/>
      <c r="C977" s="17"/>
      <c r="D977" s="17" t="e">
        <f t="shared" si="26"/>
        <v>#REF!</v>
      </c>
      <c r="E977" s="18"/>
      <c r="F977" s="7"/>
      <c r="G977" s="7"/>
      <c r="H977" s="7"/>
      <c r="I977" s="7"/>
      <c r="J977" s="7"/>
      <c r="K977" s="7"/>
      <c r="L977" s="7"/>
    </row>
    <row r="978" spans="1:12" s="9" customFormat="1" ht="18.75" x14ac:dyDescent="0.3">
      <c r="A978" s="19"/>
      <c r="B978" s="17"/>
      <c r="C978" s="17"/>
      <c r="D978" s="17" t="e">
        <f t="shared" si="26"/>
        <v>#REF!</v>
      </c>
      <c r="E978" s="18"/>
      <c r="F978" s="7"/>
      <c r="G978" s="7"/>
      <c r="H978" s="7"/>
      <c r="I978" s="7"/>
      <c r="J978" s="7"/>
      <c r="K978" s="7"/>
      <c r="L978" s="7"/>
    </row>
    <row r="979" spans="1:12" s="9" customFormat="1" ht="18.75" x14ac:dyDescent="0.3">
      <c r="A979" s="19"/>
      <c r="B979" s="17"/>
      <c r="C979" s="17"/>
      <c r="D979" s="17" t="e">
        <f t="shared" si="26"/>
        <v>#REF!</v>
      </c>
      <c r="E979" s="18"/>
      <c r="F979" s="7"/>
      <c r="G979" s="7"/>
      <c r="H979" s="7"/>
      <c r="I979" s="7"/>
      <c r="J979" s="7"/>
      <c r="K979" s="7"/>
      <c r="L979" s="7"/>
    </row>
    <row r="980" spans="1:12" s="9" customFormat="1" ht="18.75" x14ac:dyDescent="0.3">
      <c r="A980" s="19"/>
      <c r="B980" s="17"/>
      <c r="C980" s="17"/>
      <c r="D980" s="17" t="e">
        <f t="shared" si="26"/>
        <v>#REF!</v>
      </c>
      <c r="E980" s="18"/>
      <c r="F980" s="7"/>
      <c r="G980" s="7"/>
      <c r="H980" s="7"/>
      <c r="I980" s="7"/>
      <c r="J980" s="7"/>
      <c r="K980" s="7"/>
      <c r="L980" s="7"/>
    </row>
    <row r="981" spans="1:12" s="9" customFormat="1" ht="18.75" x14ac:dyDescent="0.3">
      <c r="A981" s="19"/>
      <c r="B981" s="17"/>
      <c r="C981" s="17"/>
      <c r="D981" s="17" t="e">
        <f t="shared" si="26"/>
        <v>#REF!</v>
      </c>
      <c r="E981" s="18"/>
      <c r="F981" s="7"/>
      <c r="G981" s="7"/>
      <c r="H981" s="7"/>
      <c r="I981" s="7"/>
      <c r="J981" s="7"/>
      <c r="K981" s="7"/>
      <c r="L981" s="7"/>
    </row>
    <row r="982" spans="1:12" s="9" customFormat="1" ht="18.75" x14ac:dyDescent="0.3">
      <c r="A982" s="19"/>
      <c r="B982" s="17"/>
      <c r="C982" s="17"/>
      <c r="D982" s="17" t="e">
        <f t="shared" si="26"/>
        <v>#REF!</v>
      </c>
      <c r="E982" s="18"/>
      <c r="F982" s="7"/>
      <c r="G982" s="7"/>
      <c r="H982" s="7"/>
      <c r="I982" s="7"/>
      <c r="J982" s="7"/>
      <c r="K982" s="7"/>
      <c r="L982" s="7"/>
    </row>
    <row r="983" spans="1:12" s="9" customFormat="1" ht="18.75" x14ac:dyDescent="0.3">
      <c r="A983" s="19"/>
      <c r="B983" s="17"/>
      <c r="C983" s="17"/>
      <c r="D983" s="17" t="e">
        <f t="shared" si="26"/>
        <v>#REF!</v>
      </c>
      <c r="E983" s="18"/>
      <c r="F983" s="7"/>
      <c r="G983" s="7"/>
      <c r="H983" s="7"/>
      <c r="I983" s="7"/>
      <c r="J983" s="7"/>
      <c r="K983" s="7"/>
      <c r="L983" s="7"/>
    </row>
    <row r="984" spans="1:12" s="9" customFormat="1" ht="18.75" x14ac:dyDescent="0.3">
      <c r="A984" s="19"/>
      <c r="B984" s="17"/>
      <c r="C984" s="17"/>
      <c r="D984" s="17" t="e">
        <f t="shared" si="26"/>
        <v>#REF!</v>
      </c>
      <c r="E984" s="18"/>
      <c r="F984" s="7"/>
      <c r="G984" s="7"/>
      <c r="H984" s="7"/>
      <c r="I984" s="7"/>
      <c r="J984" s="7"/>
      <c r="K984" s="7"/>
      <c r="L984" s="7"/>
    </row>
    <row r="985" spans="1:12" s="9" customFormat="1" ht="18.75" x14ac:dyDescent="0.3">
      <c r="A985" s="19"/>
      <c r="B985" s="17"/>
      <c r="C985" s="17"/>
      <c r="D985" s="17" t="e">
        <f t="shared" si="26"/>
        <v>#REF!</v>
      </c>
      <c r="E985" s="18"/>
      <c r="F985" s="7"/>
      <c r="G985" s="7"/>
      <c r="H985" s="7"/>
      <c r="I985" s="7"/>
      <c r="J985" s="7"/>
      <c r="K985" s="7"/>
      <c r="L985" s="7"/>
    </row>
    <row r="986" spans="1:12" s="9" customFormat="1" ht="18.75" x14ac:dyDescent="0.3">
      <c r="A986" s="19"/>
      <c r="B986" s="17"/>
      <c r="C986" s="17"/>
      <c r="D986" s="17" t="e">
        <f t="shared" si="26"/>
        <v>#REF!</v>
      </c>
      <c r="E986" s="18"/>
      <c r="F986" s="7"/>
      <c r="G986" s="7"/>
      <c r="H986" s="7"/>
      <c r="I986" s="7"/>
      <c r="J986" s="7"/>
      <c r="K986" s="7"/>
      <c r="L986" s="7"/>
    </row>
    <row r="987" spans="1:12" s="9" customFormat="1" ht="18.75" x14ac:dyDescent="0.3">
      <c r="A987" s="19"/>
      <c r="B987" s="17"/>
      <c r="C987" s="17"/>
      <c r="D987" s="17" t="e">
        <f t="shared" si="26"/>
        <v>#REF!</v>
      </c>
      <c r="E987" s="18"/>
      <c r="F987" s="7"/>
      <c r="G987" s="7"/>
      <c r="H987" s="7"/>
      <c r="I987" s="7"/>
      <c r="J987" s="7"/>
      <c r="K987" s="7"/>
      <c r="L987" s="7"/>
    </row>
    <row r="988" spans="1:12" s="9" customFormat="1" ht="18.75" x14ac:dyDescent="0.3">
      <c r="A988" s="19"/>
      <c r="B988" s="17"/>
      <c r="C988" s="17"/>
      <c r="D988" s="17" t="e">
        <f t="shared" si="26"/>
        <v>#REF!</v>
      </c>
      <c r="E988" s="18"/>
      <c r="F988" s="7"/>
      <c r="G988" s="7"/>
      <c r="H988" s="7"/>
      <c r="I988" s="7"/>
      <c r="J988" s="7"/>
      <c r="K988" s="7"/>
      <c r="L988" s="7"/>
    </row>
    <row r="989" spans="1:12" s="9" customFormat="1" ht="18.75" x14ac:dyDescent="0.3">
      <c r="A989" s="19"/>
      <c r="B989" s="17"/>
      <c r="C989" s="17"/>
      <c r="D989" s="17" t="e">
        <f t="shared" si="26"/>
        <v>#REF!</v>
      </c>
      <c r="E989" s="18"/>
      <c r="F989" s="7"/>
      <c r="G989" s="7"/>
      <c r="H989" s="7"/>
      <c r="I989" s="7"/>
      <c r="J989" s="7"/>
      <c r="K989" s="7"/>
      <c r="L989" s="7"/>
    </row>
    <row r="990" spans="1:12" s="9" customFormat="1" ht="18.75" x14ac:dyDescent="0.3">
      <c r="A990" s="19"/>
      <c r="B990" s="17"/>
      <c r="C990" s="17"/>
      <c r="D990" s="17" t="e">
        <f t="shared" si="26"/>
        <v>#REF!</v>
      </c>
      <c r="E990" s="18"/>
      <c r="F990" s="7"/>
      <c r="G990" s="7"/>
      <c r="H990" s="7"/>
      <c r="I990" s="7"/>
      <c r="J990" s="7"/>
      <c r="K990" s="7"/>
      <c r="L990" s="7"/>
    </row>
    <row r="991" spans="1:12" s="9" customFormat="1" ht="19.5" thickBot="1" x14ac:dyDescent="0.35">
      <c r="A991" s="19"/>
      <c r="B991" s="17"/>
      <c r="C991" s="17"/>
      <c r="D991" s="17" t="e">
        <f>D990+B991-C991</f>
        <v>#REF!</v>
      </c>
      <c r="E991" s="18"/>
      <c r="F991" s="7"/>
      <c r="G991" s="7"/>
      <c r="H991" s="7"/>
      <c r="I991" s="7"/>
      <c r="J991" s="7"/>
      <c r="K991" s="7"/>
      <c r="L991" s="7"/>
    </row>
    <row r="992" spans="1:12" ht="30" thickTop="1" thickBot="1" x14ac:dyDescent="0.5">
      <c r="A992" s="29" t="s">
        <v>9</v>
      </c>
      <c r="B992" s="30">
        <f>SUM(B6:B991)</f>
        <v>0</v>
      </c>
      <c r="C992" s="30">
        <f>SUM(C6:C991)</f>
        <v>0</v>
      </c>
      <c r="D992" s="30">
        <f>B992-C992</f>
        <v>0</v>
      </c>
      <c r="E992" s="31" t="s">
        <v>10</v>
      </c>
      <c r="F992" s="1"/>
      <c r="G992" s="1"/>
      <c r="H992" s="1"/>
      <c r="I992" s="1"/>
      <c r="J992" s="1"/>
      <c r="K992" s="1"/>
      <c r="L992" s="1"/>
    </row>
    <row r="993" spans="1:12" ht="29.25" thickBot="1" x14ac:dyDescent="0.5">
      <c r="A993" s="32" t="s">
        <v>7</v>
      </c>
      <c r="B993" s="33">
        <f>B992-C992</f>
        <v>0</v>
      </c>
      <c r="C993" s="204"/>
      <c r="D993" s="205"/>
      <c r="E993" s="206"/>
      <c r="F993" s="1"/>
      <c r="G993" s="1"/>
      <c r="H993" s="1"/>
      <c r="I993" s="1"/>
      <c r="J993" s="1"/>
      <c r="K993" s="1"/>
      <c r="L993" s="1"/>
    </row>
    <row r="994" spans="1:12" x14ac:dyDescent="0.45">
      <c r="J994" s="38">
        <f>H795</f>
        <v>81510</v>
      </c>
      <c r="K994" s="2" t="s">
        <v>7</v>
      </c>
    </row>
  </sheetData>
  <mergeCells count="7">
    <mergeCell ref="C993:E993"/>
    <mergeCell ref="A1:E1"/>
    <mergeCell ref="G1:K1"/>
    <mergeCell ref="A2:C2"/>
    <mergeCell ref="D2:E2"/>
    <mergeCell ref="G2:I2"/>
    <mergeCell ref="I795:K795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5074-B450-44CF-8789-68A46EECC8EF}">
  <sheetPr>
    <tabColor theme="7" tint="0.39997558519241921"/>
  </sheetPr>
  <dimension ref="A1:S781"/>
  <sheetViews>
    <sheetView showGridLines="0" rightToLeft="1" topLeftCell="F1" zoomScaleNormal="100" workbookViewId="0">
      <pane ySplit="5" topLeftCell="A60" activePane="bottomLeft" state="frozen"/>
      <selection activeCell="F1" sqref="F1"/>
      <selection pane="bottomLeft" activeCell="G66" sqref="G66:K66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6.140625" style="46" customWidth="1"/>
    <col min="9" max="9" width="15.5703125" style="46" bestFit="1" customWidth="1"/>
    <col min="10" max="10" width="15.710937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تشغيلية</v>
      </c>
      <c r="E2" s="211"/>
      <c r="F2" s="1"/>
      <c r="G2" s="212" t="s">
        <v>1</v>
      </c>
      <c r="H2" s="212"/>
      <c r="I2" s="212"/>
      <c r="J2" s="3" t="str">
        <f>A1</f>
        <v>مصاريف تشغيلية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33</v>
      </c>
      <c r="I5" s="115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/>
      <c r="H6" s="15"/>
      <c r="I6" s="15"/>
      <c r="J6" s="34">
        <f>H6-I6</f>
        <v>0</v>
      </c>
      <c r="K6" s="18"/>
      <c r="L6" s="7"/>
    </row>
    <row r="7" spans="1:12" s="9" customFormat="1" ht="18.75" x14ac:dyDescent="0.3">
      <c r="A7" s="14"/>
      <c r="B7" s="17"/>
      <c r="C7" s="17"/>
      <c r="D7" s="17">
        <f t="shared" ref="D7:D83" si="0">D6+B7-C7</f>
        <v>0</v>
      </c>
      <c r="E7" s="16"/>
      <c r="F7" s="7"/>
      <c r="G7" s="14"/>
      <c r="H7" s="17">
        <v>24000</v>
      </c>
      <c r="I7" s="17"/>
      <c r="J7" s="35">
        <f>J6+H7-I7</f>
        <v>24000</v>
      </c>
      <c r="K7" s="20" t="s">
        <v>92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17">
        <v>27000</v>
      </c>
      <c r="I8" s="17"/>
      <c r="J8" s="35">
        <f t="shared" ref="J8:J72" si="1">J7+H8-I8</f>
        <v>51000</v>
      </c>
      <c r="K8" s="20" t="s">
        <v>92</v>
      </c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17">
        <v>3000</v>
      </c>
      <c r="I9" s="17"/>
      <c r="J9" s="35">
        <f t="shared" si="1"/>
        <v>54000</v>
      </c>
      <c r="K9" s="20" t="s">
        <v>92</v>
      </c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>
        <v>46164</v>
      </c>
      <c r="H10" s="17">
        <v>2310</v>
      </c>
      <c r="I10" s="17"/>
      <c r="J10" s="35">
        <f t="shared" si="1"/>
        <v>56310</v>
      </c>
      <c r="K10" s="113" t="s">
        <v>179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>
        <v>46167</v>
      </c>
      <c r="H11" s="17">
        <v>49.5</v>
      </c>
      <c r="I11" s="17"/>
      <c r="J11" s="35">
        <f t="shared" si="1"/>
        <v>56359.5</v>
      </c>
      <c r="K11" s="18" t="s">
        <v>191</v>
      </c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>
        <v>46167</v>
      </c>
      <c r="H12" s="17">
        <v>5.5</v>
      </c>
      <c r="I12" s="17"/>
      <c r="J12" s="35">
        <f t="shared" si="1"/>
        <v>56365</v>
      </c>
      <c r="K12" s="18" t="s">
        <v>192</v>
      </c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>
        <v>46167</v>
      </c>
      <c r="H13" s="17">
        <v>10</v>
      </c>
      <c r="I13" s="17"/>
      <c r="J13" s="35">
        <f t="shared" si="1"/>
        <v>56375</v>
      </c>
      <c r="K13" s="20" t="s">
        <v>193</v>
      </c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>
        <v>46167</v>
      </c>
      <c r="H14" s="17">
        <v>300</v>
      </c>
      <c r="I14" s="17"/>
      <c r="J14" s="35">
        <f t="shared" si="1"/>
        <v>56675</v>
      </c>
      <c r="K14" s="20" t="s">
        <v>194</v>
      </c>
      <c r="L14" s="7"/>
    </row>
    <row r="15" spans="1:12" s="9" customFormat="1" ht="18.75" x14ac:dyDescent="0.3">
      <c r="A15" s="19"/>
      <c r="B15" s="17"/>
      <c r="C15" s="17"/>
      <c r="D15" s="17"/>
      <c r="E15" s="18"/>
      <c r="F15" s="7"/>
      <c r="G15" s="19">
        <v>46174</v>
      </c>
      <c r="H15" s="17">
        <v>12</v>
      </c>
      <c r="I15" s="17"/>
      <c r="J15" s="35">
        <f t="shared" si="1"/>
        <v>56687</v>
      </c>
      <c r="K15" s="20" t="s">
        <v>236</v>
      </c>
      <c r="L15" s="7"/>
    </row>
    <row r="16" spans="1:12" s="9" customFormat="1" ht="18.75" x14ac:dyDescent="0.3">
      <c r="A16" s="19"/>
      <c r="B16" s="17"/>
      <c r="C16" s="17"/>
      <c r="D16" s="17"/>
      <c r="E16" s="18"/>
      <c r="F16" s="7"/>
      <c r="G16" s="19">
        <v>46174</v>
      </c>
      <c r="H16" s="17">
        <v>385</v>
      </c>
      <c r="I16" s="17"/>
      <c r="J16" s="35">
        <f t="shared" si="1"/>
        <v>57072</v>
      </c>
      <c r="K16" s="20" t="s">
        <v>777</v>
      </c>
      <c r="L16" s="7"/>
    </row>
    <row r="17" spans="1:19" s="9" customFormat="1" ht="18.75" x14ac:dyDescent="0.3">
      <c r="A17" s="19"/>
      <c r="B17" s="17"/>
      <c r="C17" s="17"/>
      <c r="D17" s="17">
        <f>D14+B17-C17</f>
        <v>0</v>
      </c>
      <c r="E17" s="18"/>
      <c r="F17" s="7"/>
      <c r="G17" s="19">
        <v>46175</v>
      </c>
      <c r="H17" s="17">
        <v>2600</v>
      </c>
      <c r="I17" s="17"/>
      <c r="J17" s="35">
        <f t="shared" si="1"/>
        <v>59672</v>
      </c>
      <c r="K17" s="20" t="s">
        <v>216</v>
      </c>
      <c r="L17" s="7"/>
    </row>
    <row r="18" spans="1:19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>
        <v>46175</v>
      </c>
      <c r="H18" s="17">
        <v>625</v>
      </c>
      <c r="I18" s="17"/>
      <c r="J18" s="35">
        <f t="shared" si="1"/>
        <v>60297</v>
      </c>
      <c r="K18" s="20" t="s">
        <v>218</v>
      </c>
      <c r="L18" s="7"/>
      <c r="S18" s="133"/>
    </row>
    <row r="19" spans="1:19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>
        <v>46176</v>
      </c>
      <c r="H19" s="17">
        <v>181</v>
      </c>
      <c r="I19" s="17"/>
      <c r="J19" s="35">
        <f t="shared" si="1"/>
        <v>60478</v>
      </c>
      <c r="K19" s="20" t="s">
        <v>218</v>
      </c>
      <c r="L19" s="7"/>
      <c r="S19" s="133"/>
    </row>
    <row r="20" spans="1:19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>
        <v>46177</v>
      </c>
      <c r="H20" s="17">
        <v>115</v>
      </c>
      <c r="I20" s="17"/>
      <c r="J20" s="35">
        <f t="shared" si="1"/>
        <v>60593</v>
      </c>
      <c r="K20" s="20" t="s">
        <v>236</v>
      </c>
      <c r="L20" s="7"/>
      <c r="S20" s="133"/>
    </row>
    <row r="21" spans="1:19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>
        <v>46178</v>
      </c>
      <c r="H21" s="17">
        <v>150</v>
      </c>
      <c r="I21" s="17"/>
      <c r="J21" s="35">
        <f t="shared" si="1"/>
        <v>60743</v>
      </c>
      <c r="K21" s="20" t="s">
        <v>241</v>
      </c>
      <c r="L21" s="7"/>
      <c r="S21" s="133"/>
    </row>
    <row r="22" spans="1:19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>
        <v>46178</v>
      </c>
      <c r="H22" s="17">
        <v>73</v>
      </c>
      <c r="I22" s="17"/>
      <c r="J22" s="35">
        <f t="shared" si="1"/>
        <v>60816</v>
      </c>
      <c r="K22" s="20" t="s">
        <v>242</v>
      </c>
      <c r="L22" s="7"/>
    </row>
    <row r="23" spans="1:19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>
        <v>46178</v>
      </c>
      <c r="H23" s="17">
        <v>17</v>
      </c>
      <c r="I23" s="17"/>
      <c r="J23" s="35">
        <f t="shared" si="1"/>
        <v>60833</v>
      </c>
      <c r="K23" s="20" t="s">
        <v>243</v>
      </c>
      <c r="L23" s="7"/>
    </row>
    <row r="24" spans="1:19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>
        <v>46182</v>
      </c>
      <c r="H24" s="17">
        <v>5430</v>
      </c>
      <c r="I24" s="17"/>
      <c r="J24" s="35">
        <f t="shared" si="1"/>
        <v>66263</v>
      </c>
      <c r="K24" s="20" t="s">
        <v>269</v>
      </c>
      <c r="L24" s="7"/>
    </row>
    <row r="25" spans="1:19" s="9" customFormat="1" ht="18.75" x14ac:dyDescent="0.3">
      <c r="A25" s="19"/>
      <c r="B25" s="17"/>
      <c r="C25" s="17"/>
      <c r="D25" s="17"/>
      <c r="E25" s="18"/>
      <c r="F25" s="7"/>
      <c r="G25" s="19">
        <v>46184</v>
      </c>
      <c r="H25" s="17">
        <v>70</v>
      </c>
      <c r="I25" s="17"/>
      <c r="J25" s="35">
        <f t="shared" si="1"/>
        <v>66333</v>
      </c>
      <c r="K25" s="20" t="s">
        <v>781</v>
      </c>
      <c r="L25" s="7"/>
    </row>
    <row r="26" spans="1:19" s="9" customFormat="1" ht="18.75" x14ac:dyDescent="0.3">
      <c r="A26" s="19"/>
      <c r="B26" s="17"/>
      <c r="C26" s="17"/>
      <c r="D26" s="17">
        <f>D24+B26-C26</f>
        <v>0</v>
      </c>
      <c r="E26" s="18"/>
      <c r="F26" s="7"/>
      <c r="G26" s="19">
        <v>46185</v>
      </c>
      <c r="H26" s="17">
        <v>2100</v>
      </c>
      <c r="I26" s="17"/>
      <c r="J26" s="35">
        <f t="shared" si="1"/>
        <v>68433</v>
      </c>
      <c r="K26" s="20" t="s">
        <v>295</v>
      </c>
      <c r="L26" s="7"/>
    </row>
    <row r="27" spans="1:19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>
        <v>46189</v>
      </c>
      <c r="H27" s="17">
        <v>280</v>
      </c>
      <c r="I27" s="17"/>
      <c r="J27" s="35">
        <f t="shared" si="1"/>
        <v>68713</v>
      </c>
      <c r="K27" s="20" t="s">
        <v>309</v>
      </c>
      <c r="L27" s="7"/>
    </row>
    <row r="28" spans="1:19" s="9" customFormat="1" ht="18.75" x14ac:dyDescent="0.3">
      <c r="A28" s="19"/>
      <c r="B28" s="17"/>
      <c r="C28" s="17"/>
      <c r="D28" s="17"/>
      <c r="E28" s="18"/>
      <c r="F28" s="7"/>
      <c r="G28" s="19">
        <v>46196</v>
      </c>
      <c r="H28" s="17">
        <v>140</v>
      </c>
      <c r="I28" s="17"/>
      <c r="J28" s="35">
        <f t="shared" si="1"/>
        <v>68853</v>
      </c>
      <c r="K28" s="20" t="s">
        <v>778</v>
      </c>
      <c r="L28" s="7"/>
    </row>
    <row r="29" spans="1:19" s="9" customFormat="1" ht="18.75" x14ac:dyDescent="0.3">
      <c r="A29" s="19"/>
      <c r="B29" s="17"/>
      <c r="C29" s="17"/>
      <c r="D29" s="17">
        <f>D27+B29-C29</f>
        <v>0</v>
      </c>
      <c r="E29" s="18"/>
      <c r="F29" s="7"/>
      <c r="G29" s="19">
        <v>46206</v>
      </c>
      <c r="H29" s="17">
        <v>4700</v>
      </c>
      <c r="I29" s="17"/>
      <c r="J29" s="35">
        <f t="shared" si="1"/>
        <v>73553</v>
      </c>
      <c r="K29" s="20" t="s">
        <v>397</v>
      </c>
      <c r="L29" s="7"/>
    </row>
    <row r="30" spans="1:19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>
        <v>46206</v>
      </c>
      <c r="H30" s="17">
        <v>500</v>
      </c>
      <c r="I30" s="17"/>
      <c r="J30" s="35">
        <f t="shared" si="1"/>
        <v>74053</v>
      </c>
      <c r="K30" s="20" t="s">
        <v>399</v>
      </c>
      <c r="L30" s="7"/>
    </row>
    <row r="31" spans="1:19" s="9" customFormat="1" ht="18.75" x14ac:dyDescent="0.3">
      <c r="A31" s="19"/>
      <c r="B31" s="17"/>
      <c r="C31" s="17"/>
      <c r="D31" s="17"/>
      <c r="E31" s="18"/>
      <c r="F31" s="7"/>
      <c r="G31" s="19">
        <v>46209</v>
      </c>
      <c r="H31" s="17">
        <v>779</v>
      </c>
      <c r="I31" s="17"/>
      <c r="J31" s="35">
        <f t="shared" si="1"/>
        <v>74832</v>
      </c>
      <c r="K31" s="20" t="s">
        <v>778</v>
      </c>
      <c r="L31" s="7"/>
    </row>
    <row r="32" spans="1:19" s="9" customFormat="1" ht="18.75" x14ac:dyDescent="0.3">
      <c r="A32" s="19"/>
      <c r="B32" s="17"/>
      <c r="C32" s="17"/>
      <c r="D32" s="17">
        <f>D30+B32-C32</f>
        <v>0</v>
      </c>
      <c r="E32" s="18"/>
      <c r="F32" s="7"/>
      <c r="G32" s="19">
        <v>46211</v>
      </c>
      <c r="H32" s="17">
        <v>60</v>
      </c>
      <c r="I32" s="17"/>
      <c r="J32" s="35">
        <f t="shared" si="1"/>
        <v>74892</v>
      </c>
      <c r="K32" s="20" t="s">
        <v>236</v>
      </c>
      <c r="L32" s="7"/>
    </row>
    <row r="33" spans="1:12" s="9" customFormat="1" ht="18.75" x14ac:dyDescent="0.3">
      <c r="A33" s="19"/>
      <c r="B33" s="17"/>
      <c r="C33" s="17"/>
      <c r="D33" s="17"/>
      <c r="E33" s="18"/>
      <c r="F33" s="7"/>
      <c r="G33" s="19">
        <v>46213</v>
      </c>
      <c r="H33" s="17">
        <v>20</v>
      </c>
      <c r="I33" s="17"/>
      <c r="J33" s="35">
        <f t="shared" si="1"/>
        <v>74912</v>
      </c>
      <c r="K33" s="20" t="s">
        <v>547</v>
      </c>
      <c r="L33" s="7"/>
    </row>
    <row r="34" spans="1:12" s="9" customFormat="1" ht="18.75" x14ac:dyDescent="0.3">
      <c r="A34" s="19"/>
      <c r="B34" s="17"/>
      <c r="C34" s="17"/>
      <c r="D34" s="17">
        <f>D32+B34-C34</f>
        <v>0</v>
      </c>
      <c r="E34" s="18"/>
      <c r="F34" s="7"/>
      <c r="G34" s="19">
        <v>46218</v>
      </c>
      <c r="H34" s="17">
        <v>237</v>
      </c>
      <c r="I34" s="17"/>
      <c r="J34" s="35">
        <f t="shared" si="1"/>
        <v>75149</v>
      </c>
      <c r="K34" s="20" t="s">
        <v>453</v>
      </c>
      <c r="L34" s="7"/>
    </row>
    <row r="35" spans="1:12" s="9" customFormat="1" ht="18.75" x14ac:dyDescent="0.3">
      <c r="A35" s="19"/>
      <c r="B35" s="17"/>
      <c r="C35" s="17"/>
      <c r="D35" s="17"/>
      <c r="E35" s="18"/>
      <c r="F35" s="7"/>
      <c r="G35" s="19">
        <v>46219</v>
      </c>
      <c r="H35" s="17">
        <v>1250</v>
      </c>
      <c r="I35" s="17"/>
      <c r="J35" s="35">
        <f t="shared" si="1"/>
        <v>76399</v>
      </c>
      <c r="K35" s="20" t="s">
        <v>455</v>
      </c>
      <c r="L35" s="7"/>
    </row>
    <row r="36" spans="1:12" s="9" customFormat="1" ht="18.75" x14ac:dyDescent="0.3">
      <c r="A36" s="19"/>
      <c r="B36" s="17"/>
      <c r="C36" s="17"/>
      <c r="D36" s="17">
        <f>D34+B36-C36</f>
        <v>0</v>
      </c>
      <c r="E36" s="18"/>
      <c r="F36" s="7"/>
      <c r="G36" s="19">
        <v>46219</v>
      </c>
      <c r="H36" s="17">
        <v>30</v>
      </c>
      <c r="I36" s="17"/>
      <c r="J36" s="35">
        <f t="shared" si="1"/>
        <v>76429</v>
      </c>
      <c r="K36" s="20" t="s">
        <v>457</v>
      </c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>
        <v>46220</v>
      </c>
      <c r="H37" s="17">
        <v>38</v>
      </c>
      <c r="I37" s="17"/>
      <c r="J37" s="35">
        <f t="shared" si="1"/>
        <v>76467</v>
      </c>
      <c r="K37" s="20" t="s">
        <v>465</v>
      </c>
      <c r="L37" s="7"/>
    </row>
    <row r="38" spans="1:12" s="9" customFormat="1" ht="18.75" x14ac:dyDescent="0.3">
      <c r="A38" s="19"/>
      <c r="B38" s="17"/>
      <c r="C38" s="17"/>
      <c r="D38" s="17"/>
      <c r="E38" s="18"/>
      <c r="F38" s="7"/>
      <c r="G38" s="19">
        <v>46224</v>
      </c>
      <c r="H38" s="17">
        <v>14</v>
      </c>
      <c r="I38" s="17"/>
      <c r="J38" s="35">
        <f t="shared" si="1"/>
        <v>76481</v>
      </c>
      <c r="K38" s="20" t="s">
        <v>236</v>
      </c>
      <c r="L38" s="7"/>
    </row>
    <row r="39" spans="1:12" s="9" customFormat="1" ht="18.75" x14ac:dyDescent="0.3">
      <c r="A39" s="19"/>
      <c r="B39" s="17"/>
      <c r="C39" s="17"/>
      <c r="D39" s="17"/>
      <c r="E39" s="18"/>
      <c r="F39" s="7"/>
      <c r="G39" s="19">
        <v>46226</v>
      </c>
      <c r="H39" s="17">
        <v>20</v>
      </c>
      <c r="I39" s="17"/>
      <c r="J39" s="35">
        <f t="shared" si="1"/>
        <v>76501</v>
      </c>
      <c r="K39" s="20" t="s">
        <v>779</v>
      </c>
      <c r="L39" s="7"/>
    </row>
    <row r="40" spans="1:12" s="9" customFormat="1" ht="18.75" x14ac:dyDescent="0.3">
      <c r="A40" s="19"/>
      <c r="B40" s="17"/>
      <c r="C40" s="17"/>
      <c r="D40" s="17">
        <f>D37+B40-C40</f>
        <v>0</v>
      </c>
      <c r="E40" s="18"/>
      <c r="F40" s="7"/>
      <c r="G40" s="19">
        <v>46234</v>
      </c>
      <c r="H40" s="17">
        <v>355</v>
      </c>
      <c r="I40" s="17"/>
      <c r="J40" s="35">
        <f t="shared" si="1"/>
        <v>76856</v>
      </c>
      <c r="K40" s="20" t="s">
        <v>530</v>
      </c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46234</v>
      </c>
      <c r="H41" s="17">
        <v>5000</v>
      </c>
      <c r="I41" s="17"/>
      <c r="J41" s="35">
        <f t="shared" si="1"/>
        <v>81856</v>
      </c>
      <c r="K41" s="20" t="s">
        <v>532</v>
      </c>
      <c r="L41" s="7"/>
    </row>
    <row r="42" spans="1:12" s="9" customFormat="1" ht="18.75" x14ac:dyDescent="0.3">
      <c r="A42" s="19"/>
      <c r="B42" s="17"/>
      <c r="C42" s="17"/>
      <c r="D42" s="17"/>
      <c r="E42" s="18"/>
      <c r="F42" s="7"/>
      <c r="G42" s="19">
        <v>46238</v>
      </c>
      <c r="H42" s="17">
        <v>40</v>
      </c>
      <c r="I42" s="17"/>
      <c r="J42" s="35">
        <f t="shared" si="1"/>
        <v>81896</v>
      </c>
      <c r="K42" s="20" t="s">
        <v>777</v>
      </c>
      <c r="L42" s="7"/>
    </row>
    <row r="43" spans="1:12" s="9" customFormat="1" ht="18.75" x14ac:dyDescent="0.3">
      <c r="A43" s="19"/>
      <c r="B43" s="17"/>
      <c r="C43" s="17"/>
      <c r="D43" s="17">
        <f>D41+B43-C43</f>
        <v>0</v>
      </c>
      <c r="E43" s="18"/>
      <c r="F43" s="7"/>
      <c r="G43" s="19">
        <v>46245</v>
      </c>
      <c r="H43" s="17">
        <v>530</v>
      </c>
      <c r="I43" s="17"/>
      <c r="J43" s="35">
        <f t="shared" si="1"/>
        <v>82426</v>
      </c>
      <c r="K43" s="20" t="s">
        <v>571</v>
      </c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46245</v>
      </c>
      <c r="H44" s="17">
        <v>5820</v>
      </c>
      <c r="I44" s="17"/>
      <c r="J44" s="35">
        <f t="shared" si="1"/>
        <v>88246</v>
      </c>
      <c r="K44" s="20" t="s">
        <v>581</v>
      </c>
      <c r="L44" s="7"/>
    </row>
    <row r="45" spans="1:12" s="9" customFormat="1" ht="18.75" x14ac:dyDescent="0.3">
      <c r="A45" s="19"/>
      <c r="B45" s="17"/>
      <c r="C45" s="17"/>
      <c r="D45" s="17"/>
      <c r="E45" s="18"/>
      <c r="F45" s="7"/>
      <c r="G45" s="19">
        <v>46246</v>
      </c>
      <c r="H45" s="17">
        <v>624</v>
      </c>
      <c r="I45" s="17"/>
      <c r="J45" s="35">
        <f t="shared" si="1"/>
        <v>88870</v>
      </c>
      <c r="K45" s="20" t="s">
        <v>465</v>
      </c>
      <c r="L45" s="7"/>
    </row>
    <row r="46" spans="1:12" s="9" customFormat="1" ht="18.75" x14ac:dyDescent="0.3">
      <c r="A46" s="19"/>
      <c r="B46" s="17"/>
      <c r="C46" s="17"/>
      <c r="D46" s="17"/>
      <c r="E46" s="18"/>
      <c r="F46" s="7"/>
      <c r="G46" s="19">
        <v>46248</v>
      </c>
      <c r="H46" s="17">
        <v>104</v>
      </c>
      <c r="I46" s="17"/>
      <c r="J46" s="35">
        <f t="shared" si="1"/>
        <v>88974</v>
      </c>
      <c r="K46" s="20" t="s">
        <v>465</v>
      </c>
      <c r="L46" s="7"/>
    </row>
    <row r="47" spans="1:12" s="9" customFormat="1" ht="18.75" x14ac:dyDescent="0.3">
      <c r="A47" s="19"/>
      <c r="B47" s="17"/>
      <c r="C47" s="17"/>
      <c r="D47" s="17">
        <f>D44+B47-C47</f>
        <v>0</v>
      </c>
      <c r="E47" s="18"/>
      <c r="F47" s="7"/>
      <c r="G47" s="19">
        <v>46248</v>
      </c>
      <c r="H47" s="17">
        <v>1000</v>
      </c>
      <c r="I47" s="17"/>
      <c r="J47" s="35">
        <f t="shared" si="1"/>
        <v>89974</v>
      </c>
      <c r="K47" s="20" t="s">
        <v>581</v>
      </c>
      <c r="L47" s="7"/>
    </row>
    <row r="48" spans="1:12" s="9" customFormat="1" ht="18.75" x14ac:dyDescent="0.3">
      <c r="A48" s="19"/>
      <c r="B48" s="17"/>
      <c r="C48" s="17"/>
      <c r="D48" s="17" t="e">
        <f>#REF!+B48-C48</f>
        <v>#REF!</v>
      </c>
      <c r="E48" s="18"/>
      <c r="F48" s="7"/>
      <c r="G48" s="19">
        <v>46248</v>
      </c>
      <c r="H48" s="17">
        <v>25</v>
      </c>
      <c r="I48" s="17"/>
      <c r="J48" s="35">
        <f t="shared" si="1"/>
        <v>89999</v>
      </c>
      <c r="K48" s="18" t="s">
        <v>636</v>
      </c>
      <c r="L48" s="7"/>
    </row>
    <row r="49" spans="1:12" s="9" customFormat="1" ht="18.75" x14ac:dyDescent="0.3">
      <c r="A49" s="19"/>
      <c r="B49" s="17"/>
      <c r="C49" s="17"/>
      <c r="D49" s="17" t="e">
        <f t="shared" si="0"/>
        <v>#REF!</v>
      </c>
      <c r="E49" s="18"/>
      <c r="F49" s="7"/>
      <c r="G49" s="19">
        <v>46248</v>
      </c>
      <c r="H49" s="17">
        <v>600</v>
      </c>
      <c r="I49" s="17"/>
      <c r="J49" s="35">
        <f t="shared" si="1"/>
        <v>90599</v>
      </c>
      <c r="K49" s="18" t="s">
        <v>379</v>
      </c>
      <c r="L49" s="7"/>
    </row>
    <row r="50" spans="1:12" s="9" customFormat="1" ht="18.75" x14ac:dyDescent="0.3">
      <c r="A50" s="19"/>
      <c r="B50" s="17"/>
      <c r="C50" s="17"/>
      <c r="D50" s="17" t="e">
        <f t="shared" si="0"/>
        <v>#REF!</v>
      </c>
      <c r="E50" s="18"/>
      <c r="F50" s="7"/>
      <c r="G50" s="19">
        <v>46249</v>
      </c>
      <c r="H50" s="17">
        <v>6000</v>
      </c>
      <c r="I50" s="17"/>
      <c r="J50" s="35">
        <f t="shared" si="1"/>
        <v>96599</v>
      </c>
      <c r="K50" s="20" t="s">
        <v>532</v>
      </c>
      <c r="L50" s="7"/>
    </row>
    <row r="51" spans="1:12" s="9" customFormat="1" ht="18.75" x14ac:dyDescent="0.3">
      <c r="A51" s="19"/>
      <c r="B51" s="17"/>
      <c r="C51" s="17"/>
      <c r="D51" s="17" t="e">
        <f t="shared" si="0"/>
        <v>#REF!</v>
      </c>
      <c r="E51" s="18"/>
      <c r="F51" s="7"/>
      <c r="G51" s="19">
        <v>46251</v>
      </c>
      <c r="H51" s="17">
        <v>16000</v>
      </c>
      <c r="I51" s="17"/>
      <c r="J51" s="35">
        <f t="shared" si="1"/>
        <v>112599</v>
      </c>
      <c r="K51" s="18" t="s">
        <v>532</v>
      </c>
      <c r="L51" s="7"/>
    </row>
    <row r="52" spans="1:12" s="9" customFormat="1" ht="18.75" x14ac:dyDescent="0.3">
      <c r="A52" s="19"/>
      <c r="B52" s="17"/>
      <c r="C52" s="17"/>
      <c r="D52" s="17" t="e">
        <f t="shared" si="0"/>
        <v>#REF!</v>
      </c>
      <c r="E52" s="18"/>
      <c r="F52" s="7"/>
      <c r="G52" s="19">
        <v>46251</v>
      </c>
      <c r="H52" s="17">
        <v>55</v>
      </c>
      <c r="I52" s="17"/>
      <c r="J52" s="35">
        <f t="shared" si="1"/>
        <v>112654</v>
      </c>
      <c r="K52" s="18" t="s">
        <v>547</v>
      </c>
      <c r="L52" s="7"/>
    </row>
    <row r="53" spans="1:12" s="9" customFormat="1" ht="18.75" x14ac:dyDescent="0.3">
      <c r="A53" s="19"/>
      <c r="B53" s="17"/>
      <c r="C53" s="17"/>
      <c r="D53" s="17" t="e">
        <f t="shared" si="0"/>
        <v>#REF!</v>
      </c>
      <c r="E53" s="18"/>
      <c r="F53" s="7"/>
      <c r="G53" s="19">
        <v>46251</v>
      </c>
      <c r="H53" s="17">
        <v>37</v>
      </c>
      <c r="I53" s="17"/>
      <c r="J53" s="35">
        <f t="shared" si="1"/>
        <v>112691</v>
      </c>
      <c r="K53" s="18" t="s">
        <v>645</v>
      </c>
      <c r="L53" s="7"/>
    </row>
    <row r="54" spans="1:12" s="9" customFormat="1" ht="18.75" x14ac:dyDescent="0.3">
      <c r="A54" s="19"/>
      <c r="B54" s="17"/>
      <c r="C54" s="17"/>
      <c r="D54" s="17"/>
      <c r="E54" s="18"/>
      <c r="F54" s="7"/>
      <c r="G54" s="19">
        <v>46252</v>
      </c>
      <c r="H54" s="17">
        <v>70</v>
      </c>
      <c r="I54" s="17"/>
      <c r="J54" s="35">
        <f t="shared" si="1"/>
        <v>112761</v>
      </c>
      <c r="K54" s="18" t="s">
        <v>780</v>
      </c>
      <c r="L54" s="7"/>
    </row>
    <row r="55" spans="1:12" s="9" customFormat="1" ht="18.75" x14ac:dyDescent="0.3">
      <c r="A55" s="19"/>
      <c r="B55" s="17"/>
      <c r="C55" s="17"/>
      <c r="D55" s="17" t="e">
        <f>D53+B55-C55</f>
        <v>#REF!</v>
      </c>
      <c r="E55" s="18"/>
      <c r="F55" s="7"/>
      <c r="G55" s="19">
        <v>46255</v>
      </c>
      <c r="H55" s="17">
        <v>264</v>
      </c>
      <c r="I55" s="17"/>
      <c r="J55" s="35">
        <f t="shared" si="1"/>
        <v>113025</v>
      </c>
      <c r="K55" s="20" t="s">
        <v>465</v>
      </c>
      <c r="L55" s="7"/>
    </row>
    <row r="56" spans="1:12" s="9" customFormat="1" ht="18.75" x14ac:dyDescent="0.3">
      <c r="A56" s="19"/>
      <c r="B56" s="17"/>
      <c r="C56" s="17"/>
      <c r="D56" s="17" t="e">
        <f t="shared" si="0"/>
        <v>#REF!</v>
      </c>
      <c r="E56" s="18"/>
      <c r="F56" s="7"/>
      <c r="G56" s="19">
        <v>46255</v>
      </c>
      <c r="H56" s="17">
        <v>8</v>
      </c>
      <c r="I56" s="17"/>
      <c r="J56" s="35">
        <f t="shared" si="1"/>
        <v>113033</v>
      </c>
      <c r="K56" s="20" t="s">
        <v>453</v>
      </c>
      <c r="L56" s="7"/>
    </row>
    <row r="57" spans="1:12" s="9" customFormat="1" ht="18.75" x14ac:dyDescent="0.3">
      <c r="A57" s="19"/>
      <c r="B57" s="17"/>
      <c r="C57" s="17"/>
      <c r="D57" s="17"/>
      <c r="E57" s="18"/>
      <c r="F57" s="7"/>
      <c r="G57" s="19">
        <v>46260</v>
      </c>
      <c r="H57" s="17">
        <v>21</v>
      </c>
      <c r="I57" s="17"/>
      <c r="J57" s="35">
        <f t="shared" si="1"/>
        <v>113054</v>
      </c>
      <c r="K57" s="20" t="s">
        <v>236</v>
      </c>
      <c r="L57" s="7"/>
    </row>
    <row r="58" spans="1:12" s="9" customFormat="1" ht="18.75" x14ac:dyDescent="0.3">
      <c r="A58" s="19"/>
      <c r="B58" s="17"/>
      <c r="C58" s="17"/>
      <c r="D58" s="17" t="e">
        <f>D56+B58-C58</f>
        <v>#REF!</v>
      </c>
      <c r="E58" s="18"/>
      <c r="F58" s="7"/>
      <c r="G58" s="19">
        <v>46260</v>
      </c>
      <c r="H58" s="17">
        <v>70</v>
      </c>
      <c r="I58" s="17"/>
      <c r="J58" s="35">
        <f t="shared" si="1"/>
        <v>113124</v>
      </c>
      <c r="K58" s="20" t="s">
        <v>708</v>
      </c>
      <c r="L58" s="7"/>
    </row>
    <row r="59" spans="1:12" s="9" customFormat="1" ht="18.75" x14ac:dyDescent="0.3">
      <c r="A59" s="19"/>
      <c r="B59" s="17"/>
      <c r="C59" s="17"/>
      <c r="D59" s="17" t="e">
        <f t="shared" si="0"/>
        <v>#REF!</v>
      </c>
      <c r="E59" s="18"/>
      <c r="F59" s="7"/>
      <c r="G59" s="19">
        <v>46267</v>
      </c>
      <c r="H59" s="17">
        <v>240</v>
      </c>
      <c r="I59" s="17"/>
      <c r="J59" s="35">
        <f t="shared" si="1"/>
        <v>113364</v>
      </c>
      <c r="K59" s="20" t="s">
        <v>747</v>
      </c>
      <c r="L59" s="7"/>
    </row>
    <row r="60" spans="1:12" s="9" customFormat="1" ht="18.75" x14ac:dyDescent="0.3">
      <c r="A60" s="19"/>
      <c r="B60" s="17"/>
      <c r="C60" s="17"/>
      <c r="D60" s="17" t="e">
        <f t="shared" si="0"/>
        <v>#REF!</v>
      </c>
      <c r="E60" s="18"/>
      <c r="F60" s="7"/>
      <c r="G60" s="19">
        <v>46268</v>
      </c>
      <c r="H60" s="17">
        <v>53</v>
      </c>
      <c r="I60" s="17"/>
      <c r="J60" s="35">
        <f t="shared" si="1"/>
        <v>113417</v>
      </c>
      <c r="K60" s="20" t="s">
        <v>465</v>
      </c>
      <c r="L60" s="7"/>
    </row>
    <row r="61" spans="1:12" s="9" customFormat="1" ht="18.75" x14ac:dyDescent="0.3">
      <c r="A61" s="19"/>
      <c r="B61" s="17"/>
      <c r="C61" s="17"/>
      <c r="D61" s="17" t="e">
        <f t="shared" si="0"/>
        <v>#REF!</v>
      </c>
      <c r="E61" s="18"/>
      <c r="F61" s="7"/>
      <c r="G61" s="19">
        <v>46269</v>
      </c>
      <c r="H61" s="17">
        <v>258</v>
      </c>
      <c r="I61" s="17"/>
      <c r="J61" s="35">
        <f t="shared" si="1"/>
        <v>113675</v>
      </c>
      <c r="K61" s="20" t="s">
        <v>465</v>
      </c>
      <c r="L61" s="7"/>
    </row>
    <row r="62" spans="1:12" s="9" customFormat="1" ht="18.75" x14ac:dyDescent="0.3">
      <c r="A62" s="19"/>
      <c r="B62" s="17"/>
      <c r="C62" s="17"/>
      <c r="D62" s="17" t="e">
        <f t="shared" si="0"/>
        <v>#REF!</v>
      </c>
      <c r="E62" s="18"/>
      <c r="F62" s="7"/>
      <c r="G62" s="19"/>
      <c r="H62" s="17"/>
      <c r="I62" s="17">
        <v>54000</v>
      </c>
      <c r="J62" s="35">
        <f t="shared" si="1"/>
        <v>59675</v>
      </c>
      <c r="K62" s="20"/>
      <c r="L62" s="7"/>
    </row>
    <row r="63" spans="1:12" s="9" customFormat="1" ht="18.75" x14ac:dyDescent="0.3">
      <c r="A63" s="19"/>
      <c r="B63" s="17"/>
      <c r="C63" s="17"/>
      <c r="D63" s="17" t="e">
        <f t="shared" si="0"/>
        <v>#REF!</v>
      </c>
      <c r="E63" s="18"/>
      <c r="F63" s="7"/>
      <c r="G63" s="19"/>
      <c r="H63" s="17"/>
      <c r="I63" s="17">
        <v>2310</v>
      </c>
      <c r="J63" s="35">
        <f t="shared" si="1"/>
        <v>57365</v>
      </c>
      <c r="K63" s="20"/>
      <c r="L63" s="7"/>
    </row>
    <row r="64" spans="1:12" s="9" customFormat="1" ht="18.75" x14ac:dyDescent="0.3">
      <c r="A64" s="19"/>
      <c r="B64" s="17"/>
      <c r="C64" s="17"/>
      <c r="D64" s="17" t="e">
        <f t="shared" si="0"/>
        <v>#REF!</v>
      </c>
      <c r="E64" s="18"/>
      <c r="F64" s="7"/>
      <c r="G64" s="19">
        <v>46280</v>
      </c>
      <c r="H64" s="17">
        <v>48</v>
      </c>
      <c r="I64" s="17"/>
      <c r="J64" s="35">
        <f t="shared" si="1"/>
        <v>57413</v>
      </c>
      <c r="K64" s="20" t="s">
        <v>816</v>
      </c>
      <c r="L64" s="7"/>
    </row>
    <row r="65" spans="1:12" s="9" customFormat="1" ht="18.75" x14ac:dyDescent="0.3">
      <c r="A65" s="19"/>
      <c r="B65" s="17"/>
      <c r="C65" s="17"/>
      <c r="D65" s="17" t="e">
        <f t="shared" si="0"/>
        <v>#REF!</v>
      </c>
      <c r="E65" s="18"/>
      <c r="F65" s="7"/>
      <c r="G65" s="19">
        <v>46282</v>
      </c>
      <c r="H65" s="17">
        <v>16385</v>
      </c>
      <c r="I65" s="17"/>
      <c r="J65" s="35">
        <f t="shared" si="1"/>
        <v>73798</v>
      </c>
      <c r="K65" s="20" t="s">
        <v>849</v>
      </c>
      <c r="L65" s="7"/>
    </row>
    <row r="66" spans="1:12" s="9" customFormat="1" ht="18.75" x14ac:dyDescent="0.3">
      <c r="A66" s="19"/>
      <c r="B66" s="17"/>
      <c r="C66" s="17"/>
      <c r="D66" s="17" t="e">
        <f t="shared" si="0"/>
        <v>#REF!</v>
      </c>
      <c r="E66" s="18"/>
      <c r="F66" s="7"/>
      <c r="G66" s="19">
        <v>46287</v>
      </c>
      <c r="H66" s="17"/>
      <c r="I66" s="17">
        <v>6820</v>
      </c>
      <c r="J66" s="35">
        <f t="shared" si="1"/>
        <v>66978</v>
      </c>
      <c r="K66" s="20" t="s">
        <v>924</v>
      </c>
      <c r="L66" s="7"/>
    </row>
    <row r="67" spans="1:12" s="9" customFormat="1" ht="18.75" x14ac:dyDescent="0.3">
      <c r="A67" s="19"/>
      <c r="B67" s="17"/>
      <c r="C67" s="17"/>
      <c r="D67" s="17" t="e">
        <f t="shared" si="0"/>
        <v>#REF!</v>
      </c>
      <c r="E67" s="18"/>
      <c r="F67" s="7"/>
      <c r="G67" s="19"/>
      <c r="H67" s="17"/>
      <c r="I67" s="17"/>
      <c r="J67" s="35">
        <f t="shared" si="1"/>
        <v>66978</v>
      </c>
      <c r="K67" s="20"/>
      <c r="L67" s="7"/>
    </row>
    <row r="68" spans="1:12" s="9" customFormat="1" ht="18.75" x14ac:dyDescent="0.3">
      <c r="A68" s="19"/>
      <c r="B68" s="17"/>
      <c r="C68" s="17"/>
      <c r="D68" s="17" t="e">
        <f t="shared" si="0"/>
        <v>#REF!</v>
      </c>
      <c r="E68" s="18"/>
      <c r="F68" s="7"/>
      <c r="G68" s="19"/>
      <c r="H68" s="17"/>
      <c r="I68" s="17"/>
      <c r="J68" s="35">
        <f t="shared" si="1"/>
        <v>66978</v>
      </c>
      <c r="K68" s="20"/>
      <c r="L68" s="7"/>
    </row>
    <row r="69" spans="1:12" s="9" customFormat="1" ht="18.75" x14ac:dyDescent="0.3">
      <c r="A69" s="19"/>
      <c r="B69" s="17"/>
      <c r="C69" s="17"/>
      <c r="D69" s="17" t="e">
        <f t="shared" si="0"/>
        <v>#REF!</v>
      </c>
      <c r="E69" s="18"/>
      <c r="F69" s="7"/>
      <c r="G69" s="19"/>
      <c r="H69" s="17"/>
      <c r="I69" s="17"/>
      <c r="J69" s="35">
        <f t="shared" si="1"/>
        <v>66978</v>
      </c>
      <c r="K69" s="20"/>
      <c r="L69" s="7"/>
    </row>
    <row r="70" spans="1:12" s="9" customFormat="1" ht="18.75" x14ac:dyDescent="0.3">
      <c r="A70" s="19"/>
      <c r="B70" s="17"/>
      <c r="C70" s="17"/>
      <c r="D70" s="17" t="e">
        <f t="shared" si="0"/>
        <v>#REF!</v>
      </c>
      <c r="E70" s="18"/>
      <c r="F70" s="7"/>
      <c r="G70" s="19"/>
      <c r="H70" s="17"/>
      <c r="I70" s="17"/>
      <c r="J70" s="35">
        <f t="shared" si="1"/>
        <v>66978</v>
      </c>
      <c r="K70" s="20"/>
      <c r="L70" s="7"/>
    </row>
    <row r="71" spans="1:12" s="9" customFormat="1" ht="18.75" x14ac:dyDescent="0.3">
      <c r="A71" s="19"/>
      <c r="B71" s="17"/>
      <c r="C71" s="17"/>
      <c r="D71" s="17" t="e">
        <f t="shared" si="0"/>
        <v>#REF!</v>
      </c>
      <c r="E71" s="18"/>
      <c r="F71" s="7"/>
      <c r="G71" s="19"/>
      <c r="H71" s="17"/>
      <c r="I71" s="17"/>
      <c r="J71" s="35">
        <f t="shared" si="1"/>
        <v>66978</v>
      </c>
      <c r="K71" s="20"/>
      <c r="L71" s="7"/>
    </row>
    <row r="72" spans="1:12" s="9" customFormat="1" ht="18.75" x14ac:dyDescent="0.3">
      <c r="A72" s="19"/>
      <c r="B72" s="17"/>
      <c r="C72" s="17"/>
      <c r="D72" s="17" t="e">
        <f t="shared" si="0"/>
        <v>#REF!</v>
      </c>
      <c r="E72" s="18"/>
      <c r="F72" s="7"/>
      <c r="G72" s="19"/>
      <c r="H72" s="17"/>
      <c r="I72" s="17"/>
      <c r="J72" s="35">
        <f t="shared" si="1"/>
        <v>66978</v>
      </c>
      <c r="K72" s="20"/>
      <c r="L72" s="7"/>
    </row>
    <row r="73" spans="1:12" s="9" customFormat="1" ht="18.75" x14ac:dyDescent="0.3">
      <c r="A73" s="19"/>
      <c r="B73" s="17"/>
      <c r="C73" s="17"/>
      <c r="D73" s="17" t="e">
        <f t="shared" si="0"/>
        <v>#REF!</v>
      </c>
      <c r="E73" s="18"/>
      <c r="F73" s="7"/>
      <c r="G73" s="19"/>
      <c r="H73" s="17"/>
      <c r="I73" s="17"/>
      <c r="J73" s="35">
        <f t="shared" ref="J73:J136" si="2">J72+H73-I73</f>
        <v>66978</v>
      </c>
      <c r="K73" s="20"/>
      <c r="L73" s="7"/>
    </row>
    <row r="74" spans="1:12" s="9" customFormat="1" ht="18.75" x14ac:dyDescent="0.3">
      <c r="A74" s="19"/>
      <c r="B74" s="17"/>
      <c r="C74" s="17"/>
      <c r="D74" s="17" t="e">
        <f t="shared" si="0"/>
        <v>#REF!</v>
      </c>
      <c r="E74" s="18"/>
      <c r="F74" s="7"/>
      <c r="G74" s="19"/>
      <c r="H74" s="17"/>
      <c r="I74" s="17"/>
      <c r="J74" s="35">
        <f t="shared" si="2"/>
        <v>66978</v>
      </c>
      <c r="K74" s="20"/>
      <c r="L74" s="7"/>
    </row>
    <row r="75" spans="1:12" s="9" customFormat="1" ht="18.75" x14ac:dyDescent="0.3">
      <c r="A75" s="19"/>
      <c r="B75" s="17"/>
      <c r="C75" s="17"/>
      <c r="D75" s="17" t="e">
        <f t="shared" si="0"/>
        <v>#REF!</v>
      </c>
      <c r="E75" s="18"/>
      <c r="F75" s="7"/>
      <c r="G75" s="19"/>
      <c r="H75" s="17"/>
      <c r="I75" s="17"/>
      <c r="J75" s="35">
        <f t="shared" si="2"/>
        <v>66978</v>
      </c>
      <c r="K75" s="20"/>
      <c r="L75" s="7"/>
    </row>
    <row r="76" spans="1:12" s="9" customFormat="1" ht="18.75" x14ac:dyDescent="0.3">
      <c r="A76" s="19"/>
      <c r="B76" s="17"/>
      <c r="C76" s="17"/>
      <c r="D76" s="17" t="e">
        <f t="shared" si="0"/>
        <v>#REF!</v>
      </c>
      <c r="E76" s="18"/>
      <c r="F76" s="7"/>
      <c r="G76" s="19"/>
      <c r="H76" s="17"/>
      <c r="I76" s="17"/>
      <c r="J76" s="35">
        <f t="shared" si="2"/>
        <v>66978</v>
      </c>
      <c r="K76" s="20"/>
      <c r="L76" s="7"/>
    </row>
    <row r="77" spans="1:12" s="9" customFormat="1" ht="18.75" x14ac:dyDescent="0.3">
      <c r="A77" s="19"/>
      <c r="B77" s="17"/>
      <c r="C77" s="17"/>
      <c r="D77" s="17" t="e">
        <f t="shared" si="0"/>
        <v>#REF!</v>
      </c>
      <c r="E77" s="18"/>
      <c r="F77" s="7"/>
      <c r="G77" s="19"/>
      <c r="H77" s="17"/>
      <c r="I77" s="17"/>
      <c r="J77" s="35">
        <f t="shared" si="2"/>
        <v>66978</v>
      </c>
      <c r="K77" s="20"/>
      <c r="L77" s="7"/>
    </row>
    <row r="78" spans="1:12" s="9" customFormat="1" ht="18.75" x14ac:dyDescent="0.3">
      <c r="A78" s="19"/>
      <c r="B78" s="17"/>
      <c r="C78" s="17"/>
      <c r="D78" s="17" t="e">
        <f t="shared" si="0"/>
        <v>#REF!</v>
      </c>
      <c r="E78" s="18"/>
      <c r="F78" s="7"/>
      <c r="G78" s="19"/>
      <c r="H78" s="17"/>
      <c r="I78" s="17"/>
      <c r="J78" s="35">
        <f t="shared" si="2"/>
        <v>66978</v>
      </c>
      <c r="K78" s="20"/>
      <c r="L78" s="7"/>
    </row>
    <row r="79" spans="1:12" s="9" customFormat="1" ht="18.75" x14ac:dyDescent="0.3">
      <c r="A79" s="19"/>
      <c r="B79" s="17"/>
      <c r="C79" s="17"/>
      <c r="D79" s="17" t="e">
        <f t="shared" si="0"/>
        <v>#REF!</v>
      </c>
      <c r="E79" s="18"/>
      <c r="F79" s="7"/>
      <c r="G79" s="19"/>
      <c r="H79" s="17"/>
      <c r="I79" s="17"/>
      <c r="J79" s="35">
        <f t="shared" si="2"/>
        <v>66978</v>
      </c>
      <c r="K79" s="20"/>
      <c r="L79" s="7"/>
    </row>
    <row r="80" spans="1:12" s="9" customFormat="1" ht="18.75" x14ac:dyDescent="0.3">
      <c r="A80" s="19"/>
      <c r="B80" s="17"/>
      <c r="C80" s="17"/>
      <c r="D80" s="17" t="e">
        <f t="shared" si="0"/>
        <v>#REF!</v>
      </c>
      <c r="E80" s="18"/>
      <c r="F80" s="7"/>
      <c r="G80" s="19"/>
      <c r="H80" s="17"/>
      <c r="I80" s="17"/>
      <c r="J80" s="35">
        <f t="shared" si="2"/>
        <v>66978</v>
      </c>
      <c r="K80" s="20"/>
      <c r="L80" s="7"/>
    </row>
    <row r="81" spans="1:12" s="9" customFormat="1" ht="18.75" x14ac:dyDescent="0.3">
      <c r="A81" s="19"/>
      <c r="B81" s="17"/>
      <c r="C81" s="17"/>
      <c r="D81" s="17" t="e">
        <f t="shared" si="0"/>
        <v>#REF!</v>
      </c>
      <c r="E81" s="18"/>
      <c r="F81" s="7"/>
      <c r="G81" s="19"/>
      <c r="H81" s="17"/>
      <c r="I81" s="17"/>
      <c r="J81" s="35">
        <f t="shared" si="2"/>
        <v>66978</v>
      </c>
      <c r="K81" s="20"/>
      <c r="L81" s="7"/>
    </row>
    <row r="82" spans="1:12" s="9" customFormat="1" ht="18.75" x14ac:dyDescent="0.3">
      <c r="A82" s="19"/>
      <c r="B82" s="17"/>
      <c r="C82" s="17"/>
      <c r="D82" s="17" t="e">
        <f t="shared" si="0"/>
        <v>#REF!</v>
      </c>
      <c r="E82" s="18"/>
      <c r="F82" s="7"/>
      <c r="G82" s="19"/>
      <c r="H82" s="17"/>
      <c r="I82" s="17"/>
      <c r="J82" s="35">
        <f t="shared" si="2"/>
        <v>66978</v>
      </c>
      <c r="K82" s="20"/>
      <c r="L82" s="7"/>
    </row>
    <row r="83" spans="1:12" s="9" customFormat="1" ht="18.75" x14ac:dyDescent="0.3">
      <c r="A83" s="19"/>
      <c r="B83" s="17"/>
      <c r="C83" s="17"/>
      <c r="D83" s="17" t="e">
        <f t="shared" si="0"/>
        <v>#REF!</v>
      </c>
      <c r="E83" s="18"/>
      <c r="F83" s="7"/>
      <c r="G83" s="19"/>
      <c r="H83" s="17"/>
      <c r="I83" s="17"/>
      <c r="J83" s="35">
        <f t="shared" si="2"/>
        <v>66978</v>
      </c>
      <c r="K83" s="20"/>
      <c r="L83" s="7"/>
    </row>
    <row r="84" spans="1:12" s="9" customFormat="1" ht="18.75" x14ac:dyDescent="0.3">
      <c r="A84" s="19"/>
      <c r="B84" s="17"/>
      <c r="C84" s="17"/>
      <c r="D84" s="17" t="e">
        <f t="shared" ref="D84:D147" si="3">D83+B84-C84</f>
        <v>#REF!</v>
      </c>
      <c r="E84" s="18"/>
      <c r="F84" s="7"/>
      <c r="G84" s="19"/>
      <c r="H84" s="17"/>
      <c r="I84" s="17"/>
      <c r="J84" s="35">
        <f t="shared" si="2"/>
        <v>66978</v>
      </c>
      <c r="K84" s="20"/>
      <c r="L84" s="7"/>
    </row>
    <row r="85" spans="1:12" s="9" customFormat="1" ht="18.75" x14ac:dyDescent="0.3">
      <c r="A85" s="19"/>
      <c r="B85" s="17"/>
      <c r="C85" s="17"/>
      <c r="D85" s="17" t="e">
        <f t="shared" si="3"/>
        <v>#REF!</v>
      </c>
      <c r="E85" s="18"/>
      <c r="F85" s="7"/>
      <c r="G85" s="19"/>
      <c r="H85" s="17"/>
      <c r="I85" s="17"/>
      <c r="J85" s="35">
        <f t="shared" si="2"/>
        <v>66978</v>
      </c>
      <c r="K85" s="20"/>
      <c r="L85" s="7"/>
    </row>
    <row r="86" spans="1:12" s="9" customFormat="1" ht="18.75" x14ac:dyDescent="0.3">
      <c r="A86" s="19"/>
      <c r="B86" s="17"/>
      <c r="C86" s="17"/>
      <c r="D86" s="17" t="e">
        <f t="shared" si="3"/>
        <v>#REF!</v>
      </c>
      <c r="E86" s="18"/>
      <c r="F86" s="7"/>
      <c r="G86" s="19"/>
      <c r="H86" s="17"/>
      <c r="I86" s="17"/>
      <c r="J86" s="35">
        <f t="shared" si="2"/>
        <v>66978</v>
      </c>
      <c r="K86" s="20"/>
      <c r="L86" s="7"/>
    </row>
    <row r="87" spans="1:12" s="9" customFormat="1" ht="18.75" x14ac:dyDescent="0.3">
      <c r="A87" s="19"/>
      <c r="B87" s="17"/>
      <c r="C87" s="17"/>
      <c r="D87" s="17" t="e">
        <f t="shared" si="3"/>
        <v>#REF!</v>
      </c>
      <c r="E87" s="18"/>
      <c r="F87" s="7"/>
      <c r="G87" s="19"/>
      <c r="H87" s="17"/>
      <c r="I87" s="17"/>
      <c r="J87" s="35">
        <f t="shared" si="2"/>
        <v>66978</v>
      </c>
      <c r="K87" s="20"/>
      <c r="L87" s="7"/>
    </row>
    <row r="88" spans="1:12" s="9" customFormat="1" ht="18.75" x14ac:dyDescent="0.3">
      <c r="A88" s="19"/>
      <c r="B88" s="17"/>
      <c r="C88" s="17"/>
      <c r="D88" s="17" t="e">
        <f t="shared" si="3"/>
        <v>#REF!</v>
      </c>
      <c r="E88" s="18"/>
      <c r="F88" s="7"/>
      <c r="G88" s="19"/>
      <c r="H88" s="17"/>
      <c r="I88" s="17"/>
      <c r="J88" s="35">
        <f t="shared" si="2"/>
        <v>66978</v>
      </c>
      <c r="K88" s="20"/>
      <c r="L88" s="7"/>
    </row>
    <row r="89" spans="1:12" s="9" customFormat="1" ht="18.75" x14ac:dyDescent="0.3">
      <c r="A89" s="19"/>
      <c r="B89" s="17"/>
      <c r="C89" s="17"/>
      <c r="D89" s="17" t="e">
        <f t="shared" si="3"/>
        <v>#REF!</v>
      </c>
      <c r="E89" s="18"/>
      <c r="F89" s="7"/>
      <c r="G89" s="19"/>
      <c r="H89" s="17"/>
      <c r="I89" s="17"/>
      <c r="J89" s="35">
        <f t="shared" si="2"/>
        <v>66978</v>
      </c>
      <c r="K89" s="20"/>
      <c r="L89" s="7"/>
    </row>
    <row r="90" spans="1:12" s="9" customFormat="1" ht="18.75" x14ac:dyDescent="0.3">
      <c r="A90" s="19"/>
      <c r="B90" s="17"/>
      <c r="C90" s="17"/>
      <c r="D90" s="17" t="e">
        <f t="shared" si="3"/>
        <v>#REF!</v>
      </c>
      <c r="E90" s="18"/>
      <c r="F90" s="7"/>
      <c r="G90" s="19"/>
      <c r="H90" s="17"/>
      <c r="I90" s="17"/>
      <c r="J90" s="35">
        <f t="shared" si="2"/>
        <v>66978</v>
      </c>
      <c r="K90" s="20"/>
      <c r="L90" s="7"/>
    </row>
    <row r="91" spans="1:12" s="9" customFormat="1" ht="18.75" x14ac:dyDescent="0.3">
      <c r="A91" s="19"/>
      <c r="B91" s="17"/>
      <c r="C91" s="17"/>
      <c r="D91" s="17" t="e">
        <f t="shared" si="3"/>
        <v>#REF!</v>
      </c>
      <c r="E91" s="18"/>
      <c r="F91" s="7"/>
      <c r="G91" s="19"/>
      <c r="H91" s="17"/>
      <c r="I91" s="17"/>
      <c r="J91" s="35">
        <f t="shared" si="2"/>
        <v>66978</v>
      </c>
      <c r="K91" s="20"/>
      <c r="L91" s="7"/>
    </row>
    <row r="92" spans="1:12" s="9" customFormat="1" ht="18.75" x14ac:dyDescent="0.3">
      <c r="A92" s="19"/>
      <c r="B92" s="17"/>
      <c r="C92" s="17"/>
      <c r="D92" s="17" t="e">
        <f t="shared" si="3"/>
        <v>#REF!</v>
      </c>
      <c r="E92" s="18"/>
      <c r="F92" s="7"/>
      <c r="G92" s="19"/>
      <c r="H92" s="17"/>
      <c r="I92" s="17"/>
      <c r="J92" s="35">
        <f t="shared" si="2"/>
        <v>66978</v>
      </c>
      <c r="K92" s="20"/>
      <c r="L92" s="7"/>
    </row>
    <row r="93" spans="1:12" s="9" customFormat="1" ht="18.75" x14ac:dyDescent="0.3">
      <c r="A93" s="19"/>
      <c r="B93" s="17"/>
      <c r="C93" s="17"/>
      <c r="D93" s="17" t="e">
        <f t="shared" si="3"/>
        <v>#REF!</v>
      </c>
      <c r="E93" s="18"/>
      <c r="F93" s="7"/>
      <c r="G93" s="19"/>
      <c r="H93" s="17"/>
      <c r="I93" s="17"/>
      <c r="J93" s="35">
        <f t="shared" si="2"/>
        <v>66978</v>
      </c>
      <c r="K93" s="20"/>
      <c r="L93" s="7"/>
    </row>
    <row r="94" spans="1:12" s="9" customFormat="1" ht="18.75" x14ac:dyDescent="0.3">
      <c r="A94" s="19"/>
      <c r="B94" s="17"/>
      <c r="C94" s="17"/>
      <c r="D94" s="17" t="e">
        <f t="shared" si="3"/>
        <v>#REF!</v>
      </c>
      <c r="E94" s="18"/>
      <c r="F94" s="7"/>
      <c r="G94" s="19"/>
      <c r="H94" s="17"/>
      <c r="I94" s="17"/>
      <c r="J94" s="35">
        <f t="shared" si="2"/>
        <v>66978</v>
      </c>
      <c r="K94" s="20"/>
      <c r="L94" s="7"/>
    </row>
    <row r="95" spans="1:12" s="9" customFormat="1" ht="18.75" x14ac:dyDescent="0.3">
      <c r="A95" s="19"/>
      <c r="B95" s="17"/>
      <c r="C95" s="17"/>
      <c r="D95" s="17" t="e">
        <f t="shared" si="3"/>
        <v>#REF!</v>
      </c>
      <c r="E95" s="18"/>
      <c r="F95" s="7"/>
      <c r="G95" s="19"/>
      <c r="H95" s="17"/>
      <c r="I95" s="17"/>
      <c r="J95" s="35">
        <f t="shared" si="2"/>
        <v>66978</v>
      </c>
      <c r="K95" s="20"/>
      <c r="L95" s="7"/>
    </row>
    <row r="96" spans="1:12" s="9" customFormat="1" ht="18.75" x14ac:dyDescent="0.3">
      <c r="A96" s="19"/>
      <c r="B96" s="17"/>
      <c r="C96" s="17"/>
      <c r="D96" s="17" t="e">
        <f t="shared" si="3"/>
        <v>#REF!</v>
      </c>
      <c r="E96" s="18"/>
      <c r="F96" s="7"/>
      <c r="G96" s="19"/>
      <c r="H96" s="17"/>
      <c r="I96" s="17"/>
      <c r="J96" s="35">
        <f t="shared" si="2"/>
        <v>66978</v>
      </c>
      <c r="K96" s="20"/>
      <c r="L96" s="7"/>
    </row>
    <row r="97" spans="1:12" s="9" customFormat="1" ht="18.75" x14ac:dyDescent="0.3">
      <c r="A97" s="19"/>
      <c r="B97" s="17"/>
      <c r="C97" s="17"/>
      <c r="D97" s="17" t="e">
        <f t="shared" si="3"/>
        <v>#REF!</v>
      </c>
      <c r="E97" s="18"/>
      <c r="F97" s="7"/>
      <c r="G97" s="19"/>
      <c r="H97" s="17"/>
      <c r="I97" s="17"/>
      <c r="J97" s="35">
        <f t="shared" si="2"/>
        <v>66978</v>
      </c>
      <c r="K97" s="20"/>
      <c r="L97" s="7"/>
    </row>
    <row r="98" spans="1:12" s="9" customFormat="1" ht="18.75" x14ac:dyDescent="0.3">
      <c r="A98" s="19"/>
      <c r="B98" s="17"/>
      <c r="C98" s="17"/>
      <c r="D98" s="17" t="e">
        <f t="shared" si="3"/>
        <v>#REF!</v>
      </c>
      <c r="E98" s="18"/>
      <c r="F98" s="7"/>
      <c r="G98" s="19"/>
      <c r="H98" s="17"/>
      <c r="I98" s="17"/>
      <c r="J98" s="35">
        <f t="shared" si="2"/>
        <v>66978</v>
      </c>
      <c r="K98" s="20"/>
      <c r="L98" s="7"/>
    </row>
    <row r="99" spans="1:12" s="9" customFormat="1" ht="18.75" x14ac:dyDescent="0.3">
      <c r="A99" s="19"/>
      <c r="B99" s="17"/>
      <c r="C99" s="17"/>
      <c r="D99" s="17" t="e">
        <f t="shared" si="3"/>
        <v>#REF!</v>
      </c>
      <c r="E99" s="18"/>
      <c r="F99" s="7"/>
      <c r="G99" s="19"/>
      <c r="H99" s="17"/>
      <c r="I99" s="17"/>
      <c r="J99" s="35">
        <f t="shared" si="2"/>
        <v>66978</v>
      </c>
      <c r="K99" s="20"/>
      <c r="L99" s="7"/>
    </row>
    <row r="100" spans="1:12" s="9" customFormat="1" ht="18.75" x14ac:dyDescent="0.3">
      <c r="A100" s="19"/>
      <c r="B100" s="17"/>
      <c r="C100" s="17"/>
      <c r="D100" s="17" t="e">
        <f t="shared" si="3"/>
        <v>#REF!</v>
      </c>
      <c r="E100" s="18"/>
      <c r="F100" s="7"/>
      <c r="G100" s="19"/>
      <c r="H100" s="17"/>
      <c r="I100" s="17"/>
      <c r="J100" s="35">
        <f t="shared" si="2"/>
        <v>66978</v>
      </c>
      <c r="K100" s="20"/>
      <c r="L100" s="7"/>
    </row>
    <row r="101" spans="1:12" s="9" customFormat="1" ht="18.75" x14ac:dyDescent="0.3">
      <c r="A101" s="19"/>
      <c r="B101" s="17"/>
      <c r="C101" s="17"/>
      <c r="D101" s="17" t="e">
        <f t="shared" si="3"/>
        <v>#REF!</v>
      </c>
      <c r="E101" s="18"/>
      <c r="F101" s="7"/>
      <c r="G101" s="19"/>
      <c r="H101" s="17"/>
      <c r="I101" s="17"/>
      <c r="J101" s="35">
        <f t="shared" si="2"/>
        <v>66978</v>
      </c>
      <c r="K101" s="20"/>
      <c r="L101" s="7"/>
    </row>
    <row r="102" spans="1:12" s="9" customFormat="1" ht="18.75" x14ac:dyDescent="0.3">
      <c r="A102" s="19"/>
      <c r="B102" s="17"/>
      <c r="C102" s="17"/>
      <c r="D102" s="17" t="e">
        <f t="shared" si="3"/>
        <v>#REF!</v>
      </c>
      <c r="E102" s="18"/>
      <c r="F102" s="7"/>
      <c r="G102" s="19"/>
      <c r="H102" s="17"/>
      <c r="I102" s="17"/>
      <c r="J102" s="35">
        <f t="shared" si="2"/>
        <v>66978</v>
      </c>
      <c r="K102" s="20"/>
      <c r="L102" s="7"/>
    </row>
    <row r="103" spans="1:12" s="9" customFormat="1" ht="18.75" x14ac:dyDescent="0.3">
      <c r="A103" s="19"/>
      <c r="B103" s="17"/>
      <c r="C103" s="17"/>
      <c r="D103" s="17" t="e">
        <f t="shared" si="3"/>
        <v>#REF!</v>
      </c>
      <c r="E103" s="18"/>
      <c r="F103" s="7"/>
      <c r="G103" s="19"/>
      <c r="H103" s="17"/>
      <c r="I103" s="17"/>
      <c r="J103" s="35">
        <f t="shared" si="2"/>
        <v>66978</v>
      </c>
      <c r="K103" s="20"/>
      <c r="L103" s="7"/>
    </row>
    <row r="104" spans="1:12" s="9" customFormat="1" ht="18.75" x14ac:dyDescent="0.3">
      <c r="A104" s="19"/>
      <c r="B104" s="17"/>
      <c r="C104" s="17"/>
      <c r="D104" s="17" t="e">
        <f t="shared" si="3"/>
        <v>#REF!</v>
      </c>
      <c r="E104" s="18"/>
      <c r="F104" s="7"/>
      <c r="G104" s="19"/>
      <c r="H104" s="17"/>
      <c r="I104" s="17"/>
      <c r="J104" s="35">
        <f t="shared" si="2"/>
        <v>66978</v>
      </c>
      <c r="K104" s="20"/>
      <c r="L104" s="7"/>
    </row>
    <row r="105" spans="1:12" s="9" customFormat="1" ht="18.75" x14ac:dyDescent="0.3">
      <c r="A105" s="19"/>
      <c r="B105" s="17"/>
      <c r="C105" s="17"/>
      <c r="D105" s="17" t="e">
        <f t="shared" si="3"/>
        <v>#REF!</v>
      </c>
      <c r="E105" s="18"/>
      <c r="F105" s="7"/>
      <c r="G105" s="19"/>
      <c r="H105" s="17"/>
      <c r="I105" s="17"/>
      <c r="J105" s="35">
        <f t="shared" si="2"/>
        <v>66978</v>
      </c>
      <c r="K105" s="20"/>
      <c r="L105" s="7"/>
    </row>
    <row r="106" spans="1:12" s="9" customFormat="1" ht="18.75" x14ac:dyDescent="0.3">
      <c r="A106" s="19"/>
      <c r="B106" s="17"/>
      <c r="C106" s="17"/>
      <c r="D106" s="17" t="e">
        <f t="shared" si="3"/>
        <v>#REF!</v>
      </c>
      <c r="E106" s="18"/>
      <c r="F106" s="7"/>
      <c r="G106" s="19"/>
      <c r="H106" s="17"/>
      <c r="I106" s="17"/>
      <c r="J106" s="35">
        <f t="shared" si="2"/>
        <v>66978</v>
      </c>
      <c r="K106" s="20"/>
      <c r="L106" s="7"/>
    </row>
    <row r="107" spans="1:12" s="9" customFormat="1" ht="18.75" x14ac:dyDescent="0.3">
      <c r="A107" s="19"/>
      <c r="B107" s="17"/>
      <c r="C107" s="17"/>
      <c r="D107" s="17" t="e">
        <f t="shared" si="3"/>
        <v>#REF!</v>
      </c>
      <c r="E107" s="18"/>
      <c r="F107" s="7"/>
      <c r="G107" s="19"/>
      <c r="H107" s="17"/>
      <c r="I107" s="17"/>
      <c r="J107" s="35">
        <f t="shared" si="2"/>
        <v>66978</v>
      </c>
      <c r="K107" s="20"/>
      <c r="L107" s="7"/>
    </row>
    <row r="108" spans="1:12" s="9" customFormat="1" ht="18.75" x14ac:dyDescent="0.3">
      <c r="A108" s="19"/>
      <c r="B108" s="17"/>
      <c r="C108" s="17"/>
      <c r="D108" s="17" t="e">
        <f t="shared" si="3"/>
        <v>#REF!</v>
      </c>
      <c r="E108" s="18"/>
      <c r="F108" s="7"/>
      <c r="G108" s="19"/>
      <c r="H108" s="17"/>
      <c r="I108" s="17"/>
      <c r="J108" s="35">
        <f t="shared" si="2"/>
        <v>66978</v>
      </c>
      <c r="K108" s="20"/>
      <c r="L108" s="7"/>
    </row>
    <row r="109" spans="1:12" s="9" customFormat="1" ht="18.75" x14ac:dyDescent="0.3">
      <c r="A109" s="19"/>
      <c r="B109" s="17"/>
      <c r="C109" s="17"/>
      <c r="D109" s="17" t="e">
        <f t="shared" si="3"/>
        <v>#REF!</v>
      </c>
      <c r="E109" s="18"/>
      <c r="F109" s="7"/>
      <c r="G109" s="19"/>
      <c r="H109" s="17"/>
      <c r="I109" s="17"/>
      <c r="J109" s="35">
        <f t="shared" si="2"/>
        <v>66978</v>
      </c>
      <c r="K109" s="20"/>
      <c r="L109" s="7"/>
    </row>
    <row r="110" spans="1:12" s="9" customFormat="1" ht="18.75" x14ac:dyDescent="0.3">
      <c r="A110" s="19"/>
      <c r="B110" s="17"/>
      <c r="C110" s="17"/>
      <c r="D110" s="17" t="e">
        <f t="shared" si="3"/>
        <v>#REF!</v>
      </c>
      <c r="E110" s="18"/>
      <c r="F110" s="7"/>
      <c r="G110" s="19"/>
      <c r="H110" s="17"/>
      <c r="I110" s="17"/>
      <c r="J110" s="35">
        <f t="shared" si="2"/>
        <v>66978</v>
      </c>
      <c r="K110" s="20"/>
      <c r="L110" s="7"/>
    </row>
    <row r="111" spans="1:12" s="9" customFormat="1" ht="18.75" x14ac:dyDescent="0.3">
      <c r="A111" s="19"/>
      <c r="B111" s="17"/>
      <c r="C111" s="17"/>
      <c r="D111" s="17" t="e">
        <f t="shared" si="3"/>
        <v>#REF!</v>
      </c>
      <c r="E111" s="18"/>
      <c r="F111" s="7"/>
      <c r="G111" s="19"/>
      <c r="H111" s="17"/>
      <c r="I111" s="17"/>
      <c r="J111" s="35">
        <f t="shared" si="2"/>
        <v>66978</v>
      </c>
      <c r="K111" s="20"/>
      <c r="L111" s="7"/>
    </row>
    <row r="112" spans="1:12" s="9" customFormat="1" ht="18.75" x14ac:dyDescent="0.3">
      <c r="A112" s="19"/>
      <c r="B112" s="17"/>
      <c r="C112" s="17"/>
      <c r="D112" s="17" t="e">
        <f t="shared" si="3"/>
        <v>#REF!</v>
      </c>
      <c r="E112" s="18"/>
      <c r="F112" s="7"/>
      <c r="G112" s="19"/>
      <c r="H112" s="17"/>
      <c r="I112" s="17"/>
      <c r="J112" s="35">
        <f t="shared" si="2"/>
        <v>66978</v>
      </c>
      <c r="K112" s="20"/>
      <c r="L112" s="7"/>
    </row>
    <row r="113" spans="1:12" s="9" customFormat="1" ht="18.75" x14ac:dyDescent="0.3">
      <c r="A113" s="19"/>
      <c r="B113" s="17"/>
      <c r="C113" s="17"/>
      <c r="D113" s="17" t="e">
        <f t="shared" si="3"/>
        <v>#REF!</v>
      </c>
      <c r="E113" s="18"/>
      <c r="F113" s="7"/>
      <c r="G113" s="19"/>
      <c r="H113" s="17"/>
      <c r="I113" s="17"/>
      <c r="J113" s="35">
        <f t="shared" si="2"/>
        <v>66978</v>
      </c>
      <c r="K113" s="20"/>
      <c r="L113" s="7"/>
    </row>
    <row r="114" spans="1:12" s="9" customFormat="1" ht="18.75" x14ac:dyDescent="0.3">
      <c r="A114" s="19"/>
      <c r="B114" s="17"/>
      <c r="C114" s="17"/>
      <c r="D114" s="17" t="e">
        <f t="shared" si="3"/>
        <v>#REF!</v>
      </c>
      <c r="E114" s="18"/>
      <c r="F114" s="7"/>
      <c r="G114" s="19"/>
      <c r="H114" s="17"/>
      <c r="I114" s="17"/>
      <c r="J114" s="35">
        <f t="shared" si="2"/>
        <v>66978</v>
      </c>
      <c r="K114" s="20"/>
      <c r="L114" s="7"/>
    </row>
    <row r="115" spans="1:12" s="9" customFormat="1" ht="18.75" x14ac:dyDescent="0.3">
      <c r="A115" s="19"/>
      <c r="B115" s="17"/>
      <c r="C115" s="17"/>
      <c r="D115" s="17" t="e">
        <f t="shared" si="3"/>
        <v>#REF!</v>
      </c>
      <c r="E115" s="18"/>
      <c r="F115" s="7"/>
      <c r="G115" s="19"/>
      <c r="H115" s="17"/>
      <c r="I115" s="17"/>
      <c r="J115" s="35">
        <f t="shared" si="2"/>
        <v>66978</v>
      </c>
      <c r="K115" s="20"/>
      <c r="L115" s="7"/>
    </row>
    <row r="116" spans="1:12" s="9" customFormat="1" ht="18.75" x14ac:dyDescent="0.3">
      <c r="A116" s="19"/>
      <c r="B116" s="17"/>
      <c r="C116" s="17"/>
      <c r="D116" s="17" t="e">
        <f t="shared" si="3"/>
        <v>#REF!</v>
      </c>
      <c r="E116" s="18"/>
      <c r="F116" s="7"/>
      <c r="G116" s="19"/>
      <c r="H116" s="17"/>
      <c r="I116" s="17"/>
      <c r="J116" s="35">
        <f t="shared" si="2"/>
        <v>66978</v>
      </c>
      <c r="K116" s="20"/>
      <c r="L116" s="7"/>
    </row>
    <row r="117" spans="1:12" s="9" customFormat="1" ht="18.75" x14ac:dyDescent="0.3">
      <c r="A117" s="19"/>
      <c r="B117" s="17"/>
      <c r="C117" s="17"/>
      <c r="D117" s="17" t="e">
        <f t="shared" si="3"/>
        <v>#REF!</v>
      </c>
      <c r="E117" s="18"/>
      <c r="F117" s="7"/>
      <c r="G117" s="19"/>
      <c r="H117" s="17"/>
      <c r="I117" s="17"/>
      <c r="J117" s="35">
        <f t="shared" si="2"/>
        <v>66978</v>
      </c>
      <c r="K117" s="20"/>
      <c r="L117" s="7"/>
    </row>
    <row r="118" spans="1:12" s="9" customFormat="1" ht="18.75" x14ac:dyDescent="0.3">
      <c r="A118" s="19"/>
      <c r="B118" s="17"/>
      <c r="C118" s="17"/>
      <c r="D118" s="17" t="e">
        <f t="shared" si="3"/>
        <v>#REF!</v>
      </c>
      <c r="E118" s="18"/>
      <c r="F118" s="7"/>
      <c r="G118" s="19"/>
      <c r="H118" s="17"/>
      <c r="I118" s="17"/>
      <c r="J118" s="35">
        <f t="shared" si="2"/>
        <v>66978</v>
      </c>
      <c r="K118" s="20"/>
      <c r="L118" s="7"/>
    </row>
    <row r="119" spans="1:12" s="9" customFormat="1" ht="18.75" x14ac:dyDescent="0.3">
      <c r="A119" s="19"/>
      <c r="B119" s="17"/>
      <c r="C119" s="17"/>
      <c r="D119" s="17" t="e">
        <f t="shared" si="3"/>
        <v>#REF!</v>
      </c>
      <c r="E119" s="18"/>
      <c r="F119" s="7"/>
      <c r="G119" s="19"/>
      <c r="H119" s="17"/>
      <c r="I119" s="17"/>
      <c r="J119" s="35">
        <f t="shared" si="2"/>
        <v>66978</v>
      </c>
      <c r="K119" s="20"/>
      <c r="L119" s="7"/>
    </row>
    <row r="120" spans="1:12" s="9" customFormat="1" ht="18.75" x14ac:dyDescent="0.3">
      <c r="A120" s="19"/>
      <c r="B120" s="17"/>
      <c r="C120" s="17"/>
      <c r="D120" s="17" t="e">
        <f t="shared" si="3"/>
        <v>#REF!</v>
      </c>
      <c r="E120" s="18"/>
      <c r="F120" s="7"/>
      <c r="G120" s="19"/>
      <c r="H120" s="17"/>
      <c r="I120" s="17"/>
      <c r="J120" s="35">
        <f t="shared" si="2"/>
        <v>66978</v>
      </c>
      <c r="K120" s="20"/>
      <c r="L120" s="7"/>
    </row>
    <row r="121" spans="1:12" s="9" customFormat="1" ht="18.75" x14ac:dyDescent="0.3">
      <c r="A121" s="19"/>
      <c r="B121" s="17"/>
      <c r="C121" s="17"/>
      <c r="D121" s="17" t="e">
        <f t="shared" si="3"/>
        <v>#REF!</v>
      </c>
      <c r="E121" s="18"/>
      <c r="F121" s="7"/>
      <c r="G121" s="19"/>
      <c r="H121" s="17"/>
      <c r="I121" s="17"/>
      <c r="J121" s="35">
        <f t="shared" si="2"/>
        <v>66978</v>
      </c>
      <c r="K121" s="20"/>
      <c r="L121" s="7"/>
    </row>
    <row r="122" spans="1:12" s="9" customFormat="1" ht="18.75" x14ac:dyDescent="0.3">
      <c r="A122" s="19"/>
      <c r="B122" s="17"/>
      <c r="C122" s="17"/>
      <c r="D122" s="17" t="e">
        <f t="shared" si="3"/>
        <v>#REF!</v>
      </c>
      <c r="E122" s="18"/>
      <c r="F122" s="7"/>
      <c r="G122" s="19"/>
      <c r="H122" s="17"/>
      <c r="I122" s="17"/>
      <c r="J122" s="35">
        <f t="shared" si="2"/>
        <v>66978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3"/>
        <v>#REF!</v>
      </c>
      <c r="E123" s="18"/>
      <c r="F123" s="7"/>
      <c r="G123" s="19"/>
      <c r="H123" s="17"/>
      <c r="I123" s="17"/>
      <c r="J123" s="35">
        <f t="shared" si="2"/>
        <v>66978</v>
      </c>
      <c r="K123" s="20"/>
      <c r="L123" s="7"/>
    </row>
    <row r="124" spans="1:12" s="9" customFormat="1" ht="18.75" x14ac:dyDescent="0.3">
      <c r="A124" s="19"/>
      <c r="B124" s="17"/>
      <c r="C124" s="17"/>
      <c r="D124" s="17" t="e">
        <f t="shared" si="3"/>
        <v>#REF!</v>
      </c>
      <c r="E124" s="18"/>
      <c r="F124" s="7"/>
      <c r="G124" s="19"/>
      <c r="H124" s="17"/>
      <c r="I124" s="17"/>
      <c r="J124" s="35">
        <f t="shared" si="2"/>
        <v>66978</v>
      </c>
      <c r="K124" s="20"/>
      <c r="L124" s="7"/>
    </row>
    <row r="125" spans="1:12" s="9" customFormat="1" ht="18.75" x14ac:dyDescent="0.3">
      <c r="A125" s="19"/>
      <c r="B125" s="17"/>
      <c r="C125" s="17"/>
      <c r="D125" s="17" t="e">
        <f t="shared" si="3"/>
        <v>#REF!</v>
      </c>
      <c r="E125" s="18"/>
      <c r="F125" s="7"/>
      <c r="G125" s="19"/>
      <c r="H125" s="17"/>
      <c r="I125" s="17"/>
      <c r="J125" s="35">
        <f t="shared" si="2"/>
        <v>66978</v>
      </c>
      <c r="K125" s="20"/>
      <c r="L125" s="7"/>
    </row>
    <row r="126" spans="1:12" s="9" customFormat="1" ht="18.75" x14ac:dyDescent="0.3">
      <c r="A126" s="19"/>
      <c r="B126" s="17"/>
      <c r="C126" s="17"/>
      <c r="D126" s="17" t="e">
        <f t="shared" si="3"/>
        <v>#REF!</v>
      </c>
      <c r="E126" s="18"/>
      <c r="F126" s="7"/>
      <c r="G126" s="19"/>
      <c r="H126" s="17"/>
      <c r="I126" s="17"/>
      <c r="J126" s="35">
        <f t="shared" si="2"/>
        <v>66978</v>
      </c>
      <c r="K126" s="20"/>
      <c r="L126" s="7"/>
    </row>
    <row r="127" spans="1:12" s="9" customFormat="1" ht="18.75" x14ac:dyDescent="0.3">
      <c r="A127" s="19"/>
      <c r="B127" s="17"/>
      <c r="C127" s="17"/>
      <c r="D127" s="17" t="e">
        <f t="shared" si="3"/>
        <v>#REF!</v>
      </c>
      <c r="E127" s="18"/>
      <c r="F127" s="7"/>
      <c r="G127" s="19"/>
      <c r="H127" s="17"/>
      <c r="I127" s="17"/>
      <c r="J127" s="35">
        <f t="shared" si="2"/>
        <v>66978</v>
      </c>
      <c r="K127" s="20"/>
      <c r="L127" s="7"/>
    </row>
    <row r="128" spans="1:12" s="9" customFormat="1" ht="18.75" x14ac:dyDescent="0.3">
      <c r="A128" s="19"/>
      <c r="B128" s="17"/>
      <c r="C128" s="17"/>
      <c r="D128" s="17" t="e">
        <f t="shared" si="3"/>
        <v>#REF!</v>
      </c>
      <c r="E128" s="18"/>
      <c r="F128" s="7"/>
      <c r="G128" s="19"/>
      <c r="H128" s="17"/>
      <c r="I128" s="17"/>
      <c r="J128" s="35">
        <f t="shared" si="2"/>
        <v>66978</v>
      </c>
      <c r="K128" s="20"/>
      <c r="L128" s="7"/>
    </row>
    <row r="129" spans="1:12" s="9" customFormat="1" ht="18.75" x14ac:dyDescent="0.3">
      <c r="A129" s="19"/>
      <c r="B129" s="17"/>
      <c r="C129" s="17"/>
      <c r="D129" s="17" t="e">
        <f t="shared" si="3"/>
        <v>#REF!</v>
      </c>
      <c r="E129" s="18"/>
      <c r="F129" s="7"/>
      <c r="G129" s="19"/>
      <c r="H129" s="17"/>
      <c r="I129" s="17"/>
      <c r="J129" s="35">
        <f t="shared" si="2"/>
        <v>66978</v>
      </c>
      <c r="K129" s="20"/>
      <c r="L129" s="7"/>
    </row>
    <row r="130" spans="1:12" s="9" customFormat="1" ht="18.75" x14ac:dyDescent="0.3">
      <c r="A130" s="19"/>
      <c r="B130" s="17"/>
      <c r="C130" s="17"/>
      <c r="D130" s="17" t="e">
        <f t="shared" si="3"/>
        <v>#REF!</v>
      </c>
      <c r="E130" s="18"/>
      <c r="F130" s="7"/>
      <c r="G130" s="19"/>
      <c r="H130" s="17"/>
      <c r="I130" s="17"/>
      <c r="J130" s="35">
        <f t="shared" si="2"/>
        <v>66978</v>
      </c>
      <c r="K130" s="20"/>
      <c r="L130" s="7"/>
    </row>
    <row r="131" spans="1:12" s="9" customFormat="1" ht="18.75" x14ac:dyDescent="0.3">
      <c r="A131" s="19"/>
      <c r="B131" s="17"/>
      <c r="C131" s="17"/>
      <c r="D131" s="17" t="e">
        <f t="shared" si="3"/>
        <v>#REF!</v>
      </c>
      <c r="E131" s="18"/>
      <c r="F131" s="7"/>
      <c r="G131" s="19"/>
      <c r="H131" s="17"/>
      <c r="I131" s="17"/>
      <c r="J131" s="35">
        <f t="shared" si="2"/>
        <v>66978</v>
      </c>
      <c r="K131" s="20"/>
      <c r="L131" s="7"/>
    </row>
    <row r="132" spans="1:12" s="9" customFormat="1" ht="18.75" x14ac:dyDescent="0.3">
      <c r="A132" s="19"/>
      <c r="B132" s="17"/>
      <c r="C132" s="17"/>
      <c r="D132" s="17" t="e">
        <f t="shared" si="3"/>
        <v>#REF!</v>
      </c>
      <c r="E132" s="18"/>
      <c r="F132" s="7"/>
      <c r="G132" s="19"/>
      <c r="H132" s="17"/>
      <c r="I132" s="17"/>
      <c r="J132" s="35">
        <f t="shared" si="2"/>
        <v>66978</v>
      </c>
      <c r="K132" s="20"/>
      <c r="L132" s="7"/>
    </row>
    <row r="133" spans="1:12" s="9" customFormat="1" ht="18.75" x14ac:dyDescent="0.3">
      <c r="A133" s="19"/>
      <c r="B133" s="17"/>
      <c r="C133" s="17"/>
      <c r="D133" s="17" t="e">
        <f t="shared" si="3"/>
        <v>#REF!</v>
      </c>
      <c r="E133" s="18"/>
      <c r="F133" s="7"/>
      <c r="G133" s="19"/>
      <c r="H133" s="17"/>
      <c r="I133" s="17"/>
      <c r="J133" s="35">
        <f t="shared" si="2"/>
        <v>66978</v>
      </c>
      <c r="K133" s="20"/>
      <c r="L133" s="7"/>
    </row>
    <row r="134" spans="1:12" s="9" customFormat="1" ht="18.75" x14ac:dyDescent="0.3">
      <c r="A134" s="19"/>
      <c r="B134" s="17"/>
      <c r="C134" s="17"/>
      <c r="D134" s="17" t="e">
        <f t="shared" si="3"/>
        <v>#REF!</v>
      </c>
      <c r="E134" s="18"/>
      <c r="F134" s="7"/>
      <c r="G134" s="19"/>
      <c r="H134" s="17"/>
      <c r="I134" s="17"/>
      <c r="J134" s="35">
        <f t="shared" si="2"/>
        <v>66978</v>
      </c>
      <c r="K134" s="20"/>
      <c r="L134" s="7"/>
    </row>
    <row r="135" spans="1:12" s="9" customFormat="1" ht="18.75" x14ac:dyDescent="0.3">
      <c r="A135" s="19"/>
      <c r="B135" s="17"/>
      <c r="C135" s="17"/>
      <c r="D135" s="17" t="e">
        <f t="shared" si="3"/>
        <v>#REF!</v>
      </c>
      <c r="E135" s="18"/>
      <c r="F135" s="7"/>
      <c r="G135" s="19"/>
      <c r="H135" s="17"/>
      <c r="I135" s="17"/>
      <c r="J135" s="35">
        <f t="shared" si="2"/>
        <v>66978</v>
      </c>
      <c r="K135" s="20"/>
      <c r="L135" s="7"/>
    </row>
    <row r="136" spans="1:12" s="9" customFormat="1" ht="18.75" x14ac:dyDescent="0.3">
      <c r="A136" s="19"/>
      <c r="B136" s="17"/>
      <c r="C136" s="17"/>
      <c r="D136" s="17" t="e">
        <f t="shared" si="3"/>
        <v>#REF!</v>
      </c>
      <c r="E136" s="18"/>
      <c r="F136" s="7"/>
      <c r="G136" s="19"/>
      <c r="H136" s="17"/>
      <c r="I136" s="17"/>
      <c r="J136" s="35">
        <f t="shared" si="2"/>
        <v>66978</v>
      </c>
      <c r="K136" s="20"/>
      <c r="L136" s="7"/>
    </row>
    <row r="137" spans="1:12" s="9" customFormat="1" ht="18.75" x14ac:dyDescent="0.3">
      <c r="A137" s="19"/>
      <c r="B137" s="17"/>
      <c r="C137" s="17"/>
      <c r="D137" s="17" t="e">
        <f t="shared" si="3"/>
        <v>#REF!</v>
      </c>
      <c r="E137" s="18"/>
      <c r="F137" s="7"/>
      <c r="G137" s="19"/>
      <c r="H137" s="17"/>
      <c r="I137" s="17"/>
      <c r="J137" s="35">
        <f t="shared" ref="J137:J200" si="4">J136+H137-I137</f>
        <v>66978</v>
      </c>
      <c r="K137" s="20"/>
      <c r="L137" s="7"/>
    </row>
    <row r="138" spans="1:12" s="9" customFormat="1" ht="18.75" x14ac:dyDescent="0.3">
      <c r="A138" s="19"/>
      <c r="B138" s="17"/>
      <c r="C138" s="17"/>
      <c r="D138" s="17" t="e">
        <f t="shared" si="3"/>
        <v>#REF!</v>
      </c>
      <c r="E138" s="18"/>
      <c r="F138" s="7"/>
      <c r="G138" s="19"/>
      <c r="H138" s="17"/>
      <c r="I138" s="17"/>
      <c r="J138" s="35">
        <f t="shared" si="4"/>
        <v>66978</v>
      </c>
      <c r="K138" s="20"/>
      <c r="L138" s="7"/>
    </row>
    <row r="139" spans="1:12" s="9" customFormat="1" ht="18.75" x14ac:dyDescent="0.3">
      <c r="A139" s="19"/>
      <c r="B139" s="17"/>
      <c r="C139" s="17"/>
      <c r="D139" s="17" t="e">
        <f t="shared" si="3"/>
        <v>#REF!</v>
      </c>
      <c r="E139" s="18"/>
      <c r="F139" s="7"/>
      <c r="G139" s="19"/>
      <c r="H139" s="17"/>
      <c r="I139" s="17"/>
      <c r="J139" s="35">
        <f t="shared" si="4"/>
        <v>66978</v>
      </c>
      <c r="K139" s="20"/>
      <c r="L139" s="7"/>
    </row>
    <row r="140" spans="1:12" s="9" customFormat="1" ht="18.75" x14ac:dyDescent="0.3">
      <c r="A140" s="19"/>
      <c r="B140" s="17"/>
      <c r="C140" s="17"/>
      <c r="D140" s="17" t="e">
        <f t="shared" si="3"/>
        <v>#REF!</v>
      </c>
      <c r="E140" s="18"/>
      <c r="F140" s="7"/>
      <c r="G140" s="19"/>
      <c r="H140" s="17"/>
      <c r="I140" s="17"/>
      <c r="J140" s="35">
        <f t="shared" si="4"/>
        <v>66978</v>
      </c>
      <c r="K140" s="20"/>
      <c r="L140" s="7"/>
    </row>
    <row r="141" spans="1:12" s="9" customFormat="1" ht="18.75" x14ac:dyDescent="0.3">
      <c r="A141" s="19"/>
      <c r="B141" s="17"/>
      <c r="C141" s="17"/>
      <c r="D141" s="17" t="e">
        <f t="shared" si="3"/>
        <v>#REF!</v>
      </c>
      <c r="E141" s="18"/>
      <c r="F141" s="7"/>
      <c r="G141" s="19"/>
      <c r="H141" s="17"/>
      <c r="I141" s="17"/>
      <c r="J141" s="35">
        <f t="shared" si="4"/>
        <v>66978</v>
      </c>
      <c r="K141" s="20"/>
      <c r="L141" s="7"/>
    </row>
    <row r="142" spans="1:12" s="9" customFormat="1" ht="18.75" x14ac:dyDescent="0.3">
      <c r="A142" s="19"/>
      <c r="B142" s="17"/>
      <c r="C142" s="17"/>
      <c r="D142" s="17" t="e">
        <f t="shared" si="3"/>
        <v>#REF!</v>
      </c>
      <c r="E142" s="18"/>
      <c r="F142" s="7"/>
      <c r="G142" s="19"/>
      <c r="H142" s="17"/>
      <c r="I142" s="17"/>
      <c r="J142" s="35">
        <f t="shared" si="4"/>
        <v>66978</v>
      </c>
      <c r="K142" s="20"/>
      <c r="L142" s="7"/>
    </row>
    <row r="143" spans="1:12" s="9" customFormat="1" ht="18.75" x14ac:dyDescent="0.3">
      <c r="A143" s="19"/>
      <c r="B143" s="17"/>
      <c r="C143" s="17"/>
      <c r="D143" s="17" t="e">
        <f t="shared" si="3"/>
        <v>#REF!</v>
      </c>
      <c r="E143" s="18"/>
      <c r="F143" s="7"/>
      <c r="G143" s="19"/>
      <c r="H143" s="17"/>
      <c r="I143" s="17"/>
      <c r="J143" s="35">
        <f t="shared" si="4"/>
        <v>66978</v>
      </c>
      <c r="K143" s="20"/>
      <c r="L143" s="7"/>
    </row>
    <row r="144" spans="1:12" s="9" customFormat="1" ht="18.75" x14ac:dyDescent="0.3">
      <c r="A144" s="19"/>
      <c r="B144" s="17"/>
      <c r="C144" s="17"/>
      <c r="D144" s="17" t="e">
        <f t="shared" si="3"/>
        <v>#REF!</v>
      </c>
      <c r="E144" s="18"/>
      <c r="F144" s="7"/>
      <c r="G144" s="19"/>
      <c r="H144" s="17"/>
      <c r="I144" s="17"/>
      <c r="J144" s="35">
        <f t="shared" si="4"/>
        <v>66978</v>
      </c>
      <c r="K144" s="20"/>
      <c r="L144" s="7"/>
    </row>
    <row r="145" spans="1:12" s="9" customFormat="1" ht="18.75" x14ac:dyDescent="0.3">
      <c r="A145" s="19"/>
      <c r="B145" s="17"/>
      <c r="C145" s="17"/>
      <c r="D145" s="17" t="e">
        <f t="shared" si="3"/>
        <v>#REF!</v>
      </c>
      <c r="E145" s="18"/>
      <c r="F145" s="7"/>
      <c r="G145" s="19"/>
      <c r="H145" s="17"/>
      <c r="I145" s="17"/>
      <c r="J145" s="35">
        <f t="shared" si="4"/>
        <v>66978</v>
      </c>
      <c r="K145" s="20"/>
      <c r="L145" s="7"/>
    </row>
    <row r="146" spans="1:12" s="9" customFormat="1" ht="18.75" x14ac:dyDescent="0.3">
      <c r="A146" s="19"/>
      <c r="B146" s="17"/>
      <c r="C146" s="17"/>
      <c r="D146" s="17" t="e">
        <f t="shared" si="3"/>
        <v>#REF!</v>
      </c>
      <c r="E146" s="18"/>
      <c r="F146" s="7"/>
      <c r="G146" s="19"/>
      <c r="H146" s="17"/>
      <c r="I146" s="17"/>
      <c r="J146" s="35">
        <f t="shared" si="4"/>
        <v>66978</v>
      </c>
      <c r="K146" s="20"/>
      <c r="L146" s="7"/>
    </row>
    <row r="147" spans="1:12" s="9" customFormat="1" ht="18.75" x14ac:dyDescent="0.3">
      <c r="A147" s="19"/>
      <c r="B147" s="17"/>
      <c r="C147" s="17"/>
      <c r="D147" s="17" t="e">
        <f t="shared" si="3"/>
        <v>#REF!</v>
      </c>
      <c r="E147" s="18"/>
      <c r="F147" s="7"/>
      <c r="G147" s="19"/>
      <c r="H147" s="17"/>
      <c r="I147" s="17"/>
      <c r="J147" s="35">
        <f t="shared" si="4"/>
        <v>66978</v>
      </c>
      <c r="K147" s="20"/>
      <c r="L147" s="7"/>
    </row>
    <row r="148" spans="1:12" s="9" customFormat="1" ht="18.75" x14ac:dyDescent="0.3">
      <c r="A148" s="19"/>
      <c r="B148" s="17"/>
      <c r="C148" s="17"/>
      <c r="D148" s="17" t="e">
        <f t="shared" ref="D148:D211" si="5">D147+B148-C148</f>
        <v>#REF!</v>
      </c>
      <c r="E148" s="18"/>
      <c r="F148" s="7"/>
      <c r="G148" s="19"/>
      <c r="H148" s="17"/>
      <c r="I148" s="17"/>
      <c r="J148" s="35">
        <f t="shared" si="4"/>
        <v>66978</v>
      </c>
      <c r="K148" s="20"/>
      <c r="L148" s="7"/>
    </row>
    <row r="149" spans="1:12" s="9" customFormat="1" ht="18.75" x14ac:dyDescent="0.3">
      <c r="A149" s="19"/>
      <c r="B149" s="17"/>
      <c r="C149" s="17"/>
      <c r="D149" s="17" t="e">
        <f t="shared" si="5"/>
        <v>#REF!</v>
      </c>
      <c r="E149" s="18"/>
      <c r="F149" s="7"/>
      <c r="G149" s="19"/>
      <c r="H149" s="17"/>
      <c r="I149" s="17"/>
      <c r="J149" s="35">
        <f t="shared" si="4"/>
        <v>66978</v>
      </c>
      <c r="K149" s="20"/>
      <c r="L149" s="7"/>
    </row>
    <row r="150" spans="1:12" s="9" customFormat="1" ht="18.75" x14ac:dyDescent="0.3">
      <c r="A150" s="19"/>
      <c r="B150" s="17"/>
      <c r="C150" s="17"/>
      <c r="D150" s="17" t="e">
        <f t="shared" si="5"/>
        <v>#REF!</v>
      </c>
      <c r="E150" s="18"/>
      <c r="F150" s="7"/>
      <c r="G150" s="19"/>
      <c r="H150" s="17"/>
      <c r="I150" s="17"/>
      <c r="J150" s="35">
        <f t="shared" si="4"/>
        <v>66978</v>
      </c>
      <c r="K150" s="20"/>
      <c r="L150" s="7"/>
    </row>
    <row r="151" spans="1:12" s="9" customFormat="1" ht="18.75" x14ac:dyDescent="0.3">
      <c r="A151" s="19"/>
      <c r="B151" s="17"/>
      <c r="C151" s="17"/>
      <c r="D151" s="17" t="e">
        <f t="shared" si="5"/>
        <v>#REF!</v>
      </c>
      <c r="E151" s="18"/>
      <c r="F151" s="7"/>
      <c r="G151" s="19"/>
      <c r="H151" s="17"/>
      <c r="I151" s="17"/>
      <c r="J151" s="35">
        <f t="shared" si="4"/>
        <v>66978</v>
      </c>
      <c r="K151" s="20"/>
      <c r="L151" s="7"/>
    </row>
    <row r="152" spans="1:12" s="9" customFormat="1" ht="18.75" x14ac:dyDescent="0.3">
      <c r="A152" s="19"/>
      <c r="B152" s="17"/>
      <c r="C152" s="17"/>
      <c r="D152" s="17" t="e">
        <f t="shared" si="5"/>
        <v>#REF!</v>
      </c>
      <c r="E152" s="18"/>
      <c r="F152" s="7"/>
      <c r="G152" s="19"/>
      <c r="H152" s="17"/>
      <c r="I152" s="17"/>
      <c r="J152" s="35">
        <f t="shared" si="4"/>
        <v>66978</v>
      </c>
      <c r="K152" s="20"/>
      <c r="L152" s="7"/>
    </row>
    <row r="153" spans="1:12" s="9" customFormat="1" ht="18.75" x14ac:dyDescent="0.3">
      <c r="A153" s="19"/>
      <c r="B153" s="17"/>
      <c r="C153" s="17"/>
      <c r="D153" s="17" t="e">
        <f t="shared" si="5"/>
        <v>#REF!</v>
      </c>
      <c r="E153" s="18"/>
      <c r="F153" s="7"/>
      <c r="G153" s="19"/>
      <c r="H153" s="17"/>
      <c r="I153" s="17"/>
      <c r="J153" s="35">
        <f t="shared" si="4"/>
        <v>66978</v>
      </c>
      <c r="K153" s="20"/>
      <c r="L153" s="7"/>
    </row>
    <row r="154" spans="1:12" s="9" customFormat="1" ht="18.75" x14ac:dyDescent="0.3">
      <c r="A154" s="19"/>
      <c r="B154" s="17"/>
      <c r="C154" s="17"/>
      <c r="D154" s="17" t="e">
        <f t="shared" si="5"/>
        <v>#REF!</v>
      </c>
      <c r="E154" s="18"/>
      <c r="F154" s="7"/>
      <c r="G154" s="19"/>
      <c r="H154" s="17"/>
      <c r="I154" s="17"/>
      <c r="J154" s="35">
        <f t="shared" si="4"/>
        <v>66978</v>
      </c>
      <c r="K154" s="20"/>
      <c r="L154" s="7"/>
    </row>
    <row r="155" spans="1:12" s="9" customFormat="1" ht="18.75" x14ac:dyDescent="0.3">
      <c r="A155" s="19"/>
      <c r="B155" s="17"/>
      <c r="C155" s="17"/>
      <c r="D155" s="17" t="e">
        <f t="shared" si="5"/>
        <v>#REF!</v>
      </c>
      <c r="E155" s="18"/>
      <c r="F155" s="7"/>
      <c r="G155" s="19"/>
      <c r="H155" s="17"/>
      <c r="I155" s="17"/>
      <c r="J155" s="35">
        <f t="shared" si="4"/>
        <v>66978</v>
      </c>
      <c r="K155" s="20"/>
      <c r="L155" s="7"/>
    </row>
    <row r="156" spans="1:12" s="9" customFormat="1" ht="18.75" x14ac:dyDescent="0.3">
      <c r="A156" s="19"/>
      <c r="B156" s="17"/>
      <c r="C156" s="17"/>
      <c r="D156" s="17" t="e">
        <f t="shared" si="5"/>
        <v>#REF!</v>
      </c>
      <c r="E156" s="18"/>
      <c r="F156" s="7"/>
      <c r="G156" s="19"/>
      <c r="H156" s="17"/>
      <c r="I156" s="17"/>
      <c r="J156" s="35">
        <f t="shared" si="4"/>
        <v>66978</v>
      </c>
      <c r="K156" s="20"/>
      <c r="L156" s="7"/>
    </row>
    <row r="157" spans="1:12" s="9" customFormat="1" ht="18.75" x14ac:dyDescent="0.3">
      <c r="A157" s="19"/>
      <c r="B157" s="17"/>
      <c r="C157" s="17"/>
      <c r="D157" s="17" t="e">
        <f t="shared" si="5"/>
        <v>#REF!</v>
      </c>
      <c r="E157" s="18"/>
      <c r="F157" s="7"/>
      <c r="G157" s="19"/>
      <c r="H157" s="17"/>
      <c r="I157" s="17"/>
      <c r="J157" s="35">
        <f t="shared" si="4"/>
        <v>66978</v>
      </c>
      <c r="K157" s="20"/>
      <c r="L157" s="7"/>
    </row>
    <row r="158" spans="1:12" s="9" customFormat="1" ht="18.75" x14ac:dyDescent="0.3">
      <c r="A158" s="19"/>
      <c r="B158" s="17"/>
      <c r="C158" s="17"/>
      <c r="D158" s="17" t="e">
        <f t="shared" si="5"/>
        <v>#REF!</v>
      </c>
      <c r="E158" s="18"/>
      <c r="F158" s="7"/>
      <c r="G158" s="19"/>
      <c r="H158" s="17"/>
      <c r="I158" s="17"/>
      <c r="J158" s="35">
        <f t="shared" si="4"/>
        <v>66978</v>
      </c>
      <c r="K158" s="20"/>
      <c r="L158" s="7"/>
    </row>
    <row r="159" spans="1:12" s="9" customFormat="1" ht="18.75" x14ac:dyDescent="0.3">
      <c r="A159" s="19"/>
      <c r="B159" s="17"/>
      <c r="C159" s="17"/>
      <c r="D159" s="17" t="e">
        <f t="shared" si="5"/>
        <v>#REF!</v>
      </c>
      <c r="E159" s="18"/>
      <c r="F159" s="7"/>
      <c r="G159" s="19"/>
      <c r="H159" s="17"/>
      <c r="I159" s="17"/>
      <c r="J159" s="35">
        <f t="shared" si="4"/>
        <v>66978</v>
      </c>
      <c r="K159" s="20"/>
      <c r="L159" s="7"/>
    </row>
    <row r="160" spans="1:12" s="9" customFormat="1" ht="18.75" x14ac:dyDescent="0.3">
      <c r="A160" s="19"/>
      <c r="B160" s="17"/>
      <c r="C160" s="17"/>
      <c r="D160" s="17" t="e">
        <f t="shared" si="5"/>
        <v>#REF!</v>
      </c>
      <c r="E160" s="18"/>
      <c r="F160" s="7"/>
      <c r="G160" s="19"/>
      <c r="H160" s="17"/>
      <c r="I160" s="17"/>
      <c r="J160" s="35">
        <f t="shared" si="4"/>
        <v>66978</v>
      </c>
      <c r="K160" s="20"/>
      <c r="L160" s="7"/>
    </row>
    <row r="161" spans="1:12" s="9" customFormat="1" ht="18.75" x14ac:dyDescent="0.3">
      <c r="A161" s="19"/>
      <c r="B161" s="17"/>
      <c r="C161" s="17"/>
      <c r="D161" s="17" t="e">
        <f t="shared" si="5"/>
        <v>#REF!</v>
      </c>
      <c r="E161" s="18"/>
      <c r="F161" s="7"/>
      <c r="G161" s="19"/>
      <c r="H161" s="17"/>
      <c r="I161" s="17"/>
      <c r="J161" s="35">
        <f t="shared" si="4"/>
        <v>66978</v>
      </c>
      <c r="K161" s="20"/>
      <c r="L161" s="7"/>
    </row>
    <row r="162" spans="1:12" s="9" customFormat="1" ht="18.75" x14ac:dyDescent="0.3">
      <c r="A162" s="19"/>
      <c r="B162" s="17"/>
      <c r="C162" s="17"/>
      <c r="D162" s="17" t="e">
        <f t="shared" si="5"/>
        <v>#REF!</v>
      </c>
      <c r="E162" s="18"/>
      <c r="F162" s="7"/>
      <c r="G162" s="19"/>
      <c r="H162" s="17"/>
      <c r="I162" s="17"/>
      <c r="J162" s="35">
        <f t="shared" si="4"/>
        <v>66978</v>
      </c>
      <c r="K162" s="20"/>
      <c r="L162" s="7"/>
    </row>
    <row r="163" spans="1:12" s="9" customFormat="1" ht="18.75" x14ac:dyDescent="0.3">
      <c r="A163" s="19"/>
      <c r="B163" s="17"/>
      <c r="C163" s="17"/>
      <c r="D163" s="17" t="e">
        <f t="shared" si="5"/>
        <v>#REF!</v>
      </c>
      <c r="E163" s="18"/>
      <c r="F163" s="7"/>
      <c r="G163" s="19"/>
      <c r="H163" s="17"/>
      <c r="I163" s="17"/>
      <c r="J163" s="35">
        <f t="shared" si="4"/>
        <v>66978</v>
      </c>
      <c r="K163" s="20"/>
      <c r="L163" s="7"/>
    </row>
    <row r="164" spans="1:12" s="9" customFormat="1" ht="18.75" x14ac:dyDescent="0.3">
      <c r="A164" s="19"/>
      <c r="B164" s="17"/>
      <c r="C164" s="17"/>
      <c r="D164" s="17" t="e">
        <f t="shared" si="5"/>
        <v>#REF!</v>
      </c>
      <c r="E164" s="18"/>
      <c r="F164" s="7"/>
      <c r="G164" s="19"/>
      <c r="H164" s="17"/>
      <c r="I164" s="17"/>
      <c r="J164" s="35">
        <f t="shared" si="4"/>
        <v>66978</v>
      </c>
      <c r="K164" s="20"/>
      <c r="L164" s="7"/>
    </row>
    <row r="165" spans="1:12" s="9" customFormat="1" ht="18.75" x14ac:dyDescent="0.3">
      <c r="A165" s="19"/>
      <c r="B165" s="17"/>
      <c r="C165" s="17"/>
      <c r="D165" s="17" t="e">
        <f t="shared" si="5"/>
        <v>#REF!</v>
      </c>
      <c r="E165" s="18"/>
      <c r="F165" s="7"/>
      <c r="G165" s="19"/>
      <c r="H165" s="17"/>
      <c r="I165" s="17"/>
      <c r="J165" s="35">
        <f t="shared" si="4"/>
        <v>66978</v>
      </c>
      <c r="K165" s="20"/>
      <c r="L165" s="7"/>
    </row>
    <row r="166" spans="1:12" s="9" customFormat="1" ht="18.75" x14ac:dyDescent="0.3">
      <c r="A166" s="19"/>
      <c r="B166" s="17"/>
      <c r="C166" s="17"/>
      <c r="D166" s="17" t="e">
        <f t="shared" si="5"/>
        <v>#REF!</v>
      </c>
      <c r="E166" s="18"/>
      <c r="F166" s="7"/>
      <c r="G166" s="19"/>
      <c r="H166" s="17"/>
      <c r="I166" s="17"/>
      <c r="J166" s="35">
        <f t="shared" si="4"/>
        <v>66978</v>
      </c>
      <c r="K166" s="20"/>
      <c r="L166" s="7"/>
    </row>
    <row r="167" spans="1:12" s="9" customFormat="1" ht="18.75" x14ac:dyDescent="0.3">
      <c r="A167" s="19"/>
      <c r="B167" s="17"/>
      <c r="C167" s="17"/>
      <c r="D167" s="17" t="e">
        <f t="shared" si="5"/>
        <v>#REF!</v>
      </c>
      <c r="E167" s="18"/>
      <c r="F167" s="7"/>
      <c r="G167" s="19"/>
      <c r="H167" s="17"/>
      <c r="I167" s="17"/>
      <c r="J167" s="35">
        <f t="shared" si="4"/>
        <v>66978</v>
      </c>
      <c r="K167" s="20"/>
      <c r="L167" s="7"/>
    </row>
    <row r="168" spans="1:12" s="9" customFormat="1" ht="18.75" x14ac:dyDescent="0.3">
      <c r="A168" s="19"/>
      <c r="B168" s="17"/>
      <c r="C168" s="17"/>
      <c r="D168" s="17" t="e">
        <f t="shared" si="5"/>
        <v>#REF!</v>
      </c>
      <c r="E168" s="18"/>
      <c r="F168" s="7"/>
      <c r="G168" s="19"/>
      <c r="H168" s="17"/>
      <c r="I168" s="17"/>
      <c r="J168" s="35">
        <f t="shared" si="4"/>
        <v>66978</v>
      </c>
      <c r="K168" s="20"/>
      <c r="L168" s="7"/>
    </row>
    <row r="169" spans="1:12" s="9" customFormat="1" ht="18.75" x14ac:dyDescent="0.3">
      <c r="A169" s="19"/>
      <c r="B169" s="17"/>
      <c r="C169" s="17"/>
      <c r="D169" s="17" t="e">
        <f t="shared" si="5"/>
        <v>#REF!</v>
      </c>
      <c r="E169" s="18"/>
      <c r="F169" s="7"/>
      <c r="G169" s="19"/>
      <c r="H169" s="17"/>
      <c r="I169" s="17"/>
      <c r="J169" s="35">
        <f t="shared" si="4"/>
        <v>66978</v>
      </c>
      <c r="K169" s="20"/>
      <c r="L169" s="7"/>
    </row>
    <row r="170" spans="1:12" s="9" customFormat="1" ht="18.75" x14ac:dyDescent="0.3">
      <c r="A170" s="19"/>
      <c r="B170" s="17"/>
      <c r="C170" s="17"/>
      <c r="D170" s="17" t="e">
        <f t="shared" si="5"/>
        <v>#REF!</v>
      </c>
      <c r="E170" s="18"/>
      <c r="F170" s="7"/>
      <c r="G170" s="19"/>
      <c r="H170" s="17"/>
      <c r="I170" s="17"/>
      <c r="J170" s="35">
        <f t="shared" si="4"/>
        <v>66978</v>
      </c>
      <c r="K170" s="20"/>
      <c r="L170" s="7"/>
    </row>
    <row r="171" spans="1:12" s="9" customFormat="1" ht="18.75" x14ac:dyDescent="0.3">
      <c r="A171" s="19"/>
      <c r="B171" s="17"/>
      <c r="C171" s="17"/>
      <c r="D171" s="17" t="e">
        <f t="shared" si="5"/>
        <v>#REF!</v>
      </c>
      <c r="E171" s="18"/>
      <c r="F171" s="7"/>
      <c r="G171" s="19"/>
      <c r="H171" s="17"/>
      <c r="I171" s="17"/>
      <c r="J171" s="35">
        <f t="shared" si="4"/>
        <v>66978</v>
      </c>
      <c r="K171" s="20"/>
      <c r="L171" s="7"/>
    </row>
    <row r="172" spans="1:12" s="9" customFormat="1" ht="18.75" x14ac:dyDescent="0.3">
      <c r="A172" s="19"/>
      <c r="B172" s="17"/>
      <c r="C172" s="17"/>
      <c r="D172" s="17" t="e">
        <f t="shared" si="5"/>
        <v>#REF!</v>
      </c>
      <c r="E172" s="18"/>
      <c r="F172" s="7"/>
      <c r="G172" s="19"/>
      <c r="H172" s="17"/>
      <c r="I172" s="17"/>
      <c r="J172" s="35">
        <f t="shared" si="4"/>
        <v>66978</v>
      </c>
      <c r="K172" s="20"/>
      <c r="L172" s="7"/>
    </row>
    <row r="173" spans="1:12" s="9" customFormat="1" ht="18.75" x14ac:dyDescent="0.3">
      <c r="A173" s="19"/>
      <c r="B173" s="17"/>
      <c r="C173" s="17"/>
      <c r="D173" s="17" t="e">
        <f t="shared" si="5"/>
        <v>#REF!</v>
      </c>
      <c r="E173" s="18"/>
      <c r="F173" s="7"/>
      <c r="G173" s="19"/>
      <c r="H173" s="17"/>
      <c r="I173" s="17"/>
      <c r="J173" s="35">
        <f t="shared" si="4"/>
        <v>66978</v>
      </c>
      <c r="K173" s="20"/>
      <c r="L173" s="7"/>
    </row>
    <row r="174" spans="1:12" s="9" customFormat="1" ht="18.75" x14ac:dyDescent="0.3">
      <c r="A174" s="19"/>
      <c r="B174" s="17"/>
      <c r="C174" s="17"/>
      <c r="D174" s="17" t="e">
        <f t="shared" si="5"/>
        <v>#REF!</v>
      </c>
      <c r="E174" s="18"/>
      <c r="F174" s="7"/>
      <c r="G174" s="19"/>
      <c r="H174" s="17"/>
      <c r="I174" s="17"/>
      <c r="J174" s="35">
        <f t="shared" si="4"/>
        <v>66978</v>
      </c>
      <c r="K174" s="20"/>
      <c r="L174" s="7"/>
    </row>
    <row r="175" spans="1:12" s="9" customFormat="1" ht="18.75" x14ac:dyDescent="0.3">
      <c r="A175" s="19"/>
      <c r="B175" s="17"/>
      <c r="C175" s="17"/>
      <c r="D175" s="17" t="e">
        <f t="shared" si="5"/>
        <v>#REF!</v>
      </c>
      <c r="E175" s="18"/>
      <c r="F175" s="7"/>
      <c r="G175" s="19"/>
      <c r="H175" s="17"/>
      <c r="I175" s="17"/>
      <c r="J175" s="35">
        <f t="shared" si="4"/>
        <v>66978</v>
      </c>
      <c r="K175" s="20"/>
      <c r="L175" s="7"/>
    </row>
    <row r="176" spans="1:12" s="9" customFormat="1" ht="18.75" x14ac:dyDescent="0.3">
      <c r="A176" s="19"/>
      <c r="B176" s="17"/>
      <c r="C176" s="17"/>
      <c r="D176" s="17" t="e">
        <f t="shared" si="5"/>
        <v>#REF!</v>
      </c>
      <c r="E176" s="18"/>
      <c r="F176" s="7"/>
      <c r="G176" s="19"/>
      <c r="H176" s="17"/>
      <c r="I176" s="17"/>
      <c r="J176" s="35">
        <f t="shared" si="4"/>
        <v>66978</v>
      </c>
      <c r="K176" s="20"/>
      <c r="L176" s="7"/>
    </row>
    <row r="177" spans="1:12" s="9" customFormat="1" ht="18.75" x14ac:dyDescent="0.3">
      <c r="A177" s="19"/>
      <c r="B177" s="17"/>
      <c r="C177" s="17"/>
      <c r="D177" s="17" t="e">
        <f t="shared" si="5"/>
        <v>#REF!</v>
      </c>
      <c r="E177" s="18"/>
      <c r="F177" s="7"/>
      <c r="G177" s="19"/>
      <c r="H177" s="17"/>
      <c r="I177" s="17"/>
      <c r="J177" s="35">
        <f t="shared" si="4"/>
        <v>66978</v>
      </c>
      <c r="K177" s="20"/>
      <c r="L177" s="7"/>
    </row>
    <row r="178" spans="1:12" s="9" customFormat="1" ht="18.75" x14ac:dyDescent="0.3">
      <c r="A178" s="19"/>
      <c r="B178" s="17"/>
      <c r="C178" s="17"/>
      <c r="D178" s="17" t="e">
        <f t="shared" si="5"/>
        <v>#REF!</v>
      </c>
      <c r="E178" s="18"/>
      <c r="F178" s="7"/>
      <c r="G178" s="19"/>
      <c r="H178" s="17"/>
      <c r="I178" s="17"/>
      <c r="J178" s="35">
        <f t="shared" si="4"/>
        <v>66978</v>
      </c>
      <c r="K178" s="20"/>
      <c r="L178" s="7"/>
    </row>
    <row r="179" spans="1:12" s="9" customFormat="1" ht="18.75" x14ac:dyDescent="0.3">
      <c r="A179" s="19"/>
      <c r="B179" s="17"/>
      <c r="C179" s="17"/>
      <c r="D179" s="17" t="e">
        <f t="shared" si="5"/>
        <v>#REF!</v>
      </c>
      <c r="E179" s="18"/>
      <c r="F179" s="7"/>
      <c r="G179" s="19"/>
      <c r="H179" s="17"/>
      <c r="I179" s="17"/>
      <c r="J179" s="35">
        <f t="shared" si="4"/>
        <v>66978</v>
      </c>
      <c r="K179" s="20"/>
      <c r="L179" s="7"/>
    </row>
    <row r="180" spans="1:12" s="9" customFormat="1" ht="18.75" x14ac:dyDescent="0.3">
      <c r="A180" s="19"/>
      <c r="B180" s="17"/>
      <c r="C180" s="17"/>
      <c r="D180" s="17" t="e">
        <f t="shared" si="5"/>
        <v>#REF!</v>
      </c>
      <c r="E180" s="18"/>
      <c r="F180" s="7"/>
      <c r="G180" s="19"/>
      <c r="H180" s="17"/>
      <c r="I180" s="17"/>
      <c r="J180" s="35">
        <f t="shared" si="4"/>
        <v>66978</v>
      </c>
      <c r="K180" s="20"/>
      <c r="L180" s="7"/>
    </row>
    <row r="181" spans="1:12" s="9" customFormat="1" ht="18.75" x14ac:dyDescent="0.3">
      <c r="A181" s="19"/>
      <c r="B181" s="17"/>
      <c r="C181" s="17"/>
      <c r="D181" s="17" t="e">
        <f t="shared" si="5"/>
        <v>#REF!</v>
      </c>
      <c r="E181" s="18"/>
      <c r="F181" s="7"/>
      <c r="G181" s="19"/>
      <c r="H181" s="17"/>
      <c r="I181" s="17"/>
      <c r="J181" s="35">
        <f t="shared" si="4"/>
        <v>66978</v>
      </c>
      <c r="K181" s="20"/>
      <c r="L181" s="7"/>
    </row>
    <row r="182" spans="1:12" s="9" customFormat="1" ht="18.75" x14ac:dyDescent="0.3">
      <c r="A182" s="19"/>
      <c r="B182" s="17"/>
      <c r="C182" s="17"/>
      <c r="D182" s="17" t="e">
        <f t="shared" si="5"/>
        <v>#REF!</v>
      </c>
      <c r="E182" s="18"/>
      <c r="F182" s="7"/>
      <c r="G182" s="19"/>
      <c r="H182" s="17"/>
      <c r="I182" s="17"/>
      <c r="J182" s="35">
        <f t="shared" si="4"/>
        <v>66978</v>
      </c>
      <c r="K182" s="20"/>
      <c r="L182" s="7"/>
    </row>
    <row r="183" spans="1:12" s="9" customFormat="1" ht="18.75" x14ac:dyDescent="0.3">
      <c r="A183" s="19"/>
      <c r="B183" s="17"/>
      <c r="C183" s="17"/>
      <c r="D183" s="17" t="e">
        <f t="shared" si="5"/>
        <v>#REF!</v>
      </c>
      <c r="E183" s="18"/>
      <c r="F183" s="7"/>
      <c r="G183" s="19"/>
      <c r="H183" s="17"/>
      <c r="I183" s="17"/>
      <c r="J183" s="35">
        <f t="shared" si="4"/>
        <v>66978</v>
      </c>
      <c r="K183" s="20"/>
      <c r="L183" s="7"/>
    </row>
    <row r="184" spans="1:12" s="9" customFormat="1" ht="18.75" x14ac:dyDescent="0.3">
      <c r="A184" s="19"/>
      <c r="B184" s="17"/>
      <c r="C184" s="17"/>
      <c r="D184" s="17" t="e">
        <f t="shared" si="5"/>
        <v>#REF!</v>
      </c>
      <c r="E184" s="18"/>
      <c r="F184" s="7"/>
      <c r="G184" s="19"/>
      <c r="H184" s="17"/>
      <c r="I184" s="17"/>
      <c r="J184" s="35">
        <f t="shared" si="4"/>
        <v>66978</v>
      </c>
      <c r="K184" s="20"/>
      <c r="L184" s="7"/>
    </row>
    <row r="185" spans="1:12" s="9" customFormat="1" ht="18.75" x14ac:dyDescent="0.3">
      <c r="A185" s="19"/>
      <c r="B185" s="17"/>
      <c r="C185" s="17"/>
      <c r="D185" s="17" t="e">
        <f t="shared" si="5"/>
        <v>#REF!</v>
      </c>
      <c r="E185" s="18"/>
      <c r="F185" s="7"/>
      <c r="G185" s="19"/>
      <c r="H185" s="17"/>
      <c r="I185" s="17"/>
      <c r="J185" s="35">
        <f t="shared" si="4"/>
        <v>66978</v>
      </c>
      <c r="K185" s="20"/>
      <c r="L185" s="7"/>
    </row>
    <row r="186" spans="1:12" s="9" customFormat="1" ht="18.75" x14ac:dyDescent="0.3">
      <c r="A186" s="19"/>
      <c r="B186" s="17"/>
      <c r="C186" s="17"/>
      <c r="D186" s="17" t="e">
        <f t="shared" si="5"/>
        <v>#REF!</v>
      </c>
      <c r="E186" s="18"/>
      <c r="F186" s="7"/>
      <c r="G186" s="19"/>
      <c r="H186" s="17"/>
      <c r="I186" s="17"/>
      <c r="J186" s="35">
        <f t="shared" si="4"/>
        <v>66978</v>
      </c>
      <c r="K186" s="20"/>
      <c r="L186" s="7"/>
    </row>
    <row r="187" spans="1:12" s="9" customFormat="1" ht="18.75" x14ac:dyDescent="0.3">
      <c r="A187" s="19"/>
      <c r="B187" s="17"/>
      <c r="C187" s="17"/>
      <c r="D187" s="17" t="e">
        <f t="shared" si="5"/>
        <v>#REF!</v>
      </c>
      <c r="E187" s="18"/>
      <c r="F187" s="7"/>
      <c r="G187" s="19"/>
      <c r="H187" s="17"/>
      <c r="I187" s="17"/>
      <c r="J187" s="35">
        <f t="shared" si="4"/>
        <v>66978</v>
      </c>
      <c r="K187" s="20"/>
      <c r="L187" s="7"/>
    </row>
    <row r="188" spans="1:12" s="9" customFormat="1" ht="18.75" x14ac:dyDescent="0.3">
      <c r="A188" s="19"/>
      <c r="B188" s="17"/>
      <c r="C188" s="17"/>
      <c r="D188" s="17" t="e">
        <f t="shared" si="5"/>
        <v>#REF!</v>
      </c>
      <c r="E188" s="18"/>
      <c r="F188" s="7"/>
      <c r="G188" s="19"/>
      <c r="H188" s="17"/>
      <c r="I188" s="17"/>
      <c r="J188" s="35">
        <f t="shared" si="4"/>
        <v>66978</v>
      </c>
      <c r="K188" s="20"/>
      <c r="L188" s="7"/>
    </row>
    <row r="189" spans="1:12" s="9" customFormat="1" ht="18.75" x14ac:dyDescent="0.3">
      <c r="A189" s="19"/>
      <c r="B189" s="17"/>
      <c r="C189" s="17"/>
      <c r="D189" s="17" t="e">
        <f t="shared" si="5"/>
        <v>#REF!</v>
      </c>
      <c r="E189" s="18"/>
      <c r="F189" s="7"/>
      <c r="G189" s="19"/>
      <c r="H189" s="17"/>
      <c r="I189" s="17"/>
      <c r="J189" s="35">
        <f t="shared" si="4"/>
        <v>66978</v>
      </c>
      <c r="K189" s="20"/>
      <c r="L189" s="7"/>
    </row>
    <row r="190" spans="1:12" s="9" customFormat="1" ht="18.75" x14ac:dyDescent="0.3">
      <c r="A190" s="19"/>
      <c r="B190" s="17"/>
      <c r="C190" s="17"/>
      <c r="D190" s="17" t="e">
        <f t="shared" si="5"/>
        <v>#REF!</v>
      </c>
      <c r="E190" s="18"/>
      <c r="F190" s="7"/>
      <c r="G190" s="19"/>
      <c r="H190" s="17"/>
      <c r="I190" s="17"/>
      <c r="J190" s="35">
        <f t="shared" si="4"/>
        <v>66978</v>
      </c>
      <c r="K190" s="20"/>
      <c r="L190" s="7"/>
    </row>
    <row r="191" spans="1:12" s="9" customFormat="1" ht="18.75" x14ac:dyDescent="0.3">
      <c r="A191" s="19"/>
      <c r="B191" s="17"/>
      <c r="C191" s="17"/>
      <c r="D191" s="17" t="e">
        <f t="shared" si="5"/>
        <v>#REF!</v>
      </c>
      <c r="E191" s="18"/>
      <c r="F191" s="7"/>
      <c r="G191" s="19"/>
      <c r="H191" s="17"/>
      <c r="I191" s="17"/>
      <c r="J191" s="35">
        <f t="shared" si="4"/>
        <v>66978</v>
      </c>
      <c r="K191" s="20"/>
      <c r="L191" s="7"/>
    </row>
    <row r="192" spans="1:12" s="9" customFormat="1" ht="18.75" x14ac:dyDescent="0.3">
      <c r="A192" s="19"/>
      <c r="B192" s="17"/>
      <c r="C192" s="17"/>
      <c r="D192" s="17" t="e">
        <f t="shared" si="5"/>
        <v>#REF!</v>
      </c>
      <c r="E192" s="18"/>
      <c r="F192" s="7"/>
      <c r="G192" s="19"/>
      <c r="H192" s="17"/>
      <c r="I192" s="17"/>
      <c r="J192" s="35">
        <f t="shared" si="4"/>
        <v>66978</v>
      </c>
      <c r="K192" s="20"/>
      <c r="L192" s="7"/>
    </row>
    <row r="193" spans="1:12" s="9" customFormat="1" ht="18.75" x14ac:dyDescent="0.3">
      <c r="A193" s="19"/>
      <c r="B193" s="17"/>
      <c r="C193" s="17"/>
      <c r="D193" s="17" t="e">
        <f t="shared" si="5"/>
        <v>#REF!</v>
      </c>
      <c r="E193" s="18"/>
      <c r="F193" s="7"/>
      <c r="G193" s="19"/>
      <c r="H193" s="17"/>
      <c r="I193" s="17"/>
      <c r="J193" s="35">
        <f t="shared" si="4"/>
        <v>66978</v>
      </c>
      <c r="K193" s="20"/>
      <c r="L193" s="7"/>
    </row>
    <row r="194" spans="1:12" s="9" customFormat="1" ht="18.75" x14ac:dyDescent="0.3">
      <c r="A194" s="19"/>
      <c r="B194" s="17"/>
      <c r="C194" s="17"/>
      <c r="D194" s="17" t="e">
        <f t="shared" si="5"/>
        <v>#REF!</v>
      </c>
      <c r="E194" s="18"/>
      <c r="F194" s="7"/>
      <c r="G194" s="19"/>
      <c r="H194" s="17"/>
      <c r="I194" s="17"/>
      <c r="J194" s="35">
        <f t="shared" si="4"/>
        <v>66978</v>
      </c>
      <c r="K194" s="20"/>
      <c r="L194" s="7"/>
    </row>
    <row r="195" spans="1:12" s="9" customFormat="1" ht="18.75" x14ac:dyDescent="0.3">
      <c r="A195" s="19"/>
      <c r="B195" s="17"/>
      <c r="C195" s="17"/>
      <c r="D195" s="17" t="e">
        <f t="shared" si="5"/>
        <v>#REF!</v>
      </c>
      <c r="E195" s="18"/>
      <c r="F195" s="7"/>
      <c r="G195" s="19"/>
      <c r="H195" s="17"/>
      <c r="I195" s="17"/>
      <c r="J195" s="35">
        <f t="shared" si="4"/>
        <v>66978</v>
      </c>
      <c r="K195" s="20"/>
      <c r="L195" s="7"/>
    </row>
    <row r="196" spans="1:12" s="9" customFormat="1" ht="18.75" x14ac:dyDescent="0.3">
      <c r="A196" s="19"/>
      <c r="B196" s="17"/>
      <c r="C196" s="17"/>
      <c r="D196" s="17" t="e">
        <f t="shared" si="5"/>
        <v>#REF!</v>
      </c>
      <c r="E196" s="18"/>
      <c r="F196" s="7"/>
      <c r="G196" s="19"/>
      <c r="H196" s="17"/>
      <c r="I196" s="17"/>
      <c r="J196" s="35">
        <f t="shared" si="4"/>
        <v>66978</v>
      </c>
      <c r="K196" s="20"/>
      <c r="L196" s="7"/>
    </row>
    <row r="197" spans="1:12" s="9" customFormat="1" ht="18.75" x14ac:dyDescent="0.3">
      <c r="A197" s="19"/>
      <c r="B197" s="17"/>
      <c r="C197" s="17"/>
      <c r="D197" s="17" t="e">
        <f t="shared" si="5"/>
        <v>#REF!</v>
      </c>
      <c r="E197" s="18"/>
      <c r="F197" s="7"/>
      <c r="G197" s="19"/>
      <c r="H197" s="17"/>
      <c r="I197" s="17"/>
      <c r="J197" s="35">
        <f t="shared" si="4"/>
        <v>66978</v>
      </c>
      <c r="K197" s="20"/>
      <c r="L197" s="7"/>
    </row>
    <row r="198" spans="1:12" s="9" customFormat="1" ht="18.75" x14ac:dyDescent="0.3">
      <c r="A198" s="19"/>
      <c r="B198" s="17"/>
      <c r="C198" s="17"/>
      <c r="D198" s="17" t="e">
        <f t="shared" si="5"/>
        <v>#REF!</v>
      </c>
      <c r="E198" s="18"/>
      <c r="F198" s="7"/>
      <c r="G198" s="19"/>
      <c r="H198" s="17"/>
      <c r="I198" s="17"/>
      <c r="J198" s="35">
        <f t="shared" si="4"/>
        <v>66978</v>
      </c>
      <c r="K198" s="20"/>
      <c r="L198" s="7"/>
    </row>
    <row r="199" spans="1:12" s="9" customFormat="1" ht="18.75" x14ac:dyDescent="0.3">
      <c r="A199" s="19"/>
      <c r="B199" s="17"/>
      <c r="C199" s="17"/>
      <c r="D199" s="17" t="e">
        <f t="shared" si="5"/>
        <v>#REF!</v>
      </c>
      <c r="E199" s="18"/>
      <c r="F199" s="7"/>
      <c r="G199" s="19"/>
      <c r="H199" s="17"/>
      <c r="I199" s="17"/>
      <c r="J199" s="35">
        <f t="shared" si="4"/>
        <v>66978</v>
      </c>
      <c r="K199" s="20"/>
      <c r="L199" s="7"/>
    </row>
    <row r="200" spans="1:12" s="9" customFormat="1" ht="18.75" x14ac:dyDescent="0.3">
      <c r="A200" s="19"/>
      <c r="B200" s="17"/>
      <c r="C200" s="17"/>
      <c r="D200" s="17" t="e">
        <f t="shared" si="5"/>
        <v>#REF!</v>
      </c>
      <c r="E200" s="18"/>
      <c r="F200" s="7"/>
      <c r="G200" s="19"/>
      <c r="H200" s="17"/>
      <c r="I200" s="17"/>
      <c r="J200" s="35">
        <f t="shared" si="4"/>
        <v>66978</v>
      </c>
      <c r="K200" s="20"/>
      <c r="L200" s="7"/>
    </row>
    <row r="201" spans="1:12" s="9" customFormat="1" ht="18.75" x14ac:dyDescent="0.3">
      <c r="A201" s="19"/>
      <c r="B201" s="17"/>
      <c r="C201" s="17"/>
      <c r="D201" s="17" t="e">
        <f t="shared" si="5"/>
        <v>#REF!</v>
      </c>
      <c r="E201" s="18"/>
      <c r="F201" s="7"/>
      <c r="G201" s="19"/>
      <c r="H201" s="17"/>
      <c r="I201" s="17"/>
      <c r="J201" s="35">
        <f t="shared" ref="J201:J264" si="6">J200+H201-I201</f>
        <v>66978</v>
      </c>
      <c r="K201" s="20"/>
      <c r="L201" s="7"/>
    </row>
    <row r="202" spans="1:12" s="9" customFormat="1" ht="18.75" x14ac:dyDescent="0.3">
      <c r="A202" s="19"/>
      <c r="B202" s="17"/>
      <c r="C202" s="17"/>
      <c r="D202" s="17" t="e">
        <f t="shared" si="5"/>
        <v>#REF!</v>
      </c>
      <c r="E202" s="18"/>
      <c r="F202" s="7"/>
      <c r="G202" s="19"/>
      <c r="H202" s="17"/>
      <c r="I202" s="17"/>
      <c r="J202" s="35">
        <f t="shared" si="6"/>
        <v>66978</v>
      </c>
      <c r="K202" s="20"/>
      <c r="L202" s="7"/>
    </row>
    <row r="203" spans="1:12" s="9" customFormat="1" ht="18.75" x14ac:dyDescent="0.3">
      <c r="A203" s="19"/>
      <c r="B203" s="17"/>
      <c r="C203" s="17"/>
      <c r="D203" s="17" t="e">
        <f t="shared" si="5"/>
        <v>#REF!</v>
      </c>
      <c r="E203" s="18"/>
      <c r="F203" s="7"/>
      <c r="G203" s="19"/>
      <c r="H203" s="17"/>
      <c r="I203" s="17"/>
      <c r="J203" s="35">
        <f t="shared" si="6"/>
        <v>66978</v>
      </c>
      <c r="K203" s="20"/>
      <c r="L203" s="7"/>
    </row>
    <row r="204" spans="1:12" s="9" customFormat="1" ht="18.75" x14ac:dyDescent="0.3">
      <c r="A204" s="19"/>
      <c r="B204" s="17"/>
      <c r="C204" s="17"/>
      <c r="D204" s="17" t="e">
        <f t="shared" si="5"/>
        <v>#REF!</v>
      </c>
      <c r="E204" s="18"/>
      <c r="F204" s="7"/>
      <c r="G204" s="19"/>
      <c r="H204" s="17"/>
      <c r="I204" s="17"/>
      <c r="J204" s="35">
        <f t="shared" si="6"/>
        <v>66978</v>
      </c>
      <c r="K204" s="20"/>
      <c r="L204" s="7"/>
    </row>
    <row r="205" spans="1:12" s="9" customFormat="1" ht="18.75" x14ac:dyDescent="0.3">
      <c r="A205" s="19"/>
      <c r="B205" s="17"/>
      <c r="C205" s="17"/>
      <c r="D205" s="17" t="e">
        <f t="shared" si="5"/>
        <v>#REF!</v>
      </c>
      <c r="E205" s="18"/>
      <c r="F205" s="7"/>
      <c r="G205" s="19"/>
      <c r="H205" s="17"/>
      <c r="I205" s="17"/>
      <c r="J205" s="35">
        <f t="shared" si="6"/>
        <v>66978</v>
      </c>
      <c r="K205" s="20"/>
      <c r="L205" s="7"/>
    </row>
    <row r="206" spans="1:12" s="9" customFormat="1" ht="18.75" x14ac:dyDescent="0.3">
      <c r="A206" s="19"/>
      <c r="B206" s="17"/>
      <c r="C206" s="17"/>
      <c r="D206" s="17" t="e">
        <f t="shared" si="5"/>
        <v>#REF!</v>
      </c>
      <c r="E206" s="18"/>
      <c r="F206" s="7"/>
      <c r="G206" s="19"/>
      <c r="H206" s="17"/>
      <c r="I206" s="17"/>
      <c r="J206" s="35">
        <f t="shared" si="6"/>
        <v>66978</v>
      </c>
      <c r="K206" s="20"/>
      <c r="L206" s="7"/>
    </row>
    <row r="207" spans="1:12" s="9" customFormat="1" ht="18.75" x14ac:dyDescent="0.3">
      <c r="A207" s="19"/>
      <c r="B207" s="17"/>
      <c r="C207" s="17"/>
      <c r="D207" s="17" t="e">
        <f t="shared" si="5"/>
        <v>#REF!</v>
      </c>
      <c r="E207" s="18"/>
      <c r="F207" s="7"/>
      <c r="G207" s="19"/>
      <c r="H207" s="17"/>
      <c r="I207" s="17"/>
      <c r="J207" s="35">
        <f t="shared" si="6"/>
        <v>66978</v>
      </c>
      <c r="K207" s="20"/>
      <c r="L207" s="7"/>
    </row>
    <row r="208" spans="1:12" s="9" customFormat="1" ht="18.75" x14ac:dyDescent="0.3">
      <c r="A208" s="19"/>
      <c r="B208" s="17"/>
      <c r="C208" s="17"/>
      <c r="D208" s="17" t="e">
        <f t="shared" si="5"/>
        <v>#REF!</v>
      </c>
      <c r="E208" s="18"/>
      <c r="F208" s="7"/>
      <c r="G208" s="19"/>
      <c r="H208" s="17"/>
      <c r="I208" s="17"/>
      <c r="J208" s="35">
        <f t="shared" si="6"/>
        <v>66978</v>
      </c>
      <c r="K208" s="20"/>
      <c r="L208" s="7"/>
    </row>
    <row r="209" spans="1:12" s="9" customFormat="1" ht="18.75" x14ac:dyDescent="0.3">
      <c r="A209" s="19"/>
      <c r="B209" s="17"/>
      <c r="C209" s="17"/>
      <c r="D209" s="17" t="e">
        <f t="shared" si="5"/>
        <v>#REF!</v>
      </c>
      <c r="E209" s="18"/>
      <c r="F209" s="7"/>
      <c r="G209" s="19"/>
      <c r="H209" s="17"/>
      <c r="I209" s="17"/>
      <c r="J209" s="35">
        <f t="shared" si="6"/>
        <v>66978</v>
      </c>
      <c r="K209" s="20"/>
      <c r="L209" s="7"/>
    </row>
    <row r="210" spans="1:12" s="9" customFormat="1" ht="18.75" x14ac:dyDescent="0.3">
      <c r="A210" s="19"/>
      <c r="B210" s="17"/>
      <c r="C210" s="17"/>
      <c r="D210" s="17" t="e">
        <f t="shared" si="5"/>
        <v>#REF!</v>
      </c>
      <c r="E210" s="18"/>
      <c r="F210" s="7"/>
      <c r="G210" s="19"/>
      <c r="H210" s="17"/>
      <c r="I210" s="17"/>
      <c r="J210" s="35">
        <f t="shared" si="6"/>
        <v>66978</v>
      </c>
      <c r="K210" s="20"/>
      <c r="L210" s="7"/>
    </row>
    <row r="211" spans="1:12" s="9" customFormat="1" ht="18.75" x14ac:dyDescent="0.3">
      <c r="A211" s="19"/>
      <c r="B211" s="17"/>
      <c r="C211" s="17"/>
      <c r="D211" s="17" t="e">
        <f t="shared" si="5"/>
        <v>#REF!</v>
      </c>
      <c r="E211" s="18"/>
      <c r="F211" s="7"/>
      <c r="G211" s="19"/>
      <c r="H211" s="17"/>
      <c r="I211" s="17"/>
      <c r="J211" s="35">
        <f t="shared" si="6"/>
        <v>66978</v>
      </c>
      <c r="K211" s="20"/>
      <c r="L211" s="7"/>
    </row>
    <row r="212" spans="1:12" s="9" customFormat="1" ht="18.75" x14ac:dyDescent="0.3">
      <c r="A212" s="19"/>
      <c r="B212" s="17"/>
      <c r="C212" s="17"/>
      <c r="D212" s="17" t="e">
        <f t="shared" ref="D212:D275" si="7">D211+B212-C212</f>
        <v>#REF!</v>
      </c>
      <c r="E212" s="18"/>
      <c r="F212" s="7"/>
      <c r="G212" s="19"/>
      <c r="H212" s="17"/>
      <c r="I212" s="17"/>
      <c r="J212" s="35">
        <f t="shared" si="6"/>
        <v>66978</v>
      </c>
      <c r="K212" s="20"/>
      <c r="L212" s="7"/>
    </row>
    <row r="213" spans="1:12" s="9" customFormat="1" ht="18.75" x14ac:dyDescent="0.3">
      <c r="A213" s="19"/>
      <c r="B213" s="17"/>
      <c r="C213" s="17"/>
      <c r="D213" s="17" t="e">
        <f t="shared" si="7"/>
        <v>#REF!</v>
      </c>
      <c r="E213" s="18"/>
      <c r="F213" s="7"/>
      <c r="G213" s="19"/>
      <c r="H213" s="17"/>
      <c r="I213" s="17"/>
      <c r="J213" s="35">
        <f t="shared" si="6"/>
        <v>66978</v>
      </c>
      <c r="K213" s="20"/>
      <c r="L213" s="7"/>
    </row>
    <row r="214" spans="1:12" s="9" customFormat="1" ht="18.75" x14ac:dyDescent="0.3">
      <c r="A214" s="19"/>
      <c r="B214" s="17"/>
      <c r="C214" s="17"/>
      <c r="D214" s="17" t="e">
        <f t="shared" si="7"/>
        <v>#REF!</v>
      </c>
      <c r="E214" s="18"/>
      <c r="F214" s="7"/>
      <c r="G214" s="19"/>
      <c r="H214" s="17"/>
      <c r="I214" s="17"/>
      <c r="J214" s="35">
        <f t="shared" si="6"/>
        <v>66978</v>
      </c>
      <c r="K214" s="20"/>
      <c r="L214" s="7"/>
    </row>
    <row r="215" spans="1:12" s="9" customFormat="1" ht="18.75" x14ac:dyDescent="0.3">
      <c r="A215" s="19"/>
      <c r="B215" s="17"/>
      <c r="C215" s="17"/>
      <c r="D215" s="17" t="e">
        <f t="shared" si="7"/>
        <v>#REF!</v>
      </c>
      <c r="E215" s="18"/>
      <c r="F215" s="7"/>
      <c r="G215" s="19"/>
      <c r="H215" s="17"/>
      <c r="I215" s="17"/>
      <c r="J215" s="35">
        <f t="shared" si="6"/>
        <v>66978</v>
      </c>
      <c r="K215" s="20"/>
      <c r="L215" s="7"/>
    </row>
    <row r="216" spans="1:12" s="9" customFormat="1" ht="18.75" x14ac:dyDescent="0.3">
      <c r="A216" s="19"/>
      <c r="B216" s="17"/>
      <c r="C216" s="17"/>
      <c r="D216" s="17" t="e">
        <f t="shared" si="7"/>
        <v>#REF!</v>
      </c>
      <c r="E216" s="18"/>
      <c r="F216" s="7"/>
      <c r="G216" s="19"/>
      <c r="H216" s="17"/>
      <c r="I216" s="17"/>
      <c r="J216" s="35">
        <f t="shared" si="6"/>
        <v>66978</v>
      </c>
      <c r="K216" s="20"/>
      <c r="L216" s="7"/>
    </row>
    <row r="217" spans="1:12" s="9" customFormat="1" ht="18.75" x14ac:dyDescent="0.3">
      <c r="A217" s="19"/>
      <c r="B217" s="17"/>
      <c r="C217" s="17"/>
      <c r="D217" s="17" t="e">
        <f t="shared" si="7"/>
        <v>#REF!</v>
      </c>
      <c r="E217" s="18"/>
      <c r="F217" s="7"/>
      <c r="G217" s="19"/>
      <c r="H217" s="17"/>
      <c r="I217" s="17"/>
      <c r="J217" s="35">
        <f t="shared" si="6"/>
        <v>66978</v>
      </c>
      <c r="K217" s="20"/>
      <c r="L217" s="7"/>
    </row>
    <row r="218" spans="1:12" s="9" customFormat="1" ht="18.75" x14ac:dyDescent="0.3">
      <c r="A218" s="19"/>
      <c r="B218" s="17"/>
      <c r="C218" s="17"/>
      <c r="D218" s="17" t="e">
        <f t="shared" si="7"/>
        <v>#REF!</v>
      </c>
      <c r="E218" s="18"/>
      <c r="F218" s="7"/>
      <c r="G218" s="19"/>
      <c r="H218" s="17"/>
      <c r="I218" s="17"/>
      <c r="J218" s="35">
        <f t="shared" si="6"/>
        <v>66978</v>
      </c>
      <c r="K218" s="20"/>
      <c r="L218" s="7"/>
    </row>
    <row r="219" spans="1:12" s="9" customFormat="1" ht="18.75" x14ac:dyDescent="0.3">
      <c r="A219" s="19"/>
      <c r="B219" s="17"/>
      <c r="C219" s="17"/>
      <c r="D219" s="17" t="e">
        <f t="shared" si="7"/>
        <v>#REF!</v>
      </c>
      <c r="E219" s="18"/>
      <c r="F219" s="7"/>
      <c r="G219" s="19"/>
      <c r="H219" s="17"/>
      <c r="I219" s="17"/>
      <c r="J219" s="35">
        <f t="shared" si="6"/>
        <v>66978</v>
      </c>
      <c r="K219" s="20"/>
      <c r="L219" s="7"/>
    </row>
    <row r="220" spans="1:12" s="9" customFormat="1" ht="18.75" x14ac:dyDescent="0.3">
      <c r="A220" s="19"/>
      <c r="B220" s="17"/>
      <c r="C220" s="17"/>
      <c r="D220" s="17" t="e">
        <f t="shared" si="7"/>
        <v>#REF!</v>
      </c>
      <c r="E220" s="18"/>
      <c r="F220" s="7"/>
      <c r="G220" s="19"/>
      <c r="H220" s="17"/>
      <c r="I220" s="17"/>
      <c r="J220" s="35">
        <f t="shared" si="6"/>
        <v>66978</v>
      </c>
      <c r="K220" s="20"/>
      <c r="L220" s="7"/>
    </row>
    <row r="221" spans="1:12" s="9" customFormat="1" ht="18.75" x14ac:dyDescent="0.3">
      <c r="A221" s="19"/>
      <c r="B221" s="17"/>
      <c r="C221" s="17"/>
      <c r="D221" s="17" t="e">
        <f t="shared" si="7"/>
        <v>#REF!</v>
      </c>
      <c r="E221" s="18"/>
      <c r="F221" s="7"/>
      <c r="G221" s="19"/>
      <c r="H221" s="17"/>
      <c r="I221" s="17"/>
      <c r="J221" s="35">
        <f t="shared" si="6"/>
        <v>66978</v>
      </c>
      <c r="K221" s="20"/>
      <c r="L221" s="7"/>
    </row>
    <row r="222" spans="1:12" s="9" customFormat="1" ht="18.75" x14ac:dyDescent="0.3">
      <c r="A222" s="19"/>
      <c r="B222" s="17"/>
      <c r="C222" s="17"/>
      <c r="D222" s="17" t="e">
        <f t="shared" si="7"/>
        <v>#REF!</v>
      </c>
      <c r="E222" s="18"/>
      <c r="F222" s="7"/>
      <c r="G222" s="19"/>
      <c r="H222" s="17"/>
      <c r="I222" s="17"/>
      <c r="J222" s="35">
        <f t="shared" si="6"/>
        <v>66978</v>
      </c>
      <c r="K222" s="20"/>
      <c r="L222" s="7"/>
    </row>
    <row r="223" spans="1:12" s="9" customFormat="1" ht="18.75" x14ac:dyDescent="0.3">
      <c r="A223" s="19"/>
      <c r="B223" s="17"/>
      <c r="C223" s="17"/>
      <c r="D223" s="17" t="e">
        <f t="shared" si="7"/>
        <v>#REF!</v>
      </c>
      <c r="E223" s="18"/>
      <c r="F223" s="7"/>
      <c r="G223" s="19"/>
      <c r="H223" s="17"/>
      <c r="I223" s="17"/>
      <c r="J223" s="35">
        <f t="shared" si="6"/>
        <v>66978</v>
      </c>
      <c r="K223" s="20"/>
      <c r="L223" s="7"/>
    </row>
    <row r="224" spans="1:12" s="9" customFormat="1" ht="18.75" x14ac:dyDescent="0.3">
      <c r="A224" s="19"/>
      <c r="B224" s="17"/>
      <c r="C224" s="17"/>
      <c r="D224" s="17" t="e">
        <f t="shared" si="7"/>
        <v>#REF!</v>
      </c>
      <c r="E224" s="18"/>
      <c r="F224" s="7"/>
      <c r="G224" s="19"/>
      <c r="H224" s="17"/>
      <c r="I224" s="17"/>
      <c r="J224" s="35">
        <f t="shared" si="6"/>
        <v>66978</v>
      </c>
      <c r="K224" s="20"/>
      <c r="L224" s="7"/>
    </row>
    <row r="225" spans="1:12" s="9" customFormat="1" ht="18.75" x14ac:dyDescent="0.3">
      <c r="A225" s="19"/>
      <c r="B225" s="17"/>
      <c r="C225" s="17"/>
      <c r="D225" s="17" t="e">
        <f t="shared" si="7"/>
        <v>#REF!</v>
      </c>
      <c r="E225" s="18"/>
      <c r="F225" s="7"/>
      <c r="G225" s="19"/>
      <c r="H225" s="17"/>
      <c r="I225" s="17"/>
      <c r="J225" s="35">
        <f t="shared" si="6"/>
        <v>66978</v>
      </c>
      <c r="K225" s="20"/>
      <c r="L225" s="7"/>
    </row>
    <row r="226" spans="1:12" s="9" customFormat="1" ht="18.75" x14ac:dyDescent="0.3">
      <c r="A226" s="19"/>
      <c r="B226" s="17"/>
      <c r="C226" s="17"/>
      <c r="D226" s="17" t="e">
        <f t="shared" si="7"/>
        <v>#REF!</v>
      </c>
      <c r="E226" s="18"/>
      <c r="F226" s="7"/>
      <c r="G226" s="19"/>
      <c r="H226" s="17"/>
      <c r="I226" s="17"/>
      <c r="J226" s="35">
        <f t="shared" si="6"/>
        <v>66978</v>
      </c>
      <c r="K226" s="20"/>
      <c r="L226" s="7"/>
    </row>
    <row r="227" spans="1:12" s="9" customFormat="1" ht="18.75" x14ac:dyDescent="0.3">
      <c r="A227" s="19"/>
      <c r="B227" s="17"/>
      <c r="C227" s="17"/>
      <c r="D227" s="17" t="e">
        <f t="shared" si="7"/>
        <v>#REF!</v>
      </c>
      <c r="E227" s="18"/>
      <c r="F227" s="7"/>
      <c r="G227" s="19"/>
      <c r="H227" s="17"/>
      <c r="I227" s="17"/>
      <c r="J227" s="35">
        <f t="shared" si="6"/>
        <v>66978</v>
      </c>
      <c r="K227" s="20"/>
      <c r="L227" s="7"/>
    </row>
    <row r="228" spans="1:12" s="9" customFormat="1" ht="18.75" x14ac:dyDescent="0.3">
      <c r="A228" s="19"/>
      <c r="B228" s="17"/>
      <c r="C228" s="17"/>
      <c r="D228" s="17" t="e">
        <f t="shared" si="7"/>
        <v>#REF!</v>
      </c>
      <c r="E228" s="18"/>
      <c r="F228" s="7"/>
      <c r="G228" s="19"/>
      <c r="H228" s="17"/>
      <c r="I228" s="17"/>
      <c r="J228" s="35">
        <f t="shared" si="6"/>
        <v>66978</v>
      </c>
      <c r="K228" s="20"/>
      <c r="L228" s="7"/>
    </row>
    <row r="229" spans="1:12" s="9" customFormat="1" ht="18.75" x14ac:dyDescent="0.3">
      <c r="A229" s="19"/>
      <c r="B229" s="17"/>
      <c r="C229" s="17"/>
      <c r="D229" s="17" t="e">
        <f t="shared" si="7"/>
        <v>#REF!</v>
      </c>
      <c r="E229" s="18"/>
      <c r="F229" s="7"/>
      <c r="G229" s="19"/>
      <c r="H229" s="17"/>
      <c r="I229" s="17"/>
      <c r="J229" s="35">
        <f t="shared" si="6"/>
        <v>66978</v>
      </c>
      <c r="K229" s="20"/>
      <c r="L229" s="7"/>
    </row>
    <row r="230" spans="1:12" s="9" customFormat="1" ht="18.75" x14ac:dyDescent="0.3">
      <c r="A230" s="19"/>
      <c r="B230" s="17"/>
      <c r="C230" s="17"/>
      <c r="D230" s="17" t="e">
        <f t="shared" si="7"/>
        <v>#REF!</v>
      </c>
      <c r="E230" s="18"/>
      <c r="F230" s="7"/>
      <c r="G230" s="19"/>
      <c r="H230" s="17"/>
      <c r="I230" s="17"/>
      <c r="J230" s="35">
        <f t="shared" si="6"/>
        <v>66978</v>
      </c>
      <c r="K230" s="20"/>
      <c r="L230" s="7"/>
    </row>
    <row r="231" spans="1:12" s="9" customFormat="1" ht="18.75" x14ac:dyDescent="0.3">
      <c r="A231" s="19"/>
      <c r="B231" s="17"/>
      <c r="C231" s="17"/>
      <c r="D231" s="17" t="e">
        <f t="shared" si="7"/>
        <v>#REF!</v>
      </c>
      <c r="E231" s="18"/>
      <c r="F231" s="7"/>
      <c r="G231" s="19"/>
      <c r="H231" s="17"/>
      <c r="I231" s="17"/>
      <c r="J231" s="35">
        <f t="shared" si="6"/>
        <v>66978</v>
      </c>
      <c r="K231" s="20"/>
      <c r="L231" s="7"/>
    </row>
    <row r="232" spans="1:12" s="9" customFormat="1" ht="18.75" x14ac:dyDescent="0.3">
      <c r="A232" s="19"/>
      <c r="B232" s="17"/>
      <c r="C232" s="17"/>
      <c r="D232" s="17" t="e">
        <f t="shared" si="7"/>
        <v>#REF!</v>
      </c>
      <c r="E232" s="18"/>
      <c r="F232" s="7"/>
      <c r="G232" s="19"/>
      <c r="H232" s="17"/>
      <c r="I232" s="17"/>
      <c r="J232" s="35">
        <f t="shared" si="6"/>
        <v>66978</v>
      </c>
      <c r="K232" s="20"/>
      <c r="L232" s="7"/>
    </row>
    <row r="233" spans="1:12" s="9" customFormat="1" ht="18.75" x14ac:dyDescent="0.3">
      <c r="A233" s="19"/>
      <c r="B233" s="17"/>
      <c r="C233" s="17"/>
      <c r="D233" s="17" t="e">
        <f t="shared" si="7"/>
        <v>#REF!</v>
      </c>
      <c r="E233" s="18"/>
      <c r="F233" s="7"/>
      <c r="G233" s="19"/>
      <c r="H233" s="17"/>
      <c r="I233" s="17"/>
      <c r="J233" s="35">
        <f t="shared" si="6"/>
        <v>66978</v>
      </c>
      <c r="K233" s="20"/>
      <c r="L233" s="7"/>
    </row>
    <row r="234" spans="1:12" s="9" customFormat="1" ht="18.75" x14ac:dyDescent="0.3">
      <c r="A234" s="19"/>
      <c r="B234" s="17"/>
      <c r="C234" s="17"/>
      <c r="D234" s="17" t="e">
        <f t="shared" si="7"/>
        <v>#REF!</v>
      </c>
      <c r="E234" s="18"/>
      <c r="F234" s="7"/>
      <c r="G234" s="19"/>
      <c r="H234" s="17"/>
      <c r="I234" s="17"/>
      <c r="J234" s="35">
        <f t="shared" si="6"/>
        <v>66978</v>
      </c>
      <c r="K234" s="20"/>
      <c r="L234" s="7"/>
    </row>
    <row r="235" spans="1:12" s="9" customFormat="1" ht="18.75" x14ac:dyDescent="0.3">
      <c r="A235" s="19"/>
      <c r="B235" s="17"/>
      <c r="C235" s="17"/>
      <c r="D235" s="17" t="e">
        <f t="shared" si="7"/>
        <v>#REF!</v>
      </c>
      <c r="E235" s="18"/>
      <c r="F235" s="7"/>
      <c r="G235" s="19"/>
      <c r="H235" s="17"/>
      <c r="I235" s="17"/>
      <c r="J235" s="35">
        <f t="shared" si="6"/>
        <v>66978</v>
      </c>
      <c r="K235" s="20"/>
      <c r="L235" s="7"/>
    </row>
    <row r="236" spans="1:12" s="9" customFormat="1" ht="18.75" x14ac:dyDescent="0.3">
      <c r="A236" s="19"/>
      <c r="B236" s="17"/>
      <c r="C236" s="17"/>
      <c r="D236" s="17" t="e">
        <f t="shared" si="7"/>
        <v>#REF!</v>
      </c>
      <c r="E236" s="18"/>
      <c r="F236" s="7"/>
      <c r="G236" s="19"/>
      <c r="H236" s="17"/>
      <c r="I236" s="17"/>
      <c r="J236" s="35">
        <f t="shared" si="6"/>
        <v>66978</v>
      </c>
      <c r="K236" s="20"/>
      <c r="L236" s="7"/>
    </row>
    <row r="237" spans="1:12" s="9" customFormat="1" ht="18.75" x14ac:dyDescent="0.3">
      <c r="A237" s="19"/>
      <c r="B237" s="17"/>
      <c r="C237" s="17"/>
      <c r="D237" s="17" t="e">
        <f t="shared" si="7"/>
        <v>#REF!</v>
      </c>
      <c r="E237" s="18"/>
      <c r="F237" s="7"/>
      <c r="G237" s="19"/>
      <c r="H237" s="17"/>
      <c r="I237" s="17"/>
      <c r="J237" s="35">
        <f t="shared" si="6"/>
        <v>66978</v>
      </c>
      <c r="K237" s="20"/>
      <c r="L237" s="7"/>
    </row>
    <row r="238" spans="1:12" s="9" customFormat="1" ht="18.75" x14ac:dyDescent="0.3">
      <c r="A238" s="19"/>
      <c r="B238" s="17"/>
      <c r="C238" s="17"/>
      <c r="D238" s="17" t="e">
        <f t="shared" si="7"/>
        <v>#REF!</v>
      </c>
      <c r="E238" s="18"/>
      <c r="F238" s="7"/>
      <c r="G238" s="19"/>
      <c r="H238" s="17"/>
      <c r="I238" s="17"/>
      <c r="J238" s="35">
        <f t="shared" si="6"/>
        <v>66978</v>
      </c>
      <c r="K238" s="20"/>
      <c r="L238" s="7"/>
    </row>
    <row r="239" spans="1:12" s="9" customFormat="1" ht="18.75" x14ac:dyDescent="0.3">
      <c r="A239" s="19"/>
      <c r="B239" s="17"/>
      <c r="C239" s="17"/>
      <c r="D239" s="17" t="e">
        <f t="shared" si="7"/>
        <v>#REF!</v>
      </c>
      <c r="E239" s="18"/>
      <c r="F239" s="7"/>
      <c r="G239" s="19"/>
      <c r="H239" s="17"/>
      <c r="I239" s="17"/>
      <c r="J239" s="35">
        <f t="shared" si="6"/>
        <v>66978</v>
      </c>
      <c r="K239" s="20"/>
      <c r="L239" s="7"/>
    </row>
    <row r="240" spans="1:12" s="9" customFormat="1" ht="18.75" x14ac:dyDescent="0.3">
      <c r="A240" s="19"/>
      <c r="B240" s="17"/>
      <c r="C240" s="17"/>
      <c r="D240" s="17" t="e">
        <f t="shared" si="7"/>
        <v>#REF!</v>
      </c>
      <c r="E240" s="18"/>
      <c r="F240" s="7"/>
      <c r="G240" s="19"/>
      <c r="H240" s="17"/>
      <c r="I240" s="17"/>
      <c r="J240" s="35">
        <f t="shared" si="6"/>
        <v>66978</v>
      </c>
      <c r="K240" s="20"/>
      <c r="L240" s="7"/>
    </row>
    <row r="241" spans="1:12" s="9" customFormat="1" ht="18.75" x14ac:dyDescent="0.3">
      <c r="A241" s="19"/>
      <c r="B241" s="17"/>
      <c r="C241" s="17"/>
      <c r="D241" s="17" t="e">
        <f t="shared" si="7"/>
        <v>#REF!</v>
      </c>
      <c r="E241" s="18"/>
      <c r="F241" s="7"/>
      <c r="G241" s="19"/>
      <c r="H241" s="17"/>
      <c r="I241" s="17"/>
      <c r="J241" s="35">
        <f t="shared" si="6"/>
        <v>66978</v>
      </c>
      <c r="K241" s="20"/>
      <c r="L241" s="7"/>
    </row>
    <row r="242" spans="1:12" s="9" customFormat="1" ht="18.75" x14ac:dyDescent="0.3">
      <c r="A242" s="19"/>
      <c r="B242" s="17"/>
      <c r="C242" s="17"/>
      <c r="D242" s="17" t="e">
        <f t="shared" si="7"/>
        <v>#REF!</v>
      </c>
      <c r="E242" s="18"/>
      <c r="F242" s="7"/>
      <c r="G242" s="19"/>
      <c r="H242" s="17"/>
      <c r="I242" s="17"/>
      <c r="J242" s="35">
        <f t="shared" si="6"/>
        <v>66978</v>
      </c>
      <c r="K242" s="20"/>
      <c r="L242" s="7"/>
    </row>
    <row r="243" spans="1:12" s="9" customFormat="1" ht="18.75" x14ac:dyDescent="0.3">
      <c r="A243" s="19"/>
      <c r="B243" s="17"/>
      <c r="C243" s="17"/>
      <c r="D243" s="17" t="e">
        <f t="shared" si="7"/>
        <v>#REF!</v>
      </c>
      <c r="E243" s="18"/>
      <c r="F243" s="7"/>
      <c r="G243" s="19"/>
      <c r="H243" s="17"/>
      <c r="I243" s="17"/>
      <c r="J243" s="35">
        <f t="shared" si="6"/>
        <v>66978</v>
      </c>
      <c r="K243" s="20"/>
      <c r="L243" s="7"/>
    </row>
    <row r="244" spans="1:12" s="9" customFormat="1" ht="18.75" x14ac:dyDescent="0.3">
      <c r="A244" s="19"/>
      <c r="B244" s="17"/>
      <c r="C244" s="17"/>
      <c r="D244" s="17" t="e">
        <f t="shared" si="7"/>
        <v>#REF!</v>
      </c>
      <c r="E244" s="18"/>
      <c r="F244" s="7"/>
      <c r="G244" s="19"/>
      <c r="H244" s="17"/>
      <c r="I244" s="17"/>
      <c r="J244" s="35">
        <f t="shared" si="6"/>
        <v>66978</v>
      </c>
      <c r="K244" s="20"/>
      <c r="L244" s="7"/>
    </row>
    <row r="245" spans="1:12" s="9" customFormat="1" ht="18.75" x14ac:dyDescent="0.3">
      <c r="A245" s="19"/>
      <c r="B245" s="17"/>
      <c r="C245" s="17"/>
      <c r="D245" s="17" t="e">
        <f t="shared" si="7"/>
        <v>#REF!</v>
      </c>
      <c r="E245" s="18"/>
      <c r="F245" s="7"/>
      <c r="G245" s="19"/>
      <c r="H245" s="17"/>
      <c r="I245" s="17"/>
      <c r="J245" s="35">
        <f t="shared" si="6"/>
        <v>66978</v>
      </c>
      <c r="K245" s="20"/>
      <c r="L245" s="7"/>
    </row>
    <row r="246" spans="1:12" s="9" customFormat="1" ht="18.75" x14ac:dyDescent="0.3">
      <c r="A246" s="19"/>
      <c r="B246" s="17"/>
      <c r="C246" s="17"/>
      <c r="D246" s="17" t="e">
        <f t="shared" si="7"/>
        <v>#REF!</v>
      </c>
      <c r="E246" s="18"/>
      <c r="F246" s="7"/>
      <c r="G246" s="19"/>
      <c r="H246" s="17"/>
      <c r="I246" s="17"/>
      <c r="J246" s="35">
        <f t="shared" si="6"/>
        <v>66978</v>
      </c>
      <c r="K246" s="20"/>
      <c r="L246" s="7"/>
    </row>
    <row r="247" spans="1:12" s="9" customFormat="1" ht="18.75" x14ac:dyDescent="0.3">
      <c r="A247" s="19"/>
      <c r="B247" s="17"/>
      <c r="C247" s="17"/>
      <c r="D247" s="17" t="e">
        <f t="shared" si="7"/>
        <v>#REF!</v>
      </c>
      <c r="E247" s="18"/>
      <c r="F247" s="7"/>
      <c r="G247" s="19"/>
      <c r="H247" s="17"/>
      <c r="I247" s="17"/>
      <c r="J247" s="35">
        <f t="shared" si="6"/>
        <v>66978</v>
      </c>
      <c r="K247" s="20"/>
      <c r="L247" s="7"/>
    </row>
    <row r="248" spans="1:12" s="9" customFormat="1" ht="18.75" x14ac:dyDescent="0.3">
      <c r="A248" s="19"/>
      <c r="B248" s="17"/>
      <c r="C248" s="17"/>
      <c r="D248" s="17" t="e">
        <f t="shared" si="7"/>
        <v>#REF!</v>
      </c>
      <c r="E248" s="18"/>
      <c r="F248" s="7"/>
      <c r="G248" s="19"/>
      <c r="H248" s="17"/>
      <c r="I248" s="17"/>
      <c r="J248" s="35">
        <f t="shared" si="6"/>
        <v>66978</v>
      </c>
      <c r="K248" s="20"/>
      <c r="L248" s="7"/>
    </row>
    <row r="249" spans="1:12" s="9" customFormat="1" ht="18.75" x14ac:dyDescent="0.3">
      <c r="A249" s="19"/>
      <c r="B249" s="17"/>
      <c r="C249" s="17"/>
      <c r="D249" s="17" t="e">
        <f t="shared" si="7"/>
        <v>#REF!</v>
      </c>
      <c r="E249" s="18"/>
      <c r="F249" s="7"/>
      <c r="G249" s="19"/>
      <c r="H249" s="17"/>
      <c r="I249" s="17"/>
      <c r="J249" s="35">
        <f t="shared" si="6"/>
        <v>66978</v>
      </c>
      <c r="K249" s="20"/>
      <c r="L249" s="7"/>
    </row>
    <row r="250" spans="1:12" s="9" customFormat="1" ht="18.75" x14ac:dyDescent="0.3">
      <c r="A250" s="19"/>
      <c r="B250" s="17"/>
      <c r="C250" s="17"/>
      <c r="D250" s="17" t="e">
        <f t="shared" si="7"/>
        <v>#REF!</v>
      </c>
      <c r="E250" s="18"/>
      <c r="F250" s="7"/>
      <c r="G250" s="19"/>
      <c r="H250" s="17"/>
      <c r="I250" s="17"/>
      <c r="J250" s="35">
        <f t="shared" si="6"/>
        <v>66978</v>
      </c>
      <c r="K250" s="20"/>
      <c r="L250" s="7"/>
    </row>
    <row r="251" spans="1:12" s="9" customFormat="1" ht="18.75" x14ac:dyDescent="0.3">
      <c r="A251" s="19"/>
      <c r="B251" s="17"/>
      <c r="C251" s="17"/>
      <c r="D251" s="17" t="e">
        <f t="shared" si="7"/>
        <v>#REF!</v>
      </c>
      <c r="E251" s="18"/>
      <c r="F251" s="7"/>
      <c r="G251" s="19"/>
      <c r="H251" s="17"/>
      <c r="I251" s="17"/>
      <c r="J251" s="35">
        <f t="shared" si="6"/>
        <v>66978</v>
      </c>
      <c r="K251" s="20"/>
      <c r="L251" s="7"/>
    </row>
    <row r="252" spans="1:12" s="9" customFormat="1" ht="18.75" x14ac:dyDescent="0.3">
      <c r="A252" s="19"/>
      <c r="B252" s="17"/>
      <c r="C252" s="17"/>
      <c r="D252" s="17" t="e">
        <f t="shared" si="7"/>
        <v>#REF!</v>
      </c>
      <c r="E252" s="18"/>
      <c r="F252" s="7"/>
      <c r="G252" s="19"/>
      <c r="H252" s="17"/>
      <c r="I252" s="17"/>
      <c r="J252" s="35">
        <f t="shared" si="6"/>
        <v>66978</v>
      </c>
      <c r="K252" s="20"/>
      <c r="L252" s="7"/>
    </row>
    <row r="253" spans="1:12" s="9" customFormat="1" ht="18.75" x14ac:dyDescent="0.3">
      <c r="A253" s="19"/>
      <c r="B253" s="17"/>
      <c r="C253" s="17"/>
      <c r="D253" s="17" t="e">
        <f t="shared" si="7"/>
        <v>#REF!</v>
      </c>
      <c r="E253" s="18"/>
      <c r="F253" s="7"/>
      <c r="G253" s="19"/>
      <c r="H253" s="17"/>
      <c r="I253" s="17"/>
      <c r="J253" s="35">
        <f t="shared" si="6"/>
        <v>66978</v>
      </c>
      <c r="K253" s="20"/>
      <c r="L253" s="7"/>
    </row>
    <row r="254" spans="1:12" s="9" customFormat="1" ht="18.75" x14ac:dyDescent="0.3">
      <c r="A254" s="19"/>
      <c r="B254" s="17"/>
      <c r="C254" s="17"/>
      <c r="D254" s="17" t="e">
        <f t="shared" si="7"/>
        <v>#REF!</v>
      </c>
      <c r="E254" s="18"/>
      <c r="F254" s="7"/>
      <c r="G254" s="19"/>
      <c r="H254" s="17"/>
      <c r="I254" s="17"/>
      <c r="J254" s="35">
        <f t="shared" si="6"/>
        <v>66978</v>
      </c>
      <c r="K254" s="20"/>
      <c r="L254" s="7"/>
    </row>
    <row r="255" spans="1:12" s="9" customFormat="1" ht="18.75" x14ac:dyDescent="0.3">
      <c r="A255" s="19"/>
      <c r="B255" s="17"/>
      <c r="C255" s="17"/>
      <c r="D255" s="17" t="e">
        <f t="shared" si="7"/>
        <v>#REF!</v>
      </c>
      <c r="E255" s="18"/>
      <c r="F255" s="7"/>
      <c r="G255" s="19"/>
      <c r="H255" s="17"/>
      <c r="I255" s="17"/>
      <c r="J255" s="35">
        <f t="shared" si="6"/>
        <v>66978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 t="shared" si="7"/>
        <v>#REF!</v>
      </c>
      <c r="E256" s="18"/>
      <c r="F256" s="7"/>
      <c r="G256" s="19"/>
      <c r="H256" s="17"/>
      <c r="I256" s="17"/>
      <c r="J256" s="35">
        <f t="shared" si="6"/>
        <v>66978</v>
      </c>
      <c r="K256" s="20"/>
      <c r="L256" s="7"/>
    </row>
    <row r="257" spans="1:12" s="9" customFormat="1" ht="18.75" x14ac:dyDescent="0.3">
      <c r="A257" s="19"/>
      <c r="B257" s="17"/>
      <c r="C257" s="17"/>
      <c r="D257" s="17" t="e">
        <f t="shared" si="7"/>
        <v>#REF!</v>
      </c>
      <c r="E257" s="18"/>
      <c r="F257" s="7"/>
      <c r="G257" s="19"/>
      <c r="H257" s="17"/>
      <c r="I257" s="17"/>
      <c r="J257" s="35">
        <f t="shared" si="6"/>
        <v>66978</v>
      </c>
      <c r="K257" s="20"/>
      <c r="L257" s="7"/>
    </row>
    <row r="258" spans="1:12" s="9" customFormat="1" ht="18.75" x14ac:dyDescent="0.3">
      <c r="A258" s="19"/>
      <c r="B258" s="17"/>
      <c r="C258" s="17"/>
      <c r="D258" s="17" t="e">
        <f t="shared" si="7"/>
        <v>#REF!</v>
      </c>
      <c r="E258" s="18"/>
      <c r="F258" s="7"/>
      <c r="G258" s="19"/>
      <c r="H258" s="17"/>
      <c r="I258" s="17"/>
      <c r="J258" s="35">
        <f t="shared" si="6"/>
        <v>66978</v>
      </c>
      <c r="K258" s="20"/>
      <c r="L258" s="7"/>
    </row>
    <row r="259" spans="1:12" s="9" customFormat="1" ht="18.75" x14ac:dyDescent="0.3">
      <c r="A259" s="19"/>
      <c r="B259" s="17"/>
      <c r="C259" s="17"/>
      <c r="D259" s="17" t="e">
        <f t="shared" si="7"/>
        <v>#REF!</v>
      </c>
      <c r="E259" s="18"/>
      <c r="F259" s="7"/>
      <c r="G259" s="19"/>
      <c r="H259" s="17"/>
      <c r="I259" s="17"/>
      <c r="J259" s="35">
        <f t="shared" si="6"/>
        <v>66978</v>
      </c>
      <c r="K259" s="20"/>
      <c r="L259" s="7"/>
    </row>
    <row r="260" spans="1:12" s="9" customFormat="1" ht="18.75" x14ac:dyDescent="0.3">
      <c r="A260" s="19"/>
      <c r="B260" s="17"/>
      <c r="C260" s="17"/>
      <c r="D260" s="17" t="e">
        <f t="shared" si="7"/>
        <v>#REF!</v>
      </c>
      <c r="E260" s="18"/>
      <c r="F260" s="7"/>
      <c r="G260" s="19"/>
      <c r="H260" s="17"/>
      <c r="I260" s="17"/>
      <c r="J260" s="35">
        <f t="shared" si="6"/>
        <v>66978</v>
      </c>
      <c r="K260" s="20"/>
      <c r="L260" s="7"/>
    </row>
    <row r="261" spans="1:12" s="9" customFormat="1" ht="18.75" x14ac:dyDescent="0.3">
      <c r="A261" s="19"/>
      <c r="B261" s="17"/>
      <c r="C261" s="17"/>
      <c r="D261" s="17" t="e">
        <f t="shared" si="7"/>
        <v>#REF!</v>
      </c>
      <c r="E261" s="18"/>
      <c r="F261" s="7"/>
      <c r="G261" s="19"/>
      <c r="H261" s="17"/>
      <c r="I261" s="17"/>
      <c r="J261" s="35">
        <f t="shared" si="6"/>
        <v>66978</v>
      </c>
      <c r="K261" s="20"/>
      <c r="L261" s="7"/>
    </row>
    <row r="262" spans="1:12" s="9" customFormat="1" ht="18.75" x14ac:dyDescent="0.3">
      <c r="A262" s="19"/>
      <c r="B262" s="17"/>
      <c r="C262" s="17"/>
      <c r="D262" s="17" t="e">
        <f t="shared" si="7"/>
        <v>#REF!</v>
      </c>
      <c r="E262" s="18"/>
      <c r="F262" s="7"/>
      <c r="G262" s="19"/>
      <c r="H262" s="17"/>
      <c r="I262" s="17"/>
      <c r="J262" s="35">
        <f t="shared" si="6"/>
        <v>66978</v>
      </c>
      <c r="K262" s="20"/>
      <c r="L262" s="7"/>
    </row>
    <row r="263" spans="1:12" s="9" customFormat="1" ht="18.75" x14ac:dyDescent="0.3">
      <c r="A263" s="19"/>
      <c r="B263" s="17"/>
      <c r="C263" s="17"/>
      <c r="D263" s="17" t="e">
        <f t="shared" si="7"/>
        <v>#REF!</v>
      </c>
      <c r="E263" s="18"/>
      <c r="F263" s="7"/>
      <c r="G263" s="19"/>
      <c r="H263" s="17"/>
      <c r="I263" s="17"/>
      <c r="J263" s="35">
        <f t="shared" si="6"/>
        <v>66978</v>
      </c>
      <c r="K263" s="20"/>
      <c r="L263" s="7"/>
    </row>
    <row r="264" spans="1:12" s="9" customFormat="1" ht="18.75" x14ac:dyDescent="0.3">
      <c r="A264" s="19"/>
      <c r="B264" s="17"/>
      <c r="C264" s="17"/>
      <c r="D264" s="17" t="e">
        <f t="shared" si="7"/>
        <v>#REF!</v>
      </c>
      <c r="E264" s="18"/>
      <c r="F264" s="7"/>
      <c r="G264" s="19"/>
      <c r="H264" s="17"/>
      <c r="I264" s="17"/>
      <c r="J264" s="35">
        <f t="shared" si="6"/>
        <v>66978</v>
      </c>
      <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i="7"/>
        <v>#REF!</v>
      </c>
      <c r="E265" s="18"/>
      <c r="F265" s="7"/>
      <c r="G265" s="19"/>
      <c r="H265" s="17"/>
      <c r="I265" s="17"/>
      <c r="J265" s="35">
        <f t="shared" ref="J265:J328" si="8">J264+H265-I265</f>
        <v>66978</v>
      </c>
      <c r="K265" s="20"/>
      <c r="L265" s="7"/>
    </row>
    <row r="266" spans="1:12" s="9" customFormat="1" ht="18.75" x14ac:dyDescent="0.3">
      <c r="A266" s="19"/>
      <c r="B266" s="17"/>
      <c r="C266" s="17"/>
      <c r="D266" s="17" t="e">
        <f t="shared" si="7"/>
        <v>#REF!</v>
      </c>
      <c r="E266" s="18"/>
      <c r="F266" s="7"/>
      <c r="G266" s="19"/>
      <c r="H266" s="17"/>
      <c r="I266" s="17"/>
      <c r="J266" s="35">
        <f t="shared" si="8"/>
        <v>66978</v>
      </c>
      <c r="K266" s="20"/>
      <c r="L266" s="7"/>
    </row>
    <row r="267" spans="1:12" s="9" customFormat="1" ht="18.75" x14ac:dyDescent="0.3">
      <c r="A267" s="19"/>
      <c r="B267" s="17"/>
      <c r="C267" s="17"/>
      <c r="D267" s="17" t="e">
        <f t="shared" si="7"/>
        <v>#REF!</v>
      </c>
      <c r="E267" s="18"/>
      <c r="F267" s="7"/>
      <c r="G267" s="19"/>
      <c r="H267" s="17"/>
      <c r="I267" s="17"/>
      <c r="J267" s="35">
        <f t="shared" si="8"/>
        <v>66978</v>
      </c>
      <c r="K267" s="20"/>
      <c r="L267" s="7"/>
    </row>
    <row r="268" spans="1:12" s="9" customFormat="1" ht="18.75" x14ac:dyDescent="0.3">
      <c r="A268" s="19"/>
      <c r="B268" s="17"/>
      <c r="C268" s="17"/>
      <c r="D268" s="17" t="e">
        <f t="shared" si="7"/>
        <v>#REF!</v>
      </c>
      <c r="E268" s="18"/>
      <c r="F268" s="7"/>
      <c r="G268" s="19"/>
      <c r="H268" s="17"/>
      <c r="I268" s="17"/>
      <c r="J268" s="35">
        <f t="shared" si="8"/>
        <v>66978</v>
      </c>
      <c r="K268" s="20"/>
      <c r="L268" s="7"/>
    </row>
    <row r="269" spans="1:12" s="9" customFormat="1" ht="18.75" x14ac:dyDescent="0.3">
      <c r="A269" s="19"/>
      <c r="B269" s="17"/>
      <c r="C269" s="17"/>
      <c r="D269" s="17" t="e">
        <f t="shared" si="7"/>
        <v>#REF!</v>
      </c>
      <c r="E269" s="18"/>
      <c r="F269" s="7"/>
      <c r="G269" s="19"/>
      <c r="H269" s="17"/>
      <c r="I269" s="17"/>
      <c r="J269" s="35">
        <f t="shared" si="8"/>
        <v>66978</v>
      </c>
      <c r="K269" s="20"/>
      <c r="L269" s="7"/>
    </row>
    <row r="270" spans="1:12" s="9" customFormat="1" ht="18.75" x14ac:dyDescent="0.3">
      <c r="A270" s="19"/>
      <c r="B270" s="17"/>
      <c r="C270" s="17"/>
      <c r="D270" s="17" t="e">
        <f t="shared" si="7"/>
        <v>#REF!</v>
      </c>
      <c r="E270" s="18"/>
      <c r="F270" s="7"/>
      <c r="G270" s="19"/>
      <c r="H270" s="17"/>
      <c r="I270" s="17"/>
      <c r="J270" s="35">
        <f t="shared" si="8"/>
        <v>66978</v>
      </c>
      <c r="K270" s="20"/>
      <c r="L270" s="7"/>
    </row>
    <row r="271" spans="1:12" s="9" customFormat="1" ht="18.75" x14ac:dyDescent="0.3">
      <c r="A271" s="19"/>
      <c r="B271" s="17"/>
      <c r="C271" s="17"/>
      <c r="D271" s="17" t="e">
        <f t="shared" si="7"/>
        <v>#REF!</v>
      </c>
      <c r="E271" s="18"/>
      <c r="F271" s="7"/>
      <c r="G271" s="19"/>
      <c r="H271" s="17"/>
      <c r="I271" s="17"/>
      <c r="J271" s="35">
        <f t="shared" si="8"/>
        <v>66978</v>
      </c>
      <c r="K271" s="20"/>
      <c r="L271" s="7"/>
    </row>
    <row r="272" spans="1:12" s="9" customFormat="1" ht="18.75" x14ac:dyDescent="0.3">
      <c r="A272" s="19"/>
      <c r="B272" s="17"/>
      <c r="C272" s="17"/>
      <c r="D272" s="17" t="e">
        <f t="shared" si="7"/>
        <v>#REF!</v>
      </c>
      <c r="E272" s="18"/>
      <c r="F272" s="7"/>
      <c r="G272" s="19"/>
      <c r="H272" s="17"/>
      <c r="I272" s="17"/>
      <c r="J272" s="35">
        <f t="shared" si="8"/>
        <v>66978</v>
      </c>
      <c r="K272" s="20"/>
      <c r="L272" s="7"/>
    </row>
    <row r="273" spans="1:12" s="9" customFormat="1" ht="18.75" x14ac:dyDescent="0.3">
      <c r="A273" s="19"/>
      <c r="B273" s="17"/>
      <c r="C273" s="17"/>
      <c r="D273" s="17" t="e">
        <f t="shared" si="7"/>
        <v>#REF!</v>
      </c>
      <c r="E273" s="18"/>
      <c r="F273" s="7"/>
      <c r="G273" s="19"/>
      <c r="H273" s="17"/>
      <c r="I273" s="17"/>
      <c r="J273" s="35">
        <f t="shared" si="8"/>
        <v>66978</v>
      </c>
      <c r="K273" s="20"/>
      <c r="L273" s="7"/>
    </row>
    <row r="274" spans="1:12" s="9" customFormat="1" ht="18.75" x14ac:dyDescent="0.3">
      <c r="A274" s="19"/>
      <c r="B274" s="17"/>
      <c r="C274" s="17"/>
      <c r="D274" s="17" t="e">
        <f t="shared" si="7"/>
        <v>#REF!</v>
      </c>
      <c r="E274" s="18"/>
      <c r="F274" s="7"/>
      <c r="G274" s="19"/>
      <c r="H274" s="17"/>
      <c r="I274" s="17"/>
      <c r="J274" s="35">
        <f t="shared" si="8"/>
        <v>66978</v>
      </c>
      <c r="K274" s="20"/>
      <c r="L274" s="7"/>
    </row>
    <row r="275" spans="1:12" s="9" customFormat="1" ht="18.75" x14ac:dyDescent="0.3">
      <c r="A275" s="19"/>
      <c r="B275" s="17"/>
      <c r="C275" s="17"/>
      <c r="D275" s="17" t="e">
        <f t="shared" si="7"/>
        <v>#REF!</v>
      </c>
      <c r="E275" s="18"/>
      <c r="F275" s="7"/>
      <c r="G275" s="19"/>
      <c r="H275" s="17"/>
      <c r="I275" s="17"/>
      <c r="J275" s="35">
        <f t="shared" si="8"/>
        <v>66978</v>
      </c>
      <c r="K275" s="20"/>
      <c r="L275" s="7"/>
    </row>
    <row r="276" spans="1:12" s="9" customFormat="1" ht="18.75" x14ac:dyDescent="0.3">
      <c r="A276" s="19"/>
      <c r="B276" s="17"/>
      <c r="C276" s="17"/>
      <c r="D276" s="17" t="e">
        <f t="shared" ref="D276:D339" si="9">D275+B276-C276</f>
        <v>#REF!</v>
      </c>
      <c r="E276" s="18"/>
      <c r="F276" s="7"/>
      <c r="G276" s="19"/>
      <c r="H276" s="17"/>
      <c r="I276" s="17"/>
      <c r="J276" s="35">
        <f t="shared" si="8"/>
        <v>66978</v>
      </c>
      <c r="K276" s="20"/>
      <c r="L276" s="7"/>
    </row>
    <row r="277" spans="1:12" s="9" customFormat="1" ht="18.75" x14ac:dyDescent="0.3">
      <c r="A277" s="19"/>
      <c r="B277" s="17"/>
      <c r="C277" s="17"/>
      <c r="D277" s="17" t="e">
        <f t="shared" si="9"/>
        <v>#REF!</v>
      </c>
      <c r="E277" s="18"/>
      <c r="F277" s="7"/>
      <c r="G277" s="19"/>
      <c r="H277" s="17"/>
      <c r="I277" s="17"/>
      <c r="J277" s="35">
        <f t="shared" si="8"/>
        <v>66978</v>
      </c>
      <c r="K277" s="20"/>
      <c r="L277" s="7"/>
    </row>
    <row r="278" spans="1:12" s="9" customFormat="1" ht="18.75" x14ac:dyDescent="0.3">
      <c r="A278" s="19"/>
      <c r="B278" s="17"/>
      <c r="C278" s="17"/>
      <c r="D278" s="17" t="e">
        <f t="shared" si="9"/>
        <v>#REF!</v>
      </c>
      <c r="E278" s="18"/>
      <c r="F278" s="7"/>
      <c r="G278" s="19"/>
      <c r="H278" s="17"/>
      <c r="I278" s="17"/>
      <c r="J278" s="35">
        <f t="shared" si="8"/>
        <v>66978</v>
      </c>
      <c r="K278" s="20"/>
      <c r="L278" s="7"/>
    </row>
    <row r="279" spans="1:12" s="9" customFormat="1" ht="18.75" x14ac:dyDescent="0.3">
      <c r="A279" s="19"/>
      <c r="B279" s="17"/>
      <c r="C279" s="17"/>
      <c r="D279" s="17" t="e">
        <f t="shared" si="9"/>
        <v>#REF!</v>
      </c>
      <c r="E279" s="18"/>
      <c r="F279" s="7"/>
      <c r="G279" s="19"/>
      <c r="H279" s="17"/>
      <c r="I279" s="17"/>
      <c r="J279" s="35">
        <f t="shared" si="8"/>
        <v>66978</v>
      </c>
      <c r="K279" s="20"/>
      <c r="L279" s="7"/>
    </row>
    <row r="280" spans="1:12" s="9" customFormat="1" ht="18.75" x14ac:dyDescent="0.3">
      <c r="A280" s="19"/>
      <c r="B280" s="17"/>
      <c r="C280" s="17"/>
      <c r="D280" s="17" t="e">
        <f t="shared" si="9"/>
        <v>#REF!</v>
      </c>
      <c r="E280" s="18"/>
      <c r="F280" s="7"/>
      <c r="G280" s="19"/>
      <c r="H280" s="17"/>
      <c r="I280" s="17"/>
      <c r="J280" s="35">
        <f t="shared" si="8"/>
        <v>66978</v>
      </c>
      <c r="K280" s="20"/>
      <c r="L280" s="7"/>
    </row>
    <row r="281" spans="1:12" s="9" customFormat="1" ht="18.75" x14ac:dyDescent="0.3">
      <c r="A281" s="19"/>
      <c r="B281" s="17"/>
      <c r="C281" s="17"/>
      <c r="D281" s="17" t="e">
        <f t="shared" si="9"/>
        <v>#REF!</v>
      </c>
      <c r="E281" s="18"/>
      <c r="F281" s="7"/>
      <c r="G281" s="19"/>
      <c r="H281" s="17"/>
      <c r="I281" s="17"/>
      <c r="J281" s="35">
        <f t="shared" si="8"/>
        <v>66978</v>
      </c>
      <c r="K281" s="20"/>
      <c r="L281" s="7"/>
    </row>
    <row r="282" spans="1:12" s="9" customFormat="1" ht="18.75" x14ac:dyDescent="0.3">
      <c r="A282" s="19"/>
      <c r="B282" s="17"/>
      <c r="C282" s="17"/>
      <c r="D282" s="17" t="e">
        <f t="shared" si="9"/>
        <v>#REF!</v>
      </c>
      <c r="E282" s="18"/>
      <c r="F282" s="7"/>
      <c r="G282" s="19"/>
      <c r="H282" s="17"/>
      <c r="I282" s="17"/>
      <c r="J282" s="35">
        <f t="shared" si="8"/>
        <v>66978</v>
      </c>
      <c r="K282" s="20"/>
      <c r="L282" s="7"/>
    </row>
    <row r="283" spans="1:12" s="9" customFormat="1" ht="18.75" x14ac:dyDescent="0.3">
      <c r="A283" s="19"/>
      <c r="B283" s="17"/>
      <c r="C283" s="17"/>
      <c r="D283" s="17" t="e">
        <f t="shared" si="9"/>
        <v>#REF!</v>
      </c>
      <c r="E283" s="18"/>
      <c r="F283" s="7"/>
      <c r="G283" s="19"/>
      <c r="H283" s="17"/>
      <c r="I283" s="17"/>
      <c r="J283" s="35">
        <f t="shared" si="8"/>
        <v>66978</v>
      </c>
      <c r="K283" s="20"/>
      <c r="L283" s="7"/>
    </row>
    <row r="284" spans="1:12" s="9" customFormat="1" ht="18.75" x14ac:dyDescent="0.3">
      <c r="A284" s="19"/>
      <c r="B284" s="17"/>
      <c r="C284" s="17"/>
      <c r="D284" s="17" t="e">
        <f t="shared" si="9"/>
        <v>#REF!</v>
      </c>
      <c r="E284" s="18"/>
      <c r="F284" s="7"/>
      <c r="G284" s="19"/>
      <c r="H284" s="17"/>
      <c r="I284" s="17"/>
      <c r="J284" s="35">
        <f t="shared" si="8"/>
        <v>66978</v>
      </c>
      <c r="K284" s="20"/>
      <c r="L284" s="7"/>
    </row>
    <row r="285" spans="1:12" s="9" customFormat="1" ht="18.75" x14ac:dyDescent="0.3">
      <c r="A285" s="19"/>
      <c r="B285" s="17"/>
      <c r="C285" s="17"/>
      <c r="D285" s="17" t="e">
        <f t="shared" si="9"/>
        <v>#REF!</v>
      </c>
      <c r="E285" s="18"/>
      <c r="F285" s="7"/>
      <c r="G285" s="19"/>
      <c r="H285" s="17"/>
      <c r="I285" s="17"/>
      <c r="J285" s="35">
        <f t="shared" si="8"/>
        <v>66978</v>
      </c>
      <c r="K285" s="20"/>
      <c r="L285" s="7"/>
    </row>
    <row r="286" spans="1:12" s="9" customFormat="1" ht="18.75" x14ac:dyDescent="0.3">
      <c r="A286" s="19"/>
      <c r="B286" s="17"/>
      <c r="C286" s="17"/>
      <c r="D286" s="17" t="e">
        <f t="shared" si="9"/>
        <v>#REF!</v>
      </c>
      <c r="E286" s="18"/>
      <c r="F286" s="7"/>
      <c r="G286" s="19"/>
      <c r="H286" s="17"/>
      <c r="I286" s="17"/>
      <c r="J286" s="35">
        <f t="shared" si="8"/>
        <v>66978</v>
      </c>
      <c r="K286" s="20"/>
      <c r="L286" s="7"/>
    </row>
    <row r="287" spans="1:12" s="9" customFormat="1" ht="18.75" x14ac:dyDescent="0.3">
      <c r="A287" s="19"/>
      <c r="B287" s="17"/>
      <c r="C287" s="17"/>
      <c r="D287" s="17" t="e">
        <f t="shared" si="9"/>
        <v>#REF!</v>
      </c>
      <c r="E287" s="18"/>
      <c r="F287" s="7"/>
      <c r="G287" s="19"/>
      <c r="H287" s="17"/>
      <c r="I287" s="17"/>
      <c r="J287" s="35">
        <f t="shared" si="8"/>
        <v>66978</v>
      </c>
      <c r="K287" s="20"/>
      <c r="L287" s="7"/>
    </row>
    <row r="288" spans="1:12" s="9" customFormat="1" ht="18.75" x14ac:dyDescent="0.3">
      <c r="A288" s="19"/>
      <c r="B288" s="17"/>
      <c r="C288" s="17"/>
      <c r="D288" s="17" t="e">
        <f t="shared" si="9"/>
        <v>#REF!</v>
      </c>
      <c r="E288" s="18"/>
      <c r="F288" s="7"/>
      <c r="G288" s="19"/>
      <c r="H288" s="17"/>
      <c r="I288" s="17"/>
      <c r="J288" s="35">
        <f t="shared" si="8"/>
        <v>66978</v>
      </c>
      <c r="K288" s="20"/>
      <c r="L288" s="7"/>
    </row>
    <row r="289" spans="1:12" s="9" customFormat="1" ht="18.75" x14ac:dyDescent="0.3">
      <c r="A289" s="19"/>
      <c r="B289" s="17"/>
      <c r="C289" s="17"/>
      <c r="D289" s="17" t="e">
        <f t="shared" si="9"/>
        <v>#REF!</v>
      </c>
      <c r="E289" s="18"/>
      <c r="F289" s="7"/>
      <c r="G289" s="19"/>
      <c r="H289" s="17"/>
      <c r="I289" s="17"/>
      <c r="J289" s="35">
        <f t="shared" si="8"/>
        <v>66978</v>
      </c>
      <c r="K289" s="20"/>
      <c r="L289" s="7"/>
    </row>
    <row r="290" spans="1:12" s="9" customFormat="1" ht="18.75" x14ac:dyDescent="0.3">
      <c r="A290" s="19"/>
      <c r="B290" s="17"/>
      <c r="C290" s="17"/>
      <c r="D290" s="17" t="e">
        <f t="shared" si="9"/>
        <v>#REF!</v>
      </c>
      <c r="E290" s="18"/>
      <c r="F290" s="7"/>
      <c r="G290" s="19"/>
      <c r="H290" s="17"/>
      <c r="I290" s="17"/>
      <c r="J290" s="35">
        <f t="shared" si="8"/>
        <v>66978</v>
      </c>
      <c r="K290" s="20"/>
      <c r="L290" s="7"/>
    </row>
    <row r="291" spans="1:12" s="9" customFormat="1" ht="18.75" x14ac:dyDescent="0.3">
      <c r="A291" s="19"/>
      <c r="B291" s="17"/>
      <c r="C291" s="17"/>
      <c r="D291" s="17" t="e">
        <f t="shared" si="9"/>
        <v>#REF!</v>
      </c>
      <c r="E291" s="18"/>
      <c r="F291" s="7"/>
      <c r="G291" s="19"/>
      <c r="H291" s="17"/>
      <c r="I291" s="17"/>
      <c r="J291" s="35">
        <f t="shared" si="8"/>
        <v>66978</v>
      </c>
      <c r="K291" s="20"/>
      <c r="L291" s="7"/>
    </row>
    <row r="292" spans="1:12" s="9" customFormat="1" ht="18.75" x14ac:dyDescent="0.3">
      <c r="A292" s="19"/>
      <c r="B292" s="17"/>
      <c r="C292" s="17"/>
      <c r="D292" s="17" t="e">
        <f t="shared" si="9"/>
        <v>#REF!</v>
      </c>
      <c r="E292" s="18"/>
      <c r="F292" s="7"/>
      <c r="G292" s="19"/>
      <c r="H292" s="17"/>
      <c r="I292" s="17"/>
      <c r="J292" s="35">
        <f t="shared" si="8"/>
        <v>66978</v>
      </c>
      <c r="K292" s="20"/>
      <c r="L292" s="7"/>
    </row>
    <row r="293" spans="1:12" s="9" customFormat="1" ht="18.75" x14ac:dyDescent="0.3">
      <c r="A293" s="19"/>
      <c r="B293" s="17"/>
      <c r="C293" s="17"/>
      <c r="D293" s="17" t="e">
        <f t="shared" si="9"/>
        <v>#REF!</v>
      </c>
      <c r="E293" s="18"/>
      <c r="F293" s="7"/>
      <c r="G293" s="19"/>
      <c r="H293" s="17"/>
      <c r="I293" s="17"/>
      <c r="J293" s="35">
        <f t="shared" si="8"/>
        <v>66978</v>
      </c>
      <c r="K293" s="20"/>
      <c r="L293" s="7"/>
    </row>
    <row r="294" spans="1:12" s="9" customFormat="1" ht="18.75" x14ac:dyDescent="0.3">
      <c r="A294" s="19"/>
      <c r="B294" s="17"/>
      <c r="C294" s="17"/>
      <c r="D294" s="17" t="e">
        <f t="shared" si="9"/>
        <v>#REF!</v>
      </c>
      <c r="E294" s="18"/>
      <c r="F294" s="7"/>
      <c r="G294" s="19"/>
      <c r="H294" s="17"/>
      <c r="I294" s="17"/>
      <c r="J294" s="35">
        <f t="shared" si="8"/>
        <v>66978</v>
      </c>
      <c r="K294" s="20"/>
      <c r="L294" s="7"/>
    </row>
    <row r="295" spans="1:12" s="9" customFormat="1" ht="18.75" x14ac:dyDescent="0.3">
      <c r="A295" s="19"/>
      <c r="B295" s="17"/>
      <c r="C295" s="17"/>
      <c r="D295" s="17" t="e">
        <f t="shared" si="9"/>
        <v>#REF!</v>
      </c>
      <c r="E295" s="18"/>
      <c r="F295" s="7"/>
      <c r="G295" s="19"/>
      <c r="H295" s="17"/>
      <c r="I295" s="17"/>
      <c r="J295" s="35">
        <f t="shared" si="8"/>
        <v>66978</v>
      </c>
      <c r="K295" s="20"/>
      <c r="L295" s="7"/>
    </row>
    <row r="296" spans="1:12" s="9" customFormat="1" ht="18.75" x14ac:dyDescent="0.3">
      <c r="A296" s="19"/>
      <c r="B296" s="17"/>
      <c r="C296" s="17"/>
      <c r="D296" s="17" t="e">
        <f t="shared" si="9"/>
        <v>#REF!</v>
      </c>
      <c r="E296" s="18"/>
      <c r="F296" s="7"/>
      <c r="G296" s="19"/>
      <c r="H296" s="17"/>
      <c r="I296" s="17"/>
      <c r="J296" s="35">
        <f t="shared" si="8"/>
        <v>66978</v>
      </c>
      <c r="K296" s="20"/>
      <c r="L296" s="7"/>
    </row>
    <row r="297" spans="1:12" s="9" customFormat="1" ht="18.75" x14ac:dyDescent="0.3">
      <c r="A297" s="19"/>
      <c r="B297" s="17"/>
      <c r="C297" s="17"/>
      <c r="D297" s="17" t="e">
        <f t="shared" si="9"/>
        <v>#REF!</v>
      </c>
      <c r="E297" s="18"/>
      <c r="F297" s="7"/>
      <c r="G297" s="19"/>
      <c r="H297" s="17"/>
      <c r="I297" s="17"/>
      <c r="J297" s="35">
        <f t="shared" si="8"/>
        <v>66978</v>
      </c>
      <c r="K297" s="20"/>
      <c r="L297" s="7"/>
    </row>
    <row r="298" spans="1:12" s="9" customFormat="1" ht="18.75" x14ac:dyDescent="0.3">
      <c r="A298" s="19"/>
      <c r="B298" s="17"/>
      <c r="C298" s="17"/>
      <c r="D298" s="17" t="e">
        <f t="shared" si="9"/>
        <v>#REF!</v>
      </c>
      <c r="E298" s="18"/>
      <c r="F298" s="7"/>
      <c r="G298" s="19"/>
      <c r="H298" s="17"/>
      <c r="I298" s="17"/>
      <c r="J298" s="35">
        <f t="shared" si="8"/>
        <v>66978</v>
      </c>
      <c r="K298" s="20"/>
      <c r="L298" s="7"/>
    </row>
    <row r="299" spans="1:12" s="9" customFormat="1" ht="18.75" x14ac:dyDescent="0.3">
      <c r="A299" s="19"/>
      <c r="B299" s="17"/>
      <c r="C299" s="17"/>
      <c r="D299" s="17" t="e">
        <f t="shared" si="9"/>
        <v>#REF!</v>
      </c>
      <c r="E299" s="18"/>
      <c r="F299" s="7"/>
      <c r="G299" s="19"/>
      <c r="H299" s="17"/>
      <c r="I299" s="17"/>
      <c r="J299" s="35">
        <f t="shared" si="8"/>
        <v>66978</v>
      </c>
      <c r="K299" s="20"/>
      <c r="L299" s="7"/>
    </row>
    <row r="300" spans="1:12" s="9" customFormat="1" ht="18.75" x14ac:dyDescent="0.3">
      <c r="A300" s="19"/>
      <c r="B300" s="17"/>
      <c r="C300" s="17"/>
      <c r="D300" s="17" t="e">
        <f t="shared" si="9"/>
        <v>#REF!</v>
      </c>
      <c r="E300" s="18"/>
      <c r="F300" s="7"/>
      <c r="G300" s="19"/>
      <c r="H300" s="17"/>
      <c r="I300" s="17"/>
      <c r="J300" s="35">
        <f t="shared" si="8"/>
        <v>66978</v>
      </c>
      <c r="K300" s="20"/>
      <c r="L300" s="7"/>
    </row>
    <row r="301" spans="1:12" s="9" customFormat="1" ht="18.75" x14ac:dyDescent="0.3">
      <c r="A301" s="19"/>
      <c r="B301" s="17"/>
      <c r="C301" s="17"/>
      <c r="D301" s="17" t="e">
        <f t="shared" si="9"/>
        <v>#REF!</v>
      </c>
      <c r="E301" s="18"/>
      <c r="F301" s="7"/>
      <c r="G301" s="19"/>
      <c r="H301" s="17"/>
      <c r="I301" s="17"/>
      <c r="J301" s="35">
        <f t="shared" si="8"/>
        <v>66978</v>
      </c>
      <c r="K301" s="20"/>
      <c r="L301" s="7"/>
    </row>
    <row r="302" spans="1:12" s="9" customFormat="1" ht="18.75" x14ac:dyDescent="0.3">
      <c r="A302" s="19"/>
      <c r="B302" s="17"/>
      <c r="C302" s="17"/>
      <c r="D302" s="17" t="e">
        <f t="shared" si="9"/>
        <v>#REF!</v>
      </c>
      <c r="E302" s="18"/>
      <c r="F302" s="7"/>
      <c r="G302" s="19"/>
      <c r="H302" s="17"/>
      <c r="I302" s="17"/>
      <c r="J302" s="35">
        <f t="shared" si="8"/>
        <v>66978</v>
      </c>
      <c r="K302" s="20"/>
      <c r="L302" s="7"/>
    </row>
    <row r="303" spans="1:12" s="9" customFormat="1" ht="18.75" x14ac:dyDescent="0.3">
      <c r="A303" s="19"/>
      <c r="B303" s="17"/>
      <c r="C303" s="17"/>
      <c r="D303" s="17" t="e">
        <f t="shared" si="9"/>
        <v>#REF!</v>
      </c>
      <c r="E303" s="18"/>
      <c r="F303" s="7"/>
      <c r="G303" s="19"/>
      <c r="H303" s="17"/>
      <c r="I303" s="17"/>
      <c r="J303" s="35">
        <f t="shared" si="8"/>
        <v>66978</v>
      </c>
      <c r="K303" s="20"/>
      <c r="L303" s="7"/>
    </row>
    <row r="304" spans="1:12" s="9" customFormat="1" ht="18.75" x14ac:dyDescent="0.3">
      <c r="A304" s="19"/>
      <c r="B304" s="17"/>
      <c r="C304" s="17"/>
      <c r="D304" s="17" t="e">
        <f t="shared" si="9"/>
        <v>#REF!</v>
      </c>
      <c r="E304" s="18"/>
      <c r="F304" s="7"/>
      <c r="G304" s="19"/>
      <c r="H304" s="17"/>
      <c r="I304" s="17"/>
      <c r="J304" s="35">
        <f t="shared" si="8"/>
        <v>66978</v>
      </c>
      <c r="K304" s="20"/>
      <c r="L304" s="7"/>
    </row>
    <row r="305" spans="1:12" s="9" customFormat="1" ht="18.75" x14ac:dyDescent="0.3">
      <c r="A305" s="19"/>
      <c r="B305" s="17"/>
      <c r="C305" s="17"/>
      <c r="D305" s="17" t="e">
        <f t="shared" si="9"/>
        <v>#REF!</v>
      </c>
      <c r="E305" s="18"/>
      <c r="F305" s="7"/>
      <c r="G305" s="19"/>
      <c r="H305" s="17"/>
      <c r="I305" s="17"/>
      <c r="J305" s="35">
        <f t="shared" si="8"/>
        <v>66978</v>
      </c>
      <c r="K305" s="20"/>
      <c r="L305" s="7"/>
    </row>
    <row r="306" spans="1:12" s="9" customFormat="1" ht="18.75" x14ac:dyDescent="0.3">
      <c r="A306" s="19"/>
      <c r="B306" s="17"/>
      <c r="C306" s="17"/>
      <c r="D306" s="17" t="e">
        <f t="shared" si="9"/>
        <v>#REF!</v>
      </c>
      <c r="E306" s="18"/>
      <c r="F306" s="7"/>
      <c r="G306" s="19"/>
      <c r="H306" s="17"/>
      <c r="I306" s="17"/>
      <c r="J306" s="35">
        <f t="shared" si="8"/>
        <v>66978</v>
      </c>
      <c r="K306" s="20"/>
      <c r="L306" s="7"/>
    </row>
    <row r="307" spans="1:12" s="9" customFormat="1" ht="18.75" x14ac:dyDescent="0.3">
      <c r="A307" s="19"/>
      <c r="B307" s="17"/>
      <c r="C307" s="17"/>
      <c r="D307" s="17" t="e">
        <f t="shared" si="9"/>
        <v>#REF!</v>
      </c>
      <c r="E307" s="18"/>
      <c r="F307" s="7"/>
      <c r="G307" s="19"/>
      <c r="H307" s="17"/>
      <c r="I307" s="17"/>
      <c r="J307" s="35">
        <f t="shared" si="8"/>
        <v>66978</v>
      </c>
      <c r="K307" s="20"/>
      <c r="L307" s="7"/>
    </row>
    <row r="308" spans="1:12" s="9" customFormat="1" ht="18.75" x14ac:dyDescent="0.3">
      <c r="A308" s="19"/>
      <c r="B308" s="17"/>
      <c r="C308" s="17"/>
      <c r="D308" s="17" t="e">
        <f t="shared" si="9"/>
        <v>#REF!</v>
      </c>
      <c r="E308" s="18"/>
      <c r="F308" s="7"/>
      <c r="G308" s="19"/>
      <c r="H308" s="17"/>
      <c r="I308" s="17"/>
      <c r="J308" s="35">
        <f t="shared" si="8"/>
        <v>66978</v>
      </c>
      <c r="K308" s="20"/>
      <c r="L308" s="7"/>
    </row>
    <row r="309" spans="1:12" s="9" customFormat="1" ht="18.75" x14ac:dyDescent="0.3">
      <c r="A309" s="19"/>
      <c r="B309" s="17"/>
      <c r="C309" s="17"/>
      <c r="D309" s="17" t="e">
        <f t="shared" si="9"/>
        <v>#REF!</v>
      </c>
      <c r="E309" s="18"/>
      <c r="F309" s="7"/>
      <c r="G309" s="19"/>
      <c r="H309" s="17"/>
      <c r="I309" s="17"/>
      <c r="J309" s="35">
        <f t="shared" si="8"/>
        <v>66978</v>
      </c>
      <c r="K309" s="20"/>
      <c r="L309" s="7"/>
    </row>
    <row r="310" spans="1:12" s="9" customFormat="1" ht="18.75" x14ac:dyDescent="0.3">
      <c r="A310" s="19"/>
      <c r="B310" s="17"/>
      <c r="C310" s="17"/>
      <c r="D310" s="17" t="e">
        <f t="shared" si="9"/>
        <v>#REF!</v>
      </c>
      <c r="E310" s="18"/>
      <c r="F310" s="7"/>
      <c r="G310" s="19"/>
      <c r="H310" s="17"/>
      <c r="I310" s="17"/>
      <c r="J310" s="35">
        <f t="shared" si="8"/>
        <v>66978</v>
      </c>
      <c r="K310" s="20"/>
      <c r="L310" s="7"/>
    </row>
    <row r="311" spans="1:12" s="9" customFormat="1" ht="18.75" x14ac:dyDescent="0.3">
      <c r="A311" s="19"/>
      <c r="B311" s="17"/>
      <c r="C311" s="17"/>
      <c r="D311" s="17" t="e">
        <f t="shared" si="9"/>
        <v>#REF!</v>
      </c>
      <c r="E311" s="18"/>
      <c r="F311" s="7"/>
      <c r="G311" s="19"/>
      <c r="H311" s="17"/>
      <c r="I311" s="17"/>
      <c r="J311" s="35">
        <f t="shared" si="8"/>
        <v>66978</v>
      </c>
      <c r="K311" s="20"/>
      <c r="L311" s="7"/>
    </row>
    <row r="312" spans="1:12" s="9" customFormat="1" ht="18.75" x14ac:dyDescent="0.3">
      <c r="A312" s="19"/>
      <c r="B312" s="17"/>
      <c r="C312" s="17"/>
      <c r="D312" s="17" t="e">
        <f t="shared" si="9"/>
        <v>#REF!</v>
      </c>
      <c r="E312" s="18"/>
      <c r="F312" s="7"/>
      <c r="G312" s="19"/>
      <c r="H312" s="17"/>
      <c r="I312" s="17"/>
      <c r="J312" s="35">
        <f t="shared" si="8"/>
        <v>66978</v>
      </c>
      <c r="K312" s="20"/>
      <c r="L312" s="7"/>
    </row>
    <row r="313" spans="1:12" s="9" customFormat="1" ht="18.75" x14ac:dyDescent="0.3">
      <c r="A313" s="19"/>
      <c r="B313" s="17"/>
      <c r="C313" s="17"/>
      <c r="D313" s="17" t="e">
        <f t="shared" si="9"/>
        <v>#REF!</v>
      </c>
      <c r="E313" s="18"/>
      <c r="F313" s="7"/>
      <c r="G313" s="19"/>
      <c r="H313" s="17"/>
      <c r="I313" s="17"/>
      <c r="J313" s="35">
        <f t="shared" si="8"/>
        <v>66978</v>
      </c>
      <c r="K313" s="20"/>
      <c r="L313" s="7"/>
    </row>
    <row r="314" spans="1:12" s="9" customFormat="1" ht="18.75" x14ac:dyDescent="0.3">
      <c r="A314" s="19"/>
      <c r="B314" s="17"/>
      <c r="C314" s="17"/>
      <c r="D314" s="17" t="e">
        <f t="shared" si="9"/>
        <v>#REF!</v>
      </c>
      <c r="E314" s="18"/>
      <c r="F314" s="7"/>
      <c r="G314" s="19"/>
      <c r="H314" s="17"/>
      <c r="I314" s="17"/>
      <c r="J314" s="35">
        <f t="shared" si="8"/>
        <v>66978</v>
      </c>
      <c r="K314" s="20"/>
      <c r="L314" s="7"/>
    </row>
    <row r="315" spans="1:12" s="9" customFormat="1" ht="18.75" x14ac:dyDescent="0.3">
      <c r="A315" s="19"/>
      <c r="B315" s="17"/>
      <c r="C315" s="17"/>
      <c r="D315" s="17" t="e">
        <f t="shared" si="9"/>
        <v>#REF!</v>
      </c>
      <c r="E315" s="18"/>
      <c r="F315" s="7"/>
      <c r="G315" s="19"/>
      <c r="H315" s="17"/>
      <c r="I315" s="17"/>
      <c r="J315" s="35">
        <f t="shared" si="8"/>
        <v>66978</v>
      </c>
      <c r="K315" s="20"/>
      <c r="L315" s="7"/>
    </row>
    <row r="316" spans="1:12" s="9" customFormat="1" ht="18.75" x14ac:dyDescent="0.3">
      <c r="A316" s="19"/>
      <c r="B316" s="17"/>
      <c r="C316" s="17"/>
      <c r="D316" s="17" t="e">
        <f t="shared" si="9"/>
        <v>#REF!</v>
      </c>
      <c r="E316" s="18"/>
      <c r="F316" s="7"/>
      <c r="G316" s="19"/>
      <c r="H316" s="17"/>
      <c r="I316" s="17"/>
      <c r="J316" s="35">
        <f t="shared" si="8"/>
        <v>66978</v>
      </c>
      <c r="K316" s="20"/>
      <c r="L316" s="7"/>
    </row>
    <row r="317" spans="1:12" s="9" customFormat="1" ht="18.75" x14ac:dyDescent="0.3">
      <c r="A317" s="19"/>
      <c r="B317" s="17"/>
      <c r="C317" s="17"/>
      <c r="D317" s="17" t="e">
        <f t="shared" si="9"/>
        <v>#REF!</v>
      </c>
      <c r="E317" s="18"/>
      <c r="F317" s="7"/>
      <c r="G317" s="19"/>
      <c r="H317" s="17"/>
      <c r="I317" s="17"/>
      <c r="J317" s="35">
        <f t="shared" si="8"/>
        <v>66978</v>
      </c>
      <c r="K317" s="20"/>
      <c r="L317" s="7"/>
    </row>
    <row r="318" spans="1:12" s="9" customFormat="1" ht="18.75" x14ac:dyDescent="0.3">
      <c r="A318" s="19"/>
      <c r="B318" s="17"/>
      <c r="C318" s="17"/>
      <c r="D318" s="17" t="e">
        <f t="shared" si="9"/>
        <v>#REF!</v>
      </c>
      <c r="E318" s="18"/>
      <c r="F318" s="7"/>
      <c r="G318" s="19"/>
      <c r="H318" s="17"/>
      <c r="I318" s="17"/>
      <c r="J318" s="35">
        <f t="shared" si="8"/>
        <v>66978</v>
      </c>
      <c r="K318" s="20"/>
      <c r="L318" s="7"/>
    </row>
    <row r="319" spans="1:12" s="9" customFormat="1" ht="18.75" x14ac:dyDescent="0.3">
      <c r="A319" s="19"/>
      <c r="B319" s="17"/>
      <c r="C319" s="17"/>
      <c r="D319" s="17" t="e">
        <f t="shared" si="9"/>
        <v>#REF!</v>
      </c>
      <c r="E319" s="18"/>
      <c r="F319" s="7"/>
      <c r="G319" s="19"/>
      <c r="H319" s="17"/>
      <c r="I319" s="17"/>
      <c r="J319" s="35">
        <f t="shared" si="8"/>
        <v>66978</v>
      </c>
      <c r="K319" s="20"/>
      <c r="L319" s="7"/>
    </row>
    <row r="320" spans="1:12" s="9" customFormat="1" ht="18.75" x14ac:dyDescent="0.3">
      <c r="A320" s="19"/>
      <c r="B320" s="17"/>
      <c r="C320" s="17"/>
      <c r="D320" s="17" t="e">
        <f t="shared" si="9"/>
        <v>#REF!</v>
      </c>
      <c r="E320" s="18"/>
      <c r="F320" s="7"/>
      <c r="G320" s="19"/>
      <c r="H320" s="17"/>
      <c r="I320" s="17"/>
      <c r="J320" s="35">
        <f t="shared" si="8"/>
        <v>66978</v>
      </c>
      <c r="K320" s="20"/>
      <c r="L320" s="7"/>
    </row>
    <row r="321" spans="1:12" s="9" customFormat="1" ht="18.75" x14ac:dyDescent="0.3">
      <c r="A321" s="19"/>
      <c r="B321" s="17"/>
      <c r="C321" s="17"/>
      <c r="D321" s="17" t="e">
        <f t="shared" si="9"/>
        <v>#REF!</v>
      </c>
      <c r="E321" s="18"/>
      <c r="F321" s="7"/>
      <c r="G321" s="19"/>
      <c r="H321" s="17"/>
      <c r="I321" s="17"/>
      <c r="J321" s="35">
        <f t="shared" si="8"/>
        <v>66978</v>
      </c>
      <c r="K321" s="20"/>
      <c r="L321" s="7"/>
    </row>
    <row r="322" spans="1:12" s="9" customFormat="1" ht="18.75" x14ac:dyDescent="0.3">
      <c r="A322" s="19"/>
      <c r="B322" s="17"/>
      <c r="C322" s="17"/>
      <c r="D322" s="17" t="e">
        <f t="shared" si="9"/>
        <v>#REF!</v>
      </c>
      <c r="E322" s="18"/>
      <c r="F322" s="7"/>
      <c r="G322" s="19"/>
      <c r="H322" s="17"/>
      <c r="I322" s="17"/>
      <c r="J322" s="35">
        <f t="shared" si="8"/>
        <v>66978</v>
      </c>
      <c r="K322" s="20"/>
      <c r="L322" s="7"/>
    </row>
    <row r="323" spans="1:12" s="9" customFormat="1" ht="18.75" x14ac:dyDescent="0.3">
      <c r="A323" s="19"/>
      <c r="B323" s="17"/>
      <c r="C323" s="17"/>
      <c r="D323" s="17" t="e">
        <f t="shared" si="9"/>
        <v>#REF!</v>
      </c>
      <c r="E323" s="18"/>
      <c r="F323" s="7"/>
      <c r="G323" s="19"/>
      <c r="H323" s="17"/>
      <c r="I323" s="17"/>
      <c r="J323" s="35">
        <f t="shared" si="8"/>
        <v>66978</v>
      </c>
      <c r="K323" s="20"/>
      <c r="L323" s="7"/>
    </row>
    <row r="324" spans="1:12" s="9" customFormat="1" ht="18.75" x14ac:dyDescent="0.3">
      <c r="A324" s="19"/>
      <c r="B324" s="17"/>
      <c r="C324" s="17"/>
      <c r="D324" s="17" t="e">
        <f t="shared" si="9"/>
        <v>#REF!</v>
      </c>
      <c r="E324" s="18"/>
      <c r="F324" s="7"/>
      <c r="G324" s="19"/>
      <c r="H324" s="17"/>
      <c r="I324" s="17"/>
      <c r="J324" s="35">
        <f t="shared" si="8"/>
        <v>66978</v>
      </c>
      <c r="K324" s="20"/>
      <c r="L324" s="7"/>
    </row>
    <row r="325" spans="1:12" s="9" customFormat="1" ht="18.75" x14ac:dyDescent="0.3">
      <c r="A325" s="19"/>
      <c r="B325" s="17"/>
      <c r="C325" s="17"/>
      <c r="D325" s="17" t="e">
        <f t="shared" si="9"/>
        <v>#REF!</v>
      </c>
      <c r="E325" s="18"/>
      <c r="F325" s="7"/>
      <c r="G325" s="19"/>
      <c r="H325" s="17"/>
      <c r="I325" s="17"/>
      <c r="J325" s="35">
        <f t="shared" si="8"/>
        <v>66978</v>
      </c>
      <c r="K325" s="20"/>
      <c r="L325" s="7"/>
    </row>
    <row r="326" spans="1:12" s="9" customFormat="1" ht="18.75" x14ac:dyDescent="0.3">
      <c r="A326" s="19"/>
      <c r="B326" s="17"/>
      <c r="C326" s="17"/>
      <c r="D326" s="17" t="e">
        <f t="shared" si="9"/>
        <v>#REF!</v>
      </c>
      <c r="E326" s="18"/>
      <c r="F326" s="7"/>
      <c r="G326" s="19"/>
      <c r="H326" s="17"/>
      <c r="I326" s="17"/>
      <c r="J326" s="35">
        <f t="shared" si="8"/>
        <v>66978</v>
      </c>
      <c r="K326" s="20"/>
      <c r="L326" s="7"/>
    </row>
    <row r="327" spans="1:12" s="9" customFormat="1" ht="18.75" x14ac:dyDescent="0.3">
      <c r="A327" s="19"/>
      <c r="B327" s="17"/>
      <c r="C327" s="17"/>
      <c r="D327" s="17" t="e">
        <f t="shared" si="9"/>
        <v>#REF!</v>
      </c>
      <c r="E327" s="18"/>
      <c r="F327" s="7"/>
      <c r="G327" s="19"/>
      <c r="H327" s="17"/>
      <c r="I327" s="17"/>
      <c r="J327" s="35">
        <f t="shared" si="8"/>
        <v>66978</v>
      </c>
      <c r="K327" s="20"/>
      <c r="L327" s="7"/>
    </row>
    <row r="328" spans="1:12" s="9" customFormat="1" ht="18.75" x14ac:dyDescent="0.3">
      <c r="A328" s="19"/>
      <c r="B328" s="17"/>
      <c r="C328" s="17"/>
      <c r="D328" s="17" t="e">
        <f t="shared" si="9"/>
        <v>#REF!</v>
      </c>
      <c r="E328" s="18"/>
      <c r="F328" s="7"/>
      <c r="G328" s="19"/>
      <c r="H328" s="17"/>
      <c r="I328" s="17"/>
      <c r="J328" s="35">
        <f t="shared" si="8"/>
        <v>66978</v>
      </c>
      <c r="K328" s="20"/>
      <c r="L328" s="7"/>
    </row>
    <row r="329" spans="1:12" s="9" customFormat="1" ht="18.75" x14ac:dyDescent="0.3">
      <c r="A329" s="19"/>
      <c r="B329" s="17"/>
      <c r="C329" s="17"/>
      <c r="D329" s="17" t="e">
        <f t="shared" si="9"/>
        <v>#REF!</v>
      </c>
      <c r="E329" s="18"/>
      <c r="F329" s="7"/>
      <c r="G329" s="19"/>
      <c r="H329" s="17"/>
      <c r="I329" s="17"/>
      <c r="J329" s="35">
        <f t="shared" ref="J329:J392" si="10">J328+H329-I329</f>
        <v>66978</v>
      </c>
      <c r="K329" s="20"/>
      <c r="L329" s="7"/>
    </row>
    <row r="330" spans="1:12" s="9" customFormat="1" ht="18.75" x14ac:dyDescent="0.3">
      <c r="A330" s="19"/>
      <c r="B330" s="17"/>
      <c r="C330" s="17"/>
      <c r="D330" s="17" t="e">
        <f t="shared" si="9"/>
        <v>#REF!</v>
      </c>
      <c r="E330" s="18"/>
      <c r="F330" s="7"/>
      <c r="G330" s="19"/>
      <c r="H330" s="17"/>
      <c r="I330" s="17"/>
      <c r="J330" s="35">
        <f t="shared" si="10"/>
        <v>66978</v>
      </c>
      <c r="K330" s="20"/>
      <c r="L330" s="7"/>
    </row>
    <row r="331" spans="1:12" s="9" customFormat="1" ht="18.75" x14ac:dyDescent="0.3">
      <c r="A331" s="19"/>
      <c r="B331" s="17"/>
      <c r="C331" s="17"/>
      <c r="D331" s="17" t="e">
        <f t="shared" si="9"/>
        <v>#REF!</v>
      </c>
      <c r="E331" s="18"/>
      <c r="F331" s="7"/>
      <c r="G331" s="19"/>
      <c r="H331" s="17"/>
      <c r="I331" s="17"/>
      <c r="J331" s="35">
        <f t="shared" si="10"/>
        <v>66978</v>
      </c>
      <c r="K331" s="20"/>
      <c r="L331" s="7"/>
    </row>
    <row r="332" spans="1:12" s="9" customFormat="1" ht="18.75" x14ac:dyDescent="0.3">
      <c r="A332" s="19"/>
      <c r="B332" s="17"/>
      <c r="C332" s="17"/>
      <c r="D332" s="17" t="e">
        <f t="shared" si="9"/>
        <v>#REF!</v>
      </c>
      <c r="E332" s="18"/>
      <c r="F332" s="7"/>
      <c r="G332" s="19"/>
      <c r="H332" s="17"/>
      <c r="I332" s="17"/>
      <c r="J332" s="35">
        <f t="shared" si="10"/>
        <v>66978</v>
      </c>
      <c r="K332" s="20"/>
      <c r="L332" s="7"/>
    </row>
    <row r="333" spans="1:12" s="9" customFormat="1" ht="18.75" x14ac:dyDescent="0.3">
      <c r="A333" s="19"/>
      <c r="B333" s="17"/>
      <c r="C333" s="17"/>
      <c r="D333" s="17" t="e">
        <f t="shared" si="9"/>
        <v>#REF!</v>
      </c>
      <c r="E333" s="18"/>
      <c r="F333" s="7"/>
      <c r="G333" s="19"/>
      <c r="H333" s="17"/>
      <c r="I333" s="17"/>
      <c r="J333" s="35">
        <f t="shared" si="10"/>
        <v>66978</v>
      </c>
      <c r="K333" s="20"/>
      <c r="L333" s="7"/>
    </row>
    <row r="334" spans="1:12" s="9" customFormat="1" ht="18.75" x14ac:dyDescent="0.3">
      <c r="A334" s="19"/>
      <c r="B334" s="17"/>
      <c r="C334" s="17"/>
      <c r="D334" s="17" t="e">
        <f t="shared" si="9"/>
        <v>#REF!</v>
      </c>
      <c r="E334" s="18"/>
      <c r="F334" s="7"/>
      <c r="G334" s="19"/>
      <c r="H334" s="17"/>
      <c r="I334" s="17"/>
      <c r="J334" s="35">
        <f t="shared" si="10"/>
        <v>66978</v>
      </c>
      <c r="K334" s="20"/>
      <c r="L334" s="7"/>
    </row>
    <row r="335" spans="1:12" s="9" customFormat="1" ht="18.75" x14ac:dyDescent="0.3">
      <c r="A335" s="19"/>
      <c r="B335" s="17"/>
      <c r="C335" s="17"/>
      <c r="D335" s="17" t="e">
        <f t="shared" si="9"/>
        <v>#REF!</v>
      </c>
      <c r="E335" s="18"/>
      <c r="F335" s="7"/>
      <c r="G335" s="19"/>
      <c r="H335" s="17"/>
      <c r="I335" s="17"/>
      <c r="J335" s="35">
        <f t="shared" si="10"/>
        <v>66978</v>
      </c>
      <c r="K335" s="20"/>
      <c r="L335" s="7"/>
    </row>
    <row r="336" spans="1:12" s="9" customFormat="1" ht="18.75" x14ac:dyDescent="0.3">
      <c r="A336" s="19"/>
      <c r="B336" s="17"/>
      <c r="C336" s="17"/>
      <c r="D336" s="17" t="e">
        <f t="shared" si="9"/>
        <v>#REF!</v>
      </c>
      <c r="E336" s="18"/>
      <c r="F336" s="7"/>
      <c r="G336" s="19"/>
      <c r="H336" s="17"/>
      <c r="I336" s="17"/>
      <c r="J336" s="35">
        <f t="shared" si="10"/>
        <v>66978</v>
      </c>
      <c r="K336" s="20"/>
      <c r="L336" s="7"/>
    </row>
    <row r="337" spans="1:12" s="9" customFormat="1" ht="18.75" x14ac:dyDescent="0.3">
      <c r="A337" s="19"/>
      <c r="B337" s="17"/>
      <c r="C337" s="17"/>
      <c r="D337" s="17" t="e">
        <f t="shared" si="9"/>
        <v>#REF!</v>
      </c>
      <c r="E337" s="18"/>
      <c r="F337" s="7"/>
      <c r="G337" s="19"/>
      <c r="H337" s="17"/>
      <c r="I337" s="17"/>
      <c r="J337" s="35">
        <f t="shared" si="10"/>
        <v>66978</v>
      </c>
      <c r="K337" s="20"/>
      <c r="L337" s="7"/>
    </row>
    <row r="338" spans="1:12" s="9" customFormat="1" ht="18.75" x14ac:dyDescent="0.3">
      <c r="A338" s="19"/>
      <c r="B338" s="17"/>
      <c r="C338" s="17"/>
      <c r="D338" s="17" t="e">
        <f t="shared" si="9"/>
        <v>#REF!</v>
      </c>
      <c r="E338" s="18"/>
      <c r="F338" s="7"/>
      <c r="G338" s="19"/>
      <c r="H338" s="17"/>
      <c r="I338" s="17"/>
      <c r="J338" s="35">
        <f t="shared" si="10"/>
        <v>66978</v>
      </c>
      <c r="K338" s="20"/>
      <c r="L338" s="7"/>
    </row>
    <row r="339" spans="1:12" s="9" customFormat="1" ht="18.75" x14ac:dyDescent="0.3">
      <c r="A339" s="19"/>
      <c r="B339" s="17"/>
      <c r="C339" s="17"/>
      <c r="D339" s="17" t="e">
        <f t="shared" si="9"/>
        <v>#REF!</v>
      </c>
      <c r="E339" s="18"/>
      <c r="F339" s="7"/>
      <c r="G339" s="19"/>
      <c r="H339" s="17"/>
      <c r="I339" s="17"/>
      <c r="J339" s="35">
        <f t="shared" si="10"/>
        <v>66978</v>
      </c>
      <c r="K339" s="20"/>
      <c r="L339" s="7"/>
    </row>
    <row r="340" spans="1:12" s="9" customFormat="1" ht="18.75" x14ac:dyDescent="0.3">
      <c r="A340" s="19"/>
      <c r="B340" s="17"/>
      <c r="C340" s="17"/>
      <c r="D340" s="17" t="e">
        <f t="shared" ref="D340:D403" si="11">D339+B340-C340</f>
        <v>#REF!</v>
      </c>
      <c r="E340" s="18"/>
      <c r="F340" s="7"/>
      <c r="G340" s="19"/>
      <c r="H340" s="17"/>
      <c r="I340" s="17"/>
      <c r="J340" s="35">
        <f t="shared" si="10"/>
        <v>66978</v>
      </c>
      <c r="K340" s="20"/>
      <c r="L340" s="7"/>
    </row>
    <row r="341" spans="1:12" s="9" customFormat="1" ht="18.75" x14ac:dyDescent="0.3">
      <c r="A341" s="19"/>
      <c r="B341" s="17"/>
      <c r="C341" s="17"/>
      <c r="D341" s="17" t="e">
        <f t="shared" si="11"/>
        <v>#REF!</v>
      </c>
      <c r="E341" s="18"/>
      <c r="F341" s="7"/>
      <c r="G341" s="19"/>
      <c r="H341" s="17"/>
      <c r="I341" s="17"/>
      <c r="J341" s="35">
        <f t="shared" si="10"/>
        <v>66978</v>
      </c>
      <c r="K341" s="20"/>
      <c r="L341" s="7"/>
    </row>
    <row r="342" spans="1:12" s="9" customFormat="1" ht="18.75" x14ac:dyDescent="0.3">
      <c r="A342" s="19"/>
      <c r="B342" s="17"/>
      <c r="C342" s="17"/>
      <c r="D342" s="17" t="e">
        <f t="shared" si="11"/>
        <v>#REF!</v>
      </c>
      <c r="E342" s="18"/>
      <c r="F342" s="7"/>
      <c r="G342" s="19"/>
      <c r="H342" s="17"/>
      <c r="I342" s="17"/>
      <c r="J342" s="35">
        <f t="shared" si="10"/>
        <v>66978</v>
      </c>
      <c r="K342" s="20"/>
      <c r="L342" s="7"/>
    </row>
    <row r="343" spans="1:12" s="9" customFormat="1" ht="18.75" x14ac:dyDescent="0.3">
      <c r="A343" s="19"/>
      <c r="B343" s="17"/>
      <c r="C343" s="17"/>
      <c r="D343" s="17" t="e">
        <f t="shared" si="11"/>
        <v>#REF!</v>
      </c>
      <c r="E343" s="18"/>
      <c r="F343" s="7"/>
      <c r="G343" s="19"/>
      <c r="H343" s="17"/>
      <c r="I343" s="17"/>
      <c r="J343" s="35">
        <f t="shared" si="10"/>
        <v>66978</v>
      </c>
      <c r="K343" s="20"/>
      <c r="L343" s="7"/>
    </row>
    <row r="344" spans="1:12" s="9" customFormat="1" ht="18.75" x14ac:dyDescent="0.3">
      <c r="A344" s="19"/>
      <c r="B344" s="17"/>
      <c r="C344" s="17"/>
      <c r="D344" s="17" t="e">
        <f t="shared" si="11"/>
        <v>#REF!</v>
      </c>
      <c r="E344" s="18"/>
      <c r="F344" s="7"/>
      <c r="G344" s="19"/>
      <c r="H344" s="17"/>
      <c r="I344" s="17"/>
      <c r="J344" s="35">
        <f t="shared" si="10"/>
        <v>66978</v>
      </c>
      <c r="K344" s="20"/>
      <c r="L344" s="7"/>
    </row>
    <row r="345" spans="1:12" s="9" customFormat="1" ht="18.75" x14ac:dyDescent="0.3">
      <c r="A345" s="19"/>
      <c r="B345" s="17"/>
      <c r="C345" s="17"/>
      <c r="D345" s="17" t="e">
        <f t="shared" si="11"/>
        <v>#REF!</v>
      </c>
      <c r="E345" s="18"/>
      <c r="F345" s="7"/>
      <c r="G345" s="19"/>
      <c r="H345" s="17"/>
      <c r="I345" s="17"/>
      <c r="J345" s="35">
        <f t="shared" si="10"/>
        <v>66978</v>
      </c>
      <c r="K345" s="20"/>
      <c r="L345" s="7"/>
    </row>
    <row r="346" spans="1:12" s="9" customFormat="1" ht="18.75" x14ac:dyDescent="0.3">
      <c r="A346" s="19"/>
      <c r="B346" s="17"/>
      <c r="C346" s="17"/>
      <c r="D346" s="17" t="e">
        <f t="shared" si="11"/>
        <v>#REF!</v>
      </c>
      <c r="E346" s="18"/>
      <c r="F346" s="7"/>
      <c r="G346" s="19"/>
      <c r="H346" s="17"/>
      <c r="I346" s="17"/>
      <c r="J346" s="35">
        <f t="shared" si="10"/>
        <v>66978</v>
      </c>
      <c r="K346" s="20"/>
      <c r="L346" s="7"/>
    </row>
    <row r="347" spans="1:12" s="9" customFormat="1" ht="18.75" x14ac:dyDescent="0.3">
      <c r="A347" s="19"/>
      <c r="B347" s="17"/>
      <c r="C347" s="17"/>
      <c r="D347" s="17" t="e">
        <f t="shared" si="11"/>
        <v>#REF!</v>
      </c>
      <c r="E347" s="18"/>
      <c r="F347" s="7"/>
      <c r="G347" s="19"/>
      <c r="H347" s="17"/>
      <c r="I347" s="17"/>
      <c r="J347" s="35">
        <f t="shared" si="10"/>
        <v>66978</v>
      </c>
      <c r="K347" s="20"/>
      <c r="L347" s="7"/>
    </row>
    <row r="348" spans="1:12" s="9" customFormat="1" ht="18.75" x14ac:dyDescent="0.3">
      <c r="A348" s="19"/>
      <c r="B348" s="17"/>
      <c r="C348" s="17"/>
      <c r="D348" s="17" t="e">
        <f t="shared" si="11"/>
        <v>#REF!</v>
      </c>
      <c r="E348" s="18"/>
      <c r="F348" s="7"/>
      <c r="G348" s="19"/>
      <c r="H348" s="17"/>
      <c r="I348" s="17"/>
      <c r="J348" s="35">
        <f t="shared" si="10"/>
        <v>66978</v>
      </c>
      <c r="K348" s="20"/>
      <c r="L348" s="7"/>
    </row>
    <row r="349" spans="1:12" s="9" customFormat="1" ht="18.75" x14ac:dyDescent="0.3">
      <c r="A349" s="19"/>
      <c r="B349" s="17"/>
      <c r="C349" s="17"/>
      <c r="D349" s="17" t="e">
        <f t="shared" si="11"/>
        <v>#REF!</v>
      </c>
      <c r="E349" s="18"/>
      <c r="F349" s="7"/>
      <c r="G349" s="19"/>
      <c r="H349" s="17"/>
      <c r="I349" s="17"/>
      <c r="J349" s="35">
        <f t="shared" si="10"/>
        <v>66978</v>
      </c>
      <c r="K349" s="20"/>
      <c r="L349" s="7"/>
    </row>
    <row r="350" spans="1:12" s="9" customFormat="1" ht="18.75" x14ac:dyDescent="0.3">
      <c r="A350" s="19"/>
      <c r="B350" s="17"/>
      <c r="C350" s="17"/>
      <c r="D350" s="17" t="e">
        <f t="shared" si="11"/>
        <v>#REF!</v>
      </c>
      <c r="E350" s="18"/>
      <c r="F350" s="7"/>
      <c r="G350" s="19"/>
      <c r="H350" s="17"/>
      <c r="I350" s="17"/>
      <c r="J350" s="35">
        <f t="shared" si="10"/>
        <v>66978</v>
      </c>
      <c r="K350" s="20"/>
      <c r="L350" s="7"/>
    </row>
    <row r="351" spans="1:12" s="9" customFormat="1" ht="18.75" x14ac:dyDescent="0.3">
      <c r="A351" s="19"/>
      <c r="B351" s="17"/>
      <c r="C351" s="17"/>
      <c r="D351" s="17" t="e">
        <f t="shared" si="11"/>
        <v>#REF!</v>
      </c>
      <c r="E351" s="18"/>
      <c r="F351" s="7"/>
      <c r="G351" s="19"/>
      <c r="H351" s="17"/>
      <c r="I351" s="17"/>
      <c r="J351" s="35">
        <f t="shared" si="10"/>
        <v>66978</v>
      </c>
      <c r="K351" s="20"/>
      <c r="L351" s="7"/>
    </row>
    <row r="352" spans="1:12" s="9" customFormat="1" ht="18.75" x14ac:dyDescent="0.3">
      <c r="A352" s="19"/>
      <c r="B352" s="17"/>
      <c r="C352" s="17"/>
      <c r="D352" s="17" t="e">
        <f t="shared" si="11"/>
        <v>#REF!</v>
      </c>
      <c r="E352" s="18"/>
      <c r="F352" s="7"/>
      <c r="G352" s="19"/>
      <c r="H352" s="17"/>
      <c r="I352" s="17"/>
      <c r="J352" s="35">
        <f t="shared" si="10"/>
        <v>66978</v>
      </c>
      <c r="K352" s="20"/>
      <c r="L352" s="7"/>
    </row>
    <row r="353" spans="1:12" s="9" customFormat="1" ht="18.75" x14ac:dyDescent="0.3">
      <c r="A353" s="19"/>
      <c r="B353" s="17"/>
      <c r="C353" s="17"/>
      <c r="D353" s="17" t="e">
        <f t="shared" si="11"/>
        <v>#REF!</v>
      </c>
      <c r="E353" s="18"/>
      <c r="F353" s="7"/>
      <c r="G353" s="19"/>
      <c r="H353" s="17"/>
      <c r="I353" s="17"/>
      <c r="J353" s="35">
        <f t="shared" si="10"/>
        <v>66978</v>
      </c>
      <c r="K353" s="20"/>
      <c r="L353" s="7"/>
    </row>
    <row r="354" spans="1:12" s="9" customFormat="1" ht="18.75" x14ac:dyDescent="0.3">
      <c r="A354" s="19"/>
      <c r="B354" s="17"/>
      <c r="C354" s="17"/>
      <c r="D354" s="17" t="e">
        <f t="shared" si="11"/>
        <v>#REF!</v>
      </c>
      <c r="E354" s="18"/>
      <c r="F354" s="7"/>
      <c r="G354" s="19"/>
      <c r="H354" s="17"/>
      <c r="I354" s="17"/>
      <c r="J354" s="35">
        <f t="shared" si="10"/>
        <v>66978</v>
      </c>
      <c r="K354" s="20"/>
      <c r="L354" s="7"/>
    </row>
    <row r="355" spans="1:12" s="9" customFormat="1" ht="18.75" x14ac:dyDescent="0.3">
      <c r="A355" s="19"/>
      <c r="B355" s="17"/>
      <c r="C355" s="17"/>
      <c r="D355" s="17" t="e">
        <f t="shared" si="11"/>
        <v>#REF!</v>
      </c>
      <c r="E355" s="18"/>
      <c r="F355" s="7"/>
      <c r="G355" s="19"/>
      <c r="H355" s="17"/>
      <c r="I355" s="17"/>
      <c r="J355" s="35">
        <f t="shared" si="10"/>
        <v>66978</v>
      </c>
      <c r="K355" s="20"/>
      <c r="L355" s="7"/>
    </row>
    <row r="356" spans="1:12" s="9" customFormat="1" ht="18.75" x14ac:dyDescent="0.3">
      <c r="A356" s="19"/>
      <c r="B356" s="17"/>
      <c r="C356" s="17"/>
      <c r="D356" s="17" t="e">
        <f t="shared" si="11"/>
        <v>#REF!</v>
      </c>
      <c r="E356" s="18"/>
      <c r="F356" s="7"/>
      <c r="G356" s="19"/>
      <c r="H356" s="17"/>
      <c r="I356" s="17"/>
      <c r="J356" s="35">
        <f t="shared" si="10"/>
        <v>66978</v>
      </c>
      <c r="K356" s="20"/>
      <c r="L356" s="7"/>
    </row>
    <row r="357" spans="1:12" s="9" customFormat="1" ht="18.75" x14ac:dyDescent="0.3">
      <c r="A357" s="19"/>
      <c r="B357" s="17"/>
      <c r="C357" s="17"/>
      <c r="D357" s="17" t="e">
        <f t="shared" si="11"/>
        <v>#REF!</v>
      </c>
      <c r="E357" s="18"/>
      <c r="F357" s="7"/>
      <c r="G357" s="19"/>
      <c r="H357" s="17"/>
      <c r="I357" s="17"/>
      <c r="J357" s="35">
        <f t="shared" si="10"/>
        <v>66978</v>
      </c>
      <c r="K357" s="20"/>
      <c r="L357" s="7"/>
    </row>
    <row r="358" spans="1:12" s="9" customFormat="1" ht="18.75" x14ac:dyDescent="0.3">
      <c r="A358" s="19"/>
      <c r="B358" s="17"/>
      <c r="C358" s="17"/>
      <c r="D358" s="17" t="e">
        <f t="shared" si="11"/>
        <v>#REF!</v>
      </c>
      <c r="E358" s="18"/>
      <c r="F358" s="7"/>
      <c r="G358" s="19"/>
      <c r="H358" s="17"/>
      <c r="I358" s="17"/>
      <c r="J358" s="35">
        <f t="shared" si="10"/>
        <v>66978</v>
      </c>
      <c r="K358" s="20"/>
      <c r="L358" s="7"/>
    </row>
    <row r="359" spans="1:12" s="9" customFormat="1" ht="18.75" x14ac:dyDescent="0.3">
      <c r="A359" s="19"/>
      <c r="B359" s="17"/>
      <c r="C359" s="17"/>
      <c r="D359" s="17" t="e">
        <f t="shared" si="11"/>
        <v>#REF!</v>
      </c>
      <c r="E359" s="18"/>
      <c r="F359" s="7"/>
      <c r="G359" s="19"/>
      <c r="H359" s="17"/>
      <c r="I359" s="17"/>
      <c r="J359" s="35">
        <f t="shared" si="10"/>
        <v>66978</v>
      </c>
      <c r="K359" s="20"/>
      <c r="L359" s="7"/>
    </row>
    <row r="360" spans="1:12" s="9" customFormat="1" ht="18.75" x14ac:dyDescent="0.3">
      <c r="A360" s="19"/>
      <c r="B360" s="17"/>
      <c r="C360" s="17"/>
      <c r="D360" s="17" t="e">
        <f t="shared" si="11"/>
        <v>#REF!</v>
      </c>
      <c r="E360" s="18"/>
      <c r="F360" s="7"/>
      <c r="G360" s="19"/>
      <c r="H360" s="17"/>
      <c r="I360" s="17"/>
      <c r="J360" s="35">
        <f t="shared" si="10"/>
        <v>66978</v>
      </c>
      <c r="K360" s="20"/>
      <c r="L360" s="7"/>
    </row>
    <row r="361" spans="1:12" s="9" customFormat="1" ht="18.75" x14ac:dyDescent="0.3">
      <c r="A361" s="19"/>
      <c r="B361" s="17"/>
      <c r="C361" s="17"/>
      <c r="D361" s="17" t="e">
        <f t="shared" si="11"/>
        <v>#REF!</v>
      </c>
      <c r="E361" s="18"/>
      <c r="F361" s="7"/>
      <c r="G361" s="19"/>
      <c r="H361" s="17"/>
      <c r="I361" s="17"/>
      <c r="J361" s="35">
        <f t="shared" si="10"/>
        <v>66978</v>
      </c>
      <c r="K361" s="20"/>
      <c r="L361" s="7"/>
    </row>
    <row r="362" spans="1:12" s="9" customFormat="1" ht="18.75" x14ac:dyDescent="0.3">
      <c r="A362" s="19"/>
      <c r="B362" s="17"/>
      <c r="C362" s="17"/>
      <c r="D362" s="17" t="e">
        <f t="shared" si="11"/>
        <v>#REF!</v>
      </c>
      <c r="E362" s="18"/>
      <c r="F362" s="7"/>
      <c r="G362" s="19"/>
      <c r="H362" s="17"/>
      <c r="I362" s="17"/>
      <c r="J362" s="35">
        <f t="shared" si="10"/>
        <v>66978</v>
      </c>
      <c r="K362" s="20"/>
      <c r="L362" s="7"/>
    </row>
    <row r="363" spans="1:12" s="9" customFormat="1" ht="18.75" x14ac:dyDescent="0.3">
      <c r="A363" s="19"/>
      <c r="B363" s="17"/>
      <c r="C363" s="17"/>
      <c r="D363" s="17" t="e">
        <f t="shared" si="11"/>
        <v>#REF!</v>
      </c>
      <c r="E363" s="18"/>
      <c r="F363" s="7"/>
      <c r="G363" s="19"/>
      <c r="H363" s="17"/>
      <c r="I363" s="17"/>
      <c r="J363" s="35">
        <f t="shared" si="10"/>
        <v>66978</v>
      </c>
      <c r="K363" s="20"/>
      <c r="L363" s="7"/>
    </row>
    <row r="364" spans="1:12" s="9" customFormat="1" ht="18.75" x14ac:dyDescent="0.3">
      <c r="A364" s="19"/>
      <c r="B364" s="17"/>
      <c r="C364" s="17"/>
      <c r="D364" s="17" t="e">
        <f t="shared" si="11"/>
        <v>#REF!</v>
      </c>
      <c r="E364" s="18"/>
      <c r="F364" s="7"/>
      <c r="G364" s="19"/>
      <c r="H364" s="17"/>
      <c r="I364" s="17"/>
      <c r="J364" s="35">
        <f t="shared" si="10"/>
        <v>66978</v>
      </c>
      <c r="K364" s="20"/>
      <c r="L364" s="7"/>
    </row>
    <row r="365" spans="1:12" s="9" customFormat="1" ht="18.75" x14ac:dyDescent="0.3">
      <c r="A365" s="19"/>
      <c r="B365" s="17"/>
      <c r="C365" s="17"/>
      <c r="D365" s="17" t="e">
        <f t="shared" si="11"/>
        <v>#REF!</v>
      </c>
      <c r="E365" s="18"/>
      <c r="F365" s="7"/>
      <c r="G365" s="19"/>
      <c r="H365" s="17"/>
      <c r="I365" s="17"/>
      <c r="J365" s="35">
        <f t="shared" si="10"/>
        <v>66978</v>
      </c>
      <c r="K365" s="20"/>
      <c r="L365" s="7"/>
    </row>
    <row r="366" spans="1:12" s="9" customFormat="1" ht="18.75" x14ac:dyDescent="0.3">
      <c r="A366" s="19"/>
      <c r="B366" s="17"/>
      <c r="C366" s="17"/>
      <c r="D366" s="17" t="e">
        <f t="shared" si="11"/>
        <v>#REF!</v>
      </c>
      <c r="E366" s="18"/>
      <c r="F366" s="7"/>
      <c r="G366" s="19"/>
      <c r="H366" s="17"/>
      <c r="I366" s="17"/>
      <c r="J366" s="35">
        <f t="shared" si="10"/>
        <v>66978</v>
      </c>
      <c r="K366" s="20"/>
      <c r="L366" s="7"/>
    </row>
    <row r="367" spans="1:12" s="9" customFormat="1" ht="18.75" x14ac:dyDescent="0.3">
      <c r="A367" s="19"/>
      <c r="B367" s="17"/>
      <c r="C367" s="17"/>
      <c r="D367" s="17" t="e">
        <f t="shared" si="11"/>
        <v>#REF!</v>
      </c>
      <c r="E367" s="18"/>
      <c r="F367" s="7"/>
      <c r="G367" s="19"/>
      <c r="H367" s="17"/>
      <c r="I367" s="17"/>
      <c r="J367" s="35">
        <f t="shared" si="10"/>
        <v>66978</v>
      </c>
      <c r="K367" s="20"/>
      <c r="L367" s="7"/>
    </row>
    <row r="368" spans="1:12" s="9" customFormat="1" ht="18.75" x14ac:dyDescent="0.3">
      <c r="A368" s="19"/>
      <c r="B368" s="17"/>
      <c r="C368" s="17"/>
      <c r="D368" s="17" t="e">
        <f t="shared" si="11"/>
        <v>#REF!</v>
      </c>
      <c r="E368" s="18"/>
      <c r="F368" s="7"/>
      <c r="G368" s="19"/>
      <c r="H368" s="17"/>
      <c r="I368" s="17"/>
      <c r="J368" s="35">
        <f t="shared" si="10"/>
        <v>66978</v>
      </c>
      <c r="K368" s="20"/>
      <c r="L368" s="7"/>
    </row>
    <row r="369" spans="1:12" s="9" customFormat="1" ht="18.75" x14ac:dyDescent="0.3">
      <c r="A369" s="19"/>
      <c r="B369" s="17"/>
      <c r="C369" s="17"/>
      <c r="D369" s="17" t="e">
        <f t="shared" si="11"/>
        <v>#REF!</v>
      </c>
      <c r="E369" s="18"/>
      <c r="F369" s="7"/>
      <c r="G369" s="19"/>
      <c r="H369" s="17"/>
      <c r="I369" s="17"/>
      <c r="J369" s="35">
        <f t="shared" si="10"/>
        <v>66978</v>
      </c>
      <c r="K369" s="20"/>
      <c r="L369" s="7"/>
    </row>
    <row r="370" spans="1:12" s="9" customFormat="1" ht="18.75" x14ac:dyDescent="0.3">
      <c r="A370" s="19"/>
      <c r="B370" s="17"/>
      <c r="C370" s="17"/>
      <c r="D370" s="17" t="e">
        <f t="shared" si="11"/>
        <v>#REF!</v>
      </c>
      <c r="E370" s="18"/>
      <c r="F370" s="7"/>
      <c r="G370" s="19"/>
      <c r="H370" s="17"/>
      <c r="I370" s="17"/>
      <c r="J370" s="35">
        <f t="shared" si="10"/>
        <v>66978</v>
      </c>
      <c r="K370" s="20"/>
      <c r="L370" s="7"/>
    </row>
    <row r="371" spans="1:12" s="9" customFormat="1" ht="18.75" x14ac:dyDescent="0.3">
      <c r="A371" s="19"/>
      <c r="B371" s="17"/>
      <c r="C371" s="17"/>
      <c r="D371" s="17" t="e">
        <f t="shared" si="11"/>
        <v>#REF!</v>
      </c>
      <c r="E371" s="18"/>
      <c r="F371" s="7"/>
      <c r="G371" s="19"/>
      <c r="H371" s="17"/>
      <c r="I371" s="17"/>
      <c r="J371" s="35">
        <f t="shared" si="10"/>
        <v>66978</v>
      </c>
      <c r="K371" s="20"/>
      <c r="L371" s="7"/>
    </row>
    <row r="372" spans="1:12" s="9" customFormat="1" ht="18.75" x14ac:dyDescent="0.3">
      <c r="A372" s="19"/>
      <c r="B372" s="17"/>
      <c r="C372" s="17"/>
      <c r="D372" s="17" t="e">
        <f t="shared" si="11"/>
        <v>#REF!</v>
      </c>
      <c r="E372" s="18"/>
      <c r="F372" s="7"/>
      <c r="G372" s="19"/>
      <c r="H372" s="17"/>
      <c r="I372" s="17"/>
      <c r="J372" s="35">
        <f t="shared" si="10"/>
        <v>66978</v>
      </c>
      <c r="K372" s="20"/>
      <c r="L372" s="7"/>
    </row>
    <row r="373" spans="1:12" s="9" customFormat="1" ht="18.75" x14ac:dyDescent="0.3">
      <c r="A373" s="19"/>
      <c r="B373" s="17"/>
      <c r="C373" s="17"/>
      <c r="D373" s="17" t="e">
        <f t="shared" si="11"/>
        <v>#REF!</v>
      </c>
      <c r="E373" s="18"/>
      <c r="F373" s="7"/>
      <c r="G373" s="19"/>
      <c r="H373" s="17"/>
      <c r="I373" s="17"/>
      <c r="J373" s="35">
        <f t="shared" si="10"/>
        <v>66978</v>
      </c>
      <c r="K373" s="20"/>
      <c r="L373" s="7"/>
    </row>
    <row r="374" spans="1:12" s="9" customFormat="1" ht="18.75" x14ac:dyDescent="0.3">
      <c r="A374" s="19"/>
      <c r="B374" s="17"/>
      <c r="C374" s="17"/>
      <c r="D374" s="17" t="e">
        <f t="shared" si="11"/>
        <v>#REF!</v>
      </c>
      <c r="E374" s="18"/>
      <c r="F374" s="7"/>
      <c r="G374" s="19"/>
      <c r="H374" s="17"/>
      <c r="I374" s="17"/>
      <c r="J374" s="35">
        <f t="shared" si="10"/>
        <v>66978</v>
      </c>
      <c r="K374" s="20"/>
      <c r="L374" s="7"/>
    </row>
    <row r="375" spans="1:12" s="9" customFormat="1" ht="18.75" x14ac:dyDescent="0.3">
      <c r="A375" s="19"/>
      <c r="B375" s="17"/>
      <c r="C375" s="17"/>
      <c r="D375" s="17" t="e">
        <f t="shared" si="11"/>
        <v>#REF!</v>
      </c>
      <c r="E375" s="18"/>
      <c r="F375" s="7"/>
      <c r="G375" s="19"/>
      <c r="H375" s="17"/>
      <c r="I375" s="17"/>
      <c r="J375" s="35">
        <f t="shared" si="10"/>
        <v>66978</v>
      </c>
      <c r="K375" s="20"/>
      <c r="L375" s="7"/>
    </row>
    <row r="376" spans="1:12" s="9" customFormat="1" ht="18.75" x14ac:dyDescent="0.3">
      <c r="A376" s="19"/>
      <c r="B376" s="17"/>
      <c r="C376" s="17"/>
      <c r="D376" s="17" t="e">
        <f t="shared" si="11"/>
        <v>#REF!</v>
      </c>
      <c r="E376" s="18"/>
      <c r="F376" s="7"/>
      <c r="G376" s="19"/>
      <c r="H376" s="17"/>
      <c r="I376" s="17"/>
      <c r="J376" s="35">
        <f t="shared" si="10"/>
        <v>66978</v>
      </c>
      <c r="K376" s="20"/>
      <c r="L376" s="7"/>
    </row>
    <row r="377" spans="1:12" s="9" customFormat="1" ht="18.75" x14ac:dyDescent="0.3">
      <c r="A377" s="19"/>
      <c r="B377" s="17"/>
      <c r="C377" s="17"/>
      <c r="D377" s="17" t="e">
        <f t="shared" si="11"/>
        <v>#REF!</v>
      </c>
      <c r="E377" s="18"/>
      <c r="F377" s="7"/>
      <c r="G377" s="19"/>
      <c r="H377" s="17"/>
      <c r="I377" s="17"/>
      <c r="J377" s="35">
        <f t="shared" si="10"/>
        <v>66978</v>
      </c>
      <c r="K377" s="20"/>
      <c r="L377" s="7"/>
    </row>
    <row r="378" spans="1:12" s="9" customFormat="1" ht="18.75" x14ac:dyDescent="0.3">
      <c r="A378" s="19"/>
      <c r="B378" s="17"/>
      <c r="C378" s="17"/>
      <c r="D378" s="17" t="e">
        <f t="shared" si="11"/>
        <v>#REF!</v>
      </c>
      <c r="E378" s="18"/>
      <c r="F378" s="7"/>
      <c r="G378" s="19"/>
      <c r="H378" s="17"/>
      <c r="I378" s="17"/>
      <c r="J378" s="35">
        <f t="shared" si="10"/>
        <v>66978</v>
      </c>
      <c r="K378" s="20"/>
      <c r="L378" s="7"/>
    </row>
    <row r="379" spans="1:12" s="9" customFormat="1" ht="18.75" x14ac:dyDescent="0.3">
      <c r="A379" s="19"/>
      <c r="B379" s="17"/>
      <c r="C379" s="17"/>
      <c r="D379" s="17" t="e">
        <f t="shared" si="11"/>
        <v>#REF!</v>
      </c>
      <c r="E379" s="18"/>
      <c r="F379" s="7"/>
      <c r="G379" s="19"/>
      <c r="H379" s="17"/>
      <c r="I379" s="17"/>
      <c r="J379" s="35">
        <f t="shared" si="10"/>
        <v>66978</v>
      </c>
      <c r="K379" s="20"/>
      <c r="L379" s="7"/>
    </row>
    <row r="380" spans="1:12" s="9" customFormat="1" ht="18.75" x14ac:dyDescent="0.3">
      <c r="A380" s="19"/>
      <c r="B380" s="17"/>
      <c r="C380" s="17"/>
      <c r="D380" s="17" t="e">
        <f t="shared" si="11"/>
        <v>#REF!</v>
      </c>
      <c r="E380" s="18"/>
      <c r="F380" s="7"/>
      <c r="G380" s="19"/>
      <c r="H380" s="17"/>
      <c r="I380" s="17"/>
      <c r="J380" s="35">
        <f t="shared" si="10"/>
        <v>66978</v>
      </c>
      <c r="K380" s="20"/>
      <c r="L380" s="7"/>
    </row>
    <row r="381" spans="1:12" s="9" customFormat="1" ht="18.75" x14ac:dyDescent="0.3">
      <c r="A381" s="19"/>
      <c r="B381" s="17"/>
      <c r="C381" s="17"/>
      <c r="D381" s="17" t="e">
        <f t="shared" si="11"/>
        <v>#REF!</v>
      </c>
      <c r="E381" s="18"/>
      <c r="F381" s="7"/>
      <c r="G381" s="19"/>
      <c r="H381" s="17"/>
      <c r="I381" s="17"/>
      <c r="J381" s="35">
        <f t="shared" si="10"/>
        <v>66978</v>
      </c>
      <c r="K381" s="20"/>
      <c r="L381" s="7"/>
    </row>
    <row r="382" spans="1:12" s="9" customFormat="1" ht="18.75" x14ac:dyDescent="0.3">
      <c r="A382" s="19"/>
      <c r="B382" s="17"/>
      <c r="C382" s="17"/>
      <c r="D382" s="17" t="e">
        <f t="shared" si="11"/>
        <v>#REF!</v>
      </c>
      <c r="E382" s="18"/>
      <c r="F382" s="7"/>
      <c r="G382" s="19"/>
      <c r="H382" s="17"/>
      <c r="I382" s="17"/>
      <c r="J382" s="35">
        <f t="shared" si="10"/>
        <v>66978</v>
      </c>
      <c r="K382" s="20"/>
      <c r="L382" s="7"/>
    </row>
    <row r="383" spans="1:12" s="9" customFormat="1" ht="18.75" x14ac:dyDescent="0.3">
      <c r="A383" s="19"/>
      <c r="B383" s="17"/>
      <c r="C383" s="17"/>
      <c r="D383" s="17" t="e">
        <f t="shared" si="11"/>
        <v>#REF!</v>
      </c>
      <c r="E383" s="18"/>
      <c r="F383" s="7"/>
      <c r="G383" s="19"/>
      <c r="H383" s="17"/>
      <c r="I383" s="17"/>
      <c r="J383" s="35">
        <f t="shared" si="10"/>
        <v>66978</v>
      </c>
      <c r="K383" s="20"/>
      <c r="L383" s="7"/>
    </row>
    <row r="384" spans="1:12" s="9" customFormat="1" ht="18.75" x14ac:dyDescent="0.3">
      <c r="A384" s="19"/>
      <c r="B384" s="17"/>
      <c r="C384" s="17"/>
      <c r="D384" s="17" t="e">
        <f t="shared" si="11"/>
        <v>#REF!</v>
      </c>
      <c r="E384" s="18"/>
      <c r="F384" s="7"/>
      <c r="G384" s="19"/>
      <c r="H384" s="17"/>
      <c r="I384" s="17"/>
      <c r="J384" s="35">
        <f t="shared" si="10"/>
        <v>66978</v>
      </c>
      <c r="K384" s="20"/>
      <c r="L384" s="7"/>
    </row>
    <row r="385" spans="1:12" s="9" customFormat="1" ht="18.75" x14ac:dyDescent="0.3">
      <c r="A385" s="19"/>
      <c r="B385" s="17"/>
      <c r="C385" s="17"/>
      <c r="D385" s="17" t="e">
        <f t="shared" si="11"/>
        <v>#REF!</v>
      </c>
      <c r="E385" s="18"/>
      <c r="F385" s="7"/>
      <c r="G385" s="19"/>
      <c r="H385" s="17"/>
      <c r="I385" s="17"/>
      <c r="J385" s="35">
        <f t="shared" si="10"/>
        <v>66978</v>
      </c>
      <c r="K385" s="20"/>
      <c r="L385" s="7"/>
    </row>
    <row r="386" spans="1:12" s="9" customFormat="1" ht="18.75" x14ac:dyDescent="0.3">
      <c r="A386" s="19"/>
      <c r="B386" s="17"/>
      <c r="C386" s="17"/>
      <c r="D386" s="17" t="e">
        <f t="shared" si="11"/>
        <v>#REF!</v>
      </c>
      <c r="E386" s="18"/>
      <c r="F386" s="7"/>
      <c r="G386" s="19"/>
      <c r="H386" s="17"/>
      <c r="I386" s="17"/>
      <c r="J386" s="35">
        <f t="shared" si="10"/>
        <v>66978</v>
      </c>
      <c r="K386" s="20"/>
      <c r="L386" s="7"/>
    </row>
    <row r="387" spans="1:12" s="9" customFormat="1" ht="18.75" x14ac:dyDescent="0.3">
      <c r="A387" s="19"/>
      <c r="B387" s="17"/>
      <c r="C387" s="17"/>
      <c r="D387" s="17" t="e">
        <f t="shared" si="11"/>
        <v>#REF!</v>
      </c>
      <c r="E387" s="18"/>
      <c r="F387" s="7"/>
      <c r="G387" s="19"/>
      <c r="H387" s="17"/>
      <c r="I387" s="17"/>
      <c r="J387" s="35">
        <f t="shared" si="10"/>
        <v>66978</v>
      </c>
      <c r="K387" s="20"/>
      <c r="L387" s="7"/>
    </row>
    <row r="388" spans="1:12" s="9" customFormat="1" ht="18.75" x14ac:dyDescent="0.3">
      <c r="A388" s="19"/>
      <c r="B388" s="17"/>
      <c r="C388" s="17"/>
      <c r="D388" s="17" t="e">
        <f t="shared" si="11"/>
        <v>#REF!</v>
      </c>
      <c r="E388" s="18"/>
      <c r="F388" s="7"/>
      <c r="G388" s="19"/>
      <c r="H388" s="17"/>
      <c r="I388" s="17"/>
      <c r="J388" s="35">
        <f t="shared" si="10"/>
        <v>66978</v>
      </c>
      <c r="K388" s="20"/>
      <c r="L388" s="7"/>
    </row>
    <row r="389" spans="1:12" s="9" customFormat="1" ht="18.75" x14ac:dyDescent="0.3">
      <c r="A389" s="19"/>
      <c r="B389" s="17"/>
      <c r="C389" s="17"/>
      <c r="D389" s="17" t="e">
        <f t="shared" si="11"/>
        <v>#REF!</v>
      </c>
      <c r="E389" s="18"/>
      <c r="F389" s="7"/>
      <c r="G389" s="19"/>
      <c r="H389" s="17"/>
      <c r="I389" s="17"/>
      <c r="J389" s="35">
        <f t="shared" si="10"/>
        <v>66978</v>
      </c>
      <c r="K389" s="20"/>
      <c r="L389" s="7"/>
    </row>
    <row r="390" spans="1:12" s="9" customFormat="1" ht="18.75" x14ac:dyDescent="0.3">
      <c r="A390" s="19"/>
      <c r="B390" s="17"/>
      <c r="C390" s="17"/>
      <c r="D390" s="17" t="e">
        <f t="shared" si="11"/>
        <v>#REF!</v>
      </c>
      <c r="E390" s="18"/>
      <c r="F390" s="7"/>
      <c r="G390" s="19"/>
      <c r="H390" s="17"/>
      <c r="I390" s="17"/>
      <c r="J390" s="35">
        <f t="shared" si="10"/>
        <v>66978</v>
      </c>
      <c r="K390" s="20"/>
      <c r="L390" s="7"/>
    </row>
    <row r="391" spans="1:12" s="9" customFormat="1" ht="18.75" x14ac:dyDescent="0.3">
      <c r="A391" s="19"/>
      <c r="B391" s="17"/>
      <c r="C391" s="17"/>
      <c r="D391" s="17" t="e">
        <f t="shared" si="11"/>
        <v>#REF!</v>
      </c>
      <c r="E391" s="18"/>
      <c r="F391" s="7"/>
      <c r="G391" s="19"/>
      <c r="H391" s="17"/>
      <c r="I391" s="17"/>
      <c r="J391" s="35">
        <f t="shared" si="10"/>
        <v>66978</v>
      </c>
      <c r="K391" s="20"/>
      <c r="L391" s="7"/>
    </row>
    <row r="392" spans="1:12" s="9" customFormat="1" ht="18.75" x14ac:dyDescent="0.3">
      <c r="A392" s="19"/>
      <c r="B392" s="17"/>
      <c r="C392" s="17"/>
      <c r="D392" s="17" t="e">
        <f t="shared" si="11"/>
        <v>#REF!</v>
      </c>
      <c r="E392" s="18"/>
      <c r="F392" s="7"/>
      <c r="G392" s="19"/>
      <c r="H392" s="17"/>
      <c r="I392" s="17"/>
      <c r="J392" s="35">
        <f t="shared" si="10"/>
        <v>66978</v>
      </c>
      <c r="K392" s="20"/>
      <c r="L392" s="7"/>
    </row>
    <row r="393" spans="1:12" s="9" customFormat="1" ht="18.75" x14ac:dyDescent="0.3">
      <c r="A393" s="19"/>
      <c r="B393" s="17"/>
      <c r="C393" s="17"/>
      <c r="D393" s="17" t="e">
        <f t="shared" si="11"/>
        <v>#REF!</v>
      </c>
      <c r="E393" s="18"/>
      <c r="F393" s="7"/>
      <c r="G393" s="19"/>
      <c r="H393" s="17"/>
      <c r="I393" s="17"/>
      <c r="J393" s="35">
        <f t="shared" ref="J393:J456" si="12">J392+H393-I393</f>
        <v>66978</v>
      </c>
      <c r="K393" s="20"/>
      <c r="L393" s="7"/>
    </row>
    <row r="394" spans="1:12" s="9" customFormat="1" ht="18.75" x14ac:dyDescent="0.3">
      <c r="A394" s="19"/>
      <c r="B394" s="17"/>
      <c r="C394" s="17"/>
      <c r="D394" s="17" t="e">
        <f t="shared" si="11"/>
        <v>#REF!</v>
      </c>
      <c r="E394" s="18"/>
      <c r="F394" s="7"/>
      <c r="G394" s="19"/>
      <c r="H394" s="17"/>
      <c r="I394" s="17"/>
      <c r="J394" s="35">
        <f t="shared" si="12"/>
        <v>66978</v>
      </c>
      <c r="K394" s="20"/>
      <c r="L394" s="7"/>
    </row>
    <row r="395" spans="1:12" s="9" customFormat="1" ht="18.75" x14ac:dyDescent="0.3">
      <c r="A395" s="19"/>
      <c r="B395" s="17"/>
      <c r="C395" s="17"/>
      <c r="D395" s="17" t="e">
        <f t="shared" si="11"/>
        <v>#REF!</v>
      </c>
      <c r="E395" s="18"/>
      <c r="F395" s="7"/>
      <c r="G395" s="19"/>
      <c r="H395" s="17"/>
      <c r="I395" s="17"/>
      <c r="J395" s="35">
        <f t="shared" si="12"/>
        <v>66978</v>
      </c>
      <c r="K395" s="20"/>
      <c r="L395" s="7"/>
    </row>
    <row r="396" spans="1:12" s="9" customFormat="1" ht="18.75" x14ac:dyDescent="0.3">
      <c r="A396" s="19"/>
      <c r="B396" s="17"/>
      <c r="C396" s="17"/>
      <c r="D396" s="17" t="e">
        <f t="shared" si="11"/>
        <v>#REF!</v>
      </c>
      <c r="E396" s="18"/>
      <c r="F396" s="7"/>
      <c r="G396" s="19"/>
      <c r="H396" s="17"/>
      <c r="I396" s="17"/>
      <c r="J396" s="35">
        <f t="shared" si="12"/>
        <v>66978</v>
      </c>
      <c r="K396" s="20"/>
      <c r="L396" s="7"/>
    </row>
    <row r="397" spans="1:12" s="9" customFormat="1" ht="18.75" x14ac:dyDescent="0.3">
      <c r="A397" s="19"/>
      <c r="B397" s="17"/>
      <c r="C397" s="17"/>
      <c r="D397" s="17" t="e">
        <f t="shared" si="11"/>
        <v>#REF!</v>
      </c>
      <c r="E397" s="18"/>
      <c r="F397" s="7"/>
      <c r="G397" s="19"/>
      <c r="H397" s="17"/>
      <c r="I397" s="17"/>
      <c r="J397" s="35">
        <f t="shared" si="12"/>
        <v>66978</v>
      </c>
      <c r="K397" s="20"/>
      <c r="L397" s="7"/>
    </row>
    <row r="398" spans="1:12" s="9" customFormat="1" ht="18.75" x14ac:dyDescent="0.3">
      <c r="A398" s="19"/>
      <c r="B398" s="17"/>
      <c r="C398" s="17"/>
      <c r="D398" s="17" t="e">
        <f t="shared" si="11"/>
        <v>#REF!</v>
      </c>
      <c r="E398" s="18"/>
      <c r="F398" s="7"/>
      <c r="G398" s="19"/>
      <c r="H398" s="17"/>
      <c r="I398" s="17"/>
      <c r="J398" s="35">
        <f t="shared" si="12"/>
        <v>66978</v>
      </c>
      <c r="K398" s="20"/>
      <c r="L398" s="7"/>
    </row>
    <row r="399" spans="1:12" s="9" customFormat="1" ht="18.75" x14ac:dyDescent="0.3">
      <c r="A399" s="19"/>
      <c r="B399" s="17"/>
      <c r="C399" s="17"/>
      <c r="D399" s="17" t="e">
        <f t="shared" si="11"/>
        <v>#REF!</v>
      </c>
      <c r="E399" s="18"/>
      <c r="F399" s="7"/>
      <c r="G399" s="19"/>
      <c r="H399" s="17"/>
      <c r="I399" s="17"/>
      <c r="J399" s="35">
        <f t="shared" si="12"/>
        <v>66978</v>
      </c>
      <c r="K399" s="20"/>
      <c r="L399" s="7"/>
    </row>
    <row r="400" spans="1:12" s="9" customFormat="1" ht="18.75" x14ac:dyDescent="0.3">
      <c r="A400" s="19"/>
      <c r="B400" s="17"/>
      <c r="C400" s="17"/>
      <c r="D400" s="17" t="e">
        <f t="shared" si="11"/>
        <v>#REF!</v>
      </c>
      <c r="E400" s="18"/>
      <c r="F400" s="7"/>
      <c r="G400" s="19"/>
      <c r="H400" s="17"/>
      <c r="I400" s="17"/>
      <c r="J400" s="35">
        <f t="shared" si="12"/>
        <v>66978</v>
      </c>
      <c r="K400" s="20"/>
      <c r="L400" s="7"/>
    </row>
    <row r="401" spans="1:12" s="9" customFormat="1" ht="18.75" x14ac:dyDescent="0.3">
      <c r="A401" s="19"/>
      <c r="B401" s="17"/>
      <c r="C401" s="17"/>
      <c r="D401" s="17" t="e">
        <f t="shared" si="11"/>
        <v>#REF!</v>
      </c>
      <c r="E401" s="18"/>
      <c r="F401" s="7"/>
      <c r="G401" s="19"/>
      <c r="H401" s="17"/>
      <c r="I401" s="17"/>
      <c r="J401" s="35">
        <f t="shared" si="12"/>
        <v>66978</v>
      </c>
      <c r="K401" s="20"/>
      <c r="L401" s="7"/>
    </row>
    <row r="402" spans="1:12" s="9" customFormat="1" ht="18.75" x14ac:dyDescent="0.3">
      <c r="A402" s="19"/>
      <c r="B402" s="17"/>
      <c r="C402" s="17"/>
      <c r="D402" s="17" t="e">
        <f t="shared" si="11"/>
        <v>#REF!</v>
      </c>
      <c r="E402" s="18"/>
      <c r="F402" s="7"/>
      <c r="G402" s="19"/>
      <c r="H402" s="17"/>
      <c r="I402" s="17"/>
      <c r="J402" s="35">
        <f t="shared" si="12"/>
        <v>66978</v>
      </c>
      <c r="K402" s="20"/>
      <c r="L402" s="7"/>
    </row>
    <row r="403" spans="1:12" s="9" customFormat="1" ht="18.75" x14ac:dyDescent="0.3">
      <c r="A403" s="19"/>
      <c r="B403" s="17"/>
      <c r="C403" s="17"/>
      <c r="D403" s="17" t="e">
        <f t="shared" si="11"/>
        <v>#REF!</v>
      </c>
      <c r="E403" s="18"/>
      <c r="F403" s="7"/>
      <c r="G403" s="19"/>
      <c r="H403" s="17"/>
      <c r="I403" s="17"/>
      <c r="J403" s="35">
        <f t="shared" si="12"/>
        <v>66978</v>
      </c>
      <c r="K403" s="20"/>
      <c r="L403" s="7"/>
    </row>
    <row r="404" spans="1:12" s="9" customFormat="1" ht="18.75" x14ac:dyDescent="0.3">
      <c r="A404" s="19"/>
      <c r="B404" s="17"/>
      <c r="C404" s="17"/>
      <c r="D404" s="17" t="e">
        <f t="shared" ref="D404:D467" si="13">D403+B404-C404</f>
        <v>#REF!</v>
      </c>
      <c r="E404" s="18"/>
      <c r="F404" s="7"/>
      <c r="G404" s="19"/>
      <c r="H404" s="17"/>
      <c r="I404" s="17"/>
      <c r="J404" s="35">
        <f t="shared" si="12"/>
        <v>66978</v>
      </c>
      <c r="K404" s="20"/>
      <c r="L404" s="7"/>
    </row>
    <row r="405" spans="1:12" s="9" customFormat="1" ht="18.75" x14ac:dyDescent="0.3">
      <c r="A405" s="19"/>
      <c r="B405" s="17"/>
      <c r="C405" s="17"/>
      <c r="D405" s="17" t="e">
        <f t="shared" si="13"/>
        <v>#REF!</v>
      </c>
      <c r="E405" s="18"/>
      <c r="F405" s="7"/>
      <c r="G405" s="19"/>
      <c r="H405" s="17"/>
      <c r="I405" s="17"/>
      <c r="J405" s="35">
        <f t="shared" si="12"/>
        <v>66978</v>
      </c>
      <c r="K405" s="20"/>
      <c r="L405" s="7"/>
    </row>
    <row r="406" spans="1:12" s="9" customFormat="1" ht="18.75" x14ac:dyDescent="0.3">
      <c r="A406" s="19"/>
      <c r="B406" s="17"/>
      <c r="C406" s="17"/>
      <c r="D406" s="17" t="e">
        <f t="shared" si="13"/>
        <v>#REF!</v>
      </c>
      <c r="E406" s="18"/>
      <c r="F406" s="7"/>
      <c r="G406" s="19"/>
      <c r="H406" s="17"/>
      <c r="I406" s="17"/>
      <c r="J406" s="35">
        <f t="shared" si="12"/>
        <v>66978</v>
      </c>
      <c r="K406" s="20"/>
      <c r="L406" s="7"/>
    </row>
    <row r="407" spans="1:12" s="9" customFormat="1" ht="18.75" x14ac:dyDescent="0.3">
      <c r="A407" s="19"/>
      <c r="B407" s="17"/>
      <c r="C407" s="17"/>
      <c r="D407" s="17" t="e">
        <f t="shared" si="13"/>
        <v>#REF!</v>
      </c>
      <c r="E407" s="18"/>
      <c r="F407" s="7"/>
      <c r="G407" s="19"/>
      <c r="H407" s="17"/>
      <c r="I407" s="17"/>
      <c r="J407" s="35">
        <f t="shared" si="12"/>
        <v>66978</v>
      </c>
      <c r="K407" s="20"/>
      <c r="L407" s="7"/>
    </row>
    <row r="408" spans="1:12" s="9" customFormat="1" ht="18.75" x14ac:dyDescent="0.3">
      <c r="A408" s="19"/>
      <c r="B408" s="17"/>
      <c r="C408" s="17"/>
      <c r="D408" s="17" t="e">
        <f t="shared" si="13"/>
        <v>#REF!</v>
      </c>
      <c r="E408" s="18"/>
      <c r="F408" s="7"/>
      <c r="G408" s="19"/>
      <c r="H408" s="17"/>
      <c r="I408" s="17"/>
      <c r="J408" s="35">
        <f t="shared" si="12"/>
        <v>66978</v>
      </c>
      <c r="K408" s="20"/>
      <c r="L408" s="7"/>
    </row>
    <row r="409" spans="1:12" s="9" customFormat="1" ht="18.75" x14ac:dyDescent="0.3">
      <c r="A409" s="19"/>
      <c r="B409" s="17"/>
      <c r="C409" s="17"/>
      <c r="D409" s="17" t="e">
        <f t="shared" si="13"/>
        <v>#REF!</v>
      </c>
      <c r="E409" s="18"/>
      <c r="F409" s="7"/>
      <c r="G409" s="19"/>
      <c r="H409" s="17"/>
      <c r="I409" s="17"/>
      <c r="J409" s="35">
        <f t="shared" si="12"/>
        <v>66978</v>
      </c>
      <c r="K409" s="20"/>
      <c r="L409" s="7"/>
    </row>
    <row r="410" spans="1:12" s="9" customFormat="1" ht="18.75" x14ac:dyDescent="0.3">
      <c r="A410" s="19"/>
      <c r="B410" s="17"/>
      <c r="C410" s="17"/>
      <c r="D410" s="17" t="e">
        <f t="shared" si="13"/>
        <v>#REF!</v>
      </c>
      <c r="E410" s="18"/>
      <c r="F410" s="7"/>
      <c r="G410" s="19"/>
      <c r="H410" s="17"/>
      <c r="I410" s="17"/>
      <c r="J410" s="35">
        <f t="shared" si="12"/>
        <v>66978</v>
      </c>
      <c r="K410" s="20"/>
      <c r="L410" s="7"/>
    </row>
    <row r="411" spans="1:12" s="9" customFormat="1" ht="18.75" x14ac:dyDescent="0.3">
      <c r="A411" s="19"/>
      <c r="B411" s="17"/>
      <c r="C411" s="17"/>
      <c r="D411" s="17" t="e">
        <f t="shared" si="13"/>
        <v>#REF!</v>
      </c>
      <c r="E411" s="18"/>
      <c r="F411" s="7"/>
      <c r="G411" s="19"/>
      <c r="H411" s="17"/>
      <c r="I411" s="17"/>
      <c r="J411" s="35">
        <f t="shared" si="12"/>
        <v>66978</v>
      </c>
      <c r="K411" s="20"/>
      <c r="L411" s="7"/>
    </row>
    <row r="412" spans="1:12" s="9" customFormat="1" ht="18.75" x14ac:dyDescent="0.3">
      <c r="A412" s="19"/>
      <c r="B412" s="17"/>
      <c r="C412" s="17"/>
      <c r="D412" s="17" t="e">
        <f t="shared" si="13"/>
        <v>#REF!</v>
      </c>
      <c r="E412" s="18"/>
      <c r="F412" s="7"/>
      <c r="G412" s="19"/>
      <c r="H412" s="17"/>
      <c r="I412" s="17"/>
      <c r="J412" s="35">
        <f t="shared" si="12"/>
        <v>66978</v>
      </c>
      <c r="K412" s="20"/>
      <c r="L412" s="7"/>
    </row>
    <row r="413" spans="1:12" s="9" customFormat="1" ht="18.75" x14ac:dyDescent="0.3">
      <c r="A413" s="19"/>
      <c r="B413" s="17"/>
      <c r="C413" s="17"/>
      <c r="D413" s="17" t="e">
        <f t="shared" si="13"/>
        <v>#REF!</v>
      </c>
      <c r="E413" s="18"/>
      <c r="F413" s="7"/>
      <c r="G413" s="19"/>
      <c r="H413" s="17"/>
      <c r="I413" s="17"/>
      <c r="J413" s="35">
        <f t="shared" si="12"/>
        <v>66978</v>
      </c>
      <c r="K413" s="20"/>
      <c r="L413" s="7"/>
    </row>
    <row r="414" spans="1:12" s="9" customFormat="1" ht="18.75" x14ac:dyDescent="0.3">
      <c r="A414" s="19"/>
      <c r="B414" s="17"/>
      <c r="C414" s="17"/>
      <c r="D414" s="17" t="e">
        <f t="shared" si="13"/>
        <v>#REF!</v>
      </c>
      <c r="E414" s="18"/>
      <c r="F414" s="7"/>
      <c r="G414" s="19"/>
      <c r="H414" s="17"/>
      <c r="I414" s="17"/>
      <c r="J414" s="35">
        <f t="shared" si="12"/>
        <v>66978</v>
      </c>
      <c r="K414" s="20"/>
      <c r="L414" s="7"/>
    </row>
    <row r="415" spans="1:12" s="9" customFormat="1" ht="18.75" x14ac:dyDescent="0.3">
      <c r="A415" s="19"/>
      <c r="B415" s="17"/>
      <c r="C415" s="17"/>
      <c r="D415" s="17" t="e">
        <f t="shared" si="13"/>
        <v>#REF!</v>
      </c>
      <c r="E415" s="18"/>
      <c r="F415" s="7"/>
      <c r="G415" s="19"/>
      <c r="H415" s="17"/>
      <c r="I415" s="17"/>
      <c r="J415" s="35">
        <f t="shared" si="12"/>
        <v>66978</v>
      </c>
      <c r="K415" s="20"/>
      <c r="L415" s="7"/>
    </row>
    <row r="416" spans="1:12" s="9" customFormat="1" ht="18.75" x14ac:dyDescent="0.3">
      <c r="A416" s="19"/>
      <c r="B416" s="17"/>
      <c r="C416" s="17"/>
      <c r="D416" s="17" t="e">
        <f t="shared" si="13"/>
        <v>#REF!</v>
      </c>
      <c r="E416" s="18"/>
      <c r="F416" s="7"/>
      <c r="G416" s="19"/>
      <c r="H416" s="17"/>
      <c r="I416" s="17"/>
      <c r="J416" s="35">
        <f t="shared" si="12"/>
        <v>66978</v>
      </c>
      <c r="K416" s="20"/>
      <c r="L416" s="7"/>
    </row>
    <row r="417" spans="1:12" s="9" customFormat="1" ht="18.75" x14ac:dyDescent="0.3">
      <c r="A417" s="19"/>
      <c r="B417" s="17"/>
      <c r="C417" s="17"/>
      <c r="D417" s="17" t="e">
        <f t="shared" si="13"/>
        <v>#REF!</v>
      </c>
      <c r="E417" s="18"/>
      <c r="F417" s="7"/>
      <c r="G417" s="19"/>
      <c r="H417" s="17"/>
      <c r="I417" s="17"/>
      <c r="J417" s="35">
        <f t="shared" si="12"/>
        <v>66978</v>
      </c>
      <c r="K417" s="20"/>
      <c r="L417" s="7"/>
    </row>
    <row r="418" spans="1:12" s="9" customFormat="1" ht="18.75" x14ac:dyDescent="0.3">
      <c r="A418" s="19"/>
      <c r="B418" s="17"/>
      <c r="C418" s="17"/>
      <c r="D418" s="17" t="e">
        <f t="shared" si="13"/>
        <v>#REF!</v>
      </c>
      <c r="E418" s="18"/>
      <c r="F418" s="7"/>
      <c r="G418" s="19"/>
      <c r="H418" s="17"/>
      <c r="I418" s="17"/>
      <c r="J418" s="35">
        <f t="shared" si="12"/>
        <v>66978</v>
      </c>
      <c r="K418" s="20"/>
      <c r="L418" s="7"/>
    </row>
    <row r="419" spans="1:12" s="9" customFormat="1" ht="18.75" x14ac:dyDescent="0.3">
      <c r="A419" s="19"/>
      <c r="B419" s="17"/>
      <c r="C419" s="17"/>
      <c r="D419" s="17" t="e">
        <f t="shared" si="13"/>
        <v>#REF!</v>
      </c>
      <c r="E419" s="18"/>
      <c r="F419" s="7"/>
      <c r="G419" s="19"/>
      <c r="H419" s="17"/>
      <c r="I419" s="17"/>
      <c r="J419" s="35">
        <f t="shared" si="12"/>
        <v>66978</v>
      </c>
      <c r="K419" s="20"/>
      <c r="L419" s="7"/>
    </row>
    <row r="420" spans="1:12" s="9" customFormat="1" ht="18.75" x14ac:dyDescent="0.3">
      <c r="A420" s="19"/>
      <c r="B420" s="17"/>
      <c r="C420" s="17"/>
      <c r="D420" s="17" t="e">
        <f t="shared" si="13"/>
        <v>#REF!</v>
      </c>
      <c r="E420" s="18"/>
      <c r="F420" s="7"/>
      <c r="G420" s="19"/>
      <c r="H420" s="17"/>
      <c r="I420" s="17"/>
      <c r="J420" s="35">
        <f t="shared" si="12"/>
        <v>66978</v>
      </c>
      <c r="K420" s="20"/>
      <c r="L420" s="7"/>
    </row>
    <row r="421" spans="1:12" s="9" customFormat="1" ht="18.75" x14ac:dyDescent="0.3">
      <c r="A421" s="19"/>
      <c r="B421" s="17"/>
      <c r="C421" s="17"/>
      <c r="D421" s="17" t="e">
        <f t="shared" si="13"/>
        <v>#REF!</v>
      </c>
      <c r="E421" s="18"/>
      <c r="F421" s="7"/>
      <c r="G421" s="19"/>
      <c r="H421" s="17"/>
      <c r="I421" s="17"/>
      <c r="J421" s="35">
        <f t="shared" si="12"/>
        <v>66978</v>
      </c>
      <c r="K421" s="20"/>
      <c r="L421" s="7"/>
    </row>
    <row r="422" spans="1:12" s="9" customFormat="1" ht="18.75" x14ac:dyDescent="0.3">
      <c r="A422" s="19"/>
      <c r="B422" s="17"/>
      <c r="C422" s="17"/>
      <c r="D422" s="17" t="e">
        <f t="shared" si="13"/>
        <v>#REF!</v>
      </c>
      <c r="E422" s="18"/>
      <c r="F422" s="7"/>
      <c r="G422" s="19"/>
      <c r="H422" s="17"/>
      <c r="I422" s="17"/>
      <c r="J422" s="35">
        <f t="shared" si="12"/>
        <v>66978</v>
      </c>
      <c r="K422" s="20"/>
      <c r="L422" s="7"/>
    </row>
    <row r="423" spans="1:12" s="9" customFormat="1" ht="18.75" x14ac:dyDescent="0.3">
      <c r="A423" s="19"/>
      <c r="B423" s="17"/>
      <c r="C423" s="17"/>
      <c r="D423" s="17" t="e">
        <f t="shared" si="13"/>
        <v>#REF!</v>
      </c>
      <c r="E423" s="18"/>
      <c r="F423" s="7"/>
      <c r="G423" s="19"/>
      <c r="H423" s="17"/>
      <c r="I423" s="17"/>
      <c r="J423" s="35">
        <f t="shared" si="12"/>
        <v>66978</v>
      </c>
      <c r="K423" s="20"/>
      <c r="L423" s="7"/>
    </row>
    <row r="424" spans="1:12" s="9" customFormat="1" ht="18.75" x14ac:dyDescent="0.3">
      <c r="A424" s="19"/>
      <c r="B424" s="17"/>
      <c r="C424" s="17"/>
      <c r="D424" s="17" t="e">
        <f t="shared" si="13"/>
        <v>#REF!</v>
      </c>
      <c r="E424" s="18"/>
      <c r="F424" s="7"/>
      <c r="G424" s="19"/>
      <c r="H424" s="17"/>
      <c r="I424" s="17"/>
      <c r="J424" s="35">
        <f t="shared" si="12"/>
        <v>66978</v>
      </c>
      <c r="K424" s="20"/>
      <c r="L424" s="7"/>
    </row>
    <row r="425" spans="1:12" s="9" customFormat="1" ht="18.75" x14ac:dyDescent="0.3">
      <c r="A425" s="19"/>
      <c r="B425" s="17"/>
      <c r="C425" s="17"/>
      <c r="D425" s="17" t="e">
        <f t="shared" si="13"/>
        <v>#REF!</v>
      </c>
      <c r="E425" s="18"/>
      <c r="F425" s="7"/>
      <c r="G425" s="19"/>
      <c r="H425" s="17"/>
      <c r="I425" s="17"/>
      <c r="J425" s="35">
        <f t="shared" si="12"/>
        <v>66978</v>
      </c>
      <c r="K425" s="20"/>
      <c r="L425" s="7"/>
    </row>
    <row r="426" spans="1:12" s="9" customFormat="1" ht="18.75" x14ac:dyDescent="0.3">
      <c r="A426" s="19"/>
      <c r="B426" s="17"/>
      <c r="C426" s="17"/>
      <c r="D426" s="17" t="e">
        <f t="shared" si="13"/>
        <v>#REF!</v>
      </c>
      <c r="E426" s="18"/>
      <c r="F426" s="7"/>
      <c r="G426" s="19"/>
      <c r="H426" s="17"/>
      <c r="I426" s="17"/>
      <c r="J426" s="35">
        <f t="shared" si="12"/>
        <v>66978</v>
      </c>
      <c r="K426" s="20"/>
      <c r="L426" s="7"/>
    </row>
    <row r="427" spans="1:12" s="9" customFormat="1" ht="18.75" x14ac:dyDescent="0.3">
      <c r="A427" s="19"/>
      <c r="B427" s="17"/>
      <c r="C427" s="17"/>
      <c r="D427" s="17" t="e">
        <f t="shared" si="13"/>
        <v>#REF!</v>
      </c>
      <c r="E427" s="18"/>
      <c r="F427" s="7"/>
      <c r="G427" s="19"/>
      <c r="H427" s="17"/>
      <c r="I427" s="17"/>
      <c r="J427" s="35">
        <f t="shared" si="12"/>
        <v>66978</v>
      </c>
      <c r="K427" s="20"/>
      <c r="L427" s="7"/>
    </row>
    <row r="428" spans="1:12" s="9" customFormat="1" ht="18.75" x14ac:dyDescent="0.3">
      <c r="A428" s="19"/>
      <c r="B428" s="17"/>
      <c r="C428" s="17"/>
      <c r="D428" s="17" t="e">
        <f t="shared" si="13"/>
        <v>#REF!</v>
      </c>
      <c r="E428" s="18"/>
      <c r="F428" s="7"/>
      <c r="G428" s="19"/>
      <c r="H428" s="17"/>
      <c r="I428" s="17"/>
      <c r="J428" s="35">
        <f t="shared" si="12"/>
        <v>66978</v>
      </c>
      <c r="K428" s="20"/>
      <c r="L428" s="7"/>
    </row>
    <row r="429" spans="1:12" s="9" customFormat="1" ht="18.75" x14ac:dyDescent="0.3">
      <c r="A429" s="19"/>
      <c r="B429" s="17"/>
      <c r="C429" s="17"/>
      <c r="D429" s="17" t="e">
        <f t="shared" si="13"/>
        <v>#REF!</v>
      </c>
      <c r="E429" s="18"/>
      <c r="F429" s="7"/>
      <c r="G429" s="19"/>
      <c r="H429" s="17"/>
      <c r="I429" s="17"/>
      <c r="J429" s="35">
        <f t="shared" si="12"/>
        <v>66978</v>
      </c>
      <c r="K429" s="20"/>
      <c r="L429" s="7"/>
    </row>
    <row r="430" spans="1:12" s="9" customFormat="1" ht="18.75" x14ac:dyDescent="0.3">
      <c r="A430" s="19"/>
      <c r="B430" s="17"/>
      <c r="C430" s="17"/>
      <c r="D430" s="17" t="e">
        <f t="shared" si="13"/>
        <v>#REF!</v>
      </c>
      <c r="E430" s="18"/>
      <c r="F430" s="7"/>
      <c r="G430" s="19"/>
      <c r="H430" s="17"/>
      <c r="I430" s="17"/>
      <c r="J430" s="35">
        <f t="shared" si="12"/>
        <v>66978</v>
      </c>
      <c r="K430" s="20"/>
      <c r="L430" s="7"/>
    </row>
    <row r="431" spans="1:12" s="9" customFormat="1" ht="18.75" x14ac:dyDescent="0.3">
      <c r="A431" s="19"/>
      <c r="B431" s="17"/>
      <c r="C431" s="17"/>
      <c r="D431" s="17" t="e">
        <f t="shared" si="13"/>
        <v>#REF!</v>
      </c>
      <c r="E431" s="18"/>
      <c r="F431" s="7"/>
      <c r="G431" s="19"/>
      <c r="H431" s="17"/>
      <c r="I431" s="17"/>
      <c r="J431" s="35">
        <f t="shared" si="12"/>
        <v>66978</v>
      </c>
      <c r="K431" s="20"/>
      <c r="L431" s="7"/>
    </row>
    <row r="432" spans="1:12" s="9" customFormat="1" ht="18.75" x14ac:dyDescent="0.3">
      <c r="A432" s="19"/>
      <c r="B432" s="17"/>
      <c r="C432" s="17"/>
      <c r="D432" s="17" t="e">
        <f t="shared" si="13"/>
        <v>#REF!</v>
      </c>
      <c r="E432" s="18"/>
      <c r="F432" s="7"/>
      <c r="G432" s="19"/>
      <c r="H432" s="17"/>
      <c r="I432" s="17"/>
      <c r="J432" s="35">
        <f t="shared" si="12"/>
        <v>66978</v>
      </c>
      <c r="K432" s="20"/>
      <c r="L432" s="7"/>
    </row>
    <row r="433" spans="1:12" s="9" customFormat="1" ht="18.75" x14ac:dyDescent="0.3">
      <c r="A433" s="19"/>
      <c r="B433" s="17"/>
      <c r="C433" s="17"/>
      <c r="D433" s="17" t="e">
        <f t="shared" si="13"/>
        <v>#REF!</v>
      </c>
      <c r="E433" s="18"/>
      <c r="F433" s="7"/>
      <c r="G433" s="19"/>
      <c r="H433" s="17"/>
      <c r="I433" s="17"/>
      <c r="J433" s="35">
        <f t="shared" si="12"/>
        <v>66978</v>
      </c>
      <c r="K433" s="20"/>
      <c r="L433" s="7"/>
    </row>
    <row r="434" spans="1:12" s="9" customFormat="1" ht="18.75" x14ac:dyDescent="0.3">
      <c r="A434" s="19"/>
      <c r="B434" s="17"/>
      <c r="C434" s="17"/>
      <c r="D434" s="17" t="e">
        <f t="shared" si="13"/>
        <v>#REF!</v>
      </c>
      <c r="E434" s="18"/>
      <c r="F434" s="7"/>
      <c r="G434" s="19"/>
      <c r="H434" s="17"/>
      <c r="I434" s="17"/>
      <c r="J434" s="35">
        <f t="shared" si="12"/>
        <v>66978</v>
      </c>
      <c r="K434" s="20"/>
      <c r="L434" s="7"/>
    </row>
    <row r="435" spans="1:12" s="9" customFormat="1" ht="18.75" x14ac:dyDescent="0.3">
      <c r="A435" s="19"/>
      <c r="B435" s="17"/>
      <c r="C435" s="17"/>
      <c r="D435" s="17" t="e">
        <f t="shared" si="13"/>
        <v>#REF!</v>
      </c>
      <c r="E435" s="18"/>
      <c r="F435" s="7"/>
      <c r="G435" s="19"/>
      <c r="H435" s="17"/>
      <c r="I435" s="17"/>
      <c r="J435" s="35">
        <f t="shared" si="12"/>
        <v>66978</v>
      </c>
      <c r="K435" s="20"/>
      <c r="L435" s="7"/>
    </row>
    <row r="436" spans="1:12" s="9" customFormat="1" ht="18.75" x14ac:dyDescent="0.3">
      <c r="A436" s="19"/>
      <c r="B436" s="17"/>
      <c r="C436" s="17"/>
      <c r="D436" s="17" t="e">
        <f t="shared" si="13"/>
        <v>#REF!</v>
      </c>
      <c r="E436" s="18"/>
      <c r="F436" s="7"/>
      <c r="G436" s="19"/>
      <c r="H436" s="17"/>
      <c r="I436" s="17"/>
      <c r="J436" s="35">
        <f t="shared" si="12"/>
        <v>66978</v>
      </c>
      <c r="K436" s="20"/>
      <c r="L436" s="7"/>
    </row>
    <row r="437" spans="1:12" s="9" customFormat="1" ht="18.75" x14ac:dyDescent="0.3">
      <c r="A437" s="19"/>
      <c r="B437" s="17"/>
      <c r="C437" s="17"/>
      <c r="D437" s="17" t="e">
        <f t="shared" si="13"/>
        <v>#REF!</v>
      </c>
      <c r="E437" s="18"/>
      <c r="F437" s="7"/>
      <c r="G437" s="19"/>
      <c r="H437" s="17"/>
      <c r="I437" s="17"/>
      <c r="J437" s="35">
        <f t="shared" si="12"/>
        <v>66978</v>
      </c>
      <c r="K437" s="20"/>
      <c r="L437" s="7"/>
    </row>
    <row r="438" spans="1:12" s="9" customFormat="1" ht="18.75" x14ac:dyDescent="0.3">
      <c r="A438" s="19"/>
      <c r="B438" s="17"/>
      <c r="C438" s="17"/>
      <c r="D438" s="17" t="e">
        <f t="shared" si="13"/>
        <v>#REF!</v>
      </c>
      <c r="E438" s="18"/>
      <c r="F438" s="7"/>
      <c r="G438" s="19"/>
      <c r="H438" s="17"/>
      <c r="I438" s="17"/>
      <c r="J438" s="35">
        <f t="shared" si="12"/>
        <v>66978</v>
      </c>
      <c r="K438" s="20"/>
      <c r="L438" s="7"/>
    </row>
    <row r="439" spans="1:12" s="9" customFormat="1" ht="18.75" x14ac:dyDescent="0.3">
      <c r="A439" s="19"/>
      <c r="B439" s="17"/>
      <c r="C439" s="17"/>
      <c r="D439" s="17" t="e">
        <f t="shared" si="13"/>
        <v>#REF!</v>
      </c>
      <c r="E439" s="18"/>
      <c r="F439" s="7"/>
      <c r="G439" s="19"/>
      <c r="H439" s="17"/>
      <c r="I439" s="17"/>
      <c r="J439" s="35">
        <f t="shared" si="12"/>
        <v>66978</v>
      </c>
      <c r="K439" s="20"/>
      <c r="L439" s="7"/>
    </row>
    <row r="440" spans="1:12" s="9" customFormat="1" ht="18.75" x14ac:dyDescent="0.3">
      <c r="A440" s="19"/>
      <c r="B440" s="17"/>
      <c r="C440" s="17"/>
      <c r="D440" s="17" t="e">
        <f t="shared" si="13"/>
        <v>#REF!</v>
      </c>
      <c r="E440" s="18"/>
      <c r="F440" s="7"/>
      <c r="G440" s="19"/>
      <c r="H440" s="17"/>
      <c r="I440" s="17"/>
      <c r="J440" s="35">
        <f t="shared" si="12"/>
        <v>66978</v>
      </c>
      <c r="K440" s="20"/>
      <c r="L440" s="7"/>
    </row>
    <row r="441" spans="1:12" s="9" customFormat="1" ht="18.75" x14ac:dyDescent="0.3">
      <c r="A441" s="19"/>
      <c r="B441" s="17"/>
      <c r="C441" s="17"/>
      <c r="D441" s="17" t="e">
        <f t="shared" si="13"/>
        <v>#REF!</v>
      </c>
      <c r="E441" s="18"/>
      <c r="F441" s="7"/>
      <c r="G441" s="19"/>
      <c r="H441" s="17"/>
      <c r="I441" s="17"/>
      <c r="J441" s="35">
        <f t="shared" si="12"/>
        <v>66978</v>
      </c>
      <c r="K441" s="20"/>
      <c r="L441" s="7"/>
    </row>
    <row r="442" spans="1:12" s="9" customFormat="1" ht="18.75" x14ac:dyDescent="0.3">
      <c r="A442" s="19"/>
      <c r="B442" s="17"/>
      <c r="C442" s="17"/>
      <c r="D442" s="17" t="e">
        <f t="shared" si="13"/>
        <v>#REF!</v>
      </c>
      <c r="E442" s="18"/>
      <c r="F442" s="7"/>
      <c r="G442" s="19"/>
      <c r="H442" s="17"/>
      <c r="I442" s="17"/>
      <c r="J442" s="35">
        <f t="shared" si="12"/>
        <v>66978</v>
      </c>
      <c r="K442" s="20"/>
      <c r="L442" s="7"/>
    </row>
    <row r="443" spans="1:12" s="9" customFormat="1" ht="18.75" x14ac:dyDescent="0.3">
      <c r="A443" s="19"/>
      <c r="B443" s="17"/>
      <c r="C443" s="17"/>
      <c r="D443" s="17" t="e">
        <f t="shared" si="13"/>
        <v>#REF!</v>
      </c>
      <c r="E443" s="18"/>
      <c r="F443" s="7"/>
      <c r="G443" s="19"/>
      <c r="H443" s="17"/>
      <c r="I443" s="17"/>
      <c r="J443" s="35">
        <f t="shared" si="12"/>
        <v>66978</v>
      </c>
      <c r="K443" s="20"/>
      <c r="L443" s="7"/>
    </row>
    <row r="444" spans="1:12" s="9" customFormat="1" ht="18.75" x14ac:dyDescent="0.3">
      <c r="A444" s="19"/>
      <c r="B444" s="17"/>
      <c r="C444" s="17"/>
      <c r="D444" s="17" t="e">
        <f t="shared" si="13"/>
        <v>#REF!</v>
      </c>
      <c r="E444" s="18"/>
      <c r="F444" s="7"/>
      <c r="G444" s="19"/>
      <c r="H444" s="17"/>
      <c r="I444" s="17"/>
      <c r="J444" s="35">
        <f t="shared" si="12"/>
        <v>66978</v>
      </c>
      <c r="K444" s="20"/>
      <c r="L444" s="7"/>
    </row>
    <row r="445" spans="1:12" s="9" customFormat="1" ht="18.75" x14ac:dyDescent="0.3">
      <c r="A445" s="19"/>
      <c r="B445" s="17"/>
      <c r="C445" s="17"/>
      <c r="D445" s="17" t="e">
        <f t="shared" si="13"/>
        <v>#REF!</v>
      </c>
      <c r="E445" s="18"/>
      <c r="F445" s="7"/>
      <c r="G445" s="19"/>
      <c r="H445" s="17"/>
      <c r="I445" s="17"/>
      <c r="J445" s="35">
        <f t="shared" si="12"/>
        <v>66978</v>
      </c>
      <c r="K445" s="20"/>
      <c r="L445" s="7"/>
    </row>
    <row r="446" spans="1:12" s="9" customFormat="1" ht="18.75" x14ac:dyDescent="0.3">
      <c r="A446" s="19"/>
      <c r="B446" s="17"/>
      <c r="C446" s="17"/>
      <c r="D446" s="17" t="e">
        <f t="shared" si="13"/>
        <v>#REF!</v>
      </c>
      <c r="E446" s="18"/>
      <c r="F446" s="7"/>
      <c r="G446" s="19"/>
      <c r="H446" s="17"/>
      <c r="I446" s="17"/>
      <c r="J446" s="35">
        <f t="shared" si="12"/>
        <v>66978</v>
      </c>
      <c r="K446" s="20"/>
      <c r="L446" s="7"/>
    </row>
    <row r="447" spans="1:12" s="9" customFormat="1" ht="18.75" x14ac:dyDescent="0.3">
      <c r="A447" s="19"/>
      <c r="B447" s="17"/>
      <c r="C447" s="17"/>
      <c r="D447" s="17" t="e">
        <f t="shared" si="13"/>
        <v>#REF!</v>
      </c>
      <c r="E447" s="18"/>
      <c r="F447" s="7"/>
      <c r="G447" s="19"/>
      <c r="H447" s="17"/>
      <c r="I447" s="17"/>
      <c r="J447" s="35">
        <f t="shared" si="12"/>
        <v>66978</v>
      </c>
      <c r="K447" s="20"/>
      <c r="L447" s="7"/>
    </row>
    <row r="448" spans="1:12" s="9" customFormat="1" ht="18.75" x14ac:dyDescent="0.3">
      <c r="A448" s="19"/>
      <c r="B448" s="17"/>
      <c r="C448" s="17"/>
      <c r="D448" s="17" t="e">
        <f t="shared" si="13"/>
        <v>#REF!</v>
      </c>
      <c r="E448" s="18"/>
      <c r="F448" s="7"/>
      <c r="G448" s="19"/>
      <c r="H448" s="17"/>
      <c r="I448" s="17"/>
      <c r="J448" s="35">
        <f t="shared" si="12"/>
        <v>66978</v>
      </c>
      <c r="K448" s="20"/>
      <c r="L448" s="7"/>
    </row>
    <row r="449" spans="1:12" s="9" customFormat="1" ht="18.75" x14ac:dyDescent="0.3">
      <c r="A449" s="19"/>
      <c r="B449" s="17"/>
      <c r="C449" s="17"/>
      <c r="D449" s="17" t="e">
        <f t="shared" si="13"/>
        <v>#REF!</v>
      </c>
      <c r="E449" s="18"/>
      <c r="F449" s="7"/>
      <c r="G449" s="19"/>
      <c r="H449" s="17"/>
      <c r="I449" s="17"/>
      <c r="J449" s="35">
        <f t="shared" si="12"/>
        <v>66978</v>
      </c>
      <c r="K449" s="20"/>
      <c r="L449" s="7"/>
    </row>
    <row r="450" spans="1:12" s="9" customFormat="1" ht="18.75" x14ac:dyDescent="0.3">
      <c r="A450" s="19"/>
      <c r="B450" s="17"/>
      <c r="C450" s="17"/>
      <c r="D450" s="17" t="e">
        <f t="shared" si="13"/>
        <v>#REF!</v>
      </c>
      <c r="E450" s="18"/>
      <c r="F450" s="7"/>
      <c r="G450" s="19"/>
      <c r="H450" s="17"/>
      <c r="I450" s="17"/>
      <c r="J450" s="35">
        <f t="shared" si="12"/>
        <v>66978</v>
      </c>
      <c r="K450" s="20"/>
      <c r="L450" s="7"/>
    </row>
    <row r="451" spans="1:12" s="9" customFormat="1" ht="18.75" x14ac:dyDescent="0.3">
      <c r="A451" s="19"/>
      <c r="B451" s="17"/>
      <c r="C451" s="17"/>
      <c r="D451" s="17" t="e">
        <f t="shared" si="13"/>
        <v>#REF!</v>
      </c>
      <c r="E451" s="18"/>
      <c r="F451" s="7"/>
      <c r="G451" s="19"/>
      <c r="H451" s="17"/>
      <c r="I451" s="17"/>
      <c r="J451" s="35">
        <f t="shared" si="12"/>
        <v>66978</v>
      </c>
      <c r="K451" s="20"/>
      <c r="L451" s="7"/>
    </row>
    <row r="452" spans="1:12" s="9" customFormat="1" ht="18.75" x14ac:dyDescent="0.3">
      <c r="A452" s="19"/>
      <c r="B452" s="17"/>
      <c r="C452" s="17"/>
      <c r="D452" s="17" t="e">
        <f t="shared" si="13"/>
        <v>#REF!</v>
      </c>
      <c r="E452" s="18"/>
      <c r="F452" s="7"/>
      <c r="G452" s="19"/>
      <c r="H452" s="17"/>
      <c r="I452" s="17"/>
      <c r="J452" s="35">
        <f t="shared" si="12"/>
        <v>66978</v>
      </c>
      <c r="K452" s="20"/>
      <c r="L452" s="7"/>
    </row>
    <row r="453" spans="1:12" s="9" customFormat="1" ht="18.75" x14ac:dyDescent="0.3">
      <c r="A453" s="19"/>
      <c r="B453" s="17"/>
      <c r="C453" s="17"/>
      <c r="D453" s="17" t="e">
        <f t="shared" si="13"/>
        <v>#REF!</v>
      </c>
      <c r="E453" s="18"/>
      <c r="F453" s="7"/>
      <c r="G453" s="19"/>
      <c r="H453" s="17"/>
      <c r="I453" s="17"/>
      <c r="J453" s="35">
        <f t="shared" si="12"/>
        <v>66978</v>
      </c>
      <c r="K453" s="20"/>
      <c r="L453" s="7"/>
    </row>
    <row r="454" spans="1:12" s="9" customFormat="1" ht="18.75" x14ac:dyDescent="0.3">
      <c r="A454" s="19"/>
      <c r="B454" s="17"/>
      <c r="C454" s="17"/>
      <c r="D454" s="17" t="e">
        <f t="shared" si="13"/>
        <v>#REF!</v>
      </c>
      <c r="E454" s="18"/>
      <c r="F454" s="7"/>
      <c r="G454" s="19"/>
      <c r="H454" s="17"/>
      <c r="I454" s="17"/>
      <c r="J454" s="35">
        <f t="shared" si="12"/>
        <v>66978</v>
      </c>
      <c r="K454" s="20"/>
      <c r="L454" s="7"/>
    </row>
    <row r="455" spans="1:12" s="9" customFormat="1" ht="18.75" x14ac:dyDescent="0.3">
      <c r="A455" s="19"/>
      <c r="B455" s="17"/>
      <c r="C455" s="17"/>
      <c r="D455" s="17" t="e">
        <f t="shared" si="13"/>
        <v>#REF!</v>
      </c>
      <c r="E455" s="18"/>
      <c r="F455" s="7"/>
      <c r="G455" s="19"/>
      <c r="H455" s="17"/>
      <c r="I455" s="17"/>
      <c r="J455" s="35">
        <f t="shared" si="12"/>
        <v>66978</v>
      </c>
      <c r="K455" s="20"/>
      <c r="L455" s="7"/>
    </row>
    <row r="456" spans="1:12" s="9" customFormat="1" ht="18.75" x14ac:dyDescent="0.3">
      <c r="A456" s="19"/>
      <c r="B456" s="17"/>
      <c r="C456" s="17"/>
      <c r="D456" s="17" t="e">
        <f t="shared" si="13"/>
        <v>#REF!</v>
      </c>
      <c r="E456" s="18"/>
      <c r="F456" s="7"/>
      <c r="G456" s="19"/>
      <c r="H456" s="17"/>
      <c r="I456" s="17"/>
      <c r="J456" s="35">
        <f t="shared" si="12"/>
        <v>66978</v>
      </c>
      <c r="K456" s="20"/>
      <c r="L456" s="7"/>
    </row>
    <row r="457" spans="1:12" s="9" customFormat="1" ht="18.75" x14ac:dyDescent="0.3">
      <c r="A457" s="19"/>
      <c r="B457" s="17"/>
      <c r="C457" s="17"/>
      <c r="D457" s="17" t="e">
        <f t="shared" si="13"/>
        <v>#REF!</v>
      </c>
      <c r="E457" s="18"/>
      <c r="F457" s="7"/>
      <c r="G457" s="19"/>
      <c r="H457" s="17"/>
      <c r="I457" s="17"/>
      <c r="J457" s="35">
        <f t="shared" ref="J457:J520" si="14">J456+H457-I457</f>
        <v>66978</v>
      </c>
      <c r="K457" s="20"/>
      <c r="L457" s="7"/>
    </row>
    <row r="458" spans="1:12" s="9" customFormat="1" ht="18.75" x14ac:dyDescent="0.3">
      <c r="A458" s="19"/>
      <c r="B458" s="17"/>
      <c r="C458" s="17"/>
      <c r="D458" s="17" t="e">
        <f t="shared" si="13"/>
        <v>#REF!</v>
      </c>
      <c r="E458" s="18"/>
      <c r="F458" s="7"/>
      <c r="G458" s="19"/>
      <c r="H458" s="17"/>
      <c r="I458" s="17"/>
      <c r="J458" s="35">
        <f t="shared" si="14"/>
        <v>66978</v>
      </c>
      <c r="K458" s="20"/>
      <c r="L458" s="7"/>
    </row>
    <row r="459" spans="1:12" s="9" customFormat="1" ht="18.75" x14ac:dyDescent="0.3">
      <c r="A459" s="19"/>
      <c r="B459" s="17"/>
      <c r="C459" s="17"/>
      <c r="D459" s="17" t="e">
        <f t="shared" si="13"/>
        <v>#REF!</v>
      </c>
      <c r="E459" s="18"/>
      <c r="F459" s="7"/>
      <c r="G459" s="19"/>
      <c r="H459" s="17"/>
      <c r="I459" s="17"/>
      <c r="J459" s="35">
        <f t="shared" si="14"/>
        <v>66978</v>
      </c>
      <c r="K459" s="20"/>
      <c r="L459" s="7"/>
    </row>
    <row r="460" spans="1:12" s="9" customFormat="1" ht="18.75" x14ac:dyDescent="0.3">
      <c r="A460" s="19"/>
      <c r="B460" s="17"/>
      <c r="C460" s="17"/>
      <c r="D460" s="17" t="e">
        <f t="shared" si="13"/>
        <v>#REF!</v>
      </c>
      <c r="E460" s="18"/>
      <c r="F460" s="7"/>
      <c r="G460" s="19"/>
      <c r="H460" s="17"/>
      <c r="I460" s="17"/>
      <c r="J460" s="35">
        <f t="shared" si="14"/>
        <v>66978</v>
      </c>
      <c r="K460" s="20"/>
      <c r="L460" s="7"/>
    </row>
    <row r="461" spans="1:12" s="9" customFormat="1" ht="18.75" x14ac:dyDescent="0.3">
      <c r="A461" s="19"/>
      <c r="B461" s="17"/>
      <c r="C461" s="17"/>
      <c r="D461" s="17" t="e">
        <f t="shared" si="13"/>
        <v>#REF!</v>
      </c>
      <c r="E461" s="18"/>
      <c r="F461" s="7"/>
      <c r="G461" s="19"/>
      <c r="H461" s="17"/>
      <c r="I461" s="17"/>
      <c r="J461" s="35">
        <f t="shared" si="14"/>
        <v>66978</v>
      </c>
      <c r="K461" s="20"/>
      <c r="L461" s="7"/>
    </row>
    <row r="462" spans="1:12" s="9" customFormat="1" ht="18.75" x14ac:dyDescent="0.3">
      <c r="A462" s="19"/>
      <c r="B462" s="17"/>
      <c r="C462" s="17"/>
      <c r="D462" s="17" t="e">
        <f t="shared" si="13"/>
        <v>#REF!</v>
      </c>
      <c r="E462" s="18"/>
      <c r="F462" s="7"/>
      <c r="G462" s="19"/>
      <c r="H462" s="17"/>
      <c r="I462" s="17"/>
      <c r="J462" s="35">
        <f t="shared" si="14"/>
        <v>66978</v>
      </c>
      <c r="K462" s="20"/>
      <c r="L462" s="7"/>
    </row>
    <row r="463" spans="1:12" s="9" customFormat="1" ht="18.75" x14ac:dyDescent="0.3">
      <c r="A463" s="19"/>
      <c r="B463" s="17"/>
      <c r="C463" s="17"/>
      <c r="D463" s="17" t="e">
        <f t="shared" si="13"/>
        <v>#REF!</v>
      </c>
      <c r="E463" s="18"/>
      <c r="F463" s="7"/>
      <c r="G463" s="19"/>
      <c r="H463" s="17"/>
      <c r="I463" s="17"/>
      <c r="J463" s="35">
        <f t="shared" si="14"/>
        <v>66978</v>
      </c>
      <c r="K463" s="20"/>
      <c r="L463" s="7"/>
    </row>
    <row r="464" spans="1:12" s="9" customFormat="1" ht="18.75" x14ac:dyDescent="0.3">
      <c r="A464" s="19"/>
      <c r="B464" s="17"/>
      <c r="C464" s="17"/>
      <c r="D464" s="17" t="e">
        <f t="shared" si="13"/>
        <v>#REF!</v>
      </c>
      <c r="E464" s="18"/>
      <c r="F464" s="7"/>
      <c r="G464" s="19"/>
      <c r="H464" s="17"/>
      <c r="I464" s="17"/>
      <c r="J464" s="35">
        <f t="shared" si="14"/>
        <v>66978</v>
      </c>
      <c r="K464" s="20"/>
      <c r="L464" s="7"/>
    </row>
    <row r="465" spans="1:12" s="9" customFormat="1" ht="18.75" x14ac:dyDescent="0.3">
      <c r="A465" s="19"/>
      <c r="B465" s="17"/>
      <c r="C465" s="17"/>
      <c r="D465" s="17" t="e">
        <f t="shared" si="13"/>
        <v>#REF!</v>
      </c>
      <c r="E465" s="18"/>
      <c r="F465" s="7"/>
      <c r="G465" s="19"/>
      <c r="H465" s="17"/>
      <c r="I465" s="17"/>
      <c r="J465" s="35">
        <f t="shared" si="14"/>
        <v>66978</v>
      </c>
      <c r="K465" s="20"/>
      <c r="L465" s="7"/>
    </row>
    <row r="466" spans="1:12" s="9" customFormat="1" ht="18.75" x14ac:dyDescent="0.3">
      <c r="A466" s="19"/>
      <c r="B466" s="17"/>
      <c r="C466" s="17"/>
      <c r="D466" s="17" t="e">
        <f t="shared" si="13"/>
        <v>#REF!</v>
      </c>
      <c r="E466" s="18"/>
      <c r="F466" s="7"/>
      <c r="G466" s="19"/>
      <c r="H466" s="17"/>
      <c r="I466" s="17"/>
      <c r="J466" s="35">
        <f t="shared" si="14"/>
        <v>66978</v>
      </c>
      <c r="K466" s="20"/>
      <c r="L466" s="7"/>
    </row>
    <row r="467" spans="1:12" s="9" customFormat="1" ht="18.75" x14ac:dyDescent="0.3">
      <c r="A467" s="19"/>
      <c r="B467" s="17"/>
      <c r="C467" s="17"/>
      <c r="D467" s="17" t="e">
        <f t="shared" si="13"/>
        <v>#REF!</v>
      </c>
      <c r="E467" s="18"/>
      <c r="F467" s="7"/>
      <c r="G467" s="19"/>
      <c r="H467" s="17"/>
      <c r="I467" s="17"/>
      <c r="J467" s="35">
        <f t="shared" si="14"/>
        <v>66978</v>
      </c>
      <c r="K467" s="20"/>
      <c r="L467" s="7"/>
    </row>
    <row r="468" spans="1:12" s="9" customFormat="1" ht="18.75" x14ac:dyDescent="0.3">
      <c r="A468" s="19"/>
      <c r="B468" s="17"/>
      <c r="C468" s="17"/>
      <c r="D468" s="17" t="e">
        <f t="shared" ref="D468:D531" si="15">D467+B468-C468</f>
        <v>#REF!</v>
      </c>
      <c r="E468" s="18"/>
      <c r="F468" s="7"/>
      <c r="G468" s="19"/>
      <c r="H468" s="17"/>
      <c r="I468" s="17"/>
      <c r="J468" s="35">
        <f t="shared" si="14"/>
        <v>66978</v>
      </c>
      <c r="K468" s="20"/>
      <c r="L468" s="7"/>
    </row>
    <row r="469" spans="1:12" s="9" customFormat="1" ht="18.75" x14ac:dyDescent="0.3">
      <c r="A469" s="19"/>
      <c r="B469" s="17"/>
      <c r="C469" s="17"/>
      <c r="D469" s="17" t="e">
        <f t="shared" si="15"/>
        <v>#REF!</v>
      </c>
      <c r="E469" s="18"/>
      <c r="F469" s="7"/>
      <c r="G469" s="19"/>
      <c r="H469" s="17"/>
      <c r="I469" s="17"/>
      <c r="J469" s="35">
        <f t="shared" si="14"/>
        <v>66978</v>
      </c>
      <c r="K469" s="20"/>
      <c r="L469" s="7"/>
    </row>
    <row r="470" spans="1:12" s="9" customFormat="1" ht="18.75" x14ac:dyDescent="0.3">
      <c r="A470" s="19"/>
      <c r="B470" s="17"/>
      <c r="C470" s="17"/>
      <c r="D470" s="17" t="e">
        <f t="shared" si="15"/>
        <v>#REF!</v>
      </c>
      <c r="E470" s="18"/>
      <c r="F470" s="7"/>
      <c r="G470" s="19"/>
      <c r="H470" s="17"/>
      <c r="I470" s="17"/>
      <c r="J470" s="35">
        <f t="shared" si="14"/>
        <v>66978</v>
      </c>
      <c r="K470" s="20"/>
      <c r="L470" s="7"/>
    </row>
    <row r="471" spans="1:12" s="9" customFormat="1" ht="18.75" x14ac:dyDescent="0.3">
      <c r="A471" s="19"/>
      <c r="B471" s="17"/>
      <c r="C471" s="17"/>
      <c r="D471" s="17" t="e">
        <f t="shared" si="15"/>
        <v>#REF!</v>
      </c>
      <c r="E471" s="18"/>
      <c r="F471" s="7"/>
      <c r="G471" s="19"/>
      <c r="H471" s="17"/>
      <c r="I471" s="17"/>
      <c r="J471" s="35">
        <f t="shared" si="14"/>
        <v>66978</v>
      </c>
      <c r="K471" s="20"/>
      <c r="L471" s="7"/>
    </row>
    <row r="472" spans="1:12" s="9" customFormat="1" ht="18.75" x14ac:dyDescent="0.3">
      <c r="A472" s="19"/>
      <c r="B472" s="17"/>
      <c r="C472" s="17"/>
      <c r="D472" s="17" t="e">
        <f t="shared" si="15"/>
        <v>#REF!</v>
      </c>
      <c r="E472" s="18"/>
      <c r="F472" s="7"/>
      <c r="G472" s="19"/>
      <c r="H472" s="17"/>
      <c r="I472" s="17"/>
      <c r="J472" s="35">
        <f t="shared" si="14"/>
        <v>66978</v>
      </c>
      <c r="K472" s="20"/>
      <c r="L472" s="7"/>
    </row>
    <row r="473" spans="1:12" s="9" customFormat="1" ht="18.75" x14ac:dyDescent="0.3">
      <c r="A473" s="19"/>
      <c r="B473" s="17"/>
      <c r="C473" s="17"/>
      <c r="D473" s="17" t="e">
        <f t="shared" si="15"/>
        <v>#REF!</v>
      </c>
      <c r="E473" s="18"/>
      <c r="F473" s="7"/>
      <c r="G473" s="19"/>
      <c r="H473" s="17"/>
      <c r="I473" s="17"/>
      <c r="J473" s="35">
        <f t="shared" si="14"/>
        <v>66978</v>
      </c>
      <c r="K473" s="20"/>
      <c r="L473" s="7"/>
    </row>
    <row r="474" spans="1:12" s="9" customFormat="1" ht="18.75" x14ac:dyDescent="0.3">
      <c r="A474" s="19"/>
      <c r="B474" s="17"/>
      <c r="C474" s="17"/>
      <c r="D474" s="17" t="e">
        <f t="shared" si="15"/>
        <v>#REF!</v>
      </c>
      <c r="E474" s="18"/>
      <c r="F474" s="7"/>
      <c r="G474" s="19"/>
      <c r="H474" s="17"/>
      <c r="I474" s="17"/>
      <c r="J474" s="35">
        <f t="shared" si="14"/>
        <v>66978</v>
      </c>
      <c r="K474" s="20"/>
      <c r="L474" s="7"/>
    </row>
    <row r="475" spans="1:12" s="9" customFormat="1" ht="18.75" x14ac:dyDescent="0.3">
      <c r="A475" s="19"/>
      <c r="B475" s="17"/>
      <c r="C475" s="17"/>
      <c r="D475" s="17" t="e">
        <f t="shared" si="15"/>
        <v>#REF!</v>
      </c>
      <c r="E475" s="18"/>
      <c r="F475" s="7"/>
      <c r="G475" s="19"/>
      <c r="H475" s="17"/>
      <c r="I475" s="17"/>
      <c r="J475" s="35">
        <f t="shared" si="14"/>
        <v>66978</v>
      </c>
      <c r="K475" s="20"/>
      <c r="L475" s="7"/>
    </row>
    <row r="476" spans="1:12" s="9" customFormat="1" ht="18.75" x14ac:dyDescent="0.3">
      <c r="A476" s="19"/>
      <c r="B476" s="17"/>
      <c r="C476" s="17"/>
      <c r="D476" s="17" t="e">
        <f t="shared" si="15"/>
        <v>#REF!</v>
      </c>
      <c r="E476" s="18"/>
      <c r="F476" s="7"/>
      <c r="G476" s="19"/>
      <c r="H476" s="17"/>
      <c r="I476" s="17"/>
      <c r="J476" s="35">
        <f t="shared" si="14"/>
        <v>66978</v>
      </c>
      <c r="K476" s="20"/>
      <c r="L476" s="7"/>
    </row>
    <row r="477" spans="1:12" s="9" customFormat="1" ht="18.75" x14ac:dyDescent="0.3">
      <c r="A477" s="19"/>
      <c r="B477" s="17"/>
      <c r="C477" s="17"/>
      <c r="D477" s="17" t="e">
        <f t="shared" si="15"/>
        <v>#REF!</v>
      </c>
      <c r="E477" s="18"/>
      <c r="F477" s="7"/>
      <c r="G477" s="19"/>
      <c r="H477" s="17"/>
      <c r="I477" s="17"/>
      <c r="J477" s="35">
        <f t="shared" si="14"/>
        <v>66978</v>
      </c>
      <c r="K477" s="20"/>
      <c r="L477" s="7"/>
    </row>
    <row r="478" spans="1:12" s="9" customFormat="1" ht="18.75" x14ac:dyDescent="0.3">
      <c r="A478" s="19"/>
      <c r="B478" s="17"/>
      <c r="C478" s="17"/>
      <c r="D478" s="17" t="e">
        <f t="shared" si="15"/>
        <v>#REF!</v>
      </c>
      <c r="E478" s="18"/>
      <c r="F478" s="7"/>
      <c r="G478" s="19"/>
      <c r="H478" s="17"/>
      <c r="I478" s="17"/>
      <c r="J478" s="35">
        <f t="shared" si="14"/>
        <v>66978</v>
      </c>
      <c r="K478" s="20"/>
      <c r="L478" s="7"/>
    </row>
    <row r="479" spans="1:12" s="9" customFormat="1" ht="18.75" x14ac:dyDescent="0.3">
      <c r="A479" s="19"/>
      <c r="B479" s="17"/>
      <c r="C479" s="17"/>
      <c r="D479" s="17" t="e">
        <f t="shared" si="15"/>
        <v>#REF!</v>
      </c>
      <c r="E479" s="18"/>
      <c r="F479" s="7"/>
      <c r="G479" s="19"/>
      <c r="H479" s="17"/>
      <c r="I479" s="17"/>
      <c r="J479" s="35">
        <f t="shared" si="14"/>
        <v>66978</v>
      </c>
      <c r="K479" s="20"/>
      <c r="L479" s="7"/>
    </row>
    <row r="480" spans="1:12" s="9" customFormat="1" ht="18.75" x14ac:dyDescent="0.3">
      <c r="A480" s="19"/>
      <c r="B480" s="17"/>
      <c r="C480" s="17"/>
      <c r="D480" s="17" t="e">
        <f t="shared" si="15"/>
        <v>#REF!</v>
      </c>
      <c r="E480" s="18"/>
      <c r="F480" s="7"/>
      <c r="G480" s="19"/>
      <c r="H480" s="17"/>
      <c r="I480" s="17"/>
      <c r="J480" s="35">
        <f t="shared" si="14"/>
        <v>66978</v>
      </c>
      <c r="K480" s="20"/>
      <c r="L480" s="7"/>
    </row>
    <row r="481" spans="1:12" s="9" customFormat="1" ht="18.75" x14ac:dyDescent="0.3">
      <c r="A481" s="19"/>
      <c r="B481" s="17"/>
      <c r="C481" s="17"/>
      <c r="D481" s="17" t="e">
        <f t="shared" si="15"/>
        <v>#REF!</v>
      </c>
      <c r="E481" s="18"/>
      <c r="F481" s="7"/>
      <c r="G481" s="19"/>
      <c r="H481" s="17"/>
      <c r="I481" s="17"/>
      <c r="J481" s="35">
        <f t="shared" si="14"/>
        <v>66978</v>
      </c>
      <c r="K481" s="20"/>
      <c r="L481" s="7"/>
    </row>
    <row r="482" spans="1:12" s="9" customFormat="1" ht="18.75" x14ac:dyDescent="0.3">
      <c r="A482" s="19"/>
      <c r="B482" s="17"/>
      <c r="C482" s="17"/>
      <c r="D482" s="17" t="e">
        <f t="shared" si="15"/>
        <v>#REF!</v>
      </c>
      <c r="E482" s="18"/>
      <c r="F482" s="7"/>
      <c r="G482" s="19"/>
      <c r="H482" s="17"/>
      <c r="I482" s="17"/>
      <c r="J482" s="35">
        <f t="shared" si="14"/>
        <v>66978</v>
      </c>
      <c r="K482" s="20"/>
      <c r="L482" s="7"/>
    </row>
    <row r="483" spans="1:12" s="9" customFormat="1" ht="18.75" x14ac:dyDescent="0.3">
      <c r="A483" s="19"/>
      <c r="B483" s="17"/>
      <c r="C483" s="17"/>
      <c r="D483" s="17" t="e">
        <f t="shared" si="15"/>
        <v>#REF!</v>
      </c>
      <c r="E483" s="18"/>
      <c r="F483" s="7"/>
      <c r="G483" s="19"/>
      <c r="H483" s="17"/>
      <c r="I483" s="17"/>
      <c r="J483" s="35">
        <f t="shared" si="14"/>
        <v>66978</v>
      </c>
      <c r="K483" s="20"/>
      <c r="L483" s="7"/>
    </row>
    <row r="484" spans="1:12" s="9" customFormat="1" ht="18.75" x14ac:dyDescent="0.3">
      <c r="A484" s="19"/>
      <c r="B484" s="17"/>
      <c r="C484" s="17"/>
      <c r="D484" s="17" t="e">
        <f t="shared" si="15"/>
        <v>#REF!</v>
      </c>
      <c r="E484" s="18"/>
      <c r="F484" s="7"/>
      <c r="G484" s="19"/>
      <c r="H484" s="17"/>
      <c r="I484" s="17"/>
      <c r="J484" s="35">
        <f t="shared" si="14"/>
        <v>66978</v>
      </c>
      <c r="K484" s="20"/>
      <c r="L484" s="7"/>
    </row>
    <row r="485" spans="1:12" s="9" customFormat="1" ht="18.75" x14ac:dyDescent="0.3">
      <c r="A485" s="19"/>
      <c r="B485" s="17"/>
      <c r="C485" s="17"/>
      <c r="D485" s="17" t="e">
        <f t="shared" si="15"/>
        <v>#REF!</v>
      </c>
      <c r="E485" s="18"/>
      <c r="F485" s="7"/>
      <c r="G485" s="19"/>
      <c r="H485" s="17"/>
      <c r="I485" s="17"/>
      <c r="J485" s="35">
        <f t="shared" si="14"/>
        <v>66978</v>
      </c>
      <c r="K485" s="20"/>
      <c r="L485" s="7"/>
    </row>
    <row r="486" spans="1:12" s="9" customFormat="1" ht="18.75" x14ac:dyDescent="0.3">
      <c r="A486" s="19"/>
      <c r="B486" s="17"/>
      <c r="C486" s="17"/>
      <c r="D486" s="17" t="e">
        <f t="shared" si="15"/>
        <v>#REF!</v>
      </c>
      <c r="E486" s="18"/>
      <c r="F486" s="7"/>
      <c r="G486" s="19"/>
      <c r="H486" s="17"/>
      <c r="I486" s="17"/>
      <c r="J486" s="35">
        <f t="shared" si="14"/>
        <v>66978</v>
      </c>
      <c r="K486" s="20"/>
      <c r="L486" s="7"/>
    </row>
    <row r="487" spans="1:12" s="9" customFormat="1" ht="18.75" x14ac:dyDescent="0.3">
      <c r="A487" s="19"/>
      <c r="B487" s="17"/>
      <c r="C487" s="17"/>
      <c r="D487" s="17" t="e">
        <f t="shared" si="15"/>
        <v>#REF!</v>
      </c>
      <c r="E487" s="18"/>
      <c r="F487" s="7"/>
      <c r="G487" s="19"/>
      <c r="H487" s="17"/>
      <c r="I487" s="17"/>
      <c r="J487" s="35">
        <f t="shared" si="14"/>
        <v>66978</v>
      </c>
      <c r="K487" s="20"/>
      <c r="L487" s="7"/>
    </row>
    <row r="488" spans="1:12" s="9" customFormat="1" ht="18.75" x14ac:dyDescent="0.3">
      <c r="A488" s="19"/>
      <c r="B488" s="17"/>
      <c r="C488" s="17"/>
      <c r="D488" s="17" t="e">
        <f t="shared" si="15"/>
        <v>#REF!</v>
      </c>
      <c r="E488" s="18"/>
      <c r="F488" s="7"/>
      <c r="G488" s="19"/>
      <c r="H488" s="17"/>
      <c r="I488" s="17"/>
      <c r="J488" s="35">
        <f t="shared" si="14"/>
        <v>66978</v>
      </c>
      <c r="K488" s="20"/>
      <c r="L488" s="7"/>
    </row>
    <row r="489" spans="1:12" s="9" customFormat="1" ht="18.75" x14ac:dyDescent="0.3">
      <c r="A489" s="19"/>
      <c r="B489" s="17"/>
      <c r="C489" s="17"/>
      <c r="D489" s="17" t="e">
        <f t="shared" si="15"/>
        <v>#REF!</v>
      </c>
      <c r="E489" s="18"/>
      <c r="F489" s="7"/>
      <c r="G489" s="19"/>
      <c r="H489" s="17"/>
      <c r="I489" s="17"/>
      <c r="J489" s="35">
        <f t="shared" si="14"/>
        <v>66978</v>
      </c>
      <c r="K489" s="20"/>
      <c r="L489" s="7"/>
    </row>
    <row r="490" spans="1:12" s="9" customFormat="1" ht="18.75" x14ac:dyDescent="0.3">
      <c r="A490" s="19"/>
      <c r="B490" s="17"/>
      <c r="C490" s="17"/>
      <c r="D490" s="17" t="e">
        <f t="shared" si="15"/>
        <v>#REF!</v>
      </c>
      <c r="E490" s="18"/>
      <c r="F490" s="7"/>
      <c r="G490" s="19"/>
      <c r="H490" s="17"/>
      <c r="I490" s="17"/>
      <c r="J490" s="35">
        <f t="shared" si="14"/>
        <v>66978</v>
      </c>
      <c r="K490" s="20"/>
      <c r="L490" s="7"/>
    </row>
    <row r="491" spans="1:12" s="9" customFormat="1" ht="18.75" x14ac:dyDescent="0.3">
      <c r="A491" s="19"/>
      <c r="B491" s="17"/>
      <c r="C491" s="17"/>
      <c r="D491" s="17" t="e">
        <f t="shared" si="15"/>
        <v>#REF!</v>
      </c>
      <c r="E491" s="18"/>
      <c r="F491" s="7"/>
      <c r="G491" s="19"/>
      <c r="H491" s="17"/>
      <c r="I491" s="17"/>
      <c r="J491" s="35">
        <f t="shared" si="14"/>
        <v>66978</v>
      </c>
      <c r="K491" s="20"/>
      <c r="L491" s="7"/>
    </row>
    <row r="492" spans="1:12" s="9" customFormat="1" ht="18.75" x14ac:dyDescent="0.3">
      <c r="A492" s="19"/>
      <c r="B492" s="17"/>
      <c r="C492" s="17"/>
      <c r="D492" s="17" t="e">
        <f t="shared" si="15"/>
        <v>#REF!</v>
      </c>
      <c r="E492" s="18"/>
      <c r="F492" s="7"/>
      <c r="G492" s="19"/>
      <c r="H492" s="17"/>
      <c r="I492" s="17"/>
      <c r="J492" s="35">
        <f t="shared" si="14"/>
        <v>66978</v>
      </c>
      <c r="K492" s="20"/>
      <c r="L492" s="7"/>
    </row>
    <row r="493" spans="1:12" s="9" customFormat="1" ht="18.75" x14ac:dyDescent="0.3">
      <c r="A493" s="19"/>
      <c r="B493" s="17"/>
      <c r="C493" s="17"/>
      <c r="D493" s="17" t="e">
        <f t="shared" si="15"/>
        <v>#REF!</v>
      </c>
      <c r="E493" s="18"/>
      <c r="F493" s="7"/>
      <c r="G493" s="19"/>
      <c r="H493" s="17"/>
      <c r="I493" s="17"/>
      <c r="J493" s="35">
        <f t="shared" si="14"/>
        <v>66978</v>
      </c>
      <c r="K493" s="20"/>
      <c r="L493" s="7"/>
    </row>
    <row r="494" spans="1:12" s="9" customFormat="1" ht="18.75" x14ac:dyDescent="0.3">
      <c r="A494" s="19"/>
      <c r="B494" s="17"/>
      <c r="C494" s="17"/>
      <c r="D494" s="17" t="e">
        <f t="shared" si="15"/>
        <v>#REF!</v>
      </c>
      <c r="E494" s="18"/>
      <c r="F494" s="7"/>
      <c r="G494" s="19"/>
      <c r="H494" s="17"/>
      <c r="I494" s="17"/>
      <c r="J494" s="35">
        <f t="shared" si="14"/>
        <v>66978</v>
      </c>
      <c r="K494" s="20"/>
      <c r="L494" s="7"/>
    </row>
    <row r="495" spans="1:12" s="9" customFormat="1" ht="18.75" x14ac:dyDescent="0.3">
      <c r="A495" s="19"/>
      <c r="B495" s="17"/>
      <c r="C495" s="17"/>
      <c r="D495" s="17" t="e">
        <f t="shared" si="15"/>
        <v>#REF!</v>
      </c>
      <c r="E495" s="18"/>
      <c r="F495" s="7"/>
      <c r="G495" s="19"/>
      <c r="H495" s="17"/>
      <c r="I495" s="17"/>
      <c r="J495" s="35">
        <f t="shared" si="14"/>
        <v>66978</v>
      </c>
      <c r="K495" s="20"/>
      <c r="L495" s="7"/>
    </row>
    <row r="496" spans="1:12" s="9" customFormat="1" ht="18.75" x14ac:dyDescent="0.3">
      <c r="A496" s="19"/>
      <c r="B496" s="17"/>
      <c r="C496" s="17"/>
      <c r="D496" s="17" t="e">
        <f t="shared" si="15"/>
        <v>#REF!</v>
      </c>
      <c r="E496" s="18"/>
      <c r="F496" s="7"/>
      <c r="G496" s="19"/>
      <c r="H496" s="17"/>
      <c r="I496" s="17"/>
      <c r="J496" s="35">
        <f t="shared" si="14"/>
        <v>66978</v>
      </c>
      <c r="K496" s="20"/>
      <c r="L496" s="7"/>
    </row>
    <row r="497" spans="1:12" s="9" customFormat="1" ht="18.75" x14ac:dyDescent="0.3">
      <c r="A497" s="19"/>
      <c r="B497" s="17"/>
      <c r="C497" s="17"/>
      <c r="D497" s="17" t="e">
        <f t="shared" si="15"/>
        <v>#REF!</v>
      </c>
      <c r="E497" s="18"/>
      <c r="F497" s="7"/>
      <c r="G497" s="19"/>
      <c r="H497" s="17"/>
      <c r="I497" s="17"/>
      <c r="J497" s="35">
        <f t="shared" si="14"/>
        <v>66978</v>
      </c>
      <c r="K497" s="20"/>
      <c r="L497" s="7"/>
    </row>
    <row r="498" spans="1:12" s="9" customFormat="1" ht="18.75" x14ac:dyDescent="0.3">
      <c r="A498" s="19"/>
      <c r="B498" s="17"/>
      <c r="C498" s="17"/>
      <c r="D498" s="17" t="e">
        <f t="shared" si="15"/>
        <v>#REF!</v>
      </c>
      <c r="E498" s="18"/>
      <c r="F498" s="7"/>
      <c r="G498" s="19"/>
      <c r="H498" s="17"/>
      <c r="I498" s="17"/>
      <c r="J498" s="35">
        <f t="shared" si="14"/>
        <v>66978</v>
      </c>
      <c r="K498" s="20"/>
      <c r="L498" s="7"/>
    </row>
    <row r="499" spans="1:12" s="9" customFormat="1" ht="18.75" x14ac:dyDescent="0.3">
      <c r="A499" s="19"/>
      <c r="B499" s="17"/>
      <c r="C499" s="17"/>
      <c r="D499" s="17" t="e">
        <f t="shared" si="15"/>
        <v>#REF!</v>
      </c>
      <c r="E499" s="18"/>
      <c r="F499" s="7"/>
      <c r="G499" s="19"/>
      <c r="H499" s="17"/>
      <c r="I499" s="17"/>
      <c r="J499" s="35">
        <f t="shared" si="14"/>
        <v>66978</v>
      </c>
      <c r="K499" s="20"/>
      <c r="L499" s="7"/>
    </row>
    <row r="500" spans="1:12" s="9" customFormat="1" ht="18.75" x14ac:dyDescent="0.3">
      <c r="A500" s="19"/>
      <c r="B500" s="17"/>
      <c r="C500" s="17"/>
      <c r="D500" s="17" t="e">
        <f t="shared" si="15"/>
        <v>#REF!</v>
      </c>
      <c r="E500" s="18"/>
      <c r="F500" s="7"/>
      <c r="G500" s="19"/>
      <c r="H500" s="17"/>
      <c r="I500" s="17"/>
      <c r="J500" s="35">
        <f t="shared" si="14"/>
        <v>66978</v>
      </c>
      <c r="K500" s="20"/>
      <c r="L500" s="7"/>
    </row>
    <row r="501" spans="1:12" s="9" customFormat="1" ht="18.75" x14ac:dyDescent="0.3">
      <c r="A501" s="19"/>
      <c r="B501" s="17"/>
      <c r="C501" s="17"/>
      <c r="D501" s="17" t="e">
        <f t="shared" si="15"/>
        <v>#REF!</v>
      </c>
      <c r="E501" s="18"/>
      <c r="F501" s="7"/>
      <c r="G501" s="19"/>
      <c r="H501" s="17"/>
      <c r="I501" s="17"/>
      <c r="J501" s="35">
        <f t="shared" si="14"/>
        <v>66978</v>
      </c>
      <c r="K501" s="20"/>
      <c r="L501" s="7"/>
    </row>
    <row r="502" spans="1:12" s="9" customFormat="1" ht="18.75" x14ac:dyDescent="0.3">
      <c r="A502" s="19"/>
      <c r="B502" s="17"/>
      <c r="C502" s="17"/>
      <c r="D502" s="17" t="e">
        <f t="shared" si="15"/>
        <v>#REF!</v>
      </c>
      <c r="E502" s="18"/>
      <c r="F502" s="7"/>
      <c r="G502" s="19"/>
      <c r="H502" s="17"/>
      <c r="I502" s="17"/>
      <c r="J502" s="35">
        <f t="shared" si="14"/>
        <v>66978</v>
      </c>
      <c r="K502" s="20"/>
      <c r="L502" s="7"/>
    </row>
    <row r="503" spans="1:12" s="9" customFormat="1" ht="18.75" x14ac:dyDescent="0.3">
      <c r="A503" s="19"/>
      <c r="B503" s="17"/>
      <c r="C503" s="17"/>
      <c r="D503" s="17" t="e">
        <f t="shared" si="15"/>
        <v>#REF!</v>
      </c>
      <c r="E503" s="18"/>
      <c r="F503" s="7"/>
      <c r="G503" s="19"/>
      <c r="H503" s="17"/>
      <c r="I503" s="17"/>
      <c r="J503" s="35">
        <f t="shared" si="14"/>
        <v>66978</v>
      </c>
      <c r="K503" s="20"/>
      <c r="L503" s="7"/>
    </row>
    <row r="504" spans="1:12" s="9" customFormat="1" ht="18.75" x14ac:dyDescent="0.3">
      <c r="A504" s="19"/>
      <c r="B504" s="17"/>
      <c r="C504" s="17"/>
      <c r="D504" s="17" t="e">
        <f t="shared" si="15"/>
        <v>#REF!</v>
      </c>
      <c r="E504" s="18"/>
      <c r="F504" s="7"/>
      <c r="G504" s="19"/>
      <c r="H504" s="17"/>
      <c r="I504" s="17"/>
      <c r="J504" s="35">
        <f t="shared" si="14"/>
        <v>66978</v>
      </c>
      <c r="K504" s="20"/>
      <c r="L504" s="7"/>
    </row>
    <row r="505" spans="1:12" s="9" customFormat="1" ht="18.75" x14ac:dyDescent="0.3">
      <c r="A505" s="19"/>
      <c r="B505" s="17"/>
      <c r="C505" s="17"/>
      <c r="D505" s="17" t="e">
        <f t="shared" si="15"/>
        <v>#REF!</v>
      </c>
      <c r="E505" s="18"/>
      <c r="F505" s="7"/>
      <c r="G505" s="19"/>
      <c r="H505" s="17"/>
      <c r="I505" s="17"/>
      <c r="J505" s="35">
        <f t="shared" si="14"/>
        <v>66978</v>
      </c>
      <c r="K505" s="20"/>
      <c r="L505" s="7"/>
    </row>
    <row r="506" spans="1:12" s="9" customFormat="1" ht="18.75" x14ac:dyDescent="0.3">
      <c r="A506" s="19"/>
      <c r="B506" s="17"/>
      <c r="C506" s="17"/>
      <c r="D506" s="17" t="e">
        <f t="shared" si="15"/>
        <v>#REF!</v>
      </c>
      <c r="E506" s="18"/>
      <c r="F506" s="7"/>
      <c r="G506" s="19"/>
      <c r="H506" s="17"/>
      <c r="I506" s="17"/>
      <c r="J506" s="35">
        <f t="shared" si="14"/>
        <v>66978</v>
      </c>
      <c r="K506" s="20"/>
      <c r="L506" s="7"/>
    </row>
    <row r="507" spans="1:12" s="9" customFormat="1" ht="18.75" x14ac:dyDescent="0.3">
      <c r="A507" s="19"/>
      <c r="B507" s="17"/>
      <c r="C507" s="17"/>
      <c r="D507" s="17" t="e">
        <f t="shared" si="15"/>
        <v>#REF!</v>
      </c>
      <c r="E507" s="18"/>
      <c r="F507" s="7"/>
      <c r="G507" s="19"/>
      <c r="H507" s="17"/>
      <c r="I507" s="17"/>
      <c r="J507" s="35">
        <f t="shared" si="14"/>
        <v>66978</v>
      </c>
      <c r="K507" s="20"/>
      <c r="L507" s="7"/>
    </row>
    <row r="508" spans="1:12" s="9" customFormat="1" ht="18.75" x14ac:dyDescent="0.3">
      <c r="A508" s="19"/>
      <c r="B508" s="17"/>
      <c r="C508" s="17"/>
      <c r="D508" s="17" t="e">
        <f t="shared" si="15"/>
        <v>#REF!</v>
      </c>
      <c r="E508" s="18"/>
      <c r="F508" s="7"/>
      <c r="G508" s="19"/>
      <c r="H508" s="17"/>
      <c r="I508" s="17"/>
      <c r="J508" s="35">
        <f t="shared" si="14"/>
        <v>66978</v>
      </c>
      <c r="K508" s="20"/>
      <c r="L508" s="7"/>
    </row>
    <row r="509" spans="1:12" s="9" customFormat="1" ht="18.75" x14ac:dyDescent="0.3">
      <c r="A509" s="19"/>
      <c r="B509" s="17"/>
      <c r="C509" s="17"/>
      <c r="D509" s="17" t="e">
        <f t="shared" si="15"/>
        <v>#REF!</v>
      </c>
      <c r="E509" s="18"/>
      <c r="F509" s="7"/>
      <c r="G509" s="19"/>
      <c r="H509" s="17"/>
      <c r="I509" s="17"/>
      <c r="J509" s="35">
        <f t="shared" si="14"/>
        <v>66978</v>
      </c>
      <c r="K509" s="20"/>
      <c r="L509" s="7"/>
    </row>
    <row r="510" spans="1:12" s="9" customFormat="1" ht="18.75" x14ac:dyDescent="0.3">
      <c r="A510" s="19"/>
      <c r="B510" s="17"/>
      <c r="C510" s="17"/>
      <c r="D510" s="17" t="e">
        <f t="shared" si="15"/>
        <v>#REF!</v>
      </c>
      <c r="E510" s="18"/>
      <c r="F510" s="7"/>
      <c r="G510" s="19"/>
      <c r="H510" s="17"/>
      <c r="I510" s="17"/>
      <c r="J510" s="35">
        <f t="shared" si="14"/>
        <v>66978</v>
      </c>
      <c r="K510" s="20"/>
      <c r="L510" s="7"/>
    </row>
    <row r="511" spans="1:12" s="9" customFormat="1" ht="18.75" x14ac:dyDescent="0.3">
      <c r="A511" s="19"/>
      <c r="B511" s="17"/>
      <c r="C511" s="17"/>
      <c r="D511" s="17" t="e">
        <f t="shared" si="15"/>
        <v>#REF!</v>
      </c>
      <c r="E511" s="18"/>
      <c r="F511" s="7"/>
      <c r="G511" s="19"/>
      <c r="H511" s="17"/>
      <c r="I511" s="17"/>
      <c r="J511" s="35">
        <f t="shared" si="14"/>
        <v>66978</v>
      </c>
      <c r="K511" s="20"/>
      <c r="L511" s="7"/>
    </row>
    <row r="512" spans="1:12" s="9" customFormat="1" ht="18.75" x14ac:dyDescent="0.3">
      <c r="A512" s="19"/>
      <c r="B512" s="17"/>
      <c r="C512" s="17"/>
      <c r="D512" s="17" t="e">
        <f t="shared" si="15"/>
        <v>#REF!</v>
      </c>
      <c r="E512" s="18"/>
      <c r="F512" s="7"/>
      <c r="G512" s="19"/>
      <c r="H512" s="17"/>
      <c r="I512" s="17"/>
      <c r="J512" s="35">
        <f t="shared" si="14"/>
        <v>66978</v>
      </c>
      <c r="K512" s="20"/>
      <c r="L512" s="7"/>
    </row>
    <row r="513" spans="1:12" s="9" customFormat="1" ht="18.75" x14ac:dyDescent="0.3">
      <c r="A513" s="19"/>
      <c r="B513" s="17"/>
      <c r="C513" s="17"/>
      <c r="D513" s="17" t="e">
        <f t="shared" si="15"/>
        <v>#REF!</v>
      </c>
      <c r="E513" s="18"/>
      <c r="F513" s="7"/>
      <c r="G513" s="19"/>
      <c r="H513" s="17"/>
      <c r="I513" s="17"/>
      <c r="J513" s="35">
        <f t="shared" si="14"/>
        <v>66978</v>
      </c>
      <c r="K513" s="20"/>
      <c r="L513" s="7"/>
    </row>
    <row r="514" spans="1:12" s="9" customFormat="1" ht="18.75" x14ac:dyDescent="0.3">
      <c r="A514" s="19"/>
      <c r="B514" s="17"/>
      <c r="C514" s="17"/>
      <c r="D514" s="17" t="e">
        <f t="shared" si="15"/>
        <v>#REF!</v>
      </c>
      <c r="E514" s="18"/>
      <c r="F514" s="7"/>
      <c r="G514" s="19"/>
      <c r="H514" s="17"/>
      <c r="I514" s="17"/>
      <c r="J514" s="35">
        <f t="shared" si="14"/>
        <v>66978</v>
      </c>
      <c r="K514" s="20"/>
      <c r="L514" s="7"/>
    </row>
    <row r="515" spans="1:12" s="9" customFormat="1" ht="18.75" x14ac:dyDescent="0.3">
      <c r="A515" s="19"/>
      <c r="B515" s="17"/>
      <c r="C515" s="17"/>
      <c r="D515" s="17" t="e">
        <f t="shared" si="15"/>
        <v>#REF!</v>
      </c>
      <c r="E515" s="18"/>
      <c r="F515" s="7"/>
      <c r="G515" s="19"/>
      <c r="H515" s="17"/>
      <c r="I515" s="17"/>
      <c r="J515" s="35">
        <f t="shared" si="14"/>
        <v>66978</v>
      </c>
      <c r="K515" s="20"/>
      <c r="L515" s="7"/>
    </row>
    <row r="516" spans="1:12" s="9" customFormat="1" ht="18.75" x14ac:dyDescent="0.3">
      <c r="A516" s="19"/>
      <c r="B516" s="17"/>
      <c r="C516" s="17"/>
      <c r="D516" s="17" t="e">
        <f t="shared" si="15"/>
        <v>#REF!</v>
      </c>
      <c r="E516" s="18"/>
      <c r="F516" s="7"/>
      <c r="G516" s="19"/>
      <c r="H516" s="17"/>
      <c r="I516" s="17"/>
      <c r="J516" s="35">
        <f t="shared" si="14"/>
        <v>66978</v>
      </c>
      <c r="K516" s="20"/>
      <c r="L516" s="7"/>
    </row>
    <row r="517" spans="1:12" s="9" customFormat="1" ht="18.75" x14ac:dyDescent="0.3">
      <c r="A517" s="19"/>
      <c r="B517" s="17"/>
      <c r="C517" s="17"/>
      <c r="D517" s="17" t="e">
        <f t="shared" si="15"/>
        <v>#REF!</v>
      </c>
      <c r="E517" s="18"/>
      <c r="F517" s="7"/>
      <c r="G517" s="19"/>
      <c r="H517" s="17"/>
      <c r="I517" s="17"/>
      <c r="J517" s="35">
        <f t="shared" si="14"/>
        <v>66978</v>
      </c>
      <c r="K517" s="20"/>
      <c r="L517" s="7"/>
    </row>
    <row r="518" spans="1:12" s="9" customFormat="1" ht="18.75" x14ac:dyDescent="0.3">
      <c r="A518" s="19"/>
      <c r="B518" s="17"/>
      <c r="C518" s="17"/>
      <c r="D518" s="17" t="e">
        <f t="shared" si="15"/>
        <v>#REF!</v>
      </c>
      <c r="E518" s="18"/>
      <c r="F518" s="7"/>
      <c r="G518" s="19"/>
      <c r="H518" s="17"/>
      <c r="I518" s="17"/>
      <c r="J518" s="35">
        <f t="shared" si="14"/>
        <v>66978</v>
      </c>
      <c r="K518" s="20"/>
      <c r="L518" s="7"/>
    </row>
    <row r="519" spans="1:12" s="9" customFormat="1" ht="18.75" x14ac:dyDescent="0.3">
      <c r="A519" s="19"/>
      <c r="B519" s="17"/>
      <c r="C519" s="17"/>
      <c r="D519" s="17" t="e">
        <f t="shared" si="15"/>
        <v>#REF!</v>
      </c>
      <c r="E519" s="18"/>
      <c r="F519" s="7"/>
      <c r="G519" s="19"/>
      <c r="H519" s="17"/>
      <c r="I519" s="17"/>
      <c r="J519" s="35">
        <f t="shared" si="14"/>
        <v>66978</v>
      </c>
      <c r="K519" s="20"/>
      <c r="L519" s="7"/>
    </row>
    <row r="520" spans="1:12" s="9" customFormat="1" ht="18.75" x14ac:dyDescent="0.3">
      <c r="A520" s="19"/>
      <c r="B520" s="17"/>
      <c r="C520" s="17"/>
      <c r="D520" s="17" t="e">
        <f t="shared" si="15"/>
        <v>#REF!</v>
      </c>
      <c r="E520" s="18"/>
      <c r="F520" s="7"/>
      <c r="G520" s="19"/>
      <c r="H520" s="17"/>
      <c r="I520" s="17"/>
      <c r="J520" s="35">
        <f t="shared" si="14"/>
        <v>66978</v>
      </c>
      <c r="K520" s="20"/>
      <c r="L520" s="7"/>
    </row>
    <row r="521" spans="1:12" s="9" customFormat="1" ht="18.75" x14ac:dyDescent="0.3">
      <c r="A521" s="19"/>
      <c r="B521" s="17"/>
      <c r="C521" s="17"/>
      <c r="D521" s="17" t="e">
        <f t="shared" si="15"/>
        <v>#REF!</v>
      </c>
      <c r="E521" s="18"/>
      <c r="F521" s="7"/>
      <c r="G521" s="19"/>
      <c r="H521" s="17"/>
      <c r="I521" s="17"/>
      <c r="J521" s="35">
        <f t="shared" ref="J521:J580" si="16">J520+H521-I521</f>
        <v>66978</v>
      </c>
      <c r="K521" s="20"/>
      <c r="L521" s="7"/>
    </row>
    <row r="522" spans="1:12" s="9" customFormat="1" ht="18.75" x14ac:dyDescent="0.3">
      <c r="A522" s="19"/>
      <c r="B522" s="17"/>
      <c r="C522" s="17"/>
      <c r="D522" s="17" t="e">
        <f t="shared" si="15"/>
        <v>#REF!</v>
      </c>
      <c r="E522" s="18"/>
      <c r="F522" s="7"/>
      <c r="G522" s="19"/>
      <c r="H522" s="17"/>
      <c r="I522" s="17"/>
      <c r="J522" s="35">
        <f t="shared" si="16"/>
        <v>66978</v>
      </c>
      <c r="K522" s="20"/>
      <c r="L522" s="7"/>
    </row>
    <row r="523" spans="1:12" s="9" customFormat="1" ht="18.75" x14ac:dyDescent="0.3">
      <c r="A523" s="19"/>
      <c r="B523" s="17"/>
      <c r="C523" s="17"/>
      <c r="D523" s="17" t="e">
        <f t="shared" si="15"/>
        <v>#REF!</v>
      </c>
      <c r="E523" s="18"/>
      <c r="F523" s="7"/>
      <c r="G523" s="19"/>
      <c r="H523" s="17"/>
      <c r="I523" s="17"/>
      <c r="J523" s="35">
        <f t="shared" si="16"/>
        <v>66978</v>
      </c>
      <c r="K523" s="20"/>
      <c r="L523" s="7"/>
    </row>
    <row r="524" spans="1:12" s="9" customFormat="1" ht="18.75" x14ac:dyDescent="0.3">
      <c r="A524" s="19"/>
      <c r="B524" s="17"/>
      <c r="C524" s="17"/>
      <c r="D524" s="17" t="e">
        <f t="shared" si="15"/>
        <v>#REF!</v>
      </c>
      <c r="E524" s="18"/>
      <c r="F524" s="7"/>
      <c r="G524" s="19"/>
      <c r="H524" s="17"/>
      <c r="I524" s="17"/>
      <c r="J524" s="35">
        <f t="shared" si="16"/>
        <v>66978</v>
      </c>
      <c r="K524" s="20"/>
      <c r="L524" s="7"/>
    </row>
    <row r="525" spans="1:12" s="9" customFormat="1" ht="18.75" x14ac:dyDescent="0.3">
      <c r="A525" s="19"/>
      <c r="B525" s="17"/>
      <c r="C525" s="17"/>
      <c r="D525" s="17" t="e">
        <f t="shared" si="15"/>
        <v>#REF!</v>
      </c>
      <c r="E525" s="18"/>
      <c r="F525" s="7"/>
      <c r="G525" s="19"/>
      <c r="H525" s="17"/>
      <c r="I525" s="17"/>
      <c r="J525" s="35">
        <f t="shared" si="16"/>
        <v>66978</v>
      </c>
      <c r="K525" s="20"/>
      <c r="L525" s="7"/>
    </row>
    <row r="526" spans="1:12" s="9" customFormat="1" ht="18.75" x14ac:dyDescent="0.3">
      <c r="A526" s="19"/>
      <c r="B526" s="17"/>
      <c r="C526" s="17"/>
      <c r="D526" s="17" t="e">
        <f t="shared" si="15"/>
        <v>#REF!</v>
      </c>
      <c r="E526" s="18"/>
      <c r="F526" s="7"/>
      <c r="G526" s="19"/>
      <c r="H526" s="17"/>
      <c r="I526" s="17"/>
      <c r="J526" s="35">
        <f t="shared" si="16"/>
        <v>66978</v>
      </c>
      <c r="K526" s="20"/>
      <c r="L526" s="7"/>
    </row>
    <row r="527" spans="1:12" s="9" customFormat="1" ht="18.75" x14ac:dyDescent="0.3">
      <c r="A527" s="19"/>
      <c r="B527" s="17"/>
      <c r="C527" s="17"/>
      <c r="D527" s="17" t="e">
        <f t="shared" si="15"/>
        <v>#REF!</v>
      </c>
      <c r="E527" s="18"/>
      <c r="F527" s="7"/>
      <c r="G527" s="19"/>
      <c r="H527" s="17"/>
      <c r="I527" s="17"/>
      <c r="J527" s="35">
        <f t="shared" si="16"/>
        <v>66978</v>
      </c>
      <c r="K527" s="20"/>
      <c r="L527" s="7"/>
    </row>
    <row r="528" spans="1:12" s="9" customFormat="1" ht="18.75" x14ac:dyDescent="0.3">
      <c r="A528" s="19"/>
      <c r="B528" s="17"/>
      <c r="C528" s="17"/>
      <c r="D528" s="17" t="e">
        <f t="shared" si="15"/>
        <v>#REF!</v>
      </c>
      <c r="E528" s="18"/>
      <c r="F528" s="7"/>
      <c r="G528" s="19"/>
      <c r="H528" s="17"/>
      <c r="I528" s="17"/>
      <c r="J528" s="35">
        <f t="shared" si="16"/>
        <v>66978</v>
      </c>
      <c r="K528" s="20"/>
      <c r="L528" s="7"/>
    </row>
    <row r="529" spans="1:12" s="9" customFormat="1" ht="18.75" x14ac:dyDescent="0.3">
      <c r="A529" s="19"/>
      <c r="B529" s="17"/>
      <c r="C529" s="17"/>
      <c r="D529" s="17" t="e">
        <f t="shared" si="15"/>
        <v>#REF!</v>
      </c>
      <c r="E529" s="18"/>
      <c r="F529" s="7"/>
      <c r="G529" s="19"/>
      <c r="H529" s="17"/>
      <c r="I529" s="17"/>
      <c r="J529" s="35">
        <f t="shared" si="16"/>
        <v>66978</v>
      </c>
      <c r="K529" s="20"/>
      <c r="L529" s="7"/>
    </row>
    <row r="530" spans="1:12" s="9" customFormat="1" ht="18.75" x14ac:dyDescent="0.3">
      <c r="A530" s="19"/>
      <c r="B530" s="17"/>
      <c r="C530" s="17"/>
      <c r="D530" s="17" t="e">
        <f t="shared" si="15"/>
        <v>#REF!</v>
      </c>
      <c r="E530" s="18"/>
      <c r="F530" s="7"/>
      <c r="G530" s="19"/>
      <c r="H530" s="17"/>
      <c r="I530" s="17"/>
      <c r="J530" s="35">
        <f t="shared" si="16"/>
        <v>66978</v>
      </c>
      <c r="K530" s="20"/>
      <c r="L530" s="7"/>
    </row>
    <row r="531" spans="1:12" s="9" customFormat="1" ht="18.75" x14ac:dyDescent="0.3">
      <c r="A531" s="19"/>
      <c r="B531" s="17"/>
      <c r="C531" s="17"/>
      <c r="D531" s="17" t="e">
        <f t="shared" si="15"/>
        <v>#REF!</v>
      </c>
      <c r="E531" s="18"/>
      <c r="F531" s="7"/>
      <c r="G531" s="19"/>
      <c r="H531" s="17"/>
      <c r="I531" s="17"/>
      <c r="J531" s="35">
        <f t="shared" si="16"/>
        <v>66978</v>
      </c>
      <c r="K531" s="20"/>
      <c r="L531" s="7"/>
    </row>
    <row r="532" spans="1:12" s="9" customFormat="1" ht="18.75" x14ac:dyDescent="0.3">
      <c r="A532" s="19"/>
      <c r="B532" s="17"/>
      <c r="C532" s="17"/>
      <c r="D532" s="17" t="e">
        <f t="shared" ref="D532:D595" si="17">D531+B532-C532</f>
        <v>#REF!</v>
      </c>
      <c r="E532" s="18"/>
      <c r="F532" s="7"/>
      <c r="G532" s="19"/>
      <c r="H532" s="17"/>
      <c r="I532" s="17"/>
      <c r="J532" s="35">
        <f t="shared" si="16"/>
        <v>66978</v>
      </c>
      <c r="K532" s="20"/>
      <c r="L532" s="7"/>
    </row>
    <row r="533" spans="1:12" s="9" customFormat="1" ht="18.75" x14ac:dyDescent="0.3">
      <c r="A533" s="19"/>
      <c r="B533" s="17"/>
      <c r="C533" s="17"/>
      <c r="D533" s="17" t="e">
        <f t="shared" si="17"/>
        <v>#REF!</v>
      </c>
      <c r="E533" s="18"/>
      <c r="F533" s="7"/>
      <c r="G533" s="19"/>
      <c r="H533" s="17"/>
      <c r="I533" s="17"/>
      <c r="J533" s="35">
        <f t="shared" si="16"/>
        <v>66978</v>
      </c>
      <c r="K533" s="20"/>
      <c r="L533" s="7"/>
    </row>
    <row r="534" spans="1:12" s="9" customFormat="1" ht="18.75" x14ac:dyDescent="0.3">
      <c r="A534" s="19"/>
      <c r="B534" s="17"/>
      <c r="C534" s="17"/>
      <c r="D534" s="17" t="e">
        <f t="shared" si="17"/>
        <v>#REF!</v>
      </c>
      <c r="E534" s="18"/>
      <c r="F534" s="7"/>
      <c r="G534" s="19"/>
      <c r="H534" s="17"/>
      <c r="I534" s="17"/>
      <c r="J534" s="35">
        <f t="shared" si="16"/>
        <v>66978</v>
      </c>
      <c r="K534" s="20"/>
      <c r="L534" s="7"/>
    </row>
    <row r="535" spans="1:12" s="9" customFormat="1" ht="18.75" x14ac:dyDescent="0.3">
      <c r="A535" s="19"/>
      <c r="B535" s="17"/>
      <c r="C535" s="17"/>
      <c r="D535" s="17" t="e">
        <f t="shared" si="17"/>
        <v>#REF!</v>
      </c>
      <c r="E535" s="18"/>
      <c r="F535" s="7"/>
      <c r="G535" s="19"/>
      <c r="H535" s="17"/>
      <c r="I535" s="17"/>
      <c r="J535" s="35">
        <f t="shared" si="16"/>
        <v>66978</v>
      </c>
      <c r="K535" s="20"/>
      <c r="L535" s="7"/>
    </row>
    <row r="536" spans="1:12" s="9" customFormat="1" ht="18.75" x14ac:dyDescent="0.3">
      <c r="A536" s="19"/>
      <c r="B536" s="17"/>
      <c r="C536" s="17"/>
      <c r="D536" s="17" t="e">
        <f t="shared" si="17"/>
        <v>#REF!</v>
      </c>
      <c r="E536" s="18"/>
      <c r="F536" s="7"/>
      <c r="G536" s="19"/>
      <c r="H536" s="17"/>
      <c r="I536" s="17"/>
      <c r="J536" s="35">
        <f t="shared" si="16"/>
        <v>66978</v>
      </c>
      <c r="K536" s="20"/>
      <c r="L536" s="7"/>
    </row>
    <row r="537" spans="1:12" s="9" customFormat="1" ht="18.75" x14ac:dyDescent="0.3">
      <c r="A537" s="19"/>
      <c r="B537" s="17"/>
      <c r="C537" s="17"/>
      <c r="D537" s="17" t="e">
        <f t="shared" si="17"/>
        <v>#REF!</v>
      </c>
      <c r="E537" s="18"/>
      <c r="F537" s="7"/>
      <c r="G537" s="19"/>
      <c r="H537" s="17"/>
      <c r="I537" s="17"/>
      <c r="J537" s="35">
        <f t="shared" si="16"/>
        <v>66978</v>
      </c>
      <c r="K537" s="20"/>
      <c r="L537" s="7"/>
    </row>
    <row r="538" spans="1:12" s="9" customFormat="1" ht="18.75" x14ac:dyDescent="0.3">
      <c r="A538" s="19"/>
      <c r="B538" s="17"/>
      <c r="C538" s="17"/>
      <c r="D538" s="17" t="e">
        <f t="shared" si="17"/>
        <v>#REF!</v>
      </c>
      <c r="E538" s="18"/>
      <c r="F538" s="7"/>
      <c r="G538" s="19"/>
      <c r="H538" s="17"/>
      <c r="I538" s="17"/>
      <c r="J538" s="35">
        <f t="shared" si="16"/>
        <v>66978</v>
      </c>
      <c r="K538" s="20"/>
      <c r="L538" s="7"/>
    </row>
    <row r="539" spans="1:12" s="9" customFormat="1" ht="18.75" x14ac:dyDescent="0.3">
      <c r="A539" s="19"/>
      <c r="B539" s="17"/>
      <c r="C539" s="17"/>
      <c r="D539" s="17" t="e">
        <f t="shared" si="17"/>
        <v>#REF!</v>
      </c>
      <c r="E539" s="18"/>
      <c r="F539" s="7"/>
      <c r="G539" s="19"/>
      <c r="H539" s="17"/>
      <c r="I539" s="17"/>
      <c r="J539" s="35">
        <f t="shared" si="16"/>
        <v>66978</v>
      </c>
      <c r="K539" s="20"/>
      <c r="L539" s="7"/>
    </row>
    <row r="540" spans="1:12" s="9" customFormat="1" ht="18.75" x14ac:dyDescent="0.3">
      <c r="A540" s="19"/>
      <c r="B540" s="17"/>
      <c r="C540" s="17"/>
      <c r="D540" s="17" t="e">
        <f t="shared" si="17"/>
        <v>#REF!</v>
      </c>
      <c r="E540" s="18"/>
      <c r="F540" s="7"/>
      <c r="G540" s="19"/>
      <c r="H540" s="17"/>
      <c r="I540" s="17"/>
      <c r="J540" s="35">
        <f t="shared" si="16"/>
        <v>66978</v>
      </c>
      <c r="K540" s="20"/>
      <c r="L540" s="7"/>
    </row>
    <row r="541" spans="1:12" s="9" customFormat="1" ht="18.75" x14ac:dyDescent="0.3">
      <c r="A541" s="19"/>
      <c r="B541" s="17"/>
      <c r="C541" s="17"/>
      <c r="D541" s="17" t="e">
        <f t="shared" si="17"/>
        <v>#REF!</v>
      </c>
      <c r="E541" s="18"/>
      <c r="F541" s="7"/>
      <c r="G541" s="19"/>
      <c r="H541" s="17"/>
      <c r="I541" s="17"/>
      <c r="J541" s="35">
        <f t="shared" si="16"/>
        <v>66978</v>
      </c>
      <c r="K541" s="20"/>
      <c r="L541" s="7"/>
    </row>
    <row r="542" spans="1:12" s="9" customFormat="1" ht="18.75" x14ac:dyDescent="0.3">
      <c r="A542" s="19"/>
      <c r="B542" s="17"/>
      <c r="C542" s="17"/>
      <c r="D542" s="17" t="e">
        <f t="shared" si="17"/>
        <v>#REF!</v>
      </c>
      <c r="E542" s="18"/>
      <c r="F542" s="7"/>
      <c r="G542" s="19"/>
      <c r="H542" s="17"/>
      <c r="I542" s="17"/>
      <c r="J542" s="35">
        <f t="shared" si="16"/>
        <v>66978</v>
      </c>
      <c r="K542" s="20"/>
      <c r="L542" s="7"/>
    </row>
    <row r="543" spans="1:12" s="9" customFormat="1" ht="18.75" x14ac:dyDescent="0.3">
      <c r="A543" s="19"/>
      <c r="B543" s="17"/>
      <c r="C543" s="17"/>
      <c r="D543" s="17" t="e">
        <f t="shared" si="17"/>
        <v>#REF!</v>
      </c>
      <c r="E543" s="18"/>
      <c r="F543" s="7"/>
      <c r="G543" s="19"/>
      <c r="H543" s="17"/>
      <c r="I543" s="17"/>
      <c r="J543" s="35">
        <f t="shared" si="16"/>
        <v>66978</v>
      </c>
      <c r="K543" s="20"/>
      <c r="L543" s="7"/>
    </row>
    <row r="544" spans="1:12" s="9" customFormat="1" ht="18.75" x14ac:dyDescent="0.3">
      <c r="A544" s="19"/>
      <c r="B544" s="17"/>
      <c r="C544" s="17"/>
      <c r="D544" s="17" t="e">
        <f t="shared" si="17"/>
        <v>#REF!</v>
      </c>
      <c r="E544" s="18"/>
      <c r="F544" s="7"/>
      <c r="G544" s="19"/>
      <c r="H544" s="17"/>
      <c r="I544" s="17"/>
      <c r="J544" s="35">
        <f t="shared" si="16"/>
        <v>66978</v>
      </c>
      <c r="K544" s="20"/>
      <c r="L544" s="7"/>
    </row>
    <row r="545" spans="1:12" s="9" customFormat="1" ht="18.75" x14ac:dyDescent="0.3">
      <c r="A545" s="19"/>
      <c r="B545" s="17"/>
      <c r="C545" s="17"/>
      <c r="D545" s="17" t="e">
        <f t="shared" si="17"/>
        <v>#REF!</v>
      </c>
      <c r="E545" s="18"/>
      <c r="F545" s="7"/>
      <c r="G545" s="19"/>
      <c r="H545" s="17"/>
      <c r="I545" s="17"/>
      <c r="J545" s="35">
        <f t="shared" si="16"/>
        <v>66978</v>
      </c>
      <c r="K545" s="20"/>
      <c r="L545" s="7"/>
    </row>
    <row r="546" spans="1:12" s="9" customFormat="1" ht="18.75" x14ac:dyDescent="0.3">
      <c r="A546" s="19"/>
      <c r="B546" s="17"/>
      <c r="C546" s="17"/>
      <c r="D546" s="17" t="e">
        <f t="shared" si="17"/>
        <v>#REF!</v>
      </c>
      <c r="E546" s="18"/>
      <c r="F546" s="7"/>
      <c r="G546" s="19"/>
      <c r="H546" s="17"/>
      <c r="I546" s="17"/>
      <c r="J546" s="35">
        <f t="shared" si="16"/>
        <v>66978</v>
      </c>
      <c r="K546" s="20"/>
      <c r="L546" s="7"/>
    </row>
    <row r="547" spans="1:12" s="9" customFormat="1" ht="18.75" x14ac:dyDescent="0.3">
      <c r="A547" s="19"/>
      <c r="B547" s="17"/>
      <c r="C547" s="17"/>
      <c r="D547" s="17" t="e">
        <f t="shared" si="17"/>
        <v>#REF!</v>
      </c>
      <c r="E547" s="18"/>
      <c r="F547" s="7"/>
      <c r="G547" s="19"/>
      <c r="H547" s="17"/>
      <c r="I547" s="17"/>
      <c r="J547" s="35">
        <f t="shared" si="16"/>
        <v>66978</v>
      </c>
      <c r="K547" s="20"/>
      <c r="L547" s="7"/>
    </row>
    <row r="548" spans="1:12" s="9" customFormat="1" ht="18.75" x14ac:dyDescent="0.3">
      <c r="A548" s="19"/>
      <c r="B548" s="17"/>
      <c r="C548" s="17"/>
      <c r="D548" s="17" t="e">
        <f t="shared" si="17"/>
        <v>#REF!</v>
      </c>
      <c r="E548" s="18"/>
      <c r="F548" s="7"/>
      <c r="G548" s="19"/>
      <c r="H548" s="17"/>
      <c r="I548" s="17"/>
      <c r="J548" s="35">
        <f t="shared" si="16"/>
        <v>66978</v>
      </c>
      <c r="K548" s="20"/>
      <c r="L548" s="7"/>
    </row>
    <row r="549" spans="1:12" s="9" customFormat="1" ht="18.75" x14ac:dyDescent="0.3">
      <c r="A549" s="19"/>
      <c r="B549" s="17"/>
      <c r="C549" s="17"/>
      <c r="D549" s="17" t="e">
        <f t="shared" si="17"/>
        <v>#REF!</v>
      </c>
      <c r="E549" s="18"/>
      <c r="F549" s="7"/>
      <c r="G549" s="19"/>
      <c r="H549" s="17"/>
      <c r="I549" s="17"/>
      <c r="J549" s="35">
        <f t="shared" si="16"/>
        <v>66978</v>
      </c>
      <c r="K549" s="20"/>
      <c r="L549" s="7"/>
    </row>
    <row r="550" spans="1:12" s="9" customFormat="1" ht="18.75" x14ac:dyDescent="0.3">
      <c r="A550" s="19"/>
      <c r="B550" s="17"/>
      <c r="C550" s="17"/>
      <c r="D550" s="17" t="e">
        <f t="shared" si="17"/>
        <v>#REF!</v>
      </c>
      <c r="E550" s="18"/>
      <c r="F550" s="7"/>
      <c r="G550" s="19"/>
      <c r="H550" s="17"/>
      <c r="I550" s="17"/>
      <c r="J550" s="35">
        <f t="shared" si="16"/>
        <v>66978</v>
      </c>
      <c r="K550" s="20"/>
      <c r="L550" s="7"/>
    </row>
    <row r="551" spans="1:12" s="9" customFormat="1" ht="18.75" x14ac:dyDescent="0.3">
      <c r="A551" s="19"/>
      <c r="B551" s="17"/>
      <c r="C551" s="17"/>
      <c r="D551" s="17" t="e">
        <f t="shared" si="17"/>
        <v>#REF!</v>
      </c>
      <c r="E551" s="18"/>
      <c r="F551" s="7"/>
      <c r="G551" s="19"/>
      <c r="H551" s="17"/>
      <c r="I551" s="17"/>
      <c r="J551" s="35">
        <f t="shared" si="16"/>
        <v>66978</v>
      </c>
      <c r="K551" s="20"/>
      <c r="L551" s="7"/>
    </row>
    <row r="552" spans="1:12" s="9" customFormat="1" ht="18.75" x14ac:dyDescent="0.3">
      <c r="A552" s="19"/>
      <c r="B552" s="17"/>
      <c r="C552" s="17"/>
      <c r="D552" s="17" t="e">
        <f t="shared" si="17"/>
        <v>#REF!</v>
      </c>
      <c r="E552" s="18"/>
      <c r="F552" s="7"/>
      <c r="G552" s="19"/>
      <c r="H552" s="17"/>
      <c r="I552" s="17"/>
      <c r="J552" s="35">
        <f t="shared" si="16"/>
        <v>66978</v>
      </c>
      <c r="K552" s="20"/>
      <c r="L552" s="7"/>
    </row>
    <row r="553" spans="1:12" s="9" customFormat="1" ht="18.75" x14ac:dyDescent="0.3">
      <c r="A553" s="19"/>
      <c r="B553" s="17"/>
      <c r="C553" s="17"/>
      <c r="D553" s="17" t="e">
        <f t="shared" si="17"/>
        <v>#REF!</v>
      </c>
      <c r="E553" s="18"/>
      <c r="F553" s="7"/>
      <c r="G553" s="19"/>
      <c r="H553" s="17"/>
      <c r="I553" s="17"/>
      <c r="J553" s="35">
        <f t="shared" si="16"/>
        <v>66978</v>
      </c>
      <c r="K553" s="20"/>
      <c r="L553" s="7"/>
    </row>
    <row r="554" spans="1:12" s="9" customFormat="1" ht="18.75" x14ac:dyDescent="0.3">
      <c r="A554" s="19"/>
      <c r="B554" s="17"/>
      <c r="C554" s="17"/>
      <c r="D554" s="17" t="e">
        <f t="shared" si="17"/>
        <v>#REF!</v>
      </c>
      <c r="E554" s="18"/>
      <c r="F554" s="7"/>
      <c r="G554" s="19"/>
      <c r="H554" s="17"/>
      <c r="I554" s="17"/>
      <c r="J554" s="35">
        <f t="shared" si="16"/>
        <v>66978</v>
      </c>
      <c r="K554" s="20"/>
      <c r="L554" s="7"/>
    </row>
    <row r="555" spans="1:12" s="9" customFormat="1" ht="18.75" x14ac:dyDescent="0.3">
      <c r="A555" s="19"/>
      <c r="B555" s="17"/>
      <c r="C555" s="17"/>
      <c r="D555" s="17" t="e">
        <f t="shared" si="17"/>
        <v>#REF!</v>
      </c>
      <c r="E555" s="18"/>
      <c r="F555" s="7"/>
      <c r="G555" s="19"/>
      <c r="H555" s="17"/>
      <c r="I555" s="17"/>
      <c r="J555" s="35">
        <f t="shared" si="16"/>
        <v>66978</v>
      </c>
      <c r="K555" s="20"/>
      <c r="L555" s="7"/>
    </row>
    <row r="556" spans="1:12" s="9" customFormat="1" ht="18.75" x14ac:dyDescent="0.3">
      <c r="A556" s="19"/>
      <c r="B556" s="17"/>
      <c r="C556" s="17"/>
      <c r="D556" s="17" t="e">
        <f t="shared" si="17"/>
        <v>#REF!</v>
      </c>
      <c r="E556" s="18"/>
      <c r="F556" s="7"/>
      <c r="G556" s="19"/>
      <c r="H556" s="17"/>
      <c r="I556" s="17"/>
      <c r="J556" s="35">
        <f t="shared" si="16"/>
        <v>66978</v>
      </c>
      <c r="K556" s="20"/>
      <c r="L556" s="7"/>
    </row>
    <row r="557" spans="1:12" s="9" customFormat="1" ht="18.75" x14ac:dyDescent="0.3">
      <c r="A557" s="19"/>
      <c r="B557" s="17"/>
      <c r="C557" s="17"/>
      <c r="D557" s="17" t="e">
        <f t="shared" si="17"/>
        <v>#REF!</v>
      </c>
      <c r="E557" s="18"/>
      <c r="F557" s="7"/>
      <c r="G557" s="19"/>
      <c r="H557" s="17"/>
      <c r="I557" s="17"/>
      <c r="J557" s="35">
        <f t="shared" si="16"/>
        <v>66978</v>
      </c>
      <c r="K557" s="20"/>
      <c r="L557" s="7"/>
    </row>
    <row r="558" spans="1:12" s="9" customFormat="1" ht="18.75" x14ac:dyDescent="0.3">
      <c r="A558" s="19"/>
      <c r="B558" s="17"/>
      <c r="C558" s="17"/>
      <c r="D558" s="17" t="e">
        <f t="shared" si="17"/>
        <v>#REF!</v>
      </c>
      <c r="E558" s="18"/>
      <c r="F558" s="7"/>
      <c r="G558" s="19"/>
      <c r="H558" s="17"/>
      <c r="I558" s="17"/>
      <c r="J558" s="35">
        <f t="shared" si="16"/>
        <v>66978</v>
      </c>
      <c r="K558" s="20"/>
      <c r="L558" s="7"/>
    </row>
    <row r="559" spans="1:12" s="9" customFormat="1" ht="18.75" x14ac:dyDescent="0.3">
      <c r="A559" s="19"/>
      <c r="B559" s="17"/>
      <c r="C559" s="17"/>
      <c r="D559" s="17" t="e">
        <f t="shared" si="17"/>
        <v>#REF!</v>
      </c>
      <c r="E559" s="18"/>
      <c r="F559" s="7"/>
      <c r="G559" s="19"/>
      <c r="H559" s="17"/>
      <c r="I559" s="17"/>
      <c r="J559" s="35">
        <f t="shared" si="16"/>
        <v>66978</v>
      </c>
      <c r="K559" s="20"/>
      <c r="L559" s="7"/>
    </row>
    <row r="560" spans="1:12" s="9" customFormat="1" ht="18.75" x14ac:dyDescent="0.3">
      <c r="A560" s="19"/>
      <c r="B560" s="17"/>
      <c r="C560" s="17"/>
      <c r="D560" s="17" t="e">
        <f t="shared" si="17"/>
        <v>#REF!</v>
      </c>
      <c r="E560" s="18"/>
      <c r="F560" s="7"/>
      <c r="G560" s="19"/>
      <c r="H560" s="17"/>
      <c r="I560" s="17"/>
      <c r="J560" s="35">
        <f t="shared" si="16"/>
        <v>66978</v>
      </c>
      <c r="K560" s="20"/>
      <c r="L560" s="7"/>
    </row>
    <row r="561" spans="1:12" s="9" customFormat="1" ht="18.75" x14ac:dyDescent="0.3">
      <c r="A561" s="19"/>
      <c r="B561" s="17"/>
      <c r="C561" s="17"/>
      <c r="D561" s="17" t="e">
        <f t="shared" si="17"/>
        <v>#REF!</v>
      </c>
      <c r="E561" s="18"/>
      <c r="F561" s="7"/>
      <c r="G561" s="19"/>
      <c r="H561" s="17"/>
      <c r="I561" s="17"/>
      <c r="J561" s="35">
        <f t="shared" si="16"/>
        <v>66978</v>
      </c>
      <c r="K561" s="20"/>
      <c r="L561" s="7"/>
    </row>
    <row r="562" spans="1:12" s="9" customFormat="1" ht="18.75" x14ac:dyDescent="0.3">
      <c r="A562" s="19"/>
      <c r="B562" s="17"/>
      <c r="C562" s="17"/>
      <c r="D562" s="17" t="e">
        <f t="shared" si="17"/>
        <v>#REF!</v>
      </c>
      <c r="E562" s="18"/>
      <c r="F562" s="7"/>
      <c r="G562" s="19"/>
      <c r="H562" s="17"/>
      <c r="I562" s="17"/>
      <c r="J562" s="35">
        <f t="shared" si="16"/>
        <v>66978</v>
      </c>
      <c r="K562" s="20"/>
      <c r="L562" s="7"/>
    </row>
    <row r="563" spans="1:12" s="9" customFormat="1" ht="18.75" x14ac:dyDescent="0.3">
      <c r="A563" s="19"/>
      <c r="B563" s="17"/>
      <c r="C563" s="17"/>
      <c r="D563" s="17" t="e">
        <f t="shared" si="17"/>
        <v>#REF!</v>
      </c>
      <c r="E563" s="18"/>
      <c r="F563" s="7"/>
      <c r="G563" s="19"/>
      <c r="H563" s="17"/>
      <c r="I563" s="17"/>
      <c r="J563" s="35">
        <f t="shared" si="16"/>
        <v>66978</v>
      </c>
      <c r="K563" s="20"/>
      <c r="L563" s="7"/>
    </row>
    <row r="564" spans="1:12" s="9" customFormat="1" ht="18.75" x14ac:dyDescent="0.3">
      <c r="A564" s="19"/>
      <c r="B564" s="17"/>
      <c r="C564" s="17"/>
      <c r="D564" s="17" t="e">
        <f t="shared" si="17"/>
        <v>#REF!</v>
      </c>
      <c r="E564" s="18"/>
      <c r="F564" s="7"/>
      <c r="G564" s="19"/>
      <c r="H564" s="17"/>
      <c r="I564" s="17"/>
      <c r="J564" s="35">
        <f t="shared" si="16"/>
        <v>66978</v>
      </c>
      <c r="K564" s="20"/>
      <c r="L564" s="7"/>
    </row>
    <row r="565" spans="1:12" s="9" customFormat="1" ht="18.75" x14ac:dyDescent="0.3">
      <c r="A565" s="19"/>
      <c r="B565" s="17"/>
      <c r="C565" s="17"/>
      <c r="D565" s="17" t="e">
        <f t="shared" si="17"/>
        <v>#REF!</v>
      </c>
      <c r="E565" s="18"/>
      <c r="F565" s="7"/>
      <c r="G565" s="19"/>
      <c r="H565" s="17"/>
      <c r="I565" s="17"/>
      <c r="J565" s="35">
        <f t="shared" si="16"/>
        <v>66978</v>
      </c>
      <c r="K565" s="20"/>
      <c r="L565" s="7"/>
    </row>
    <row r="566" spans="1:12" s="9" customFormat="1" ht="18.75" x14ac:dyDescent="0.3">
      <c r="A566" s="19"/>
      <c r="B566" s="17"/>
      <c r="C566" s="17"/>
      <c r="D566" s="17" t="e">
        <f t="shared" si="17"/>
        <v>#REF!</v>
      </c>
      <c r="E566" s="18"/>
      <c r="F566" s="7"/>
      <c r="G566" s="19"/>
      <c r="H566" s="17"/>
      <c r="I566" s="17"/>
      <c r="J566" s="35">
        <f t="shared" si="16"/>
        <v>66978</v>
      </c>
      <c r="K566" s="20"/>
      <c r="L566" s="7"/>
    </row>
    <row r="567" spans="1:12" s="9" customFormat="1" ht="18.75" x14ac:dyDescent="0.3">
      <c r="A567" s="19"/>
      <c r="B567" s="17"/>
      <c r="C567" s="17"/>
      <c r="D567" s="17" t="e">
        <f t="shared" si="17"/>
        <v>#REF!</v>
      </c>
      <c r="E567" s="18"/>
      <c r="F567" s="7"/>
      <c r="G567" s="19"/>
      <c r="H567" s="17"/>
      <c r="I567" s="17"/>
      <c r="J567" s="35">
        <f t="shared" si="16"/>
        <v>66978</v>
      </c>
      <c r="K567" s="20"/>
      <c r="L567" s="7"/>
    </row>
    <row r="568" spans="1:12" s="9" customFormat="1" ht="18.75" x14ac:dyDescent="0.3">
      <c r="A568" s="19"/>
      <c r="B568" s="17"/>
      <c r="C568" s="17"/>
      <c r="D568" s="17" t="e">
        <f t="shared" si="17"/>
        <v>#REF!</v>
      </c>
      <c r="E568" s="18"/>
      <c r="F568" s="7"/>
      <c r="G568" s="19"/>
      <c r="H568" s="17"/>
      <c r="I568" s="17"/>
      <c r="J568" s="35">
        <f t="shared" si="16"/>
        <v>66978</v>
      </c>
      <c r="K568" s="20"/>
      <c r="L568" s="7"/>
    </row>
    <row r="569" spans="1:12" s="9" customFormat="1" ht="18.75" x14ac:dyDescent="0.3">
      <c r="A569" s="19"/>
      <c r="B569" s="17"/>
      <c r="C569" s="17"/>
      <c r="D569" s="17" t="e">
        <f t="shared" si="17"/>
        <v>#REF!</v>
      </c>
      <c r="E569" s="18"/>
      <c r="F569" s="7"/>
      <c r="G569" s="19"/>
      <c r="H569" s="17"/>
      <c r="I569" s="17"/>
      <c r="J569" s="35">
        <f t="shared" si="16"/>
        <v>66978</v>
      </c>
      <c r="K569" s="20"/>
      <c r="L569" s="7"/>
    </row>
    <row r="570" spans="1:12" s="9" customFormat="1" ht="18.75" x14ac:dyDescent="0.3">
      <c r="A570" s="19"/>
      <c r="B570" s="17"/>
      <c r="C570" s="17"/>
      <c r="D570" s="17" t="e">
        <f t="shared" si="17"/>
        <v>#REF!</v>
      </c>
      <c r="E570" s="18"/>
      <c r="F570" s="7"/>
      <c r="G570" s="19"/>
      <c r="H570" s="17"/>
      <c r="I570" s="17"/>
      <c r="J570" s="35">
        <f t="shared" si="16"/>
        <v>66978</v>
      </c>
      <c r="K570" s="20"/>
      <c r="L570" s="7"/>
    </row>
    <row r="571" spans="1:12" s="9" customFormat="1" ht="18.75" x14ac:dyDescent="0.3">
      <c r="A571" s="19"/>
      <c r="B571" s="17"/>
      <c r="C571" s="17"/>
      <c r="D571" s="17" t="e">
        <f t="shared" si="17"/>
        <v>#REF!</v>
      </c>
      <c r="E571" s="18"/>
      <c r="F571" s="7"/>
      <c r="G571" s="19"/>
      <c r="H571" s="17"/>
      <c r="I571" s="17"/>
      <c r="J571" s="35">
        <f t="shared" si="16"/>
        <v>66978</v>
      </c>
      <c r="K571" s="20"/>
      <c r="L571" s="7"/>
    </row>
    <row r="572" spans="1:12" s="9" customFormat="1" ht="18.75" x14ac:dyDescent="0.3">
      <c r="A572" s="19"/>
      <c r="B572" s="17"/>
      <c r="C572" s="17"/>
      <c r="D572" s="17" t="e">
        <f t="shared" si="17"/>
        <v>#REF!</v>
      </c>
      <c r="E572" s="18"/>
      <c r="F572" s="7"/>
      <c r="G572" s="19"/>
      <c r="H572" s="17"/>
      <c r="I572" s="17"/>
      <c r="J572" s="35">
        <f t="shared" si="16"/>
        <v>66978</v>
      </c>
      <c r="K572" s="20"/>
      <c r="L572" s="7"/>
    </row>
    <row r="573" spans="1:12" s="9" customFormat="1" ht="18.75" x14ac:dyDescent="0.3">
      <c r="A573" s="19"/>
      <c r="B573" s="17"/>
      <c r="C573" s="17"/>
      <c r="D573" s="17" t="e">
        <f t="shared" si="17"/>
        <v>#REF!</v>
      </c>
      <c r="E573" s="18"/>
      <c r="F573" s="7"/>
      <c r="G573" s="19"/>
      <c r="H573" s="17"/>
      <c r="I573" s="17"/>
      <c r="J573" s="35">
        <f t="shared" si="16"/>
        <v>66978</v>
      </c>
      <c r="K573" s="20"/>
      <c r="L573" s="7"/>
    </row>
    <row r="574" spans="1:12" s="9" customFormat="1" ht="18.75" x14ac:dyDescent="0.3">
      <c r="A574" s="19"/>
      <c r="B574" s="17"/>
      <c r="C574" s="17"/>
      <c r="D574" s="17" t="e">
        <f t="shared" si="17"/>
        <v>#REF!</v>
      </c>
      <c r="E574" s="18"/>
      <c r="F574" s="7"/>
      <c r="G574" s="19"/>
      <c r="H574" s="116"/>
      <c r="I574" s="116"/>
      <c r="J574" s="35">
        <f t="shared" si="16"/>
        <v>66978</v>
      </c>
      <c r="K574" s="21"/>
      <c r="L574" s="7"/>
    </row>
    <row r="575" spans="1:12" s="9" customFormat="1" ht="18.75" x14ac:dyDescent="0.3">
      <c r="A575" s="19"/>
      <c r="B575" s="17"/>
      <c r="C575" s="17"/>
      <c r="D575" s="17" t="e">
        <f t="shared" si="17"/>
        <v>#REF!</v>
      </c>
      <c r="E575" s="18"/>
      <c r="F575" s="7"/>
      <c r="G575" s="22"/>
      <c r="H575" s="116"/>
      <c r="I575" s="116"/>
      <c r="J575" s="35">
        <f t="shared" si="16"/>
        <v>66978</v>
      </c>
      <c r="K575" s="21"/>
      <c r="L575" s="7"/>
    </row>
    <row r="576" spans="1:12" s="9" customFormat="1" ht="18.75" x14ac:dyDescent="0.3">
      <c r="A576" s="19"/>
      <c r="B576" s="17"/>
      <c r="C576" s="17"/>
      <c r="D576" s="17" t="e">
        <f t="shared" si="17"/>
        <v>#REF!</v>
      </c>
      <c r="E576" s="18"/>
      <c r="F576" s="7"/>
      <c r="G576" s="22"/>
      <c r="H576" s="116"/>
      <c r="I576" s="116"/>
      <c r="J576" s="35">
        <f t="shared" si="16"/>
        <v>66978</v>
      </c>
      <c r="K576" s="21"/>
      <c r="L576" s="7"/>
    </row>
    <row r="577" spans="1:12" s="9" customFormat="1" ht="18.75" x14ac:dyDescent="0.3">
      <c r="A577" s="19"/>
      <c r="B577" s="17"/>
      <c r="C577" s="17"/>
      <c r="D577" s="17" t="e">
        <f t="shared" si="17"/>
        <v>#REF!</v>
      </c>
      <c r="E577" s="18"/>
      <c r="F577" s="7"/>
      <c r="G577" s="22"/>
      <c r="H577" s="116"/>
      <c r="I577" s="116"/>
      <c r="J577" s="35">
        <f t="shared" si="16"/>
        <v>66978</v>
      </c>
      <c r="K577" s="21"/>
      <c r="L577" s="7"/>
    </row>
    <row r="578" spans="1:12" s="9" customFormat="1" ht="18.75" x14ac:dyDescent="0.3">
      <c r="A578" s="19"/>
      <c r="B578" s="17"/>
      <c r="C578" s="17"/>
      <c r="D578" s="17" t="e">
        <f t="shared" si="17"/>
        <v>#REF!</v>
      </c>
      <c r="E578" s="18"/>
      <c r="F578" s="7"/>
      <c r="G578" s="22"/>
      <c r="H578" s="116"/>
      <c r="I578" s="116"/>
      <c r="J578" s="35">
        <f t="shared" si="16"/>
        <v>66978</v>
      </c>
      <c r="K578" s="21"/>
      <c r="L578" s="7"/>
    </row>
    <row r="579" spans="1:12" s="9" customFormat="1" ht="18.75" x14ac:dyDescent="0.3">
      <c r="A579" s="19"/>
      <c r="B579" s="17"/>
      <c r="C579" s="17"/>
      <c r="D579" s="17" t="e">
        <f t="shared" si="17"/>
        <v>#REF!</v>
      </c>
      <c r="E579" s="18"/>
      <c r="F579" s="7"/>
      <c r="G579" s="22"/>
      <c r="H579" s="116"/>
      <c r="I579" s="116"/>
      <c r="J579" s="35">
        <f t="shared" si="16"/>
        <v>66978</v>
      </c>
      <c r="K579" s="21"/>
      <c r="L579" s="7"/>
    </row>
    <row r="580" spans="1:12" s="9" customFormat="1" ht="19.5" thickBot="1" x14ac:dyDescent="0.35">
      <c r="A580" s="19"/>
      <c r="B580" s="17"/>
      <c r="C580" s="17"/>
      <c r="D580" s="17" t="e">
        <f t="shared" si="17"/>
        <v>#REF!</v>
      </c>
      <c r="E580" s="18"/>
      <c r="F580" s="7"/>
      <c r="G580" s="22"/>
      <c r="H580" s="116"/>
      <c r="I580" s="116"/>
      <c r="J580" s="35">
        <f t="shared" si="16"/>
        <v>66978</v>
      </c>
      <c r="K580" s="21"/>
      <c r="L580" s="7"/>
    </row>
    <row r="581" spans="1:12" s="9" customFormat="1" ht="20.25" thickTop="1" thickBot="1" x14ac:dyDescent="0.35">
      <c r="A581" s="19"/>
      <c r="B581" s="17"/>
      <c r="C581" s="17"/>
      <c r="D581" s="17" t="e">
        <f t="shared" si="17"/>
        <v>#REF!</v>
      </c>
      <c r="E581" s="18"/>
      <c r="F581" s="7"/>
      <c r="G581" s="23" t="s">
        <v>9</v>
      </c>
      <c r="H581" s="117">
        <f>SUM(H6:H580)</f>
        <v>130108</v>
      </c>
      <c r="I581" s="117">
        <f>SUM(I6:I580)</f>
        <v>63130</v>
      </c>
      <c r="J581" s="37">
        <f>H581-I581</f>
        <v>66978</v>
      </c>
      <c r="K581" s="24"/>
      <c r="L581" s="7"/>
    </row>
    <row r="582" spans="1:12" s="9" customFormat="1" ht="19.5" thickBot="1" x14ac:dyDescent="0.35">
      <c r="A582" s="19"/>
      <c r="B582" s="17"/>
      <c r="C582" s="17"/>
      <c r="D582" s="17" t="e">
        <f t="shared" si="17"/>
        <v>#REF!</v>
      </c>
      <c r="E582" s="18"/>
      <c r="F582" s="7"/>
      <c r="G582" s="25" t="s">
        <v>7</v>
      </c>
      <c r="H582" s="118">
        <f>H581-I581</f>
        <v>66978</v>
      </c>
      <c r="I582" s="213"/>
      <c r="J582" s="214"/>
      <c r="K582" s="215"/>
      <c r="L582" s="7"/>
    </row>
    <row r="583" spans="1:12" s="9" customFormat="1" ht="18.75" x14ac:dyDescent="0.3">
      <c r="A583" s="19"/>
      <c r="B583" s="17"/>
      <c r="C583" s="17"/>
      <c r="D583" s="17" t="e">
        <f t="shared" si="17"/>
        <v>#REF!</v>
      </c>
      <c r="E583" s="18"/>
      <c r="F583" s="7"/>
      <c r="G583" s="7"/>
      <c r="H583" s="119"/>
      <c r="I583" s="119"/>
      <c r="J583" s="27"/>
      <c r="K583" s="28"/>
      <c r="L583" s="7"/>
    </row>
    <row r="584" spans="1:12" s="9" customFormat="1" ht="18.75" x14ac:dyDescent="0.3">
      <c r="A584" s="19"/>
      <c r="B584" s="17"/>
      <c r="C584" s="17"/>
      <c r="D584" s="17" t="e">
        <f t="shared" si="17"/>
        <v>#REF!</v>
      </c>
      <c r="E584" s="18"/>
      <c r="F584" s="7"/>
      <c r="G584" s="7"/>
      <c r="H584" s="120"/>
      <c r="I584" s="120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 t="e">
        <f t="shared" si="17"/>
        <v>#REF!</v>
      </c>
      <c r="E585" s="18"/>
      <c r="F585" s="7"/>
      <c r="G585" s="7"/>
      <c r="H585" s="120"/>
      <c r="I585" s="120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 t="e">
        <f t="shared" si="17"/>
        <v>#REF!</v>
      </c>
      <c r="E586" s="18"/>
      <c r="F586" s="7"/>
      <c r="G586" s="7"/>
      <c r="H586" s="120"/>
      <c r="I586" s="120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 t="e">
        <f t="shared" si="17"/>
        <v>#REF!</v>
      </c>
      <c r="E587" s="18"/>
      <c r="F587" s="7"/>
      <c r="G587" s="7"/>
      <c r="H587" s="120"/>
      <c r="I587" s="120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 t="e">
        <f t="shared" si="17"/>
        <v>#REF!</v>
      </c>
      <c r="E588" s="18"/>
      <c r="F588" s="7"/>
      <c r="G588" s="7"/>
      <c r="H588" s="120"/>
      <c r="I588" s="120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 t="e">
        <f t="shared" si="17"/>
        <v>#REF!</v>
      </c>
      <c r="E589" s="18"/>
      <c r="F589" s="7"/>
      <c r="G589" s="7"/>
      <c r="H589" s="120"/>
      <c r="I589" s="120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 t="e">
        <f t="shared" si="17"/>
        <v>#REF!</v>
      </c>
      <c r="E590" s="18"/>
      <c r="F590" s="7"/>
      <c r="G590" s="7"/>
      <c r="H590" s="120"/>
      <c r="I590" s="120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 t="e">
        <f t="shared" si="17"/>
        <v>#REF!</v>
      </c>
      <c r="E591" s="18"/>
      <c r="F591" s="7"/>
      <c r="G591" s="7"/>
      <c r="H591" s="120"/>
      <c r="I591" s="120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 t="e">
        <f t="shared" si="17"/>
        <v>#REF!</v>
      </c>
      <c r="E592" s="18"/>
      <c r="F592" s="7"/>
      <c r="G592" s="7"/>
      <c r="H592" s="120"/>
      <c r="I592" s="120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 t="e">
        <f t="shared" si="17"/>
        <v>#REF!</v>
      </c>
      <c r="E593" s="18"/>
      <c r="F593" s="7"/>
      <c r="G593" s="7"/>
      <c r="H593" s="120"/>
      <c r="I593" s="120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 t="e">
        <f t="shared" si="17"/>
        <v>#REF!</v>
      </c>
      <c r="E594" s="18"/>
      <c r="F594" s="7"/>
      <c r="G594" s="7"/>
      <c r="H594" s="120"/>
      <c r="I594" s="120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 t="e">
        <f t="shared" si="17"/>
        <v>#REF!</v>
      </c>
      <c r="E595" s="18"/>
      <c r="F595" s="7"/>
      <c r="G595" s="7"/>
      <c r="H595" s="120"/>
      <c r="I595" s="120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 t="e">
        <f t="shared" ref="D596:D659" si="18">D595+B596-C596</f>
        <v>#REF!</v>
      </c>
      <c r="E596" s="18"/>
      <c r="F596" s="7"/>
      <c r="G596" s="7"/>
      <c r="H596" s="120"/>
      <c r="I596" s="120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 t="e">
        <f t="shared" si="18"/>
        <v>#REF!</v>
      </c>
      <c r="E597" s="18"/>
      <c r="F597" s="7"/>
      <c r="G597" s="7"/>
      <c r="H597" s="120"/>
      <c r="I597" s="120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 t="e">
        <f t="shared" si="18"/>
        <v>#REF!</v>
      </c>
      <c r="E598" s="18"/>
      <c r="F598" s="7"/>
      <c r="G598" s="7"/>
      <c r="H598" s="120"/>
      <c r="I598" s="120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 t="e">
        <f t="shared" si="18"/>
        <v>#REF!</v>
      </c>
      <c r="E599" s="18"/>
      <c r="F599" s="7"/>
      <c r="G599" s="7"/>
      <c r="H599" s="120"/>
      <c r="I599" s="120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 t="e">
        <f t="shared" si="18"/>
        <v>#REF!</v>
      </c>
      <c r="E600" s="18"/>
      <c r="F600" s="7"/>
      <c r="G600" s="7"/>
      <c r="H600" s="120"/>
      <c r="I600" s="120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 t="e">
        <f t="shared" si="18"/>
        <v>#REF!</v>
      </c>
      <c r="E601" s="18"/>
      <c r="F601" s="7"/>
      <c r="G601" s="7"/>
      <c r="H601" s="120"/>
      <c r="I601" s="120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 t="e">
        <f t="shared" si="18"/>
        <v>#REF!</v>
      </c>
      <c r="E602" s="18"/>
      <c r="F602" s="7"/>
      <c r="G602" s="7"/>
      <c r="H602" s="120"/>
      <c r="I602" s="120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 t="e">
        <f t="shared" si="18"/>
        <v>#REF!</v>
      </c>
      <c r="E603" s="18"/>
      <c r="F603" s="7"/>
      <c r="G603" s="7"/>
      <c r="H603" s="120"/>
      <c r="I603" s="120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 t="e">
        <f t="shared" si="18"/>
        <v>#REF!</v>
      </c>
      <c r="E604" s="18"/>
      <c r="F604" s="7"/>
      <c r="G604" s="7"/>
      <c r="H604" s="120"/>
      <c r="I604" s="120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 t="e">
        <f t="shared" si="18"/>
        <v>#REF!</v>
      </c>
      <c r="E605" s="18"/>
      <c r="F605" s="7"/>
      <c r="G605" s="7"/>
      <c r="H605" s="120"/>
      <c r="I605" s="120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 t="e">
        <f t="shared" si="18"/>
        <v>#REF!</v>
      </c>
      <c r="E606" s="18"/>
      <c r="F606" s="7"/>
      <c r="G606" s="7"/>
      <c r="H606" s="120"/>
      <c r="I606" s="120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 t="e">
        <f t="shared" si="18"/>
        <v>#REF!</v>
      </c>
      <c r="E607" s="18"/>
      <c r="F607" s="7"/>
      <c r="G607" s="7"/>
      <c r="H607" s="120"/>
      <c r="I607" s="120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 t="e">
        <f t="shared" si="18"/>
        <v>#REF!</v>
      </c>
      <c r="E608" s="18"/>
      <c r="F608" s="7"/>
      <c r="G608" s="7"/>
      <c r="H608" s="120"/>
      <c r="I608" s="120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 t="e">
        <f t="shared" si="18"/>
        <v>#REF!</v>
      </c>
      <c r="E609" s="18"/>
      <c r="F609" s="7"/>
      <c r="G609" s="7"/>
      <c r="H609" s="120"/>
      <c r="I609" s="120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 t="e">
        <f t="shared" si="18"/>
        <v>#REF!</v>
      </c>
      <c r="E610" s="18"/>
      <c r="F610" s="7"/>
      <c r="G610" s="7"/>
      <c r="H610" s="120"/>
      <c r="I610" s="120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 t="e">
        <f t="shared" si="18"/>
        <v>#REF!</v>
      </c>
      <c r="E611" s="18"/>
      <c r="F611" s="7"/>
      <c r="G611" s="7"/>
      <c r="H611" s="120"/>
      <c r="I611" s="120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 t="e">
        <f t="shared" si="18"/>
        <v>#REF!</v>
      </c>
      <c r="E612" s="18"/>
      <c r="F612" s="7"/>
      <c r="G612" s="7"/>
      <c r="H612" s="120"/>
      <c r="I612" s="120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 t="e">
        <f t="shared" si="18"/>
        <v>#REF!</v>
      </c>
      <c r="E613" s="18"/>
      <c r="F613" s="7"/>
      <c r="G613" s="7"/>
      <c r="H613" s="120"/>
      <c r="I613" s="120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 t="e">
        <f t="shared" si="18"/>
        <v>#REF!</v>
      </c>
      <c r="E614" s="18"/>
      <c r="F614" s="7"/>
      <c r="G614" s="7"/>
      <c r="H614" s="120"/>
      <c r="I614" s="120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 t="e">
        <f t="shared" si="18"/>
        <v>#REF!</v>
      </c>
      <c r="E615" s="18"/>
      <c r="F615" s="7"/>
      <c r="G615" s="7"/>
      <c r="H615" s="120"/>
      <c r="I615" s="120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 t="e">
        <f t="shared" si="18"/>
        <v>#REF!</v>
      </c>
      <c r="E616" s="18"/>
      <c r="F616" s="7"/>
      <c r="G616" s="7"/>
      <c r="H616" s="120"/>
      <c r="I616" s="120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 t="e">
        <f t="shared" si="18"/>
        <v>#REF!</v>
      </c>
      <c r="E617" s="18"/>
      <c r="F617" s="7"/>
      <c r="G617" s="7"/>
      <c r="H617" s="120"/>
      <c r="I617" s="120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 t="e">
        <f t="shared" si="18"/>
        <v>#REF!</v>
      </c>
      <c r="E618" s="18"/>
      <c r="F618" s="7"/>
      <c r="G618" s="7"/>
      <c r="H618" s="120"/>
      <c r="I618" s="120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 t="e">
        <f t="shared" si="18"/>
        <v>#REF!</v>
      </c>
      <c r="E619" s="18"/>
      <c r="F619" s="7"/>
      <c r="G619" s="7"/>
      <c r="H619" s="120"/>
      <c r="I619" s="120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 t="e">
        <f t="shared" si="18"/>
        <v>#REF!</v>
      </c>
      <c r="E620" s="18"/>
      <c r="F620" s="7"/>
      <c r="G620" s="7"/>
      <c r="H620" s="120"/>
      <c r="I620" s="120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 t="e">
        <f t="shared" si="18"/>
        <v>#REF!</v>
      </c>
      <c r="E621" s="18"/>
      <c r="F621" s="7"/>
      <c r="G621" s="7"/>
      <c r="H621" s="120"/>
      <c r="I621" s="120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 t="e">
        <f t="shared" si="18"/>
        <v>#REF!</v>
      </c>
      <c r="E622" s="18"/>
      <c r="F622" s="7"/>
      <c r="G622" s="7"/>
      <c r="H622" s="120"/>
      <c r="I622" s="120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 t="e">
        <f t="shared" si="18"/>
        <v>#REF!</v>
      </c>
      <c r="E623" s="18"/>
      <c r="F623" s="7"/>
      <c r="G623" s="7"/>
      <c r="H623" s="120"/>
      <c r="I623" s="120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 t="e">
        <f t="shared" si="18"/>
        <v>#REF!</v>
      </c>
      <c r="E624" s="18"/>
      <c r="F624" s="7"/>
      <c r="G624" s="7"/>
      <c r="H624" s="120"/>
      <c r="I624" s="120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 t="e">
        <f t="shared" si="18"/>
        <v>#REF!</v>
      </c>
      <c r="E625" s="18"/>
      <c r="F625" s="7"/>
      <c r="G625" s="7"/>
      <c r="H625" s="120"/>
      <c r="I625" s="120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 t="e">
        <f t="shared" si="18"/>
        <v>#REF!</v>
      </c>
      <c r="E626" s="18"/>
      <c r="F626" s="7"/>
      <c r="G626" s="7"/>
      <c r="H626" s="120"/>
      <c r="I626" s="120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 t="e">
        <f t="shared" si="18"/>
        <v>#REF!</v>
      </c>
      <c r="E627" s="18"/>
      <c r="F627" s="7"/>
      <c r="G627" s="7"/>
      <c r="H627" s="120"/>
      <c r="I627" s="120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 t="e">
        <f t="shared" si="18"/>
        <v>#REF!</v>
      </c>
      <c r="E628" s="18"/>
      <c r="F628" s="7"/>
      <c r="G628" s="7"/>
      <c r="H628" s="120"/>
      <c r="I628" s="120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 t="e">
        <f t="shared" si="18"/>
        <v>#REF!</v>
      </c>
      <c r="E629" s="18"/>
      <c r="F629" s="7"/>
      <c r="G629" s="7"/>
      <c r="H629" s="120"/>
      <c r="I629" s="120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 t="e">
        <f t="shared" si="18"/>
        <v>#REF!</v>
      </c>
      <c r="E630" s="18"/>
      <c r="F630" s="7"/>
      <c r="G630" s="7"/>
      <c r="H630" s="120"/>
      <c r="I630" s="120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 t="e">
        <f t="shared" si="18"/>
        <v>#REF!</v>
      </c>
      <c r="E631" s="18"/>
      <c r="F631" s="7"/>
      <c r="G631" s="7"/>
      <c r="H631" s="120"/>
      <c r="I631" s="120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 t="e">
        <f t="shared" si="18"/>
        <v>#REF!</v>
      </c>
      <c r="E632" s="18"/>
      <c r="F632" s="7"/>
      <c r="G632" s="7"/>
      <c r="H632" s="120"/>
      <c r="I632" s="120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 t="e">
        <f t="shared" si="18"/>
        <v>#REF!</v>
      </c>
      <c r="E633" s="18"/>
      <c r="F633" s="7"/>
      <c r="G633" s="7"/>
      <c r="H633" s="120"/>
      <c r="I633" s="120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 t="e">
        <f t="shared" si="18"/>
        <v>#REF!</v>
      </c>
      <c r="E634" s="18"/>
      <c r="F634" s="7"/>
      <c r="G634" s="7"/>
      <c r="H634" s="120"/>
      <c r="I634" s="120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 t="e">
        <f t="shared" si="18"/>
        <v>#REF!</v>
      </c>
      <c r="E635" s="18"/>
      <c r="F635" s="7"/>
      <c r="G635" s="7"/>
      <c r="H635" s="120"/>
      <c r="I635" s="120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 t="e">
        <f t="shared" si="18"/>
        <v>#REF!</v>
      </c>
      <c r="E636" s="18"/>
      <c r="F636" s="7"/>
      <c r="G636" s="7"/>
      <c r="H636" s="120"/>
      <c r="I636" s="120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 t="e">
        <f t="shared" si="18"/>
        <v>#REF!</v>
      </c>
      <c r="E637" s="18"/>
      <c r="F637" s="7"/>
      <c r="G637" s="7"/>
      <c r="H637" s="120"/>
      <c r="I637" s="120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 t="e">
        <f t="shared" si="18"/>
        <v>#REF!</v>
      </c>
      <c r="E638" s="18"/>
      <c r="F638" s="7"/>
      <c r="G638" s="7"/>
      <c r="H638" s="120"/>
      <c r="I638" s="120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 t="e">
        <f t="shared" si="18"/>
        <v>#REF!</v>
      </c>
      <c r="E639" s="18"/>
      <c r="F639" s="7"/>
      <c r="G639" s="7"/>
      <c r="H639" s="120"/>
      <c r="I639" s="120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 t="e">
        <f t="shared" si="18"/>
        <v>#REF!</v>
      </c>
      <c r="E640" s="18"/>
      <c r="F640" s="7"/>
      <c r="G640" s="7"/>
      <c r="H640" s="120"/>
      <c r="I640" s="120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 t="e">
        <f t="shared" si="18"/>
        <v>#REF!</v>
      </c>
      <c r="E641" s="18"/>
      <c r="F641" s="7"/>
      <c r="G641" s="7"/>
      <c r="H641" s="120"/>
      <c r="I641" s="120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 t="e">
        <f t="shared" si="18"/>
        <v>#REF!</v>
      </c>
      <c r="E642" s="18"/>
      <c r="F642" s="7"/>
      <c r="G642" s="7"/>
      <c r="H642" s="120"/>
      <c r="I642" s="120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 t="e">
        <f t="shared" si="18"/>
        <v>#REF!</v>
      </c>
      <c r="E643" s="18"/>
      <c r="F643" s="7"/>
      <c r="G643" s="7"/>
      <c r="H643" s="120"/>
      <c r="I643" s="120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 t="e">
        <f t="shared" si="18"/>
        <v>#REF!</v>
      </c>
      <c r="E644" s="18"/>
      <c r="F644" s="7"/>
      <c r="G644" s="7"/>
      <c r="H644" s="120"/>
      <c r="I644" s="120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 t="e">
        <f t="shared" si="18"/>
        <v>#REF!</v>
      </c>
      <c r="E645" s="18"/>
      <c r="F645" s="7"/>
      <c r="G645" s="7"/>
      <c r="H645" s="120"/>
      <c r="I645" s="120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 t="e">
        <f t="shared" si="18"/>
        <v>#REF!</v>
      </c>
      <c r="E646" s="18"/>
      <c r="F646" s="7"/>
      <c r="G646" s="7"/>
      <c r="H646" s="120"/>
      <c r="I646" s="120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 t="e">
        <f t="shared" si="18"/>
        <v>#REF!</v>
      </c>
      <c r="E647" s="18"/>
      <c r="F647" s="7"/>
      <c r="G647" s="7"/>
      <c r="H647" s="120"/>
      <c r="I647" s="120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 t="e">
        <f t="shared" si="18"/>
        <v>#REF!</v>
      </c>
      <c r="E648" s="18"/>
      <c r="F648" s="7"/>
      <c r="G648" s="7"/>
      <c r="H648" s="120"/>
      <c r="I648" s="120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 t="e">
        <f t="shared" si="18"/>
        <v>#REF!</v>
      </c>
      <c r="E649" s="18"/>
      <c r="F649" s="7"/>
      <c r="G649" s="7"/>
      <c r="H649" s="120"/>
      <c r="I649" s="120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 t="e">
        <f t="shared" si="18"/>
        <v>#REF!</v>
      </c>
      <c r="E650" s="18"/>
      <c r="F650" s="7"/>
      <c r="G650" s="7"/>
      <c r="H650" s="120"/>
      <c r="I650" s="120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 t="e">
        <f t="shared" si="18"/>
        <v>#REF!</v>
      </c>
      <c r="E651" s="18"/>
      <c r="F651" s="7"/>
      <c r="G651" s="7"/>
      <c r="H651" s="120"/>
      <c r="I651" s="120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 t="e">
        <f t="shared" si="18"/>
        <v>#REF!</v>
      </c>
      <c r="E652" s="18"/>
      <c r="F652" s="7"/>
      <c r="G652" s="7"/>
      <c r="H652" s="120"/>
      <c r="I652" s="120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 t="e">
        <f t="shared" si="18"/>
        <v>#REF!</v>
      </c>
      <c r="E653" s="18"/>
      <c r="F653" s="7"/>
      <c r="G653" s="7"/>
      <c r="H653" s="120"/>
      <c r="I653" s="120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 t="e">
        <f t="shared" si="18"/>
        <v>#REF!</v>
      </c>
      <c r="E654" s="18"/>
      <c r="F654" s="7"/>
      <c r="G654" s="7"/>
      <c r="H654" s="120"/>
      <c r="I654" s="120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 t="e">
        <f t="shared" si="18"/>
        <v>#REF!</v>
      </c>
      <c r="E655" s="18"/>
      <c r="F655" s="7"/>
      <c r="G655" s="7"/>
      <c r="H655" s="120"/>
      <c r="I655" s="120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 t="e">
        <f t="shared" si="18"/>
        <v>#REF!</v>
      </c>
      <c r="E656" s="18"/>
      <c r="F656" s="7"/>
      <c r="G656" s="7"/>
      <c r="H656" s="120"/>
      <c r="I656" s="120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 t="e">
        <f t="shared" si="18"/>
        <v>#REF!</v>
      </c>
      <c r="E657" s="18"/>
      <c r="F657" s="7"/>
      <c r="G657" s="7"/>
      <c r="H657" s="120"/>
      <c r="I657" s="120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 t="e">
        <f t="shared" si="18"/>
        <v>#REF!</v>
      </c>
      <c r="E658" s="18"/>
      <c r="F658" s="7"/>
      <c r="G658" s="7"/>
      <c r="H658" s="120"/>
      <c r="I658" s="120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 t="e">
        <f t="shared" si="18"/>
        <v>#REF!</v>
      </c>
      <c r="E659" s="18"/>
      <c r="F659" s="7"/>
      <c r="G659" s="7"/>
      <c r="H659" s="120"/>
      <c r="I659" s="120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 t="e">
        <f t="shared" ref="D660:D723" si="19">D659+B660-C660</f>
        <v>#REF!</v>
      </c>
      <c r="E660" s="18"/>
      <c r="F660" s="7"/>
      <c r="G660" s="7"/>
      <c r="H660" s="120"/>
      <c r="I660" s="120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 t="e">
        <f t="shared" si="19"/>
        <v>#REF!</v>
      </c>
      <c r="E661" s="18"/>
      <c r="F661" s="7"/>
      <c r="G661" s="7"/>
      <c r="H661" s="120"/>
      <c r="I661" s="120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 t="e">
        <f t="shared" si="19"/>
        <v>#REF!</v>
      </c>
      <c r="E662" s="18"/>
      <c r="F662" s="7"/>
      <c r="G662" s="7"/>
      <c r="H662" s="120"/>
      <c r="I662" s="120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 t="e">
        <f t="shared" si="19"/>
        <v>#REF!</v>
      </c>
      <c r="E663" s="18"/>
      <c r="F663" s="7"/>
      <c r="G663" s="7"/>
      <c r="H663" s="120"/>
      <c r="I663" s="120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 t="e">
        <f t="shared" si="19"/>
        <v>#REF!</v>
      </c>
      <c r="E664" s="18"/>
      <c r="F664" s="7"/>
      <c r="G664" s="7"/>
      <c r="H664" s="120"/>
      <c r="I664" s="120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 t="e">
        <f t="shared" si="19"/>
        <v>#REF!</v>
      </c>
      <c r="E665" s="18"/>
      <c r="F665" s="7"/>
      <c r="G665" s="7"/>
      <c r="H665" s="120"/>
      <c r="I665" s="120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 t="e">
        <f t="shared" si="19"/>
        <v>#REF!</v>
      </c>
      <c r="E666" s="18"/>
      <c r="F666" s="7"/>
      <c r="G666" s="7"/>
      <c r="H666" s="120"/>
      <c r="I666" s="120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 t="e">
        <f t="shared" si="19"/>
        <v>#REF!</v>
      </c>
      <c r="E667" s="18"/>
      <c r="F667" s="7"/>
      <c r="G667" s="7"/>
      <c r="H667" s="120"/>
      <c r="I667" s="120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 t="e">
        <f t="shared" si="19"/>
        <v>#REF!</v>
      </c>
      <c r="E668" s="18"/>
      <c r="F668" s="7"/>
      <c r="G668" s="7"/>
      <c r="H668" s="120"/>
      <c r="I668" s="120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 t="e">
        <f t="shared" si="19"/>
        <v>#REF!</v>
      </c>
      <c r="E669" s="18"/>
      <c r="F669" s="7"/>
      <c r="G669" s="7"/>
      <c r="H669" s="120"/>
      <c r="I669" s="120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 t="e">
        <f t="shared" si="19"/>
        <v>#REF!</v>
      </c>
      <c r="E670" s="18"/>
      <c r="F670" s="7"/>
      <c r="G670" s="7"/>
      <c r="H670" s="120"/>
      <c r="I670" s="120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 t="e">
        <f t="shared" si="19"/>
        <v>#REF!</v>
      </c>
      <c r="E671" s="18"/>
      <c r="F671" s="7"/>
      <c r="G671" s="7"/>
      <c r="H671" s="120"/>
      <c r="I671" s="120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 t="e">
        <f t="shared" si="19"/>
        <v>#REF!</v>
      </c>
      <c r="E672" s="18"/>
      <c r="F672" s="7"/>
      <c r="G672" s="7"/>
      <c r="H672" s="120"/>
      <c r="I672" s="120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 t="e">
        <f t="shared" si="19"/>
        <v>#REF!</v>
      </c>
      <c r="E673" s="18"/>
      <c r="F673" s="7"/>
      <c r="G673" s="7"/>
      <c r="H673" s="120"/>
      <c r="I673" s="120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 t="e">
        <f t="shared" si="19"/>
        <v>#REF!</v>
      </c>
      <c r="E674" s="18"/>
      <c r="F674" s="7"/>
      <c r="G674" s="7"/>
      <c r="H674" s="120"/>
      <c r="I674" s="120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 t="e">
        <f t="shared" si="19"/>
        <v>#REF!</v>
      </c>
      <c r="E675" s="18"/>
      <c r="F675" s="7"/>
      <c r="G675" s="7"/>
      <c r="H675" s="120"/>
      <c r="I675" s="120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 t="e">
        <f t="shared" si="19"/>
        <v>#REF!</v>
      </c>
      <c r="E676" s="18"/>
      <c r="F676" s="7"/>
      <c r="G676" s="7"/>
      <c r="H676" s="120"/>
      <c r="I676" s="120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 t="e">
        <f t="shared" si="19"/>
        <v>#REF!</v>
      </c>
      <c r="E677" s="18"/>
      <c r="F677" s="7"/>
      <c r="G677" s="7"/>
      <c r="H677" s="120"/>
      <c r="I677" s="120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 t="e">
        <f t="shared" si="19"/>
        <v>#REF!</v>
      </c>
      <c r="E678" s="18"/>
      <c r="F678" s="7"/>
      <c r="G678" s="7"/>
      <c r="H678" s="120"/>
      <c r="I678" s="120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 t="e">
        <f t="shared" si="19"/>
        <v>#REF!</v>
      </c>
      <c r="E679" s="18"/>
      <c r="F679" s="7"/>
      <c r="G679" s="7"/>
      <c r="H679" s="120"/>
      <c r="I679" s="120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 t="e">
        <f t="shared" si="19"/>
        <v>#REF!</v>
      </c>
      <c r="E680" s="18"/>
      <c r="F680" s="7"/>
      <c r="G680" s="7"/>
      <c r="H680" s="120"/>
      <c r="I680" s="120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 t="e">
        <f t="shared" si="19"/>
        <v>#REF!</v>
      </c>
      <c r="E681" s="18"/>
      <c r="F681" s="7"/>
      <c r="G681" s="7"/>
      <c r="H681" s="120"/>
      <c r="I681" s="120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 t="e">
        <f t="shared" si="19"/>
        <v>#REF!</v>
      </c>
      <c r="E682" s="18"/>
      <c r="F682" s="7"/>
      <c r="G682" s="7"/>
      <c r="H682" s="120"/>
      <c r="I682" s="120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 t="e">
        <f t="shared" si="19"/>
        <v>#REF!</v>
      </c>
      <c r="E683" s="18"/>
      <c r="F683" s="7"/>
      <c r="G683" s="7"/>
      <c r="H683" s="120"/>
      <c r="I683" s="120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 t="e">
        <f t="shared" si="19"/>
        <v>#REF!</v>
      </c>
      <c r="E684" s="18"/>
      <c r="F684" s="7"/>
      <c r="G684" s="7"/>
      <c r="H684" s="120"/>
      <c r="I684" s="120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 t="e">
        <f t="shared" si="19"/>
        <v>#REF!</v>
      </c>
      <c r="E685" s="18"/>
      <c r="F685" s="7"/>
      <c r="G685" s="7"/>
      <c r="H685" s="120"/>
      <c r="I685" s="120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 t="e">
        <f t="shared" si="19"/>
        <v>#REF!</v>
      </c>
      <c r="E686" s="18"/>
      <c r="F686" s="7"/>
      <c r="G686" s="7"/>
      <c r="H686" s="120"/>
      <c r="I686" s="120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 t="e">
        <f t="shared" si="19"/>
        <v>#REF!</v>
      </c>
      <c r="E687" s="18"/>
      <c r="F687" s="7"/>
      <c r="G687" s="7"/>
      <c r="H687" s="120"/>
      <c r="I687" s="120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 t="e">
        <f t="shared" si="19"/>
        <v>#REF!</v>
      </c>
      <c r="E688" s="18"/>
      <c r="F688" s="7"/>
      <c r="G688" s="7"/>
      <c r="H688" s="120"/>
      <c r="I688" s="120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 t="e">
        <f t="shared" si="19"/>
        <v>#REF!</v>
      </c>
      <c r="E689" s="18"/>
      <c r="F689" s="7"/>
      <c r="G689" s="7"/>
      <c r="H689" s="120"/>
      <c r="I689" s="120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 t="e">
        <f t="shared" si="19"/>
        <v>#REF!</v>
      </c>
      <c r="E690" s="18"/>
      <c r="F690" s="7"/>
      <c r="G690" s="7"/>
      <c r="H690" s="120"/>
      <c r="I690" s="120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 t="e">
        <f t="shared" si="19"/>
        <v>#REF!</v>
      </c>
      <c r="E691" s="18"/>
      <c r="F691" s="7"/>
      <c r="G691" s="7"/>
      <c r="H691" s="120"/>
      <c r="I691" s="120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 t="e">
        <f t="shared" si="19"/>
        <v>#REF!</v>
      </c>
      <c r="E692" s="18"/>
      <c r="F692" s="7"/>
      <c r="G692" s="7"/>
      <c r="H692" s="120"/>
      <c r="I692" s="120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 t="e">
        <f t="shared" si="19"/>
        <v>#REF!</v>
      </c>
      <c r="E693" s="18"/>
      <c r="F693" s="7"/>
      <c r="G693" s="7"/>
      <c r="H693" s="120"/>
      <c r="I693" s="120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 t="e">
        <f t="shared" si="19"/>
        <v>#REF!</v>
      </c>
      <c r="E694" s="18"/>
      <c r="F694" s="7"/>
      <c r="G694" s="7"/>
      <c r="H694" s="120"/>
      <c r="I694" s="120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 t="e">
        <f t="shared" si="19"/>
        <v>#REF!</v>
      </c>
      <c r="E695" s="18"/>
      <c r="F695" s="7"/>
      <c r="G695" s="7"/>
      <c r="H695" s="120"/>
      <c r="I695" s="120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 t="e">
        <f t="shared" si="19"/>
        <v>#REF!</v>
      </c>
      <c r="E696" s="18"/>
      <c r="F696" s="7"/>
      <c r="G696" s="7"/>
      <c r="H696" s="120"/>
      <c r="I696" s="120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 t="e">
        <f t="shared" si="19"/>
        <v>#REF!</v>
      </c>
      <c r="E697" s="18"/>
      <c r="F697" s="7"/>
      <c r="G697" s="7"/>
      <c r="H697" s="120"/>
      <c r="I697" s="120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 t="e">
        <f t="shared" si="19"/>
        <v>#REF!</v>
      </c>
      <c r="E698" s="18"/>
      <c r="F698" s="7"/>
      <c r="G698" s="7"/>
      <c r="H698" s="120"/>
      <c r="I698" s="120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 t="e">
        <f t="shared" si="19"/>
        <v>#REF!</v>
      </c>
      <c r="E699" s="18"/>
      <c r="F699" s="7"/>
      <c r="G699" s="7"/>
      <c r="H699" s="120"/>
      <c r="I699" s="120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 t="e">
        <f t="shared" si="19"/>
        <v>#REF!</v>
      </c>
      <c r="E700" s="18"/>
      <c r="F700" s="7"/>
      <c r="G700" s="7"/>
      <c r="H700" s="120"/>
      <c r="I700" s="120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 t="e">
        <f t="shared" si="19"/>
        <v>#REF!</v>
      </c>
      <c r="E701" s="18"/>
      <c r="F701" s="7"/>
      <c r="G701" s="7"/>
      <c r="H701" s="120"/>
      <c r="I701" s="120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 t="e">
        <f t="shared" si="19"/>
        <v>#REF!</v>
      </c>
      <c r="E702" s="18"/>
      <c r="F702" s="7"/>
      <c r="G702" s="7"/>
      <c r="H702" s="120"/>
      <c r="I702" s="120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 t="e">
        <f t="shared" si="19"/>
        <v>#REF!</v>
      </c>
      <c r="E703" s="18"/>
      <c r="F703" s="7"/>
      <c r="G703" s="7"/>
      <c r="H703" s="120"/>
      <c r="I703" s="120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 t="e">
        <f t="shared" si="19"/>
        <v>#REF!</v>
      </c>
      <c r="E704" s="18"/>
      <c r="F704" s="7"/>
      <c r="G704" s="7"/>
      <c r="H704" s="120"/>
      <c r="I704" s="120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 t="e">
        <f t="shared" si="19"/>
        <v>#REF!</v>
      </c>
      <c r="E705" s="18"/>
      <c r="F705" s="7"/>
      <c r="G705" s="7"/>
      <c r="H705" s="120"/>
      <c r="I705" s="120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 t="e">
        <f t="shared" si="19"/>
        <v>#REF!</v>
      </c>
      <c r="E706" s="18"/>
      <c r="F706" s="7"/>
      <c r="G706" s="7"/>
      <c r="H706" s="120"/>
      <c r="I706" s="120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 t="e">
        <f t="shared" si="19"/>
        <v>#REF!</v>
      </c>
      <c r="E707" s="18"/>
      <c r="F707" s="7"/>
      <c r="G707" s="7"/>
      <c r="H707" s="120"/>
      <c r="I707" s="120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 t="e">
        <f t="shared" si="19"/>
        <v>#REF!</v>
      </c>
      <c r="E708" s="18"/>
      <c r="F708" s="7"/>
      <c r="G708" s="7"/>
      <c r="H708" s="120"/>
      <c r="I708" s="120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 t="e">
        <f t="shared" si="19"/>
        <v>#REF!</v>
      </c>
      <c r="E709" s="18"/>
      <c r="F709" s="7"/>
      <c r="G709" s="7"/>
      <c r="H709" s="120"/>
      <c r="I709" s="120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 t="e">
        <f t="shared" si="19"/>
        <v>#REF!</v>
      </c>
      <c r="E710" s="18"/>
      <c r="F710" s="7"/>
      <c r="G710" s="7"/>
      <c r="H710" s="120"/>
      <c r="I710" s="120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 t="e">
        <f t="shared" si="19"/>
        <v>#REF!</v>
      </c>
      <c r="E711" s="18"/>
      <c r="F711" s="7"/>
      <c r="G711" s="7"/>
      <c r="H711" s="120"/>
      <c r="I711" s="120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 t="e">
        <f t="shared" si="19"/>
        <v>#REF!</v>
      </c>
      <c r="E712" s="18"/>
      <c r="F712" s="7"/>
      <c r="G712" s="7"/>
      <c r="H712" s="120"/>
      <c r="I712" s="120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 t="e">
        <f t="shared" si="19"/>
        <v>#REF!</v>
      </c>
      <c r="E713" s="18"/>
      <c r="F713" s="7"/>
      <c r="G713" s="7"/>
      <c r="H713" s="120"/>
      <c r="I713" s="120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 t="e">
        <f t="shared" si="19"/>
        <v>#REF!</v>
      </c>
      <c r="E714" s="18"/>
      <c r="F714" s="7"/>
      <c r="G714" s="7"/>
      <c r="H714" s="120"/>
      <c r="I714" s="120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 t="e">
        <f t="shared" si="19"/>
        <v>#REF!</v>
      </c>
      <c r="E715" s="18"/>
      <c r="F715" s="7"/>
      <c r="G715" s="7"/>
      <c r="H715" s="120"/>
      <c r="I715" s="120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 t="e">
        <f t="shared" si="19"/>
        <v>#REF!</v>
      </c>
      <c r="E716" s="18"/>
      <c r="F716" s="7"/>
      <c r="G716" s="7"/>
      <c r="H716" s="120"/>
      <c r="I716" s="120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 t="e">
        <f t="shared" si="19"/>
        <v>#REF!</v>
      </c>
      <c r="E717" s="18"/>
      <c r="F717" s="7"/>
      <c r="G717" s="7"/>
      <c r="H717" s="120"/>
      <c r="I717" s="120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 t="e">
        <f t="shared" si="19"/>
        <v>#REF!</v>
      </c>
      <c r="E718" s="18"/>
      <c r="F718" s="7"/>
      <c r="G718" s="7"/>
      <c r="H718" s="120"/>
      <c r="I718" s="120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 t="e">
        <f t="shared" si="19"/>
        <v>#REF!</v>
      </c>
      <c r="E719" s="18"/>
      <c r="F719" s="7"/>
      <c r="G719" s="7"/>
      <c r="H719" s="120"/>
      <c r="I719" s="120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 t="e">
        <f t="shared" si="19"/>
        <v>#REF!</v>
      </c>
      <c r="E720" s="18"/>
      <c r="F720" s="7"/>
      <c r="G720" s="7"/>
      <c r="H720" s="120"/>
      <c r="I720" s="120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 t="e">
        <f t="shared" si="19"/>
        <v>#REF!</v>
      </c>
      <c r="E721" s="18"/>
      <c r="F721" s="7"/>
      <c r="G721" s="7"/>
      <c r="H721" s="120"/>
      <c r="I721" s="120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 t="e">
        <f t="shared" si="19"/>
        <v>#REF!</v>
      </c>
      <c r="E722" s="18"/>
      <c r="F722" s="7"/>
      <c r="G722" s="7"/>
      <c r="H722" s="120"/>
      <c r="I722" s="120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 t="e">
        <f t="shared" si="19"/>
        <v>#REF!</v>
      </c>
      <c r="E723" s="18"/>
      <c r="F723" s="7"/>
      <c r="G723" s="7"/>
      <c r="H723" s="120"/>
      <c r="I723" s="120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 t="e">
        <f t="shared" ref="D724:D777" si="20">D723+B724-C724</f>
        <v>#REF!</v>
      </c>
      <c r="E724" s="18"/>
      <c r="F724" s="7"/>
      <c r="G724" s="7"/>
      <c r="H724" s="120"/>
      <c r="I724" s="120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 t="e">
        <f t="shared" si="20"/>
        <v>#REF!</v>
      </c>
      <c r="E725" s="18"/>
      <c r="F725" s="7"/>
      <c r="G725" s="7"/>
      <c r="H725" s="120"/>
      <c r="I725" s="120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 t="e">
        <f t="shared" si="20"/>
        <v>#REF!</v>
      </c>
      <c r="E726" s="18"/>
      <c r="F726" s="7"/>
      <c r="G726" s="7"/>
      <c r="H726" s="120"/>
      <c r="I726" s="120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 t="e">
        <f t="shared" si="20"/>
        <v>#REF!</v>
      </c>
      <c r="E727" s="18"/>
      <c r="F727" s="7"/>
      <c r="G727" s="7"/>
      <c r="H727" s="120"/>
      <c r="I727" s="120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 t="e">
        <f t="shared" si="20"/>
        <v>#REF!</v>
      </c>
      <c r="E728" s="18"/>
      <c r="F728" s="7"/>
      <c r="G728" s="7"/>
      <c r="H728" s="120"/>
      <c r="I728" s="120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 t="e">
        <f t="shared" si="20"/>
        <v>#REF!</v>
      </c>
      <c r="E729" s="18"/>
      <c r="F729" s="7"/>
      <c r="G729" s="7"/>
      <c r="H729" s="120"/>
      <c r="I729" s="120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 t="e">
        <f t="shared" si="20"/>
        <v>#REF!</v>
      </c>
      <c r="E730" s="18"/>
      <c r="F730" s="7"/>
      <c r="G730" s="7"/>
      <c r="H730" s="120"/>
      <c r="I730" s="120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 t="e">
        <f t="shared" si="20"/>
        <v>#REF!</v>
      </c>
      <c r="E731" s="18"/>
      <c r="F731" s="7"/>
      <c r="G731" s="7"/>
      <c r="H731" s="120"/>
      <c r="I731" s="120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 t="e">
        <f t="shared" si="20"/>
        <v>#REF!</v>
      </c>
      <c r="E732" s="18"/>
      <c r="F732" s="7"/>
      <c r="G732" s="7"/>
      <c r="H732" s="120"/>
      <c r="I732" s="120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 t="e">
        <f t="shared" si="20"/>
        <v>#REF!</v>
      </c>
      <c r="E733" s="18"/>
      <c r="F733" s="7"/>
      <c r="G733" s="7"/>
      <c r="H733" s="120"/>
      <c r="I733" s="120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 t="e">
        <f t="shared" si="20"/>
        <v>#REF!</v>
      </c>
      <c r="E734" s="18"/>
      <c r="F734" s="7"/>
      <c r="G734" s="7"/>
      <c r="H734" s="120"/>
      <c r="I734" s="120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 t="e">
        <f t="shared" si="20"/>
        <v>#REF!</v>
      </c>
      <c r="E735" s="18"/>
      <c r="F735" s="7"/>
      <c r="G735" s="7"/>
      <c r="H735" s="120"/>
      <c r="I735" s="120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 t="e">
        <f t="shared" si="20"/>
        <v>#REF!</v>
      </c>
      <c r="E736" s="18"/>
      <c r="F736" s="7"/>
      <c r="G736" s="7"/>
      <c r="H736" s="120"/>
      <c r="I736" s="120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 t="e">
        <f t="shared" si="20"/>
        <v>#REF!</v>
      </c>
      <c r="E737" s="18"/>
      <c r="F737" s="7"/>
      <c r="G737" s="7"/>
      <c r="H737" s="120"/>
      <c r="I737" s="120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 t="e">
        <f t="shared" si="20"/>
        <v>#REF!</v>
      </c>
      <c r="E738" s="18"/>
      <c r="F738" s="7"/>
      <c r="G738" s="7"/>
      <c r="H738" s="120"/>
      <c r="I738" s="120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 t="e">
        <f t="shared" si="20"/>
        <v>#REF!</v>
      </c>
      <c r="E739" s="18"/>
      <c r="F739" s="7"/>
      <c r="G739" s="7"/>
      <c r="H739" s="120"/>
      <c r="I739" s="120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 t="e">
        <f t="shared" si="20"/>
        <v>#REF!</v>
      </c>
      <c r="E740" s="18"/>
      <c r="F740" s="7"/>
      <c r="G740" s="7"/>
      <c r="H740" s="120"/>
      <c r="I740" s="120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 t="e">
        <f t="shared" si="20"/>
        <v>#REF!</v>
      </c>
      <c r="E741" s="18"/>
      <c r="F741" s="7"/>
      <c r="G741" s="7"/>
      <c r="H741" s="120"/>
      <c r="I741" s="120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 t="e">
        <f t="shared" si="20"/>
        <v>#REF!</v>
      </c>
      <c r="E742" s="18"/>
      <c r="F742" s="7"/>
      <c r="G742" s="7"/>
      <c r="H742" s="120"/>
      <c r="I742" s="120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 t="e">
        <f t="shared" si="20"/>
        <v>#REF!</v>
      </c>
      <c r="E743" s="18"/>
      <c r="F743" s="7"/>
      <c r="G743" s="7"/>
      <c r="H743" s="120"/>
      <c r="I743" s="120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 t="e">
        <f t="shared" si="20"/>
        <v>#REF!</v>
      </c>
      <c r="E744" s="18"/>
      <c r="F744" s="7"/>
      <c r="G744" s="7"/>
      <c r="H744" s="120"/>
      <c r="I744" s="120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 t="e">
        <f t="shared" si="20"/>
        <v>#REF!</v>
      </c>
      <c r="E745" s="18"/>
      <c r="F745" s="7"/>
      <c r="G745" s="7"/>
      <c r="H745" s="120"/>
      <c r="I745" s="120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 t="e">
        <f t="shared" si="20"/>
        <v>#REF!</v>
      </c>
      <c r="E746" s="18"/>
      <c r="F746" s="7"/>
      <c r="G746" s="7"/>
      <c r="H746" s="120"/>
      <c r="I746" s="120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 t="e">
        <f t="shared" si="20"/>
        <v>#REF!</v>
      </c>
      <c r="E747" s="18"/>
      <c r="F747" s="7"/>
      <c r="G747" s="7"/>
      <c r="H747" s="120"/>
      <c r="I747" s="120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 t="e">
        <f t="shared" si="20"/>
        <v>#REF!</v>
      </c>
      <c r="E748" s="18"/>
      <c r="F748" s="7"/>
      <c r="G748" s="7"/>
      <c r="H748" s="120"/>
      <c r="I748" s="120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 t="e">
        <f t="shared" si="20"/>
        <v>#REF!</v>
      </c>
      <c r="E749" s="18"/>
      <c r="F749" s="7"/>
      <c r="G749" s="7"/>
      <c r="H749" s="120"/>
      <c r="I749" s="120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 t="e">
        <f t="shared" si="20"/>
        <v>#REF!</v>
      </c>
      <c r="E750" s="18"/>
      <c r="F750" s="7"/>
      <c r="G750" s="7"/>
      <c r="H750" s="120"/>
      <c r="I750" s="120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 t="e">
        <f t="shared" si="20"/>
        <v>#REF!</v>
      </c>
      <c r="E751" s="18"/>
      <c r="F751" s="7"/>
      <c r="G751" s="7"/>
      <c r="H751" s="120"/>
      <c r="I751" s="120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 t="e">
        <f t="shared" si="20"/>
        <v>#REF!</v>
      </c>
      <c r="E752" s="18"/>
      <c r="F752" s="7"/>
      <c r="G752" s="7"/>
      <c r="H752" s="120"/>
      <c r="I752" s="120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 t="e">
        <f t="shared" si="20"/>
        <v>#REF!</v>
      </c>
      <c r="E753" s="18"/>
      <c r="F753" s="7"/>
      <c r="G753" s="7"/>
      <c r="H753" s="120"/>
      <c r="I753" s="120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 t="e">
        <f t="shared" si="20"/>
        <v>#REF!</v>
      </c>
      <c r="E754" s="18"/>
      <c r="F754" s="7"/>
      <c r="G754" s="7"/>
      <c r="H754" s="120"/>
      <c r="I754" s="120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 t="e">
        <f t="shared" si="20"/>
        <v>#REF!</v>
      </c>
      <c r="E755" s="18"/>
      <c r="F755" s="7"/>
      <c r="G755" s="7"/>
      <c r="H755" s="120"/>
      <c r="I755" s="120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 t="e">
        <f t="shared" si="20"/>
        <v>#REF!</v>
      </c>
      <c r="E756" s="18"/>
      <c r="F756" s="7"/>
      <c r="G756" s="7"/>
      <c r="H756" s="120"/>
      <c r="I756" s="120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 t="e">
        <f t="shared" si="20"/>
        <v>#REF!</v>
      </c>
      <c r="E757" s="18"/>
      <c r="F757" s="7"/>
      <c r="G757" s="7"/>
      <c r="H757" s="120"/>
      <c r="I757" s="120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 t="e">
        <f t="shared" si="20"/>
        <v>#REF!</v>
      </c>
      <c r="E758" s="18"/>
      <c r="F758" s="7"/>
      <c r="G758" s="7"/>
      <c r="H758" s="120"/>
      <c r="I758" s="120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 t="e">
        <f t="shared" si="20"/>
        <v>#REF!</v>
      </c>
      <c r="E759" s="18"/>
      <c r="F759" s="7"/>
      <c r="G759" s="7"/>
      <c r="H759" s="120"/>
      <c r="I759" s="120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 t="e">
        <f t="shared" si="20"/>
        <v>#REF!</v>
      </c>
      <c r="E760" s="18"/>
      <c r="F760" s="7"/>
      <c r="G760" s="7"/>
      <c r="H760" s="120"/>
      <c r="I760" s="120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 t="e">
        <f t="shared" si="20"/>
        <v>#REF!</v>
      </c>
      <c r="E761" s="18"/>
      <c r="F761" s="7"/>
      <c r="G761" s="7"/>
      <c r="H761" s="120"/>
      <c r="I761" s="120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 t="e">
        <f t="shared" si="20"/>
        <v>#REF!</v>
      </c>
      <c r="E762" s="18"/>
      <c r="F762" s="7"/>
      <c r="G762" s="7"/>
      <c r="H762" s="120"/>
      <c r="I762" s="120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 t="e">
        <f t="shared" si="20"/>
        <v>#REF!</v>
      </c>
      <c r="E763" s="18"/>
      <c r="F763" s="7"/>
      <c r="G763" s="7"/>
      <c r="H763" s="120"/>
      <c r="I763" s="120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 t="e">
        <f t="shared" si="20"/>
        <v>#REF!</v>
      </c>
      <c r="E764" s="18"/>
      <c r="F764" s="7"/>
      <c r="G764" s="7"/>
      <c r="H764" s="120"/>
      <c r="I764" s="120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 t="e">
        <f t="shared" si="20"/>
        <v>#REF!</v>
      </c>
      <c r="E765" s="18"/>
      <c r="F765" s="7"/>
      <c r="G765" s="7"/>
      <c r="H765" s="120"/>
      <c r="I765" s="120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 t="e">
        <f t="shared" si="20"/>
        <v>#REF!</v>
      </c>
      <c r="E766" s="18"/>
      <c r="F766" s="7"/>
      <c r="G766" s="7"/>
      <c r="H766" s="120"/>
      <c r="I766" s="120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 t="e">
        <f t="shared" si="20"/>
        <v>#REF!</v>
      </c>
      <c r="E767" s="18"/>
      <c r="F767" s="7"/>
      <c r="G767" s="7"/>
      <c r="H767" s="120"/>
      <c r="I767" s="120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 t="e">
        <f t="shared" si="20"/>
        <v>#REF!</v>
      </c>
      <c r="E768" s="18"/>
      <c r="F768" s="7"/>
      <c r="G768" s="7"/>
      <c r="H768" s="120"/>
      <c r="I768" s="120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 t="e">
        <f t="shared" si="20"/>
        <v>#REF!</v>
      </c>
      <c r="E769" s="18"/>
      <c r="F769" s="7"/>
      <c r="G769" s="7"/>
      <c r="H769" s="120"/>
      <c r="I769" s="120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 t="e">
        <f t="shared" si="20"/>
        <v>#REF!</v>
      </c>
      <c r="E770" s="18"/>
      <c r="F770" s="7"/>
      <c r="G770" s="7"/>
      <c r="H770" s="120"/>
      <c r="I770" s="120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 t="e">
        <f t="shared" si="20"/>
        <v>#REF!</v>
      </c>
      <c r="E771" s="18"/>
      <c r="F771" s="7"/>
      <c r="G771" s="7"/>
      <c r="H771" s="120"/>
      <c r="I771" s="120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 t="e">
        <f t="shared" si="20"/>
        <v>#REF!</v>
      </c>
      <c r="E772" s="18"/>
      <c r="F772" s="7"/>
      <c r="G772" s="7"/>
      <c r="H772" s="120"/>
      <c r="I772" s="120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 t="e">
        <f t="shared" si="20"/>
        <v>#REF!</v>
      </c>
      <c r="E773" s="18"/>
      <c r="F773" s="7"/>
      <c r="G773" s="7"/>
      <c r="H773" s="120"/>
      <c r="I773" s="120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 t="e">
        <f t="shared" si="20"/>
        <v>#REF!</v>
      </c>
      <c r="E774" s="18"/>
      <c r="F774" s="7"/>
      <c r="G774" s="7"/>
      <c r="H774" s="120"/>
      <c r="I774" s="120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 t="e">
        <f t="shared" si="20"/>
        <v>#REF!</v>
      </c>
      <c r="E775" s="18"/>
      <c r="F775" s="7"/>
      <c r="G775" s="7"/>
      <c r="H775" s="120"/>
      <c r="I775" s="120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 t="e">
        <f t="shared" si="20"/>
        <v>#REF!</v>
      </c>
      <c r="E776" s="18"/>
      <c r="F776" s="7"/>
      <c r="G776" s="7"/>
      <c r="H776" s="120"/>
      <c r="I776" s="120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 t="e">
        <f t="shared" si="20"/>
        <v>#REF!</v>
      </c>
      <c r="E777" s="18"/>
      <c r="F777" s="7"/>
      <c r="G777" s="7"/>
      <c r="H777" s="120"/>
      <c r="I777" s="120"/>
      <c r="J777" s="7"/>
      <c r="K777" s="7"/>
      <c r="L777" s="7"/>
    </row>
    <row r="778" spans="1:12" s="9" customFormat="1" ht="19.5" thickBot="1" x14ac:dyDescent="0.35">
      <c r="A778" s="19"/>
      <c r="B778" s="17"/>
      <c r="C778" s="17"/>
      <c r="D778" s="17" t="e">
        <f>D777+B778-C778</f>
        <v>#REF!</v>
      </c>
      <c r="E778" s="18"/>
      <c r="F778" s="7"/>
      <c r="G778" s="7"/>
      <c r="H778" s="120"/>
      <c r="I778" s="120"/>
      <c r="J778" s="7"/>
      <c r="K778" s="7"/>
      <c r="L778" s="7"/>
    </row>
    <row r="779" spans="1:12" ht="30" thickTop="1" thickBot="1" x14ac:dyDescent="0.5">
      <c r="A779" s="29" t="s">
        <v>9</v>
      </c>
      <c r="B779" s="30">
        <f>SUM(B6:B778)</f>
        <v>0</v>
      </c>
      <c r="C779" s="30">
        <f>SUM(C6:C778)</f>
        <v>0</v>
      </c>
      <c r="D779" s="30">
        <f>B779-C779</f>
        <v>0</v>
      </c>
      <c r="E779" s="31" t="s">
        <v>10</v>
      </c>
      <c r="F779" s="1"/>
      <c r="G779" s="1"/>
      <c r="H779" s="121"/>
      <c r="I779" s="121"/>
      <c r="J779" s="1"/>
      <c r="K779" s="1"/>
      <c r="L779" s="1"/>
    </row>
    <row r="780" spans="1:12" ht="29.25" thickBot="1" x14ac:dyDescent="0.5">
      <c r="A780" s="32" t="s">
        <v>7</v>
      </c>
      <c r="B780" s="33">
        <f>B779-C779</f>
        <v>0</v>
      </c>
      <c r="C780" s="204"/>
      <c r="D780" s="205"/>
      <c r="E780" s="206"/>
      <c r="F780" s="1"/>
      <c r="G780" s="1"/>
      <c r="H780" s="121"/>
      <c r="I780" s="121"/>
      <c r="J780" s="1"/>
      <c r="K780" s="1"/>
      <c r="L780" s="1"/>
    </row>
    <row r="781" spans="1:12" x14ac:dyDescent="0.45">
      <c r="J781" s="38">
        <f>H582</f>
        <v>66978</v>
      </c>
      <c r="K781" s="2" t="s">
        <v>7</v>
      </c>
    </row>
  </sheetData>
  <mergeCells count="7">
    <mergeCell ref="C780:E780"/>
    <mergeCell ref="A1:E1"/>
    <mergeCell ref="G1:K1"/>
    <mergeCell ref="A2:C2"/>
    <mergeCell ref="D2:E2"/>
    <mergeCell ref="G2:I2"/>
    <mergeCell ref="I582:K582"/>
  </mergeCells>
  <phoneticPr fontId="17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7466-809E-4B90-A97F-8DCA311ED5D6}">
  <sheetPr>
    <tabColor rgb="FFFF0000"/>
  </sheetPr>
  <dimension ref="A1:L768"/>
  <sheetViews>
    <sheetView showGridLines="0" rightToLeft="1" workbookViewId="0">
      <selection activeCell="K10" sqref="K10"/>
    </sheetView>
  </sheetViews>
  <sheetFormatPr defaultColWidth="9.140625" defaultRowHeight="28.5" x14ac:dyDescent="0.45"/>
  <cols>
    <col min="1" max="1" width="14.28515625" style="2" bestFit="1" customWidth="1"/>
    <col min="2" max="2" width="20.28515625" style="2" bestFit="1" customWidth="1"/>
    <col min="3" max="3" width="20" style="2" customWidth="1"/>
    <col min="4" max="4" width="20.28515625" style="2" bestFit="1" customWidth="1"/>
    <col min="5" max="5" width="42.7109375" style="2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28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خزنة - Cash</v>
      </c>
      <c r="E2" s="211"/>
      <c r="F2" s="1"/>
      <c r="G2" s="212" t="s">
        <v>1</v>
      </c>
      <c r="H2" s="212"/>
      <c r="I2" s="212"/>
      <c r="J2" s="3" t="str">
        <f>A1</f>
        <v>خزنة - Cash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12</v>
      </c>
      <c r="I5" s="13" t="s">
        <v>11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>
        <v>45931</v>
      </c>
      <c r="H6" s="34">
        <v>10000</v>
      </c>
      <c r="I6" s="34"/>
      <c r="J6" s="34">
        <f>H6-I6</f>
        <v>10000</v>
      </c>
      <c r="K6" s="16" t="s">
        <v>48</v>
      </c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>
        <v>45932</v>
      </c>
      <c r="H7" s="35"/>
      <c r="I7" s="35">
        <v>3500</v>
      </c>
      <c r="J7" s="35">
        <f>J6+H7-I7</f>
        <v>6500</v>
      </c>
      <c r="K7" s="18" t="s">
        <v>49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>
        <v>45932</v>
      </c>
      <c r="H8" s="35"/>
      <c r="I8" s="35">
        <v>2000</v>
      </c>
      <c r="J8" s="35">
        <f t="shared" ref="J8:J71" si="1">J7+H8-I8</f>
        <v>4500</v>
      </c>
      <c r="K8" s="18" t="s">
        <v>50</v>
      </c>
      <c r="L8" s="7"/>
    </row>
    <row r="9" spans="1:12" s="9" customFormat="1" ht="18" customHeight="1" x14ac:dyDescent="0.3">
      <c r="A9" s="14"/>
      <c r="B9" s="17"/>
      <c r="C9" s="17"/>
      <c r="D9" s="17">
        <f t="shared" si="0"/>
        <v>0</v>
      </c>
      <c r="E9" s="18"/>
      <c r="F9" s="7"/>
      <c r="G9" s="14"/>
      <c r="H9" s="35"/>
      <c r="I9" s="35">
        <v>4500</v>
      </c>
      <c r="J9" s="35">
        <f t="shared" si="1"/>
        <v>0</v>
      </c>
      <c r="K9" s="18" t="s">
        <v>98</v>
      </c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4"/>
      <c r="H10" s="35"/>
      <c r="I10" s="35"/>
      <c r="J10" s="35">
        <f t="shared" si="1"/>
        <v>0</v>
      </c>
      <c r="K10" s="18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35"/>
      <c r="I11" s="35"/>
      <c r="J11" s="35">
        <f t="shared" si="1"/>
        <v>0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35"/>
      <c r="I12" s="35"/>
      <c r="J12" s="35">
        <f t="shared" si="1"/>
        <v>0</v>
      </c>
      <c r="K12" s="20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35"/>
      <c r="I13" s="35"/>
      <c r="J13" s="35">
        <f t="shared" si="1"/>
        <v>0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35"/>
      <c r="I14" s="35"/>
      <c r="J14" s="35">
        <f t="shared" si="1"/>
        <v>0</v>
      </c>
      <c r="K14" s="20"/>
      <c r="L14" s="7"/>
    </row>
    <row r="15" spans="1:12" s="9" customFormat="1" ht="18.75" x14ac:dyDescent="0.3">
      <c r="A15" s="19"/>
      <c r="B15" s="17"/>
      <c r="C15" s="17"/>
      <c r="D15" s="17">
        <f t="shared" si="0"/>
        <v>0</v>
      </c>
      <c r="E15" s="18"/>
      <c r="F15" s="7"/>
      <c r="G15" s="19"/>
      <c r="H15" s="17"/>
      <c r="I15" s="17"/>
      <c r="J15" s="35">
        <f t="shared" si="1"/>
        <v>0</v>
      </c>
      <c r="K15" s="18"/>
      <c r="L15" s="7"/>
    </row>
    <row r="16" spans="1:12" s="9" customFormat="1" ht="18.75" x14ac:dyDescent="0.3">
      <c r="A16" s="19"/>
      <c r="B16" s="17"/>
      <c r="C16" s="17"/>
      <c r="D16" s="17">
        <f t="shared" si="0"/>
        <v>0</v>
      </c>
      <c r="E16" s="20"/>
      <c r="F16" s="7"/>
      <c r="G16" s="19"/>
      <c r="H16" s="17"/>
      <c r="I16" s="17"/>
      <c r="J16" s="35">
        <f t="shared" si="1"/>
        <v>0</v>
      </c>
      <c r="K16" s="18"/>
      <c r="L16" s="7"/>
    </row>
    <row r="17" spans="1:12" s="9" customFormat="1" ht="18.75" x14ac:dyDescent="0.3">
      <c r="A17" s="19"/>
      <c r="B17" s="17"/>
      <c r="C17" s="17"/>
      <c r="D17" s="17">
        <f t="shared" si="0"/>
        <v>0</v>
      </c>
      <c r="E17" s="18"/>
      <c r="F17" s="7"/>
      <c r="G17" s="19"/>
      <c r="H17" s="17"/>
      <c r="I17" s="17"/>
      <c r="J17" s="35">
        <f t="shared" si="1"/>
        <v>0</v>
      </c>
      <c r="K17" s="18"/>
      <c r="L17" s="7"/>
    </row>
    <row r="18" spans="1:12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35"/>
      <c r="I18" s="35"/>
      <c r="J18" s="35">
        <f t="shared" si="1"/>
        <v>0</v>
      </c>
      <c r="K18" s="20"/>
      <c r="L18" s="7"/>
    </row>
    <row r="19" spans="1:12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35"/>
      <c r="I19" s="35"/>
      <c r="J19" s="35">
        <f t="shared" si="1"/>
        <v>0</v>
      </c>
      <c r="K19" s="20"/>
      <c r="L19" s="7"/>
    </row>
    <row r="20" spans="1:12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35"/>
      <c r="I20" s="35"/>
      <c r="J20" s="35">
        <f t="shared" si="1"/>
        <v>0</v>
      </c>
      <c r="K20" s="20"/>
      <c r="L20" s="7"/>
    </row>
    <row r="21" spans="1:12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35"/>
      <c r="I21" s="35"/>
      <c r="J21" s="35">
        <f t="shared" si="1"/>
        <v>0</v>
      </c>
      <c r="K21" s="20"/>
      <c r="L21" s="7"/>
    </row>
    <row r="22" spans="1:12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35"/>
      <c r="I22" s="35"/>
      <c r="J22" s="35">
        <f t="shared" si="1"/>
        <v>0</v>
      </c>
      <c r="K22" s="20"/>
      <c r="L22" s="7"/>
    </row>
    <row r="23" spans="1:12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35"/>
      <c r="I23" s="35"/>
      <c r="J23" s="35">
        <f t="shared" si="1"/>
        <v>0</v>
      </c>
      <c r="K23" s="20"/>
      <c r="L23" s="7"/>
    </row>
    <row r="24" spans="1:12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35"/>
      <c r="I24" s="35"/>
      <c r="J24" s="35">
        <f t="shared" si="1"/>
        <v>0</v>
      </c>
      <c r="K24" s="20"/>
      <c r="L24" s="7"/>
    </row>
    <row r="25" spans="1:12" s="9" customFormat="1" ht="18.75" x14ac:dyDescent="0.3">
      <c r="A25" s="19"/>
      <c r="B25" s="17"/>
      <c r="C25" s="17"/>
      <c r="D25" s="17">
        <f t="shared" si="0"/>
        <v>0</v>
      </c>
      <c r="E25" s="18"/>
      <c r="F25" s="7"/>
      <c r="G25" s="19"/>
      <c r="H25" s="35"/>
      <c r="I25" s="35"/>
      <c r="J25" s="35">
        <f t="shared" si="1"/>
        <v>0</v>
      </c>
      <c r="K25" s="20"/>
      <c r="L25" s="7"/>
    </row>
    <row r="26" spans="1:12" s="9" customFormat="1" ht="18.75" x14ac:dyDescent="0.3">
      <c r="A26" s="19"/>
      <c r="B26" s="17"/>
      <c r="C26" s="17"/>
      <c r="D26" s="17">
        <f t="shared" si="0"/>
        <v>0</v>
      </c>
      <c r="E26" s="18"/>
      <c r="F26" s="7"/>
      <c r="G26" s="19"/>
      <c r="H26" s="35"/>
      <c r="I26" s="35"/>
      <c r="J26" s="35">
        <f t="shared" si="1"/>
        <v>0</v>
      </c>
      <c r="K26" s="20"/>
      <c r="L26" s="7"/>
    </row>
    <row r="27" spans="1:12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35"/>
      <c r="I27" s="35"/>
      <c r="J27" s="35">
        <f t="shared" si="1"/>
        <v>0</v>
      </c>
      <c r="K27" s="20"/>
      <c r="L27" s="7"/>
    </row>
    <row r="28" spans="1:12" s="9" customFormat="1" ht="18.75" x14ac:dyDescent="0.3">
      <c r="A28" s="19"/>
      <c r="B28" s="17"/>
      <c r="C28" s="17"/>
      <c r="D28" s="17">
        <f t="shared" si="0"/>
        <v>0</v>
      </c>
      <c r="E28" s="18"/>
      <c r="F28" s="7"/>
      <c r="G28" s="19"/>
      <c r="H28" s="35"/>
      <c r="I28" s="35"/>
      <c r="J28" s="35">
        <f t="shared" si="1"/>
        <v>0</v>
      </c>
      <c r="K28" s="20"/>
      <c r="L28" s="7"/>
    </row>
    <row r="29" spans="1:12" s="9" customFormat="1" ht="18.75" x14ac:dyDescent="0.3">
      <c r="A29" s="19"/>
      <c r="B29" s="17"/>
      <c r="C29" s="17"/>
      <c r="D29" s="17">
        <f t="shared" si="0"/>
        <v>0</v>
      </c>
      <c r="E29" s="18"/>
      <c r="F29" s="7"/>
      <c r="G29" s="19"/>
      <c r="H29" s="35"/>
      <c r="I29" s="35"/>
      <c r="J29" s="35">
        <f t="shared" si="1"/>
        <v>0</v>
      </c>
      <c r="K29" s="20"/>
      <c r="L29" s="7"/>
    </row>
    <row r="30" spans="1:12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35"/>
      <c r="I30" s="35"/>
      <c r="J30" s="35">
        <f t="shared" si="1"/>
        <v>0</v>
      </c>
      <c r="K30" s="20"/>
      <c r="L30" s="7"/>
    </row>
    <row r="31" spans="1:12" s="9" customFormat="1" ht="18.75" x14ac:dyDescent="0.3">
      <c r="A31" s="19"/>
      <c r="B31" s="17"/>
      <c r="C31" s="17"/>
      <c r="D31" s="17">
        <f t="shared" si="0"/>
        <v>0</v>
      </c>
      <c r="E31" s="18"/>
      <c r="F31" s="7"/>
      <c r="G31" s="19"/>
      <c r="H31" s="35"/>
      <c r="I31" s="35"/>
      <c r="J31" s="35">
        <f t="shared" si="1"/>
        <v>0</v>
      </c>
      <c r="K31" s="20"/>
      <c r="L31" s="7"/>
    </row>
    <row r="32" spans="1:12" s="9" customFormat="1" ht="18.75" x14ac:dyDescent="0.3">
      <c r="A32" s="19"/>
      <c r="B32" s="17"/>
      <c r="C32" s="17"/>
      <c r="D32" s="17">
        <f t="shared" si="0"/>
        <v>0</v>
      </c>
      <c r="E32" s="18"/>
      <c r="F32" s="7"/>
      <c r="G32" s="19"/>
      <c r="H32" s="35"/>
      <c r="I32" s="35"/>
      <c r="J32" s="35">
        <f t="shared" si="1"/>
        <v>0</v>
      </c>
      <c r="K32" s="20"/>
      <c r="L32" s="7"/>
    </row>
    <row r="33" spans="1:12" s="9" customFormat="1" ht="18.75" x14ac:dyDescent="0.3">
      <c r="A33" s="19"/>
      <c r="B33" s="17"/>
      <c r="C33" s="17"/>
      <c r="D33" s="17">
        <f t="shared" si="0"/>
        <v>0</v>
      </c>
      <c r="E33" s="18"/>
      <c r="F33" s="7"/>
      <c r="G33" s="19"/>
      <c r="H33" s="35"/>
      <c r="I33" s="35"/>
      <c r="J33" s="35">
        <f t="shared" si="1"/>
        <v>0</v>
      </c>
      <c r="K33" s="20"/>
      <c r="L33" s="7"/>
    </row>
    <row r="34" spans="1:12" s="9" customFormat="1" ht="18.75" x14ac:dyDescent="0.3">
      <c r="A34" s="19"/>
      <c r="B34" s="17"/>
      <c r="C34" s="17"/>
      <c r="D34" s="17">
        <f t="shared" si="0"/>
        <v>0</v>
      </c>
      <c r="E34" s="18"/>
      <c r="F34" s="7"/>
      <c r="G34" s="19"/>
      <c r="H34" s="35"/>
      <c r="I34" s="35"/>
      <c r="J34" s="35">
        <f t="shared" si="1"/>
        <v>0</v>
      </c>
      <c r="K34" s="20"/>
      <c r="L34" s="7"/>
    </row>
    <row r="35" spans="1:12" s="9" customFormat="1" ht="18.75" x14ac:dyDescent="0.3">
      <c r="A35" s="19"/>
      <c r="B35" s="17"/>
      <c r="C35" s="17"/>
      <c r="D35" s="17">
        <f t="shared" si="0"/>
        <v>0</v>
      </c>
      <c r="E35" s="18"/>
      <c r="F35" s="7"/>
      <c r="G35" s="19"/>
      <c r="H35" s="35"/>
      <c r="I35" s="35"/>
      <c r="J35" s="35">
        <f t="shared" si="1"/>
        <v>0</v>
      </c>
      <c r="K35" s="20"/>
      <c r="L35" s="7"/>
    </row>
    <row r="36" spans="1:12" s="9" customFormat="1" ht="18.75" x14ac:dyDescent="0.3">
      <c r="A36" s="19"/>
      <c r="B36" s="17"/>
      <c r="C36" s="17"/>
      <c r="D36" s="17">
        <f t="shared" si="0"/>
        <v>0</v>
      </c>
      <c r="E36" s="18"/>
      <c r="F36" s="7"/>
      <c r="G36" s="19"/>
      <c r="H36" s="35"/>
      <c r="I36" s="35"/>
      <c r="J36" s="35">
        <f t="shared" si="1"/>
        <v>0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35"/>
      <c r="I37" s="35"/>
      <c r="J37" s="35">
        <f t="shared" si="1"/>
        <v>0</v>
      </c>
      <c r="K37" s="20"/>
      <c r="L37" s="7"/>
    </row>
    <row r="38" spans="1:12" s="9" customFormat="1" ht="18.75" x14ac:dyDescent="0.3">
      <c r="A38" s="19"/>
      <c r="B38" s="17"/>
      <c r="C38" s="17"/>
      <c r="D38" s="17">
        <f t="shared" si="0"/>
        <v>0</v>
      </c>
      <c r="E38" s="18"/>
      <c r="F38" s="7"/>
      <c r="G38" s="19"/>
      <c r="H38" s="35"/>
      <c r="I38" s="35"/>
      <c r="J38" s="35">
        <f t="shared" si="1"/>
        <v>0</v>
      </c>
      <c r="K38" s="20"/>
      <c r="L38" s="7"/>
    </row>
    <row r="39" spans="1:12" s="9" customFormat="1" ht="18.75" x14ac:dyDescent="0.3">
      <c r="A39" s="19"/>
      <c r="B39" s="17"/>
      <c r="C39" s="17"/>
      <c r="D39" s="17">
        <f t="shared" si="0"/>
        <v>0</v>
      </c>
      <c r="E39" s="18"/>
      <c r="F39" s="7"/>
      <c r="G39" s="19"/>
      <c r="H39" s="35"/>
      <c r="I39" s="35"/>
      <c r="J39" s="35">
        <f t="shared" si="1"/>
        <v>0</v>
      </c>
      <c r="K39" s="20"/>
      <c r="L39" s="7"/>
    </row>
    <row r="40" spans="1:12" s="9" customFormat="1" ht="18.75" x14ac:dyDescent="0.3">
      <c r="A40" s="19"/>
      <c r="B40" s="17"/>
      <c r="C40" s="17"/>
      <c r="D40" s="17">
        <f t="shared" si="0"/>
        <v>0</v>
      </c>
      <c r="E40" s="18"/>
      <c r="F40" s="7"/>
      <c r="G40" s="19"/>
      <c r="H40" s="35"/>
      <c r="I40" s="35"/>
      <c r="J40" s="35">
        <f t="shared" si="1"/>
        <v>0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/>
      <c r="H41" s="35"/>
      <c r="I41" s="35"/>
      <c r="J41" s="35">
        <f t="shared" si="1"/>
        <v>0</v>
      </c>
      <c r="K41" s="20"/>
      <c r="L41" s="7"/>
    </row>
    <row r="42" spans="1:12" s="9" customFormat="1" ht="18.75" x14ac:dyDescent="0.3">
      <c r="A42" s="19"/>
      <c r="B42" s="17"/>
      <c r="C42" s="17"/>
      <c r="D42" s="17">
        <f t="shared" si="0"/>
        <v>0</v>
      </c>
      <c r="E42" s="18"/>
      <c r="F42" s="7"/>
      <c r="G42" s="19"/>
      <c r="H42" s="35"/>
      <c r="I42" s="35"/>
      <c r="J42" s="35">
        <f t="shared" si="1"/>
        <v>0</v>
      </c>
      <c r="K42" s="20"/>
      <c r="L42" s="7"/>
    </row>
    <row r="43" spans="1:12" s="9" customFormat="1" ht="18.75" x14ac:dyDescent="0.3">
      <c r="A43" s="19"/>
      <c r="B43" s="17"/>
      <c r="C43" s="17"/>
      <c r="D43" s="17">
        <f t="shared" si="0"/>
        <v>0</v>
      </c>
      <c r="E43" s="18"/>
      <c r="F43" s="7"/>
      <c r="G43" s="19"/>
      <c r="H43" s="35"/>
      <c r="I43" s="35"/>
      <c r="J43" s="35">
        <f t="shared" si="1"/>
        <v>0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/>
      <c r="H44" s="35"/>
      <c r="I44" s="35"/>
      <c r="J44" s="35">
        <f t="shared" si="1"/>
        <v>0</v>
      </c>
      <c r="K44" s="20"/>
      <c r="L44" s="7"/>
    </row>
    <row r="45" spans="1:12" s="9" customFormat="1" ht="18.75" x14ac:dyDescent="0.3">
      <c r="A45" s="19"/>
      <c r="B45" s="17"/>
      <c r="C45" s="17"/>
      <c r="D45" s="17">
        <f t="shared" si="0"/>
        <v>0</v>
      </c>
      <c r="E45" s="18"/>
      <c r="F45" s="7"/>
      <c r="G45" s="19"/>
      <c r="H45" s="35"/>
      <c r="I45" s="35"/>
      <c r="J45" s="35">
        <f t="shared" si="1"/>
        <v>0</v>
      </c>
      <c r="K45" s="20"/>
      <c r="L45" s="7"/>
    </row>
    <row r="46" spans="1:12" s="9" customFormat="1" ht="18.75" x14ac:dyDescent="0.3">
      <c r="A46" s="19"/>
      <c r="B46" s="17"/>
      <c r="C46" s="17"/>
      <c r="D46" s="17">
        <f t="shared" si="0"/>
        <v>0</v>
      </c>
      <c r="E46" s="18"/>
      <c r="F46" s="7"/>
      <c r="G46" s="19"/>
      <c r="H46" s="35"/>
      <c r="I46" s="35"/>
      <c r="J46" s="35">
        <f t="shared" si="1"/>
        <v>0</v>
      </c>
      <c r="K46" s="20"/>
      <c r="L46" s="7"/>
    </row>
    <row r="47" spans="1:12" s="9" customFormat="1" ht="18.75" x14ac:dyDescent="0.3">
      <c r="A47" s="19"/>
      <c r="B47" s="17"/>
      <c r="C47" s="17"/>
      <c r="D47" s="17">
        <f t="shared" si="0"/>
        <v>0</v>
      </c>
      <c r="E47" s="18"/>
      <c r="F47" s="7"/>
      <c r="G47" s="19"/>
      <c r="H47" s="35"/>
      <c r="I47" s="35"/>
      <c r="J47" s="35">
        <f t="shared" si="1"/>
        <v>0</v>
      </c>
      <c r="K47" s="20"/>
      <c r="L47" s="7"/>
    </row>
    <row r="48" spans="1:12" s="9" customFormat="1" ht="18.75" x14ac:dyDescent="0.3">
      <c r="A48" s="19"/>
      <c r="B48" s="17"/>
      <c r="C48" s="17"/>
      <c r="D48" s="17">
        <f t="shared" si="0"/>
        <v>0</v>
      </c>
      <c r="E48" s="18"/>
      <c r="F48" s="7"/>
      <c r="G48" s="19"/>
      <c r="H48" s="35"/>
      <c r="I48" s="35"/>
      <c r="J48" s="35">
        <f t="shared" si="1"/>
        <v>0</v>
      </c>
      <c r="K48" s="20"/>
      <c r="L48" s="7"/>
    </row>
    <row r="49" spans="1:12" s="9" customFormat="1" ht="18.75" x14ac:dyDescent="0.3">
      <c r="A49" s="19"/>
      <c r="B49" s="17"/>
      <c r="C49" s="17"/>
      <c r="D49" s="17">
        <f t="shared" si="0"/>
        <v>0</v>
      </c>
      <c r="E49" s="18"/>
      <c r="F49" s="7"/>
      <c r="G49" s="19"/>
      <c r="H49" s="35"/>
      <c r="I49" s="35"/>
      <c r="J49" s="35">
        <f t="shared" si="1"/>
        <v>0</v>
      </c>
      <c r="K49" s="20"/>
      <c r="L49" s="7"/>
    </row>
    <row r="50" spans="1:12" s="9" customFormat="1" ht="18.75" x14ac:dyDescent="0.3">
      <c r="A50" s="19"/>
      <c r="B50" s="17"/>
      <c r="C50" s="17"/>
      <c r="D50" s="17">
        <f t="shared" si="0"/>
        <v>0</v>
      </c>
      <c r="E50" s="18"/>
      <c r="F50" s="7"/>
      <c r="G50" s="19"/>
      <c r="H50" s="35"/>
      <c r="I50" s="35"/>
      <c r="J50" s="35">
        <f t="shared" si="1"/>
        <v>0</v>
      </c>
      <c r="K50" s="20"/>
      <c r="L50" s="7"/>
    </row>
    <row r="51" spans="1:12" s="9" customFormat="1" ht="18.75" x14ac:dyDescent="0.3">
      <c r="A51" s="19"/>
      <c r="B51" s="17"/>
      <c r="C51" s="17"/>
      <c r="D51" s="17">
        <f t="shared" si="0"/>
        <v>0</v>
      </c>
      <c r="E51" s="18"/>
      <c r="F51" s="7"/>
      <c r="G51" s="19"/>
      <c r="H51" s="35"/>
      <c r="I51" s="35"/>
      <c r="J51" s="35">
        <f t="shared" si="1"/>
        <v>0</v>
      </c>
      <c r="K51" s="20"/>
      <c r="L51" s="7"/>
    </row>
    <row r="52" spans="1:12" s="9" customFormat="1" ht="18.75" x14ac:dyDescent="0.3">
      <c r="A52" s="19"/>
      <c r="B52" s="17"/>
      <c r="C52" s="17"/>
      <c r="D52" s="17">
        <f t="shared" si="0"/>
        <v>0</v>
      </c>
      <c r="E52" s="18"/>
      <c r="F52" s="7"/>
      <c r="G52" s="19"/>
      <c r="H52" s="35"/>
      <c r="I52" s="35"/>
      <c r="J52" s="35">
        <f t="shared" si="1"/>
        <v>0</v>
      </c>
      <c r="K52" s="20"/>
      <c r="L52" s="7"/>
    </row>
    <row r="53" spans="1:12" s="9" customFormat="1" ht="18.75" x14ac:dyDescent="0.3">
      <c r="A53" s="19"/>
      <c r="B53" s="17"/>
      <c r="C53" s="17"/>
      <c r="D53" s="17">
        <f t="shared" si="0"/>
        <v>0</v>
      </c>
      <c r="E53" s="18"/>
      <c r="F53" s="7"/>
      <c r="G53" s="19"/>
      <c r="H53" s="35"/>
      <c r="I53" s="35"/>
      <c r="J53" s="35">
        <f t="shared" si="1"/>
        <v>0</v>
      </c>
      <c r="K53" s="20"/>
      <c r="L53" s="7"/>
    </row>
    <row r="54" spans="1:12" s="9" customFormat="1" ht="18.75" x14ac:dyDescent="0.3">
      <c r="A54" s="19"/>
      <c r="B54" s="17"/>
      <c r="C54" s="17"/>
      <c r="D54" s="17">
        <f t="shared" si="0"/>
        <v>0</v>
      </c>
      <c r="E54" s="18"/>
      <c r="F54" s="7"/>
      <c r="G54" s="19"/>
      <c r="H54" s="35"/>
      <c r="I54" s="35"/>
      <c r="J54" s="35">
        <f t="shared" si="1"/>
        <v>0</v>
      </c>
      <c r="K54" s="20"/>
      <c r="L54" s="7"/>
    </row>
    <row r="55" spans="1:12" s="9" customFormat="1" ht="18.75" x14ac:dyDescent="0.3">
      <c r="A55" s="19"/>
      <c r="B55" s="17"/>
      <c r="C55" s="17"/>
      <c r="D55" s="17">
        <f t="shared" si="0"/>
        <v>0</v>
      </c>
      <c r="E55" s="18"/>
      <c r="F55" s="7"/>
      <c r="G55" s="19"/>
      <c r="H55" s="35"/>
      <c r="I55" s="35"/>
      <c r="J55" s="35">
        <f t="shared" si="1"/>
        <v>0</v>
      </c>
      <c r="K55" s="20"/>
      <c r="L55" s="7"/>
    </row>
    <row r="56" spans="1:12" s="9" customFormat="1" ht="18.75" x14ac:dyDescent="0.3">
      <c r="A56" s="19"/>
      <c r="B56" s="17"/>
      <c r="C56" s="17"/>
      <c r="D56" s="17">
        <f t="shared" si="0"/>
        <v>0</v>
      </c>
      <c r="E56" s="18"/>
      <c r="F56" s="7"/>
      <c r="G56" s="19"/>
      <c r="H56" s="35"/>
      <c r="I56" s="35"/>
      <c r="J56" s="35">
        <f t="shared" si="1"/>
        <v>0</v>
      </c>
      <c r="K56" s="20"/>
      <c r="L56" s="7"/>
    </row>
    <row r="57" spans="1:12" s="9" customFormat="1" ht="18.75" x14ac:dyDescent="0.3">
      <c r="A57" s="19"/>
      <c r="B57" s="17"/>
      <c r="C57" s="17"/>
      <c r="D57" s="17">
        <f t="shared" si="0"/>
        <v>0</v>
      </c>
      <c r="E57" s="18"/>
      <c r="F57" s="7"/>
      <c r="G57" s="19"/>
      <c r="H57" s="35"/>
      <c r="I57" s="35"/>
      <c r="J57" s="35">
        <f t="shared" si="1"/>
        <v>0</v>
      </c>
      <c r="K57" s="20"/>
      <c r="L57" s="7"/>
    </row>
    <row r="58" spans="1:12" s="9" customFormat="1" ht="18.75" x14ac:dyDescent="0.3">
      <c r="A58" s="19"/>
      <c r="B58" s="17"/>
      <c r="C58" s="17"/>
      <c r="D58" s="17">
        <f t="shared" si="0"/>
        <v>0</v>
      </c>
      <c r="E58" s="18"/>
      <c r="F58" s="7"/>
      <c r="G58" s="19"/>
      <c r="H58" s="35"/>
      <c r="I58" s="35"/>
      <c r="J58" s="35">
        <f t="shared" si="1"/>
        <v>0</v>
      </c>
      <c r="K58" s="20"/>
      <c r="L58" s="7"/>
    </row>
    <row r="59" spans="1:12" s="9" customFormat="1" ht="18.75" x14ac:dyDescent="0.3">
      <c r="A59" s="19"/>
      <c r="B59" s="17"/>
      <c r="C59" s="17"/>
      <c r="D59" s="17">
        <f t="shared" si="0"/>
        <v>0</v>
      </c>
      <c r="E59" s="18"/>
      <c r="F59" s="7"/>
      <c r="G59" s="19"/>
      <c r="H59" s="35"/>
      <c r="I59" s="35"/>
      <c r="J59" s="35">
        <f t="shared" si="1"/>
        <v>0</v>
      </c>
      <c r="K59" s="20"/>
      <c r="L59" s="7"/>
    </row>
    <row r="60" spans="1:12" s="9" customFormat="1" ht="18.75" x14ac:dyDescent="0.3">
      <c r="A60" s="19"/>
      <c r="B60" s="17"/>
      <c r="C60" s="17"/>
      <c r="D60" s="17">
        <f t="shared" si="0"/>
        <v>0</v>
      </c>
      <c r="E60" s="18"/>
      <c r="F60" s="7"/>
      <c r="G60" s="19"/>
      <c r="H60" s="35"/>
      <c r="I60" s="35"/>
      <c r="J60" s="35">
        <f t="shared" si="1"/>
        <v>0</v>
      </c>
      <c r="K60" s="20"/>
      <c r="L60" s="7"/>
    </row>
    <row r="61" spans="1:12" s="9" customFormat="1" ht="18.75" x14ac:dyDescent="0.3">
      <c r="A61" s="19"/>
      <c r="B61" s="17"/>
      <c r="C61" s="17"/>
      <c r="D61" s="17">
        <f t="shared" si="0"/>
        <v>0</v>
      </c>
      <c r="E61" s="18"/>
      <c r="F61" s="7"/>
      <c r="G61" s="19"/>
      <c r="H61" s="35"/>
      <c r="I61" s="35"/>
      <c r="J61" s="35">
        <f t="shared" si="1"/>
        <v>0</v>
      </c>
      <c r="K61" s="20"/>
      <c r="L61" s="7"/>
    </row>
    <row r="62" spans="1:12" s="9" customFormat="1" ht="18.75" x14ac:dyDescent="0.3">
      <c r="A62" s="19"/>
      <c r="B62" s="17"/>
      <c r="C62" s="17"/>
      <c r="D62" s="17">
        <f t="shared" si="0"/>
        <v>0</v>
      </c>
      <c r="E62" s="18"/>
      <c r="F62" s="7"/>
      <c r="G62" s="19"/>
      <c r="H62" s="35"/>
      <c r="I62" s="35"/>
      <c r="J62" s="35">
        <f t="shared" si="1"/>
        <v>0</v>
      </c>
      <c r="K62" s="20"/>
      <c r="L62" s="7"/>
    </row>
    <row r="63" spans="1:12" s="9" customFormat="1" ht="18.75" x14ac:dyDescent="0.3">
      <c r="A63" s="19"/>
      <c r="B63" s="17"/>
      <c r="C63" s="17"/>
      <c r="D63" s="17">
        <f t="shared" si="0"/>
        <v>0</v>
      </c>
      <c r="E63" s="18"/>
      <c r="F63" s="7"/>
      <c r="G63" s="19"/>
      <c r="H63" s="35"/>
      <c r="I63" s="35"/>
      <c r="J63" s="35">
        <f t="shared" si="1"/>
        <v>0</v>
      </c>
      <c r="K63" s="20"/>
      <c r="L63" s="7"/>
    </row>
    <row r="64" spans="1:12" s="9" customFormat="1" ht="18.75" x14ac:dyDescent="0.3">
      <c r="A64" s="19"/>
      <c r="B64" s="17"/>
      <c r="C64" s="17"/>
      <c r="D64" s="17">
        <f t="shared" si="0"/>
        <v>0</v>
      </c>
      <c r="E64" s="18"/>
      <c r="F64" s="7"/>
      <c r="G64" s="19"/>
      <c r="H64" s="35"/>
      <c r="I64" s="35"/>
      <c r="J64" s="35">
        <f t="shared" si="1"/>
        <v>0</v>
      </c>
      <c r="K64" s="20"/>
      <c r="L64" s="7"/>
    </row>
    <row r="65" spans="1:12" s="9" customFormat="1" ht="18.75" x14ac:dyDescent="0.3">
      <c r="A65" s="19"/>
      <c r="B65" s="17"/>
      <c r="C65" s="17"/>
      <c r="D65" s="17">
        <f t="shared" si="0"/>
        <v>0</v>
      </c>
      <c r="E65" s="18"/>
      <c r="F65" s="7"/>
      <c r="G65" s="19"/>
      <c r="H65" s="35"/>
      <c r="I65" s="35"/>
      <c r="J65" s="35">
        <f t="shared" si="1"/>
        <v>0</v>
      </c>
      <c r="K65" s="20"/>
      <c r="L65" s="7"/>
    </row>
    <row r="66" spans="1:12" s="9" customFormat="1" ht="18.75" x14ac:dyDescent="0.3">
      <c r="A66" s="19"/>
      <c r="B66" s="17"/>
      <c r="C66" s="17"/>
      <c r="D66" s="17">
        <f t="shared" si="0"/>
        <v>0</v>
      </c>
      <c r="E66" s="18"/>
      <c r="F66" s="7"/>
      <c r="G66" s="19"/>
      <c r="H66" s="35"/>
      <c r="I66" s="35"/>
      <c r="J66" s="35">
        <f t="shared" si="1"/>
        <v>0</v>
      </c>
      <c r="K66" s="20"/>
      <c r="L66" s="7"/>
    </row>
    <row r="67" spans="1:12" s="9" customFormat="1" ht="18.75" x14ac:dyDescent="0.3">
      <c r="A67" s="19"/>
      <c r="B67" s="17"/>
      <c r="C67" s="17"/>
      <c r="D67" s="17">
        <f t="shared" si="0"/>
        <v>0</v>
      </c>
      <c r="E67" s="18"/>
      <c r="F67" s="7"/>
      <c r="G67" s="19"/>
      <c r="H67" s="35"/>
      <c r="I67" s="35"/>
      <c r="J67" s="35">
        <f t="shared" si="1"/>
        <v>0</v>
      </c>
      <c r="K67" s="20"/>
      <c r="L67" s="7"/>
    </row>
    <row r="68" spans="1:12" s="9" customFormat="1" ht="18.75" x14ac:dyDescent="0.3">
      <c r="A68" s="19"/>
      <c r="B68" s="17"/>
      <c r="C68" s="17"/>
      <c r="D68" s="17">
        <f t="shared" si="0"/>
        <v>0</v>
      </c>
      <c r="E68" s="18"/>
      <c r="F68" s="7"/>
      <c r="G68" s="19"/>
      <c r="H68" s="35"/>
      <c r="I68" s="35"/>
      <c r="J68" s="35">
        <f t="shared" si="1"/>
        <v>0</v>
      </c>
      <c r="K68" s="20"/>
      <c r="L68" s="7"/>
    </row>
    <row r="69" spans="1:12" s="9" customFormat="1" ht="18.75" x14ac:dyDescent="0.3">
      <c r="A69" s="19"/>
      <c r="B69" s="17"/>
      <c r="C69" s="17"/>
      <c r="D69" s="17">
        <f t="shared" si="0"/>
        <v>0</v>
      </c>
      <c r="E69" s="18"/>
      <c r="F69" s="7"/>
      <c r="G69" s="19"/>
      <c r="H69" s="35"/>
      <c r="I69" s="35"/>
      <c r="J69" s="35">
        <f t="shared" si="1"/>
        <v>0</v>
      </c>
      <c r="K69" s="20"/>
      <c r="L69" s="7"/>
    </row>
    <row r="70" spans="1:12" s="9" customFormat="1" ht="18.75" x14ac:dyDescent="0.3">
      <c r="A70" s="19"/>
      <c r="B70" s="17"/>
      <c r="C70" s="17"/>
      <c r="D70" s="17">
        <f t="shared" si="0"/>
        <v>0</v>
      </c>
      <c r="E70" s="18"/>
      <c r="F70" s="7"/>
      <c r="G70" s="19"/>
      <c r="H70" s="35"/>
      <c r="I70" s="35"/>
      <c r="J70" s="35">
        <f t="shared" si="1"/>
        <v>0</v>
      </c>
      <c r="K70" s="20"/>
      <c r="L70" s="7"/>
    </row>
    <row r="71" spans="1:12" s="9" customFormat="1" ht="18.75" x14ac:dyDescent="0.3">
      <c r="A71" s="19"/>
      <c r="B71" s="17"/>
      <c r="C71" s="17"/>
      <c r="D71" s="17">
        <f t="shared" ref="D71:D134" si="2">D70+B71-C71</f>
        <v>0</v>
      </c>
      <c r="E71" s="18"/>
      <c r="F71" s="7"/>
      <c r="G71" s="19"/>
      <c r="H71" s="35"/>
      <c r="I71" s="35"/>
      <c r="J71" s="35">
        <f t="shared" si="1"/>
        <v>0</v>
      </c>
      <c r="K71" s="20"/>
      <c r="L71" s="7"/>
    </row>
    <row r="72" spans="1:12" s="9" customFormat="1" ht="18.75" x14ac:dyDescent="0.3">
      <c r="A72" s="19"/>
      <c r="B72" s="17"/>
      <c r="C72" s="17"/>
      <c r="D72" s="17">
        <f t="shared" si="2"/>
        <v>0</v>
      </c>
      <c r="E72" s="18"/>
      <c r="F72" s="7"/>
      <c r="G72" s="19"/>
      <c r="H72" s="35"/>
      <c r="I72" s="35"/>
      <c r="J72" s="35">
        <f t="shared" ref="J72:J135" si="3">J71+H72-I72</f>
        <v>0</v>
      </c>
      <c r="K72" s="20"/>
      <c r="L72" s="7"/>
    </row>
    <row r="73" spans="1:12" s="9" customFormat="1" ht="18.75" x14ac:dyDescent="0.3">
      <c r="A73" s="19"/>
      <c r="B73" s="17"/>
      <c r="C73" s="17"/>
      <c r="D73" s="17">
        <f t="shared" si="2"/>
        <v>0</v>
      </c>
      <c r="E73" s="18"/>
      <c r="F73" s="7"/>
      <c r="G73" s="19"/>
      <c r="H73" s="35"/>
      <c r="I73" s="35"/>
      <c r="J73" s="35">
        <f t="shared" si="3"/>
        <v>0</v>
      </c>
      <c r="K73" s="20"/>
      <c r="L73" s="7"/>
    </row>
    <row r="74" spans="1:12" s="9" customFormat="1" ht="18.75" x14ac:dyDescent="0.3">
      <c r="A74" s="19"/>
      <c r="B74" s="17"/>
      <c r="C74" s="17"/>
      <c r="D74" s="17">
        <f t="shared" si="2"/>
        <v>0</v>
      </c>
      <c r="E74" s="18"/>
      <c r="F74" s="7"/>
      <c r="G74" s="19"/>
      <c r="H74" s="35"/>
      <c r="I74" s="35"/>
      <c r="J74" s="35">
        <f t="shared" si="3"/>
        <v>0</v>
      </c>
      <c r="K74" s="18"/>
      <c r="L74" s="7"/>
    </row>
    <row r="75" spans="1:12" s="9" customFormat="1" ht="18.75" x14ac:dyDescent="0.3">
      <c r="A75" s="19"/>
      <c r="B75" s="17"/>
      <c r="C75" s="17"/>
      <c r="D75" s="17">
        <f t="shared" si="2"/>
        <v>0</v>
      </c>
      <c r="E75" s="18"/>
      <c r="F75" s="7"/>
      <c r="G75" s="19"/>
      <c r="H75" s="35"/>
      <c r="I75" s="35"/>
      <c r="J75" s="35">
        <f t="shared" si="3"/>
        <v>0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2"/>
        <v>0</v>
      </c>
      <c r="E76" s="18"/>
      <c r="F76" s="7"/>
      <c r="G76" s="19"/>
      <c r="H76" s="35"/>
      <c r="I76" s="35"/>
      <c r="J76" s="35">
        <f t="shared" si="3"/>
        <v>0</v>
      </c>
      <c r="K76" s="20"/>
      <c r="L76" s="7"/>
    </row>
    <row r="77" spans="1:12" s="9" customFormat="1" ht="18.75" x14ac:dyDescent="0.3">
      <c r="A77" s="19"/>
      <c r="B77" s="17"/>
      <c r="C77" s="17"/>
      <c r="D77" s="17">
        <f t="shared" si="2"/>
        <v>0</v>
      </c>
      <c r="E77" s="18"/>
      <c r="F77" s="7"/>
      <c r="G77" s="19"/>
      <c r="H77" s="35"/>
      <c r="I77" s="35"/>
      <c r="J77" s="35">
        <f t="shared" si="3"/>
        <v>0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2"/>
        <v>0</v>
      </c>
      <c r="E78" s="18"/>
      <c r="F78" s="7"/>
      <c r="G78" s="19"/>
      <c r="H78" s="35"/>
      <c r="I78" s="35"/>
      <c r="J78" s="35">
        <f t="shared" si="3"/>
        <v>0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2"/>
        <v>0</v>
      </c>
      <c r="E79" s="18"/>
      <c r="F79" s="7"/>
      <c r="G79" s="19"/>
      <c r="H79" s="35"/>
      <c r="I79" s="35"/>
      <c r="J79" s="35">
        <f t="shared" si="3"/>
        <v>0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2"/>
        <v>0</v>
      </c>
      <c r="E80" s="18"/>
      <c r="F80" s="7"/>
      <c r="G80" s="19"/>
      <c r="H80" s="35"/>
      <c r="I80" s="35"/>
      <c r="J80" s="35">
        <f t="shared" si="3"/>
        <v>0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2"/>
        <v>0</v>
      </c>
      <c r="E81" s="18"/>
      <c r="F81" s="7"/>
      <c r="G81" s="19"/>
      <c r="H81" s="35"/>
      <c r="I81" s="35"/>
      <c r="J81" s="35">
        <f t="shared" si="3"/>
        <v>0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2"/>
        <v>0</v>
      </c>
      <c r="E82" s="18"/>
      <c r="F82" s="7"/>
      <c r="G82" s="19"/>
      <c r="H82" s="35"/>
      <c r="I82" s="35"/>
      <c r="J82" s="35">
        <f t="shared" si="3"/>
        <v>0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2"/>
        <v>0</v>
      </c>
      <c r="E83" s="18"/>
      <c r="F83" s="7"/>
      <c r="G83" s="19"/>
      <c r="H83" s="35"/>
      <c r="I83" s="35"/>
      <c r="J83" s="35">
        <f t="shared" si="3"/>
        <v>0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2"/>
        <v>0</v>
      </c>
      <c r="E84" s="18"/>
      <c r="F84" s="7"/>
      <c r="G84" s="19"/>
      <c r="H84" s="35"/>
      <c r="I84" s="35"/>
      <c r="J84" s="35">
        <f t="shared" si="3"/>
        <v>0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2"/>
        <v>0</v>
      </c>
      <c r="E85" s="18"/>
      <c r="F85" s="7"/>
      <c r="G85" s="19"/>
      <c r="H85" s="35"/>
      <c r="I85" s="35"/>
      <c r="J85" s="35">
        <f t="shared" si="3"/>
        <v>0</v>
      </c>
      <c r="K85" s="20"/>
      <c r="L85" s="7"/>
    </row>
    <row r="86" spans="1:12" s="9" customFormat="1" ht="18.75" x14ac:dyDescent="0.3">
      <c r="A86" s="19"/>
      <c r="B86" s="17"/>
      <c r="C86" s="17"/>
      <c r="D86" s="17">
        <f t="shared" si="2"/>
        <v>0</v>
      </c>
      <c r="E86" s="18"/>
      <c r="F86" s="7"/>
      <c r="G86" s="19"/>
      <c r="H86" s="35"/>
      <c r="I86" s="35"/>
      <c r="J86" s="35">
        <f t="shared" si="3"/>
        <v>0</v>
      </c>
      <c r="K86" s="20"/>
      <c r="L86" s="7"/>
    </row>
    <row r="87" spans="1:12" s="9" customFormat="1" ht="18.75" x14ac:dyDescent="0.3">
      <c r="A87" s="19"/>
      <c r="B87" s="17"/>
      <c r="C87" s="17"/>
      <c r="D87" s="17">
        <f t="shared" si="2"/>
        <v>0</v>
      </c>
      <c r="E87" s="18"/>
      <c r="F87" s="7"/>
      <c r="G87" s="19"/>
      <c r="H87" s="35"/>
      <c r="I87" s="35"/>
      <c r="J87" s="35">
        <f t="shared" si="3"/>
        <v>0</v>
      </c>
      <c r="K87" s="20"/>
      <c r="L87" s="7"/>
    </row>
    <row r="88" spans="1:12" s="9" customFormat="1" ht="18.75" x14ac:dyDescent="0.3">
      <c r="A88" s="19"/>
      <c r="B88" s="17"/>
      <c r="C88" s="17"/>
      <c r="D88" s="17">
        <f t="shared" si="2"/>
        <v>0</v>
      </c>
      <c r="E88" s="18"/>
      <c r="F88" s="7"/>
      <c r="G88" s="19"/>
      <c r="H88" s="35"/>
      <c r="I88" s="35"/>
      <c r="J88" s="35">
        <f t="shared" si="3"/>
        <v>0</v>
      </c>
      <c r="K88" s="20"/>
      <c r="L88" s="7"/>
    </row>
    <row r="89" spans="1:12" s="9" customFormat="1" ht="18.75" x14ac:dyDescent="0.3">
      <c r="A89" s="19"/>
      <c r="B89" s="17"/>
      <c r="C89" s="17"/>
      <c r="D89" s="17">
        <f t="shared" si="2"/>
        <v>0</v>
      </c>
      <c r="E89" s="18"/>
      <c r="F89" s="7"/>
      <c r="G89" s="19"/>
      <c r="H89" s="35"/>
      <c r="I89" s="35"/>
      <c r="J89" s="35">
        <f t="shared" si="3"/>
        <v>0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2"/>
        <v>0</v>
      </c>
      <c r="E90" s="18"/>
      <c r="F90" s="7"/>
      <c r="G90" s="19"/>
      <c r="H90" s="35"/>
      <c r="I90" s="35"/>
      <c r="J90" s="35">
        <f t="shared" si="3"/>
        <v>0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2"/>
        <v>0</v>
      </c>
      <c r="E91" s="18"/>
      <c r="F91" s="7"/>
      <c r="G91" s="19"/>
      <c r="H91" s="35"/>
      <c r="I91" s="35"/>
      <c r="J91" s="35">
        <f t="shared" si="3"/>
        <v>0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2"/>
        <v>0</v>
      </c>
      <c r="E92" s="18"/>
      <c r="F92" s="7"/>
      <c r="G92" s="19"/>
      <c r="H92" s="35"/>
      <c r="I92" s="35"/>
      <c r="J92" s="35">
        <f t="shared" si="3"/>
        <v>0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2"/>
        <v>0</v>
      </c>
      <c r="E93" s="18"/>
      <c r="F93" s="7"/>
      <c r="G93" s="19"/>
      <c r="H93" s="35"/>
      <c r="I93" s="35"/>
      <c r="J93" s="35">
        <f t="shared" si="3"/>
        <v>0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2"/>
        <v>0</v>
      </c>
      <c r="E94" s="18"/>
      <c r="F94" s="7"/>
      <c r="G94" s="19"/>
      <c r="H94" s="35"/>
      <c r="I94" s="35"/>
      <c r="J94" s="35">
        <f t="shared" si="3"/>
        <v>0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2"/>
        <v>0</v>
      </c>
      <c r="E95" s="18"/>
      <c r="F95" s="7"/>
      <c r="G95" s="19"/>
      <c r="H95" s="35"/>
      <c r="I95" s="35"/>
      <c r="J95" s="35">
        <f t="shared" si="3"/>
        <v>0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2"/>
        <v>0</v>
      </c>
      <c r="E96" s="18"/>
      <c r="F96" s="7"/>
      <c r="G96" s="19"/>
      <c r="H96" s="35"/>
      <c r="I96" s="35"/>
      <c r="J96" s="35">
        <f t="shared" si="3"/>
        <v>0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2"/>
        <v>0</v>
      </c>
      <c r="E97" s="18"/>
      <c r="F97" s="7"/>
      <c r="G97" s="19"/>
      <c r="H97" s="35"/>
      <c r="I97" s="35"/>
      <c r="J97" s="35">
        <f t="shared" si="3"/>
        <v>0</v>
      </c>
      <c r="K97" s="20"/>
      <c r="L97" s="7"/>
    </row>
    <row r="98" spans="1:12" s="9" customFormat="1" ht="18.75" x14ac:dyDescent="0.3">
      <c r="A98" s="19"/>
      <c r="B98" s="17"/>
      <c r="C98" s="17"/>
      <c r="D98" s="17">
        <f t="shared" si="2"/>
        <v>0</v>
      </c>
      <c r="E98" s="18"/>
      <c r="F98" s="7"/>
      <c r="G98" s="19"/>
      <c r="H98" s="35"/>
      <c r="I98" s="35"/>
      <c r="J98" s="35">
        <f t="shared" si="3"/>
        <v>0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2"/>
        <v>0</v>
      </c>
      <c r="E99" s="18"/>
      <c r="F99" s="7"/>
      <c r="G99" s="19"/>
      <c r="H99" s="35"/>
      <c r="I99" s="35"/>
      <c r="J99" s="35">
        <f t="shared" si="3"/>
        <v>0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2"/>
        <v>0</v>
      </c>
      <c r="E100" s="18"/>
      <c r="F100" s="7"/>
      <c r="G100" s="19"/>
      <c r="H100" s="35"/>
      <c r="I100" s="35"/>
      <c r="J100" s="35">
        <f t="shared" si="3"/>
        <v>0</v>
      </c>
      <c r="K100" s="20"/>
      <c r="L100" s="7"/>
    </row>
    <row r="101" spans="1:12" s="9" customFormat="1" ht="18.75" x14ac:dyDescent="0.3">
      <c r="A101" s="19"/>
      <c r="B101" s="17"/>
      <c r="C101" s="17"/>
      <c r="D101" s="17">
        <f t="shared" si="2"/>
        <v>0</v>
      </c>
      <c r="E101" s="18"/>
      <c r="F101" s="7"/>
      <c r="G101" s="19"/>
      <c r="H101" s="35"/>
      <c r="I101" s="35"/>
      <c r="J101" s="35">
        <f t="shared" si="3"/>
        <v>0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2"/>
        <v>0</v>
      </c>
      <c r="E102" s="18"/>
      <c r="F102" s="7"/>
      <c r="G102" s="19"/>
      <c r="H102" s="35"/>
      <c r="I102" s="35"/>
      <c r="J102" s="35">
        <f t="shared" si="3"/>
        <v>0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2"/>
        <v>0</v>
      </c>
      <c r="E103" s="18"/>
      <c r="F103" s="7"/>
      <c r="G103" s="19"/>
      <c r="H103" s="35"/>
      <c r="I103" s="35"/>
      <c r="J103" s="35">
        <f t="shared" si="3"/>
        <v>0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2"/>
        <v>0</v>
      </c>
      <c r="E104" s="18"/>
      <c r="F104" s="7"/>
      <c r="G104" s="19"/>
      <c r="H104" s="35"/>
      <c r="I104" s="35"/>
      <c r="J104" s="35">
        <f t="shared" si="3"/>
        <v>0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2"/>
        <v>0</v>
      </c>
      <c r="E105" s="18"/>
      <c r="F105" s="7"/>
      <c r="G105" s="19"/>
      <c r="H105" s="35"/>
      <c r="I105" s="35"/>
      <c r="J105" s="35">
        <f t="shared" si="3"/>
        <v>0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2"/>
        <v>0</v>
      </c>
      <c r="E106" s="18"/>
      <c r="F106" s="7"/>
      <c r="G106" s="19"/>
      <c r="H106" s="35"/>
      <c r="I106" s="35"/>
      <c r="J106" s="35">
        <f t="shared" si="3"/>
        <v>0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2"/>
        <v>0</v>
      </c>
      <c r="E107" s="18"/>
      <c r="F107" s="7"/>
      <c r="G107" s="19"/>
      <c r="H107" s="35"/>
      <c r="I107" s="35"/>
      <c r="J107" s="35">
        <f t="shared" si="3"/>
        <v>0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2"/>
        <v>0</v>
      </c>
      <c r="E108" s="18"/>
      <c r="F108" s="7"/>
      <c r="G108" s="19"/>
      <c r="H108" s="35"/>
      <c r="I108" s="35"/>
      <c r="J108" s="35">
        <f t="shared" si="3"/>
        <v>0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2"/>
        <v>0</v>
      </c>
      <c r="E109" s="18"/>
      <c r="F109" s="7"/>
      <c r="G109" s="19"/>
      <c r="H109" s="35"/>
      <c r="I109" s="35"/>
      <c r="J109" s="35">
        <f t="shared" si="3"/>
        <v>0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2"/>
        <v>0</v>
      </c>
      <c r="E110" s="18"/>
      <c r="F110" s="7"/>
      <c r="G110" s="19"/>
      <c r="H110" s="35"/>
      <c r="I110" s="35"/>
      <c r="J110" s="35">
        <f t="shared" si="3"/>
        <v>0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2"/>
        <v>0</v>
      </c>
      <c r="E111" s="18"/>
      <c r="F111" s="7"/>
      <c r="G111" s="19"/>
      <c r="H111" s="35"/>
      <c r="I111" s="35"/>
      <c r="J111" s="35">
        <f t="shared" si="3"/>
        <v>0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2"/>
        <v>0</v>
      </c>
      <c r="E112" s="18"/>
      <c r="F112" s="7"/>
      <c r="G112" s="19"/>
      <c r="H112" s="35"/>
      <c r="I112" s="35"/>
      <c r="J112" s="35">
        <f t="shared" si="3"/>
        <v>0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2"/>
        <v>0</v>
      </c>
      <c r="E113" s="18"/>
      <c r="F113" s="7"/>
      <c r="G113" s="19"/>
      <c r="H113" s="35"/>
      <c r="I113" s="35"/>
      <c r="J113" s="35">
        <f t="shared" si="3"/>
        <v>0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2"/>
        <v>0</v>
      </c>
      <c r="E114" s="18"/>
      <c r="F114" s="7"/>
      <c r="G114" s="19"/>
      <c r="H114" s="35"/>
      <c r="I114" s="35"/>
      <c r="J114" s="35">
        <f t="shared" si="3"/>
        <v>0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2"/>
        <v>0</v>
      </c>
      <c r="E115" s="18"/>
      <c r="F115" s="7"/>
      <c r="G115" s="19"/>
      <c r="H115" s="35"/>
      <c r="I115" s="35"/>
      <c r="J115" s="35">
        <f t="shared" si="3"/>
        <v>0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2"/>
        <v>0</v>
      </c>
      <c r="E116" s="18"/>
      <c r="F116" s="7"/>
      <c r="G116" s="19"/>
      <c r="H116" s="35"/>
      <c r="I116" s="35"/>
      <c r="J116" s="35">
        <f t="shared" si="3"/>
        <v>0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2"/>
        <v>0</v>
      </c>
      <c r="E117" s="18"/>
      <c r="F117" s="7"/>
      <c r="G117" s="19"/>
      <c r="H117" s="35"/>
      <c r="I117" s="35"/>
      <c r="J117" s="35">
        <f t="shared" si="3"/>
        <v>0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2"/>
        <v>0</v>
      </c>
      <c r="E118" s="18"/>
      <c r="F118" s="7"/>
      <c r="G118" s="19"/>
      <c r="H118" s="35"/>
      <c r="I118" s="35"/>
      <c r="J118" s="35">
        <f t="shared" si="3"/>
        <v>0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2"/>
        <v>0</v>
      </c>
      <c r="E119" s="18"/>
      <c r="F119" s="7"/>
      <c r="G119" s="19"/>
      <c r="H119" s="35"/>
      <c r="I119" s="35"/>
      <c r="J119" s="35">
        <f t="shared" si="3"/>
        <v>0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2"/>
        <v>0</v>
      </c>
      <c r="E120" s="18"/>
      <c r="F120" s="7"/>
      <c r="G120" s="19"/>
      <c r="H120" s="35"/>
      <c r="I120" s="35"/>
      <c r="J120" s="35">
        <f t="shared" si="3"/>
        <v>0</v>
      </c>
      <c r="K120" s="20"/>
      <c r="L120" s="7"/>
    </row>
    <row r="121" spans="1:12" s="9" customFormat="1" ht="18.75" x14ac:dyDescent="0.3">
      <c r="A121" s="19"/>
      <c r="B121" s="17"/>
      <c r="C121" s="17"/>
      <c r="D121" s="17">
        <f t="shared" si="2"/>
        <v>0</v>
      </c>
      <c r="E121" s="18"/>
      <c r="F121" s="7"/>
      <c r="G121" s="19"/>
      <c r="H121" s="35"/>
      <c r="I121" s="35"/>
      <c r="J121" s="35">
        <f t="shared" si="3"/>
        <v>0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2"/>
        <v>0</v>
      </c>
      <c r="E122" s="18"/>
      <c r="F122" s="7"/>
      <c r="G122" s="19"/>
      <c r="H122" s="35"/>
      <c r="I122" s="35"/>
      <c r="J122" s="35">
        <f t="shared" si="3"/>
        <v>0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2"/>
        <v>0</v>
      </c>
      <c r="E123" s="18"/>
      <c r="F123" s="7"/>
      <c r="G123" s="19"/>
      <c r="H123" s="35"/>
      <c r="I123" s="35"/>
      <c r="J123" s="35">
        <f t="shared" si="3"/>
        <v>0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2"/>
        <v>0</v>
      </c>
      <c r="E124" s="18"/>
      <c r="F124" s="7"/>
      <c r="G124" s="19"/>
      <c r="H124" s="35"/>
      <c r="I124" s="35"/>
      <c r="J124" s="35">
        <f t="shared" si="3"/>
        <v>0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2"/>
        <v>0</v>
      </c>
      <c r="E125" s="18"/>
      <c r="F125" s="7"/>
      <c r="G125" s="19"/>
      <c r="H125" s="35"/>
      <c r="I125" s="35"/>
      <c r="J125" s="35">
        <f t="shared" si="3"/>
        <v>0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2"/>
        <v>0</v>
      </c>
      <c r="E126" s="18"/>
      <c r="F126" s="7"/>
      <c r="G126" s="19"/>
      <c r="H126" s="35"/>
      <c r="I126" s="35"/>
      <c r="J126" s="35">
        <f t="shared" si="3"/>
        <v>0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2"/>
        <v>0</v>
      </c>
      <c r="E127" s="18"/>
      <c r="F127" s="7"/>
      <c r="G127" s="19"/>
      <c r="H127" s="35"/>
      <c r="I127" s="35"/>
      <c r="J127" s="35">
        <f t="shared" si="3"/>
        <v>0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2"/>
        <v>0</v>
      </c>
      <c r="E128" s="18"/>
      <c r="F128" s="7"/>
      <c r="G128" s="19"/>
      <c r="H128" s="35"/>
      <c r="I128" s="35"/>
      <c r="J128" s="35">
        <f t="shared" si="3"/>
        <v>0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2"/>
        <v>0</v>
      </c>
      <c r="E129" s="18"/>
      <c r="F129" s="7"/>
      <c r="G129" s="19"/>
      <c r="H129" s="35"/>
      <c r="I129" s="35"/>
      <c r="J129" s="35">
        <f t="shared" si="3"/>
        <v>0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2"/>
        <v>0</v>
      </c>
      <c r="E130" s="18"/>
      <c r="F130" s="7"/>
      <c r="G130" s="19"/>
      <c r="H130" s="35"/>
      <c r="I130" s="35"/>
      <c r="J130" s="35">
        <f t="shared" si="3"/>
        <v>0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2"/>
        <v>0</v>
      </c>
      <c r="E131" s="18"/>
      <c r="F131" s="7"/>
      <c r="G131" s="19"/>
      <c r="H131" s="35"/>
      <c r="I131" s="35"/>
      <c r="J131" s="35">
        <f t="shared" si="3"/>
        <v>0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2"/>
        <v>0</v>
      </c>
      <c r="E132" s="18"/>
      <c r="F132" s="7"/>
      <c r="G132" s="19"/>
      <c r="H132" s="35"/>
      <c r="I132" s="35"/>
      <c r="J132" s="35">
        <f t="shared" si="3"/>
        <v>0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2"/>
        <v>0</v>
      </c>
      <c r="E133" s="18"/>
      <c r="F133" s="7"/>
      <c r="G133" s="19"/>
      <c r="H133" s="35"/>
      <c r="I133" s="35"/>
      <c r="J133" s="35">
        <f t="shared" si="3"/>
        <v>0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2"/>
        <v>0</v>
      </c>
      <c r="E134" s="18"/>
      <c r="F134" s="7"/>
      <c r="G134" s="19"/>
      <c r="H134" s="35"/>
      <c r="I134" s="35"/>
      <c r="J134" s="35">
        <f t="shared" si="3"/>
        <v>0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ref="D135:D198" si="4">D134+B135-C135</f>
        <v>0</v>
      </c>
      <c r="E135" s="18"/>
      <c r="F135" s="7"/>
      <c r="G135" s="19"/>
      <c r="H135" s="35"/>
      <c r="I135" s="35"/>
      <c r="J135" s="35">
        <f t="shared" si="3"/>
        <v>0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si="4"/>
        <v>0</v>
      </c>
      <c r="E136" s="18"/>
      <c r="F136" s="7"/>
      <c r="G136" s="19"/>
      <c r="H136" s="35"/>
      <c r="I136" s="35"/>
      <c r="J136" s="35">
        <f t="shared" ref="J136:J199" si="5">J135+H136-I136</f>
        <v>0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si="4"/>
        <v>0</v>
      </c>
      <c r="E137" s="18"/>
      <c r="F137" s="7"/>
      <c r="G137" s="19"/>
      <c r="H137" s="35"/>
      <c r="I137" s="35"/>
      <c r="J137" s="35">
        <f t="shared" si="5"/>
        <v>0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4"/>
        <v>0</v>
      </c>
      <c r="E138" s="18"/>
      <c r="F138" s="7"/>
      <c r="G138" s="19"/>
      <c r="H138" s="35"/>
      <c r="I138" s="35"/>
      <c r="J138" s="35">
        <f t="shared" si="5"/>
        <v>0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4"/>
        <v>0</v>
      </c>
      <c r="E139" s="18"/>
      <c r="F139" s="7"/>
      <c r="G139" s="19"/>
      <c r="H139" s="35"/>
      <c r="I139" s="35"/>
      <c r="J139" s="35">
        <f t="shared" si="5"/>
        <v>0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4"/>
        <v>0</v>
      </c>
      <c r="E140" s="18"/>
      <c r="F140" s="7"/>
      <c r="G140" s="19"/>
      <c r="H140" s="35"/>
      <c r="I140" s="35"/>
      <c r="J140" s="35">
        <f t="shared" si="5"/>
        <v>0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4"/>
        <v>0</v>
      </c>
      <c r="E141" s="18"/>
      <c r="F141" s="7"/>
      <c r="G141" s="19"/>
      <c r="H141" s="35"/>
      <c r="I141" s="35"/>
      <c r="J141" s="35">
        <f t="shared" si="5"/>
        <v>0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4"/>
        <v>0</v>
      </c>
      <c r="E142" s="18"/>
      <c r="F142" s="7"/>
      <c r="G142" s="19"/>
      <c r="H142" s="35"/>
      <c r="I142" s="35"/>
      <c r="J142" s="35">
        <f t="shared" si="5"/>
        <v>0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4"/>
        <v>0</v>
      </c>
      <c r="E143" s="18"/>
      <c r="F143" s="7"/>
      <c r="G143" s="19"/>
      <c r="H143" s="35"/>
      <c r="I143" s="35"/>
      <c r="J143" s="35">
        <f t="shared" si="5"/>
        <v>0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4"/>
        <v>0</v>
      </c>
      <c r="E144" s="18"/>
      <c r="F144" s="7"/>
      <c r="G144" s="19"/>
      <c r="H144" s="35"/>
      <c r="I144" s="35"/>
      <c r="J144" s="35">
        <f t="shared" si="5"/>
        <v>0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4"/>
        <v>0</v>
      </c>
      <c r="E145" s="18"/>
      <c r="F145" s="7"/>
      <c r="G145" s="19"/>
      <c r="H145" s="35"/>
      <c r="I145" s="35"/>
      <c r="J145" s="35">
        <f t="shared" si="5"/>
        <v>0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4"/>
        <v>0</v>
      </c>
      <c r="E146" s="18"/>
      <c r="F146" s="7"/>
      <c r="G146" s="19"/>
      <c r="H146" s="35"/>
      <c r="I146" s="35"/>
      <c r="J146" s="35">
        <f t="shared" si="5"/>
        <v>0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4"/>
        <v>0</v>
      </c>
      <c r="E147" s="18"/>
      <c r="F147" s="7"/>
      <c r="G147" s="19"/>
      <c r="H147" s="35"/>
      <c r="I147" s="35"/>
      <c r="J147" s="35">
        <f t="shared" si="5"/>
        <v>0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4"/>
        <v>0</v>
      </c>
      <c r="E148" s="18"/>
      <c r="F148" s="7"/>
      <c r="G148" s="19"/>
      <c r="H148" s="35"/>
      <c r="I148" s="35"/>
      <c r="J148" s="35">
        <f t="shared" si="5"/>
        <v>0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4"/>
        <v>0</v>
      </c>
      <c r="E149" s="18"/>
      <c r="F149" s="7"/>
      <c r="G149" s="19"/>
      <c r="H149" s="35"/>
      <c r="I149" s="35"/>
      <c r="J149" s="35">
        <f t="shared" si="5"/>
        <v>0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4"/>
        <v>0</v>
      </c>
      <c r="E150" s="18"/>
      <c r="F150" s="7"/>
      <c r="G150" s="19"/>
      <c r="H150" s="35"/>
      <c r="I150" s="35"/>
      <c r="J150" s="35">
        <f t="shared" si="5"/>
        <v>0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4"/>
        <v>0</v>
      </c>
      <c r="E151" s="18"/>
      <c r="F151" s="7"/>
      <c r="G151" s="19"/>
      <c r="H151" s="35"/>
      <c r="I151" s="35"/>
      <c r="J151" s="35">
        <f t="shared" si="5"/>
        <v>0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4"/>
        <v>0</v>
      </c>
      <c r="E152" s="18"/>
      <c r="F152" s="7"/>
      <c r="G152" s="19"/>
      <c r="H152" s="35"/>
      <c r="I152" s="35"/>
      <c r="J152" s="35">
        <f t="shared" si="5"/>
        <v>0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4"/>
        <v>0</v>
      </c>
      <c r="E153" s="18"/>
      <c r="F153" s="7"/>
      <c r="G153" s="19"/>
      <c r="H153" s="35"/>
      <c r="I153" s="35"/>
      <c r="J153" s="35">
        <f t="shared" si="5"/>
        <v>0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4"/>
        <v>0</v>
      </c>
      <c r="E154" s="18"/>
      <c r="F154" s="7"/>
      <c r="G154" s="19"/>
      <c r="H154" s="35"/>
      <c r="I154" s="35"/>
      <c r="J154" s="35">
        <f t="shared" si="5"/>
        <v>0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4"/>
        <v>0</v>
      </c>
      <c r="E155" s="18"/>
      <c r="F155" s="7"/>
      <c r="G155" s="19"/>
      <c r="H155" s="35"/>
      <c r="I155" s="35"/>
      <c r="J155" s="35">
        <f t="shared" si="5"/>
        <v>0</v>
      </c>
      <c r="K155" s="20"/>
      <c r="L155" s="7"/>
    </row>
    <row r="156" spans="1:12" s="9" customFormat="1" ht="18.75" x14ac:dyDescent="0.3">
      <c r="A156" s="19"/>
      <c r="B156" s="17"/>
      <c r="C156" s="17"/>
      <c r="D156" s="17">
        <f t="shared" si="4"/>
        <v>0</v>
      </c>
      <c r="E156" s="18"/>
      <c r="F156" s="7"/>
      <c r="G156" s="19"/>
      <c r="H156" s="35"/>
      <c r="I156" s="35"/>
      <c r="J156" s="35">
        <f t="shared" si="5"/>
        <v>0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4"/>
        <v>0</v>
      </c>
      <c r="E157" s="18"/>
      <c r="F157" s="7"/>
      <c r="G157" s="19"/>
      <c r="H157" s="35"/>
      <c r="I157" s="35"/>
      <c r="J157" s="35">
        <f t="shared" si="5"/>
        <v>0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4"/>
        <v>0</v>
      </c>
      <c r="E158" s="18"/>
      <c r="F158" s="7"/>
      <c r="G158" s="19"/>
      <c r="H158" s="35"/>
      <c r="I158" s="35"/>
      <c r="J158" s="35">
        <f t="shared" si="5"/>
        <v>0</v>
      </c>
      <c r="K158" s="20"/>
      <c r="L158" s="7"/>
    </row>
    <row r="159" spans="1:12" s="9" customFormat="1" ht="18.75" x14ac:dyDescent="0.3">
      <c r="A159" s="19"/>
      <c r="B159" s="17"/>
      <c r="C159" s="17"/>
      <c r="D159" s="17">
        <f t="shared" si="4"/>
        <v>0</v>
      </c>
      <c r="E159" s="18"/>
      <c r="F159" s="7"/>
      <c r="G159" s="19"/>
      <c r="H159" s="35"/>
      <c r="I159" s="35"/>
      <c r="J159" s="35">
        <f t="shared" si="5"/>
        <v>0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4"/>
        <v>0</v>
      </c>
      <c r="E160" s="18"/>
      <c r="F160" s="7"/>
      <c r="G160" s="19"/>
      <c r="H160" s="35"/>
      <c r="I160" s="35"/>
      <c r="J160" s="35">
        <f t="shared" si="5"/>
        <v>0</v>
      </c>
      <c r="K160" s="20"/>
      <c r="L160" s="7"/>
    </row>
    <row r="161" spans="1:12" s="9" customFormat="1" ht="18.75" x14ac:dyDescent="0.3">
      <c r="A161" s="19"/>
      <c r="B161" s="17"/>
      <c r="C161" s="17"/>
      <c r="D161" s="17">
        <f t="shared" si="4"/>
        <v>0</v>
      </c>
      <c r="E161" s="18"/>
      <c r="F161" s="7"/>
      <c r="G161" s="19"/>
      <c r="H161" s="35"/>
      <c r="I161" s="35"/>
      <c r="J161" s="35">
        <f t="shared" si="5"/>
        <v>0</v>
      </c>
      <c r="K161" s="20"/>
      <c r="L161" s="7"/>
    </row>
    <row r="162" spans="1:12" s="9" customFormat="1" ht="18.75" x14ac:dyDescent="0.3">
      <c r="A162" s="19"/>
      <c r="B162" s="17"/>
      <c r="C162" s="17"/>
      <c r="D162" s="17">
        <f t="shared" si="4"/>
        <v>0</v>
      </c>
      <c r="E162" s="18"/>
      <c r="F162" s="7"/>
      <c r="G162" s="19"/>
      <c r="H162" s="35"/>
      <c r="I162" s="35"/>
      <c r="J162" s="35">
        <f t="shared" si="5"/>
        <v>0</v>
      </c>
      <c r="K162" s="20"/>
      <c r="L162" s="7"/>
    </row>
    <row r="163" spans="1:12" s="9" customFormat="1" ht="18.75" x14ac:dyDescent="0.3">
      <c r="A163" s="19"/>
      <c r="B163" s="17"/>
      <c r="C163" s="17"/>
      <c r="D163" s="17">
        <f t="shared" si="4"/>
        <v>0</v>
      </c>
      <c r="E163" s="18"/>
      <c r="F163" s="7"/>
      <c r="G163" s="19"/>
      <c r="H163" s="35"/>
      <c r="I163" s="35"/>
      <c r="J163" s="35">
        <f t="shared" si="5"/>
        <v>0</v>
      </c>
      <c r="K163" s="20"/>
      <c r="L163" s="7"/>
    </row>
    <row r="164" spans="1:12" s="9" customFormat="1" ht="18.75" x14ac:dyDescent="0.3">
      <c r="A164" s="19"/>
      <c r="B164" s="17"/>
      <c r="C164" s="17"/>
      <c r="D164" s="17">
        <f t="shared" si="4"/>
        <v>0</v>
      </c>
      <c r="E164" s="18"/>
      <c r="F164" s="7"/>
      <c r="G164" s="19"/>
      <c r="H164" s="35"/>
      <c r="I164" s="35"/>
      <c r="J164" s="35">
        <f t="shared" si="5"/>
        <v>0</v>
      </c>
      <c r="K164" s="20"/>
      <c r="L164" s="7"/>
    </row>
    <row r="165" spans="1:12" s="9" customFormat="1" ht="18.75" x14ac:dyDescent="0.3">
      <c r="A165" s="19"/>
      <c r="B165" s="17"/>
      <c r="C165" s="17"/>
      <c r="D165" s="17">
        <f t="shared" si="4"/>
        <v>0</v>
      </c>
      <c r="E165" s="18"/>
      <c r="F165" s="7"/>
      <c r="G165" s="19"/>
      <c r="H165" s="35"/>
      <c r="I165" s="35"/>
      <c r="J165" s="35">
        <f t="shared" si="5"/>
        <v>0</v>
      </c>
      <c r="K165" s="20"/>
      <c r="L165" s="7"/>
    </row>
    <row r="166" spans="1:12" s="9" customFormat="1" ht="18.75" x14ac:dyDescent="0.3">
      <c r="A166" s="19"/>
      <c r="B166" s="17"/>
      <c r="C166" s="17"/>
      <c r="D166" s="17">
        <f t="shared" si="4"/>
        <v>0</v>
      </c>
      <c r="E166" s="18"/>
      <c r="F166" s="7"/>
      <c r="G166" s="19"/>
      <c r="H166" s="35"/>
      <c r="I166" s="35"/>
      <c r="J166" s="35">
        <f t="shared" si="5"/>
        <v>0</v>
      </c>
      <c r="K166" s="20"/>
      <c r="L166" s="7"/>
    </row>
    <row r="167" spans="1:12" s="9" customFormat="1" ht="18.75" x14ac:dyDescent="0.3">
      <c r="A167" s="19"/>
      <c r="B167" s="17"/>
      <c r="C167" s="17"/>
      <c r="D167" s="17">
        <f t="shared" si="4"/>
        <v>0</v>
      </c>
      <c r="E167" s="18"/>
      <c r="F167" s="7"/>
      <c r="G167" s="19"/>
      <c r="H167" s="35"/>
      <c r="I167" s="35"/>
      <c r="J167" s="35">
        <f t="shared" si="5"/>
        <v>0</v>
      </c>
      <c r="K167" s="20"/>
      <c r="L167" s="7"/>
    </row>
    <row r="168" spans="1:12" s="9" customFormat="1" ht="18.75" x14ac:dyDescent="0.3">
      <c r="A168" s="19"/>
      <c r="B168" s="17"/>
      <c r="C168" s="17"/>
      <c r="D168" s="17">
        <f t="shared" si="4"/>
        <v>0</v>
      </c>
      <c r="E168" s="18"/>
      <c r="F168" s="7"/>
      <c r="G168" s="19"/>
      <c r="H168" s="35"/>
      <c r="I168" s="35"/>
      <c r="J168" s="35">
        <f t="shared" si="5"/>
        <v>0</v>
      </c>
      <c r="K168" s="20"/>
      <c r="L168" s="7"/>
    </row>
    <row r="169" spans="1:12" s="9" customFormat="1" ht="18.75" x14ac:dyDescent="0.3">
      <c r="A169" s="19"/>
      <c r="B169" s="17"/>
      <c r="C169" s="17"/>
      <c r="D169" s="17">
        <f t="shared" si="4"/>
        <v>0</v>
      </c>
      <c r="E169" s="18"/>
      <c r="F169" s="7"/>
      <c r="G169" s="19"/>
      <c r="H169" s="35"/>
      <c r="I169" s="35"/>
      <c r="J169" s="35">
        <f t="shared" si="5"/>
        <v>0</v>
      </c>
      <c r="K169" s="20"/>
      <c r="L169" s="7"/>
    </row>
    <row r="170" spans="1:12" s="9" customFormat="1" ht="18.75" x14ac:dyDescent="0.3">
      <c r="A170" s="19"/>
      <c r="B170" s="17"/>
      <c r="C170" s="17"/>
      <c r="D170" s="17">
        <f t="shared" si="4"/>
        <v>0</v>
      </c>
      <c r="E170" s="18"/>
      <c r="F170" s="7"/>
      <c r="G170" s="19"/>
      <c r="H170" s="35"/>
      <c r="I170" s="35"/>
      <c r="J170" s="35">
        <f t="shared" si="5"/>
        <v>0</v>
      </c>
      <c r="K170" s="20"/>
      <c r="L170" s="7"/>
    </row>
    <row r="171" spans="1:12" s="9" customFormat="1" ht="18.75" x14ac:dyDescent="0.3">
      <c r="A171" s="19"/>
      <c r="B171" s="17"/>
      <c r="C171" s="17"/>
      <c r="D171" s="17">
        <f t="shared" si="4"/>
        <v>0</v>
      </c>
      <c r="E171" s="18"/>
      <c r="F171" s="7"/>
      <c r="G171" s="19"/>
      <c r="H171" s="35"/>
      <c r="I171" s="35"/>
      <c r="J171" s="35">
        <f t="shared" si="5"/>
        <v>0</v>
      </c>
      <c r="K171" s="20"/>
      <c r="L171" s="7"/>
    </row>
    <row r="172" spans="1:12" s="9" customFormat="1" ht="18.75" x14ac:dyDescent="0.3">
      <c r="A172" s="19"/>
      <c r="B172" s="17"/>
      <c r="C172" s="17"/>
      <c r="D172" s="17">
        <f t="shared" si="4"/>
        <v>0</v>
      </c>
      <c r="E172" s="18"/>
      <c r="F172" s="7"/>
      <c r="G172" s="19"/>
      <c r="H172" s="35"/>
      <c r="I172" s="35"/>
      <c r="J172" s="35">
        <f t="shared" si="5"/>
        <v>0</v>
      </c>
      <c r="K172" s="20"/>
      <c r="L172" s="7"/>
    </row>
    <row r="173" spans="1:12" s="9" customFormat="1" ht="18.75" x14ac:dyDescent="0.3">
      <c r="A173" s="19"/>
      <c r="B173" s="17"/>
      <c r="C173" s="17"/>
      <c r="D173" s="17">
        <f t="shared" si="4"/>
        <v>0</v>
      </c>
      <c r="E173" s="18"/>
      <c r="F173" s="7"/>
      <c r="G173" s="19"/>
      <c r="H173" s="35"/>
      <c r="I173" s="35"/>
      <c r="J173" s="35">
        <f t="shared" si="5"/>
        <v>0</v>
      </c>
      <c r="K173" s="20"/>
      <c r="L173" s="7"/>
    </row>
    <row r="174" spans="1:12" s="9" customFormat="1" ht="18.75" x14ac:dyDescent="0.3">
      <c r="A174" s="19"/>
      <c r="B174" s="17"/>
      <c r="C174" s="17"/>
      <c r="D174" s="17">
        <f t="shared" si="4"/>
        <v>0</v>
      </c>
      <c r="E174" s="18"/>
      <c r="F174" s="7"/>
      <c r="G174" s="19"/>
      <c r="H174" s="35"/>
      <c r="I174" s="35"/>
      <c r="J174" s="35">
        <f t="shared" si="5"/>
        <v>0</v>
      </c>
      <c r="K174" s="20"/>
      <c r="L174" s="7"/>
    </row>
    <row r="175" spans="1:12" s="9" customFormat="1" ht="18.75" x14ac:dyDescent="0.3">
      <c r="A175" s="19"/>
      <c r="B175" s="17"/>
      <c r="C175" s="17"/>
      <c r="D175" s="17">
        <f t="shared" si="4"/>
        <v>0</v>
      </c>
      <c r="E175" s="18"/>
      <c r="F175" s="7"/>
      <c r="G175" s="19"/>
      <c r="H175" s="35"/>
      <c r="I175" s="35"/>
      <c r="J175" s="35">
        <f t="shared" si="5"/>
        <v>0</v>
      </c>
      <c r="K175" s="20"/>
      <c r="L175" s="7"/>
    </row>
    <row r="176" spans="1:12" s="9" customFormat="1" ht="18.75" x14ac:dyDescent="0.3">
      <c r="A176" s="19"/>
      <c r="B176" s="17"/>
      <c r="C176" s="17"/>
      <c r="D176" s="17">
        <f t="shared" si="4"/>
        <v>0</v>
      </c>
      <c r="E176" s="18"/>
      <c r="F176" s="7"/>
      <c r="G176" s="19"/>
      <c r="H176" s="35"/>
      <c r="I176" s="35"/>
      <c r="J176" s="35">
        <f t="shared" si="5"/>
        <v>0</v>
      </c>
      <c r="K176" s="20"/>
      <c r="L176" s="7"/>
    </row>
    <row r="177" spans="1:12" s="9" customFormat="1" ht="18.75" x14ac:dyDescent="0.3">
      <c r="A177" s="19"/>
      <c r="B177" s="17"/>
      <c r="C177" s="17"/>
      <c r="D177" s="17">
        <f t="shared" si="4"/>
        <v>0</v>
      </c>
      <c r="E177" s="18"/>
      <c r="F177" s="7"/>
      <c r="G177" s="19"/>
      <c r="H177" s="35"/>
      <c r="I177" s="35"/>
      <c r="J177" s="35">
        <f t="shared" si="5"/>
        <v>0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4"/>
        <v>0</v>
      </c>
      <c r="E178" s="18"/>
      <c r="F178" s="7"/>
      <c r="G178" s="19"/>
      <c r="H178" s="35"/>
      <c r="I178" s="35"/>
      <c r="J178" s="35">
        <f t="shared" si="5"/>
        <v>0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4"/>
        <v>0</v>
      </c>
      <c r="E179" s="18"/>
      <c r="F179" s="7"/>
      <c r="G179" s="19"/>
      <c r="H179" s="35"/>
      <c r="I179" s="35"/>
      <c r="J179" s="35">
        <f t="shared" si="5"/>
        <v>0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4"/>
        <v>0</v>
      </c>
      <c r="E180" s="18"/>
      <c r="F180" s="7"/>
      <c r="G180" s="19"/>
      <c r="H180" s="35"/>
      <c r="I180" s="35"/>
      <c r="J180" s="35">
        <f t="shared" si="5"/>
        <v>0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4"/>
        <v>0</v>
      </c>
      <c r="E181" s="18"/>
      <c r="F181" s="7"/>
      <c r="G181" s="19"/>
      <c r="H181" s="35"/>
      <c r="I181" s="35"/>
      <c r="J181" s="35">
        <f t="shared" si="5"/>
        <v>0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4"/>
        <v>0</v>
      </c>
      <c r="E182" s="18"/>
      <c r="F182" s="7"/>
      <c r="G182" s="19"/>
      <c r="H182" s="35"/>
      <c r="I182" s="35"/>
      <c r="J182" s="35">
        <f t="shared" si="5"/>
        <v>0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4"/>
        <v>0</v>
      </c>
      <c r="E183" s="18"/>
      <c r="F183" s="7"/>
      <c r="G183" s="19"/>
      <c r="H183" s="35"/>
      <c r="I183" s="35"/>
      <c r="J183" s="35">
        <f t="shared" si="5"/>
        <v>0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4"/>
        <v>0</v>
      </c>
      <c r="E184" s="18"/>
      <c r="F184" s="7"/>
      <c r="G184" s="19"/>
      <c r="H184" s="35"/>
      <c r="I184" s="35"/>
      <c r="J184" s="35">
        <f t="shared" si="5"/>
        <v>0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4"/>
        <v>0</v>
      </c>
      <c r="E185" s="18"/>
      <c r="F185" s="7"/>
      <c r="G185" s="19"/>
      <c r="H185" s="35"/>
      <c r="I185" s="35"/>
      <c r="J185" s="35">
        <f t="shared" si="5"/>
        <v>0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4"/>
        <v>0</v>
      </c>
      <c r="E186" s="18"/>
      <c r="F186" s="7"/>
      <c r="G186" s="19"/>
      <c r="H186" s="35"/>
      <c r="I186" s="35"/>
      <c r="J186" s="35">
        <f t="shared" si="5"/>
        <v>0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4"/>
        <v>0</v>
      </c>
      <c r="E187" s="18"/>
      <c r="F187" s="7"/>
      <c r="G187" s="19"/>
      <c r="H187" s="35"/>
      <c r="I187" s="35"/>
      <c r="J187" s="35">
        <f t="shared" si="5"/>
        <v>0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4"/>
        <v>0</v>
      </c>
      <c r="E188" s="18"/>
      <c r="F188" s="7"/>
      <c r="G188" s="19"/>
      <c r="H188" s="35"/>
      <c r="I188" s="35"/>
      <c r="J188" s="35">
        <f t="shared" si="5"/>
        <v>0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4"/>
        <v>0</v>
      </c>
      <c r="E189" s="18"/>
      <c r="F189" s="7"/>
      <c r="G189" s="19"/>
      <c r="H189" s="35"/>
      <c r="I189" s="35"/>
      <c r="J189" s="35">
        <f t="shared" si="5"/>
        <v>0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4"/>
        <v>0</v>
      </c>
      <c r="E190" s="18"/>
      <c r="F190" s="7"/>
      <c r="G190" s="19"/>
      <c r="H190" s="35"/>
      <c r="I190" s="35"/>
      <c r="J190" s="35">
        <f t="shared" si="5"/>
        <v>0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4"/>
        <v>0</v>
      </c>
      <c r="E191" s="18"/>
      <c r="F191" s="7"/>
      <c r="G191" s="19"/>
      <c r="H191" s="35"/>
      <c r="I191" s="35"/>
      <c r="J191" s="35">
        <f t="shared" si="5"/>
        <v>0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4"/>
        <v>0</v>
      </c>
      <c r="E192" s="18"/>
      <c r="F192" s="7"/>
      <c r="G192" s="19"/>
      <c r="H192" s="35"/>
      <c r="I192" s="35"/>
      <c r="J192" s="35">
        <f t="shared" si="5"/>
        <v>0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4"/>
        <v>0</v>
      </c>
      <c r="E193" s="18"/>
      <c r="F193" s="7"/>
      <c r="G193" s="19"/>
      <c r="H193" s="35"/>
      <c r="I193" s="35"/>
      <c r="J193" s="35">
        <f t="shared" si="5"/>
        <v>0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4"/>
        <v>0</v>
      </c>
      <c r="E194" s="18"/>
      <c r="F194" s="7"/>
      <c r="G194" s="19"/>
      <c r="H194" s="35"/>
      <c r="I194" s="35"/>
      <c r="J194" s="35">
        <f t="shared" si="5"/>
        <v>0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4"/>
        <v>0</v>
      </c>
      <c r="E195" s="18"/>
      <c r="F195" s="7"/>
      <c r="G195" s="19"/>
      <c r="H195" s="35"/>
      <c r="I195" s="35"/>
      <c r="J195" s="35">
        <f t="shared" si="5"/>
        <v>0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4"/>
        <v>0</v>
      </c>
      <c r="E196" s="18"/>
      <c r="F196" s="7"/>
      <c r="G196" s="19"/>
      <c r="H196" s="35"/>
      <c r="I196" s="35"/>
      <c r="J196" s="35">
        <f t="shared" si="5"/>
        <v>0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4"/>
        <v>0</v>
      </c>
      <c r="E197" s="18"/>
      <c r="F197" s="7"/>
      <c r="G197" s="19"/>
      <c r="H197" s="35"/>
      <c r="I197" s="35"/>
      <c r="J197" s="35">
        <f t="shared" si="5"/>
        <v>0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4"/>
        <v>0</v>
      </c>
      <c r="E198" s="18"/>
      <c r="F198" s="7"/>
      <c r="G198" s="19"/>
      <c r="H198" s="35"/>
      <c r="I198" s="35"/>
      <c r="J198" s="35">
        <f t="shared" si="5"/>
        <v>0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ref="D199:D262" si="6">D198+B199-C199</f>
        <v>0</v>
      </c>
      <c r="E199" s="18"/>
      <c r="F199" s="7"/>
      <c r="G199" s="19"/>
      <c r="H199" s="35"/>
      <c r="I199" s="35"/>
      <c r="J199" s="35">
        <f t="shared" si="5"/>
        <v>0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si="6"/>
        <v>0</v>
      </c>
      <c r="E200" s="18"/>
      <c r="F200" s="7"/>
      <c r="G200" s="19"/>
      <c r="H200" s="35"/>
      <c r="I200" s="35"/>
      <c r="J200" s="35">
        <f t="shared" ref="J200:J263" si="7">J199+H200-I200</f>
        <v>0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si="6"/>
        <v>0</v>
      </c>
      <c r="E201" s="18"/>
      <c r="F201" s="7"/>
      <c r="G201" s="19"/>
      <c r="H201" s="35"/>
      <c r="I201" s="35"/>
      <c r="J201" s="35">
        <f t="shared" si="7"/>
        <v>0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6"/>
        <v>0</v>
      </c>
      <c r="E202" s="18"/>
      <c r="F202" s="7"/>
      <c r="G202" s="19"/>
      <c r="H202" s="35"/>
      <c r="I202" s="35"/>
      <c r="J202" s="35">
        <f t="shared" si="7"/>
        <v>0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6"/>
        <v>0</v>
      </c>
      <c r="E203" s="18"/>
      <c r="F203" s="7"/>
      <c r="G203" s="19"/>
      <c r="H203" s="35"/>
      <c r="I203" s="35"/>
      <c r="J203" s="35">
        <f t="shared" si="7"/>
        <v>0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6"/>
        <v>0</v>
      </c>
      <c r="E204" s="18"/>
      <c r="F204" s="7"/>
      <c r="G204" s="19"/>
      <c r="H204" s="35"/>
      <c r="I204" s="35"/>
      <c r="J204" s="35">
        <f t="shared" si="7"/>
        <v>0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6"/>
        <v>0</v>
      </c>
      <c r="E205" s="18"/>
      <c r="F205" s="7"/>
      <c r="G205" s="19"/>
      <c r="H205" s="35"/>
      <c r="I205" s="35"/>
      <c r="J205" s="35">
        <f t="shared" si="7"/>
        <v>0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6"/>
        <v>0</v>
      </c>
      <c r="E206" s="18"/>
      <c r="F206" s="7"/>
      <c r="G206" s="19"/>
      <c r="H206" s="35"/>
      <c r="I206" s="35"/>
      <c r="J206" s="35">
        <f t="shared" si="7"/>
        <v>0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6"/>
        <v>0</v>
      </c>
      <c r="E207" s="18"/>
      <c r="F207" s="7"/>
      <c r="G207" s="19"/>
      <c r="H207" s="35"/>
      <c r="I207" s="35"/>
      <c r="J207" s="35">
        <f t="shared" si="7"/>
        <v>0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6"/>
        <v>0</v>
      </c>
      <c r="E208" s="18"/>
      <c r="F208" s="7"/>
      <c r="G208" s="19"/>
      <c r="H208" s="35"/>
      <c r="I208" s="35"/>
      <c r="J208" s="35">
        <f t="shared" si="7"/>
        <v>0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6"/>
        <v>0</v>
      </c>
      <c r="E209" s="18"/>
      <c r="F209" s="7"/>
      <c r="G209" s="19"/>
      <c r="H209" s="35"/>
      <c r="I209" s="35"/>
      <c r="J209" s="35">
        <f t="shared" si="7"/>
        <v>0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6"/>
        <v>0</v>
      </c>
      <c r="E210" s="18"/>
      <c r="F210" s="7"/>
      <c r="G210" s="19"/>
      <c r="H210" s="35"/>
      <c r="I210" s="35"/>
      <c r="J210" s="35">
        <f t="shared" si="7"/>
        <v>0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6"/>
        <v>0</v>
      </c>
      <c r="E211" s="18"/>
      <c r="F211" s="7"/>
      <c r="G211" s="19"/>
      <c r="H211" s="35"/>
      <c r="I211" s="35"/>
      <c r="J211" s="35">
        <f t="shared" si="7"/>
        <v>0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6"/>
        <v>0</v>
      </c>
      <c r="E212" s="18"/>
      <c r="F212" s="7"/>
      <c r="G212" s="19"/>
      <c r="H212" s="35"/>
      <c r="I212" s="35"/>
      <c r="J212" s="35">
        <f t="shared" si="7"/>
        <v>0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6"/>
        <v>0</v>
      </c>
      <c r="E213" s="18"/>
      <c r="F213" s="7"/>
      <c r="G213" s="19"/>
      <c r="H213" s="35"/>
      <c r="I213" s="35"/>
      <c r="J213" s="35">
        <f t="shared" si="7"/>
        <v>0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6"/>
        <v>0</v>
      </c>
      <c r="E214" s="18"/>
      <c r="F214" s="7"/>
      <c r="G214" s="19"/>
      <c r="H214" s="35"/>
      <c r="I214" s="35"/>
      <c r="J214" s="35">
        <f t="shared" si="7"/>
        <v>0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6"/>
        <v>0</v>
      </c>
      <c r="E215" s="18"/>
      <c r="F215" s="7"/>
      <c r="G215" s="19"/>
      <c r="H215" s="35"/>
      <c r="I215" s="35"/>
      <c r="J215" s="35">
        <f t="shared" si="7"/>
        <v>0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6"/>
        <v>0</v>
      </c>
      <c r="E216" s="18"/>
      <c r="F216" s="7"/>
      <c r="G216" s="19"/>
      <c r="H216" s="35"/>
      <c r="I216" s="35"/>
      <c r="J216" s="35">
        <f t="shared" si="7"/>
        <v>0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6"/>
        <v>0</v>
      </c>
      <c r="E217" s="18"/>
      <c r="F217" s="7"/>
      <c r="G217" s="19"/>
      <c r="H217" s="35"/>
      <c r="I217" s="35"/>
      <c r="J217" s="35">
        <f t="shared" si="7"/>
        <v>0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6"/>
        <v>0</v>
      </c>
      <c r="E218" s="18"/>
      <c r="F218" s="7"/>
      <c r="G218" s="19"/>
      <c r="H218" s="35"/>
      <c r="I218" s="35"/>
      <c r="J218" s="35">
        <f t="shared" si="7"/>
        <v>0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6"/>
        <v>0</v>
      </c>
      <c r="E219" s="18"/>
      <c r="F219" s="7"/>
      <c r="G219" s="19"/>
      <c r="H219" s="35"/>
      <c r="I219" s="35"/>
      <c r="J219" s="35">
        <f t="shared" si="7"/>
        <v>0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6"/>
        <v>0</v>
      </c>
      <c r="E220" s="18"/>
      <c r="F220" s="7"/>
      <c r="G220" s="19"/>
      <c r="H220" s="35"/>
      <c r="I220" s="35"/>
      <c r="J220" s="35">
        <f t="shared" si="7"/>
        <v>0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6"/>
        <v>0</v>
      </c>
      <c r="E221" s="18"/>
      <c r="F221" s="7"/>
      <c r="G221" s="19"/>
      <c r="H221" s="35"/>
      <c r="I221" s="35"/>
      <c r="J221" s="35">
        <f t="shared" si="7"/>
        <v>0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6"/>
        <v>0</v>
      </c>
      <c r="E222" s="18"/>
      <c r="F222" s="7"/>
      <c r="G222" s="19"/>
      <c r="H222" s="35"/>
      <c r="I222" s="35"/>
      <c r="J222" s="35">
        <f t="shared" si="7"/>
        <v>0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6"/>
        <v>0</v>
      </c>
      <c r="E223" s="18"/>
      <c r="F223" s="7"/>
      <c r="G223" s="19"/>
      <c r="H223" s="35"/>
      <c r="I223" s="35"/>
      <c r="J223" s="35">
        <f t="shared" si="7"/>
        <v>0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6"/>
        <v>0</v>
      </c>
      <c r="E224" s="18"/>
      <c r="F224" s="7"/>
      <c r="G224" s="19"/>
      <c r="H224" s="35"/>
      <c r="I224" s="35"/>
      <c r="J224" s="35">
        <f t="shared" si="7"/>
        <v>0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6"/>
        <v>0</v>
      </c>
      <c r="E225" s="18"/>
      <c r="F225" s="7"/>
      <c r="G225" s="19"/>
      <c r="H225" s="35"/>
      <c r="I225" s="35"/>
      <c r="J225" s="35">
        <f t="shared" si="7"/>
        <v>0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6"/>
        <v>0</v>
      </c>
      <c r="E226" s="18"/>
      <c r="F226" s="7"/>
      <c r="G226" s="19"/>
      <c r="H226" s="35"/>
      <c r="I226" s="35"/>
      <c r="J226" s="35">
        <f t="shared" si="7"/>
        <v>0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6"/>
        <v>0</v>
      </c>
      <c r="E227" s="18"/>
      <c r="F227" s="7"/>
      <c r="G227" s="19"/>
      <c r="H227" s="35"/>
      <c r="I227" s="35"/>
      <c r="J227" s="35">
        <f t="shared" si="7"/>
        <v>0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6"/>
        <v>0</v>
      </c>
      <c r="E228" s="18"/>
      <c r="F228" s="7"/>
      <c r="G228" s="19"/>
      <c r="H228" s="35"/>
      <c r="I228" s="35"/>
      <c r="J228" s="35">
        <f t="shared" si="7"/>
        <v>0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6"/>
        <v>0</v>
      </c>
      <c r="E229" s="18"/>
      <c r="F229" s="7"/>
      <c r="G229" s="19"/>
      <c r="H229" s="35"/>
      <c r="I229" s="35"/>
      <c r="J229" s="35">
        <f t="shared" si="7"/>
        <v>0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6"/>
        <v>0</v>
      </c>
      <c r="E230" s="18"/>
      <c r="F230" s="7"/>
      <c r="G230" s="19"/>
      <c r="H230" s="35"/>
      <c r="I230" s="35"/>
      <c r="J230" s="35">
        <f t="shared" si="7"/>
        <v>0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6"/>
        <v>0</v>
      </c>
      <c r="E231" s="18"/>
      <c r="F231" s="7"/>
      <c r="G231" s="19"/>
      <c r="H231" s="35"/>
      <c r="I231" s="35"/>
      <c r="J231" s="35">
        <f t="shared" si="7"/>
        <v>0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6"/>
        <v>0</v>
      </c>
      <c r="E232" s="18"/>
      <c r="F232" s="7"/>
      <c r="G232" s="19"/>
      <c r="H232" s="35"/>
      <c r="I232" s="35"/>
      <c r="J232" s="35">
        <f t="shared" si="7"/>
        <v>0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6"/>
        <v>0</v>
      </c>
      <c r="E233" s="18"/>
      <c r="F233" s="7"/>
      <c r="G233" s="19"/>
      <c r="H233" s="35"/>
      <c r="I233" s="35"/>
      <c r="J233" s="35">
        <f t="shared" si="7"/>
        <v>0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6"/>
        <v>0</v>
      </c>
      <c r="E234" s="18"/>
      <c r="F234" s="7"/>
      <c r="G234" s="19"/>
      <c r="H234" s="35"/>
      <c r="I234" s="35"/>
      <c r="J234" s="35">
        <f t="shared" si="7"/>
        <v>0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6"/>
        <v>0</v>
      </c>
      <c r="E235" s="18"/>
      <c r="F235" s="7"/>
      <c r="G235" s="19"/>
      <c r="H235" s="35"/>
      <c r="I235" s="35"/>
      <c r="J235" s="35">
        <f t="shared" si="7"/>
        <v>0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6"/>
        <v>0</v>
      </c>
      <c r="E236" s="18"/>
      <c r="F236" s="7"/>
      <c r="G236" s="19"/>
      <c r="H236" s="35"/>
      <c r="I236" s="35"/>
      <c r="J236" s="35">
        <f t="shared" si="7"/>
        <v>0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6"/>
        <v>0</v>
      </c>
      <c r="E237" s="18"/>
      <c r="F237" s="7"/>
      <c r="G237" s="19"/>
      <c r="H237" s="35"/>
      <c r="I237" s="35"/>
      <c r="J237" s="35">
        <f t="shared" si="7"/>
        <v>0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6"/>
        <v>0</v>
      </c>
      <c r="E238" s="18"/>
      <c r="F238" s="7"/>
      <c r="G238" s="19"/>
      <c r="H238" s="35"/>
      <c r="I238" s="35"/>
      <c r="J238" s="35">
        <f t="shared" si="7"/>
        <v>0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6"/>
        <v>0</v>
      </c>
      <c r="E239" s="18"/>
      <c r="F239" s="7"/>
      <c r="G239" s="19"/>
      <c r="H239" s="35"/>
      <c r="I239" s="35"/>
      <c r="J239" s="35">
        <f t="shared" si="7"/>
        <v>0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6"/>
        <v>0</v>
      </c>
      <c r="E240" s="18"/>
      <c r="F240" s="7"/>
      <c r="G240" s="19"/>
      <c r="H240" s="35"/>
      <c r="I240" s="35"/>
      <c r="J240" s="35">
        <f t="shared" si="7"/>
        <v>0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6"/>
        <v>0</v>
      </c>
      <c r="E241" s="18"/>
      <c r="F241" s="7"/>
      <c r="G241" s="19"/>
      <c r="H241" s="35"/>
      <c r="I241" s="35"/>
      <c r="J241" s="35">
        <f t="shared" si="7"/>
        <v>0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6"/>
        <v>0</v>
      </c>
      <c r="E242" s="18"/>
      <c r="F242" s="7"/>
      <c r="G242" s="19"/>
      <c r="H242" s="35"/>
      <c r="I242" s="35"/>
      <c r="J242" s="35">
        <f t="shared" si="7"/>
        <v>0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0</v>
      </c>
      <c r="E243" s="18"/>
      <c r="F243" s="7"/>
      <c r="G243" s="19"/>
      <c r="H243" s="35"/>
      <c r="I243" s="35"/>
      <c r="J243" s="35">
        <f t="shared" si="7"/>
        <v>0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0</v>
      </c>
      <c r="E244" s="18"/>
      <c r="F244" s="7"/>
      <c r="G244" s="19"/>
      <c r="H244" s="35"/>
      <c r="I244" s="35"/>
      <c r="J244" s="35">
        <f t="shared" si="7"/>
        <v>0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0</v>
      </c>
      <c r="E245" s="18"/>
      <c r="F245" s="7"/>
      <c r="G245" s="19"/>
      <c r="H245" s="35"/>
      <c r="I245" s="35"/>
      <c r="J245" s="35">
        <f t="shared" si="7"/>
        <v>0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0</v>
      </c>
      <c r="E246" s="18"/>
      <c r="F246" s="7"/>
      <c r="G246" s="19"/>
      <c r="H246" s="35"/>
      <c r="I246" s="35"/>
      <c r="J246" s="35">
        <f t="shared" si="7"/>
        <v>0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0</v>
      </c>
      <c r="E247" s="18"/>
      <c r="F247" s="7"/>
      <c r="G247" s="19"/>
      <c r="H247" s="35"/>
      <c r="I247" s="35"/>
      <c r="J247" s="35">
        <f t="shared" si="7"/>
        <v>0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0</v>
      </c>
      <c r="E248" s="18"/>
      <c r="F248" s="7"/>
      <c r="G248" s="19"/>
      <c r="H248" s="35"/>
      <c r="I248" s="35"/>
      <c r="J248" s="35">
        <f t="shared" si="7"/>
        <v>0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0</v>
      </c>
      <c r="E249" s="18"/>
      <c r="F249" s="7"/>
      <c r="G249" s="19"/>
      <c r="H249" s="35"/>
      <c r="I249" s="35"/>
      <c r="J249" s="35">
        <f t="shared" si="7"/>
        <v>0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0</v>
      </c>
      <c r="E250" s="18"/>
      <c r="F250" s="7"/>
      <c r="G250" s="19"/>
      <c r="H250" s="35"/>
      <c r="I250" s="35"/>
      <c r="J250" s="35">
        <f t="shared" si="7"/>
        <v>0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0</v>
      </c>
      <c r="E251" s="18"/>
      <c r="F251" s="7"/>
      <c r="G251" s="19"/>
      <c r="H251" s="35"/>
      <c r="I251" s="35"/>
      <c r="J251" s="35">
        <f t="shared" si="7"/>
        <v>0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0</v>
      </c>
      <c r="E252" s="18"/>
      <c r="F252" s="7"/>
      <c r="G252" s="19"/>
      <c r="H252" s="35"/>
      <c r="I252" s="35"/>
      <c r="J252" s="35">
        <f t="shared" si="7"/>
        <v>0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0</v>
      </c>
      <c r="E253" s="18"/>
      <c r="F253" s="7"/>
      <c r="G253" s="19"/>
      <c r="H253" s="35"/>
      <c r="I253" s="35"/>
      <c r="J253" s="35">
        <f t="shared" si="7"/>
        <v>0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0</v>
      </c>
      <c r="E254" s="18"/>
      <c r="F254" s="7"/>
      <c r="G254" s="19"/>
      <c r="H254" s="35"/>
      <c r="I254" s="35"/>
      <c r="J254" s="35">
        <f t="shared" si="7"/>
        <v>0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0</v>
      </c>
      <c r="E255" s="18"/>
      <c r="F255" s="7"/>
      <c r="G255" s="19"/>
      <c r="H255" s="35"/>
      <c r="I255" s="35"/>
      <c r="J255" s="35">
        <f t="shared" si="7"/>
        <v>0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0</v>
      </c>
      <c r="E256" s="18"/>
      <c r="F256" s="7"/>
      <c r="G256" s="19"/>
      <c r="H256" s="35"/>
      <c r="I256" s="35"/>
      <c r="J256" s="35">
        <f t="shared" si="7"/>
        <v>0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0</v>
      </c>
      <c r="E257" s="18"/>
      <c r="F257" s="7"/>
      <c r="G257" s="19"/>
      <c r="H257" s="35"/>
      <c r="I257" s="35"/>
      <c r="J257" s="35">
        <f t="shared" si="7"/>
        <v>0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0</v>
      </c>
      <c r="E258" s="18"/>
      <c r="F258" s="7"/>
      <c r="G258" s="19"/>
      <c r="H258" s="35"/>
      <c r="I258" s="35"/>
      <c r="J258" s="35">
        <f t="shared" si="7"/>
        <v>0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0</v>
      </c>
      <c r="E259" s="18"/>
      <c r="F259" s="7"/>
      <c r="G259" s="19"/>
      <c r="H259" s="35"/>
      <c r="I259" s="35"/>
      <c r="J259" s="35">
        <f t="shared" si="7"/>
        <v>0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0</v>
      </c>
      <c r="E260" s="18"/>
      <c r="F260" s="7"/>
      <c r="G260" s="19"/>
      <c r="H260" s="35"/>
      <c r="I260" s="35"/>
      <c r="J260" s="35">
        <f t="shared" si="7"/>
        <v>0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0</v>
      </c>
      <c r="E261" s="18"/>
      <c r="F261" s="7"/>
      <c r="G261" s="19"/>
      <c r="H261" s="35"/>
      <c r="I261" s="35"/>
      <c r="J261" s="35">
        <f t="shared" si="7"/>
        <v>0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0</v>
      </c>
      <c r="E262" s="18"/>
      <c r="F262" s="7"/>
      <c r="G262" s="19"/>
      <c r="H262" s="35"/>
      <c r="I262" s="35"/>
      <c r="J262" s="35">
        <f t="shared" si="7"/>
        <v>0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ref="D263:D326" si="8">D262+B263-C263</f>
        <v>0</v>
      </c>
      <c r="E263" s="18"/>
      <c r="F263" s="7"/>
      <c r="G263" s="19"/>
      <c r="H263" s="35"/>
      <c r="I263" s="35"/>
      <c r="J263" s="35">
        <f t="shared" si="7"/>
        <v>0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8"/>
        <v>0</v>
      </c>
      <c r="E264" s="18"/>
      <c r="F264" s="7"/>
      <c r="G264" s="19"/>
      <c r="H264" s="35"/>
      <c r="I264" s="35"/>
      <c r="J264" s="35">
        <f t="shared" ref="J264:J327" si="9">J263+H264-I264</f>
        <v>0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8"/>
        <v>0</v>
      </c>
      <c r="E265" s="18"/>
      <c r="F265" s="7"/>
      <c r="G265" s="19"/>
      <c r="H265" s="35"/>
      <c r="I265" s="35"/>
      <c r="J265" s="35">
        <f t="shared" si="9"/>
        <v>0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0</v>
      </c>
      <c r="E266" s="18"/>
      <c r="F266" s="7"/>
      <c r="G266" s="19"/>
      <c r="H266" s="35"/>
      <c r="I266" s="35"/>
      <c r="J266" s="35">
        <f t="shared" si="9"/>
        <v>0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0</v>
      </c>
      <c r="E267" s="18"/>
      <c r="F267" s="7"/>
      <c r="G267" s="19"/>
      <c r="H267" s="35"/>
      <c r="I267" s="35"/>
      <c r="J267" s="35">
        <f t="shared" si="9"/>
        <v>0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0</v>
      </c>
      <c r="E268" s="18"/>
      <c r="F268" s="7"/>
      <c r="G268" s="19"/>
      <c r="H268" s="35"/>
      <c r="I268" s="35"/>
      <c r="J268" s="35">
        <f t="shared" si="9"/>
        <v>0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0</v>
      </c>
      <c r="E269" s="18"/>
      <c r="F269" s="7"/>
      <c r="G269" s="19"/>
      <c r="H269" s="35"/>
      <c r="I269" s="35"/>
      <c r="J269" s="35">
        <f t="shared" si="9"/>
        <v>0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0</v>
      </c>
      <c r="E270" s="18"/>
      <c r="F270" s="7"/>
      <c r="G270" s="19"/>
      <c r="H270" s="35"/>
      <c r="I270" s="35"/>
      <c r="J270" s="35">
        <f t="shared" si="9"/>
        <v>0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0</v>
      </c>
      <c r="E271" s="18"/>
      <c r="F271" s="7"/>
      <c r="G271" s="19"/>
      <c r="H271" s="35"/>
      <c r="I271" s="35"/>
      <c r="J271" s="35">
        <f t="shared" si="9"/>
        <v>0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0</v>
      </c>
      <c r="E272" s="18"/>
      <c r="F272" s="7"/>
      <c r="G272" s="19"/>
      <c r="H272" s="35"/>
      <c r="I272" s="35"/>
      <c r="J272" s="35">
        <f t="shared" si="9"/>
        <v>0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0</v>
      </c>
      <c r="E273" s="18"/>
      <c r="F273" s="7"/>
      <c r="G273" s="19"/>
      <c r="H273" s="35"/>
      <c r="I273" s="35"/>
      <c r="J273" s="35">
        <f t="shared" si="9"/>
        <v>0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0</v>
      </c>
      <c r="E274" s="18"/>
      <c r="F274" s="7"/>
      <c r="G274" s="19"/>
      <c r="H274" s="35"/>
      <c r="I274" s="35"/>
      <c r="J274" s="35">
        <f t="shared" si="9"/>
        <v>0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0</v>
      </c>
      <c r="E275" s="18"/>
      <c r="F275" s="7"/>
      <c r="G275" s="19"/>
      <c r="H275" s="35"/>
      <c r="I275" s="35"/>
      <c r="J275" s="35">
        <f t="shared" si="9"/>
        <v>0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0</v>
      </c>
      <c r="E276" s="18"/>
      <c r="F276" s="7"/>
      <c r="G276" s="19"/>
      <c r="H276" s="35"/>
      <c r="I276" s="35"/>
      <c r="J276" s="35">
        <f t="shared" si="9"/>
        <v>0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0</v>
      </c>
      <c r="E277" s="18"/>
      <c r="F277" s="7"/>
      <c r="G277" s="19"/>
      <c r="H277" s="35"/>
      <c r="I277" s="35"/>
      <c r="J277" s="35">
        <f t="shared" si="9"/>
        <v>0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0</v>
      </c>
      <c r="E278" s="18"/>
      <c r="F278" s="7"/>
      <c r="G278" s="19"/>
      <c r="H278" s="35"/>
      <c r="I278" s="35"/>
      <c r="J278" s="35">
        <f t="shared" si="9"/>
        <v>0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0</v>
      </c>
      <c r="E279" s="18"/>
      <c r="F279" s="7"/>
      <c r="G279" s="19"/>
      <c r="H279" s="35"/>
      <c r="I279" s="35"/>
      <c r="J279" s="35">
        <f t="shared" si="9"/>
        <v>0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0</v>
      </c>
      <c r="E280" s="18"/>
      <c r="F280" s="7"/>
      <c r="G280" s="19"/>
      <c r="H280" s="35"/>
      <c r="I280" s="35"/>
      <c r="J280" s="35">
        <f t="shared" si="9"/>
        <v>0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0</v>
      </c>
      <c r="E281" s="18"/>
      <c r="F281" s="7"/>
      <c r="G281" s="19"/>
      <c r="H281" s="35"/>
      <c r="I281" s="35"/>
      <c r="J281" s="35">
        <f t="shared" si="9"/>
        <v>0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0</v>
      </c>
      <c r="E282" s="18"/>
      <c r="F282" s="7"/>
      <c r="G282" s="19"/>
      <c r="H282" s="35"/>
      <c r="I282" s="35"/>
      <c r="J282" s="35">
        <f t="shared" si="9"/>
        <v>0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0</v>
      </c>
      <c r="E283" s="18"/>
      <c r="F283" s="7"/>
      <c r="G283" s="19"/>
      <c r="H283" s="35"/>
      <c r="I283" s="35"/>
      <c r="J283" s="35">
        <f t="shared" si="9"/>
        <v>0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0</v>
      </c>
      <c r="E284" s="18"/>
      <c r="F284" s="7"/>
      <c r="G284" s="19"/>
      <c r="H284" s="35"/>
      <c r="I284" s="35"/>
      <c r="J284" s="35">
        <f t="shared" si="9"/>
        <v>0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0</v>
      </c>
      <c r="E285" s="18"/>
      <c r="F285" s="7"/>
      <c r="G285" s="19"/>
      <c r="H285" s="35"/>
      <c r="I285" s="35"/>
      <c r="J285" s="35">
        <f t="shared" si="9"/>
        <v>0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0</v>
      </c>
      <c r="E286" s="18"/>
      <c r="F286" s="7"/>
      <c r="G286" s="19"/>
      <c r="H286" s="35"/>
      <c r="I286" s="35"/>
      <c r="J286" s="35">
        <f t="shared" si="9"/>
        <v>0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0</v>
      </c>
      <c r="E287" s="18"/>
      <c r="F287" s="7"/>
      <c r="G287" s="19"/>
      <c r="H287" s="35"/>
      <c r="I287" s="35"/>
      <c r="J287" s="35">
        <f t="shared" si="9"/>
        <v>0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0</v>
      </c>
      <c r="E288" s="18"/>
      <c r="F288" s="7"/>
      <c r="G288" s="19"/>
      <c r="H288" s="35"/>
      <c r="I288" s="35"/>
      <c r="J288" s="35">
        <f t="shared" si="9"/>
        <v>0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0</v>
      </c>
      <c r="E289" s="18"/>
      <c r="F289" s="7"/>
      <c r="G289" s="19"/>
      <c r="H289" s="35"/>
      <c r="I289" s="35"/>
      <c r="J289" s="35">
        <f t="shared" si="9"/>
        <v>0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0</v>
      </c>
      <c r="E290" s="18"/>
      <c r="F290" s="7"/>
      <c r="G290" s="19"/>
      <c r="H290" s="35"/>
      <c r="I290" s="35"/>
      <c r="J290" s="35">
        <f t="shared" si="9"/>
        <v>0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0</v>
      </c>
      <c r="E291" s="18"/>
      <c r="F291" s="7"/>
      <c r="G291" s="19"/>
      <c r="H291" s="35"/>
      <c r="I291" s="35"/>
      <c r="J291" s="35">
        <f t="shared" si="9"/>
        <v>0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0</v>
      </c>
      <c r="E292" s="18"/>
      <c r="F292" s="7"/>
      <c r="G292" s="19"/>
      <c r="H292" s="35"/>
      <c r="I292" s="35"/>
      <c r="J292" s="35">
        <f t="shared" si="9"/>
        <v>0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0</v>
      </c>
      <c r="E293" s="18"/>
      <c r="F293" s="7"/>
      <c r="G293" s="19"/>
      <c r="H293" s="35"/>
      <c r="I293" s="35"/>
      <c r="J293" s="35">
        <f t="shared" si="9"/>
        <v>0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0</v>
      </c>
      <c r="E294" s="18"/>
      <c r="F294" s="7"/>
      <c r="G294" s="19"/>
      <c r="H294" s="35"/>
      <c r="I294" s="35"/>
      <c r="J294" s="35">
        <f t="shared" si="9"/>
        <v>0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0</v>
      </c>
      <c r="E295" s="18"/>
      <c r="F295" s="7"/>
      <c r="G295" s="19"/>
      <c r="H295" s="35"/>
      <c r="I295" s="35"/>
      <c r="J295" s="35">
        <f t="shared" si="9"/>
        <v>0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0</v>
      </c>
      <c r="E296" s="18"/>
      <c r="F296" s="7"/>
      <c r="G296" s="19"/>
      <c r="H296" s="35"/>
      <c r="I296" s="35"/>
      <c r="J296" s="35">
        <f t="shared" si="9"/>
        <v>0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0</v>
      </c>
      <c r="E297" s="18"/>
      <c r="F297" s="7"/>
      <c r="G297" s="19"/>
      <c r="H297" s="35"/>
      <c r="I297" s="35"/>
      <c r="J297" s="35">
        <f t="shared" si="9"/>
        <v>0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0</v>
      </c>
      <c r="E298" s="18"/>
      <c r="F298" s="7"/>
      <c r="G298" s="19"/>
      <c r="H298" s="35"/>
      <c r="I298" s="35"/>
      <c r="J298" s="35">
        <f t="shared" si="9"/>
        <v>0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0</v>
      </c>
      <c r="E299" s="18"/>
      <c r="F299" s="7"/>
      <c r="G299" s="19"/>
      <c r="H299" s="35"/>
      <c r="I299" s="35"/>
      <c r="J299" s="35">
        <f t="shared" si="9"/>
        <v>0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0</v>
      </c>
      <c r="E300" s="18"/>
      <c r="F300" s="7"/>
      <c r="G300" s="19"/>
      <c r="H300" s="35"/>
      <c r="I300" s="35"/>
      <c r="J300" s="35">
        <f t="shared" si="9"/>
        <v>0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0</v>
      </c>
      <c r="E301" s="18"/>
      <c r="F301" s="7"/>
      <c r="G301" s="19"/>
      <c r="H301" s="35"/>
      <c r="I301" s="35"/>
      <c r="J301" s="35">
        <f t="shared" si="9"/>
        <v>0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0</v>
      </c>
      <c r="E302" s="18"/>
      <c r="F302" s="7"/>
      <c r="G302" s="19"/>
      <c r="H302" s="35"/>
      <c r="I302" s="35"/>
      <c r="J302" s="35">
        <f t="shared" si="9"/>
        <v>0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0</v>
      </c>
      <c r="E303" s="18"/>
      <c r="F303" s="7"/>
      <c r="G303" s="19"/>
      <c r="H303" s="35"/>
      <c r="I303" s="35"/>
      <c r="J303" s="35">
        <f t="shared" si="9"/>
        <v>0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0</v>
      </c>
      <c r="E304" s="18"/>
      <c r="F304" s="7"/>
      <c r="G304" s="19"/>
      <c r="H304" s="35"/>
      <c r="I304" s="35"/>
      <c r="J304" s="35">
        <f t="shared" si="9"/>
        <v>0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0</v>
      </c>
      <c r="E305" s="18"/>
      <c r="F305" s="7"/>
      <c r="G305" s="19"/>
      <c r="H305" s="35"/>
      <c r="I305" s="35"/>
      <c r="J305" s="35">
        <f t="shared" si="9"/>
        <v>0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0</v>
      </c>
      <c r="E306" s="18"/>
      <c r="F306" s="7"/>
      <c r="G306" s="19"/>
      <c r="H306" s="35"/>
      <c r="I306" s="35"/>
      <c r="J306" s="35">
        <f t="shared" si="9"/>
        <v>0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0</v>
      </c>
      <c r="E307" s="18"/>
      <c r="F307" s="7"/>
      <c r="G307" s="19"/>
      <c r="H307" s="35"/>
      <c r="I307" s="35"/>
      <c r="J307" s="35">
        <f t="shared" si="9"/>
        <v>0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0</v>
      </c>
      <c r="E308" s="18"/>
      <c r="F308" s="7"/>
      <c r="G308" s="19"/>
      <c r="H308" s="35"/>
      <c r="I308" s="35"/>
      <c r="J308" s="35">
        <f t="shared" si="9"/>
        <v>0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0</v>
      </c>
      <c r="E309" s="18"/>
      <c r="F309" s="7"/>
      <c r="G309" s="19"/>
      <c r="H309" s="35"/>
      <c r="I309" s="35"/>
      <c r="J309" s="35">
        <f t="shared" si="9"/>
        <v>0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0</v>
      </c>
      <c r="E310" s="18"/>
      <c r="F310" s="7"/>
      <c r="G310" s="19"/>
      <c r="H310" s="35"/>
      <c r="I310" s="35"/>
      <c r="J310" s="35">
        <f t="shared" si="9"/>
        <v>0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0</v>
      </c>
      <c r="E311" s="18"/>
      <c r="F311" s="7"/>
      <c r="G311" s="19"/>
      <c r="H311" s="35"/>
      <c r="I311" s="35"/>
      <c r="J311" s="35">
        <f t="shared" si="9"/>
        <v>0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0</v>
      </c>
      <c r="E312" s="18"/>
      <c r="F312" s="7"/>
      <c r="G312" s="19"/>
      <c r="H312" s="35"/>
      <c r="I312" s="35"/>
      <c r="J312" s="35">
        <f t="shared" si="9"/>
        <v>0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0</v>
      </c>
      <c r="E313" s="18"/>
      <c r="F313" s="7"/>
      <c r="G313" s="19"/>
      <c r="H313" s="35"/>
      <c r="I313" s="35"/>
      <c r="J313" s="35">
        <f t="shared" si="9"/>
        <v>0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0</v>
      </c>
      <c r="E314" s="18"/>
      <c r="F314" s="7"/>
      <c r="G314" s="19"/>
      <c r="H314" s="35"/>
      <c r="I314" s="35"/>
      <c r="J314" s="35">
        <f t="shared" si="9"/>
        <v>0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0</v>
      </c>
      <c r="E315" s="18"/>
      <c r="F315" s="7"/>
      <c r="G315" s="19"/>
      <c r="H315" s="35"/>
      <c r="I315" s="35"/>
      <c r="J315" s="35">
        <f t="shared" si="9"/>
        <v>0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0</v>
      </c>
      <c r="E316" s="18"/>
      <c r="F316" s="7"/>
      <c r="G316" s="19"/>
      <c r="H316" s="35"/>
      <c r="I316" s="35"/>
      <c r="J316" s="35">
        <f t="shared" si="9"/>
        <v>0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0</v>
      </c>
      <c r="E317" s="18"/>
      <c r="F317" s="7"/>
      <c r="G317" s="19"/>
      <c r="H317" s="35"/>
      <c r="I317" s="35"/>
      <c r="J317" s="35">
        <f t="shared" si="9"/>
        <v>0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0</v>
      </c>
      <c r="E318" s="18"/>
      <c r="F318" s="7"/>
      <c r="G318" s="19"/>
      <c r="H318" s="35"/>
      <c r="I318" s="35"/>
      <c r="J318" s="35">
        <f t="shared" si="9"/>
        <v>0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0</v>
      </c>
      <c r="E319" s="18"/>
      <c r="F319" s="7"/>
      <c r="G319" s="19"/>
      <c r="H319" s="35"/>
      <c r="I319" s="35"/>
      <c r="J319" s="35">
        <f t="shared" si="9"/>
        <v>0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0</v>
      </c>
      <c r="E320" s="18"/>
      <c r="F320" s="7"/>
      <c r="G320" s="19"/>
      <c r="H320" s="35"/>
      <c r="I320" s="35"/>
      <c r="J320" s="35">
        <f t="shared" si="9"/>
        <v>0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0</v>
      </c>
      <c r="E321" s="18"/>
      <c r="F321" s="7"/>
      <c r="G321" s="19"/>
      <c r="H321" s="35"/>
      <c r="I321" s="35"/>
      <c r="J321" s="35">
        <f t="shared" si="9"/>
        <v>0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0</v>
      </c>
      <c r="E322" s="18"/>
      <c r="F322" s="7"/>
      <c r="G322" s="19"/>
      <c r="H322" s="35"/>
      <c r="I322" s="35"/>
      <c r="J322" s="35">
        <f t="shared" si="9"/>
        <v>0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0</v>
      </c>
      <c r="E323" s="18"/>
      <c r="F323" s="7"/>
      <c r="G323" s="19"/>
      <c r="H323" s="35"/>
      <c r="I323" s="35"/>
      <c r="J323" s="35">
        <f t="shared" si="9"/>
        <v>0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0</v>
      </c>
      <c r="E324" s="18"/>
      <c r="F324" s="7"/>
      <c r="G324" s="19"/>
      <c r="H324" s="35"/>
      <c r="I324" s="35"/>
      <c r="J324" s="35">
        <f t="shared" si="9"/>
        <v>0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0</v>
      </c>
      <c r="E325" s="18"/>
      <c r="F325" s="7"/>
      <c r="G325" s="19"/>
      <c r="H325" s="35"/>
      <c r="I325" s="35"/>
      <c r="J325" s="35">
        <f t="shared" si="9"/>
        <v>0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0</v>
      </c>
      <c r="E326" s="18"/>
      <c r="F326" s="7"/>
      <c r="G326" s="19"/>
      <c r="H326" s="35"/>
      <c r="I326" s="35"/>
      <c r="J326" s="35">
        <f t="shared" si="9"/>
        <v>0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ref="D327:D390" si="10">D326+B327-C327</f>
        <v>0</v>
      </c>
      <c r="E327" s="18"/>
      <c r="F327" s="7"/>
      <c r="G327" s="19"/>
      <c r="H327" s="35"/>
      <c r="I327" s="35"/>
      <c r="J327" s="35">
        <f t="shared" si="9"/>
        <v>0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10"/>
        <v>0</v>
      </c>
      <c r="E328" s="18"/>
      <c r="F328" s="7"/>
      <c r="G328" s="19"/>
      <c r="H328" s="35"/>
      <c r="I328" s="35"/>
      <c r="J328" s="35">
        <f t="shared" ref="J328:J391" si="11">J327+H328-I328</f>
        <v>0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0"/>
        <v>0</v>
      </c>
      <c r="E329" s="18"/>
      <c r="F329" s="7"/>
      <c r="G329" s="19"/>
      <c r="H329" s="35"/>
      <c r="I329" s="35"/>
      <c r="J329" s="35">
        <f t="shared" si="11"/>
        <v>0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0</v>
      </c>
      <c r="E330" s="18"/>
      <c r="F330" s="7"/>
      <c r="G330" s="19"/>
      <c r="H330" s="35"/>
      <c r="I330" s="35"/>
      <c r="J330" s="35">
        <f t="shared" si="11"/>
        <v>0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0</v>
      </c>
      <c r="E331" s="18"/>
      <c r="F331" s="7"/>
      <c r="G331" s="19"/>
      <c r="H331" s="35"/>
      <c r="I331" s="35"/>
      <c r="J331" s="35">
        <f t="shared" si="11"/>
        <v>0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0</v>
      </c>
      <c r="E332" s="18"/>
      <c r="F332" s="7"/>
      <c r="G332" s="19"/>
      <c r="H332" s="35"/>
      <c r="I332" s="35"/>
      <c r="J332" s="35">
        <f t="shared" si="11"/>
        <v>0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0</v>
      </c>
      <c r="E333" s="18"/>
      <c r="F333" s="7"/>
      <c r="G333" s="19"/>
      <c r="H333" s="35"/>
      <c r="I333" s="35"/>
      <c r="J333" s="35">
        <f t="shared" si="11"/>
        <v>0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0</v>
      </c>
      <c r="E334" s="18"/>
      <c r="F334" s="7"/>
      <c r="G334" s="19"/>
      <c r="H334" s="35"/>
      <c r="I334" s="35"/>
      <c r="J334" s="35">
        <f t="shared" si="11"/>
        <v>0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0</v>
      </c>
      <c r="E335" s="18"/>
      <c r="F335" s="7"/>
      <c r="G335" s="19"/>
      <c r="H335" s="35"/>
      <c r="I335" s="35"/>
      <c r="J335" s="35">
        <f t="shared" si="11"/>
        <v>0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0</v>
      </c>
      <c r="E336" s="18"/>
      <c r="F336" s="7"/>
      <c r="G336" s="19"/>
      <c r="H336" s="35"/>
      <c r="I336" s="35"/>
      <c r="J336" s="35">
        <f t="shared" si="11"/>
        <v>0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0</v>
      </c>
      <c r="E337" s="18"/>
      <c r="F337" s="7"/>
      <c r="G337" s="19"/>
      <c r="H337" s="35"/>
      <c r="I337" s="35"/>
      <c r="J337" s="35">
        <f t="shared" si="11"/>
        <v>0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0</v>
      </c>
      <c r="E338" s="18"/>
      <c r="F338" s="7"/>
      <c r="G338" s="19"/>
      <c r="H338" s="35"/>
      <c r="I338" s="35"/>
      <c r="J338" s="35">
        <f t="shared" si="11"/>
        <v>0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0</v>
      </c>
      <c r="E339" s="18"/>
      <c r="F339" s="7"/>
      <c r="G339" s="19"/>
      <c r="H339" s="35"/>
      <c r="I339" s="35"/>
      <c r="J339" s="35">
        <f t="shared" si="11"/>
        <v>0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0</v>
      </c>
      <c r="E340" s="18"/>
      <c r="F340" s="7"/>
      <c r="G340" s="19"/>
      <c r="H340" s="35"/>
      <c r="I340" s="35"/>
      <c r="J340" s="35">
        <f t="shared" si="11"/>
        <v>0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0</v>
      </c>
      <c r="E341" s="18"/>
      <c r="F341" s="7"/>
      <c r="G341" s="19"/>
      <c r="H341" s="35"/>
      <c r="I341" s="35"/>
      <c r="J341" s="35">
        <f t="shared" si="11"/>
        <v>0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0</v>
      </c>
      <c r="E342" s="18"/>
      <c r="F342" s="7"/>
      <c r="G342" s="19"/>
      <c r="H342" s="35"/>
      <c r="I342" s="35"/>
      <c r="J342" s="35">
        <f t="shared" si="11"/>
        <v>0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0</v>
      </c>
      <c r="E343" s="18"/>
      <c r="F343" s="7"/>
      <c r="G343" s="19"/>
      <c r="H343" s="35"/>
      <c r="I343" s="35"/>
      <c r="J343" s="35">
        <f t="shared" si="11"/>
        <v>0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0</v>
      </c>
      <c r="E344" s="18"/>
      <c r="F344" s="7"/>
      <c r="G344" s="19"/>
      <c r="H344" s="35"/>
      <c r="I344" s="35"/>
      <c r="J344" s="35">
        <f t="shared" si="11"/>
        <v>0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0</v>
      </c>
      <c r="E345" s="18"/>
      <c r="F345" s="7"/>
      <c r="G345" s="19"/>
      <c r="H345" s="35"/>
      <c r="I345" s="35"/>
      <c r="J345" s="35">
        <f t="shared" si="11"/>
        <v>0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0</v>
      </c>
      <c r="E346" s="18"/>
      <c r="F346" s="7"/>
      <c r="G346" s="19"/>
      <c r="H346" s="35"/>
      <c r="I346" s="35"/>
      <c r="J346" s="35">
        <f t="shared" si="11"/>
        <v>0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0</v>
      </c>
      <c r="E347" s="18"/>
      <c r="F347" s="7"/>
      <c r="G347" s="19"/>
      <c r="H347" s="35"/>
      <c r="I347" s="35"/>
      <c r="J347" s="35">
        <f t="shared" si="11"/>
        <v>0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0</v>
      </c>
      <c r="E348" s="18"/>
      <c r="F348" s="7"/>
      <c r="G348" s="19"/>
      <c r="H348" s="35"/>
      <c r="I348" s="35"/>
      <c r="J348" s="35">
        <f t="shared" si="11"/>
        <v>0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0</v>
      </c>
      <c r="E349" s="18"/>
      <c r="F349" s="7"/>
      <c r="G349" s="19"/>
      <c r="H349" s="35"/>
      <c r="I349" s="35"/>
      <c r="J349" s="35">
        <f t="shared" si="11"/>
        <v>0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0</v>
      </c>
      <c r="E350" s="18"/>
      <c r="F350" s="7"/>
      <c r="G350" s="19"/>
      <c r="H350" s="35"/>
      <c r="I350" s="35"/>
      <c r="J350" s="35">
        <f t="shared" si="11"/>
        <v>0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0</v>
      </c>
      <c r="E351" s="18"/>
      <c r="F351" s="7"/>
      <c r="G351" s="19"/>
      <c r="H351" s="35"/>
      <c r="I351" s="35"/>
      <c r="J351" s="35">
        <f t="shared" si="11"/>
        <v>0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0</v>
      </c>
      <c r="E352" s="18"/>
      <c r="F352" s="7"/>
      <c r="G352" s="19"/>
      <c r="H352" s="35"/>
      <c r="I352" s="35"/>
      <c r="J352" s="35">
        <f t="shared" si="11"/>
        <v>0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0</v>
      </c>
      <c r="E353" s="18"/>
      <c r="F353" s="7"/>
      <c r="G353" s="19"/>
      <c r="H353" s="35"/>
      <c r="I353" s="35"/>
      <c r="J353" s="35">
        <f t="shared" si="11"/>
        <v>0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0</v>
      </c>
      <c r="E354" s="18"/>
      <c r="F354" s="7"/>
      <c r="G354" s="19"/>
      <c r="H354" s="35"/>
      <c r="I354" s="35"/>
      <c r="J354" s="35">
        <f t="shared" si="11"/>
        <v>0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0"/>
        <v>0</v>
      </c>
      <c r="E355" s="18"/>
      <c r="F355" s="7"/>
      <c r="G355" s="19"/>
      <c r="H355" s="35"/>
      <c r="I355" s="35"/>
      <c r="J355" s="35">
        <f t="shared" si="11"/>
        <v>0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0"/>
        <v>0</v>
      </c>
      <c r="E356" s="18"/>
      <c r="F356" s="7"/>
      <c r="G356" s="19"/>
      <c r="H356" s="35"/>
      <c r="I356" s="35"/>
      <c r="J356" s="35">
        <f t="shared" si="11"/>
        <v>0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0"/>
        <v>0</v>
      </c>
      <c r="E357" s="18"/>
      <c r="F357" s="7"/>
      <c r="G357" s="19"/>
      <c r="H357" s="35"/>
      <c r="I357" s="35"/>
      <c r="J357" s="35">
        <f t="shared" si="11"/>
        <v>0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0"/>
        <v>0</v>
      </c>
      <c r="E358" s="18"/>
      <c r="F358" s="7"/>
      <c r="G358" s="19"/>
      <c r="H358" s="35"/>
      <c r="I358" s="35"/>
      <c r="J358" s="35">
        <f t="shared" si="11"/>
        <v>0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0"/>
        <v>0</v>
      </c>
      <c r="E359" s="18"/>
      <c r="F359" s="7"/>
      <c r="G359" s="19"/>
      <c r="H359" s="35"/>
      <c r="I359" s="35"/>
      <c r="J359" s="35">
        <f t="shared" si="11"/>
        <v>0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0"/>
        <v>0</v>
      </c>
      <c r="E360" s="18"/>
      <c r="F360" s="7"/>
      <c r="G360" s="19"/>
      <c r="H360" s="35"/>
      <c r="I360" s="35"/>
      <c r="J360" s="35">
        <f t="shared" si="11"/>
        <v>0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0"/>
        <v>0</v>
      </c>
      <c r="E361" s="18"/>
      <c r="F361" s="7"/>
      <c r="G361" s="19"/>
      <c r="H361" s="35"/>
      <c r="I361" s="35"/>
      <c r="J361" s="35">
        <f t="shared" si="11"/>
        <v>0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0"/>
        <v>0</v>
      </c>
      <c r="E362" s="18"/>
      <c r="F362" s="7"/>
      <c r="G362" s="19"/>
      <c r="H362" s="35"/>
      <c r="I362" s="35"/>
      <c r="J362" s="35">
        <f t="shared" si="11"/>
        <v>0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0"/>
        <v>0</v>
      </c>
      <c r="E363" s="18"/>
      <c r="F363" s="7"/>
      <c r="G363" s="19"/>
      <c r="H363" s="35"/>
      <c r="I363" s="35"/>
      <c r="J363" s="35">
        <f t="shared" si="11"/>
        <v>0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0"/>
        <v>0</v>
      </c>
      <c r="E364" s="18"/>
      <c r="F364" s="7"/>
      <c r="G364" s="19"/>
      <c r="H364" s="35"/>
      <c r="I364" s="35"/>
      <c r="J364" s="35">
        <f t="shared" si="11"/>
        <v>0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0"/>
        <v>0</v>
      </c>
      <c r="E365" s="18"/>
      <c r="F365" s="7"/>
      <c r="G365" s="19"/>
      <c r="H365" s="35"/>
      <c r="I365" s="35"/>
      <c r="J365" s="35">
        <f t="shared" si="11"/>
        <v>0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0"/>
        <v>0</v>
      </c>
      <c r="E366" s="18"/>
      <c r="F366" s="7"/>
      <c r="G366" s="19"/>
      <c r="H366" s="35"/>
      <c r="I366" s="35"/>
      <c r="J366" s="35">
        <f t="shared" si="11"/>
        <v>0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0"/>
        <v>0</v>
      </c>
      <c r="E367" s="18"/>
      <c r="F367" s="7"/>
      <c r="G367" s="19"/>
      <c r="H367" s="35"/>
      <c r="I367" s="35"/>
      <c r="J367" s="35">
        <f t="shared" si="11"/>
        <v>0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0"/>
        <v>0</v>
      </c>
      <c r="E368" s="18"/>
      <c r="F368" s="7"/>
      <c r="G368" s="19"/>
      <c r="H368" s="35"/>
      <c r="I368" s="35"/>
      <c r="J368" s="35">
        <f t="shared" si="11"/>
        <v>0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0"/>
        <v>0</v>
      </c>
      <c r="E369" s="18"/>
      <c r="F369" s="7"/>
      <c r="G369" s="19"/>
      <c r="H369" s="35"/>
      <c r="I369" s="35"/>
      <c r="J369" s="35">
        <f t="shared" si="11"/>
        <v>0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0"/>
        <v>0</v>
      </c>
      <c r="E370" s="18"/>
      <c r="F370" s="7"/>
      <c r="G370" s="19"/>
      <c r="H370" s="35"/>
      <c r="I370" s="35"/>
      <c r="J370" s="35">
        <f t="shared" si="11"/>
        <v>0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0"/>
        <v>0</v>
      </c>
      <c r="E371" s="18"/>
      <c r="F371" s="7"/>
      <c r="G371" s="19"/>
      <c r="H371" s="35"/>
      <c r="I371" s="35"/>
      <c r="J371" s="35">
        <f t="shared" si="11"/>
        <v>0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0"/>
        <v>0</v>
      </c>
      <c r="E372" s="18"/>
      <c r="F372" s="7"/>
      <c r="G372" s="19"/>
      <c r="H372" s="35"/>
      <c r="I372" s="35"/>
      <c r="J372" s="35">
        <f t="shared" si="11"/>
        <v>0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0"/>
        <v>0</v>
      </c>
      <c r="E373" s="18"/>
      <c r="F373" s="7"/>
      <c r="G373" s="19"/>
      <c r="H373" s="35"/>
      <c r="I373" s="35"/>
      <c r="J373" s="35">
        <f t="shared" si="11"/>
        <v>0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0"/>
        <v>0</v>
      </c>
      <c r="E374" s="18"/>
      <c r="F374" s="7"/>
      <c r="G374" s="19"/>
      <c r="H374" s="35"/>
      <c r="I374" s="35"/>
      <c r="J374" s="35">
        <f t="shared" si="11"/>
        <v>0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0"/>
        <v>0</v>
      </c>
      <c r="E375" s="18"/>
      <c r="F375" s="7"/>
      <c r="G375" s="19"/>
      <c r="H375" s="35"/>
      <c r="I375" s="35"/>
      <c r="J375" s="35">
        <f t="shared" si="11"/>
        <v>0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0"/>
        <v>0</v>
      </c>
      <c r="E376" s="18"/>
      <c r="F376" s="7"/>
      <c r="G376" s="19"/>
      <c r="H376" s="35"/>
      <c r="I376" s="35"/>
      <c r="J376" s="35">
        <f t="shared" si="11"/>
        <v>0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0"/>
        <v>0</v>
      </c>
      <c r="E377" s="18"/>
      <c r="F377" s="7"/>
      <c r="G377" s="19"/>
      <c r="H377" s="35"/>
      <c r="I377" s="35"/>
      <c r="J377" s="35">
        <f t="shared" si="11"/>
        <v>0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0"/>
        <v>0</v>
      </c>
      <c r="E378" s="18"/>
      <c r="F378" s="7"/>
      <c r="G378" s="19"/>
      <c r="H378" s="35"/>
      <c r="I378" s="35"/>
      <c r="J378" s="35">
        <f t="shared" si="11"/>
        <v>0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0"/>
        <v>0</v>
      </c>
      <c r="E379" s="18"/>
      <c r="F379" s="7"/>
      <c r="G379" s="19"/>
      <c r="H379" s="35"/>
      <c r="I379" s="35"/>
      <c r="J379" s="35">
        <f t="shared" si="11"/>
        <v>0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0"/>
        <v>0</v>
      </c>
      <c r="E380" s="18"/>
      <c r="F380" s="7"/>
      <c r="G380" s="19"/>
      <c r="H380" s="35"/>
      <c r="I380" s="35"/>
      <c r="J380" s="35">
        <f t="shared" si="11"/>
        <v>0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0"/>
        <v>0</v>
      </c>
      <c r="E381" s="18"/>
      <c r="F381" s="7"/>
      <c r="G381" s="19"/>
      <c r="H381" s="35"/>
      <c r="I381" s="35"/>
      <c r="J381" s="35">
        <f t="shared" si="11"/>
        <v>0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0"/>
        <v>0</v>
      </c>
      <c r="E382" s="18"/>
      <c r="F382" s="7"/>
      <c r="G382" s="19"/>
      <c r="H382" s="35"/>
      <c r="I382" s="35"/>
      <c r="J382" s="35">
        <f t="shared" si="11"/>
        <v>0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0"/>
        <v>0</v>
      </c>
      <c r="E383" s="18"/>
      <c r="F383" s="7"/>
      <c r="G383" s="19"/>
      <c r="H383" s="35"/>
      <c r="I383" s="35"/>
      <c r="J383" s="35">
        <f t="shared" si="11"/>
        <v>0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0"/>
        <v>0</v>
      </c>
      <c r="E384" s="18"/>
      <c r="F384" s="7"/>
      <c r="G384" s="19"/>
      <c r="H384" s="35"/>
      <c r="I384" s="35"/>
      <c r="J384" s="35">
        <f t="shared" si="11"/>
        <v>0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0"/>
        <v>0</v>
      </c>
      <c r="E385" s="18"/>
      <c r="F385" s="7"/>
      <c r="G385" s="19"/>
      <c r="H385" s="35"/>
      <c r="I385" s="35"/>
      <c r="J385" s="35">
        <f t="shared" si="11"/>
        <v>0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0"/>
        <v>0</v>
      </c>
      <c r="E386" s="18"/>
      <c r="F386" s="7"/>
      <c r="G386" s="19"/>
      <c r="H386" s="35"/>
      <c r="I386" s="35"/>
      <c r="J386" s="35">
        <f t="shared" si="11"/>
        <v>0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0"/>
        <v>0</v>
      </c>
      <c r="E387" s="18"/>
      <c r="F387" s="7"/>
      <c r="G387" s="19"/>
      <c r="H387" s="35"/>
      <c r="I387" s="35"/>
      <c r="J387" s="35">
        <f t="shared" si="11"/>
        <v>0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0"/>
        <v>0</v>
      </c>
      <c r="E388" s="18"/>
      <c r="F388" s="7"/>
      <c r="G388" s="19"/>
      <c r="H388" s="35"/>
      <c r="I388" s="35"/>
      <c r="J388" s="35">
        <f t="shared" si="11"/>
        <v>0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0"/>
        <v>0</v>
      </c>
      <c r="E389" s="18"/>
      <c r="F389" s="7"/>
      <c r="G389" s="19"/>
      <c r="H389" s="35"/>
      <c r="I389" s="35"/>
      <c r="J389" s="35">
        <f t="shared" si="11"/>
        <v>0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0"/>
        <v>0</v>
      </c>
      <c r="E390" s="18"/>
      <c r="F390" s="7"/>
      <c r="G390" s="19"/>
      <c r="H390" s="35"/>
      <c r="I390" s="35"/>
      <c r="J390" s="35">
        <f t="shared" si="11"/>
        <v>0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ref="D391:D454" si="12">D390+B391-C391</f>
        <v>0</v>
      </c>
      <c r="E391" s="18"/>
      <c r="F391" s="7"/>
      <c r="G391" s="19"/>
      <c r="H391" s="35"/>
      <c r="I391" s="35"/>
      <c r="J391" s="35">
        <f t="shared" si="11"/>
        <v>0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2"/>
        <v>0</v>
      </c>
      <c r="E392" s="18"/>
      <c r="F392" s="7"/>
      <c r="G392" s="19"/>
      <c r="H392" s="35"/>
      <c r="I392" s="35"/>
      <c r="J392" s="35">
        <f t="shared" ref="J392:J455" si="13">J391+H392-I392</f>
        <v>0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2"/>
        <v>0</v>
      </c>
      <c r="E393" s="18"/>
      <c r="F393" s="7"/>
      <c r="G393" s="19"/>
      <c r="H393" s="35"/>
      <c r="I393" s="35"/>
      <c r="J393" s="35">
        <f t="shared" si="13"/>
        <v>0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2"/>
        <v>0</v>
      </c>
      <c r="E394" s="18"/>
      <c r="F394" s="7"/>
      <c r="G394" s="19"/>
      <c r="H394" s="35"/>
      <c r="I394" s="35"/>
      <c r="J394" s="35">
        <f t="shared" si="13"/>
        <v>0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2"/>
        <v>0</v>
      </c>
      <c r="E395" s="18"/>
      <c r="F395" s="7"/>
      <c r="G395" s="19"/>
      <c r="H395" s="35"/>
      <c r="I395" s="35"/>
      <c r="J395" s="35">
        <f t="shared" si="13"/>
        <v>0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2"/>
        <v>0</v>
      </c>
      <c r="E396" s="18"/>
      <c r="F396" s="7"/>
      <c r="G396" s="19"/>
      <c r="H396" s="35"/>
      <c r="I396" s="35"/>
      <c r="J396" s="35">
        <f t="shared" si="13"/>
        <v>0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2"/>
        <v>0</v>
      </c>
      <c r="E397" s="18"/>
      <c r="F397" s="7"/>
      <c r="G397" s="19"/>
      <c r="H397" s="35"/>
      <c r="I397" s="35"/>
      <c r="J397" s="35">
        <f t="shared" si="13"/>
        <v>0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2"/>
        <v>0</v>
      </c>
      <c r="E398" s="18"/>
      <c r="F398" s="7"/>
      <c r="G398" s="19"/>
      <c r="H398" s="35"/>
      <c r="I398" s="35"/>
      <c r="J398" s="35">
        <f t="shared" si="13"/>
        <v>0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2"/>
        <v>0</v>
      </c>
      <c r="E399" s="18"/>
      <c r="F399" s="7"/>
      <c r="G399" s="19"/>
      <c r="H399" s="35"/>
      <c r="I399" s="35"/>
      <c r="J399" s="35">
        <f t="shared" si="13"/>
        <v>0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2"/>
        <v>0</v>
      </c>
      <c r="E400" s="18"/>
      <c r="F400" s="7"/>
      <c r="G400" s="19"/>
      <c r="H400" s="35"/>
      <c r="I400" s="35"/>
      <c r="J400" s="35">
        <f t="shared" si="13"/>
        <v>0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2"/>
        <v>0</v>
      </c>
      <c r="E401" s="18"/>
      <c r="F401" s="7"/>
      <c r="G401" s="19"/>
      <c r="H401" s="35"/>
      <c r="I401" s="35"/>
      <c r="J401" s="35">
        <f t="shared" si="13"/>
        <v>0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2"/>
        <v>0</v>
      </c>
      <c r="E402" s="18"/>
      <c r="F402" s="7"/>
      <c r="G402" s="19"/>
      <c r="H402" s="35"/>
      <c r="I402" s="35"/>
      <c r="J402" s="35">
        <f t="shared" si="13"/>
        <v>0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2"/>
        <v>0</v>
      </c>
      <c r="E403" s="18"/>
      <c r="F403" s="7"/>
      <c r="G403" s="19"/>
      <c r="H403" s="35"/>
      <c r="I403" s="35"/>
      <c r="J403" s="35">
        <f t="shared" si="13"/>
        <v>0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2"/>
        <v>0</v>
      </c>
      <c r="E404" s="18"/>
      <c r="F404" s="7"/>
      <c r="G404" s="19"/>
      <c r="H404" s="35"/>
      <c r="I404" s="35"/>
      <c r="J404" s="35">
        <f t="shared" si="13"/>
        <v>0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2"/>
        <v>0</v>
      </c>
      <c r="E405" s="18"/>
      <c r="F405" s="7"/>
      <c r="G405" s="19"/>
      <c r="H405" s="35"/>
      <c r="I405" s="35"/>
      <c r="J405" s="35">
        <f t="shared" si="13"/>
        <v>0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2"/>
        <v>0</v>
      </c>
      <c r="E406" s="18"/>
      <c r="F406" s="7"/>
      <c r="G406" s="19"/>
      <c r="H406" s="35"/>
      <c r="I406" s="35"/>
      <c r="J406" s="35">
        <f t="shared" si="13"/>
        <v>0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2"/>
        <v>0</v>
      </c>
      <c r="E407" s="18"/>
      <c r="F407" s="7"/>
      <c r="G407" s="19"/>
      <c r="H407" s="35"/>
      <c r="I407" s="35"/>
      <c r="J407" s="35">
        <f t="shared" si="13"/>
        <v>0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2"/>
        <v>0</v>
      </c>
      <c r="E408" s="18"/>
      <c r="F408" s="7"/>
      <c r="G408" s="19"/>
      <c r="H408" s="35"/>
      <c r="I408" s="35"/>
      <c r="J408" s="35">
        <f t="shared" si="13"/>
        <v>0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2"/>
        <v>0</v>
      </c>
      <c r="E409" s="18"/>
      <c r="F409" s="7"/>
      <c r="G409" s="19"/>
      <c r="H409" s="35"/>
      <c r="I409" s="35"/>
      <c r="J409" s="35">
        <f t="shared" si="13"/>
        <v>0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2"/>
        <v>0</v>
      </c>
      <c r="E410" s="18"/>
      <c r="F410" s="7"/>
      <c r="G410" s="19"/>
      <c r="H410" s="35"/>
      <c r="I410" s="35"/>
      <c r="J410" s="35">
        <f t="shared" si="13"/>
        <v>0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2"/>
        <v>0</v>
      </c>
      <c r="E411" s="18"/>
      <c r="F411" s="7"/>
      <c r="G411" s="19"/>
      <c r="H411" s="35"/>
      <c r="I411" s="35"/>
      <c r="J411" s="35">
        <f t="shared" si="13"/>
        <v>0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2"/>
        <v>0</v>
      </c>
      <c r="E412" s="18"/>
      <c r="F412" s="7"/>
      <c r="G412" s="19"/>
      <c r="H412" s="35"/>
      <c r="I412" s="35"/>
      <c r="J412" s="35">
        <f t="shared" si="13"/>
        <v>0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2"/>
        <v>0</v>
      </c>
      <c r="E413" s="18"/>
      <c r="F413" s="7"/>
      <c r="G413" s="19"/>
      <c r="H413" s="35"/>
      <c r="I413" s="35"/>
      <c r="J413" s="35">
        <f t="shared" si="13"/>
        <v>0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2"/>
        <v>0</v>
      </c>
      <c r="E414" s="18"/>
      <c r="F414" s="7"/>
      <c r="G414" s="19"/>
      <c r="H414" s="35"/>
      <c r="I414" s="35"/>
      <c r="J414" s="35">
        <f t="shared" si="13"/>
        <v>0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2"/>
        <v>0</v>
      </c>
      <c r="E415" s="18"/>
      <c r="F415" s="7"/>
      <c r="G415" s="19"/>
      <c r="H415" s="35"/>
      <c r="I415" s="35"/>
      <c r="J415" s="35">
        <f t="shared" si="13"/>
        <v>0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2"/>
        <v>0</v>
      </c>
      <c r="E416" s="18"/>
      <c r="F416" s="7"/>
      <c r="G416" s="19"/>
      <c r="H416" s="35"/>
      <c r="I416" s="35"/>
      <c r="J416" s="35">
        <f t="shared" si="13"/>
        <v>0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2"/>
        <v>0</v>
      </c>
      <c r="E417" s="18"/>
      <c r="F417" s="7"/>
      <c r="G417" s="19"/>
      <c r="H417" s="35"/>
      <c r="I417" s="35"/>
      <c r="J417" s="35">
        <f t="shared" si="13"/>
        <v>0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2"/>
        <v>0</v>
      </c>
      <c r="E418" s="18"/>
      <c r="F418" s="7"/>
      <c r="G418" s="19"/>
      <c r="H418" s="35"/>
      <c r="I418" s="35"/>
      <c r="J418" s="35">
        <f t="shared" si="13"/>
        <v>0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2"/>
        <v>0</v>
      </c>
      <c r="E419" s="18"/>
      <c r="F419" s="7"/>
      <c r="G419" s="19"/>
      <c r="H419" s="35"/>
      <c r="I419" s="35"/>
      <c r="J419" s="35">
        <f t="shared" si="13"/>
        <v>0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2"/>
        <v>0</v>
      </c>
      <c r="E420" s="18"/>
      <c r="F420" s="7"/>
      <c r="G420" s="19"/>
      <c r="H420" s="35"/>
      <c r="I420" s="35"/>
      <c r="J420" s="35">
        <f t="shared" si="13"/>
        <v>0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2"/>
        <v>0</v>
      </c>
      <c r="E421" s="18"/>
      <c r="F421" s="7"/>
      <c r="G421" s="19"/>
      <c r="H421" s="35"/>
      <c r="I421" s="35"/>
      <c r="J421" s="35">
        <f t="shared" si="13"/>
        <v>0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2"/>
        <v>0</v>
      </c>
      <c r="E422" s="18"/>
      <c r="F422" s="7"/>
      <c r="G422" s="19"/>
      <c r="H422" s="35"/>
      <c r="I422" s="35"/>
      <c r="J422" s="35">
        <f t="shared" si="13"/>
        <v>0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2"/>
        <v>0</v>
      </c>
      <c r="E423" s="18"/>
      <c r="F423" s="7"/>
      <c r="G423" s="19"/>
      <c r="H423" s="35"/>
      <c r="I423" s="35"/>
      <c r="J423" s="35">
        <f t="shared" si="13"/>
        <v>0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2"/>
        <v>0</v>
      </c>
      <c r="E424" s="18"/>
      <c r="F424" s="7"/>
      <c r="G424" s="19"/>
      <c r="H424" s="35"/>
      <c r="I424" s="35"/>
      <c r="J424" s="35">
        <f t="shared" si="13"/>
        <v>0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2"/>
        <v>0</v>
      </c>
      <c r="E425" s="18"/>
      <c r="F425" s="7"/>
      <c r="G425" s="19"/>
      <c r="H425" s="35"/>
      <c r="I425" s="35"/>
      <c r="J425" s="35">
        <f t="shared" si="13"/>
        <v>0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2"/>
        <v>0</v>
      </c>
      <c r="E426" s="18"/>
      <c r="F426" s="7"/>
      <c r="G426" s="19"/>
      <c r="H426" s="35"/>
      <c r="I426" s="35"/>
      <c r="J426" s="35">
        <f t="shared" si="13"/>
        <v>0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2"/>
        <v>0</v>
      </c>
      <c r="E427" s="18"/>
      <c r="F427" s="7"/>
      <c r="G427" s="19"/>
      <c r="H427" s="35"/>
      <c r="I427" s="35"/>
      <c r="J427" s="35">
        <f t="shared" si="13"/>
        <v>0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2"/>
        <v>0</v>
      </c>
      <c r="E428" s="18"/>
      <c r="F428" s="7"/>
      <c r="G428" s="19"/>
      <c r="H428" s="35"/>
      <c r="I428" s="35"/>
      <c r="J428" s="35">
        <f t="shared" si="13"/>
        <v>0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2"/>
        <v>0</v>
      </c>
      <c r="E429" s="18"/>
      <c r="F429" s="7"/>
      <c r="G429" s="19"/>
      <c r="H429" s="35"/>
      <c r="I429" s="35"/>
      <c r="J429" s="35">
        <f t="shared" si="13"/>
        <v>0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2"/>
        <v>0</v>
      </c>
      <c r="E430" s="18"/>
      <c r="F430" s="7"/>
      <c r="G430" s="19"/>
      <c r="H430" s="35"/>
      <c r="I430" s="35"/>
      <c r="J430" s="35">
        <f t="shared" si="13"/>
        <v>0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2"/>
        <v>0</v>
      </c>
      <c r="E431" s="18"/>
      <c r="F431" s="7"/>
      <c r="G431" s="19"/>
      <c r="H431" s="35"/>
      <c r="I431" s="35"/>
      <c r="J431" s="35">
        <f t="shared" si="13"/>
        <v>0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2"/>
        <v>0</v>
      </c>
      <c r="E432" s="18"/>
      <c r="F432" s="7"/>
      <c r="G432" s="19"/>
      <c r="H432" s="35"/>
      <c r="I432" s="35"/>
      <c r="J432" s="35">
        <f t="shared" si="13"/>
        <v>0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2"/>
        <v>0</v>
      </c>
      <c r="E433" s="18"/>
      <c r="F433" s="7"/>
      <c r="G433" s="19"/>
      <c r="H433" s="35"/>
      <c r="I433" s="35"/>
      <c r="J433" s="35">
        <f t="shared" si="13"/>
        <v>0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2"/>
        <v>0</v>
      </c>
      <c r="E434" s="18"/>
      <c r="F434" s="7"/>
      <c r="G434" s="19"/>
      <c r="H434" s="35"/>
      <c r="I434" s="35"/>
      <c r="J434" s="35">
        <f t="shared" si="13"/>
        <v>0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2"/>
        <v>0</v>
      </c>
      <c r="E435" s="18"/>
      <c r="F435" s="7"/>
      <c r="G435" s="19"/>
      <c r="H435" s="35"/>
      <c r="I435" s="35"/>
      <c r="J435" s="35">
        <f t="shared" si="13"/>
        <v>0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2"/>
        <v>0</v>
      </c>
      <c r="E436" s="18"/>
      <c r="F436" s="7"/>
      <c r="G436" s="19"/>
      <c r="H436" s="35"/>
      <c r="I436" s="35"/>
      <c r="J436" s="35">
        <f t="shared" si="13"/>
        <v>0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2"/>
        <v>0</v>
      </c>
      <c r="E437" s="18"/>
      <c r="F437" s="7"/>
      <c r="G437" s="19"/>
      <c r="H437" s="35"/>
      <c r="I437" s="35"/>
      <c r="J437" s="35">
        <f t="shared" si="13"/>
        <v>0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2"/>
        <v>0</v>
      </c>
      <c r="E438" s="18"/>
      <c r="F438" s="7"/>
      <c r="G438" s="19"/>
      <c r="H438" s="35"/>
      <c r="I438" s="35"/>
      <c r="J438" s="35">
        <f t="shared" si="13"/>
        <v>0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2"/>
        <v>0</v>
      </c>
      <c r="E439" s="18"/>
      <c r="F439" s="7"/>
      <c r="G439" s="19"/>
      <c r="H439" s="35"/>
      <c r="I439" s="35"/>
      <c r="J439" s="35">
        <f t="shared" si="13"/>
        <v>0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2"/>
        <v>0</v>
      </c>
      <c r="E440" s="18"/>
      <c r="F440" s="7"/>
      <c r="G440" s="19"/>
      <c r="H440" s="35"/>
      <c r="I440" s="35"/>
      <c r="J440" s="35">
        <f t="shared" si="13"/>
        <v>0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2"/>
        <v>0</v>
      </c>
      <c r="E441" s="18"/>
      <c r="F441" s="7"/>
      <c r="G441" s="19"/>
      <c r="H441" s="35"/>
      <c r="I441" s="35"/>
      <c r="J441" s="35">
        <f t="shared" si="13"/>
        <v>0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2"/>
        <v>0</v>
      </c>
      <c r="E442" s="18"/>
      <c r="F442" s="7"/>
      <c r="G442" s="19"/>
      <c r="H442" s="35"/>
      <c r="I442" s="35"/>
      <c r="J442" s="35">
        <f t="shared" si="13"/>
        <v>0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2"/>
        <v>0</v>
      </c>
      <c r="E443" s="18"/>
      <c r="F443" s="7"/>
      <c r="G443" s="19"/>
      <c r="H443" s="35"/>
      <c r="I443" s="35"/>
      <c r="J443" s="35">
        <f t="shared" si="13"/>
        <v>0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2"/>
        <v>0</v>
      </c>
      <c r="E444" s="18"/>
      <c r="F444" s="7"/>
      <c r="G444" s="19"/>
      <c r="H444" s="35"/>
      <c r="I444" s="35"/>
      <c r="J444" s="35">
        <f t="shared" si="13"/>
        <v>0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2"/>
        <v>0</v>
      </c>
      <c r="E445" s="18"/>
      <c r="F445" s="7"/>
      <c r="G445" s="19"/>
      <c r="H445" s="35"/>
      <c r="I445" s="35"/>
      <c r="J445" s="35">
        <f t="shared" si="13"/>
        <v>0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2"/>
        <v>0</v>
      </c>
      <c r="E446" s="18"/>
      <c r="F446" s="7"/>
      <c r="G446" s="19"/>
      <c r="H446" s="35"/>
      <c r="I446" s="35"/>
      <c r="J446" s="35">
        <f t="shared" si="13"/>
        <v>0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2"/>
        <v>0</v>
      </c>
      <c r="E447" s="18"/>
      <c r="F447" s="7"/>
      <c r="G447" s="19"/>
      <c r="H447" s="35"/>
      <c r="I447" s="35"/>
      <c r="J447" s="35">
        <f t="shared" si="13"/>
        <v>0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2"/>
        <v>0</v>
      </c>
      <c r="E448" s="18"/>
      <c r="F448" s="7"/>
      <c r="G448" s="19"/>
      <c r="H448" s="35"/>
      <c r="I448" s="35"/>
      <c r="J448" s="35">
        <f t="shared" si="13"/>
        <v>0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2"/>
        <v>0</v>
      </c>
      <c r="E449" s="18"/>
      <c r="F449" s="7"/>
      <c r="G449" s="19"/>
      <c r="H449" s="35"/>
      <c r="I449" s="35"/>
      <c r="J449" s="35">
        <f t="shared" si="13"/>
        <v>0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2"/>
        <v>0</v>
      </c>
      <c r="E450" s="18"/>
      <c r="F450" s="7"/>
      <c r="G450" s="19"/>
      <c r="H450" s="35"/>
      <c r="I450" s="35"/>
      <c r="J450" s="35">
        <f t="shared" si="13"/>
        <v>0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2"/>
        <v>0</v>
      </c>
      <c r="E451" s="18"/>
      <c r="F451" s="7"/>
      <c r="G451" s="19"/>
      <c r="H451" s="35"/>
      <c r="I451" s="35"/>
      <c r="J451" s="35">
        <f t="shared" si="13"/>
        <v>0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2"/>
        <v>0</v>
      </c>
      <c r="E452" s="18"/>
      <c r="F452" s="7"/>
      <c r="G452" s="19"/>
      <c r="H452" s="35"/>
      <c r="I452" s="35"/>
      <c r="J452" s="35">
        <f t="shared" si="13"/>
        <v>0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2"/>
        <v>0</v>
      </c>
      <c r="E453" s="18"/>
      <c r="F453" s="7"/>
      <c r="G453" s="19"/>
      <c r="H453" s="35"/>
      <c r="I453" s="35"/>
      <c r="J453" s="35">
        <f t="shared" si="13"/>
        <v>0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2"/>
        <v>0</v>
      </c>
      <c r="E454" s="18"/>
      <c r="F454" s="7"/>
      <c r="G454" s="19"/>
      <c r="H454" s="35"/>
      <c r="I454" s="35"/>
      <c r="J454" s="35">
        <f t="shared" si="13"/>
        <v>0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ref="D455:D518" si="14">D454+B455-C455</f>
        <v>0</v>
      </c>
      <c r="E455" s="18"/>
      <c r="F455" s="7"/>
      <c r="G455" s="19"/>
      <c r="H455" s="35"/>
      <c r="I455" s="35"/>
      <c r="J455" s="35">
        <f t="shared" si="13"/>
        <v>0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4"/>
        <v>0</v>
      </c>
      <c r="E456" s="18"/>
      <c r="F456" s="7"/>
      <c r="G456" s="19"/>
      <c r="H456" s="35"/>
      <c r="I456" s="35"/>
      <c r="J456" s="35">
        <f t="shared" ref="J456:J519" si="15">J455+H456-I456</f>
        <v>0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4"/>
        <v>0</v>
      </c>
      <c r="E457" s="18"/>
      <c r="F457" s="7"/>
      <c r="G457" s="19"/>
      <c r="H457" s="35"/>
      <c r="I457" s="35"/>
      <c r="J457" s="35">
        <f t="shared" si="15"/>
        <v>0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4"/>
        <v>0</v>
      </c>
      <c r="E458" s="18"/>
      <c r="F458" s="7"/>
      <c r="G458" s="19"/>
      <c r="H458" s="35"/>
      <c r="I458" s="35"/>
      <c r="J458" s="35">
        <f t="shared" si="15"/>
        <v>0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4"/>
        <v>0</v>
      </c>
      <c r="E459" s="18"/>
      <c r="F459" s="7"/>
      <c r="G459" s="19"/>
      <c r="H459" s="35"/>
      <c r="I459" s="35"/>
      <c r="J459" s="35">
        <f t="shared" si="15"/>
        <v>0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4"/>
        <v>0</v>
      </c>
      <c r="E460" s="18"/>
      <c r="F460" s="7"/>
      <c r="G460" s="19"/>
      <c r="H460" s="35"/>
      <c r="I460" s="35"/>
      <c r="J460" s="35">
        <f t="shared" si="15"/>
        <v>0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4"/>
        <v>0</v>
      </c>
      <c r="E461" s="18"/>
      <c r="F461" s="7"/>
      <c r="G461" s="19"/>
      <c r="H461" s="35"/>
      <c r="I461" s="35"/>
      <c r="J461" s="35">
        <f t="shared" si="15"/>
        <v>0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4"/>
        <v>0</v>
      </c>
      <c r="E462" s="18"/>
      <c r="F462" s="7"/>
      <c r="G462" s="19"/>
      <c r="H462" s="35"/>
      <c r="I462" s="35"/>
      <c r="J462" s="35">
        <f t="shared" si="15"/>
        <v>0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4"/>
        <v>0</v>
      </c>
      <c r="E463" s="18"/>
      <c r="F463" s="7"/>
      <c r="G463" s="19"/>
      <c r="H463" s="35"/>
      <c r="I463" s="35"/>
      <c r="J463" s="35">
        <f t="shared" si="15"/>
        <v>0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4"/>
        <v>0</v>
      </c>
      <c r="E464" s="18"/>
      <c r="F464" s="7"/>
      <c r="G464" s="19"/>
      <c r="H464" s="35"/>
      <c r="I464" s="35"/>
      <c r="J464" s="35">
        <f t="shared" si="15"/>
        <v>0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4"/>
        <v>0</v>
      </c>
      <c r="E465" s="18"/>
      <c r="F465" s="7"/>
      <c r="G465" s="19"/>
      <c r="H465" s="35"/>
      <c r="I465" s="35"/>
      <c r="J465" s="35">
        <f t="shared" si="15"/>
        <v>0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4"/>
        <v>0</v>
      </c>
      <c r="E466" s="18"/>
      <c r="F466" s="7"/>
      <c r="G466" s="19"/>
      <c r="H466" s="35"/>
      <c r="I466" s="35"/>
      <c r="J466" s="35">
        <f t="shared" si="15"/>
        <v>0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4"/>
        <v>0</v>
      </c>
      <c r="E467" s="18"/>
      <c r="F467" s="7"/>
      <c r="G467" s="19"/>
      <c r="H467" s="35"/>
      <c r="I467" s="35"/>
      <c r="J467" s="35">
        <f t="shared" si="15"/>
        <v>0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4"/>
        <v>0</v>
      </c>
      <c r="E468" s="18"/>
      <c r="F468" s="7"/>
      <c r="G468" s="19"/>
      <c r="H468" s="35"/>
      <c r="I468" s="35"/>
      <c r="J468" s="35">
        <f t="shared" si="15"/>
        <v>0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4"/>
        <v>0</v>
      </c>
      <c r="E469" s="18"/>
      <c r="F469" s="7"/>
      <c r="G469" s="19"/>
      <c r="H469" s="35"/>
      <c r="I469" s="35"/>
      <c r="J469" s="35">
        <f t="shared" si="15"/>
        <v>0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4"/>
        <v>0</v>
      </c>
      <c r="E470" s="18"/>
      <c r="F470" s="7"/>
      <c r="G470" s="19"/>
      <c r="H470" s="35"/>
      <c r="I470" s="35"/>
      <c r="J470" s="35">
        <f t="shared" si="15"/>
        <v>0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4"/>
        <v>0</v>
      </c>
      <c r="E471" s="18"/>
      <c r="F471" s="7"/>
      <c r="G471" s="19"/>
      <c r="H471" s="35"/>
      <c r="I471" s="35"/>
      <c r="J471" s="35">
        <f t="shared" si="15"/>
        <v>0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4"/>
        <v>0</v>
      </c>
      <c r="E472" s="18"/>
      <c r="F472" s="7"/>
      <c r="G472" s="19"/>
      <c r="H472" s="35"/>
      <c r="I472" s="35"/>
      <c r="J472" s="35">
        <f t="shared" si="15"/>
        <v>0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4"/>
        <v>0</v>
      </c>
      <c r="E473" s="18"/>
      <c r="F473" s="7"/>
      <c r="G473" s="19"/>
      <c r="H473" s="35"/>
      <c r="I473" s="35"/>
      <c r="J473" s="35">
        <f t="shared" si="15"/>
        <v>0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4"/>
        <v>0</v>
      </c>
      <c r="E474" s="18"/>
      <c r="F474" s="7"/>
      <c r="G474" s="19"/>
      <c r="H474" s="35"/>
      <c r="I474" s="35"/>
      <c r="J474" s="35">
        <f t="shared" si="15"/>
        <v>0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4"/>
        <v>0</v>
      </c>
      <c r="E475" s="18"/>
      <c r="F475" s="7"/>
      <c r="G475" s="19"/>
      <c r="H475" s="35"/>
      <c r="I475" s="35"/>
      <c r="J475" s="35">
        <f t="shared" si="15"/>
        <v>0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4"/>
        <v>0</v>
      </c>
      <c r="E476" s="18"/>
      <c r="F476" s="7"/>
      <c r="G476" s="19"/>
      <c r="H476" s="35"/>
      <c r="I476" s="35"/>
      <c r="J476" s="35">
        <f t="shared" si="15"/>
        <v>0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4"/>
        <v>0</v>
      </c>
      <c r="E477" s="18"/>
      <c r="F477" s="7"/>
      <c r="G477" s="19"/>
      <c r="H477" s="35"/>
      <c r="I477" s="35"/>
      <c r="J477" s="35">
        <f t="shared" si="15"/>
        <v>0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4"/>
        <v>0</v>
      </c>
      <c r="E478" s="18"/>
      <c r="F478" s="7"/>
      <c r="G478" s="19"/>
      <c r="H478" s="35"/>
      <c r="I478" s="35"/>
      <c r="J478" s="35">
        <f t="shared" si="15"/>
        <v>0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4"/>
        <v>0</v>
      </c>
      <c r="E479" s="18"/>
      <c r="F479" s="7"/>
      <c r="G479" s="19"/>
      <c r="H479" s="35"/>
      <c r="I479" s="35"/>
      <c r="J479" s="35">
        <f t="shared" si="15"/>
        <v>0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4"/>
        <v>0</v>
      </c>
      <c r="E480" s="18"/>
      <c r="F480" s="7"/>
      <c r="G480" s="19"/>
      <c r="H480" s="35"/>
      <c r="I480" s="35"/>
      <c r="J480" s="35">
        <f t="shared" si="15"/>
        <v>0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4"/>
        <v>0</v>
      </c>
      <c r="E481" s="18"/>
      <c r="F481" s="7"/>
      <c r="G481" s="19"/>
      <c r="H481" s="35"/>
      <c r="I481" s="35"/>
      <c r="J481" s="35">
        <f t="shared" si="15"/>
        <v>0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4"/>
        <v>0</v>
      </c>
      <c r="E482" s="18"/>
      <c r="F482" s="7"/>
      <c r="G482" s="19"/>
      <c r="H482" s="35"/>
      <c r="I482" s="35"/>
      <c r="J482" s="35">
        <f t="shared" si="15"/>
        <v>0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4"/>
        <v>0</v>
      </c>
      <c r="E483" s="18"/>
      <c r="F483" s="7"/>
      <c r="G483" s="19"/>
      <c r="H483" s="35"/>
      <c r="I483" s="35"/>
      <c r="J483" s="35">
        <f t="shared" si="15"/>
        <v>0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4"/>
        <v>0</v>
      </c>
      <c r="E484" s="18"/>
      <c r="F484" s="7"/>
      <c r="G484" s="19"/>
      <c r="H484" s="35"/>
      <c r="I484" s="35"/>
      <c r="J484" s="35">
        <f t="shared" si="15"/>
        <v>0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4"/>
        <v>0</v>
      </c>
      <c r="E485" s="18"/>
      <c r="F485" s="7"/>
      <c r="G485" s="19"/>
      <c r="H485" s="35"/>
      <c r="I485" s="35"/>
      <c r="J485" s="35">
        <f t="shared" si="15"/>
        <v>0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4"/>
        <v>0</v>
      </c>
      <c r="E486" s="18"/>
      <c r="F486" s="7"/>
      <c r="G486" s="19"/>
      <c r="H486" s="35"/>
      <c r="I486" s="35"/>
      <c r="J486" s="35">
        <f t="shared" si="15"/>
        <v>0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4"/>
        <v>0</v>
      </c>
      <c r="E487" s="18"/>
      <c r="F487" s="7"/>
      <c r="G487" s="19"/>
      <c r="H487" s="35"/>
      <c r="I487" s="35"/>
      <c r="J487" s="35">
        <f t="shared" si="15"/>
        <v>0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4"/>
        <v>0</v>
      </c>
      <c r="E488" s="18"/>
      <c r="F488" s="7"/>
      <c r="G488" s="19"/>
      <c r="H488" s="35"/>
      <c r="I488" s="35"/>
      <c r="J488" s="35">
        <f t="shared" si="15"/>
        <v>0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4"/>
        <v>0</v>
      </c>
      <c r="E489" s="18"/>
      <c r="F489" s="7"/>
      <c r="G489" s="19"/>
      <c r="H489" s="35"/>
      <c r="I489" s="35"/>
      <c r="J489" s="35">
        <f t="shared" si="15"/>
        <v>0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4"/>
        <v>0</v>
      </c>
      <c r="E490" s="18"/>
      <c r="F490" s="7"/>
      <c r="G490" s="19"/>
      <c r="H490" s="35"/>
      <c r="I490" s="35"/>
      <c r="J490" s="35">
        <f t="shared" si="15"/>
        <v>0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4"/>
        <v>0</v>
      </c>
      <c r="E491" s="18"/>
      <c r="F491" s="7"/>
      <c r="G491" s="19"/>
      <c r="H491" s="35"/>
      <c r="I491" s="35"/>
      <c r="J491" s="35">
        <f t="shared" si="15"/>
        <v>0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4"/>
        <v>0</v>
      </c>
      <c r="E492" s="18"/>
      <c r="F492" s="7"/>
      <c r="G492" s="19"/>
      <c r="H492" s="35"/>
      <c r="I492" s="35"/>
      <c r="J492" s="35">
        <f t="shared" si="15"/>
        <v>0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4"/>
        <v>0</v>
      </c>
      <c r="E493" s="18"/>
      <c r="F493" s="7"/>
      <c r="G493" s="19"/>
      <c r="H493" s="35"/>
      <c r="I493" s="35"/>
      <c r="J493" s="35">
        <f t="shared" si="15"/>
        <v>0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4"/>
        <v>0</v>
      </c>
      <c r="E494" s="18"/>
      <c r="F494" s="7"/>
      <c r="G494" s="19"/>
      <c r="H494" s="35"/>
      <c r="I494" s="35"/>
      <c r="J494" s="35">
        <f t="shared" si="15"/>
        <v>0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4"/>
        <v>0</v>
      </c>
      <c r="E495" s="18"/>
      <c r="F495" s="7"/>
      <c r="G495" s="19"/>
      <c r="H495" s="35"/>
      <c r="I495" s="35"/>
      <c r="J495" s="35">
        <f t="shared" si="15"/>
        <v>0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4"/>
        <v>0</v>
      </c>
      <c r="E496" s="18"/>
      <c r="F496" s="7"/>
      <c r="G496" s="19"/>
      <c r="H496" s="35"/>
      <c r="I496" s="35"/>
      <c r="J496" s="35">
        <f t="shared" si="15"/>
        <v>0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4"/>
        <v>0</v>
      </c>
      <c r="E497" s="18"/>
      <c r="F497" s="7"/>
      <c r="G497" s="19"/>
      <c r="H497" s="35"/>
      <c r="I497" s="35"/>
      <c r="J497" s="35">
        <f t="shared" si="15"/>
        <v>0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4"/>
        <v>0</v>
      </c>
      <c r="E498" s="18"/>
      <c r="F498" s="7"/>
      <c r="G498" s="19"/>
      <c r="H498" s="35"/>
      <c r="I498" s="35"/>
      <c r="J498" s="35">
        <f t="shared" si="15"/>
        <v>0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4"/>
        <v>0</v>
      </c>
      <c r="E499" s="18"/>
      <c r="F499" s="7"/>
      <c r="G499" s="19"/>
      <c r="H499" s="35"/>
      <c r="I499" s="35"/>
      <c r="J499" s="35">
        <f t="shared" si="15"/>
        <v>0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4"/>
        <v>0</v>
      </c>
      <c r="E500" s="18"/>
      <c r="F500" s="7"/>
      <c r="G500" s="19"/>
      <c r="H500" s="35"/>
      <c r="I500" s="35"/>
      <c r="J500" s="35">
        <f t="shared" si="15"/>
        <v>0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4"/>
        <v>0</v>
      </c>
      <c r="E501" s="18"/>
      <c r="F501" s="7"/>
      <c r="G501" s="19"/>
      <c r="H501" s="35"/>
      <c r="I501" s="35"/>
      <c r="J501" s="35">
        <f t="shared" si="15"/>
        <v>0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4"/>
        <v>0</v>
      </c>
      <c r="E502" s="18"/>
      <c r="F502" s="7"/>
      <c r="G502" s="19"/>
      <c r="H502" s="35"/>
      <c r="I502" s="35"/>
      <c r="J502" s="35">
        <f t="shared" si="15"/>
        <v>0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4"/>
        <v>0</v>
      </c>
      <c r="E503" s="18"/>
      <c r="F503" s="7"/>
      <c r="G503" s="19"/>
      <c r="H503" s="35"/>
      <c r="I503" s="35"/>
      <c r="J503" s="35">
        <f t="shared" si="15"/>
        <v>0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4"/>
        <v>0</v>
      </c>
      <c r="E504" s="18"/>
      <c r="F504" s="7"/>
      <c r="G504" s="19"/>
      <c r="H504" s="35"/>
      <c r="I504" s="35"/>
      <c r="J504" s="35">
        <f t="shared" si="15"/>
        <v>0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4"/>
        <v>0</v>
      </c>
      <c r="E505" s="18"/>
      <c r="F505" s="7"/>
      <c r="G505" s="19"/>
      <c r="H505" s="35"/>
      <c r="I505" s="35"/>
      <c r="J505" s="35">
        <f t="shared" si="15"/>
        <v>0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4"/>
        <v>0</v>
      </c>
      <c r="E506" s="18"/>
      <c r="F506" s="7"/>
      <c r="G506" s="19"/>
      <c r="H506" s="35"/>
      <c r="I506" s="35"/>
      <c r="J506" s="35">
        <f t="shared" si="15"/>
        <v>0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4"/>
        <v>0</v>
      </c>
      <c r="E507" s="18"/>
      <c r="F507" s="7"/>
      <c r="G507" s="19"/>
      <c r="H507" s="35"/>
      <c r="I507" s="35"/>
      <c r="J507" s="35">
        <f t="shared" si="15"/>
        <v>0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4"/>
        <v>0</v>
      </c>
      <c r="E508" s="18"/>
      <c r="F508" s="7"/>
      <c r="G508" s="19"/>
      <c r="H508" s="35"/>
      <c r="I508" s="35"/>
      <c r="J508" s="35">
        <f t="shared" si="15"/>
        <v>0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4"/>
        <v>0</v>
      </c>
      <c r="E509" s="18"/>
      <c r="F509" s="7"/>
      <c r="G509" s="19"/>
      <c r="H509" s="35"/>
      <c r="I509" s="35"/>
      <c r="J509" s="35">
        <f t="shared" si="15"/>
        <v>0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4"/>
        <v>0</v>
      </c>
      <c r="E510" s="18"/>
      <c r="F510" s="7"/>
      <c r="G510" s="19"/>
      <c r="H510" s="35"/>
      <c r="I510" s="35"/>
      <c r="J510" s="35">
        <f t="shared" si="15"/>
        <v>0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4"/>
        <v>0</v>
      </c>
      <c r="E511" s="18"/>
      <c r="F511" s="7"/>
      <c r="G511" s="19"/>
      <c r="H511" s="35"/>
      <c r="I511" s="35"/>
      <c r="J511" s="35">
        <f t="shared" si="15"/>
        <v>0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4"/>
        <v>0</v>
      </c>
      <c r="E512" s="18"/>
      <c r="F512" s="7"/>
      <c r="G512" s="19"/>
      <c r="H512" s="35"/>
      <c r="I512" s="35"/>
      <c r="J512" s="35">
        <f t="shared" si="15"/>
        <v>0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4"/>
        <v>0</v>
      </c>
      <c r="E513" s="18"/>
      <c r="F513" s="7"/>
      <c r="G513" s="19"/>
      <c r="H513" s="35"/>
      <c r="I513" s="35"/>
      <c r="J513" s="35">
        <f t="shared" si="15"/>
        <v>0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4"/>
        <v>0</v>
      </c>
      <c r="E514" s="18"/>
      <c r="F514" s="7"/>
      <c r="G514" s="19"/>
      <c r="H514" s="35"/>
      <c r="I514" s="35"/>
      <c r="J514" s="35">
        <f t="shared" si="15"/>
        <v>0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4"/>
        <v>0</v>
      </c>
      <c r="E515" s="18"/>
      <c r="F515" s="7"/>
      <c r="G515" s="19"/>
      <c r="H515" s="35"/>
      <c r="I515" s="35"/>
      <c r="J515" s="35">
        <f t="shared" si="15"/>
        <v>0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4"/>
        <v>0</v>
      </c>
      <c r="E516" s="18"/>
      <c r="F516" s="7"/>
      <c r="G516" s="19"/>
      <c r="H516" s="35"/>
      <c r="I516" s="35"/>
      <c r="J516" s="35">
        <f t="shared" si="15"/>
        <v>0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4"/>
        <v>0</v>
      </c>
      <c r="E517" s="18"/>
      <c r="F517" s="7"/>
      <c r="G517" s="19"/>
      <c r="H517" s="35"/>
      <c r="I517" s="35"/>
      <c r="J517" s="35">
        <f t="shared" si="15"/>
        <v>0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4"/>
        <v>0</v>
      </c>
      <c r="E518" s="18"/>
      <c r="F518" s="7"/>
      <c r="G518" s="19"/>
      <c r="H518" s="35"/>
      <c r="I518" s="35"/>
      <c r="J518" s="35">
        <f t="shared" si="15"/>
        <v>0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ref="D519:D582" si="16">D518+B519-C519</f>
        <v>0</v>
      </c>
      <c r="E519" s="18"/>
      <c r="F519" s="7"/>
      <c r="G519" s="19"/>
      <c r="H519" s="35"/>
      <c r="I519" s="35"/>
      <c r="J519" s="35">
        <f t="shared" si="15"/>
        <v>0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6"/>
        <v>0</v>
      </c>
      <c r="E520" s="18"/>
      <c r="F520" s="7"/>
      <c r="G520" s="19"/>
      <c r="H520" s="35"/>
      <c r="I520" s="35"/>
      <c r="J520" s="35">
        <f t="shared" ref="J520:J567" si="17">J519+H520-I520</f>
        <v>0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6"/>
        <v>0</v>
      </c>
      <c r="E521" s="18"/>
      <c r="F521" s="7"/>
      <c r="G521" s="19"/>
      <c r="H521" s="35"/>
      <c r="I521" s="35"/>
      <c r="J521" s="35">
        <f t="shared" si="17"/>
        <v>0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6"/>
        <v>0</v>
      </c>
      <c r="E522" s="18"/>
      <c r="F522" s="7"/>
      <c r="G522" s="19"/>
      <c r="H522" s="35"/>
      <c r="I522" s="35"/>
      <c r="J522" s="35">
        <f t="shared" si="17"/>
        <v>0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6"/>
        <v>0</v>
      </c>
      <c r="E523" s="18"/>
      <c r="F523" s="7"/>
      <c r="G523" s="19"/>
      <c r="H523" s="35"/>
      <c r="I523" s="35"/>
      <c r="J523" s="35">
        <f t="shared" si="17"/>
        <v>0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6"/>
        <v>0</v>
      </c>
      <c r="E524" s="18"/>
      <c r="F524" s="7"/>
      <c r="G524" s="19"/>
      <c r="H524" s="35"/>
      <c r="I524" s="35"/>
      <c r="J524" s="35">
        <f t="shared" si="17"/>
        <v>0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6"/>
        <v>0</v>
      </c>
      <c r="E525" s="18"/>
      <c r="F525" s="7"/>
      <c r="G525" s="19"/>
      <c r="H525" s="35"/>
      <c r="I525" s="35"/>
      <c r="J525" s="35">
        <f t="shared" si="17"/>
        <v>0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6"/>
        <v>0</v>
      </c>
      <c r="E526" s="18"/>
      <c r="F526" s="7"/>
      <c r="G526" s="19"/>
      <c r="H526" s="35"/>
      <c r="I526" s="35"/>
      <c r="J526" s="35">
        <f t="shared" si="17"/>
        <v>0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6"/>
        <v>0</v>
      </c>
      <c r="E527" s="18"/>
      <c r="F527" s="7"/>
      <c r="G527" s="19"/>
      <c r="H527" s="35"/>
      <c r="I527" s="35"/>
      <c r="J527" s="35">
        <f t="shared" si="17"/>
        <v>0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6"/>
        <v>0</v>
      </c>
      <c r="E528" s="18"/>
      <c r="F528" s="7"/>
      <c r="G528" s="19"/>
      <c r="H528" s="35"/>
      <c r="I528" s="35"/>
      <c r="J528" s="35">
        <f t="shared" si="17"/>
        <v>0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6"/>
        <v>0</v>
      </c>
      <c r="E529" s="18"/>
      <c r="F529" s="7"/>
      <c r="G529" s="19"/>
      <c r="H529" s="35"/>
      <c r="I529" s="35"/>
      <c r="J529" s="35">
        <f t="shared" si="17"/>
        <v>0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6"/>
        <v>0</v>
      </c>
      <c r="E530" s="18"/>
      <c r="F530" s="7"/>
      <c r="G530" s="19"/>
      <c r="H530" s="35"/>
      <c r="I530" s="35"/>
      <c r="J530" s="35">
        <f t="shared" si="17"/>
        <v>0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6"/>
        <v>0</v>
      </c>
      <c r="E531" s="18"/>
      <c r="F531" s="7"/>
      <c r="G531" s="19"/>
      <c r="H531" s="35"/>
      <c r="I531" s="35"/>
      <c r="J531" s="35">
        <f t="shared" si="17"/>
        <v>0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6"/>
        <v>0</v>
      </c>
      <c r="E532" s="18"/>
      <c r="F532" s="7"/>
      <c r="G532" s="19"/>
      <c r="H532" s="35"/>
      <c r="I532" s="35"/>
      <c r="J532" s="35">
        <f t="shared" si="17"/>
        <v>0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6"/>
        <v>0</v>
      </c>
      <c r="E533" s="18"/>
      <c r="F533" s="7"/>
      <c r="G533" s="19"/>
      <c r="H533" s="35"/>
      <c r="I533" s="35"/>
      <c r="J533" s="35">
        <f t="shared" si="17"/>
        <v>0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6"/>
        <v>0</v>
      </c>
      <c r="E534" s="18"/>
      <c r="F534" s="7"/>
      <c r="G534" s="19"/>
      <c r="H534" s="35"/>
      <c r="I534" s="35"/>
      <c r="J534" s="35">
        <f t="shared" si="17"/>
        <v>0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6"/>
        <v>0</v>
      </c>
      <c r="E535" s="18"/>
      <c r="F535" s="7"/>
      <c r="G535" s="19"/>
      <c r="H535" s="35"/>
      <c r="I535" s="35"/>
      <c r="J535" s="35">
        <f t="shared" si="17"/>
        <v>0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6"/>
        <v>0</v>
      </c>
      <c r="E536" s="18"/>
      <c r="F536" s="7"/>
      <c r="G536" s="19"/>
      <c r="H536" s="35"/>
      <c r="I536" s="35"/>
      <c r="J536" s="35">
        <f t="shared" si="17"/>
        <v>0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6"/>
        <v>0</v>
      </c>
      <c r="E537" s="18"/>
      <c r="F537" s="7"/>
      <c r="G537" s="19"/>
      <c r="H537" s="35"/>
      <c r="I537" s="35"/>
      <c r="J537" s="35">
        <f t="shared" si="17"/>
        <v>0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6"/>
        <v>0</v>
      </c>
      <c r="E538" s="18"/>
      <c r="F538" s="7"/>
      <c r="G538" s="19"/>
      <c r="H538" s="35"/>
      <c r="I538" s="35"/>
      <c r="J538" s="35">
        <f t="shared" si="17"/>
        <v>0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6"/>
        <v>0</v>
      </c>
      <c r="E539" s="18"/>
      <c r="F539" s="7"/>
      <c r="G539" s="19"/>
      <c r="H539" s="35"/>
      <c r="I539" s="35"/>
      <c r="J539" s="35">
        <f t="shared" si="17"/>
        <v>0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6"/>
        <v>0</v>
      </c>
      <c r="E540" s="18"/>
      <c r="F540" s="7"/>
      <c r="G540" s="19"/>
      <c r="H540" s="35"/>
      <c r="I540" s="35"/>
      <c r="J540" s="35">
        <f t="shared" si="17"/>
        <v>0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6"/>
        <v>0</v>
      </c>
      <c r="E541" s="18"/>
      <c r="F541" s="7"/>
      <c r="G541" s="19"/>
      <c r="H541" s="35"/>
      <c r="I541" s="35"/>
      <c r="J541" s="35">
        <f t="shared" si="17"/>
        <v>0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6"/>
        <v>0</v>
      </c>
      <c r="E542" s="18"/>
      <c r="F542" s="7"/>
      <c r="G542" s="19"/>
      <c r="H542" s="35"/>
      <c r="I542" s="35"/>
      <c r="J542" s="35">
        <f t="shared" si="17"/>
        <v>0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6"/>
        <v>0</v>
      </c>
      <c r="E543" s="18"/>
      <c r="F543" s="7"/>
      <c r="G543" s="19"/>
      <c r="H543" s="35"/>
      <c r="I543" s="35"/>
      <c r="J543" s="35">
        <f t="shared" si="17"/>
        <v>0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6"/>
        <v>0</v>
      </c>
      <c r="E544" s="18"/>
      <c r="F544" s="7"/>
      <c r="G544" s="19"/>
      <c r="H544" s="35"/>
      <c r="I544" s="35"/>
      <c r="J544" s="35">
        <f t="shared" si="17"/>
        <v>0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6"/>
        <v>0</v>
      </c>
      <c r="E545" s="18"/>
      <c r="F545" s="7"/>
      <c r="G545" s="19"/>
      <c r="H545" s="35"/>
      <c r="I545" s="35"/>
      <c r="J545" s="35">
        <f t="shared" si="17"/>
        <v>0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6"/>
        <v>0</v>
      </c>
      <c r="E546" s="18"/>
      <c r="F546" s="7"/>
      <c r="G546" s="19"/>
      <c r="H546" s="35"/>
      <c r="I546" s="35"/>
      <c r="J546" s="35">
        <f t="shared" si="17"/>
        <v>0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6"/>
        <v>0</v>
      </c>
      <c r="E547" s="18"/>
      <c r="F547" s="7"/>
      <c r="G547" s="19"/>
      <c r="H547" s="35"/>
      <c r="I547" s="35"/>
      <c r="J547" s="35">
        <f t="shared" si="17"/>
        <v>0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6"/>
        <v>0</v>
      </c>
      <c r="E548" s="18"/>
      <c r="F548" s="7"/>
      <c r="G548" s="19"/>
      <c r="H548" s="35"/>
      <c r="I548" s="35"/>
      <c r="J548" s="35">
        <f t="shared" si="17"/>
        <v>0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6"/>
        <v>0</v>
      </c>
      <c r="E549" s="18"/>
      <c r="F549" s="7"/>
      <c r="G549" s="19"/>
      <c r="H549" s="35"/>
      <c r="I549" s="35"/>
      <c r="J549" s="35">
        <f t="shared" si="17"/>
        <v>0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6"/>
        <v>0</v>
      </c>
      <c r="E550" s="18"/>
      <c r="F550" s="7"/>
      <c r="G550" s="19"/>
      <c r="H550" s="35"/>
      <c r="I550" s="35"/>
      <c r="J550" s="35">
        <f t="shared" si="17"/>
        <v>0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6"/>
        <v>0</v>
      </c>
      <c r="E551" s="18"/>
      <c r="F551" s="7"/>
      <c r="G551" s="19"/>
      <c r="H551" s="35"/>
      <c r="I551" s="35"/>
      <c r="J551" s="35">
        <f t="shared" si="17"/>
        <v>0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6"/>
        <v>0</v>
      </c>
      <c r="E552" s="18"/>
      <c r="F552" s="7"/>
      <c r="G552" s="19"/>
      <c r="H552" s="35"/>
      <c r="I552" s="35"/>
      <c r="J552" s="35">
        <f t="shared" si="17"/>
        <v>0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6"/>
        <v>0</v>
      </c>
      <c r="E553" s="18"/>
      <c r="F553" s="7"/>
      <c r="G553" s="19"/>
      <c r="H553" s="35"/>
      <c r="I553" s="35"/>
      <c r="J553" s="35">
        <f t="shared" si="17"/>
        <v>0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6"/>
        <v>0</v>
      </c>
      <c r="E554" s="18"/>
      <c r="F554" s="7"/>
      <c r="G554" s="19"/>
      <c r="H554" s="35"/>
      <c r="I554" s="35"/>
      <c r="J554" s="35">
        <f t="shared" si="17"/>
        <v>0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6"/>
        <v>0</v>
      </c>
      <c r="E555" s="18"/>
      <c r="F555" s="7"/>
      <c r="G555" s="19"/>
      <c r="H555" s="35"/>
      <c r="I555" s="35"/>
      <c r="J555" s="35">
        <f t="shared" si="17"/>
        <v>0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6"/>
        <v>0</v>
      </c>
      <c r="E556" s="18"/>
      <c r="F556" s="7"/>
      <c r="G556" s="19"/>
      <c r="H556" s="35"/>
      <c r="I556" s="35"/>
      <c r="J556" s="35">
        <f t="shared" si="17"/>
        <v>0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6"/>
        <v>0</v>
      </c>
      <c r="E557" s="18"/>
      <c r="F557" s="7"/>
      <c r="G557" s="19"/>
      <c r="H557" s="35"/>
      <c r="I557" s="35"/>
      <c r="J557" s="35">
        <f t="shared" si="17"/>
        <v>0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6"/>
        <v>0</v>
      </c>
      <c r="E558" s="18"/>
      <c r="F558" s="7"/>
      <c r="G558" s="19"/>
      <c r="H558" s="35"/>
      <c r="I558" s="35"/>
      <c r="J558" s="35">
        <f t="shared" si="17"/>
        <v>0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6"/>
        <v>0</v>
      </c>
      <c r="E559" s="18"/>
      <c r="F559" s="7"/>
      <c r="G559" s="19"/>
      <c r="H559" s="35"/>
      <c r="I559" s="35"/>
      <c r="J559" s="35">
        <f t="shared" si="17"/>
        <v>0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6"/>
        <v>0</v>
      </c>
      <c r="E560" s="18"/>
      <c r="F560" s="7"/>
      <c r="G560" s="19"/>
      <c r="H560" s="35"/>
      <c r="I560" s="35"/>
      <c r="J560" s="35">
        <f t="shared" si="17"/>
        <v>0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6"/>
        <v>0</v>
      </c>
      <c r="E561" s="18"/>
      <c r="F561" s="7"/>
      <c r="G561" s="19"/>
      <c r="H561" s="36"/>
      <c r="I561" s="36"/>
      <c r="J561" s="35">
        <f t="shared" si="17"/>
        <v>0</v>
      </c>
      <c r="K561" s="21"/>
      <c r="L561" s="7"/>
    </row>
    <row r="562" spans="1:12" s="9" customFormat="1" ht="18.75" x14ac:dyDescent="0.3">
      <c r="A562" s="19"/>
      <c r="B562" s="17"/>
      <c r="C562" s="17"/>
      <c r="D562" s="17">
        <f t="shared" si="16"/>
        <v>0</v>
      </c>
      <c r="E562" s="18"/>
      <c r="F562" s="7"/>
      <c r="G562" s="22"/>
      <c r="H562" s="36"/>
      <c r="I562" s="36"/>
      <c r="J562" s="35">
        <f t="shared" si="17"/>
        <v>0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6"/>
        <v>0</v>
      </c>
      <c r="E563" s="18"/>
      <c r="F563" s="7"/>
      <c r="G563" s="22"/>
      <c r="H563" s="36"/>
      <c r="I563" s="36"/>
      <c r="J563" s="35">
        <f t="shared" si="17"/>
        <v>0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6"/>
        <v>0</v>
      </c>
      <c r="E564" s="18"/>
      <c r="F564" s="7"/>
      <c r="G564" s="22"/>
      <c r="H564" s="36"/>
      <c r="I564" s="36"/>
      <c r="J564" s="35">
        <f t="shared" si="17"/>
        <v>0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6"/>
        <v>0</v>
      </c>
      <c r="E565" s="18"/>
      <c r="F565" s="7"/>
      <c r="G565" s="22"/>
      <c r="H565" s="36"/>
      <c r="I565" s="36"/>
      <c r="J565" s="35">
        <f t="shared" si="17"/>
        <v>0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6"/>
        <v>0</v>
      </c>
      <c r="E566" s="18"/>
      <c r="F566" s="7"/>
      <c r="G566" s="22"/>
      <c r="H566" s="36"/>
      <c r="I566" s="36"/>
      <c r="J566" s="35">
        <f t="shared" si="17"/>
        <v>0</v>
      </c>
      <c r="K566" s="21"/>
      <c r="L566" s="7"/>
    </row>
    <row r="567" spans="1:12" s="9" customFormat="1" ht="19.5" thickBot="1" x14ac:dyDescent="0.35">
      <c r="A567" s="19"/>
      <c r="B567" s="17"/>
      <c r="C567" s="17"/>
      <c r="D567" s="17">
        <f t="shared" si="16"/>
        <v>0</v>
      </c>
      <c r="E567" s="18"/>
      <c r="F567" s="7"/>
      <c r="G567" s="22"/>
      <c r="H567" s="36"/>
      <c r="I567" s="36"/>
      <c r="J567" s="35">
        <f t="shared" si="17"/>
        <v>0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0</v>
      </c>
      <c r="E568" s="18"/>
      <c r="F568" s="7"/>
      <c r="G568" s="23" t="s">
        <v>9</v>
      </c>
      <c r="H568" s="37">
        <f>SUM(H6:H567)</f>
        <v>10000</v>
      </c>
      <c r="I568" s="37">
        <f>SUM(I6:I567)</f>
        <v>10000</v>
      </c>
      <c r="J568" s="37">
        <f>H568-I568</f>
        <v>0</v>
      </c>
      <c r="K568" s="24"/>
      <c r="L568" s="7"/>
    </row>
    <row r="569" spans="1:12" s="9" customFormat="1" ht="19.5" thickBot="1" x14ac:dyDescent="0.35">
      <c r="A569" s="19"/>
      <c r="B569" s="17"/>
      <c r="C569" s="17"/>
      <c r="D569" s="17">
        <f t="shared" si="16"/>
        <v>0</v>
      </c>
      <c r="E569" s="18"/>
      <c r="F569" s="7"/>
      <c r="G569" s="25" t="s">
        <v>7</v>
      </c>
      <c r="H569" s="26">
        <f>H568-I568</f>
        <v>0</v>
      </c>
      <c r="I569" s="213"/>
      <c r="J569" s="214"/>
      <c r="K569" s="215"/>
      <c r="L569" s="7"/>
    </row>
    <row r="570" spans="1:12" s="9" customFormat="1" ht="19.5" hidden="1" thickBot="1" x14ac:dyDescent="0.35">
      <c r="A570" s="19"/>
      <c r="B570" s="17"/>
      <c r="C570" s="17"/>
      <c r="D570" s="17">
        <f t="shared" si="16"/>
        <v>0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9.5" hidden="1" thickBot="1" x14ac:dyDescent="0.35">
      <c r="A571" s="19"/>
      <c r="B571" s="17"/>
      <c r="C571" s="17"/>
      <c r="D571" s="17">
        <f t="shared" si="16"/>
        <v>0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9.5" hidden="1" thickBot="1" x14ac:dyDescent="0.35">
      <c r="A572" s="19"/>
      <c r="B572" s="17"/>
      <c r="C572" s="17"/>
      <c r="D572" s="17">
        <f t="shared" si="16"/>
        <v>0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9.5" hidden="1" thickBot="1" x14ac:dyDescent="0.35">
      <c r="A573" s="19"/>
      <c r="B573" s="17"/>
      <c r="C573" s="17"/>
      <c r="D573" s="17">
        <f t="shared" si="16"/>
        <v>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9.5" hidden="1" thickBot="1" x14ac:dyDescent="0.35">
      <c r="A574" s="19"/>
      <c r="B574" s="17"/>
      <c r="C574" s="17"/>
      <c r="D574" s="17">
        <f t="shared" si="16"/>
        <v>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9.5" hidden="1" thickBot="1" x14ac:dyDescent="0.35">
      <c r="A575" s="19"/>
      <c r="B575" s="17"/>
      <c r="C575" s="17"/>
      <c r="D575" s="17">
        <f t="shared" si="16"/>
        <v>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9.5" hidden="1" thickBot="1" x14ac:dyDescent="0.35">
      <c r="A576" s="19"/>
      <c r="B576" s="17"/>
      <c r="C576" s="17"/>
      <c r="D576" s="17">
        <f t="shared" si="16"/>
        <v>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9.5" hidden="1" thickBot="1" x14ac:dyDescent="0.35">
      <c r="A577" s="19"/>
      <c r="B577" s="17"/>
      <c r="C577" s="17"/>
      <c r="D577" s="17">
        <f t="shared" si="16"/>
        <v>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9.5" hidden="1" thickBot="1" x14ac:dyDescent="0.35">
      <c r="A578" s="19"/>
      <c r="B578" s="17"/>
      <c r="C578" s="17"/>
      <c r="D578" s="17">
        <f t="shared" si="16"/>
        <v>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9.5" hidden="1" thickBot="1" x14ac:dyDescent="0.35">
      <c r="A579" s="19"/>
      <c r="B579" s="17"/>
      <c r="C579" s="17"/>
      <c r="D579" s="17">
        <f t="shared" si="16"/>
        <v>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9.5" hidden="1" thickBot="1" x14ac:dyDescent="0.35">
      <c r="A580" s="19"/>
      <c r="B580" s="17"/>
      <c r="C580" s="17"/>
      <c r="D580" s="17">
        <f t="shared" si="16"/>
        <v>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9.5" hidden="1" thickBot="1" x14ac:dyDescent="0.35">
      <c r="A581" s="19"/>
      <c r="B581" s="17"/>
      <c r="C581" s="17"/>
      <c r="D581" s="17">
        <f t="shared" si="16"/>
        <v>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9.5" hidden="1" thickBot="1" x14ac:dyDescent="0.35">
      <c r="A582" s="19"/>
      <c r="B582" s="17"/>
      <c r="C582" s="17"/>
      <c r="D582" s="17">
        <f t="shared" si="16"/>
        <v>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9.5" hidden="1" thickBot="1" x14ac:dyDescent="0.35">
      <c r="A583" s="19"/>
      <c r="B583" s="17"/>
      <c r="C583" s="17"/>
      <c r="D583" s="17">
        <f t="shared" ref="D583:D646" si="18">D582+B583-C583</f>
        <v>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9.5" hidden="1" thickBot="1" x14ac:dyDescent="0.35">
      <c r="A584" s="19"/>
      <c r="B584" s="17"/>
      <c r="C584" s="17"/>
      <c r="D584" s="17">
        <f t="shared" si="18"/>
        <v>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9.5" hidden="1" thickBot="1" x14ac:dyDescent="0.35">
      <c r="A585" s="19"/>
      <c r="B585" s="17"/>
      <c r="C585" s="17"/>
      <c r="D585" s="17">
        <f t="shared" si="18"/>
        <v>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9.5" hidden="1" thickBot="1" x14ac:dyDescent="0.35">
      <c r="A586" s="19"/>
      <c r="B586" s="17"/>
      <c r="C586" s="17"/>
      <c r="D586" s="17">
        <f t="shared" si="18"/>
        <v>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9.5" hidden="1" thickBot="1" x14ac:dyDescent="0.35">
      <c r="A587" s="19"/>
      <c r="B587" s="17"/>
      <c r="C587" s="17"/>
      <c r="D587" s="17">
        <f t="shared" si="18"/>
        <v>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9.5" hidden="1" thickBot="1" x14ac:dyDescent="0.35">
      <c r="A588" s="19"/>
      <c r="B588" s="17"/>
      <c r="C588" s="17"/>
      <c r="D588" s="17">
        <f t="shared" si="18"/>
        <v>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9.5" hidden="1" thickBot="1" x14ac:dyDescent="0.35">
      <c r="A589" s="19"/>
      <c r="B589" s="17"/>
      <c r="C589" s="17"/>
      <c r="D589" s="17">
        <f t="shared" si="18"/>
        <v>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9.5" hidden="1" thickBot="1" x14ac:dyDescent="0.35">
      <c r="A590" s="19"/>
      <c r="B590" s="17"/>
      <c r="C590" s="17"/>
      <c r="D590" s="17">
        <f t="shared" si="18"/>
        <v>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9.5" hidden="1" thickBot="1" x14ac:dyDescent="0.35">
      <c r="A591" s="19"/>
      <c r="B591" s="17"/>
      <c r="C591" s="17"/>
      <c r="D591" s="17">
        <f t="shared" si="18"/>
        <v>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9.5" hidden="1" thickBot="1" x14ac:dyDescent="0.35">
      <c r="A592" s="19"/>
      <c r="B592" s="17"/>
      <c r="C592" s="17"/>
      <c r="D592" s="17">
        <f t="shared" si="18"/>
        <v>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9.5" hidden="1" thickBot="1" x14ac:dyDescent="0.35">
      <c r="A593" s="19"/>
      <c r="B593" s="17"/>
      <c r="C593" s="17"/>
      <c r="D593" s="17">
        <f t="shared" si="18"/>
        <v>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9.5" hidden="1" thickBot="1" x14ac:dyDescent="0.35">
      <c r="A594" s="19"/>
      <c r="B594" s="17"/>
      <c r="C594" s="17"/>
      <c r="D594" s="17">
        <f t="shared" si="18"/>
        <v>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9.5" hidden="1" thickBot="1" x14ac:dyDescent="0.35">
      <c r="A595" s="19"/>
      <c r="B595" s="17"/>
      <c r="C595" s="17"/>
      <c r="D595" s="17">
        <f t="shared" si="18"/>
        <v>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9.5" hidden="1" thickBot="1" x14ac:dyDescent="0.35">
      <c r="A596" s="19"/>
      <c r="B596" s="17"/>
      <c r="C596" s="17"/>
      <c r="D596" s="17">
        <f t="shared" si="18"/>
        <v>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9.5" hidden="1" thickBot="1" x14ac:dyDescent="0.35">
      <c r="A597" s="19"/>
      <c r="B597" s="17"/>
      <c r="C597" s="17"/>
      <c r="D597" s="17">
        <f t="shared" si="18"/>
        <v>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9.5" hidden="1" thickBot="1" x14ac:dyDescent="0.35">
      <c r="A598" s="19"/>
      <c r="B598" s="17"/>
      <c r="C598" s="17"/>
      <c r="D598" s="17">
        <f t="shared" si="18"/>
        <v>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9.5" hidden="1" thickBot="1" x14ac:dyDescent="0.35">
      <c r="A599" s="19"/>
      <c r="B599" s="17"/>
      <c r="C599" s="17"/>
      <c r="D599" s="17">
        <f t="shared" si="18"/>
        <v>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9.5" hidden="1" thickBot="1" x14ac:dyDescent="0.35">
      <c r="A600" s="19"/>
      <c r="B600" s="17"/>
      <c r="C600" s="17"/>
      <c r="D600" s="17">
        <f t="shared" si="18"/>
        <v>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9.5" hidden="1" thickBot="1" x14ac:dyDescent="0.35">
      <c r="A601" s="19"/>
      <c r="B601" s="17"/>
      <c r="C601" s="17"/>
      <c r="D601" s="17">
        <f t="shared" si="18"/>
        <v>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9.5" hidden="1" thickBot="1" x14ac:dyDescent="0.35">
      <c r="A602" s="19"/>
      <c r="B602" s="17"/>
      <c r="C602" s="17"/>
      <c r="D602" s="17">
        <f t="shared" si="18"/>
        <v>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9.5" hidden="1" thickBot="1" x14ac:dyDescent="0.35">
      <c r="A603" s="19"/>
      <c r="B603" s="17"/>
      <c r="C603" s="17"/>
      <c r="D603" s="17">
        <f t="shared" si="18"/>
        <v>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9.5" hidden="1" thickBot="1" x14ac:dyDescent="0.35">
      <c r="A604" s="19"/>
      <c r="B604" s="17"/>
      <c r="C604" s="17"/>
      <c r="D604" s="17">
        <f t="shared" si="18"/>
        <v>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9.5" hidden="1" thickBot="1" x14ac:dyDescent="0.35">
      <c r="A605" s="19"/>
      <c r="B605" s="17"/>
      <c r="C605" s="17"/>
      <c r="D605" s="17">
        <f t="shared" si="18"/>
        <v>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9.5" hidden="1" thickBot="1" x14ac:dyDescent="0.35">
      <c r="A606" s="19"/>
      <c r="B606" s="17"/>
      <c r="C606" s="17"/>
      <c r="D606" s="17">
        <f t="shared" si="18"/>
        <v>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9.5" hidden="1" thickBot="1" x14ac:dyDescent="0.35">
      <c r="A607" s="19"/>
      <c r="B607" s="17"/>
      <c r="C607" s="17"/>
      <c r="D607" s="17">
        <f t="shared" si="18"/>
        <v>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9.5" hidden="1" thickBot="1" x14ac:dyDescent="0.35">
      <c r="A608" s="19"/>
      <c r="B608" s="17"/>
      <c r="C608" s="17"/>
      <c r="D608" s="17">
        <f t="shared" si="18"/>
        <v>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9.5" hidden="1" thickBot="1" x14ac:dyDescent="0.35">
      <c r="A609" s="19"/>
      <c r="B609" s="17"/>
      <c r="C609" s="17"/>
      <c r="D609" s="17">
        <f t="shared" si="18"/>
        <v>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9.5" hidden="1" thickBot="1" x14ac:dyDescent="0.35">
      <c r="A610" s="19"/>
      <c r="B610" s="17"/>
      <c r="C610" s="17"/>
      <c r="D610" s="17">
        <f t="shared" si="18"/>
        <v>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9.5" hidden="1" thickBot="1" x14ac:dyDescent="0.35">
      <c r="A611" s="19"/>
      <c r="B611" s="17"/>
      <c r="C611" s="17"/>
      <c r="D611" s="17">
        <f t="shared" si="18"/>
        <v>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9.5" hidden="1" thickBot="1" x14ac:dyDescent="0.35">
      <c r="A612" s="19"/>
      <c r="B612" s="17"/>
      <c r="C612" s="17"/>
      <c r="D612" s="17">
        <f t="shared" si="18"/>
        <v>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9.5" hidden="1" thickBot="1" x14ac:dyDescent="0.35">
      <c r="A613" s="19"/>
      <c r="B613" s="17"/>
      <c r="C613" s="17"/>
      <c r="D613" s="17">
        <f t="shared" si="18"/>
        <v>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9.5" hidden="1" thickBot="1" x14ac:dyDescent="0.35">
      <c r="A614" s="19"/>
      <c r="B614" s="17"/>
      <c r="C614" s="17"/>
      <c r="D614" s="17">
        <f t="shared" si="18"/>
        <v>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9.5" hidden="1" thickBot="1" x14ac:dyDescent="0.35">
      <c r="A615" s="19"/>
      <c r="B615" s="17"/>
      <c r="C615" s="17"/>
      <c r="D615" s="17">
        <f t="shared" si="18"/>
        <v>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9.5" hidden="1" thickBot="1" x14ac:dyDescent="0.35">
      <c r="A616" s="19"/>
      <c r="B616" s="17"/>
      <c r="C616" s="17"/>
      <c r="D616" s="17">
        <f t="shared" si="18"/>
        <v>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9.5" hidden="1" thickBot="1" x14ac:dyDescent="0.35">
      <c r="A617" s="19"/>
      <c r="B617" s="17"/>
      <c r="C617" s="17"/>
      <c r="D617" s="17">
        <f t="shared" si="18"/>
        <v>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9.5" hidden="1" thickBot="1" x14ac:dyDescent="0.35">
      <c r="A618" s="19"/>
      <c r="B618" s="17"/>
      <c r="C618" s="17"/>
      <c r="D618" s="17">
        <f t="shared" si="18"/>
        <v>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9.5" hidden="1" thickBot="1" x14ac:dyDescent="0.35">
      <c r="A619" s="19"/>
      <c r="B619" s="17"/>
      <c r="C619" s="17"/>
      <c r="D619" s="17">
        <f t="shared" si="18"/>
        <v>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9.5" hidden="1" thickBot="1" x14ac:dyDescent="0.35">
      <c r="A620" s="19"/>
      <c r="B620" s="17"/>
      <c r="C620" s="17"/>
      <c r="D620" s="17">
        <f t="shared" si="18"/>
        <v>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9.5" hidden="1" thickBot="1" x14ac:dyDescent="0.35">
      <c r="A621" s="19"/>
      <c r="B621" s="17"/>
      <c r="C621" s="17"/>
      <c r="D621" s="17">
        <f t="shared" si="18"/>
        <v>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9.5" hidden="1" thickBot="1" x14ac:dyDescent="0.35">
      <c r="A622" s="19"/>
      <c r="B622" s="17"/>
      <c r="C622" s="17"/>
      <c r="D622" s="17">
        <f t="shared" si="18"/>
        <v>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9.5" hidden="1" thickBot="1" x14ac:dyDescent="0.35">
      <c r="A623" s="19"/>
      <c r="B623" s="17"/>
      <c r="C623" s="17"/>
      <c r="D623" s="17">
        <f t="shared" si="18"/>
        <v>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9.5" hidden="1" thickBot="1" x14ac:dyDescent="0.35">
      <c r="A624" s="19"/>
      <c r="B624" s="17"/>
      <c r="C624" s="17"/>
      <c r="D624" s="17">
        <f t="shared" si="18"/>
        <v>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9.5" hidden="1" thickBot="1" x14ac:dyDescent="0.35">
      <c r="A625" s="19"/>
      <c r="B625" s="17"/>
      <c r="C625" s="17"/>
      <c r="D625" s="17">
        <f t="shared" si="18"/>
        <v>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9.5" hidden="1" thickBot="1" x14ac:dyDescent="0.35">
      <c r="A626" s="19"/>
      <c r="B626" s="17"/>
      <c r="C626" s="17"/>
      <c r="D626" s="17">
        <f t="shared" si="18"/>
        <v>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9.5" hidden="1" thickBot="1" x14ac:dyDescent="0.35">
      <c r="A627" s="19"/>
      <c r="B627" s="17"/>
      <c r="C627" s="17"/>
      <c r="D627" s="17">
        <f t="shared" si="18"/>
        <v>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9.5" hidden="1" thickBot="1" x14ac:dyDescent="0.35">
      <c r="A628" s="19"/>
      <c r="B628" s="17"/>
      <c r="C628" s="17"/>
      <c r="D628" s="17">
        <f t="shared" si="18"/>
        <v>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9.5" hidden="1" thickBot="1" x14ac:dyDescent="0.35">
      <c r="A629" s="19"/>
      <c r="B629" s="17"/>
      <c r="C629" s="17"/>
      <c r="D629" s="17">
        <f t="shared" si="18"/>
        <v>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9.5" hidden="1" thickBot="1" x14ac:dyDescent="0.35">
      <c r="A630" s="19"/>
      <c r="B630" s="17"/>
      <c r="C630" s="17"/>
      <c r="D630" s="17">
        <f t="shared" si="18"/>
        <v>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9.5" hidden="1" thickBot="1" x14ac:dyDescent="0.35">
      <c r="A631" s="19"/>
      <c r="B631" s="17"/>
      <c r="C631" s="17"/>
      <c r="D631" s="17">
        <f t="shared" si="18"/>
        <v>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9.5" hidden="1" thickBot="1" x14ac:dyDescent="0.35">
      <c r="A632" s="19"/>
      <c r="B632" s="17"/>
      <c r="C632" s="17"/>
      <c r="D632" s="17">
        <f t="shared" si="18"/>
        <v>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9.5" hidden="1" thickBot="1" x14ac:dyDescent="0.35">
      <c r="A633" s="19"/>
      <c r="B633" s="17"/>
      <c r="C633" s="17"/>
      <c r="D633" s="17">
        <f t="shared" si="18"/>
        <v>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9.5" hidden="1" thickBot="1" x14ac:dyDescent="0.35">
      <c r="A634" s="19"/>
      <c r="B634" s="17"/>
      <c r="C634" s="17"/>
      <c r="D634" s="17">
        <f t="shared" si="18"/>
        <v>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9.5" hidden="1" thickBot="1" x14ac:dyDescent="0.35">
      <c r="A635" s="19"/>
      <c r="B635" s="17"/>
      <c r="C635" s="17"/>
      <c r="D635" s="17">
        <f t="shared" si="18"/>
        <v>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9.5" hidden="1" thickBot="1" x14ac:dyDescent="0.35">
      <c r="A636" s="19"/>
      <c r="B636" s="17"/>
      <c r="C636" s="17"/>
      <c r="D636" s="17">
        <f t="shared" si="18"/>
        <v>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9.5" hidden="1" thickBot="1" x14ac:dyDescent="0.35">
      <c r="A637" s="19"/>
      <c r="B637" s="17"/>
      <c r="C637" s="17"/>
      <c r="D637" s="17">
        <f t="shared" si="18"/>
        <v>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9.5" hidden="1" thickBot="1" x14ac:dyDescent="0.35">
      <c r="A638" s="19"/>
      <c r="B638" s="17"/>
      <c r="C638" s="17"/>
      <c r="D638" s="17">
        <f t="shared" si="18"/>
        <v>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9.5" hidden="1" thickBot="1" x14ac:dyDescent="0.35">
      <c r="A639" s="19"/>
      <c r="B639" s="17"/>
      <c r="C639" s="17"/>
      <c r="D639" s="17">
        <f t="shared" si="18"/>
        <v>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9.5" hidden="1" thickBot="1" x14ac:dyDescent="0.35">
      <c r="A640" s="19"/>
      <c r="B640" s="17"/>
      <c r="C640" s="17"/>
      <c r="D640" s="17">
        <f t="shared" si="18"/>
        <v>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9.5" hidden="1" thickBot="1" x14ac:dyDescent="0.35">
      <c r="A641" s="19"/>
      <c r="B641" s="17"/>
      <c r="C641" s="17"/>
      <c r="D641" s="17">
        <f t="shared" si="18"/>
        <v>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9.5" hidden="1" thickBot="1" x14ac:dyDescent="0.35">
      <c r="A642" s="19"/>
      <c r="B642" s="17"/>
      <c r="C642" s="17"/>
      <c r="D642" s="17">
        <f t="shared" si="18"/>
        <v>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9.5" hidden="1" thickBot="1" x14ac:dyDescent="0.35">
      <c r="A643" s="19"/>
      <c r="B643" s="17"/>
      <c r="C643" s="17"/>
      <c r="D643" s="17">
        <f t="shared" si="18"/>
        <v>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9.5" hidden="1" thickBot="1" x14ac:dyDescent="0.35">
      <c r="A644" s="19"/>
      <c r="B644" s="17"/>
      <c r="C644" s="17"/>
      <c r="D644" s="17">
        <f t="shared" si="18"/>
        <v>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9.5" hidden="1" thickBot="1" x14ac:dyDescent="0.35">
      <c r="A645" s="19"/>
      <c r="B645" s="17"/>
      <c r="C645" s="17"/>
      <c r="D645" s="17">
        <f t="shared" si="18"/>
        <v>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9.5" hidden="1" thickBot="1" x14ac:dyDescent="0.35">
      <c r="A646" s="19"/>
      <c r="B646" s="17"/>
      <c r="C646" s="17"/>
      <c r="D646" s="17">
        <f t="shared" si="18"/>
        <v>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9.5" hidden="1" thickBot="1" x14ac:dyDescent="0.35">
      <c r="A647" s="19"/>
      <c r="B647" s="17"/>
      <c r="C647" s="17"/>
      <c r="D647" s="17">
        <f t="shared" ref="D647:D710" si="19">D646+B647-C647</f>
        <v>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9.5" hidden="1" thickBot="1" x14ac:dyDescent="0.35">
      <c r="A648" s="19"/>
      <c r="B648" s="17"/>
      <c r="C648" s="17"/>
      <c r="D648" s="17">
        <f t="shared" si="19"/>
        <v>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9.5" hidden="1" thickBot="1" x14ac:dyDescent="0.35">
      <c r="A649" s="19"/>
      <c r="B649" s="17"/>
      <c r="C649" s="17"/>
      <c r="D649" s="17">
        <f t="shared" si="19"/>
        <v>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9.5" hidden="1" thickBot="1" x14ac:dyDescent="0.35">
      <c r="A650" s="19"/>
      <c r="B650" s="17"/>
      <c r="C650" s="17"/>
      <c r="D650" s="17">
        <f t="shared" si="19"/>
        <v>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9.5" hidden="1" thickBot="1" x14ac:dyDescent="0.35">
      <c r="A651" s="19"/>
      <c r="B651" s="17"/>
      <c r="C651" s="17"/>
      <c r="D651" s="17">
        <f t="shared" si="19"/>
        <v>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9.5" hidden="1" thickBot="1" x14ac:dyDescent="0.35">
      <c r="A652" s="19"/>
      <c r="B652" s="17"/>
      <c r="C652" s="17"/>
      <c r="D652" s="17">
        <f t="shared" si="19"/>
        <v>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9.5" hidden="1" thickBot="1" x14ac:dyDescent="0.35">
      <c r="A653" s="19"/>
      <c r="B653" s="17"/>
      <c r="C653" s="17"/>
      <c r="D653" s="17">
        <f t="shared" si="19"/>
        <v>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9.5" hidden="1" thickBot="1" x14ac:dyDescent="0.35">
      <c r="A654" s="19"/>
      <c r="B654" s="17"/>
      <c r="C654" s="17"/>
      <c r="D654" s="17">
        <f t="shared" si="19"/>
        <v>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9.5" hidden="1" thickBot="1" x14ac:dyDescent="0.35">
      <c r="A655" s="19"/>
      <c r="B655" s="17"/>
      <c r="C655" s="17"/>
      <c r="D655" s="17">
        <f t="shared" si="19"/>
        <v>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9.5" hidden="1" thickBot="1" x14ac:dyDescent="0.35">
      <c r="A656" s="19"/>
      <c r="B656" s="17"/>
      <c r="C656" s="17"/>
      <c r="D656" s="17">
        <f t="shared" si="19"/>
        <v>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9.5" hidden="1" thickBot="1" x14ac:dyDescent="0.35">
      <c r="A657" s="19"/>
      <c r="B657" s="17"/>
      <c r="C657" s="17"/>
      <c r="D657" s="17">
        <f t="shared" si="19"/>
        <v>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9.5" hidden="1" thickBot="1" x14ac:dyDescent="0.35">
      <c r="A658" s="19"/>
      <c r="B658" s="17"/>
      <c r="C658" s="17"/>
      <c r="D658" s="17">
        <f t="shared" si="19"/>
        <v>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9.5" hidden="1" thickBot="1" x14ac:dyDescent="0.35">
      <c r="A659" s="19"/>
      <c r="B659" s="17"/>
      <c r="C659" s="17"/>
      <c r="D659" s="17">
        <f t="shared" si="19"/>
        <v>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9.5" hidden="1" thickBot="1" x14ac:dyDescent="0.35">
      <c r="A660" s="19"/>
      <c r="B660" s="17"/>
      <c r="C660" s="17"/>
      <c r="D660" s="17">
        <f t="shared" si="19"/>
        <v>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9.5" hidden="1" thickBot="1" x14ac:dyDescent="0.35">
      <c r="A661" s="19"/>
      <c r="B661" s="17"/>
      <c r="C661" s="17"/>
      <c r="D661" s="17">
        <f t="shared" si="19"/>
        <v>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9.5" hidden="1" thickBot="1" x14ac:dyDescent="0.35">
      <c r="A662" s="19"/>
      <c r="B662" s="17"/>
      <c r="C662" s="17"/>
      <c r="D662" s="17">
        <f t="shared" si="19"/>
        <v>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9.5" hidden="1" thickBot="1" x14ac:dyDescent="0.35">
      <c r="A663" s="19"/>
      <c r="B663" s="17"/>
      <c r="C663" s="17"/>
      <c r="D663" s="17">
        <f t="shared" si="19"/>
        <v>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9.5" hidden="1" thickBot="1" x14ac:dyDescent="0.35">
      <c r="A664" s="19"/>
      <c r="B664" s="17"/>
      <c r="C664" s="17"/>
      <c r="D664" s="17">
        <f t="shared" si="19"/>
        <v>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9.5" hidden="1" thickBot="1" x14ac:dyDescent="0.35">
      <c r="A665" s="19"/>
      <c r="B665" s="17"/>
      <c r="C665" s="17"/>
      <c r="D665" s="17">
        <f t="shared" si="19"/>
        <v>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9.5" hidden="1" thickBot="1" x14ac:dyDescent="0.35">
      <c r="A666" s="19"/>
      <c r="B666" s="17"/>
      <c r="C666" s="17"/>
      <c r="D666" s="17">
        <f t="shared" si="19"/>
        <v>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9.5" hidden="1" thickBot="1" x14ac:dyDescent="0.35">
      <c r="A667" s="19"/>
      <c r="B667" s="17"/>
      <c r="C667" s="17"/>
      <c r="D667" s="17">
        <f t="shared" si="19"/>
        <v>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9.5" hidden="1" thickBot="1" x14ac:dyDescent="0.35">
      <c r="A668" s="19"/>
      <c r="B668" s="17"/>
      <c r="C668" s="17"/>
      <c r="D668" s="17">
        <f t="shared" si="19"/>
        <v>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9.5" hidden="1" thickBot="1" x14ac:dyDescent="0.35">
      <c r="A669" s="19"/>
      <c r="B669" s="17"/>
      <c r="C669" s="17"/>
      <c r="D669" s="17">
        <f t="shared" si="19"/>
        <v>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9.5" hidden="1" thickBot="1" x14ac:dyDescent="0.35">
      <c r="A670" s="19"/>
      <c r="B670" s="17"/>
      <c r="C670" s="17"/>
      <c r="D670" s="17">
        <f t="shared" si="19"/>
        <v>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9.5" hidden="1" thickBot="1" x14ac:dyDescent="0.35">
      <c r="A671" s="19"/>
      <c r="B671" s="17"/>
      <c r="C671" s="17"/>
      <c r="D671" s="17">
        <f t="shared" si="19"/>
        <v>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9.5" hidden="1" thickBot="1" x14ac:dyDescent="0.35">
      <c r="A672" s="19"/>
      <c r="B672" s="17"/>
      <c r="C672" s="17"/>
      <c r="D672" s="17">
        <f t="shared" si="19"/>
        <v>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9.5" hidden="1" thickBot="1" x14ac:dyDescent="0.35">
      <c r="A673" s="19"/>
      <c r="B673" s="17"/>
      <c r="C673" s="17"/>
      <c r="D673" s="17">
        <f t="shared" si="19"/>
        <v>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9.5" hidden="1" thickBot="1" x14ac:dyDescent="0.35">
      <c r="A674" s="19"/>
      <c r="B674" s="17"/>
      <c r="C674" s="17"/>
      <c r="D674" s="17">
        <f t="shared" si="19"/>
        <v>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9.5" hidden="1" thickBot="1" x14ac:dyDescent="0.35">
      <c r="A675" s="19"/>
      <c r="B675" s="17"/>
      <c r="C675" s="17"/>
      <c r="D675" s="17">
        <f t="shared" si="19"/>
        <v>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9.5" hidden="1" thickBot="1" x14ac:dyDescent="0.35">
      <c r="A676" s="19"/>
      <c r="B676" s="17"/>
      <c r="C676" s="17"/>
      <c r="D676" s="17">
        <f t="shared" si="19"/>
        <v>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9.5" hidden="1" thickBot="1" x14ac:dyDescent="0.35">
      <c r="A677" s="19"/>
      <c r="B677" s="17"/>
      <c r="C677" s="17"/>
      <c r="D677" s="17">
        <f t="shared" si="19"/>
        <v>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9.5" hidden="1" thickBot="1" x14ac:dyDescent="0.35">
      <c r="A678" s="19"/>
      <c r="B678" s="17"/>
      <c r="C678" s="17"/>
      <c r="D678" s="17">
        <f t="shared" si="19"/>
        <v>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9.5" hidden="1" thickBot="1" x14ac:dyDescent="0.35">
      <c r="A679" s="19"/>
      <c r="B679" s="17"/>
      <c r="C679" s="17"/>
      <c r="D679" s="17">
        <f t="shared" si="19"/>
        <v>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9.5" hidden="1" thickBot="1" x14ac:dyDescent="0.35">
      <c r="A680" s="19"/>
      <c r="B680" s="17"/>
      <c r="C680" s="17"/>
      <c r="D680" s="17">
        <f t="shared" si="19"/>
        <v>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9.5" hidden="1" thickBot="1" x14ac:dyDescent="0.35">
      <c r="A681" s="19"/>
      <c r="B681" s="17"/>
      <c r="C681" s="17"/>
      <c r="D681" s="17">
        <f t="shared" si="19"/>
        <v>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9.5" hidden="1" thickBot="1" x14ac:dyDescent="0.35">
      <c r="A682" s="19"/>
      <c r="B682" s="17"/>
      <c r="C682" s="17"/>
      <c r="D682" s="17">
        <f t="shared" si="19"/>
        <v>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9.5" hidden="1" thickBot="1" x14ac:dyDescent="0.35">
      <c r="A683" s="19"/>
      <c r="B683" s="17"/>
      <c r="C683" s="17"/>
      <c r="D683" s="17">
        <f t="shared" si="19"/>
        <v>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9.5" hidden="1" thickBot="1" x14ac:dyDescent="0.35">
      <c r="A684" s="19"/>
      <c r="B684" s="17"/>
      <c r="C684" s="17"/>
      <c r="D684" s="17">
        <f t="shared" si="19"/>
        <v>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9.5" hidden="1" thickBot="1" x14ac:dyDescent="0.35">
      <c r="A685" s="19"/>
      <c r="B685" s="17"/>
      <c r="C685" s="17"/>
      <c r="D685" s="17">
        <f t="shared" si="19"/>
        <v>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9.5" hidden="1" thickBot="1" x14ac:dyDescent="0.35">
      <c r="A686" s="19"/>
      <c r="B686" s="17"/>
      <c r="C686" s="17"/>
      <c r="D686" s="17">
        <f t="shared" si="19"/>
        <v>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9.5" hidden="1" thickBot="1" x14ac:dyDescent="0.35">
      <c r="A687" s="19"/>
      <c r="B687" s="17"/>
      <c r="C687" s="17"/>
      <c r="D687" s="17">
        <f t="shared" si="19"/>
        <v>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9.5" hidden="1" thickBot="1" x14ac:dyDescent="0.35">
      <c r="A688" s="19"/>
      <c r="B688" s="17"/>
      <c r="C688" s="17"/>
      <c r="D688" s="17">
        <f t="shared" si="19"/>
        <v>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9.5" hidden="1" thickBot="1" x14ac:dyDescent="0.35">
      <c r="A689" s="19"/>
      <c r="B689" s="17"/>
      <c r="C689" s="17"/>
      <c r="D689" s="17">
        <f t="shared" si="19"/>
        <v>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9.5" hidden="1" thickBot="1" x14ac:dyDescent="0.35">
      <c r="A690" s="19"/>
      <c r="B690" s="17"/>
      <c r="C690" s="17"/>
      <c r="D690" s="17">
        <f t="shared" si="19"/>
        <v>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9.5" hidden="1" thickBot="1" x14ac:dyDescent="0.35">
      <c r="A691" s="19"/>
      <c r="B691" s="17"/>
      <c r="C691" s="17"/>
      <c r="D691" s="17">
        <f t="shared" si="19"/>
        <v>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9.5" hidden="1" thickBot="1" x14ac:dyDescent="0.35">
      <c r="A692" s="19"/>
      <c r="B692" s="17"/>
      <c r="C692" s="17"/>
      <c r="D692" s="17">
        <f t="shared" si="19"/>
        <v>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9.5" hidden="1" thickBot="1" x14ac:dyDescent="0.35">
      <c r="A693" s="19"/>
      <c r="B693" s="17"/>
      <c r="C693" s="17"/>
      <c r="D693" s="17">
        <f t="shared" si="19"/>
        <v>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9.5" hidden="1" thickBot="1" x14ac:dyDescent="0.35">
      <c r="A694" s="19"/>
      <c r="B694" s="17"/>
      <c r="C694" s="17"/>
      <c r="D694" s="17">
        <f t="shared" si="19"/>
        <v>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9.5" hidden="1" thickBot="1" x14ac:dyDescent="0.35">
      <c r="A695" s="19"/>
      <c r="B695" s="17"/>
      <c r="C695" s="17"/>
      <c r="D695" s="17">
        <f t="shared" si="19"/>
        <v>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9.5" hidden="1" thickBot="1" x14ac:dyDescent="0.35">
      <c r="A696" s="19"/>
      <c r="B696" s="17"/>
      <c r="C696" s="17"/>
      <c r="D696" s="17">
        <f t="shared" si="19"/>
        <v>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9.5" hidden="1" thickBot="1" x14ac:dyDescent="0.35">
      <c r="A697" s="19"/>
      <c r="B697" s="17"/>
      <c r="C697" s="17"/>
      <c r="D697" s="17">
        <f t="shared" si="19"/>
        <v>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9.5" hidden="1" thickBot="1" x14ac:dyDescent="0.35">
      <c r="A698" s="19"/>
      <c r="B698" s="17"/>
      <c r="C698" s="17"/>
      <c r="D698" s="17">
        <f t="shared" si="19"/>
        <v>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9.5" hidden="1" thickBot="1" x14ac:dyDescent="0.35">
      <c r="A699" s="19"/>
      <c r="B699" s="17"/>
      <c r="C699" s="17"/>
      <c r="D699" s="17">
        <f t="shared" si="19"/>
        <v>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9.5" hidden="1" thickBot="1" x14ac:dyDescent="0.35">
      <c r="A700" s="19"/>
      <c r="B700" s="17"/>
      <c r="C700" s="17"/>
      <c r="D700" s="17">
        <f t="shared" si="19"/>
        <v>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9.5" hidden="1" thickBot="1" x14ac:dyDescent="0.35">
      <c r="A701" s="19"/>
      <c r="B701" s="17"/>
      <c r="C701" s="17"/>
      <c r="D701" s="17">
        <f t="shared" si="19"/>
        <v>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9.5" hidden="1" thickBot="1" x14ac:dyDescent="0.35">
      <c r="A702" s="19"/>
      <c r="B702" s="17"/>
      <c r="C702" s="17"/>
      <c r="D702" s="17">
        <f t="shared" si="19"/>
        <v>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9.5" hidden="1" thickBot="1" x14ac:dyDescent="0.35">
      <c r="A703" s="19"/>
      <c r="B703" s="17"/>
      <c r="C703" s="17"/>
      <c r="D703" s="17">
        <f t="shared" si="19"/>
        <v>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9.5" hidden="1" thickBot="1" x14ac:dyDescent="0.35">
      <c r="A704" s="19"/>
      <c r="B704" s="17"/>
      <c r="C704" s="17"/>
      <c r="D704" s="17">
        <f t="shared" si="19"/>
        <v>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9.5" hidden="1" thickBot="1" x14ac:dyDescent="0.35">
      <c r="A705" s="19"/>
      <c r="B705" s="17"/>
      <c r="C705" s="17"/>
      <c r="D705" s="17">
        <f t="shared" si="19"/>
        <v>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9.5" hidden="1" thickBot="1" x14ac:dyDescent="0.35">
      <c r="A706" s="19"/>
      <c r="B706" s="17"/>
      <c r="C706" s="17"/>
      <c r="D706" s="17">
        <f t="shared" si="19"/>
        <v>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9.5" hidden="1" thickBot="1" x14ac:dyDescent="0.35">
      <c r="A707" s="19"/>
      <c r="B707" s="17"/>
      <c r="C707" s="17"/>
      <c r="D707" s="17">
        <f t="shared" si="19"/>
        <v>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9.5" hidden="1" thickBot="1" x14ac:dyDescent="0.35">
      <c r="A708" s="19"/>
      <c r="B708" s="17"/>
      <c r="C708" s="17"/>
      <c r="D708" s="17">
        <f t="shared" si="19"/>
        <v>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9.5" hidden="1" thickBot="1" x14ac:dyDescent="0.35">
      <c r="A709" s="19"/>
      <c r="B709" s="17"/>
      <c r="C709" s="17"/>
      <c r="D709" s="17">
        <f t="shared" si="19"/>
        <v>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9.5" hidden="1" thickBot="1" x14ac:dyDescent="0.35">
      <c r="A710" s="19"/>
      <c r="B710" s="17"/>
      <c r="C710" s="17"/>
      <c r="D710" s="17">
        <f t="shared" si="19"/>
        <v>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9.5" hidden="1" thickBot="1" x14ac:dyDescent="0.35">
      <c r="A711" s="19"/>
      <c r="B711" s="17"/>
      <c r="C711" s="17"/>
      <c r="D711" s="17">
        <f t="shared" ref="D711:D764" si="20">D710+B711-C711</f>
        <v>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9.5" hidden="1" thickBot="1" x14ac:dyDescent="0.35">
      <c r="A712" s="19"/>
      <c r="B712" s="17"/>
      <c r="C712" s="17"/>
      <c r="D712" s="17">
        <f t="shared" si="20"/>
        <v>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9.5" hidden="1" thickBot="1" x14ac:dyDescent="0.35">
      <c r="A713" s="19"/>
      <c r="B713" s="17"/>
      <c r="C713" s="17"/>
      <c r="D713" s="17">
        <f t="shared" si="20"/>
        <v>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9.5" hidden="1" thickBot="1" x14ac:dyDescent="0.35">
      <c r="A714" s="19"/>
      <c r="B714" s="17"/>
      <c r="C714" s="17"/>
      <c r="D714" s="17">
        <f t="shared" si="20"/>
        <v>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9.5" hidden="1" thickBot="1" x14ac:dyDescent="0.35">
      <c r="A715" s="19"/>
      <c r="B715" s="17"/>
      <c r="C715" s="17"/>
      <c r="D715" s="17">
        <f t="shared" si="20"/>
        <v>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9.5" hidden="1" thickBot="1" x14ac:dyDescent="0.35">
      <c r="A716" s="19"/>
      <c r="B716" s="17"/>
      <c r="C716" s="17"/>
      <c r="D716" s="17">
        <f t="shared" si="20"/>
        <v>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9.5" hidden="1" thickBot="1" x14ac:dyDescent="0.35">
      <c r="A717" s="19"/>
      <c r="B717" s="17"/>
      <c r="C717" s="17"/>
      <c r="D717" s="17">
        <f t="shared" si="20"/>
        <v>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9.5" hidden="1" thickBot="1" x14ac:dyDescent="0.35">
      <c r="A718" s="19"/>
      <c r="B718" s="17"/>
      <c r="C718" s="17"/>
      <c r="D718" s="17">
        <f t="shared" si="20"/>
        <v>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9.5" hidden="1" thickBot="1" x14ac:dyDescent="0.35">
      <c r="A719" s="19"/>
      <c r="B719" s="17"/>
      <c r="C719" s="17"/>
      <c r="D719" s="17">
        <f t="shared" si="20"/>
        <v>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9.5" hidden="1" thickBot="1" x14ac:dyDescent="0.35">
      <c r="A720" s="19"/>
      <c r="B720" s="17"/>
      <c r="C720" s="17"/>
      <c r="D720" s="17">
        <f t="shared" si="20"/>
        <v>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9.5" hidden="1" thickBot="1" x14ac:dyDescent="0.35">
      <c r="A721" s="19"/>
      <c r="B721" s="17"/>
      <c r="C721" s="17"/>
      <c r="D721" s="17">
        <f t="shared" si="20"/>
        <v>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9.5" hidden="1" thickBot="1" x14ac:dyDescent="0.35">
      <c r="A722" s="19"/>
      <c r="B722" s="17"/>
      <c r="C722" s="17"/>
      <c r="D722" s="17">
        <f t="shared" si="20"/>
        <v>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9.5" hidden="1" thickBot="1" x14ac:dyDescent="0.35">
      <c r="A723" s="19"/>
      <c r="B723" s="17"/>
      <c r="C723" s="17"/>
      <c r="D723" s="17">
        <f t="shared" si="20"/>
        <v>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9.5" hidden="1" thickBot="1" x14ac:dyDescent="0.35">
      <c r="A724" s="19"/>
      <c r="B724" s="17"/>
      <c r="C724" s="17"/>
      <c r="D724" s="17">
        <f t="shared" si="20"/>
        <v>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9.5" hidden="1" thickBot="1" x14ac:dyDescent="0.35">
      <c r="A725" s="19"/>
      <c r="B725" s="17"/>
      <c r="C725" s="17"/>
      <c r="D725" s="17">
        <f t="shared" si="20"/>
        <v>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9.5" hidden="1" thickBot="1" x14ac:dyDescent="0.35">
      <c r="A726" s="19"/>
      <c r="B726" s="17"/>
      <c r="C726" s="17"/>
      <c r="D726" s="17">
        <f t="shared" si="20"/>
        <v>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9.5" hidden="1" thickBot="1" x14ac:dyDescent="0.35">
      <c r="A727" s="19"/>
      <c r="B727" s="17"/>
      <c r="C727" s="17"/>
      <c r="D727" s="17">
        <f t="shared" si="20"/>
        <v>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9.5" hidden="1" thickBot="1" x14ac:dyDescent="0.35">
      <c r="A728" s="19"/>
      <c r="B728" s="17"/>
      <c r="C728" s="17"/>
      <c r="D728" s="17">
        <f t="shared" si="20"/>
        <v>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9.5" hidden="1" thickBot="1" x14ac:dyDescent="0.35">
      <c r="A729" s="19"/>
      <c r="B729" s="17"/>
      <c r="C729" s="17"/>
      <c r="D729" s="17">
        <f t="shared" si="20"/>
        <v>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9.5" hidden="1" thickBot="1" x14ac:dyDescent="0.35">
      <c r="A730" s="19"/>
      <c r="B730" s="17"/>
      <c r="C730" s="17"/>
      <c r="D730" s="17">
        <f t="shared" si="20"/>
        <v>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9.5" hidden="1" thickBot="1" x14ac:dyDescent="0.35">
      <c r="A731" s="19"/>
      <c r="B731" s="17"/>
      <c r="C731" s="17"/>
      <c r="D731" s="17">
        <f t="shared" si="20"/>
        <v>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9.5" hidden="1" thickBot="1" x14ac:dyDescent="0.35">
      <c r="A732" s="19"/>
      <c r="B732" s="17"/>
      <c r="C732" s="17"/>
      <c r="D732" s="17">
        <f t="shared" si="20"/>
        <v>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9.5" hidden="1" thickBot="1" x14ac:dyDescent="0.35">
      <c r="A733" s="19"/>
      <c r="B733" s="17"/>
      <c r="C733" s="17"/>
      <c r="D733" s="17">
        <f t="shared" si="20"/>
        <v>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9.5" hidden="1" thickBot="1" x14ac:dyDescent="0.35">
      <c r="A734" s="19"/>
      <c r="B734" s="17"/>
      <c r="C734" s="17"/>
      <c r="D734" s="17">
        <f t="shared" si="20"/>
        <v>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9.5" hidden="1" thickBot="1" x14ac:dyDescent="0.35">
      <c r="A735" s="19"/>
      <c r="B735" s="17"/>
      <c r="C735" s="17"/>
      <c r="D735" s="17">
        <f t="shared" si="20"/>
        <v>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9.5" hidden="1" thickBot="1" x14ac:dyDescent="0.35">
      <c r="A736" s="19"/>
      <c r="B736" s="17"/>
      <c r="C736" s="17"/>
      <c r="D736" s="17">
        <f t="shared" si="20"/>
        <v>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9.5" hidden="1" thickBot="1" x14ac:dyDescent="0.35">
      <c r="A737" s="19"/>
      <c r="B737" s="17"/>
      <c r="C737" s="17"/>
      <c r="D737" s="17">
        <f t="shared" si="20"/>
        <v>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9.5" hidden="1" thickBot="1" x14ac:dyDescent="0.35">
      <c r="A738" s="19"/>
      <c r="B738" s="17"/>
      <c r="C738" s="17"/>
      <c r="D738" s="17">
        <f t="shared" si="20"/>
        <v>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9.5" hidden="1" thickBot="1" x14ac:dyDescent="0.35">
      <c r="A739" s="19"/>
      <c r="B739" s="17"/>
      <c r="C739" s="17"/>
      <c r="D739" s="17">
        <f t="shared" si="20"/>
        <v>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9.5" hidden="1" thickBot="1" x14ac:dyDescent="0.35">
      <c r="A740" s="19"/>
      <c r="B740" s="17"/>
      <c r="C740" s="17"/>
      <c r="D740" s="17">
        <f t="shared" si="20"/>
        <v>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9.5" hidden="1" thickBot="1" x14ac:dyDescent="0.35">
      <c r="A741" s="19"/>
      <c r="B741" s="17"/>
      <c r="C741" s="17"/>
      <c r="D741" s="17">
        <f t="shared" si="20"/>
        <v>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9.5" hidden="1" thickBot="1" x14ac:dyDescent="0.35">
      <c r="A742" s="19"/>
      <c r="B742" s="17"/>
      <c r="C742" s="17"/>
      <c r="D742" s="17">
        <f t="shared" si="20"/>
        <v>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9.5" hidden="1" thickBot="1" x14ac:dyDescent="0.35">
      <c r="A743" s="19"/>
      <c r="B743" s="17"/>
      <c r="C743" s="17"/>
      <c r="D743" s="17">
        <f t="shared" si="20"/>
        <v>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9.5" hidden="1" thickBot="1" x14ac:dyDescent="0.35">
      <c r="A744" s="19"/>
      <c r="B744" s="17"/>
      <c r="C744" s="17"/>
      <c r="D744" s="17">
        <f t="shared" si="20"/>
        <v>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9.5" hidden="1" thickBot="1" x14ac:dyDescent="0.35">
      <c r="A745" s="19"/>
      <c r="B745" s="17"/>
      <c r="C745" s="17"/>
      <c r="D745" s="17">
        <f t="shared" si="20"/>
        <v>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9.5" hidden="1" thickBot="1" x14ac:dyDescent="0.35">
      <c r="A746" s="19"/>
      <c r="B746" s="17"/>
      <c r="C746" s="17"/>
      <c r="D746" s="17">
        <f t="shared" si="20"/>
        <v>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9.5" hidden="1" thickBot="1" x14ac:dyDescent="0.35">
      <c r="A747" s="19"/>
      <c r="B747" s="17"/>
      <c r="C747" s="17"/>
      <c r="D747" s="17">
        <f t="shared" si="20"/>
        <v>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9.5" hidden="1" thickBot="1" x14ac:dyDescent="0.35">
      <c r="A748" s="19"/>
      <c r="B748" s="17"/>
      <c r="C748" s="17"/>
      <c r="D748" s="17">
        <f t="shared" si="20"/>
        <v>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9.5" hidden="1" thickBot="1" x14ac:dyDescent="0.35">
      <c r="A749" s="19"/>
      <c r="B749" s="17"/>
      <c r="C749" s="17"/>
      <c r="D749" s="17">
        <f t="shared" si="20"/>
        <v>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9.5" hidden="1" thickBot="1" x14ac:dyDescent="0.35">
      <c r="A750" s="19"/>
      <c r="B750" s="17"/>
      <c r="C750" s="17"/>
      <c r="D750" s="17">
        <f t="shared" si="20"/>
        <v>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9.5" hidden="1" thickBot="1" x14ac:dyDescent="0.35">
      <c r="A751" s="19"/>
      <c r="B751" s="17"/>
      <c r="C751" s="17"/>
      <c r="D751" s="17">
        <f t="shared" si="20"/>
        <v>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9.5" hidden="1" thickBot="1" x14ac:dyDescent="0.35">
      <c r="A752" s="19"/>
      <c r="B752" s="17"/>
      <c r="C752" s="17"/>
      <c r="D752" s="17">
        <f t="shared" si="20"/>
        <v>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9.5" hidden="1" thickBot="1" x14ac:dyDescent="0.35">
      <c r="A753" s="19"/>
      <c r="B753" s="17"/>
      <c r="C753" s="17"/>
      <c r="D753" s="17">
        <f t="shared" si="20"/>
        <v>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9.5" hidden="1" thickBot="1" x14ac:dyDescent="0.35">
      <c r="A754" s="19"/>
      <c r="B754" s="17"/>
      <c r="C754" s="17"/>
      <c r="D754" s="17">
        <f t="shared" si="20"/>
        <v>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9.5" hidden="1" thickBot="1" x14ac:dyDescent="0.35">
      <c r="A755" s="19"/>
      <c r="B755" s="17"/>
      <c r="C755" s="17"/>
      <c r="D755" s="17">
        <f t="shared" si="20"/>
        <v>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9.5" hidden="1" thickBot="1" x14ac:dyDescent="0.35">
      <c r="A756" s="19"/>
      <c r="B756" s="17"/>
      <c r="C756" s="17"/>
      <c r="D756" s="17">
        <f t="shared" si="20"/>
        <v>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9.5" hidden="1" thickBot="1" x14ac:dyDescent="0.35">
      <c r="A757" s="19"/>
      <c r="B757" s="17"/>
      <c r="C757" s="17"/>
      <c r="D757" s="17">
        <f t="shared" si="20"/>
        <v>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9.5" hidden="1" thickBot="1" x14ac:dyDescent="0.35">
      <c r="A758" s="19"/>
      <c r="B758" s="17"/>
      <c r="C758" s="17"/>
      <c r="D758" s="17">
        <f t="shared" si="20"/>
        <v>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9.5" hidden="1" thickBot="1" x14ac:dyDescent="0.35">
      <c r="A759" s="19"/>
      <c r="B759" s="17"/>
      <c r="C759" s="17"/>
      <c r="D759" s="17">
        <f t="shared" si="20"/>
        <v>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9.5" hidden="1" thickBot="1" x14ac:dyDescent="0.35">
      <c r="A760" s="19"/>
      <c r="B760" s="17"/>
      <c r="C760" s="17"/>
      <c r="D760" s="17">
        <f t="shared" si="20"/>
        <v>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9.5" hidden="1" thickBot="1" x14ac:dyDescent="0.35">
      <c r="A761" s="19"/>
      <c r="B761" s="17"/>
      <c r="C761" s="17"/>
      <c r="D761" s="17">
        <f t="shared" si="20"/>
        <v>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9.5" hidden="1" thickBot="1" x14ac:dyDescent="0.35">
      <c r="A762" s="19"/>
      <c r="B762" s="17"/>
      <c r="C762" s="17"/>
      <c r="D762" s="17">
        <f t="shared" si="20"/>
        <v>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9.5" hidden="1" thickBot="1" x14ac:dyDescent="0.35">
      <c r="A763" s="19"/>
      <c r="B763" s="17"/>
      <c r="C763" s="17"/>
      <c r="D763" s="17">
        <f t="shared" si="20"/>
        <v>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9.5" hidden="1" thickBot="1" x14ac:dyDescent="0.35">
      <c r="A764" s="19"/>
      <c r="B764" s="17"/>
      <c r="C764" s="17"/>
      <c r="D764" s="17">
        <f t="shared" si="20"/>
        <v>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hidden="1" thickBot="1" x14ac:dyDescent="0.35">
      <c r="A765" s="19"/>
      <c r="B765" s="17"/>
      <c r="C765" s="17"/>
      <c r="D765" s="17">
        <f>D764+B765-C765</f>
        <v>0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0</v>
      </c>
      <c r="C766" s="30">
        <f>SUM(C6:C765)</f>
        <v>0</v>
      </c>
      <c r="D766" s="30">
        <f>B766-C766</f>
        <v>0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0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8" spans="1:12" x14ac:dyDescent="0.45">
      <c r="J768" s="38">
        <f>H569</f>
        <v>0</v>
      </c>
      <c r="K768" s="2" t="s">
        <v>7</v>
      </c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15F0-585F-4D2F-947D-20322D78F901}">
  <sheetPr>
    <tabColor theme="8" tint="-0.249977111117893"/>
  </sheetPr>
  <dimension ref="A1:L770"/>
  <sheetViews>
    <sheetView showGridLines="0" rightToLeft="1" topLeftCell="F31" workbookViewId="0">
      <selection activeCell="K48" sqref="K48"/>
    </sheetView>
  </sheetViews>
  <sheetFormatPr defaultColWidth="9.140625" defaultRowHeight="28.5" x14ac:dyDescent="0.45"/>
  <cols>
    <col min="1" max="1" width="14.28515625" style="2" hidden="1" customWidth="1"/>
    <col min="2" max="2" width="20.28515625" style="2" hidden="1" customWidth="1"/>
    <col min="3" max="3" width="20" style="2" hidden="1" customWidth="1"/>
    <col min="4" max="4" width="20.2851562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32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مصروف تأسيس ورشة</v>
      </c>
      <c r="E2" s="211"/>
      <c r="F2" s="1"/>
      <c r="G2" s="212" t="s">
        <v>1</v>
      </c>
      <c r="H2" s="212"/>
      <c r="I2" s="212"/>
      <c r="J2" s="3" t="str">
        <f>A1</f>
        <v>مصروف تأسيس ورشة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33</v>
      </c>
      <c r="I5" s="13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>
        <v>45905</v>
      </c>
      <c r="H6" s="34">
        <v>1000</v>
      </c>
      <c r="I6" s="34"/>
      <c r="J6" s="34">
        <f>H6-I6</f>
        <v>1000</v>
      </c>
      <c r="K6" s="16" t="s">
        <v>41</v>
      </c>
      <c r="L6" s="7"/>
    </row>
    <row r="7" spans="1:12" s="9" customFormat="1" ht="18.75" x14ac:dyDescent="0.3">
      <c r="A7" s="14"/>
      <c r="B7" s="17"/>
      <c r="C7" s="17"/>
      <c r="D7" s="17">
        <f t="shared" ref="D7:D71" si="0">D6+B7-C7</f>
        <v>0</v>
      </c>
      <c r="E7" s="16"/>
      <c r="F7" s="7"/>
      <c r="G7" s="14">
        <v>45911</v>
      </c>
      <c r="H7" s="35">
        <v>3000</v>
      </c>
      <c r="I7" s="35"/>
      <c r="J7" s="35">
        <f>J6+H7-I7</f>
        <v>4000</v>
      </c>
      <c r="K7" s="16" t="s">
        <v>41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>
        <v>45919</v>
      </c>
      <c r="H8" s="35">
        <v>3000</v>
      </c>
      <c r="I8" s="35"/>
      <c r="J8" s="35">
        <f t="shared" ref="J8:J72" si="1">J7+H8-I8</f>
        <v>7000</v>
      </c>
      <c r="K8" s="16" t="s">
        <v>41</v>
      </c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>
        <v>45938</v>
      </c>
      <c r="H9" s="35">
        <v>3000</v>
      </c>
      <c r="I9" s="35"/>
      <c r="J9" s="35">
        <f t="shared" si="1"/>
        <v>10000</v>
      </c>
      <c r="K9" s="16" t="s">
        <v>41</v>
      </c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4">
        <v>45940</v>
      </c>
      <c r="H10" s="35">
        <v>3000</v>
      </c>
      <c r="I10" s="35"/>
      <c r="J10" s="35">
        <f t="shared" si="1"/>
        <v>13000</v>
      </c>
      <c r="K10" s="16" t="s">
        <v>42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>
        <v>45943</v>
      </c>
      <c r="H11" s="35">
        <v>465</v>
      </c>
      <c r="I11" s="35"/>
      <c r="J11" s="35">
        <f t="shared" si="1"/>
        <v>13465</v>
      </c>
      <c r="K11" s="18" t="s">
        <v>43</v>
      </c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>
        <v>45946</v>
      </c>
      <c r="H12" s="35">
        <v>1500</v>
      </c>
      <c r="I12" s="35"/>
      <c r="J12" s="35">
        <f t="shared" si="1"/>
        <v>14965</v>
      </c>
      <c r="K12" s="20" t="s">
        <v>44</v>
      </c>
      <c r="L12" s="7"/>
    </row>
    <row r="13" spans="1:12" s="9" customFormat="1" ht="18.75" x14ac:dyDescent="0.3">
      <c r="A13" s="14"/>
      <c r="B13" s="17"/>
      <c r="C13" s="17"/>
      <c r="D13" s="17">
        <f t="shared" si="0"/>
        <v>0</v>
      </c>
      <c r="E13" s="18"/>
      <c r="F13" s="7"/>
      <c r="G13" s="19">
        <v>45951</v>
      </c>
      <c r="H13" s="35">
        <v>3000</v>
      </c>
      <c r="I13" s="35"/>
      <c r="J13" s="35">
        <f t="shared" si="1"/>
        <v>17965</v>
      </c>
      <c r="K13" s="20" t="s">
        <v>41</v>
      </c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>
        <v>45961</v>
      </c>
      <c r="H14" s="35">
        <v>3000</v>
      </c>
      <c r="I14" s="35"/>
      <c r="J14" s="35">
        <f t="shared" si="1"/>
        <v>20965</v>
      </c>
      <c r="K14" s="20" t="s">
        <v>41</v>
      </c>
      <c r="L14" s="7"/>
    </row>
    <row r="15" spans="1:12" s="9" customFormat="1" ht="18.75" x14ac:dyDescent="0.3">
      <c r="A15" s="19"/>
      <c r="B15" s="17"/>
      <c r="C15" s="17"/>
      <c r="D15" s="17">
        <f t="shared" si="0"/>
        <v>0</v>
      </c>
      <c r="E15" s="18"/>
      <c r="F15" s="7"/>
      <c r="G15" s="19"/>
      <c r="H15" s="35"/>
      <c r="I15" s="35"/>
      <c r="J15" s="35">
        <f t="shared" si="1"/>
        <v>20965</v>
      </c>
      <c r="K15" s="18"/>
      <c r="L15" s="7"/>
    </row>
    <row r="16" spans="1:12" s="9" customFormat="1" ht="18.75" x14ac:dyDescent="0.3">
      <c r="A16" s="19"/>
      <c r="B16" s="17"/>
      <c r="C16" s="17"/>
      <c r="D16" s="17">
        <f t="shared" si="0"/>
        <v>0</v>
      </c>
      <c r="E16" s="18"/>
      <c r="F16" s="7"/>
      <c r="G16" s="19"/>
      <c r="H16" s="35">
        <v>1250</v>
      </c>
      <c r="I16" s="35"/>
      <c r="J16" s="35">
        <f t="shared" si="1"/>
        <v>22215</v>
      </c>
      <c r="K16" s="20" t="s">
        <v>56</v>
      </c>
      <c r="L16" s="7"/>
    </row>
    <row r="17" spans="1:12" s="9" customFormat="1" ht="18.75" x14ac:dyDescent="0.3">
      <c r="A17" s="19"/>
      <c r="B17" s="17"/>
      <c r="C17" s="17"/>
      <c r="D17" s="17">
        <f t="shared" si="0"/>
        <v>0</v>
      </c>
      <c r="E17" s="18"/>
      <c r="F17" s="7"/>
      <c r="G17" s="19"/>
      <c r="H17" s="35">
        <v>850</v>
      </c>
      <c r="I17" s="35"/>
      <c r="J17" s="35">
        <f t="shared" si="1"/>
        <v>23065</v>
      </c>
      <c r="K17" s="20" t="s">
        <v>57</v>
      </c>
      <c r="L17" s="7"/>
    </row>
    <row r="18" spans="1:12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35">
        <v>477</v>
      </c>
      <c r="I18" s="35"/>
      <c r="J18" s="35">
        <f t="shared" si="1"/>
        <v>23542</v>
      </c>
      <c r="K18" s="20" t="s">
        <v>58</v>
      </c>
      <c r="L18" s="7"/>
    </row>
    <row r="19" spans="1:12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35">
        <v>300</v>
      </c>
      <c r="I19" s="35"/>
      <c r="J19" s="35">
        <f t="shared" si="1"/>
        <v>23842</v>
      </c>
      <c r="K19" s="20" t="s">
        <v>59</v>
      </c>
      <c r="L19" s="7"/>
    </row>
    <row r="20" spans="1:12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35">
        <v>5300</v>
      </c>
      <c r="I20" s="35"/>
      <c r="J20" s="35">
        <f t="shared" si="1"/>
        <v>29142</v>
      </c>
      <c r="K20" s="20" t="s">
        <v>60</v>
      </c>
      <c r="L20" s="7"/>
    </row>
    <row r="21" spans="1:12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35">
        <v>800</v>
      </c>
      <c r="I21" s="35"/>
      <c r="J21" s="35">
        <f t="shared" si="1"/>
        <v>29942</v>
      </c>
      <c r="K21" s="20" t="s">
        <v>61</v>
      </c>
      <c r="L21" s="7"/>
    </row>
    <row r="22" spans="1:12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35">
        <v>1100</v>
      </c>
      <c r="I22" s="35"/>
      <c r="J22" s="35">
        <f t="shared" si="1"/>
        <v>31042</v>
      </c>
      <c r="K22" s="20" t="s">
        <v>54</v>
      </c>
      <c r="L22" s="7"/>
    </row>
    <row r="23" spans="1:12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35">
        <v>410</v>
      </c>
      <c r="I23" s="35"/>
      <c r="J23" s="35">
        <f t="shared" si="1"/>
        <v>31452</v>
      </c>
      <c r="K23" s="20" t="s">
        <v>63</v>
      </c>
      <c r="L23" s="7"/>
    </row>
    <row r="24" spans="1:12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35"/>
      <c r="I24" s="35"/>
      <c r="J24" s="35">
        <f t="shared" si="1"/>
        <v>31452</v>
      </c>
      <c r="K24" s="20"/>
      <c r="L24" s="7"/>
    </row>
    <row r="25" spans="1:12" s="9" customFormat="1" ht="18.75" x14ac:dyDescent="0.3">
      <c r="A25" s="19"/>
      <c r="B25" s="17"/>
      <c r="C25" s="17"/>
      <c r="D25" s="17">
        <f t="shared" si="0"/>
        <v>0</v>
      </c>
      <c r="E25" s="18"/>
      <c r="F25" s="7"/>
      <c r="G25" s="19"/>
      <c r="H25" s="35">
        <v>300</v>
      </c>
      <c r="I25" s="35"/>
      <c r="J25" s="35">
        <f t="shared" si="1"/>
        <v>31752</v>
      </c>
      <c r="K25" s="20" t="s">
        <v>65</v>
      </c>
      <c r="L25" s="7"/>
    </row>
    <row r="26" spans="1:12" s="9" customFormat="1" ht="18.75" x14ac:dyDescent="0.3">
      <c r="A26" s="19"/>
      <c r="B26" s="17"/>
      <c r="C26" s="17"/>
      <c r="D26" s="17">
        <f t="shared" si="0"/>
        <v>0</v>
      </c>
      <c r="E26" s="18"/>
      <c r="F26" s="7"/>
      <c r="G26" s="19"/>
      <c r="H26" s="35">
        <v>1000</v>
      </c>
      <c r="I26" s="35"/>
      <c r="J26" s="35">
        <f t="shared" si="1"/>
        <v>32752</v>
      </c>
      <c r="K26" s="20" t="s">
        <v>66</v>
      </c>
      <c r="L26" s="7"/>
    </row>
    <row r="27" spans="1:12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35">
        <v>32.56</v>
      </c>
      <c r="I27" s="35"/>
      <c r="J27" s="35">
        <f t="shared" si="1"/>
        <v>32784.559999999998</v>
      </c>
      <c r="K27" s="20" t="s">
        <v>67</v>
      </c>
      <c r="L27" s="7"/>
    </row>
    <row r="28" spans="1:12" s="9" customFormat="1" ht="18.75" x14ac:dyDescent="0.3">
      <c r="A28" s="19"/>
      <c r="B28" s="17"/>
      <c r="C28" s="17"/>
      <c r="D28" s="17">
        <f t="shared" si="0"/>
        <v>0</v>
      </c>
      <c r="E28" s="18"/>
      <c r="F28" s="7"/>
      <c r="G28" s="19"/>
      <c r="H28" s="35">
        <v>280</v>
      </c>
      <c r="I28" s="35"/>
      <c r="J28" s="35">
        <f t="shared" si="1"/>
        <v>33064.559999999998</v>
      </c>
      <c r="K28" s="20" t="s">
        <v>68</v>
      </c>
      <c r="L28" s="7"/>
    </row>
    <row r="29" spans="1:12" s="9" customFormat="1" ht="18.75" x14ac:dyDescent="0.3">
      <c r="A29" s="19"/>
      <c r="B29" s="17"/>
      <c r="C29" s="17"/>
      <c r="D29" s="17">
        <f t="shared" si="0"/>
        <v>0</v>
      </c>
      <c r="E29" s="18"/>
      <c r="F29" s="7"/>
      <c r="G29" s="19"/>
      <c r="H29" s="35">
        <v>100</v>
      </c>
      <c r="I29" s="35"/>
      <c r="J29" s="35">
        <f t="shared" si="1"/>
        <v>33164.559999999998</v>
      </c>
      <c r="K29" s="20" t="s">
        <v>69</v>
      </c>
      <c r="L29" s="7"/>
    </row>
    <row r="30" spans="1:12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35">
        <v>109</v>
      </c>
      <c r="I30" s="35"/>
      <c r="J30" s="35">
        <f t="shared" si="1"/>
        <v>33273.56</v>
      </c>
      <c r="K30" s="20" t="s">
        <v>70</v>
      </c>
      <c r="L30" s="7"/>
    </row>
    <row r="31" spans="1:12" s="9" customFormat="1" ht="18.75" x14ac:dyDescent="0.3">
      <c r="A31" s="19"/>
      <c r="B31" s="17"/>
      <c r="C31" s="17"/>
      <c r="D31" s="17">
        <f t="shared" si="0"/>
        <v>0</v>
      </c>
      <c r="E31" s="18"/>
      <c r="F31" s="7"/>
      <c r="G31" s="19"/>
      <c r="H31" s="35">
        <v>2100</v>
      </c>
      <c r="I31" s="35"/>
      <c r="J31" s="35">
        <f t="shared" si="1"/>
        <v>35373.56</v>
      </c>
      <c r="K31" s="20" t="s">
        <v>83</v>
      </c>
      <c r="L31" s="7"/>
    </row>
    <row r="32" spans="1:12" s="9" customFormat="1" ht="18.75" x14ac:dyDescent="0.3">
      <c r="A32" s="19"/>
      <c r="B32" s="17"/>
      <c r="C32" s="17"/>
      <c r="D32" s="17">
        <f t="shared" si="0"/>
        <v>0</v>
      </c>
      <c r="E32" s="18"/>
      <c r="F32" s="7"/>
      <c r="G32" s="19"/>
      <c r="H32" s="35">
        <v>60</v>
      </c>
      <c r="I32" s="35"/>
      <c r="J32" s="35">
        <f t="shared" si="1"/>
        <v>35433.56</v>
      </c>
      <c r="K32" s="20" t="s">
        <v>71</v>
      </c>
      <c r="L32" s="7"/>
    </row>
    <row r="33" spans="1:12" s="9" customFormat="1" ht="18.75" x14ac:dyDescent="0.3">
      <c r="A33" s="19"/>
      <c r="B33" s="17"/>
      <c r="C33" s="17"/>
      <c r="D33" s="17">
        <f t="shared" si="0"/>
        <v>0</v>
      </c>
      <c r="E33" s="18"/>
      <c r="F33" s="7"/>
      <c r="G33" s="19"/>
      <c r="H33" s="35">
        <v>230</v>
      </c>
      <c r="I33" s="35"/>
      <c r="J33" s="35">
        <f t="shared" si="1"/>
        <v>35663.56</v>
      </c>
      <c r="K33" s="20" t="s">
        <v>72</v>
      </c>
      <c r="L33" s="7"/>
    </row>
    <row r="34" spans="1:12" s="9" customFormat="1" ht="18.75" x14ac:dyDescent="0.3">
      <c r="A34" s="19"/>
      <c r="B34" s="17"/>
      <c r="C34" s="17"/>
      <c r="D34" s="17">
        <f t="shared" si="0"/>
        <v>0</v>
      </c>
      <c r="E34" s="18"/>
      <c r="F34" s="7"/>
      <c r="G34" s="19"/>
      <c r="H34" s="35">
        <v>70</v>
      </c>
      <c r="I34" s="35"/>
      <c r="J34" s="35">
        <f t="shared" si="1"/>
        <v>35733.56</v>
      </c>
      <c r="K34" s="20" t="s">
        <v>73</v>
      </c>
      <c r="L34" s="7"/>
    </row>
    <row r="35" spans="1:12" s="9" customFormat="1" ht="18.75" x14ac:dyDescent="0.3">
      <c r="A35" s="19"/>
      <c r="B35" s="17"/>
      <c r="C35" s="17"/>
      <c r="D35" s="17">
        <f t="shared" si="0"/>
        <v>0</v>
      </c>
      <c r="E35" s="18"/>
      <c r="F35" s="7"/>
      <c r="G35" s="19"/>
      <c r="H35" s="35">
        <v>2310</v>
      </c>
      <c r="I35" s="35"/>
      <c r="J35" s="35">
        <f t="shared" si="1"/>
        <v>38043.56</v>
      </c>
      <c r="K35" s="20" t="s">
        <v>65</v>
      </c>
      <c r="L35" s="7"/>
    </row>
    <row r="36" spans="1:12" s="9" customFormat="1" ht="18.75" x14ac:dyDescent="0.3">
      <c r="A36" s="19"/>
      <c r="B36" s="17"/>
      <c r="C36" s="17"/>
      <c r="D36" s="17">
        <f t="shared" si="0"/>
        <v>0</v>
      </c>
      <c r="E36" s="18"/>
      <c r="F36" s="7"/>
      <c r="G36" s="19"/>
      <c r="H36" s="35">
        <v>800</v>
      </c>
      <c r="I36" s="35"/>
      <c r="J36" s="35">
        <f t="shared" si="1"/>
        <v>38843.56</v>
      </c>
      <c r="K36" s="20" t="s">
        <v>74</v>
      </c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35">
        <v>2000</v>
      </c>
      <c r="I37" s="35"/>
      <c r="J37" s="35">
        <f t="shared" si="1"/>
        <v>40843.56</v>
      </c>
      <c r="K37" s="20" t="s">
        <v>66</v>
      </c>
      <c r="L37" s="7"/>
    </row>
    <row r="38" spans="1:12" s="9" customFormat="1" ht="18.75" x14ac:dyDescent="0.3">
      <c r="A38" s="19"/>
      <c r="B38" s="17"/>
      <c r="C38" s="17"/>
      <c r="D38" s="17">
        <f t="shared" si="0"/>
        <v>0</v>
      </c>
      <c r="E38" s="18"/>
      <c r="F38" s="7"/>
      <c r="G38" s="19"/>
      <c r="H38" s="35">
        <v>145</v>
      </c>
      <c r="I38" s="35"/>
      <c r="J38" s="35">
        <f t="shared" si="1"/>
        <v>40988.559999999998</v>
      </c>
      <c r="K38" s="20" t="s">
        <v>76</v>
      </c>
      <c r="L38" s="7"/>
    </row>
    <row r="39" spans="1:12" s="9" customFormat="1" ht="18.75" x14ac:dyDescent="0.3">
      <c r="A39" s="19"/>
      <c r="B39" s="17"/>
      <c r="C39" s="17"/>
      <c r="D39" s="17">
        <f t="shared" si="0"/>
        <v>0</v>
      </c>
      <c r="E39" s="18"/>
      <c r="F39" s="7"/>
      <c r="G39" s="19"/>
      <c r="H39" s="35">
        <v>850</v>
      </c>
      <c r="I39" s="35"/>
      <c r="J39" s="35">
        <f t="shared" si="1"/>
        <v>41838.559999999998</v>
      </c>
      <c r="K39" s="20" t="s">
        <v>77</v>
      </c>
      <c r="L39" s="7"/>
    </row>
    <row r="40" spans="1:12" s="9" customFormat="1" ht="18.75" x14ac:dyDescent="0.3">
      <c r="A40" s="19"/>
      <c r="B40" s="17"/>
      <c r="C40" s="17"/>
      <c r="D40" s="17">
        <f t="shared" si="0"/>
        <v>0</v>
      </c>
      <c r="E40" s="18"/>
      <c r="F40" s="7"/>
      <c r="G40" s="19"/>
      <c r="H40" s="35">
        <v>1000</v>
      </c>
      <c r="I40" s="35"/>
      <c r="J40" s="35">
        <f t="shared" si="1"/>
        <v>42838.559999999998</v>
      </c>
      <c r="K40" s="20" t="s">
        <v>78</v>
      </c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/>
      <c r="H41" s="35">
        <v>500</v>
      </c>
      <c r="I41" s="35"/>
      <c r="J41" s="35">
        <f t="shared" si="1"/>
        <v>43338.559999999998</v>
      </c>
      <c r="K41" s="20" t="s">
        <v>79</v>
      </c>
      <c r="L41" s="7"/>
    </row>
    <row r="42" spans="1:12" s="9" customFormat="1" ht="18.75" x14ac:dyDescent="0.3">
      <c r="A42" s="19"/>
      <c r="B42" s="17"/>
      <c r="C42" s="17"/>
      <c r="D42" s="17">
        <f t="shared" si="0"/>
        <v>0</v>
      </c>
      <c r="E42" s="18"/>
      <c r="F42" s="7"/>
      <c r="G42" s="19"/>
      <c r="H42" s="35">
        <v>1500</v>
      </c>
      <c r="I42" s="35"/>
      <c r="J42" s="35">
        <f t="shared" si="1"/>
        <v>44838.559999999998</v>
      </c>
      <c r="K42" s="20" t="s">
        <v>78</v>
      </c>
      <c r="L42" s="7"/>
    </row>
    <row r="43" spans="1:12" s="9" customFormat="1" ht="18.75" x14ac:dyDescent="0.3">
      <c r="A43" s="19"/>
      <c r="B43" s="17"/>
      <c r="C43" s="17"/>
      <c r="D43" s="17">
        <f t="shared" si="0"/>
        <v>0</v>
      </c>
      <c r="E43" s="18"/>
      <c r="F43" s="7"/>
      <c r="G43" s="19"/>
      <c r="H43" s="35">
        <v>3000</v>
      </c>
      <c r="I43" s="35"/>
      <c r="J43" s="35">
        <f t="shared" si="1"/>
        <v>47838.559999999998</v>
      </c>
      <c r="K43" s="20" t="s">
        <v>80</v>
      </c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/>
      <c r="H44" s="35">
        <v>770</v>
      </c>
      <c r="I44" s="35"/>
      <c r="J44" s="35">
        <f t="shared" si="1"/>
        <v>48608.56</v>
      </c>
      <c r="K44" s="20" t="s">
        <v>81</v>
      </c>
      <c r="L44" s="7"/>
    </row>
    <row r="45" spans="1:12" s="9" customFormat="1" ht="18.75" x14ac:dyDescent="0.3">
      <c r="A45" s="19"/>
      <c r="B45" s="17"/>
      <c r="C45" s="17"/>
      <c r="D45" s="17">
        <f t="shared" si="0"/>
        <v>0</v>
      </c>
      <c r="E45" s="18"/>
      <c r="F45" s="7"/>
      <c r="G45" s="19"/>
      <c r="H45" s="35">
        <v>500</v>
      </c>
      <c r="I45" s="35"/>
      <c r="J45" s="35">
        <f t="shared" si="1"/>
        <v>49108.56</v>
      </c>
      <c r="K45" s="20" t="s">
        <v>82</v>
      </c>
      <c r="L45" s="7"/>
    </row>
    <row r="46" spans="1:12" s="9" customFormat="1" ht="18.75" x14ac:dyDescent="0.3">
      <c r="A46" s="19"/>
      <c r="B46" s="17"/>
      <c r="C46" s="17"/>
      <c r="D46" s="17">
        <f t="shared" si="0"/>
        <v>0</v>
      </c>
      <c r="E46" s="18"/>
      <c r="F46" s="7"/>
      <c r="G46" s="19"/>
      <c r="H46" s="35">
        <v>2000</v>
      </c>
      <c r="I46" s="35"/>
      <c r="J46" s="35">
        <f t="shared" si="1"/>
        <v>51108.56</v>
      </c>
      <c r="K46" s="20" t="s">
        <v>85</v>
      </c>
      <c r="L46" s="7"/>
    </row>
    <row r="47" spans="1:12" s="9" customFormat="1" ht="18.75" x14ac:dyDescent="0.3">
      <c r="A47" s="19"/>
      <c r="B47" s="17"/>
      <c r="C47" s="17"/>
      <c r="D47" s="17">
        <f t="shared" si="0"/>
        <v>0</v>
      </c>
      <c r="E47" s="18"/>
      <c r="F47" s="7"/>
      <c r="G47" s="19"/>
      <c r="H47" s="35">
        <v>2000</v>
      </c>
      <c r="I47" s="35"/>
      <c r="J47" s="35">
        <f t="shared" si="1"/>
        <v>53108.56</v>
      </c>
      <c r="K47" s="20" t="s">
        <v>86</v>
      </c>
      <c r="L47" s="7"/>
    </row>
    <row r="48" spans="1:12" s="9" customFormat="1" ht="18.75" x14ac:dyDescent="0.3">
      <c r="A48" s="19"/>
      <c r="B48" s="17"/>
      <c r="C48" s="17"/>
      <c r="D48" s="17">
        <f t="shared" si="0"/>
        <v>0</v>
      </c>
      <c r="E48" s="18"/>
      <c r="F48" s="7"/>
      <c r="G48" s="19"/>
      <c r="H48" s="35">
        <v>5000</v>
      </c>
      <c r="I48" s="35"/>
      <c r="J48" s="35">
        <f t="shared" si="1"/>
        <v>58108.56</v>
      </c>
      <c r="K48" s="20" t="s">
        <v>85</v>
      </c>
      <c r="L48" s="7"/>
    </row>
    <row r="49" spans="1:12" s="9" customFormat="1" ht="18.75" x14ac:dyDescent="0.3">
      <c r="A49" s="19"/>
      <c r="B49" s="17"/>
      <c r="C49" s="17"/>
      <c r="D49" s="17">
        <f t="shared" si="0"/>
        <v>0</v>
      </c>
      <c r="E49" s="18"/>
      <c r="F49" s="7"/>
      <c r="G49" s="19"/>
      <c r="H49" s="35">
        <v>20</v>
      </c>
      <c r="I49" s="35"/>
      <c r="J49" s="35">
        <f t="shared" si="1"/>
        <v>58128.56</v>
      </c>
      <c r="K49" s="20" t="s">
        <v>87</v>
      </c>
      <c r="L49" s="7"/>
    </row>
    <row r="50" spans="1:12" s="9" customFormat="1" ht="18.75" x14ac:dyDescent="0.3">
      <c r="A50" s="19"/>
      <c r="B50" s="17"/>
      <c r="C50" s="17"/>
      <c r="D50" s="17">
        <f t="shared" si="0"/>
        <v>0</v>
      </c>
      <c r="E50" s="18"/>
      <c r="F50" s="7"/>
      <c r="G50" s="19"/>
      <c r="H50" s="35">
        <f>39513-2726+54-210+1</f>
        <v>36632</v>
      </c>
      <c r="I50" s="35"/>
      <c r="J50" s="35">
        <f t="shared" si="1"/>
        <v>94760.56</v>
      </c>
      <c r="K50" s="20" t="s">
        <v>127</v>
      </c>
      <c r="L50" s="7"/>
    </row>
    <row r="51" spans="1:12" s="9" customFormat="1" ht="18.75" x14ac:dyDescent="0.3">
      <c r="A51" s="19"/>
      <c r="B51" s="17"/>
      <c r="C51" s="17"/>
      <c r="D51" s="17">
        <f t="shared" si="0"/>
        <v>0</v>
      </c>
      <c r="E51" s="18"/>
      <c r="F51" s="7"/>
      <c r="G51" s="19"/>
      <c r="H51" s="35">
        <v>54000</v>
      </c>
      <c r="I51" s="35"/>
      <c r="J51" s="35">
        <f t="shared" si="1"/>
        <v>148760.56</v>
      </c>
      <c r="K51" s="20"/>
      <c r="L51" s="7"/>
    </row>
    <row r="52" spans="1:12" s="9" customFormat="1" ht="18.75" x14ac:dyDescent="0.3">
      <c r="A52" s="19"/>
      <c r="B52" s="17"/>
      <c r="C52" s="17"/>
      <c r="D52" s="17">
        <f t="shared" si="0"/>
        <v>0</v>
      </c>
      <c r="E52" s="18"/>
      <c r="F52" s="7"/>
      <c r="G52" s="19"/>
      <c r="H52" s="35">
        <v>12000</v>
      </c>
      <c r="I52" s="35"/>
      <c r="J52" s="35">
        <f t="shared" si="1"/>
        <v>160760.56</v>
      </c>
      <c r="K52" s="20"/>
      <c r="L52" s="7"/>
    </row>
    <row r="53" spans="1:12" s="9" customFormat="1" ht="18.75" x14ac:dyDescent="0.3">
      <c r="A53" s="19"/>
      <c r="B53" s="17"/>
      <c r="C53" s="17"/>
      <c r="D53" s="17">
        <f t="shared" si="0"/>
        <v>0</v>
      </c>
      <c r="E53" s="18"/>
      <c r="F53" s="7"/>
      <c r="G53" s="19"/>
      <c r="H53" s="35">
        <v>2310</v>
      </c>
      <c r="I53" s="35"/>
      <c r="J53" s="35">
        <f t="shared" si="1"/>
        <v>163070.56</v>
      </c>
      <c r="K53" s="20"/>
      <c r="L53" s="7"/>
    </row>
    <row r="54" spans="1:12" s="9" customFormat="1" ht="18.75" x14ac:dyDescent="0.3">
      <c r="A54" s="19"/>
      <c r="B54" s="17"/>
      <c r="C54" s="17"/>
      <c r="D54" s="17">
        <f t="shared" si="0"/>
        <v>0</v>
      </c>
      <c r="E54" s="18"/>
      <c r="F54" s="7"/>
      <c r="G54" s="19"/>
      <c r="H54" s="35"/>
      <c r="I54" s="35"/>
      <c r="J54" s="35">
        <f t="shared" si="1"/>
        <v>163070.56</v>
      </c>
      <c r="K54" s="20"/>
      <c r="L54" s="7"/>
    </row>
    <row r="55" spans="1:12" s="9" customFormat="1" ht="18.75" x14ac:dyDescent="0.3">
      <c r="A55" s="19"/>
      <c r="B55" s="17"/>
      <c r="C55" s="17"/>
      <c r="D55" s="17">
        <f t="shared" si="0"/>
        <v>0</v>
      </c>
      <c r="E55" s="18"/>
      <c r="F55" s="7"/>
      <c r="G55" s="19"/>
      <c r="H55" s="35"/>
      <c r="I55" s="35"/>
      <c r="J55" s="35">
        <f t="shared" si="1"/>
        <v>163070.56</v>
      </c>
      <c r="K55" s="20"/>
      <c r="L55" s="7"/>
    </row>
    <row r="56" spans="1:12" s="9" customFormat="1" ht="18.75" x14ac:dyDescent="0.3">
      <c r="A56" s="19"/>
      <c r="B56" s="17"/>
      <c r="C56" s="17"/>
      <c r="D56" s="17">
        <f t="shared" si="0"/>
        <v>0</v>
      </c>
      <c r="E56" s="18"/>
      <c r="F56" s="7"/>
      <c r="G56" s="19"/>
      <c r="H56" s="35"/>
      <c r="I56" s="35"/>
      <c r="J56" s="35">
        <f t="shared" si="1"/>
        <v>163070.56</v>
      </c>
      <c r="K56" s="20"/>
      <c r="L56" s="7"/>
    </row>
    <row r="57" spans="1:12" s="9" customFormat="1" ht="18.75" x14ac:dyDescent="0.3">
      <c r="A57" s="19"/>
      <c r="B57" s="17"/>
      <c r="C57" s="17"/>
      <c r="D57" s="17">
        <f t="shared" si="0"/>
        <v>0</v>
      </c>
      <c r="E57" s="18"/>
      <c r="F57" s="7"/>
      <c r="G57" s="19"/>
      <c r="H57" s="35"/>
      <c r="I57" s="35"/>
      <c r="J57" s="35">
        <f t="shared" si="1"/>
        <v>163070.56</v>
      </c>
      <c r="K57" s="20"/>
      <c r="L57" s="7"/>
    </row>
    <row r="58" spans="1:12" s="9" customFormat="1" ht="18.75" x14ac:dyDescent="0.3">
      <c r="A58" s="19"/>
      <c r="B58" s="17"/>
      <c r="C58" s="17"/>
      <c r="D58" s="17">
        <f t="shared" si="0"/>
        <v>0</v>
      </c>
      <c r="E58" s="18"/>
      <c r="F58" s="7"/>
      <c r="G58" s="19"/>
      <c r="H58" s="35"/>
      <c r="I58" s="35"/>
      <c r="J58" s="35">
        <f t="shared" si="1"/>
        <v>163070.56</v>
      </c>
      <c r="K58" s="20"/>
      <c r="L58" s="7"/>
    </row>
    <row r="59" spans="1:12" s="9" customFormat="1" ht="18.75" x14ac:dyDescent="0.3">
      <c r="A59" s="19"/>
      <c r="B59" s="17"/>
      <c r="C59" s="17"/>
      <c r="D59" s="17">
        <f t="shared" si="0"/>
        <v>0</v>
      </c>
      <c r="E59" s="18"/>
      <c r="F59" s="7"/>
      <c r="G59" s="19"/>
      <c r="H59" s="35"/>
      <c r="I59" s="35"/>
      <c r="J59" s="35">
        <f t="shared" si="1"/>
        <v>163070.56</v>
      </c>
      <c r="K59" s="20"/>
      <c r="L59" s="7"/>
    </row>
    <row r="60" spans="1:12" s="9" customFormat="1" ht="18.75" x14ac:dyDescent="0.3">
      <c r="A60" s="19"/>
      <c r="B60" s="17"/>
      <c r="C60" s="17"/>
      <c r="D60" s="17">
        <f t="shared" si="0"/>
        <v>0</v>
      </c>
      <c r="E60" s="18"/>
      <c r="F60" s="7"/>
      <c r="G60" s="19"/>
      <c r="H60" s="35"/>
      <c r="I60" s="35"/>
      <c r="J60" s="35">
        <f t="shared" si="1"/>
        <v>163070.56</v>
      </c>
      <c r="K60" s="20"/>
      <c r="L60" s="7"/>
    </row>
    <row r="61" spans="1:12" s="9" customFormat="1" ht="18.75" x14ac:dyDescent="0.3">
      <c r="A61" s="19"/>
      <c r="B61" s="17"/>
      <c r="C61" s="17"/>
      <c r="D61" s="17">
        <f t="shared" si="0"/>
        <v>0</v>
      </c>
      <c r="E61" s="18"/>
      <c r="F61" s="7"/>
      <c r="G61" s="19"/>
      <c r="H61" s="35"/>
      <c r="I61" s="35"/>
      <c r="J61" s="35">
        <f t="shared" si="1"/>
        <v>163070.56</v>
      </c>
      <c r="K61" s="20"/>
      <c r="L61" s="7"/>
    </row>
    <row r="62" spans="1:12" s="9" customFormat="1" ht="18.75" x14ac:dyDescent="0.3">
      <c r="A62" s="19"/>
      <c r="B62" s="17"/>
      <c r="C62" s="17"/>
      <c r="D62" s="17">
        <f t="shared" si="0"/>
        <v>0</v>
      </c>
      <c r="E62" s="18"/>
      <c r="F62" s="7"/>
      <c r="G62" s="19"/>
      <c r="H62" s="35"/>
      <c r="I62" s="35"/>
      <c r="J62" s="35">
        <f t="shared" si="1"/>
        <v>163070.56</v>
      </c>
      <c r="K62" s="20"/>
      <c r="L62" s="7"/>
    </row>
    <row r="63" spans="1:12" s="9" customFormat="1" ht="18.75" x14ac:dyDescent="0.3">
      <c r="A63" s="19"/>
      <c r="B63" s="17"/>
      <c r="C63" s="17"/>
      <c r="D63" s="17">
        <f t="shared" si="0"/>
        <v>0</v>
      </c>
      <c r="E63" s="18"/>
      <c r="F63" s="7"/>
      <c r="G63" s="19"/>
      <c r="H63" s="35"/>
      <c r="I63" s="35"/>
      <c r="J63" s="35">
        <f t="shared" si="1"/>
        <v>163070.56</v>
      </c>
      <c r="K63" s="20"/>
      <c r="L63" s="7"/>
    </row>
    <row r="64" spans="1:12" s="9" customFormat="1" ht="18.75" x14ac:dyDescent="0.3">
      <c r="A64" s="19"/>
      <c r="B64" s="17"/>
      <c r="C64" s="17"/>
      <c r="D64" s="17">
        <f t="shared" si="0"/>
        <v>0</v>
      </c>
      <c r="E64" s="18"/>
      <c r="F64" s="7"/>
      <c r="G64" s="19"/>
      <c r="H64" s="35"/>
      <c r="I64" s="35"/>
      <c r="J64" s="35">
        <f t="shared" si="1"/>
        <v>163070.56</v>
      </c>
      <c r="K64" s="20"/>
      <c r="L64" s="7"/>
    </row>
    <row r="65" spans="1:12" s="9" customFormat="1" ht="18.75" x14ac:dyDescent="0.3">
      <c r="A65" s="19"/>
      <c r="B65" s="17"/>
      <c r="C65" s="17"/>
      <c r="D65" s="17">
        <f t="shared" si="0"/>
        <v>0</v>
      </c>
      <c r="E65" s="18"/>
      <c r="F65" s="7"/>
      <c r="G65" s="19"/>
      <c r="H65" s="35"/>
      <c r="I65" s="35"/>
      <c r="J65" s="35">
        <f t="shared" si="1"/>
        <v>163070.56</v>
      </c>
      <c r="K65" s="20"/>
      <c r="L65" s="7"/>
    </row>
    <row r="66" spans="1:12" s="9" customFormat="1" ht="18.75" x14ac:dyDescent="0.3">
      <c r="A66" s="19"/>
      <c r="B66" s="17"/>
      <c r="C66" s="17"/>
      <c r="D66" s="17">
        <f t="shared" si="0"/>
        <v>0</v>
      </c>
      <c r="E66" s="18"/>
      <c r="F66" s="7"/>
      <c r="G66" s="19"/>
      <c r="H66" s="35"/>
      <c r="I66" s="35"/>
      <c r="J66" s="35">
        <f t="shared" si="1"/>
        <v>163070.56</v>
      </c>
      <c r="K66" s="20"/>
      <c r="L66" s="7"/>
    </row>
    <row r="67" spans="1:12" s="9" customFormat="1" ht="18.75" x14ac:dyDescent="0.3">
      <c r="A67" s="19"/>
      <c r="B67" s="17"/>
      <c r="C67" s="17"/>
      <c r="D67" s="17">
        <f t="shared" si="0"/>
        <v>0</v>
      </c>
      <c r="E67" s="18"/>
      <c r="F67" s="7"/>
      <c r="G67" s="19"/>
      <c r="H67" s="35"/>
      <c r="I67" s="35"/>
      <c r="J67" s="35">
        <f t="shared" si="1"/>
        <v>163070.56</v>
      </c>
      <c r="K67" s="20"/>
      <c r="L67" s="7"/>
    </row>
    <row r="68" spans="1:12" s="9" customFormat="1" ht="18.75" x14ac:dyDescent="0.3">
      <c r="A68" s="19"/>
      <c r="B68" s="17"/>
      <c r="C68" s="17"/>
      <c r="D68" s="17">
        <f t="shared" si="0"/>
        <v>0</v>
      </c>
      <c r="E68" s="18"/>
      <c r="F68" s="7"/>
      <c r="G68" s="19"/>
      <c r="H68" s="35"/>
      <c r="I68" s="35"/>
      <c r="J68" s="35">
        <f t="shared" si="1"/>
        <v>163070.56</v>
      </c>
      <c r="K68" s="20"/>
      <c r="L68" s="7"/>
    </row>
    <row r="69" spans="1:12" s="9" customFormat="1" ht="18.75" x14ac:dyDescent="0.3">
      <c r="A69" s="19"/>
      <c r="B69" s="17"/>
      <c r="C69" s="17"/>
      <c r="D69" s="17">
        <f t="shared" si="0"/>
        <v>0</v>
      </c>
      <c r="E69" s="18"/>
      <c r="F69" s="7"/>
      <c r="G69" s="19"/>
      <c r="H69" s="35"/>
      <c r="I69" s="35"/>
      <c r="J69" s="35">
        <f t="shared" si="1"/>
        <v>163070.56</v>
      </c>
      <c r="K69" s="20"/>
      <c r="L69" s="7"/>
    </row>
    <row r="70" spans="1:12" s="9" customFormat="1" ht="18.75" x14ac:dyDescent="0.3">
      <c r="A70" s="19"/>
      <c r="B70" s="17"/>
      <c r="C70" s="17"/>
      <c r="D70" s="17">
        <f t="shared" si="0"/>
        <v>0</v>
      </c>
      <c r="E70" s="18"/>
      <c r="F70" s="7"/>
      <c r="G70" s="19"/>
      <c r="H70" s="35"/>
      <c r="I70" s="35"/>
      <c r="J70" s="35">
        <f t="shared" si="1"/>
        <v>163070.56</v>
      </c>
      <c r="K70" s="20"/>
      <c r="L70" s="7"/>
    </row>
    <row r="71" spans="1:12" s="9" customFormat="1" ht="18.75" x14ac:dyDescent="0.3">
      <c r="A71" s="19"/>
      <c r="B71" s="17"/>
      <c r="C71" s="17"/>
      <c r="D71" s="17">
        <f t="shared" si="0"/>
        <v>0</v>
      </c>
      <c r="E71" s="18"/>
      <c r="F71" s="7"/>
      <c r="G71" s="19"/>
      <c r="H71" s="35"/>
      <c r="I71" s="35"/>
      <c r="J71" s="35">
        <f t="shared" si="1"/>
        <v>163070.56</v>
      </c>
      <c r="K71" s="20"/>
      <c r="L71" s="7"/>
    </row>
    <row r="72" spans="1:12" s="9" customFormat="1" ht="18.75" x14ac:dyDescent="0.3">
      <c r="A72" s="19"/>
      <c r="B72" s="17"/>
      <c r="C72" s="17"/>
      <c r="D72" s="17">
        <f t="shared" ref="D72:D135" si="2">D71+B72-C72</f>
        <v>0</v>
      </c>
      <c r="E72" s="18"/>
      <c r="F72" s="7"/>
      <c r="G72" s="19"/>
      <c r="H72" s="35"/>
      <c r="I72" s="35"/>
      <c r="J72" s="35">
        <f t="shared" si="1"/>
        <v>163070.56</v>
      </c>
      <c r="K72" s="20"/>
      <c r="L72" s="7"/>
    </row>
    <row r="73" spans="1:12" s="9" customFormat="1" ht="18.75" x14ac:dyDescent="0.3">
      <c r="A73" s="19"/>
      <c r="B73" s="17"/>
      <c r="C73" s="17"/>
      <c r="D73" s="17">
        <f t="shared" si="2"/>
        <v>0</v>
      </c>
      <c r="E73" s="18"/>
      <c r="F73" s="7"/>
      <c r="G73" s="19"/>
      <c r="H73" s="35"/>
      <c r="I73" s="35"/>
      <c r="J73" s="35">
        <f t="shared" ref="J73:J136" si="3">J72+H73-I73</f>
        <v>163070.56</v>
      </c>
      <c r="K73" s="20"/>
      <c r="L73" s="7"/>
    </row>
    <row r="74" spans="1:12" s="9" customFormat="1" ht="18.75" x14ac:dyDescent="0.3">
      <c r="A74" s="19"/>
      <c r="B74" s="17"/>
      <c r="C74" s="17"/>
      <c r="D74" s="17">
        <f t="shared" si="2"/>
        <v>0</v>
      </c>
      <c r="E74" s="18"/>
      <c r="F74" s="7"/>
      <c r="G74" s="19"/>
      <c r="H74" s="35"/>
      <c r="I74" s="35"/>
      <c r="J74" s="35">
        <f t="shared" si="3"/>
        <v>163070.56</v>
      </c>
      <c r="K74" s="20"/>
      <c r="L74" s="7"/>
    </row>
    <row r="75" spans="1:12" s="9" customFormat="1" ht="18.75" x14ac:dyDescent="0.3">
      <c r="A75" s="19"/>
      <c r="B75" s="17"/>
      <c r="C75" s="17"/>
      <c r="D75" s="17">
        <f t="shared" si="2"/>
        <v>0</v>
      </c>
      <c r="E75" s="18"/>
      <c r="F75" s="7"/>
      <c r="G75" s="19"/>
      <c r="H75" s="35"/>
      <c r="I75" s="35"/>
      <c r="J75" s="35">
        <f t="shared" si="3"/>
        <v>163070.56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2"/>
        <v>0</v>
      </c>
      <c r="E76" s="18"/>
      <c r="F76" s="7"/>
      <c r="G76" s="19"/>
      <c r="H76" s="35"/>
      <c r="I76" s="35"/>
      <c r="J76" s="35">
        <f t="shared" si="3"/>
        <v>163070.56</v>
      </c>
      <c r="K76" s="20"/>
      <c r="L76" s="7"/>
    </row>
    <row r="77" spans="1:12" s="9" customFormat="1" ht="18.75" x14ac:dyDescent="0.3">
      <c r="A77" s="19"/>
      <c r="B77" s="17"/>
      <c r="C77" s="17"/>
      <c r="D77" s="17">
        <f t="shared" si="2"/>
        <v>0</v>
      </c>
      <c r="E77" s="18"/>
      <c r="F77" s="7"/>
      <c r="G77" s="19"/>
      <c r="H77" s="35"/>
      <c r="I77" s="35"/>
      <c r="J77" s="35">
        <f t="shared" si="3"/>
        <v>163070.56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2"/>
        <v>0</v>
      </c>
      <c r="E78" s="18"/>
      <c r="F78" s="7"/>
      <c r="G78" s="19"/>
      <c r="H78" s="35"/>
      <c r="I78" s="35"/>
      <c r="J78" s="35">
        <f t="shared" si="3"/>
        <v>163070.56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2"/>
        <v>0</v>
      </c>
      <c r="E79" s="18"/>
      <c r="F79" s="7"/>
      <c r="G79" s="19"/>
      <c r="H79" s="35"/>
      <c r="I79" s="35"/>
      <c r="J79" s="35">
        <f t="shared" si="3"/>
        <v>163070.56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2"/>
        <v>0</v>
      </c>
      <c r="E80" s="18"/>
      <c r="F80" s="7"/>
      <c r="G80" s="19"/>
      <c r="H80" s="35"/>
      <c r="I80" s="35"/>
      <c r="J80" s="35">
        <f t="shared" si="3"/>
        <v>163070.56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2"/>
        <v>0</v>
      </c>
      <c r="E81" s="18"/>
      <c r="F81" s="7"/>
      <c r="G81" s="19"/>
      <c r="H81" s="35"/>
      <c r="I81" s="35"/>
      <c r="J81" s="35">
        <f t="shared" si="3"/>
        <v>163070.56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2"/>
        <v>0</v>
      </c>
      <c r="E82" s="18"/>
      <c r="F82" s="7"/>
      <c r="G82" s="19"/>
      <c r="H82" s="35"/>
      <c r="I82" s="35"/>
      <c r="J82" s="35">
        <f t="shared" si="3"/>
        <v>163070.56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2"/>
        <v>0</v>
      </c>
      <c r="E83" s="18"/>
      <c r="F83" s="7"/>
      <c r="G83" s="19"/>
      <c r="H83" s="35"/>
      <c r="I83" s="35"/>
      <c r="J83" s="35">
        <f t="shared" si="3"/>
        <v>163070.56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2"/>
        <v>0</v>
      </c>
      <c r="E84" s="18"/>
      <c r="F84" s="7"/>
      <c r="G84" s="19"/>
      <c r="H84" s="35"/>
      <c r="I84" s="35"/>
      <c r="J84" s="35">
        <f t="shared" si="3"/>
        <v>163070.56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2"/>
        <v>0</v>
      </c>
      <c r="E85" s="18"/>
      <c r="F85" s="7"/>
      <c r="G85" s="19"/>
      <c r="H85" s="35"/>
      <c r="I85" s="35"/>
      <c r="J85" s="35">
        <f t="shared" si="3"/>
        <v>163070.56</v>
      </c>
      <c r="K85" s="20"/>
      <c r="L85" s="7"/>
    </row>
    <row r="86" spans="1:12" s="9" customFormat="1" ht="18.75" x14ac:dyDescent="0.3">
      <c r="A86" s="19"/>
      <c r="B86" s="17"/>
      <c r="C86" s="17"/>
      <c r="D86" s="17">
        <f t="shared" si="2"/>
        <v>0</v>
      </c>
      <c r="E86" s="18"/>
      <c r="F86" s="7"/>
      <c r="G86" s="19"/>
      <c r="H86" s="35"/>
      <c r="I86" s="35"/>
      <c r="J86" s="35">
        <f t="shared" si="3"/>
        <v>163070.56</v>
      </c>
      <c r="K86" s="20"/>
      <c r="L86" s="7"/>
    </row>
    <row r="87" spans="1:12" s="9" customFormat="1" ht="18.75" x14ac:dyDescent="0.3">
      <c r="A87" s="19"/>
      <c r="B87" s="17"/>
      <c r="C87" s="17"/>
      <c r="D87" s="17">
        <f t="shared" si="2"/>
        <v>0</v>
      </c>
      <c r="E87" s="18"/>
      <c r="F87" s="7"/>
      <c r="G87" s="19"/>
      <c r="H87" s="35"/>
      <c r="I87" s="35"/>
      <c r="J87" s="35">
        <f t="shared" si="3"/>
        <v>163070.56</v>
      </c>
      <c r="K87" s="20"/>
      <c r="L87" s="7"/>
    </row>
    <row r="88" spans="1:12" s="9" customFormat="1" ht="18.75" x14ac:dyDescent="0.3">
      <c r="A88" s="19"/>
      <c r="B88" s="17"/>
      <c r="C88" s="17"/>
      <c r="D88" s="17">
        <f t="shared" si="2"/>
        <v>0</v>
      </c>
      <c r="E88" s="18"/>
      <c r="F88" s="7"/>
      <c r="G88" s="19"/>
      <c r="H88" s="35"/>
      <c r="I88" s="35"/>
      <c r="J88" s="35">
        <f t="shared" si="3"/>
        <v>163070.56</v>
      </c>
      <c r="K88" s="20"/>
      <c r="L88" s="7"/>
    </row>
    <row r="89" spans="1:12" s="9" customFormat="1" ht="18.75" x14ac:dyDescent="0.3">
      <c r="A89" s="19"/>
      <c r="B89" s="17"/>
      <c r="C89" s="17"/>
      <c r="D89" s="17">
        <f t="shared" si="2"/>
        <v>0</v>
      </c>
      <c r="E89" s="18"/>
      <c r="F89" s="7"/>
      <c r="G89" s="19"/>
      <c r="H89" s="35"/>
      <c r="I89" s="35"/>
      <c r="J89" s="35">
        <f t="shared" si="3"/>
        <v>163070.56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2"/>
        <v>0</v>
      </c>
      <c r="E90" s="18"/>
      <c r="F90" s="7"/>
      <c r="G90" s="19"/>
      <c r="H90" s="35"/>
      <c r="I90" s="35"/>
      <c r="J90" s="35">
        <f t="shared" si="3"/>
        <v>163070.56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2"/>
        <v>0</v>
      </c>
      <c r="E91" s="18"/>
      <c r="F91" s="7"/>
      <c r="G91" s="19"/>
      <c r="H91" s="35"/>
      <c r="I91" s="35"/>
      <c r="J91" s="35">
        <f t="shared" si="3"/>
        <v>163070.56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2"/>
        <v>0</v>
      </c>
      <c r="E92" s="18"/>
      <c r="F92" s="7"/>
      <c r="G92" s="19"/>
      <c r="H92" s="35"/>
      <c r="I92" s="35"/>
      <c r="J92" s="35">
        <f t="shared" si="3"/>
        <v>163070.56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2"/>
        <v>0</v>
      </c>
      <c r="E93" s="18"/>
      <c r="F93" s="7"/>
      <c r="G93" s="19"/>
      <c r="H93" s="35"/>
      <c r="I93" s="35"/>
      <c r="J93" s="35">
        <f t="shared" si="3"/>
        <v>163070.56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2"/>
        <v>0</v>
      </c>
      <c r="E94" s="18"/>
      <c r="F94" s="7"/>
      <c r="G94" s="19"/>
      <c r="H94" s="35"/>
      <c r="I94" s="35"/>
      <c r="J94" s="35">
        <f t="shared" si="3"/>
        <v>163070.56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2"/>
        <v>0</v>
      </c>
      <c r="E95" s="18"/>
      <c r="F95" s="7"/>
      <c r="G95" s="19"/>
      <c r="H95" s="35"/>
      <c r="I95" s="35"/>
      <c r="J95" s="35">
        <f t="shared" si="3"/>
        <v>163070.56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2"/>
        <v>0</v>
      </c>
      <c r="E96" s="18"/>
      <c r="F96" s="7"/>
      <c r="G96" s="19"/>
      <c r="H96" s="35"/>
      <c r="I96" s="35"/>
      <c r="J96" s="35">
        <f t="shared" si="3"/>
        <v>163070.56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2"/>
        <v>0</v>
      </c>
      <c r="E97" s="18"/>
      <c r="F97" s="7"/>
      <c r="G97" s="19"/>
      <c r="H97" s="35"/>
      <c r="I97" s="35"/>
      <c r="J97" s="35">
        <f t="shared" si="3"/>
        <v>163070.56</v>
      </c>
      <c r="K97" s="20"/>
      <c r="L97" s="7"/>
    </row>
    <row r="98" spans="1:12" s="9" customFormat="1" ht="18.75" x14ac:dyDescent="0.3">
      <c r="A98" s="19"/>
      <c r="B98" s="17"/>
      <c r="C98" s="17"/>
      <c r="D98" s="17">
        <f t="shared" si="2"/>
        <v>0</v>
      </c>
      <c r="E98" s="18"/>
      <c r="F98" s="7"/>
      <c r="G98" s="19"/>
      <c r="H98" s="35"/>
      <c r="I98" s="35"/>
      <c r="J98" s="35">
        <f t="shared" si="3"/>
        <v>163070.56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2"/>
        <v>0</v>
      </c>
      <c r="E99" s="18"/>
      <c r="F99" s="7"/>
      <c r="G99" s="19"/>
      <c r="H99" s="35"/>
      <c r="I99" s="35"/>
      <c r="J99" s="35">
        <f t="shared" si="3"/>
        <v>163070.56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2"/>
        <v>0</v>
      </c>
      <c r="E100" s="18"/>
      <c r="F100" s="7"/>
      <c r="G100" s="19"/>
      <c r="H100" s="35"/>
      <c r="I100" s="35"/>
      <c r="J100" s="35">
        <f t="shared" si="3"/>
        <v>163070.56</v>
      </c>
      <c r="K100" s="20"/>
      <c r="L100" s="7"/>
    </row>
    <row r="101" spans="1:12" s="9" customFormat="1" ht="18.75" x14ac:dyDescent="0.3">
      <c r="A101" s="19"/>
      <c r="B101" s="17"/>
      <c r="C101" s="17"/>
      <c r="D101" s="17">
        <f t="shared" si="2"/>
        <v>0</v>
      </c>
      <c r="E101" s="18"/>
      <c r="F101" s="7"/>
      <c r="G101" s="19"/>
      <c r="H101" s="35"/>
      <c r="I101" s="35"/>
      <c r="J101" s="35">
        <f t="shared" si="3"/>
        <v>163070.56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2"/>
        <v>0</v>
      </c>
      <c r="E102" s="18"/>
      <c r="F102" s="7"/>
      <c r="G102" s="19"/>
      <c r="H102" s="35"/>
      <c r="I102" s="35"/>
      <c r="J102" s="35">
        <f t="shared" si="3"/>
        <v>163070.56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2"/>
        <v>0</v>
      </c>
      <c r="E103" s="18"/>
      <c r="F103" s="7"/>
      <c r="G103" s="19"/>
      <c r="H103" s="35"/>
      <c r="I103" s="35"/>
      <c r="J103" s="35">
        <f t="shared" si="3"/>
        <v>163070.56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2"/>
        <v>0</v>
      </c>
      <c r="E104" s="18"/>
      <c r="F104" s="7"/>
      <c r="G104" s="19"/>
      <c r="H104" s="35"/>
      <c r="I104" s="35"/>
      <c r="J104" s="35">
        <f t="shared" si="3"/>
        <v>163070.56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2"/>
        <v>0</v>
      </c>
      <c r="E105" s="18"/>
      <c r="F105" s="7"/>
      <c r="G105" s="19"/>
      <c r="H105" s="35"/>
      <c r="I105" s="35"/>
      <c r="J105" s="35">
        <f t="shared" si="3"/>
        <v>163070.56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2"/>
        <v>0</v>
      </c>
      <c r="E106" s="18"/>
      <c r="F106" s="7"/>
      <c r="G106" s="19"/>
      <c r="H106" s="35"/>
      <c r="I106" s="35"/>
      <c r="J106" s="35">
        <f t="shared" si="3"/>
        <v>163070.56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2"/>
        <v>0</v>
      </c>
      <c r="E107" s="18"/>
      <c r="F107" s="7"/>
      <c r="G107" s="19"/>
      <c r="H107" s="35"/>
      <c r="I107" s="35"/>
      <c r="J107" s="35">
        <f t="shared" si="3"/>
        <v>163070.56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2"/>
        <v>0</v>
      </c>
      <c r="E108" s="18"/>
      <c r="F108" s="7"/>
      <c r="G108" s="19"/>
      <c r="H108" s="35"/>
      <c r="I108" s="35"/>
      <c r="J108" s="35">
        <f t="shared" si="3"/>
        <v>163070.56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2"/>
        <v>0</v>
      </c>
      <c r="E109" s="18"/>
      <c r="F109" s="7"/>
      <c r="G109" s="19"/>
      <c r="H109" s="35"/>
      <c r="I109" s="35"/>
      <c r="J109" s="35">
        <f t="shared" si="3"/>
        <v>163070.56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2"/>
        <v>0</v>
      </c>
      <c r="E110" s="18"/>
      <c r="F110" s="7"/>
      <c r="G110" s="19"/>
      <c r="H110" s="35"/>
      <c r="I110" s="35"/>
      <c r="J110" s="35">
        <f t="shared" si="3"/>
        <v>163070.56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2"/>
        <v>0</v>
      </c>
      <c r="E111" s="18"/>
      <c r="F111" s="7"/>
      <c r="G111" s="19"/>
      <c r="H111" s="35"/>
      <c r="I111" s="35"/>
      <c r="J111" s="35">
        <f t="shared" si="3"/>
        <v>163070.56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2"/>
        <v>0</v>
      </c>
      <c r="E112" s="18"/>
      <c r="F112" s="7"/>
      <c r="G112" s="19"/>
      <c r="H112" s="35"/>
      <c r="I112" s="35"/>
      <c r="J112" s="35">
        <f t="shared" si="3"/>
        <v>163070.56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2"/>
        <v>0</v>
      </c>
      <c r="E113" s="18"/>
      <c r="F113" s="7"/>
      <c r="G113" s="19"/>
      <c r="H113" s="35"/>
      <c r="I113" s="35"/>
      <c r="J113" s="35">
        <f t="shared" si="3"/>
        <v>163070.56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2"/>
        <v>0</v>
      </c>
      <c r="E114" s="18"/>
      <c r="F114" s="7"/>
      <c r="G114" s="19"/>
      <c r="H114" s="35"/>
      <c r="I114" s="35"/>
      <c r="J114" s="35">
        <f t="shared" si="3"/>
        <v>163070.56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2"/>
        <v>0</v>
      </c>
      <c r="E115" s="18"/>
      <c r="F115" s="7"/>
      <c r="G115" s="19"/>
      <c r="H115" s="35"/>
      <c r="I115" s="35"/>
      <c r="J115" s="35">
        <f t="shared" si="3"/>
        <v>163070.56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2"/>
        <v>0</v>
      </c>
      <c r="E116" s="18"/>
      <c r="F116" s="7"/>
      <c r="G116" s="19"/>
      <c r="H116" s="35"/>
      <c r="I116" s="35"/>
      <c r="J116" s="35">
        <f t="shared" si="3"/>
        <v>163070.56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2"/>
        <v>0</v>
      </c>
      <c r="E117" s="18"/>
      <c r="F117" s="7"/>
      <c r="G117" s="19"/>
      <c r="H117" s="35"/>
      <c r="I117" s="35"/>
      <c r="J117" s="35">
        <f t="shared" si="3"/>
        <v>163070.56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2"/>
        <v>0</v>
      </c>
      <c r="E118" s="18"/>
      <c r="F118" s="7"/>
      <c r="G118" s="19"/>
      <c r="H118" s="35"/>
      <c r="I118" s="35"/>
      <c r="J118" s="35">
        <f t="shared" si="3"/>
        <v>163070.56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2"/>
        <v>0</v>
      </c>
      <c r="E119" s="18"/>
      <c r="F119" s="7"/>
      <c r="G119" s="19"/>
      <c r="H119" s="35"/>
      <c r="I119" s="35"/>
      <c r="J119" s="35">
        <f t="shared" si="3"/>
        <v>163070.56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2"/>
        <v>0</v>
      </c>
      <c r="E120" s="18"/>
      <c r="F120" s="7"/>
      <c r="G120" s="19"/>
      <c r="H120" s="35"/>
      <c r="I120" s="35"/>
      <c r="J120" s="35">
        <f t="shared" si="3"/>
        <v>163070.56</v>
      </c>
      <c r="K120" s="20"/>
      <c r="L120" s="7"/>
    </row>
    <row r="121" spans="1:12" s="9" customFormat="1" ht="18.75" x14ac:dyDescent="0.3">
      <c r="A121" s="19"/>
      <c r="B121" s="17"/>
      <c r="C121" s="17"/>
      <c r="D121" s="17">
        <f t="shared" si="2"/>
        <v>0</v>
      </c>
      <c r="E121" s="18"/>
      <c r="F121" s="7"/>
      <c r="G121" s="19"/>
      <c r="H121" s="35"/>
      <c r="I121" s="35"/>
      <c r="J121" s="35">
        <f t="shared" si="3"/>
        <v>163070.56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2"/>
        <v>0</v>
      </c>
      <c r="E122" s="18"/>
      <c r="F122" s="7"/>
      <c r="G122" s="19"/>
      <c r="H122" s="35"/>
      <c r="I122" s="35"/>
      <c r="J122" s="35">
        <f t="shared" si="3"/>
        <v>163070.56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2"/>
        <v>0</v>
      </c>
      <c r="E123" s="18"/>
      <c r="F123" s="7"/>
      <c r="G123" s="19"/>
      <c r="H123" s="35"/>
      <c r="I123" s="35"/>
      <c r="J123" s="35">
        <f t="shared" si="3"/>
        <v>163070.56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2"/>
        <v>0</v>
      </c>
      <c r="E124" s="18"/>
      <c r="F124" s="7"/>
      <c r="G124" s="19"/>
      <c r="H124" s="35"/>
      <c r="I124" s="35"/>
      <c r="J124" s="35">
        <f t="shared" si="3"/>
        <v>163070.56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2"/>
        <v>0</v>
      </c>
      <c r="E125" s="18"/>
      <c r="F125" s="7"/>
      <c r="G125" s="19"/>
      <c r="H125" s="35"/>
      <c r="I125" s="35"/>
      <c r="J125" s="35">
        <f t="shared" si="3"/>
        <v>163070.56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2"/>
        <v>0</v>
      </c>
      <c r="E126" s="18"/>
      <c r="F126" s="7"/>
      <c r="G126" s="19"/>
      <c r="H126" s="35"/>
      <c r="I126" s="35"/>
      <c r="J126" s="35">
        <f t="shared" si="3"/>
        <v>163070.56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2"/>
        <v>0</v>
      </c>
      <c r="E127" s="18"/>
      <c r="F127" s="7"/>
      <c r="G127" s="19"/>
      <c r="H127" s="35"/>
      <c r="I127" s="35"/>
      <c r="J127" s="35">
        <f t="shared" si="3"/>
        <v>163070.56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2"/>
        <v>0</v>
      </c>
      <c r="E128" s="18"/>
      <c r="F128" s="7"/>
      <c r="G128" s="19"/>
      <c r="H128" s="35"/>
      <c r="I128" s="35"/>
      <c r="J128" s="35">
        <f t="shared" si="3"/>
        <v>163070.56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2"/>
        <v>0</v>
      </c>
      <c r="E129" s="18"/>
      <c r="F129" s="7"/>
      <c r="G129" s="19"/>
      <c r="H129" s="35"/>
      <c r="I129" s="35"/>
      <c r="J129" s="35">
        <f t="shared" si="3"/>
        <v>163070.56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2"/>
        <v>0</v>
      </c>
      <c r="E130" s="18"/>
      <c r="F130" s="7"/>
      <c r="G130" s="19"/>
      <c r="H130" s="35"/>
      <c r="I130" s="35"/>
      <c r="J130" s="35">
        <f t="shared" si="3"/>
        <v>163070.56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2"/>
        <v>0</v>
      </c>
      <c r="E131" s="18"/>
      <c r="F131" s="7"/>
      <c r="G131" s="19"/>
      <c r="H131" s="35"/>
      <c r="I131" s="35"/>
      <c r="J131" s="35">
        <f t="shared" si="3"/>
        <v>163070.56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2"/>
        <v>0</v>
      </c>
      <c r="E132" s="18"/>
      <c r="F132" s="7"/>
      <c r="G132" s="19"/>
      <c r="H132" s="35"/>
      <c r="I132" s="35"/>
      <c r="J132" s="35">
        <f t="shared" si="3"/>
        <v>163070.56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2"/>
        <v>0</v>
      </c>
      <c r="E133" s="18"/>
      <c r="F133" s="7"/>
      <c r="G133" s="19"/>
      <c r="H133" s="35"/>
      <c r="I133" s="35"/>
      <c r="J133" s="35">
        <f t="shared" si="3"/>
        <v>163070.56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2"/>
        <v>0</v>
      </c>
      <c r="E134" s="18"/>
      <c r="F134" s="7"/>
      <c r="G134" s="19"/>
      <c r="H134" s="35"/>
      <c r="I134" s="35"/>
      <c r="J134" s="35">
        <f t="shared" si="3"/>
        <v>163070.56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si="2"/>
        <v>0</v>
      </c>
      <c r="E135" s="18"/>
      <c r="F135" s="7"/>
      <c r="G135" s="19"/>
      <c r="H135" s="35"/>
      <c r="I135" s="35"/>
      <c r="J135" s="35">
        <f t="shared" si="3"/>
        <v>163070.56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ref="D136:D199" si="4">D135+B136-C136</f>
        <v>0</v>
      </c>
      <c r="E136" s="18"/>
      <c r="F136" s="7"/>
      <c r="G136" s="19"/>
      <c r="H136" s="35"/>
      <c r="I136" s="35"/>
      <c r="J136" s="35">
        <f t="shared" si="3"/>
        <v>163070.56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si="4"/>
        <v>0</v>
      </c>
      <c r="E137" s="18"/>
      <c r="F137" s="7"/>
      <c r="G137" s="19"/>
      <c r="H137" s="35"/>
      <c r="I137" s="35"/>
      <c r="J137" s="35">
        <f t="shared" ref="J137:J200" si="5">J136+H137-I137</f>
        <v>163070.56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4"/>
        <v>0</v>
      </c>
      <c r="E138" s="18"/>
      <c r="F138" s="7"/>
      <c r="G138" s="19"/>
      <c r="H138" s="35"/>
      <c r="I138" s="35"/>
      <c r="J138" s="35">
        <f t="shared" si="5"/>
        <v>163070.56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4"/>
        <v>0</v>
      </c>
      <c r="E139" s="18"/>
      <c r="F139" s="7"/>
      <c r="G139" s="19"/>
      <c r="H139" s="35"/>
      <c r="I139" s="35"/>
      <c r="J139" s="35">
        <f t="shared" si="5"/>
        <v>163070.56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4"/>
        <v>0</v>
      </c>
      <c r="E140" s="18"/>
      <c r="F140" s="7"/>
      <c r="G140" s="19"/>
      <c r="H140" s="35"/>
      <c r="I140" s="35"/>
      <c r="J140" s="35">
        <f t="shared" si="5"/>
        <v>163070.56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4"/>
        <v>0</v>
      </c>
      <c r="E141" s="18"/>
      <c r="F141" s="7"/>
      <c r="G141" s="19"/>
      <c r="H141" s="35"/>
      <c r="I141" s="35"/>
      <c r="J141" s="35">
        <f t="shared" si="5"/>
        <v>163070.56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4"/>
        <v>0</v>
      </c>
      <c r="E142" s="18"/>
      <c r="F142" s="7"/>
      <c r="G142" s="19"/>
      <c r="H142" s="35"/>
      <c r="I142" s="35"/>
      <c r="J142" s="35">
        <f t="shared" si="5"/>
        <v>163070.56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4"/>
        <v>0</v>
      </c>
      <c r="E143" s="18"/>
      <c r="F143" s="7"/>
      <c r="G143" s="19"/>
      <c r="H143" s="35"/>
      <c r="I143" s="35"/>
      <c r="J143" s="35">
        <f t="shared" si="5"/>
        <v>163070.56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4"/>
        <v>0</v>
      </c>
      <c r="E144" s="18"/>
      <c r="F144" s="7"/>
      <c r="G144" s="19"/>
      <c r="H144" s="35"/>
      <c r="I144" s="35"/>
      <c r="J144" s="35">
        <f t="shared" si="5"/>
        <v>163070.56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4"/>
        <v>0</v>
      </c>
      <c r="E145" s="18"/>
      <c r="F145" s="7"/>
      <c r="G145" s="19"/>
      <c r="H145" s="35"/>
      <c r="I145" s="35"/>
      <c r="J145" s="35">
        <f t="shared" si="5"/>
        <v>163070.56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4"/>
        <v>0</v>
      </c>
      <c r="E146" s="18"/>
      <c r="F146" s="7"/>
      <c r="G146" s="19"/>
      <c r="H146" s="35"/>
      <c r="I146" s="35"/>
      <c r="J146" s="35">
        <f t="shared" si="5"/>
        <v>163070.56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4"/>
        <v>0</v>
      </c>
      <c r="E147" s="18"/>
      <c r="F147" s="7"/>
      <c r="G147" s="19"/>
      <c r="H147" s="35"/>
      <c r="I147" s="35"/>
      <c r="J147" s="35">
        <f t="shared" si="5"/>
        <v>163070.56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4"/>
        <v>0</v>
      </c>
      <c r="E148" s="18"/>
      <c r="F148" s="7"/>
      <c r="G148" s="19"/>
      <c r="H148" s="35"/>
      <c r="I148" s="35"/>
      <c r="J148" s="35">
        <f t="shared" si="5"/>
        <v>163070.56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4"/>
        <v>0</v>
      </c>
      <c r="E149" s="18"/>
      <c r="F149" s="7"/>
      <c r="G149" s="19"/>
      <c r="H149" s="35"/>
      <c r="I149" s="35"/>
      <c r="J149" s="35">
        <f t="shared" si="5"/>
        <v>163070.56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4"/>
        <v>0</v>
      </c>
      <c r="E150" s="18"/>
      <c r="F150" s="7"/>
      <c r="G150" s="19"/>
      <c r="H150" s="35"/>
      <c r="I150" s="35"/>
      <c r="J150" s="35">
        <f t="shared" si="5"/>
        <v>163070.56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4"/>
        <v>0</v>
      </c>
      <c r="E151" s="18"/>
      <c r="F151" s="7"/>
      <c r="G151" s="19"/>
      <c r="H151" s="35"/>
      <c r="I151" s="35"/>
      <c r="J151" s="35">
        <f t="shared" si="5"/>
        <v>163070.56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4"/>
        <v>0</v>
      </c>
      <c r="E152" s="18"/>
      <c r="F152" s="7"/>
      <c r="G152" s="19"/>
      <c r="H152" s="35"/>
      <c r="I152" s="35"/>
      <c r="J152" s="35">
        <f t="shared" si="5"/>
        <v>163070.56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4"/>
        <v>0</v>
      </c>
      <c r="E153" s="18"/>
      <c r="F153" s="7"/>
      <c r="G153" s="19"/>
      <c r="H153" s="35"/>
      <c r="I153" s="35"/>
      <c r="J153" s="35">
        <f t="shared" si="5"/>
        <v>163070.56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4"/>
        <v>0</v>
      </c>
      <c r="E154" s="18"/>
      <c r="F154" s="7"/>
      <c r="G154" s="19"/>
      <c r="H154" s="35"/>
      <c r="I154" s="35"/>
      <c r="J154" s="35">
        <f t="shared" si="5"/>
        <v>163070.56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4"/>
        <v>0</v>
      </c>
      <c r="E155" s="18"/>
      <c r="F155" s="7"/>
      <c r="G155" s="19"/>
      <c r="H155" s="35"/>
      <c r="I155" s="35"/>
      <c r="J155" s="35">
        <f t="shared" si="5"/>
        <v>163070.56</v>
      </c>
      <c r="K155" s="20"/>
      <c r="L155" s="7"/>
    </row>
    <row r="156" spans="1:12" s="9" customFormat="1" ht="18.75" x14ac:dyDescent="0.3">
      <c r="A156" s="19"/>
      <c r="B156" s="17"/>
      <c r="C156" s="17"/>
      <c r="D156" s="17">
        <f t="shared" si="4"/>
        <v>0</v>
      </c>
      <c r="E156" s="18"/>
      <c r="F156" s="7"/>
      <c r="G156" s="19"/>
      <c r="H156" s="35"/>
      <c r="I156" s="35"/>
      <c r="J156" s="35">
        <f t="shared" si="5"/>
        <v>163070.56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4"/>
        <v>0</v>
      </c>
      <c r="E157" s="18"/>
      <c r="F157" s="7"/>
      <c r="G157" s="19"/>
      <c r="H157" s="35"/>
      <c r="I157" s="35"/>
      <c r="J157" s="35">
        <f t="shared" si="5"/>
        <v>163070.56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4"/>
        <v>0</v>
      </c>
      <c r="E158" s="18"/>
      <c r="F158" s="7"/>
      <c r="G158" s="19"/>
      <c r="H158" s="35"/>
      <c r="I158" s="35"/>
      <c r="J158" s="35">
        <f t="shared" si="5"/>
        <v>163070.56</v>
      </c>
      <c r="K158" s="20"/>
      <c r="L158" s="7"/>
    </row>
    <row r="159" spans="1:12" s="9" customFormat="1" ht="18.75" x14ac:dyDescent="0.3">
      <c r="A159" s="19"/>
      <c r="B159" s="17"/>
      <c r="C159" s="17"/>
      <c r="D159" s="17">
        <f t="shared" si="4"/>
        <v>0</v>
      </c>
      <c r="E159" s="18"/>
      <c r="F159" s="7"/>
      <c r="G159" s="19"/>
      <c r="H159" s="35"/>
      <c r="I159" s="35"/>
      <c r="J159" s="35">
        <f t="shared" si="5"/>
        <v>163070.56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4"/>
        <v>0</v>
      </c>
      <c r="E160" s="18"/>
      <c r="F160" s="7"/>
      <c r="G160" s="19"/>
      <c r="H160" s="35"/>
      <c r="I160" s="35"/>
      <c r="J160" s="35">
        <f t="shared" si="5"/>
        <v>163070.56</v>
      </c>
      <c r="K160" s="20"/>
      <c r="L160" s="7"/>
    </row>
    <row r="161" spans="1:12" s="9" customFormat="1" ht="18.75" x14ac:dyDescent="0.3">
      <c r="A161" s="19"/>
      <c r="B161" s="17"/>
      <c r="C161" s="17"/>
      <c r="D161" s="17">
        <f t="shared" si="4"/>
        <v>0</v>
      </c>
      <c r="E161" s="18"/>
      <c r="F161" s="7"/>
      <c r="G161" s="19"/>
      <c r="H161" s="35"/>
      <c r="I161" s="35"/>
      <c r="J161" s="35">
        <f t="shared" si="5"/>
        <v>163070.56</v>
      </c>
      <c r="K161" s="20"/>
      <c r="L161" s="7"/>
    </row>
    <row r="162" spans="1:12" s="9" customFormat="1" ht="18.75" x14ac:dyDescent="0.3">
      <c r="A162" s="19"/>
      <c r="B162" s="17"/>
      <c r="C162" s="17"/>
      <c r="D162" s="17">
        <f t="shared" si="4"/>
        <v>0</v>
      </c>
      <c r="E162" s="18"/>
      <c r="F162" s="7"/>
      <c r="G162" s="19"/>
      <c r="H162" s="35"/>
      <c r="I162" s="35"/>
      <c r="J162" s="35">
        <f t="shared" si="5"/>
        <v>163070.56</v>
      </c>
      <c r="K162" s="20"/>
      <c r="L162" s="7"/>
    </row>
    <row r="163" spans="1:12" s="9" customFormat="1" ht="18.75" x14ac:dyDescent="0.3">
      <c r="A163" s="19"/>
      <c r="B163" s="17"/>
      <c r="C163" s="17"/>
      <c r="D163" s="17">
        <f t="shared" si="4"/>
        <v>0</v>
      </c>
      <c r="E163" s="18"/>
      <c r="F163" s="7"/>
      <c r="G163" s="19"/>
      <c r="H163" s="35"/>
      <c r="I163" s="35"/>
      <c r="J163" s="35">
        <f t="shared" si="5"/>
        <v>163070.56</v>
      </c>
      <c r="K163" s="20"/>
      <c r="L163" s="7"/>
    </row>
    <row r="164" spans="1:12" s="9" customFormat="1" ht="18.75" x14ac:dyDescent="0.3">
      <c r="A164" s="19"/>
      <c r="B164" s="17"/>
      <c r="C164" s="17"/>
      <c r="D164" s="17">
        <f t="shared" si="4"/>
        <v>0</v>
      </c>
      <c r="E164" s="18"/>
      <c r="F164" s="7"/>
      <c r="G164" s="19"/>
      <c r="H164" s="35"/>
      <c r="I164" s="35"/>
      <c r="J164" s="35">
        <f t="shared" si="5"/>
        <v>163070.56</v>
      </c>
      <c r="K164" s="20"/>
      <c r="L164" s="7"/>
    </row>
    <row r="165" spans="1:12" s="9" customFormat="1" ht="18.75" x14ac:dyDescent="0.3">
      <c r="A165" s="19"/>
      <c r="B165" s="17"/>
      <c r="C165" s="17"/>
      <c r="D165" s="17">
        <f t="shared" si="4"/>
        <v>0</v>
      </c>
      <c r="E165" s="18"/>
      <c r="F165" s="7"/>
      <c r="G165" s="19"/>
      <c r="H165" s="35"/>
      <c r="I165" s="35"/>
      <c r="J165" s="35">
        <f t="shared" si="5"/>
        <v>163070.56</v>
      </c>
      <c r="K165" s="20"/>
      <c r="L165" s="7"/>
    </row>
    <row r="166" spans="1:12" s="9" customFormat="1" ht="18.75" x14ac:dyDescent="0.3">
      <c r="A166" s="19"/>
      <c r="B166" s="17"/>
      <c r="C166" s="17"/>
      <c r="D166" s="17">
        <f t="shared" si="4"/>
        <v>0</v>
      </c>
      <c r="E166" s="18"/>
      <c r="F166" s="7"/>
      <c r="G166" s="19"/>
      <c r="H166" s="35"/>
      <c r="I166" s="35"/>
      <c r="J166" s="35">
        <f t="shared" si="5"/>
        <v>163070.56</v>
      </c>
      <c r="K166" s="20"/>
      <c r="L166" s="7"/>
    </row>
    <row r="167" spans="1:12" s="9" customFormat="1" ht="18.75" x14ac:dyDescent="0.3">
      <c r="A167" s="19"/>
      <c r="B167" s="17"/>
      <c r="C167" s="17"/>
      <c r="D167" s="17">
        <f t="shared" si="4"/>
        <v>0</v>
      </c>
      <c r="E167" s="18"/>
      <c r="F167" s="7"/>
      <c r="G167" s="19"/>
      <c r="H167" s="35"/>
      <c r="I167" s="35"/>
      <c r="J167" s="35">
        <f t="shared" si="5"/>
        <v>163070.56</v>
      </c>
      <c r="K167" s="20"/>
      <c r="L167" s="7"/>
    </row>
    <row r="168" spans="1:12" s="9" customFormat="1" ht="18.75" x14ac:dyDescent="0.3">
      <c r="A168" s="19"/>
      <c r="B168" s="17"/>
      <c r="C168" s="17"/>
      <c r="D168" s="17">
        <f t="shared" si="4"/>
        <v>0</v>
      </c>
      <c r="E168" s="18"/>
      <c r="F168" s="7"/>
      <c r="G168" s="19"/>
      <c r="H168" s="35"/>
      <c r="I168" s="35"/>
      <c r="J168" s="35">
        <f t="shared" si="5"/>
        <v>163070.56</v>
      </c>
      <c r="K168" s="20"/>
      <c r="L168" s="7"/>
    </row>
    <row r="169" spans="1:12" s="9" customFormat="1" ht="18.75" x14ac:dyDescent="0.3">
      <c r="A169" s="19"/>
      <c r="B169" s="17"/>
      <c r="C169" s="17"/>
      <c r="D169" s="17">
        <f t="shared" si="4"/>
        <v>0</v>
      </c>
      <c r="E169" s="18"/>
      <c r="F169" s="7"/>
      <c r="G169" s="19"/>
      <c r="H169" s="35"/>
      <c r="I169" s="35"/>
      <c r="J169" s="35">
        <f t="shared" si="5"/>
        <v>163070.56</v>
      </c>
      <c r="K169" s="20"/>
      <c r="L169" s="7"/>
    </row>
    <row r="170" spans="1:12" s="9" customFormat="1" ht="18.75" x14ac:dyDescent="0.3">
      <c r="A170" s="19"/>
      <c r="B170" s="17"/>
      <c r="C170" s="17"/>
      <c r="D170" s="17">
        <f t="shared" si="4"/>
        <v>0</v>
      </c>
      <c r="E170" s="18"/>
      <c r="F170" s="7"/>
      <c r="G170" s="19"/>
      <c r="H170" s="35"/>
      <c r="I170" s="35"/>
      <c r="J170" s="35">
        <f t="shared" si="5"/>
        <v>163070.56</v>
      </c>
      <c r="K170" s="20"/>
      <c r="L170" s="7"/>
    </row>
    <row r="171" spans="1:12" s="9" customFormat="1" ht="18.75" x14ac:dyDescent="0.3">
      <c r="A171" s="19"/>
      <c r="B171" s="17"/>
      <c r="C171" s="17"/>
      <c r="D171" s="17">
        <f t="shared" si="4"/>
        <v>0</v>
      </c>
      <c r="E171" s="18"/>
      <c r="F171" s="7"/>
      <c r="G171" s="19"/>
      <c r="H171" s="35"/>
      <c r="I171" s="35"/>
      <c r="J171" s="35">
        <f t="shared" si="5"/>
        <v>163070.56</v>
      </c>
      <c r="K171" s="20"/>
      <c r="L171" s="7"/>
    </row>
    <row r="172" spans="1:12" s="9" customFormat="1" ht="18.75" x14ac:dyDescent="0.3">
      <c r="A172" s="19"/>
      <c r="B172" s="17"/>
      <c r="C172" s="17"/>
      <c r="D172" s="17">
        <f t="shared" si="4"/>
        <v>0</v>
      </c>
      <c r="E172" s="18"/>
      <c r="F172" s="7"/>
      <c r="G172" s="19"/>
      <c r="H172" s="35"/>
      <c r="I172" s="35"/>
      <c r="J172" s="35">
        <f t="shared" si="5"/>
        <v>163070.56</v>
      </c>
      <c r="K172" s="20"/>
      <c r="L172" s="7"/>
    </row>
    <row r="173" spans="1:12" s="9" customFormat="1" ht="18.75" x14ac:dyDescent="0.3">
      <c r="A173" s="19"/>
      <c r="B173" s="17"/>
      <c r="C173" s="17"/>
      <c r="D173" s="17">
        <f t="shared" si="4"/>
        <v>0</v>
      </c>
      <c r="E173" s="18"/>
      <c r="F173" s="7"/>
      <c r="G173" s="19"/>
      <c r="H173" s="35"/>
      <c r="I173" s="35"/>
      <c r="J173" s="35">
        <f t="shared" si="5"/>
        <v>163070.56</v>
      </c>
      <c r="K173" s="20"/>
      <c r="L173" s="7"/>
    </row>
    <row r="174" spans="1:12" s="9" customFormat="1" ht="18.75" x14ac:dyDescent="0.3">
      <c r="A174" s="19"/>
      <c r="B174" s="17"/>
      <c r="C174" s="17"/>
      <c r="D174" s="17">
        <f t="shared" si="4"/>
        <v>0</v>
      </c>
      <c r="E174" s="18"/>
      <c r="F174" s="7"/>
      <c r="G174" s="19"/>
      <c r="H174" s="35"/>
      <c r="I174" s="35"/>
      <c r="J174" s="35">
        <f t="shared" si="5"/>
        <v>163070.56</v>
      </c>
      <c r="K174" s="20"/>
      <c r="L174" s="7"/>
    </row>
    <row r="175" spans="1:12" s="9" customFormat="1" ht="18.75" x14ac:dyDescent="0.3">
      <c r="A175" s="19"/>
      <c r="B175" s="17"/>
      <c r="C175" s="17"/>
      <c r="D175" s="17">
        <f t="shared" si="4"/>
        <v>0</v>
      </c>
      <c r="E175" s="18"/>
      <c r="F175" s="7"/>
      <c r="G175" s="19"/>
      <c r="H175" s="35"/>
      <c r="I175" s="35"/>
      <c r="J175" s="35">
        <f t="shared" si="5"/>
        <v>163070.56</v>
      </c>
      <c r="K175" s="20"/>
      <c r="L175" s="7"/>
    </row>
    <row r="176" spans="1:12" s="9" customFormat="1" ht="18.75" x14ac:dyDescent="0.3">
      <c r="A176" s="19"/>
      <c r="B176" s="17"/>
      <c r="C176" s="17"/>
      <c r="D176" s="17">
        <f t="shared" si="4"/>
        <v>0</v>
      </c>
      <c r="E176" s="18"/>
      <c r="F176" s="7"/>
      <c r="G176" s="19"/>
      <c r="H176" s="35"/>
      <c r="I176" s="35"/>
      <c r="J176" s="35">
        <f t="shared" si="5"/>
        <v>163070.56</v>
      </c>
      <c r="K176" s="20"/>
      <c r="L176" s="7"/>
    </row>
    <row r="177" spans="1:12" s="9" customFormat="1" ht="18.75" x14ac:dyDescent="0.3">
      <c r="A177" s="19"/>
      <c r="B177" s="17"/>
      <c r="C177" s="17"/>
      <c r="D177" s="17">
        <f t="shared" si="4"/>
        <v>0</v>
      </c>
      <c r="E177" s="18"/>
      <c r="F177" s="7"/>
      <c r="G177" s="19"/>
      <c r="H177" s="35"/>
      <c r="I177" s="35"/>
      <c r="J177" s="35">
        <f t="shared" si="5"/>
        <v>163070.56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4"/>
        <v>0</v>
      </c>
      <c r="E178" s="18"/>
      <c r="F178" s="7"/>
      <c r="G178" s="19"/>
      <c r="H178" s="35"/>
      <c r="I178" s="35"/>
      <c r="J178" s="35">
        <f t="shared" si="5"/>
        <v>163070.56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4"/>
        <v>0</v>
      </c>
      <c r="E179" s="18"/>
      <c r="F179" s="7"/>
      <c r="G179" s="19"/>
      <c r="H179" s="35"/>
      <c r="I179" s="35"/>
      <c r="J179" s="35">
        <f t="shared" si="5"/>
        <v>163070.56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4"/>
        <v>0</v>
      </c>
      <c r="E180" s="18"/>
      <c r="F180" s="7"/>
      <c r="G180" s="19"/>
      <c r="H180" s="35"/>
      <c r="I180" s="35"/>
      <c r="J180" s="35">
        <f t="shared" si="5"/>
        <v>163070.56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4"/>
        <v>0</v>
      </c>
      <c r="E181" s="18"/>
      <c r="F181" s="7"/>
      <c r="G181" s="19"/>
      <c r="H181" s="35"/>
      <c r="I181" s="35"/>
      <c r="J181" s="35">
        <f t="shared" si="5"/>
        <v>163070.56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4"/>
        <v>0</v>
      </c>
      <c r="E182" s="18"/>
      <c r="F182" s="7"/>
      <c r="G182" s="19"/>
      <c r="H182" s="35"/>
      <c r="I182" s="35"/>
      <c r="J182" s="35">
        <f t="shared" si="5"/>
        <v>163070.56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4"/>
        <v>0</v>
      </c>
      <c r="E183" s="18"/>
      <c r="F183" s="7"/>
      <c r="G183" s="19"/>
      <c r="H183" s="35"/>
      <c r="I183" s="35"/>
      <c r="J183" s="35">
        <f t="shared" si="5"/>
        <v>163070.56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4"/>
        <v>0</v>
      </c>
      <c r="E184" s="18"/>
      <c r="F184" s="7"/>
      <c r="G184" s="19"/>
      <c r="H184" s="35"/>
      <c r="I184" s="35"/>
      <c r="J184" s="35">
        <f t="shared" si="5"/>
        <v>163070.56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4"/>
        <v>0</v>
      </c>
      <c r="E185" s="18"/>
      <c r="F185" s="7"/>
      <c r="G185" s="19"/>
      <c r="H185" s="35"/>
      <c r="I185" s="35"/>
      <c r="J185" s="35">
        <f t="shared" si="5"/>
        <v>163070.56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4"/>
        <v>0</v>
      </c>
      <c r="E186" s="18"/>
      <c r="F186" s="7"/>
      <c r="G186" s="19"/>
      <c r="H186" s="35"/>
      <c r="I186" s="35"/>
      <c r="J186" s="35">
        <f t="shared" si="5"/>
        <v>163070.56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4"/>
        <v>0</v>
      </c>
      <c r="E187" s="18"/>
      <c r="F187" s="7"/>
      <c r="G187" s="19"/>
      <c r="H187" s="35"/>
      <c r="I187" s="35"/>
      <c r="J187" s="35">
        <f t="shared" si="5"/>
        <v>163070.56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4"/>
        <v>0</v>
      </c>
      <c r="E188" s="18"/>
      <c r="F188" s="7"/>
      <c r="G188" s="19"/>
      <c r="H188" s="35"/>
      <c r="I188" s="35"/>
      <c r="J188" s="35">
        <f t="shared" si="5"/>
        <v>163070.56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4"/>
        <v>0</v>
      </c>
      <c r="E189" s="18"/>
      <c r="F189" s="7"/>
      <c r="G189" s="19"/>
      <c r="H189" s="35"/>
      <c r="I189" s="35"/>
      <c r="J189" s="35">
        <f t="shared" si="5"/>
        <v>163070.56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4"/>
        <v>0</v>
      </c>
      <c r="E190" s="18"/>
      <c r="F190" s="7"/>
      <c r="G190" s="19"/>
      <c r="H190" s="35"/>
      <c r="I190" s="35"/>
      <c r="J190" s="35">
        <f t="shared" si="5"/>
        <v>163070.56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4"/>
        <v>0</v>
      </c>
      <c r="E191" s="18"/>
      <c r="F191" s="7"/>
      <c r="G191" s="19"/>
      <c r="H191" s="35"/>
      <c r="I191" s="35"/>
      <c r="J191" s="35">
        <f t="shared" si="5"/>
        <v>163070.56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4"/>
        <v>0</v>
      </c>
      <c r="E192" s="18"/>
      <c r="F192" s="7"/>
      <c r="G192" s="19"/>
      <c r="H192" s="35"/>
      <c r="I192" s="35"/>
      <c r="J192" s="35">
        <f t="shared" si="5"/>
        <v>163070.56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4"/>
        <v>0</v>
      </c>
      <c r="E193" s="18"/>
      <c r="F193" s="7"/>
      <c r="G193" s="19"/>
      <c r="H193" s="35"/>
      <c r="I193" s="35"/>
      <c r="J193" s="35">
        <f t="shared" si="5"/>
        <v>163070.56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4"/>
        <v>0</v>
      </c>
      <c r="E194" s="18"/>
      <c r="F194" s="7"/>
      <c r="G194" s="19"/>
      <c r="H194" s="35"/>
      <c r="I194" s="35"/>
      <c r="J194" s="35">
        <f t="shared" si="5"/>
        <v>163070.56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4"/>
        <v>0</v>
      </c>
      <c r="E195" s="18"/>
      <c r="F195" s="7"/>
      <c r="G195" s="19"/>
      <c r="H195" s="35"/>
      <c r="I195" s="35"/>
      <c r="J195" s="35">
        <f t="shared" si="5"/>
        <v>163070.56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4"/>
        <v>0</v>
      </c>
      <c r="E196" s="18"/>
      <c r="F196" s="7"/>
      <c r="G196" s="19"/>
      <c r="H196" s="35"/>
      <c r="I196" s="35"/>
      <c r="J196" s="35">
        <f t="shared" si="5"/>
        <v>163070.56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4"/>
        <v>0</v>
      </c>
      <c r="E197" s="18"/>
      <c r="F197" s="7"/>
      <c r="G197" s="19"/>
      <c r="H197" s="35"/>
      <c r="I197" s="35"/>
      <c r="J197" s="35">
        <f t="shared" si="5"/>
        <v>163070.56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4"/>
        <v>0</v>
      </c>
      <c r="E198" s="18"/>
      <c r="F198" s="7"/>
      <c r="G198" s="19"/>
      <c r="H198" s="35"/>
      <c r="I198" s="35"/>
      <c r="J198" s="35">
        <f t="shared" si="5"/>
        <v>163070.56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si="4"/>
        <v>0</v>
      </c>
      <c r="E199" s="18"/>
      <c r="F199" s="7"/>
      <c r="G199" s="19"/>
      <c r="H199" s="35"/>
      <c r="I199" s="35"/>
      <c r="J199" s="35">
        <f t="shared" si="5"/>
        <v>163070.56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ref="D200:D263" si="6">D199+B200-C200</f>
        <v>0</v>
      </c>
      <c r="E200" s="18"/>
      <c r="F200" s="7"/>
      <c r="G200" s="19"/>
      <c r="H200" s="35"/>
      <c r="I200" s="35"/>
      <c r="J200" s="35">
        <f t="shared" si="5"/>
        <v>163070.56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si="6"/>
        <v>0</v>
      </c>
      <c r="E201" s="18"/>
      <c r="F201" s="7"/>
      <c r="G201" s="19"/>
      <c r="H201" s="35"/>
      <c r="I201" s="35"/>
      <c r="J201" s="35">
        <f t="shared" ref="J201:J264" si="7">J200+H201-I201</f>
        <v>163070.56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6"/>
        <v>0</v>
      </c>
      <c r="E202" s="18"/>
      <c r="F202" s="7"/>
      <c r="G202" s="19"/>
      <c r="H202" s="35"/>
      <c r="I202" s="35"/>
      <c r="J202" s="35">
        <f t="shared" si="7"/>
        <v>163070.56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6"/>
        <v>0</v>
      </c>
      <c r="E203" s="18"/>
      <c r="F203" s="7"/>
      <c r="G203" s="19"/>
      <c r="H203" s="35"/>
      <c r="I203" s="35"/>
      <c r="J203" s="35">
        <f t="shared" si="7"/>
        <v>163070.56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6"/>
        <v>0</v>
      </c>
      <c r="E204" s="18"/>
      <c r="F204" s="7"/>
      <c r="G204" s="19"/>
      <c r="H204" s="35"/>
      <c r="I204" s="35"/>
      <c r="J204" s="35">
        <f t="shared" si="7"/>
        <v>163070.56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6"/>
        <v>0</v>
      </c>
      <c r="E205" s="18"/>
      <c r="F205" s="7"/>
      <c r="G205" s="19"/>
      <c r="H205" s="35"/>
      <c r="I205" s="35"/>
      <c r="J205" s="35">
        <f t="shared" si="7"/>
        <v>163070.56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6"/>
        <v>0</v>
      </c>
      <c r="E206" s="18"/>
      <c r="F206" s="7"/>
      <c r="G206" s="19"/>
      <c r="H206" s="35"/>
      <c r="I206" s="35"/>
      <c r="J206" s="35">
        <f t="shared" si="7"/>
        <v>163070.56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6"/>
        <v>0</v>
      </c>
      <c r="E207" s="18"/>
      <c r="F207" s="7"/>
      <c r="G207" s="19"/>
      <c r="H207" s="35"/>
      <c r="I207" s="35"/>
      <c r="J207" s="35">
        <f t="shared" si="7"/>
        <v>163070.56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6"/>
        <v>0</v>
      </c>
      <c r="E208" s="18"/>
      <c r="F208" s="7"/>
      <c r="G208" s="19"/>
      <c r="H208" s="35"/>
      <c r="I208" s="35"/>
      <c r="J208" s="35">
        <f t="shared" si="7"/>
        <v>163070.56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6"/>
        <v>0</v>
      </c>
      <c r="E209" s="18"/>
      <c r="F209" s="7"/>
      <c r="G209" s="19"/>
      <c r="H209" s="35"/>
      <c r="I209" s="35"/>
      <c r="J209" s="35">
        <f t="shared" si="7"/>
        <v>163070.56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6"/>
        <v>0</v>
      </c>
      <c r="E210" s="18"/>
      <c r="F210" s="7"/>
      <c r="G210" s="19"/>
      <c r="H210" s="35"/>
      <c r="I210" s="35"/>
      <c r="J210" s="35">
        <f t="shared" si="7"/>
        <v>163070.56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6"/>
        <v>0</v>
      </c>
      <c r="E211" s="18"/>
      <c r="F211" s="7"/>
      <c r="G211" s="19"/>
      <c r="H211" s="35"/>
      <c r="I211" s="35"/>
      <c r="J211" s="35">
        <f t="shared" si="7"/>
        <v>163070.56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6"/>
        <v>0</v>
      </c>
      <c r="E212" s="18"/>
      <c r="F212" s="7"/>
      <c r="G212" s="19"/>
      <c r="H212" s="35"/>
      <c r="I212" s="35"/>
      <c r="J212" s="35">
        <f t="shared" si="7"/>
        <v>163070.56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6"/>
        <v>0</v>
      </c>
      <c r="E213" s="18"/>
      <c r="F213" s="7"/>
      <c r="G213" s="19"/>
      <c r="H213" s="35"/>
      <c r="I213" s="35"/>
      <c r="J213" s="35">
        <f t="shared" si="7"/>
        <v>163070.56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6"/>
        <v>0</v>
      </c>
      <c r="E214" s="18"/>
      <c r="F214" s="7"/>
      <c r="G214" s="19"/>
      <c r="H214" s="35"/>
      <c r="I214" s="35"/>
      <c r="J214" s="35">
        <f t="shared" si="7"/>
        <v>163070.56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6"/>
        <v>0</v>
      </c>
      <c r="E215" s="18"/>
      <c r="F215" s="7"/>
      <c r="G215" s="19"/>
      <c r="H215" s="35"/>
      <c r="I215" s="35"/>
      <c r="J215" s="35">
        <f t="shared" si="7"/>
        <v>163070.56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6"/>
        <v>0</v>
      </c>
      <c r="E216" s="18"/>
      <c r="F216" s="7"/>
      <c r="G216" s="19"/>
      <c r="H216" s="35"/>
      <c r="I216" s="35"/>
      <c r="J216" s="35">
        <f t="shared" si="7"/>
        <v>163070.56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6"/>
        <v>0</v>
      </c>
      <c r="E217" s="18"/>
      <c r="F217" s="7"/>
      <c r="G217" s="19"/>
      <c r="H217" s="35"/>
      <c r="I217" s="35"/>
      <c r="J217" s="35">
        <f t="shared" si="7"/>
        <v>163070.56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6"/>
        <v>0</v>
      </c>
      <c r="E218" s="18"/>
      <c r="F218" s="7"/>
      <c r="G218" s="19"/>
      <c r="H218" s="35"/>
      <c r="I218" s="35"/>
      <c r="J218" s="35">
        <f t="shared" si="7"/>
        <v>163070.56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6"/>
        <v>0</v>
      </c>
      <c r="E219" s="18"/>
      <c r="F219" s="7"/>
      <c r="G219" s="19"/>
      <c r="H219" s="35"/>
      <c r="I219" s="35"/>
      <c r="J219" s="35">
        <f t="shared" si="7"/>
        <v>163070.56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6"/>
        <v>0</v>
      </c>
      <c r="E220" s="18"/>
      <c r="F220" s="7"/>
      <c r="G220" s="19"/>
      <c r="H220" s="35"/>
      <c r="I220" s="35"/>
      <c r="J220" s="35">
        <f t="shared" si="7"/>
        <v>163070.56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6"/>
        <v>0</v>
      </c>
      <c r="E221" s="18"/>
      <c r="F221" s="7"/>
      <c r="G221" s="19"/>
      <c r="H221" s="35"/>
      <c r="I221" s="35"/>
      <c r="J221" s="35">
        <f t="shared" si="7"/>
        <v>163070.56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6"/>
        <v>0</v>
      </c>
      <c r="E222" s="18"/>
      <c r="F222" s="7"/>
      <c r="G222" s="19"/>
      <c r="H222" s="35"/>
      <c r="I222" s="35"/>
      <c r="J222" s="35">
        <f t="shared" si="7"/>
        <v>163070.56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6"/>
        <v>0</v>
      </c>
      <c r="E223" s="18"/>
      <c r="F223" s="7"/>
      <c r="G223" s="19"/>
      <c r="H223" s="35"/>
      <c r="I223" s="35"/>
      <c r="J223" s="35">
        <f t="shared" si="7"/>
        <v>163070.56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6"/>
        <v>0</v>
      </c>
      <c r="E224" s="18"/>
      <c r="F224" s="7"/>
      <c r="G224" s="19"/>
      <c r="H224" s="35"/>
      <c r="I224" s="35"/>
      <c r="J224" s="35">
        <f t="shared" si="7"/>
        <v>163070.56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6"/>
        <v>0</v>
      </c>
      <c r="E225" s="18"/>
      <c r="F225" s="7"/>
      <c r="G225" s="19"/>
      <c r="H225" s="35"/>
      <c r="I225" s="35"/>
      <c r="J225" s="35">
        <f t="shared" si="7"/>
        <v>163070.56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6"/>
        <v>0</v>
      </c>
      <c r="E226" s="18"/>
      <c r="F226" s="7"/>
      <c r="G226" s="19"/>
      <c r="H226" s="35"/>
      <c r="I226" s="35"/>
      <c r="J226" s="35">
        <f t="shared" si="7"/>
        <v>163070.56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6"/>
        <v>0</v>
      </c>
      <c r="E227" s="18"/>
      <c r="F227" s="7"/>
      <c r="G227" s="19"/>
      <c r="H227" s="35"/>
      <c r="I227" s="35"/>
      <c r="J227" s="35">
        <f t="shared" si="7"/>
        <v>163070.56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6"/>
        <v>0</v>
      </c>
      <c r="E228" s="18"/>
      <c r="F228" s="7"/>
      <c r="G228" s="19"/>
      <c r="H228" s="35"/>
      <c r="I228" s="35"/>
      <c r="J228" s="35">
        <f t="shared" si="7"/>
        <v>163070.56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6"/>
        <v>0</v>
      </c>
      <c r="E229" s="18"/>
      <c r="F229" s="7"/>
      <c r="G229" s="19"/>
      <c r="H229" s="35"/>
      <c r="I229" s="35"/>
      <c r="J229" s="35">
        <f t="shared" si="7"/>
        <v>163070.56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6"/>
        <v>0</v>
      </c>
      <c r="E230" s="18"/>
      <c r="F230" s="7"/>
      <c r="G230" s="19"/>
      <c r="H230" s="35"/>
      <c r="I230" s="35"/>
      <c r="J230" s="35">
        <f t="shared" si="7"/>
        <v>163070.56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6"/>
        <v>0</v>
      </c>
      <c r="E231" s="18"/>
      <c r="F231" s="7"/>
      <c r="G231" s="19"/>
      <c r="H231" s="35"/>
      <c r="I231" s="35"/>
      <c r="J231" s="35">
        <f t="shared" si="7"/>
        <v>163070.56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6"/>
        <v>0</v>
      </c>
      <c r="E232" s="18"/>
      <c r="F232" s="7"/>
      <c r="G232" s="19"/>
      <c r="H232" s="35"/>
      <c r="I232" s="35"/>
      <c r="J232" s="35">
        <f t="shared" si="7"/>
        <v>163070.56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6"/>
        <v>0</v>
      </c>
      <c r="E233" s="18"/>
      <c r="F233" s="7"/>
      <c r="G233" s="19"/>
      <c r="H233" s="35"/>
      <c r="I233" s="35"/>
      <c r="J233" s="35">
        <f t="shared" si="7"/>
        <v>163070.56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6"/>
        <v>0</v>
      </c>
      <c r="E234" s="18"/>
      <c r="F234" s="7"/>
      <c r="G234" s="19"/>
      <c r="H234" s="35"/>
      <c r="I234" s="35"/>
      <c r="J234" s="35">
        <f t="shared" si="7"/>
        <v>163070.56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6"/>
        <v>0</v>
      </c>
      <c r="E235" s="18"/>
      <c r="F235" s="7"/>
      <c r="G235" s="19"/>
      <c r="H235" s="35"/>
      <c r="I235" s="35"/>
      <c r="J235" s="35">
        <f t="shared" si="7"/>
        <v>163070.56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6"/>
        <v>0</v>
      </c>
      <c r="E236" s="18"/>
      <c r="F236" s="7"/>
      <c r="G236" s="19"/>
      <c r="H236" s="35"/>
      <c r="I236" s="35"/>
      <c r="J236" s="35">
        <f t="shared" si="7"/>
        <v>163070.56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6"/>
        <v>0</v>
      </c>
      <c r="E237" s="18"/>
      <c r="F237" s="7"/>
      <c r="G237" s="19"/>
      <c r="H237" s="35"/>
      <c r="I237" s="35"/>
      <c r="J237" s="35">
        <f t="shared" si="7"/>
        <v>163070.56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6"/>
        <v>0</v>
      </c>
      <c r="E238" s="18"/>
      <c r="F238" s="7"/>
      <c r="G238" s="19"/>
      <c r="H238" s="35"/>
      <c r="I238" s="35"/>
      <c r="J238" s="35">
        <f t="shared" si="7"/>
        <v>163070.56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6"/>
        <v>0</v>
      </c>
      <c r="E239" s="18"/>
      <c r="F239" s="7"/>
      <c r="G239" s="19"/>
      <c r="H239" s="35"/>
      <c r="I239" s="35"/>
      <c r="J239" s="35">
        <f t="shared" si="7"/>
        <v>163070.56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6"/>
        <v>0</v>
      </c>
      <c r="E240" s="18"/>
      <c r="F240" s="7"/>
      <c r="G240" s="19"/>
      <c r="H240" s="35"/>
      <c r="I240" s="35"/>
      <c r="J240" s="35">
        <f t="shared" si="7"/>
        <v>163070.56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6"/>
        <v>0</v>
      </c>
      <c r="E241" s="18"/>
      <c r="F241" s="7"/>
      <c r="G241" s="19"/>
      <c r="H241" s="35"/>
      <c r="I241" s="35"/>
      <c r="J241" s="35">
        <f t="shared" si="7"/>
        <v>163070.56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6"/>
        <v>0</v>
      </c>
      <c r="E242" s="18"/>
      <c r="F242" s="7"/>
      <c r="G242" s="19"/>
      <c r="H242" s="35"/>
      <c r="I242" s="35"/>
      <c r="J242" s="35">
        <f t="shared" si="7"/>
        <v>163070.56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0</v>
      </c>
      <c r="E243" s="18"/>
      <c r="F243" s="7"/>
      <c r="G243" s="19"/>
      <c r="H243" s="35"/>
      <c r="I243" s="35"/>
      <c r="J243" s="35">
        <f t="shared" si="7"/>
        <v>163070.56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0</v>
      </c>
      <c r="E244" s="18"/>
      <c r="F244" s="7"/>
      <c r="G244" s="19"/>
      <c r="H244" s="35"/>
      <c r="I244" s="35"/>
      <c r="J244" s="35">
        <f t="shared" si="7"/>
        <v>163070.56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0</v>
      </c>
      <c r="E245" s="18"/>
      <c r="F245" s="7"/>
      <c r="G245" s="19"/>
      <c r="H245" s="35"/>
      <c r="I245" s="35"/>
      <c r="J245" s="35">
        <f t="shared" si="7"/>
        <v>163070.56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0</v>
      </c>
      <c r="E246" s="18"/>
      <c r="F246" s="7"/>
      <c r="G246" s="19"/>
      <c r="H246" s="35"/>
      <c r="I246" s="35"/>
      <c r="J246" s="35">
        <f t="shared" si="7"/>
        <v>163070.56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0</v>
      </c>
      <c r="E247" s="18"/>
      <c r="F247" s="7"/>
      <c r="G247" s="19"/>
      <c r="H247" s="35"/>
      <c r="I247" s="35"/>
      <c r="J247" s="35">
        <f t="shared" si="7"/>
        <v>163070.56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0</v>
      </c>
      <c r="E248" s="18"/>
      <c r="F248" s="7"/>
      <c r="G248" s="19"/>
      <c r="H248" s="35"/>
      <c r="I248" s="35"/>
      <c r="J248" s="35">
        <f t="shared" si="7"/>
        <v>163070.56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0</v>
      </c>
      <c r="E249" s="18"/>
      <c r="F249" s="7"/>
      <c r="G249" s="19"/>
      <c r="H249" s="35"/>
      <c r="I249" s="35"/>
      <c r="J249" s="35">
        <f t="shared" si="7"/>
        <v>163070.56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0</v>
      </c>
      <c r="E250" s="18"/>
      <c r="F250" s="7"/>
      <c r="G250" s="19"/>
      <c r="H250" s="35"/>
      <c r="I250" s="35"/>
      <c r="J250" s="35">
        <f t="shared" si="7"/>
        <v>163070.56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0</v>
      </c>
      <c r="E251" s="18"/>
      <c r="F251" s="7"/>
      <c r="G251" s="19"/>
      <c r="H251" s="35"/>
      <c r="I251" s="35"/>
      <c r="J251" s="35">
        <f t="shared" si="7"/>
        <v>163070.56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0</v>
      </c>
      <c r="E252" s="18"/>
      <c r="F252" s="7"/>
      <c r="G252" s="19"/>
      <c r="H252" s="35"/>
      <c r="I252" s="35"/>
      <c r="J252" s="35">
        <f t="shared" si="7"/>
        <v>163070.56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0</v>
      </c>
      <c r="E253" s="18"/>
      <c r="F253" s="7"/>
      <c r="G253" s="19"/>
      <c r="H253" s="35"/>
      <c r="I253" s="35"/>
      <c r="J253" s="35">
        <f t="shared" si="7"/>
        <v>163070.56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0</v>
      </c>
      <c r="E254" s="18"/>
      <c r="F254" s="7"/>
      <c r="G254" s="19"/>
      <c r="H254" s="35"/>
      <c r="I254" s="35"/>
      <c r="J254" s="35">
        <f t="shared" si="7"/>
        <v>163070.56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0</v>
      </c>
      <c r="E255" s="18"/>
      <c r="F255" s="7"/>
      <c r="G255" s="19"/>
      <c r="H255" s="35"/>
      <c r="I255" s="35"/>
      <c r="J255" s="35">
        <f t="shared" si="7"/>
        <v>163070.56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0</v>
      </c>
      <c r="E256" s="18"/>
      <c r="F256" s="7"/>
      <c r="G256" s="19"/>
      <c r="H256" s="35"/>
      <c r="I256" s="35"/>
      <c r="J256" s="35">
        <f t="shared" si="7"/>
        <v>163070.56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0</v>
      </c>
      <c r="E257" s="18"/>
      <c r="F257" s="7"/>
      <c r="G257" s="19"/>
      <c r="H257" s="35"/>
      <c r="I257" s="35"/>
      <c r="J257" s="35">
        <f t="shared" si="7"/>
        <v>163070.56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0</v>
      </c>
      <c r="E258" s="18"/>
      <c r="F258" s="7"/>
      <c r="G258" s="19"/>
      <c r="H258" s="35"/>
      <c r="I258" s="35"/>
      <c r="J258" s="35">
        <f t="shared" si="7"/>
        <v>163070.56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0</v>
      </c>
      <c r="E259" s="18"/>
      <c r="F259" s="7"/>
      <c r="G259" s="19"/>
      <c r="H259" s="35"/>
      <c r="I259" s="35"/>
      <c r="J259" s="35">
        <f t="shared" si="7"/>
        <v>163070.56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0</v>
      </c>
      <c r="E260" s="18"/>
      <c r="F260" s="7"/>
      <c r="G260" s="19"/>
      <c r="H260" s="35"/>
      <c r="I260" s="35"/>
      <c r="J260" s="35">
        <f t="shared" si="7"/>
        <v>163070.56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0</v>
      </c>
      <c r="E261" s="18"/>
      <c r="F261" s="7"/>
      <c r="G261" s="19"/>
      <c r="H261" s="35"/>
      <c r="I261" s="35"/>
      <c r="J261" s="35">
        <f t="shared" si="7"/>
        <v>163070.56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0</v>
      </c>
      <c r="E262" s="18"/>
      <c r="F262" s="7"/>
      <c r="G262" s="19"/>
      <c r="H262" s="35"/>
      <c r="I262" s="35"/>
      <c r="J262" s="35">
        <f t="shared" si="7"/>
        <v>163070.56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si="6"/>
        <v>0</v>
      </c>
      <c r="E263" s="18"/>
      <c r="F263" s="7"/>
      <c r="G263" s="19"/>
      <c r="H263" s="35"/>
      <c r="I263" s="35"/>
      <c r="J263" s="35">
        <f t="shared" si="7"/>
        <v>163070.56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ref="D264:D327" si="8">D263+B264-C264</f>
        <v>0</v>
      </c>
      <c r="E264" s="18"/>
      <c r="F264" s="7"/>
      <c r="G264" s="19"/>
      <c r="H264" s="35"/>
      <c r="I264" s="35"/>
      <c r="J264" s="35">
        <f t="shared" si="7"/>
        <v>163070.56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8"/>
        <v>0</v>
      </c>
      <c r="E265" s="18"/>
      <c r="F265" s="7"/>
      <c r="G265" s="19"/>
      <c r="H265" s="35"/>
      <c r="I265" s="35"/>
      <c r="J265" s="35">
        <f t="shared" ref="J265:J328" si="9">J264+H265-I265</f>
        <v>163070.56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0</v>
      </c>
      <c r="E266" s="18"/>
      <c r="F266" s="7"/>
      <c r="G266" s="19"/>
      <c r="H266" s="35"/>
      <c r="I266" s="35"/>
      <c r="J266" s="35">
        <f t="shared" si="9"/>
        <v>163070.56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0</v>
      </c>
      <c r="E267" s="18"/>
      <c r="F267" s="7"/>
      <c r="G267" s="19"/>
      <c r="H267" s="35"/>
      <c r="I267" s="35"/>
      <c r="J267" s="35">
        <f t="shared" si="9"/>
        <v>163070.56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0</v>
      </c>
      <c r="E268" s="18"/>
      <c r="F268" s="7"/>
      <c r="G268" s="19"/>
      <c r="H268" s="35"/>
      <c r="I268" s="35"/>
      <c r="J268" s="35">
        <f t="shared" si="9"/>
        <v>163070.56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0</v>
      </c>
      <c r="E269" s="18"/>
      <c r="F269" s="7"/>
      <c r="G269" s="19"/>
      <c r="H269" s="35"/>
      <c r="I269" s="35"/>
      <c r="J269" s="35">
        <f t="shared" si="9"/>
        <v>163070.56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0</v>
      </c>
      <c r="E270" s="18"/>
      <c r="F270" s="7"/>
      <c r="G270" s="19"/>
      <c r="H270" s="35"/>
      <c r="I270" s="35"/>
      <c r="J270" s="35">
        <f t="shared" si="9"/>
        <v>163070.56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0</v>
      </c>
      <c r="E271" s="18"/>
      <c r="F271" s="7"/>
      <c r="G271" s="19"/>
      <c r="H271" s="35"/>
      <c r="I271" s="35"/>
      <c r="J271" s="35">
        <f t="shared" si="9"/>
        <v>163070.56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0</v>
      </c>
      <c r="E272" s="18"/>
      <c r="F272" s="7"/>
      <c r="G272" s="19"/>
      <c r="H272" s="35"/>
      <c r="I272" s="35"/>
      <c r="J272" s="35">
        <f t="shared" si="9"/>
        <v>163070.56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0</v>
      </c>
      <c r="E273" s="18"/>
      <c r="F273" s="7"/>
      <c r="G273" s="19"/>
      <c r="H273" s="35"/>
      <c r="I273" s="35"/>
      <c r="J273" s="35">
        <f t="shared" si="9"/>
        <v>163070.56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0</v>
      </c>
      <c r="E274" s="18"/>
      <c r="F274" s="7"/>
      <c r="G274" s="19"/>
      <c r="H274" s="35"/>
      <c r="I274" s="35"/>
      <c r="J274" s="35">
        <f t="shared" si="9"/>
        <v>163070.56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0</v>
      </c>
      <c r="E275" s="18"/>
      <c r="F275" s="7"/>
      <c r="G275" s="19"/>
      <c r="H275" s="35"/>
      <c r="I275" s="35"/>
      <c r="J275" s="35">
        <f t="shared" si="9"/>
        <v>163070.56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0</v>
      </c>
      <c r="E276" s="18"/>
      <c r="F276" s="7"/>
      <c r="G276" s="19"/>
      <c r="H276" s="35"/>
      <c r="I276" s="35"/>
      <c r="J276" s="35">
        <f t="shared" si="9"/>
        <v>163070.56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0</v>
      </c>
      <c r="E277" s="18"/>
      <c r="F277" s="7"/>
      <c r="G277" s="19"/>
      <c r="H277" s="35"/>
      <c r="I277" s="35"/>
      <c r="J277" s="35">
        <f t="shared" si="9"/>
        <v>163070.56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0</v>
      </c>
      <c r="E278" s="18"/>
      <c r="F278" s="7"/>
      <c r="G278" s="19"/>
      <c r="H278" s="35"/>
      <c r="I278" s="35"/>
      <c r="J278" s="35">
        <f t="shared" si="9"/>
        <v>163070.56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0</v>
      </c>
      <c r="E279" s="18"/>
      <c r="F279" s="7"/>
      <c r="G279" s="19"/>
      <c r="H279" s="35"/>
      <c r="I279" s="35"/>
      <c r="J279" s="35">
        <f t="shared" si="9"/>
        <v>163070.56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0</v>
      </c>
      <c r="E280" s="18"/>
      <c r="F280" s="7"/>
      <c r="G280" s="19"/>
      <c r="H280" s="35"/>
      <c r="I280" s="35"/>
      <c r="J280" s="35">
        <f t="shared" si="9"/>
        <v>163070.56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0</v>
      </c>
      <c r="E281" s="18"/>
      <c r="F281" s="7"/>
      <c r="G281" s="19"/>
      <c r="H281" s="35"/>
      <c r="I281" s="35"/>
      <c r="J281" s="35">
        <f t="shared" si="9"/>
        <v>163070.56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0</v>
      </c>
      <c r="E282" s="18"/>
      <c r="F282" s="7"/>
      <c r="G282" s="19"/>
      <c r="H282" s="35"/>
      <c r="I282" s="35"/>
      <c r="J282" s="35">
        <f t="shared" si="9"/>
        <v>163070.56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0</v>
      </c>
      <c r="E283" s="18"/>
      <c r="F283" s="7"/>
      <c r="G283" s="19"/>
      <c r="H283" s="35"/>
      <c r="I283" s="35"/>
      <c r="J283" s="35">
        <f t="shared" si="9"/>
        <v>163070.56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0</v>
      </c>
      <c r="E284" s="18"/>
      <c r="F284" s="7"/>
      <c r="G284" s="19"/>
      <c r="H284" s="35"/>
      <c r="I284" s="35"/>
      <c r="J284" s="35">
        <f t="shared" si="9"/>
        <v>163070.56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0</v>
      </c>
      <c r="E285" s="18"/>
      <c r="F285" s="7"/>
      <c r="G285" s="19"/>
      <c r="H285" s="35"/>
      <c r="I285" s="35"/>
      <c r="J285" s="35">
        <f t="shared" si="9"/>
        <v>163070.56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0</v>
      </c>
      <c r="E286" s="18"/>
      <c r="F286" s="7"/>
      <c r="G286" s="19"/>
      <c r="H286" s="35"/>
      <c r="I286" s="35"/>
      <c r="J286" s="35">
        <f t="shared" si="9"/>
        <v>163070.56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0</v>
      </c>
      <c r="E287" s="18"/>
      <c r="F287" s="7"/>
      <c r="G287" s="19"/>
      <c r="H287" s="35"/>
      <c r="I287" s="35"/>
      <c r="J287" s="35">
        <f t="shared" si="9"/>
        <v>163070.56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0</v>
      </c>
      <c r="E288" s="18"/>
      <c r="F288" s="7"/>
      <c r="G288" s="19"/>
      <c r="H288" s="35"/>
      <c r="I288" s="35"/>
      <c r="J288" s="35">
        <f t="shared" si="9"/>
        <v>163070.56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0</v>
      </c>
      <c r="E289" s="18"/>
      <c r="F289" s="7"/>
      <c r="G289" s="19"/>
      <c r="H289" s="35"/>
      <c r="I289" s="35"/>
      <c r="J289" s="35">
        <f t="shared" si="9"/>
        <v>163070.56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0</v>
      </c>
      <c r="E290" s="18"/>
      <c r="F290" s="7"/>
      <c r="G290" s="19"/>
      <c r="H290" s="35"/>
      <c r="I290" s="35"/>
      <c r="J290" s="35">
        <f t="shared" si="9"/>
        <v>163070.56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0</v>
      </c>
      <c r="E291" s="18"/>
      <c r="F291" s="7"/>
      <c r="G291" s="19"/>
      <c r="H291" s="35"/>
      <c r="I291" s="35"/>
      <c r="J291" s="35">
        <f t="shared" si="9"/>
        <v>163070.56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0</v>
      </c>
      <c r="E292" s="18"/>
      <c r="F292" s="7"/>
      <c r="G292" s="19"/>
      <c r="H292" s="35"/>
      <c r="I292" s="35"/>
      <c r="J292" s="35">
        <f t="shared" si="9"/>
        <v>163070.56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0</v>
      </c>
      <c r="E293" s="18"/>
      <c r="F293" s="7"/>
      <c r="G293" s="19"/>
      <c r="H293" s="35"/>
      <c r="I293" s="35"/>
      <c r="J293" s="35">
        <f t="shared" si="9"/>
        <v>163070.56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0</v>
      </c>
      <c r="E294" s="18"/>
      <c r="F294" s="7"/>
      <c r="G294" s="19"/>
      <c r="H294" s="35"/>
      <c r="I294" s="35"/>
      <c r="J294" s="35">
        <f t="shared" si="9"/>
        <v>163070.56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0</v>
      </c>
      <c r="E295" s="18"/>
      <c r="F295" s="7"/>
      <c r="G295" s="19"/>
      <c r="H295" s="35"/>
      <c r="I295" s="35"/>
      <c r="J295" s="35">
        <f t="shared" si="9"/>
        <v>163070.56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0</v>
      </c>
      <c r="E296" s="18"/>
      <c r="F296" s="7"/>
      <c r="G296" s="19"/>
      <c r="H296" s="35"/>
      <c r="I296" s="35"/>
      <c r="J296" s="35">
        <f t="shared" si="9"/>
        <v>163070.56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0</v>
      </c>
      <c r="E297" s="18"/>
      <c r="F297" s="7"/>
      <c r="G297" s="19"/>
      <c r="H297" s="35"/>
      <c r="I297" s="35"/>
      <c r="J297" s="35">
        <f t="shared" si="9"/>
        <v>163070.56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0</v>
      </c>
      <c r="E298" s="18"/>
      <c r="F298" s="7"/>
      <c r="G298" s="19"/>
      <c r="H298" s="35"/>
      <c r="I298" s="35"/>
      <c r="J298" s="35">
        <f t="shared" si="9"/>
        <v>163070.56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0</v>
      </c>
      <c r="E299" s="18"/>
      <c r="F299" s="7"/>
      <c r="G299" s="19"/>
      <c r="H299" s="35"/>
      <c r="I299" s="35"/>
      <c r="J299" s="35">
        <f t="shared" si="9"/>
        <v>163070.56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0</v>
      </c>
      <c r="E300" s="18"/>
      <c r="F300" s="7"/>
      <c r="G300" s="19"/>
      <c r="H300" s="35"/>
      <c r="I300" s="35"/>
      <c r="J300" s="35">
        <f t="shared" si="9"/>
        <v>163070.56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0</v>
      </c>
      <c r="E301" s="18"/>
      <c r="F301" s="7"/>
      <c r="G301" s="19"/>
      <c r="H301" s="35"/>
      <c r="I301" s="35"/>
      <c r="J301" s="35">
        <f t="shared" si="9"/>
        <v>163070.56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0</v>
      </c>
      <c r="E302" s="18"/>
      <c r="F302" s="7"/>
      <c r="G302" s="19"/>
      <c r="H302" s="35"/>
      <c r="I302" s="35"/>
      <c r="J302" s="35">
        <f t="shared" si="9"/>
        <v>163070.56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0</v>
      </c>
      <c r="E303" s="18"/>
      <c r="F303" s="7"/>
      <c r="G303" s="19"/>
      <c r="H303" s="35"/>
      <c r="I303" s="35"/>
      <c r="J303" s="35">
        <f t="shared" si="9"/>
        <v>163070.56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0</v>
      </c>
      <c r="E304" s="18"/>
      <c r="F304" s="7"/>
      <c r="G304" s="19"/>
      <c r="H304" s="35"/>
      <c r="I304" s="35"/>
      <c r="J304" s="35">
        <f t="shared" si="9"/>
        <v>163070.56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0</v>
      </c>
      <c r="E305" s="18"/>
      <c r="F305" s="7"/>
      <c r="G305" s="19"/>
      <c r="H305" s="35"/>
      <c r="I305" s="35"/>
      <c r="J305" s="35">
        <f t="shared" si="9"/>
        <v>163070.56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0</v>
      </c>
      <c r="E306" s="18"/>
      <c r="F306" s="7"/>
      <c r="G306" s="19"/>
      <c r="H306" s="35"/>
      <c r="I306" s="35"/>
      <c r="J306" s="35">
        <f t="shared" si="9"/>
        <v>163070.56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0</v>
      </c>
      <c r="E307" s="18"/>
      <c r="F307" s="7"/>
      <c r="G307" s="19"/>
      <c r="H307" s="35"/>
      <c r="I307" s="35"/>
      <c r="J307" s="35">
        <f t="shared" si="9"/>
        <v>163070.56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0</v>
      </c>
      <c r="E308" s="18"/>
      <c r="F308" s="7"/>
      <c r="G308" s="19"/>
      <c r="H308" s="35"/>
      <c r="I308" s="35"/>
      <c r="J308" s="35">
        <f t="shared" si="9"/>
        <v>163070.56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0</v>
      </c>
      <c r="E309" s="18"/>
      <c r="F309" s="7"/>
      <c r="G309" s="19"/>
      <c r="H309" s="35"/>
      <c r="I309" s="35"/>
      <c r="J309" s="35">
        <f t="shared" si="9"/>
        <v>163070.56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0</v>
      </c>
      <c r="E310" s="18"/>
      <c r="F310" s="7"/>
      <c r="G310" s="19"/>
      <c r="H310" s="35"/>
      <c r="I310" s="35"/>
      <c r="J310" s="35">
        <f t="shared" si="9"/>
        <v>163070.56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0</v>
      </c>
      <c r="E311" s="18"/>
      <c r="F311" s="7"/>
      <c r="G311" s="19"/>
      <c r="H311" s="35"/>
      <c r="I311" s="35"/>
      <c r="J311" s="35">
        <f t="shared" si="9"/>
        <v>163070.56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0</v>
      </c>
      <c r="E312" s="18"/>
      <c r="F312" s="7"/>
      <c r="G312" s="19"/>
      <c r="H312" s="35"/>
      <c r="I312" s="35"/>
      <c r="J312" s="35">
        <f t="shared" si="9"/>
        <v>163070.56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0</v>
      </c>
      <c r="E313" s="18"/>
      <c r="F313" s="7"/>
      <c r="G313" s="19"/>
      <c r="H313" s="35"/>
      <c r="I313" s="35"/>
      <c r="J313" s="35">
        <f t="shared" si="9"/>
        <v>163070.56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0</v>
      </c>
      <c r="E314" s="18"/>
      <c r="F314" s="7"/>
      <c r="G314" s="19"/>
      <c r="H314" s="35"/>
      <c r="I314" s="35"/>
      <c r="J314" s="35">
        <f t="shared" si="9"/>
        <v>163070.56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0</v>
      </c>
      <c r="E315" s="18"/>
      <c r="F315" s="7"/>
      <c r="G315" s="19"/>
      <c r="H315" s="35"/>
      <c r="I315" s="35"/>
      <c r="J315" s="35">
        <f t="shared" si="9"/>
        <v>163070.56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0</v>
      </c>
      <c r="E316" s="18"/>
      <c r="F316" s="7"/>
      <c r="G316" s="19"/>
      <c r="H316" s="35"/>
      <c r="I316" s="35"/>
      <c r="J316" s="35">
        <f t="shared" si="9"/>
        <v>163070.56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0</v>
      </c>
      <c r="E317" s="18"/>
      <c r="F317" s="7"/>
      <c r="G317" s="19"/>
      <c r="H317" s="35"/>
      <c r="I317" s="35"/>
      <c r="J317" s="35">
        <f t="shared" si="9"/>
        <v>163070.56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0</v>
      </c>
      <c r="E318" s="18"/>
      <c r="F318" s="7"/>
      <c r="G318" s="19"/>
      <c r="H318" s="35"/>
      <c r="I318" s="35"/>
      <c r="J318" s="35">
        <f t="shared" si="9"/>
        <v>163070.56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0</v>
      </c>
      <c r="E319" s="18"/>
      <c r="F319" s="7"/>
      <c r="G319" s="19"/>
      <c r="H319" s="35"/>
      <c r="I319" s="35"/>
      <c r="J319" s="35">
        <f t="shared" si="9"/>
        <v>163070.56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0</v>
      </c>
      <c r="E320" s="18"/>
      <c r="F320" s="7"/>
      <c r="G320" s="19"/>
      <c r="H320" s="35"/>
      <c r="I320" s="35"/>
      <c r="J320" s="35">
        <f t="shared" si="9"/>
        <v>163070.56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0</v>
      </c>
      <c r="E321" s="18"/>
      <c r="F321" s="7"/>
      <c r="G321" s="19"/>
      <c r="H321" s="35"/>
      <c r="I321" s="35"/>
      <c r="J321" s="35">
        <f t="shared" si="9"/>
        <v>163070.56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0</v>
      </c>
      <c r="E322" s="18"/>
      <c r="F322" s="7"/>
      <c r="G322" s="19"/>
      <c r="H322" s="35"/>
      <c r="I322" s="35"/>
      <c r="J322" s="35">
        <f t="shared" si="9"/>
        <v>163070.56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0</v>
      </c>
      <c r="E323" s="18"/>
      <c r="F323" s="7"/>
      <c r="G323" s="19"/>
      <c r="H323" s="35"/>
      <c r="I323" s="35"/>
      <c r="J323" s="35">
        <f t="shared" si="9"/>
        <v>163070.56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0</v>
      </c>
      <c r="E324" s="18"/>
      <c r="F324" s="7"/>
      <c r="G324" s="19"/>
      <c r="H324" s="35"/>
      <c r="I324" s="35"/>
      <c r="J324" s="35">
        <f t="shared" si="9"/>
        <v>163070.56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0</v>
      </c>
      <c r="E325" s="18"/>
      <c r="F325" s="7"/>
      <c r="G325" s="19"/>
      <c r="H325" s="35"/>
      <c r="I325" s="35"/>
      <c r="J325" s="35">
        <f t="shared" si="9"/>
        <v>163070.56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0</v>
      </c>
      <c r="E326" s="18"/>
      <c r="F326" s="7"/>
      <c r="G326" s="19"/>
      <c r="H326" s="35"/>
      <c r="I326" s="35"/>
      <c r="J326" s="35">
        <f t="shared" si="9"/>
        <v>163070.56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si="8"/>
        <v>0</v>
      </c>
      <c r="E327" s="18"/>
      <c r="F327" s="7"/>
      <c r="G327" s="19"/>
      <c r="H327" s="35"/>
      <c r="I327" s="35"/>
      <c r="J327" s="35">
        <f t="shared" si="9"/>
        <v>163070.56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ref="D328:D391" si="10">D327+B328-C328</f>
        <v>0</v>
      </c>
      <c r="E328" s="18"/>
      <c r="F328" s="7"/>
      <c r="G328" s="19"/>
      <c r="H328" s="35"/>
      <c r="I328" s="35"/>
      <c r="J328" s="35">
        <f t="shared" si="9"/>
        <v>163070.56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0"/>
        <v>0</v>
      </c>
      <c r="E329" s="18"/>
      <c r="F329" s="7"/>
      <c r="G329" s="19"/>
      <c r="H329" s="35"/>
      <c r="I329" s="35"/>
      <c r="J329" s="35">
        <f t="shared" ref="J329:J392" si="11">J328+H329-I329</f>
        <v>163070.56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0</v>
      </c>
      <c r="E330" s="18"/>
      <c r="F330" s="7"/>
      <c r="G330" s="19"/>
      <c r="H330" s="35"/>
      <c r="I330" s="35"/>
      <c r="J330" s="35">
        <f t="shared" si="11"/>
        <v>163070.56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0</v>
      </c>
      <c r="E331" s="18"/>
      <c r="F331" s="7"/>
      <c r="G331" s="19"/>
      <c r="H331" s="35"/>
      <c r="I331" s="35"/>
      <c r="J331" s="35">
        <f t="shared" si="11"/>
        <v>163070.56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0</v>
      </c>
      <c r="E332" s="18"/>
      <c r="F332" s="7"/>
      <c r="G332" s="19"/>
      <c r="H332" s="35"/>
      <c r="I332" s="35"/>
      <c r="J332" s="35">
        <f t="shared" si="11"/>
        <v>163070.56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0</v>
      </c>
      <c r="E333" s="18"/>
      <c r="F333" s="7"/>
      <c r="G333" s="19"/>
      <c r="H333" s="35"/>
      <c r="I333" s="35"/>
      <c r="J333" s="35">
        <f t="shared" si="11"/>
        <v>163070.56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0</v>
      </c>
      <c r="E334" s="18"/>
      <c r="F334" s="7"/>
      <c r="G334" s="19"/>
      <c r="H334" s="35"/>
      <c r="I334" s="35"/>
      <c r="J334" s="35">
        <f t="shared" si="11"/>
        <v>163070.56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0</v>
      </c>
      <c r="E335" s="18"/>
      <c r="F335" s="7"/>
      <c r="G335" s="19"/>
      <c r="H335" s="35"/>
      <c r="I335" s="35"/>
      <c r="J335" s="35">
        <f t="shared" si="11"/>
        <v>163070.56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0</v>
      </c>
      <c r="E336" s="18"/>
      <c r="F336" s="7"/>
      <c r="G336" s="19"/>
      <c r="H336" s="35"/>
      <c r="I336" s="35"/>
      <c r="J336" s="35">
        <f t="shared" si="11"/>
        <v>163070.56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0</v>
      </c>
      <c r="E337" s="18"/>
      <c r="F337" s="7"/>
      <c r="G337" s="19"/>
      <c r="H337" s="35"/>
      <c r="I337" s="35"/>
      <c r="J337" s="35">
        <f t="shared" si="11"/>
        <v>163070.56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0</v>
      </c>
      <c r="E338" s="18"/>
      <c r="F338" s="7"/>
      <c r="G338" s="19"/>
      <c r="H338" s="35"/>
      <c r="I338" s="35"/>
      <c r="J338" s="35">
        <f t="shared" si="11"/>
        <v>163070.56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0</v>
      </c>
      <c r="E339" s="18"/>
      <c r="F339" s="7"/>
      <c r="G339" s="19"/>
      <c r="H339" s="35"/>
      <c r="I339" s="35"/>
      <c r="J339" s="35">
        <f t="shared" si="11"/>
        <v>163070.56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0</v>
      </c>
      <c r="E340" s="18"/>
      <c r="F340" s="7"/>
      <c r="G340" s="19"/>
      <c r="H340" s="35"/>
      <c r="I340" s="35"/>
      <c r="J340" s="35">
        <f t="shared" si="11"/>
        <v>163070.56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0</v>
      </c>
      <c r="E341" s="18"/>
      <c r="F341" s="7"/>
      <c r="G341" s="19"/>
      <c r="H341" s="35"/>
      <c r="I341" s="35"/>
      <c r="J341" s="35">
        <f t="shared" si="11"/>
        <v>163070.56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0</v>
      </c>
      <c r="E342" s="18"/>
      <c r="F342" s="7"/>
      <c r="G342" s="19"/>
      <c r="H342" s="35"/>
      <c r="I342" s="35"/>
      <c r="J342" s="35">
        <f t="shared" si="11"/>
        <v>163070.56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0</v>
      </c>
      <c r="E343" s="18"/>
      <c r="F343" s="7"/>
      <c r="G343" s="19"/>
      <c r="H343" s="35"/>
      <c r="I343" s="35"/>
      <c r="J343" s="35">
        <f t="shared" si="11"/>
        <v>163070.56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0</v>
      </c>
      <c r="E344" s="18"/>
      <c r="F344" s="7"/>
      <c r="G344" s="19"/>
      <c r="H344" s="35"/>
      <c r="I344" s="35"/>
      <c r="J344" s="35">
        <f t="shared" si="11"/>
        <v>163070.56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0</v>
      </c>
      <c r="E345" s="18"/>
      <c r="F345" s="7"/>
      <c r="G345" s="19"/>
      <c r="H345" s="35"/>
      <c r="I345" s="35"/>
      <c r="J345" s="35">
        <f t="shared" si="11"/>
        <v>163070.56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0</v>
      </c>
      <c r="E346" s="18"/>
      <c r="F346" s="7"/>
      <c r="G346" s="19"/>
      <c r="H346" s="35"/>
      <c r="I346" s="35"/>
      <c r="J346" s="35">
        <f t="shared" si="11"/>
        <v>163070.56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0</v>
      </c>
      <c r="E347" s="18"/>
      <c r="F347" s="7"/>
      <c r="G347" s="19"/>
      <c r="H347" s="35"/>
      <c r="I347" s="35"/>
      <c r="J347" s="35">
        <f t="shared" si="11"/>
        <v>163070.56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0</v>
      </c>
      <c r="E348" s="18"/>
      <c r="F348" s="7"/>
      <c r="G348" s="19"/>
      <c r="H348" s="35"/>
      <c r="I348" s="35"/>
      <c r="J348" s="35">
        <f t="shared" si="11"/>
        <v>163070.56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0</v>
      </c>
      <c r="E349" s="18"/>
      <c r="F349" s="7"/>
      <c r="G349" s="19"/>
      <c r="H349" s="35"/>
      <c r="I349" s="35"/>
      <c r="J349" s="35">
        <f t="shared" si="11"/>
        <v>163070.56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0</v>
      </c>
      <c r="E350" s="18"/>
      <c r="F350" s="7"/>
      <c r="G350" s="19"/>
      <c r="H350" s="35"/>
      <c r="I350" s="35"/>
      <c r="J350" s="35">
        <f t="shared" si="11"/>
        <v>163070.56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0</v>
      </c>
      <c r="E351" s="18"/>
      <c r="F351" s="7"/>
      <c r="G351" s="19"/>
      <c r="H351" s="35"/>
      <c r="I351" s="35"/>
      <c r="J351" s="35">
        <f t="shared" si="11"/>
        <v>163070.56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0</v>
      </c>
      <c r="E352" s="18"/>
      <c r="F352" s="7"/>
      <c r="G352" s="19"/>
      <c r="H352" s="35"/>
      <c r="I352" s="35"/>
      <c r="J352" s="35">
        <f t="shared" si="11"/>
        <v>163070.56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0</v>
      </c>
      <c r="E353" s="18"/>
      <c r="F353" s="7"/>
      <c r="G353" s="19"/>
      <c r="H353" s="35"/>
      <c r="I353" s="35"/>
      <c r="J353" s="35">
        <f t="shared" si="11"/>
        <v>163070.56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0</v>
      </c>
      <c r="E354" s="18"/>
      <c r="F354" s="7"/>
      <c r="G354" s="19"/>
      <c r="H354" s="35"/>
      <c r="I354" s="35"/>
      <c r="J354" s="35">
        <f t="shared" si="11"/>
        <v>163070.56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0"/>
        <v>0</v>
      </c>
      <c r="E355" s="18"/>
      <c r="F355" s="7"/>
      <c r="G355" s="19"/>
      <c r="H355" s="35"/>
      <c r="I355" s="35"/>
      <c r="J355" s="35">
        <f t="shared" si="11"/>
        <v>163070.56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0"/>
        <v>0</v>
      </c>
      <c r="E356" s="18"/>
      <c r="F356" s="7"/>
      <c r="G356" s="19"/>
      <c r="H356" s="35"/>
      <c r="I356" s="35"/>
      <c r="J356" s="35">
        <f t="shared" si="11"/>
        <v>163070.56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0"/>
        <v>0</v>
      </c>
      <c r="E357" s="18"/>
      <c r="F357" s="7"/>
      <c r="G357" s="19"/>
      <c r="H357" s="35"/>
      <c r="I357" s="35"/>
      <c r="J357" s="35">
        <f t="shared" si="11"/>
        <v>163070.56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0"/>
        <v>0</v>
      </c>
      <c r="E358" s="18"/>
      <c r="F358" s="7"/>
      <c r="G358" s="19"/>
      <c r="H358" s="35"/>
      <c r="I358" s="35"/>
      <c r="J358" s="35">
        <f t="shared" si="11"/>
        <v>163070.56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0"/>
        <v>0</v>
      </c>
      <c r="E359" s="18"/>
      <c r="F359" s="7"/>
      <c r="G359" s="19"/>
      <c r="H359" s="35"/>
      <c r="I359" s="35"/>
      <c r="J359" s="35">
        <f t="shared" si="11"/>
        <v>163070.56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0"/>
        <v>0</v>
      </c>
      <c r="E360" s="18"/>
      <c r="F360" s="7"/>
      <c r="G360" s="19"/>
      <c r="H360" s="35"/>
      <c r="I360" s="35"/>
      <c r="J360" s="35">
        <f t="shared" si="11"/>
        <v>163070.56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0"/>
        <v>0</v>
      </c>
      <c r="E361" s="18"/>
      <c r="F361" s="7"/>
      <c r="G361" s="19"/>
      <c r="H361" s="35"/>
      <c r="I361" s="35"/>
      <c r="J361" s="35">
        <f t="shared" si="11"/>
        <v>163070.56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0"/>
        <v>0</v>
      </c>
      <c r="E362" s="18"/>
      <c r="F362" s="7"/>
      <c r="G362" s="19"/>
      <c r="H362" s="35"/>
      <c r="I362" s="35"/>
      <c r="J362" s="35">
        <f t="shared" si="11"/>
        <v>163070.56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0"/>
        <v>0</v>
      </c>
      <c r="E363" s="18"/>
      <c r="F363" s="7"/>
      <c r="G363" s="19"/>
      <c r="H363" s="35"/>
      <c r="I363" s="35"/>
      <c r="J363" s="35">
        <f t="shared" si="11"/>
        <v>163070.56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0"/>
        <v>0</v>
      </c>
      <c r="E364" s="18"/>
      <c r="F364" s="7"/>
      <c r="G364" s="19"/>
      <c r="H364" s="35"/>
      <c r="I364" s="35"/>
      <c r="J364" s="35">
        <f t="shared" si="11"/>
        <v>163070.56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0"/>
        <v>0</v>
      </c>
      <c r="E365" s="18"/>
      <c r="F365" s="7"/>
      <c r="G365" s="19"/>
      <c r="H365" s="35"/>
      <c r="I365" s="35"/>
      <c r="J365" s="35">
        <f t="shared" si="11"/>
        <v>163070.56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0"/>
        <v>0</v>
      </c>
      <c r="E366" s="18"/>
      <c r="F366" s="7"/>
      <c r="G366" s="19"/>
      <c r="H366" s="35"/>
      <c r="I366" s="35"/>
      <c r="J366" s="35">
        <f t="shared" si="11"/>
        <v>163070.56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0"/>
        <v>0</v>
      </c>
      <c r="E367" s="18"/>
      <c r="F367" s="7"/>
      <c r="G367" s="19"/>
      <c r="H367" s="35"/>
      <c r="I367" s="35"/>
      <c r="J367" s="35">
        <f t="shared" si="11"/>
        <v>163070.56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0"/>
        <v>0</v>
      </c>
      <c r="E368" s="18"/>
      <c r="F368" s="7"/>
      <c r="G368" s="19"/>
      <c r="H368" s="35"/>
      <c r="I368" s="35"/>
      <c r="J368" s="35">
        <f t="shared" si="11"/>
        <v>163070.56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0"/>
        <v>0</v>
      </c>
      <c r="E369" s="18"/>
      <c r="F369" s="7"/>
      <c r="G369" s="19"/>
      <c r="H369" s="35"/>
      <c r="I369" s="35"/>
      <c r="J369" s="35">
        <f t="shared" si="11"/>
        <v>163070.56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0"/>
        <v>0</v>
      </c>
      <c r="E370" s="18"/>
      <c r="F370" s="7"/>
      <c r="G370" s="19"/>
      <c r="H370" s="35"/>
      <c r="I370" s="35"/>
      <c r="J370" s="35">
        <f t="shared" si="11"/>
        <v>163070.56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0"/>
        <v>0</v>
      </c>
      <c r="E371" s="18"/>
      <c r="F371" s="7"/>
      <c r="G371" s="19"/>
      <c r="H371" s="35"/>
      <c r="I371" s="35"/>
      <c r="J371" s="35">
        <f t="shared" si="11"/>
        <v>163070.56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0"/>
        <v>0</v>
      </c>
      <c r="E372" s="18"/>
      <c r="F372" s="7"/>
      <c r="G372" s="19"/>
      <c r="H372" s="35"/>
      <c r="I372" s="35"/>
      <c r="J372" s="35">
        <f t="shared" si="11"/>
        <v>163070.56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0"/>
        <v>0</v>
      </c>
      <c r="E373" s="18"/>
      <c r="F373" s="7"/>
      <c r="G373" s="19"/>
      <c r="H373" s="35"/>
      <c r="I373" s="35"/>
      <c r="J373" s="35">
        <f t="shared" si="11"/>
        <v>163070.56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0"/>
        <v>0</v>
      </c>
      <c r="E374" s="18"/>
      <c r="F374" s="7"/>
      <c r="G374" s="19"/>
      <c r="H374" s="35"/>
      <c r="I374" s="35"/>
      <c r="J374" s="35">
        <f t="shared" si="11"/>
        <v>163070.56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0"/>
        <v>0</v>
      </c>
      <c r="E375" s="18"/>
      <c r="F375" s="7"/>
      <c r="G375" s="19"/>
      <c r="H375" s="35"/>
      <c r="I375" s="35"/>
      <c r="J375" s="35">
        <f t="shared" si="11"/>
        <v>163070.56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0"/>
        <v>0</v>
      </c>
      <c r="E376" s="18"/>
      <c r="F376" s="7"/>
      <c r="G376" s="19"/>
      <c r="H376" s="35"/>
      <c r="I376" s="35"/>
      <c r="J376" s="35">
        <f t="shared" si="11"/>
        <v>163070.56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0"/>
        <v>0</v>
      </c>
      <c r="E377" s="18"/>
      <c r="F377" s="7"/>
      <c r="G377" s="19"/>
      <c r="H377" s="35"/>
      <c r="I377" s="35"/>
      <c r="J377" s="35">
        <f t="shared" si="11"/>
        <v>163070.56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0"/>
        <v>0</v>
      </c>
      <c r="E378" s="18"/>
      <c r="F378" s="7"/>
      <c r="G378" s="19"/>
      <c r="H378" s="35"/>
      <c r="I378" s="35"/>
      <c r="J378" s="35">
        <f t="shared" si="11"/>
        <v>163070.56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0"/>
        <v>0</v>
      </c>
      <c r="E379" s="18"/>
      <c r="F379" s="7"/>
      <c r="G379" s="19"/>
      <c r="H379" s="35"/>
      <c r="I379" s="35"/>
      <c r="J379" s="35">
        <f t="shared" si="11"/>
        <v>163070.56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0"/>
        <v>0</v>
      </c>
      <c r="E380" s="18"/>
      <c r="F380" s="7"/>
      <c r="G380" s="19"/>
      <c r="H380" s="35"/>
      <c r="I380" s="35"/>
      <c r="J380" s="35">
        <f t="shared" si="11"/>
        <v>163070.56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0"/>
        <v>0</v>
      </c>
      <c r="E381" s="18"/>
      <c r="F381" s="7"/>
      <c r="G381" s="19"/>
      <c r="H381" s="35"/>
      <c r="I381" s="35"/>
      <c r="J381" s="35">
        <f t="shared" si="11"/>
        <v>163070.56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0"/>
        <v>0</v>
      </c>
      <c r="E382" s="18"/>
      <c r="F382" s="7"/>
      <c r="G382" s="19"/>
      <c r="H382" s="35"/>
      <c r="I382" s="35"/>
      <c r="J382" s="35">
        <f t="shared" si="11"/>
        <v>163070.56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0"/>
        <v>0</v>
      </c>
      <c r="E383" s="18"/>
      <c r="F383" s="7"/>
      <c r="G383" s="19"/>
      <c r="H383" s="35"/>
      <c r="I383" s="35"/>
      <c r="J383" s="35">
        <f t="shared" si="11"/>
        <v>163070.56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0"/>
        <v>0</v>
      </c>
      <c r="E384" s="18"/>
      <c r="F384" s="7"/>
      <c r="G384" s="19"/>
      <c r="H384" s="35"/>
      <c r="I384" s="35"/>
      <c r="J384" s="35">
        <f t="shared" si="11"/>
        <v>163070.56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0"/>
        <v>0</v>
      </c>
      <c r="E385" s="18"/>
      <c r="F385" s="7"/>
      <c r="G385" s="19"/>
      <c r="H385" s="35"/>
      <c r="I385" s="35"/>
      <c r="J385" s="35">
        <f t="shared" si="11"/>
        <v>163070.56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0"/>
        <v>0</v>
      </c>
      <c r="E386" s="18"/>
      <c r="F386" s="7"/>
      <c r="G386" s="19"/>
      <c r="H386" s="35"/>
      <c r="I386" s="35"/>
      <c r="J386" s="35">
        <f t="shared" si="11"/>
        <v>163070.56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0"/>
        <v>0</v>
      </c>
      <c r="E387" s="18"/>
      <c r="F387" s="7"/>
      <c r="G387" s="19"/>
      <c r="H387" s="35"/>
      <c r="I387" s="35"/>
      <c r="J387" s="35">
        <f t="shared" si="11"/>
        <v>163070.56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0"/>
        <v>0</v>
      </c>
      <c r="E388" s="18"/>
      <c r="F388" s="7"/>
      <c r="G388" s="19"/>
      <c r="H388" s="35"/>
      <c r="I388" s="35"/>
      <c r="J388" s="35">
        <f t="shared" si="11"/>
        <v>163070.56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0"/>
        <v>0</v>
      </c>
      <c r="E389" s="18"/>
      <c r="F389" s="7"/>
      <c r="G389" s="19"/>
      <c r="H389" s="35"/>
      <c r="I389" s="35"/>
      <c r="J389" s="35">
        <f t="shared" si="11"/>
        <v>163070.56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0"/>
        <v>0</v>
      </c>
      <c r="E390" s="18"/>
      <c r="F390" s="7"/>
      <c r="G390" s="19"/>
      <c r="H390" s="35"/>
      <c r="I390" s="35"/>
      <c r="J390" s="35">
        <f t="shared" si="11"/>
        <v>163070.56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si="10"/>
        <v>0</v>
      </c>
      <c r="E391" s="18"/>
      <c r="F391" s="7"/>
      <c r="G391" s="19"/>
      <c r="H391" s="35"/>
      <c r="I391" s="35"/>
      <c r="J391" s="35">
        <f t="shared" si="11"/>
        <v>163070.56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ref="D392:D455" si="12">D391+B392-C392</f>
        <v>0</v>
      </c>
      <c r="E392" s="18"/>
      <c r="F392" s="7"/>
      <c r="G392" s="19"/>
      <c r="H392" s="35"/>
      <c r="I392" s="35"/>
      <c r="J392" s="35">
        <f t="shared" si="11"/>
        <v>163070.56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2"/>
        <v>0</v>
      </c>
      <c r="E393" s="18"/>
      <c r="F393" s="7"/>
      <c r="G393" s="19"/>
      <c r="H393" s="35"/>
      <c r="I393" s="35"/>
      <c r="J393" s="35">
        <f t="shared" ref="J393:J456" si="13">J392+H393-I393</f>
        <v>163070.56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2"/>
        <v>0</v>
      </c>
      <c r="E394" s="18"/>
      <c r="F394" s="7"/>
      <c r="G394" s="19"/>
      <c r="H394" s="35"/>
      <c r="I394" s="35"/>
      <c r="J394" s="35">
        <f t="shared" si="13"/>
        <v>163070.56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2"/>
        <v>0</v>
      </c>
      <c r="E395" s="18"/>
      <c r="F395" s="7"/>
      <c r="G395" s="19"/>
      <c r="H395" s="35"/>
      <c r="I395" s="35"/>
      <c r="J395" s="35">
        <f t="shared" si="13"/>
        <v>163070.56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2"/>
        <v>0</v>
      </c>
      <c r="E396" s="18"/>
      <c r="F396" s="7"/>
      <c r="G396" s="19"/>
      <c r="H396" s="35"/>
      <c r="I396" s="35"/>
      <c r="J396" s="35">
        <f t="shared" si="13"/>
        <v>163070.56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2"/>
        <v>0</v>
      </c>
      <c r="E397" s="18"/>
      <c r="F397" s="7"/>
      <c r="G397" s="19"/>
      <c r="H397" s="35"/>
      <c r="I397" s="35"/>
      <c r="J397" s="35">
        <f t="shared" si="13"/>
        <v>163070.56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2"/>
        <v>0</v>
      </c>
      <c r="E398" s="18"/>
      <c r="F398" s="7"/>
      <c r="G398" s="19"/>
      <c r="H398" s="35"/>
      <c r="I398" s="35"/>
      <c r="J398" s="35">
        <f t="shared" si="13"/>
        <v>163070.56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2"/>
        <v>0</v>
      </c>
      <c r="E399" s="18"/>
      <c r="F399" s="7"/>
      <c r="G399" s="19"/>
      <c r="H399" s="35"/>
      <c r="I399" s="35"/>
      <c r="J399" s="35">
        <f t="shared" si="13"/>
        <v>163070.56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2"/>
        <v>0</v>
      </c>
      <c r="E400" s="18"/>
      <c r="F400" s="7"/>
      <c r="G400" s="19"/>
      <c r="H400" s="35"/>
      <c r="I400" s="35"/>
      <c r="J400" s="35">
        <f t="shared" si="13"/>
        <v>163070.56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2"/>
        <v>0</v>
      </c>
      <c r="E401" s="18"/>
      <c r="F401" s="7"/>
      <c r="G401" s="19"/>
      <c r="H401" s="35"/>
      <c r="I401" s="35"/>
      <c r="J401" s="35">
        <f t="shared" si="13"/>
        <v>163070.56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2"/>
        <v>0</v>
      </c>
      <c r="E402" s="18"/>
      <c r="F402" s="7"/>
      <c r="G402" s="19"/>
      <c r="H402" s="35"/>
      <c r="I402" s="35"/>
      <c r="J402" s="35">
        <f t="shared" si="13"/>
        <v>163070.56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2"/>
        <v>0</v>
      </c>
      <c r="E403" s="18"/>
      <c r="F403" s="7"/>
      <c r="G403" s="19"/>
      <c r="H403" s="35"/>
      <c r="I403" s="35"/>
      <c r="J403" s="35">
        <f t="shared" si="13"/>
        <v>163070.56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2"/>
        <v>0</v>
      </c>
      <c r="E404" s="18"/>
      <c r="F404" s="7"/>
      <c r="G404" s="19"/>
      <c r="H404" s="35"/>
      <c r="I404" s="35"/>
      <c r="J404" s="35">
        <f t="shared" si="13"/>
        <v>163070.56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2"/>
        <v>0</v>
      </c>
      <c r="E405" s="18"/>
      <c r="F405" s="7"/>
      <c r="G405" s="19"/>
      <c r="H405" s="35"/>
      <c r="I405" s="35"/>
      <c r="J405" s="35">
        <f t="shared" si="13"/>
        <v>163070.56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2"/>
        <v>0</v>
      </c>
      <c r="E406" s="18"/>
      <c r="F406" s="7"/>
      <c r="G406" s="19"/>
      <c r="H406" s="35"/>
      <c r="I406" s="35"/>
      <c r="J406" s="35">
        <f t="shared" si="13"/>
        <v>163070.56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2"/>
        <v>0</v>
      </c>
      <c r="E407" s="18"/>
      <c r="F407" s="7"/>
      <c r="G407" s="19"/>
      <c r="H407" s="35"/>
      <c r="I407" s="35"/>
      <c r="J407" s="35">
        <f t="shared" si="13"/>
        <v>163070.56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2"/>
        <v>0</v>
      </c>
      <c r="E408" s="18"/>
      <c r="F408" s="7"/>
      <c r="G408" s="19"/>
      <c r="H408" s="35"/>
      <c r="I408" s="35"/>
      <c r="J408" s="35">
        <f t="shared" si="13"/>
        <v>163070.56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2"/>
        <v>0</v>
      </c>
      <c r="E409" s="18"/>
      <c r="F409" s="7"/>
      <c r="G409" s="19"/>
      <c r="H409" s="35"/>
      <c r="I409" s="35"/>
      <c r="J409" s="35">
        <f t="shared" si="13"/>
        <v>163070.56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2"/>
        <v>0</v>
      </c>
      <c r="E410" s="18"/>
      <c r="F410" s="7"/>
      <c r="G410" s="19"/>
      <c r="H410" s="35"/>
      <c r="I410" s="35"/>
      <c r="J410" s="35">
        <f t="shared" si="13"/>
        <v>163070.56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2"/>
        <v>0</v>
      </c>
      <c r="E411" s="18"/>
      <c r="F411" s="7"/>
      <c r="G411" s="19"/>
      <c r="H411" s="35"/>
      <c r="I411" s="35"/>
      <c r="J411" s="35">
        <f t="shared" si="13"/>
        <v>163070.56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2"/>
        <v>0</v>
      </c>
      <c r="E412" s="18"/>
      <c r="F412" s="7"/>
      <c r="G412" s="19"/>
      <c r="H412" s="35"/>
      <c r="I412" s="35"/>
      <c r="J412" s="35">
        <f t="shared" si="13"/>
        <v>163070.56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2"/>
        <v>0</v>
      </c>
      <c r="E413" s="18"/>
      <c r="F413" s="7"/>
      <c r="G413" s="19"/>
      <c r="H413" s="35"/>
      <c r="I413" s="35"/>
      <c r="J413" s="35">
        <f t="shared" si="13"/>
        <v>163070.56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2"/>
        <v>0</v>
      </c>
      <c r="E414" s="18"/>
      <c r="F414" s="7"/>
      <c r="G414" s="19"/>
      <c r="H414" s="35"/>
      <c r="I414" s="35"/>
      <c r="J414" s="35">
        <f t="shared" si="13"/>
        <v>163070.56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2"/>
        <v>0</v>
      </c>
      <c r="E415" s="18"/>
      <c r="F415" s="7"/>
      <c r="G415" s="19"/>
      <c r="H415" s="35"/>
      <c r="I415" s="35"/>
      <c r="J415" s="35">
        <f t="shared" si="13"/>
        <v>163070.56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2"/>
        <v>0</v>
      </c>
      <c r="E416" s="18"/>
      <c r="F416" s="7"/>
      <c r="G416" s="19"/>
      <c r="H416" s="35"/>
      <c r="I416" s="35"/>
      <c r="J416" s="35">
        <f t="shared" si="13"/>
        <v>163070.56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2"/>
        <v>0</v>
      </c>
      <c r="E417" s="18"/>
      <c r="F417" s="7"/>
      <c r="G417" s="19"/>
      <c r="H417" s="35"/>
      <c r="I417" s="35"/>
      <c r="J417" s="35">
        <f t="shared" si="13"/>
        <v>163070.56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2"/>
        <v>0</v>
      </c>
      <c r="E418" s="18"/>
      <c r="F418" s="7"/>
      <c r="G418" s="19"/>
      <c r="H418" s="35"/>
      <c r="I418" s="35"/>
      <c r="J418" s="35">
        <f t="shared" si="13"/>
        <v>163070.56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2"/>
        <v>0</v>
      </c>
      <c r="E419" s="18"/>
      <c r="F419" s="7"/>
      <c r="G419" s="19"/>
      <c r="H419" s="35"/>
      <c r="I419" s="35"/>
      <c r="J419" s="35">
        <f t="shared" si="13"/>
        <v>163070.56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2"/>
        <v>0</v>
      </c>
      <c r="E420" s="18"/>
      <c r="F420" s="7"/>
      <c r="G420" s="19"/>
      <c r="H420" s="35"/>
      <c r="I420" s="35"/>
      <c r="J420" s="35">
        <f t="shared" si="13"/>
        <v>163070.56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2"/>
        <v>0</v>
      </c>
      <c r="E421" s="18"/>
      <c r="F421" s="7"/>
      <c r="G421" s="19"/>
      <c r="H421" s="35"/>
      <c r="I421" s="35"/>
      <c r="J421" s="35">
        <f t="shared" si="13"/>
        <v>163070.56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2"/>
        <v>0</v>
      </c>
      <c r="E422" s="18"/>
      <c r="F422" s="7"/>
      <c r="G422" s="19"/>
      <c r="H422" s="35"/>
      <c r="I422" s="35"/>
      <c r="J422" s="35">
        <f t="shared" si="13"/>
        <v>163070.56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2"/>
        <v>0</v>
      </c>
      <c r="E423" s="18"/>
      <c r="F423" s="7"/>
      <c r="G423" s="19"/>
      <c r="H423" s="35"/>
      <c r="I423" s="35"/>
      <c r="J423" s="35">
        <f t="shared" si="13"/>
        <v>163070.56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2"/>
        <v>0</v>
      </c>
      <c r="E424" s="18"/>
      <c r="F424" s="7"/>
      <c r="G424" s="19"/>
      <c r="H424" s="35"/>
      <c r="I424" s="35"/>
      <c r="J424" s="35">
        <f t="shared" si="13"/>
        <v>163070.56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2"/>
        <v>0</v>
      </c>
      <c r="E425" s="18"/>
      <c r="F425" s="7"/>
      <c r="G425" s="19"/>
      <c r="H425" s="35"/>
      <c r="I425" s="35"/>
      <c r="J425" s="35">
        <f t="shared" si="13"/>
        <v>163070.56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2"/>
        <v>0</v>
      </c>
      <c r="E426" s="18"/>
      <c r="F426" s="7"/>
      <c r="G426" s="19"/>
      <c r="H426" s="35"/>
      <c r="I426" s="35"/>
      <c r="J426" s="35">
        <f t="shared" si="13"/>
        <v>163070.56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2"/>
        <v>0</v>
      </c>
      <c r="E427" s="18"/>
      <c r="F427" s="7"/>
      <c r="G427" s="19"/>
      <c r="H427" s="35"/>
      <c r="I427" s="35"/>
      <c r="J427" s="35">
        <f t="shared" si="13"/>
        <v>163070.56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2"/>
        <v>0</v>
      </c>
      <c r="E428" s="18"/>
      <c r="F428" s="7"/>
      <c r="G428" s="19"/>
      <c r="H428" s="35"/>
      <c r="I428" s="35"/>
      <c r="J428" s="35">
        <f t="shared" si="13"/>
        <v>163070.56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2"/>
        <v>0</v>
      </c>
      <c r="E429" s="18"/>
      <c r="F429" s="7"/>
      <c r="G429" s="19"/>
      <c r="H429" s="35"/>
      <c r="I429" s="35"/>
      <c r="J429" s="35">
        <f t="shared" si="13"/>
        <v>163070.56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2"/>
        <v>0</v>
      </c>
      <c r="E430" s="18"/>
      <c r="F430" s="7"/>
      <c r="G430" s="19"/>
      <c r="H430" s="35"/>
      <c r="I430" s="35"/>
      <c r="J430" s="35">
        <f t="shared" si="13"/>
        <v>163070.56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2"/>
        <v>0</v>
      </c>
      <c r="E431" s="18"/>
      <c r="F431" s="7"/>
      <c r="G431" s="19"/>
      <c r="H431" s="35"/>
      <c r="I431" s="35"/>
      <c r="J431" s="35">
        <f t="shared" si="13"/>
        <v>163070.56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2"/>
        <v>0</v>
      </c>
      <c r="E432" s="18"/>
      <c r="F432" s="7"/>
      <c r="G432" s="19"/>
      <c r="H432" s="35"/>
      <c r="I432" s="35"/>
      <c r="J432" s="35">
        <f t="shared" si="13"/>
        <v>163070.56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2"/>
        <v>0</v>
      </c>
      <c r="E433" s="18"/>
      <c r="F433" s="7"/>
      <c r="G433" s="19"/>
      <c r="H433" s="35"/>
      <c r="I433" s="35"/>
      <c r="J433" s="35">
        <f t="shared" si="13"/>
        <v>163070.56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2"/>
        <v>0</v>
      </c>
      <c r="E434" s="18"/>
      <c r="F434" s="7"/>
      <c r="G434" s="19"/>
      <c r="H434" s="35"/>
      <c r="I434" s="35"/>
      <c r="J434" s="35">
        <f t="shared" si="13"/>
        <v>163070.56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2"/>
        <v>0</v>
      </c>
      <c r="E435" s="18"/>
      <c r="F435" s="7"/>
      <c r="G435" s="19"/>
      <c r="H435" s="35"/>
      <c r="I435" s="35"/>
      <c r="J435" s="35">
        <f t="shared" si="13"/>
        <v>163070.56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2"/>
        <v>0</v>
      </c>
      <c r="E436" s="18"/>
      <c r="F436" s="7"/>
      <c r="G436" s="19"/>
      <c r="H436" s="35"/>
      <c r="I436" s="35"/>
      <c r="J436" s="35">
        <f t="shared" si="13"/>
        <v>163070.56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2"/>
        <v>0</v>
      </c>
      <c r="E437" s="18"/>
      <c r="F437" s="7"/>
      <c r="G437" s="19"/>
      <c r="H437" s="35"/>
      <c r="I437" s="35"/>
      <c r="J437" s="35">
        <f t="shared" si="13"/>
        <v>163070.56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2"/>
        <v>0</v>
      </c>
      <c r="E438" s="18"/>
      <c r="F438" s="7"/>
      <c r="G438" s="19"/>
      <c r="H438" s="35"/>
      <c r="I438" s="35"/>
      <c r="J438" s="35">
        <f t="shared" si="13"/>
        <v>163070.56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2"/>
        <v>0</v>
      </c>
      <c r="E439" s="18"/>
      <c r="F439" s="7"/>
      <c r="G439" s="19"/>
      <c r="H439" s="35"/>
      <c r="I439" s="35"/>
      <c r="J439" s="35">
        <f t="shared" si="13"/>
        <v>163070.56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2"/>
        <v>0</v>
      </c>
      <c r="E440" s="18"/>
      <c r="F440" s="7"/>
      <c r="G440" s="19"/>
      <c r="H440" s="35"/>
      <c r="I440" s="35"/>
      <c r="J440" s="35">
        <f t="shared" si="13"/>
        <v>163070.56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2"/>
        <v>0</v>
      </c>
      <c r="E441" s="18"/>
      <c r="F441" s="7"/>
      <c r="G441" s="19"/>
      <c r="H441" s="35"/>
      <c r="I441" s="35"/>
      <c r="J441" s="35">
        <f t="shared" si="13"/>
        <v>163070.56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2"/>
        <v>0</v>
      </c>
      <c r="E442" s="18"/>
      <c r="F442" s="7"/>
      <c r="G442" s="19"/>
      <c r="H442" s="35"/>
      <c r="I442" s="35"/>
      <c r="J442" s="35">
        <f t="shared" si="13"/>
        <v>163070.56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2"/>
        <v>0</v>
      </c>
      <c r="E443" s="18"/>
      <c r="F443" s="7"/>
      <c r="G443" s="19"/>
      <c r="H443" s="35"/>
      <c r="I443" s="35"/>
      <c r="J443" s="35">
        <f t="shared" si="13"/>
        <v>163070.56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2"/>
        <v>0</v>
      </c>
      <c r="E444" s="18"/>
      <c r="F444" s="7"/>
      <c r="G444" s="19"/>
      <c r="H444" s="35"/>
      <c r="I444" s="35"/>
      <c r="J444" s="35">
        <f t="shared" si="13"/>
        <v>163070.56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2"/>
        <v>0</v>
      </c>
      <c r="E445" s="18"/>
      <c r="F445" s="7"/>
      <c r="G445" s="19"/>
      <c r="H445" s="35"/>
      <c r="I445" s="35"/>
      <c r="J445" s="35">
        <f t="shared" si="13"/>
        <v>163070.56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2"/>
        <v>0</v>
      </c>
      <c r="E446" s="18"/>
      <c r="F446" s="7"/>
      <c r="G446" s="19"/>
      <c r="H446" s="35"/>
      <c r="I446" s="35"/>
      <c r="J446" s="35">
        <f t="shared" si="13"/>
        <v>163070.56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2"/>
        <v>0</v>
      </c>
      <c r="E447" s="18"/>
      <c r="F447" s="7"/>
      <c r="G447" s="19"/>
      <c r="H447" s="35"/>
      <c r="I447" s="35"/>
      <c r="J447" s="35">
        <f t="shared" si="13"/>
        <v>163070.56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2"/>
        <v>0</v>
      </c>
      <c r="E448" s="18"/>
      <c r="F448" s="7"/>
      <c r="G448" s="19"/>
      <c r="H448" s="35"/>
      <c r="I448" s="35"/>
      <c r="J448" s="35">
        <f t="shared" si="13"/>
        <v>163070.56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2"/>
        <v>0</v>
      </c>
      <c r="E449" s="18"/>
      <c r="F449" s="7"/>
      <c r="G449" s="19"/>
      <c r="H449" s="35"/>
      <c r="I449" s="35"/>
      <c r="J449" s="35">
        <f t="shared" si="13"/>
        <v>163070.56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2"/>
        <v>0</v>
      </c>
      <c r="E450" s="18"/>
      <c r="F450" s="7"/>
      <c r="G450" s="19"/>
      <c r="H450" s="35"/>
      <c r="I450" s="35"/>
      <c r="J450" s="35">
        <f t="shared" si="13"/>
        <v>163070.56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2"/>
        <v>0</v>
      </c>
      <c r="E451" s="18"/>
      <c r="F451" s="7"/>
      <c r="G451" s="19"/>
      <c r="H451" s="35"/>
      <c r="I451" s="35"/>
      <c r="J451" s="35">
        <f t="shared" si="13"/>
        <v>163070.56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2"/>
        <v>0</v>
      </c>
      <c r="E452" s="18"/>
      <c r="F452" s="7"/>
      <c r="G452" s="19"/>
      <c r="H452" s="35"/>
      <c r="I452" s="35"/>
      <c r="J452" s="35">
        <f t="shared" si="13"/>
        <v>163070.56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2"/>
        <v>0</v>
      </c>
      <c r="E453" s="18"/>
      <c r="F453" s="7"/>
      <c r="G453" s="19"/>
      <c r="H453" s="35"/>
      <c r="I453" s="35"/>
      <c r="J453" s="35">
        <f t="shared" si="13"/>
        <v>163070.56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2"/>
        <v>0</v>
      </c>
      <c r="E454" s="18"/>
      <c r="F454" s="7"/>
      <c r="G454" s="19"/>
      <c r="H454" s="35"/>
      <c r="I454" s="35"/>
      <c r="J454" s="35">
        <f t="shared" si="13"/>
        <v>163070.56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si="12"/>
        <v>0</v>
      </c>
      <c r="E455" s="18"/>
      <c r="F455" s="7"/>
      <c r="G455" s="19"/>
      <c r="H455" s="35"/>
      <c r="I455" s="35"/>
      <c r="J455" s="35">
        <f t="shared" si="13"/>
        <v>163070.56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ref="D456:D519" si="14">D455+B456-C456</f>
        <v>0</v>
      </c>
      <c r="E456" s="18"/>
      <c r="F456" s="7"/>
      <c r="G456" s="19"/>
      <c r="H456" s="35"/>
      <c r="I456" s="35"/>
      <c r="J456" s="35">
        <f t="shared" si="13"/>
        <v>163070.56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4"/>
        <v>0</v>
      </c>
      <c r="E457" s="18"/>
      <c r="F457" s="7"/>
      <c r="G457" s="19"/>
      <c r="H457" s="35"/>
      <c r="I457" s="35"/>
      <c r="J457" s="35">
        <f t="shared" ref="J457:J520" si="15">J456+H457-I457</f>
        <v>163070.56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4"/>
        <v>0</v>
      </c>
      <c r="E458" s="18"/>
      <c r="F458" s="7"/>
      <c r="G458" s="19"/>
      <c r="H458" s="35"/>
      <c r="I458" s="35"/>
      <c r="J458" s="35">
        <f t="shared" si="15"/>
        <v>163070.56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4"/>
        <v>0</v>
      </c>
      <c r="E459" s="18"/>
      <c r="F459" s="7"/>
      <c r="G459" s="19"/>
      <c r="H459" s="35"/>
      <c r="I459" s="35"/>
      <c r="J459" s="35">
        <f t="shared" si="15"/>
        <v>163070.56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4"/>
        <v>0</v>
      </c>
      <c r="E460" s="18"/>
      <c r="F460" s="7"/>
      <c r="G460" s="19"/>
      <c r="H460" s="35"/>
      <c r="I460" s="35"/>
      <c r="J460" s="35">
        <f t="shared" si="15"/>
        <v>163070.56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4"/>
        <v>0</v>
      </c>
      <c r="E461" s="18"/>
      <c r="F461" s="7"/>
      <c r="G461" s="19"/>
      <c r="H461" s="35"/>
      <c r="I461" s="35"/>
      <c r="J461" s="35">
        <f t="shared" si="15"/>
        <v>163070.56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4"/>
        <v>0</v>
      </c>
      <c r="E462" s="18"/>
      <c r="F462" s="7"/>
      <c r="G462" s="19"/>
      <c r="H462" s="35"/>
      <c r="I462" s="35"/>
      <c r="J462" s="35">
        <f t="shared" si="15"/>
        <v>163070.56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4"/>
        <v>0</v>
      </c>
      <c r="E463" s="18"/>
      <c r="F463" s="7"/>
      <c r="G463" s="19"/>
      <c r="H463" s="35"/>
      <c r="I463" s="35"/>
      <c r="J463" s="35">
        <f t="shared" si="15"/>
        <v>163070.56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4"/>
        <v>0</v>
      </c>
      <c r="E464" s="18"/>
      <c r="F464" s="7"/>
      <c r="G464" s="19"/>
      <c r="H464" s="35"/>
      <c r="I464" s="35"/>
      <c r="J464" s="35">
        <f t="shared" si="15"/>
        <v>163070.56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4"/>
        <v>0</v>
      </c>
      <c r="E465" s="18"/>
      <c r="F465" s="7"/>
      <c r="G465" s="19"/>
      <c r="H465" s="35"/>
      <c r="I465" s="35"/>
      <c r="J465" s="35">
        <f t="shared" si="15"/>
        <v>163070.56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4"/>
        <v>0</v>
      </c>
      <c r="E466" s="18"/>
      <c r="F466" s="7"/>
      <c r="G466" s="19"/>
      <c r="H466" s="35"/>
      <c r="I466" s="35"/>
      <c r="J466" s="35">
        <f t="shared" si="15"/>
        <v>163070.56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4"/>
        <v>0</v>
      </c>
      <c r="E467" s="18"/>
      <c r="F467" s="7"/>
      <c r="G467" s="19"/>
      <c r="H467" s="35"/>
      <c r="I467" s="35"/>
      <c r="J467" s="35">
        <f t="shared" si="15"/>
        <v>163070.56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4"/>
        <v>0</v>
      </c>
      <c r="E468" s="18"/>
      <c r="F468" s="7"/>
      <c r="G468" s="19"/>
      <c r="H468" s="35"/>
      <c r="I468" s="35"/>
      <c r="J468" s="35">
        <f t="shared" si="15"/>
        <v>163070.56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4"/>
        <v>0</v>
      </c>
      <c r="E469" s="18"/>
      <c r="F469" s="7"/>
      <c r="G469" s="19"/>
      <c r="H469" s="35"/>
      <c r="I469" s="35"/>
      <c r="J469" s="35">
        <f t="shared" si="15"/>
        <v>163070.56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4"/>
        <v>0</v>
      </c>
      <c r="E470" s="18"/>
      <c r="F470" s="7"/>
      <c r="G470" s="19"/>
      <c r="H470" s="35"/>
      <c r="I470" s="35"/>
      <c r="J470" s="35">
        <f t="shared" si="15"/>
        <v>163070.56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4"/>
        <v>0</v>
      </c>
      <c r="E471" s="18"/>
      <c r="F471" s="7"/>
      <c r="G471" s="19"/>
      <c r="H471" s="35"/>
      <c r="I471" s="35"/>
      <c r="J471" s="35">
        <f t="shared" si="15"/>
        <v>163070.56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4"/>
        <v>0</v>
      </c>
      <c r="E472" s="18"/>
      <c r="F472" s="7"/>
      <c r="G472" s="19"/>
      <c r="H472" s="35"/>
      <c r="I472" s="35"/>
      <c r="J472" s="35">
        <f t="shared" si="15"/>
        <v>163070.56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4"/>
        <v>0</v>
      </c>
      <c r="E473" s="18"/>
      <c r="F473" s="7"/>
      <c r="G473" s="19"/>
      <c r="H473" s="35"/>
      <c r="I473" s="35"/>
      <c r="J473" s="35">
        <f t="shared" si="15"/>
        <v>163070.56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4"/>
        <v>0</v>
      </c>
      <c r="E474" s="18"/>
      <c r="F474" s="7"/>
      <c r="G474" s="19"/>
      <c r="H474" s="35"/>
      <c r="I474" s="35"/>
      <c r="J474" s="35">
        <f t="shared" si="15"/>
        <v>163070.56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4"/>
        <v>0</v>
      </c>
      <c r="E475" s="18"/>
      <c r="F475" s="7"/>
      <c r="G475" s="19"/>
      <c r="H475" s="35"/>
      <c r="I475" s="35"/>
      <c r="J475" s="35">
        <f t="shared" si="15"/>
        <v>163070.56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4"/>
        <v>0</v>
      </c>
      <c r="E476" s="18"/>
      <c r="F476" s="7"/>
      <c r="G476" s="19"/>
      <c r="H476" s="35"/>
      <c r="I476" s="35"/>
      <c r="J476" s="35">
        <f t="shared" si="15"/>
        <v>163070.56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4"/>
        <v>0</v>
      </c>
      <c r="E477" s="18"/>
      <c r="F477" s="7"/>
      <c r="G477" s="19"/>
      <c r="H477" s="35"/>
      <c r="I477" s="35"/>
      <c r="J477" s="35">
        <f t="shared" si="15"/>
        <v>163070.56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4"/>
        <v>0</v>
      </c>
      <c r="E478" s="18"/>
      <c r="F478" s="7"/>
      <c r="G478" s="19"/>
      <c r="H478" s="35"/>
      <c r="I478" s="35"/>
      <c r="J478" s="35">
        <f t="shared" si="15"/>
        <v>163070.56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4"/>
        <v>0</v>
      </c>
      <c r="E479" s="18"/>
      <c r="F479" s="7"/>
      <c r="G479" s="19"/>
      <c r="H479" s="35"/>
      <c r="I479" s="35"/>
      <c r="J479" s="35">
        <f t="shared" si="15"/>
        <v>163070.56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4"/>
        <v>0</v>
      </c>
      <c r="E480" s="18"/>
      <c r="F480" s="7"/>
      <c r="G480" s="19"/>
      <c r="H480" s="35"/>
      <c r="I480" s="35"/>
      <c r="J480" s="35">
        <f t="shared" si="15"/>
        <v>163070.56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4"/>
        <v>0</v>
      </c>
      <c r="E481" s="18"/>
      <c r="F481" s="7"/>
      <c r="G481" s="19"/>
      <c r="H481" s="35"/>
      <c r="I481" s="35"/>
      <c r="J481" s="35">
        <f t="shared" si="15"/>
        <v>163070.56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4"/>
        <v>0</v>
      </c>
      <c r="E482" s="18"/>
      <c r="F482" s="7"/>
      <c r="G482" s="19"/>
      <c r="H482" s="35"/>
      <c r="I482" s="35"/>
      <c r="J482" s="35">
        <f t="shared" si="15"/>
        <v>163070.56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4"/>
        <v>0</v>
      </c>
      <c r="E483" s="18"/>
      <c r="F483" s="7"/>
      <c r="G483" s="19"/>
      <c r="H483" s="35"/>
      <c r="I483" s="35"/>
      <c r="J483" s="35">
        <f t="shared" si="15"/>
        <v>163070.56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4"/>
        <v>0</v>
      </c>
      <c r="E484" s="18"/>
      <c r="F484" s="7"/>
      <c r="G484" s="19"/>
      <c r="H484" s="35"/>
      <c r="I484" s="35"/>
      <c r="J484" s="35">
        <f t="shared" si="15"/>
        <v>163070.56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4"/>
        <v>0</v>
      </c>
      <c r="E485" s="18"/>
      <c r="F485" s="7"/>
      <c r="G485" s="19"/>
      <c r="H485" s="35"/>
      <c r="I485" s="35"/>
      <c r="J485" s="35">
        <f t="shared" si="15"/>
        <v>163070.56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4"/>
        <v>0</v>
      </c>
      <c r="E486" s="18"/>
      <c r="F486" s="7"/>
      <c r="G486" s="19"/>
      <c r="H486" s="35"/>
      <c r="I486" s="35"/>
      <c r="J486" s="35">
        <f t="shared" si="15"/>
        <v>163070.56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4"/>
        <v>0</v>
      </c>
      <c r="E487" s="18"/>
      <c r="F487" s="7"/>
      <c r="G487" s="19"/>
      <c r="H487" s="35"/>
      <c r="I487" s="35"/>
      <c r="J487" s="35">
        <f t="shared" si="15"/>
        <v>163070.56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4"/>
        <v>0</v>
      </c>
      <c r="E488" s="18"/>
      <c r="F488" s="7"/>
      <c r="G488" s="19"/>
      <c r="H488" s="35"/>
      <c r="I488" s="35"/>
      <c r="J488" s="35">
        <f t="shared" si="15"/>
        <v>163070.56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4"/>
        <v>0</v>
      </c>
      <c r="E489" s="18"/>
      <c r="F489" s="7"/>
      <c r="G489" s="19"/>
      <c r="H489" s="35"/>
      <c r="I489" s="35"/>
      <c r="J489" s="35">
        <f t="shared" si="15"/>
        <v>163070.56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4"/>
        <v>0</v>
      </c>
      <c r="E490" s="18"/>
      <c r="F490" s="7"/>
      <c r="G490" s="19"/>
      <c r="H490" s="35"/>
      <c r="I490" s="35"/>
      <c r="J490" s="35">
        <f t="shared" si="15"/>
        <v>163070.56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4"/>
        <v>0</v>
      </c>
      <c r="E491" s="18"/>
      <c r="F491" s="7"/>
      <c r="G491" s="19"/>
      <c r="H491" s="35"/>
      <c r="I491" s="35"/>
      <c r="J491" s="35">
        <f t="shared" si="15"/>
        <v>163070.56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4"/>
        <v>0</v>
      </c>
      <c r="E492" s="18"/>
      <c r="F492" s="7"/>
      <c r="G492" s="19"/>
      <c r="H492" s="35"/>
      <c r="I492" s="35"/>
      <c r="J492" s="35">
        <f t="shared" si="15"/>
        <v>163070.56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4"/>
        <v>0</v>
      </c>
      <c r="E493" s="18"/>
      <c r="F493" s="7"/>
      <c r="G493" s="19"/>
      <c r="H493" s="35"/>
      <c r="I493" s="35"/>
      <c r="J493" s="35">
        <f t="shared" si="15"/>
        <v>163070.56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4"/>
        <v>0</v>
      </c>
      <c r="E494" s="18"/>
      <c r="F494" s="7"/>
      <c r="G494" s="19"/>
      <c r="H494" s="35"/>
      <c r="I494" s="35"/>
      <c r="J494" s="35">
        <f t="shared" si="15"/>
        <v>163070.56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4"/>
        <v>0</v>
      </c>
      <c r="E495" s="18"/>
      <c r="F495" s="7"/>
      <c r="G495" s="19"/>
      <c r="H495" s="35"/>
      <c r="I495" s="35"/>
      <c r="J495" s="35">
        <f t="shared" si="15"/>
        <v>163070.56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4"/>
        <v>0</v>
      </c>
      <c r="E496" s="18"/>
      <c r="F496" s="7"/>
      <c r="G496" s="19"/>
      <c r="H496" s="35"/>
      <c r="I496" s="35"/>
      <c r="J496" s="35">
        <f t="shared" si="15"/>
        <v>163070.56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4"/>
        <v>0</v>
      </c>
      <c r="E497" s="18"/>
      <c r="F497" s="7"/>
      <c r="G497" s="19"/>
      <c r="H497" s="35"/>
      <c r="I497" s="35"/>
      <c r="J497" s="35">
        <f t="shared" si="15"/>
        <v>163070.56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4"/>
        <v>0</v>
      </c>
      <c r="E498" s="18"/>
      <c r="F498" s="7"/>
      <c r="G498" s="19"/>
      <c r="H498" s="35"/>
      <c r="I498" s="35"/>
      <c r="J498" s="35">
        <f t="shared" si="15"/>
        <v>163070.56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4"/>
        <v>0</v>
      </c>
      <c r="E499" s="18"/>
      <c r="F499" s="7"/>
      <c r="G499" s="19"/>
      <c r="H499" s="35"/>
      <c r="I499" s="35"/>
      <c r="J499" s="35">
        <f t="shared" si="15"/>
        <v>163070.56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4"/>
        <v>0</v>
      </c>
      <c r="E500" s="18"/>
      <c r="F500" s="7"/>
      <c r="G500" s="19"/>
      <c r="H500" s="35"/>
      <c r="I500" s="35"/>
      <c r="J500" s="35">
        <f t="shared" si="15"/>
        <v>163070.56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4"/>
        <v>0</v>
      </c>
      <c r="E501" s="18"/>
      <c r="F501" s="7"/>
      <c r="G501" s="19"/>
      <c r="H501" s="35"/>
      <c r="I501" s="35"/>
      <c r="J501" s="35">
        <f t="shared" si="15"/>
        <v>163070.56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4"/>
        <v>0</v>
      </c>
      <c r="E502" s="18"/>
      <c r="F502" s="7"/>
      <c r="G502" s="19"/>
      <c r="H502" s="35"/>
      <c r="I502" s="35"/>
      <c r="J502" s="35">
        <f t="shared" si="15"/>
        <v>163070.56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4"/>
        <v>0</v>
      </c>
      <c r="E503" s="18"/>
      <c r="F503" s="7"/>
      <c r="G503" s="19"/>
      <c r="H503" s="35"/>
      <c r="I503" s="35"/>
      <c r="J503" s="35">
        <f t="shared" si="15"/>
        <v>163070.56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4"/>
        <v>0</v>
      </c>
      <c r="E504" s="18"/>
      <c r="F504" s="7"/>
      <c r="G504" s="19"/>
      <c r="H504" s="35"/>
      <c r="I504" s="35"/>
      <c r="J504" s="35">
        <f t="shared" si="15"/>
        <v>163070.56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4"/>
        <v>0</v>
      </c>
      <c r="E505" s="18"/>
      <c r="F505" s="7"/>
      <c r="G505" s="19"/>
      <c r="H505" s="35"/>
      <c r="I505" s="35"/>
      <c r="J505" s="35">
        <f t="shared" si="15"/>
        <v>163070.56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4"/>
        <v>0</v>
      </c>
      <c r="E506" s="18"/>
      <c r="F506" s="7"/>
      <c r="G506" s="19"/>
      <c r="H506" s="35"/>
      <c r="I506" s="35"/>
      <c r="J506" s="35">
        <f t="shared" si="15"/>
        <v>163070.56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4"/>
        <v>0</v>
      </c>
      <c r="E507" s="18"/>
      <c r="F507" s="7"/>
      <c r="G507" s="19"/>
      <c r="H507" s="35"/>
      <c r="I507" s="35"/>
      <c r="J507" s="35">
        <f t="shared" si="15"/>
        <v>163070.56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4"/>
        <v>0</v>
      </c>
      <c r="E508" s="18"/>
      <c r="F508" s="7"/>
      <c r="G508" s="19"/>
      <c r="H508" s="35"/>
      <c r="I508" s="35"/>
      <c r="J508" s="35">
        <f t="shared" si="15"/>
        <v>163070.56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4"/>
        <v>0</v>
      </c>
      <c r="E509" s="18"/>
      <c r="F509" s="7"/>
      <c r="G509" s="19"/>
      <c r="H509" s="35"/>
      <c r="I509" s="35"/>
      <c r="J509" s="35">
        <f t="shared" si="15"/>
        <v>163070.56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4"/>
        <v>0</v>
      </c>
      <c r="E510" s="18"/>
      <c r="F510" s="7"/>
      <c r="G510" s="19"/>
      <c r="H510" s="35"/>
      <c r="I510" s="35"/>
      <c r="J510" s="35">
        <f t="shared" si="15"/>
        <v>163070.56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4"/>
        <v>0</v>
      </c>
      <c r="E511" s="18"/>
      <c r="F511" s="7"/>
      <c r="G511" s="19"/>
      <c r="H511" s="35"/>
      <c r="I511" s="35"/>
      <c r="J511" s="35">
        <f t="shared" si="15"/>
        <v>163070.56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4"/>
        <v>0</v>
      </c>
      <c r="E512" s="18"/>
      <c r="F512" s="7"/>
      <c r="G512" s="19"/>
      <c r="H512" s="35"/>
      <c r="I512" s="35"/>
      <c r="J512" s="35">
        <f t="shared" si="15"/>
        <v>163070.56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4"/>
        <v>0</v>
      </c>
      <c r="E513" s="18"/>
      <c r="F513" s="7"/>
      <c r="G513" s="19"/>
      <c r="H513" s="35"/>
      <c r="I513" s="35"/>
      <c r="J513" s="35">
        <f t="shared" si="15"/>
        <v>163070.56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4"/>
        <v>0</v>
      </c>
      <c r="E514" s="18"/>
      <c r="F514" s="7"/>
      <c r="G514" s="19"/>
      <c r="H514" s="35"/>
      <c r="I514" s="35"/>
      <c r="J514" s="35">
        <f t="shared" si="15"/>
        <v>163070.56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4"/>
        <v>0</v>
      </c>
      <c r="E515" s="18"/>
      <c r="F515" s="7"/>
      <c r="G515" s="19"/>
      <c r="H515" s="35"/>
      <c r="I515" s="35"/>
      <c r="J515" s="35">
        <f t="shared" si="15"/>
        <v>163070.56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4"/>
        <v>0</v>
      </c>
      <c r="E516" s="18"/>
      <c r="F516" s="7"/>
      <c r="G516" s="19"/>
      <c r="H516" s="35"/>
      <c r="I516" s="35"/>
      <c r="J516" s="35">
        <f t="shared" si="15"/>
        <v>163070.56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4"/>
        <v>0</v>
      </c>
      <c r="E517" s="18"/>
      <c r="F517" s="7"/>
      <c r="G517" s="19"/>
      <c r="H517" s="35"/>
      <c r="I517" s="35"/>
      <c r="J517" s="35">
        <f t="shared" si="15"/>
        <v>163070.56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4"/>
        <v>0</v>
      </c>
      <c r="E518" s="18"/>
      <c r="F518" s="7"/>
      <c r="G518" s="19"/>
      <c r="H518" s="35"/>
      <c r="I518" s="35"/>
      <c r="J518" s="35">
        <f t="shared" si="15"/>
        <v>163070.56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si="14"/>
        <v>0</v>
      </c>
      <c r="E519" s="18"/>
      <c r="F519" s="7"/>
      <c r="G519" s="19"/>
      <c r="H519" s="35"/>
      <c r="I519" s="35"/>
      <c r="J519" s="35">
        <f t="shared" si="15"/>
        <v>163070.56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ref="D520:D583" si="16">D519+B520-C520</f>
        <v>0</v>
      </c>
      <c r="E520" s="18"/>
      <c r="F520" s="7"/>
      <c r="G520" s="19"/>
      <c r="H520" s="35"/>
      <c r="I520" s="35"/>
      <c r="J520" s="35">
        <f t="shared" si="15"/>
        <v>163070.56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6"/>
        <v>0</v>
      </c>
      <c r="E521" s="18"/>
      <c r="F521" s="7"/>
      <c r="G521" s="19"/>
      <c r="H521" s="35"/>
      <c r="I521" s="35"/>
      <c r="J521" s="35">
        <f t="shared" ref="J521:J568" si="17">J520+H521-I521</f>
        <v>163070.56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6"/>
        <v>0</v>
      </c>
      <c r="E522" s="18"/>
      <c r="F522" s="7"/>
      <c r="G522" s="19"/>
      <c r="H522" s="35"/>
      <c r="I522" s="35"/>
      <c r="J522" s="35">
        <f t="shared" si="17"/>
        <v>163070.56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6"/>
        <v>0</v>
      </c>
      <c r="E523" s="18"/>
      <c r="F523" s="7"/>
      <c r="G523" s="19"/>
      <c r="H523" s="35"/>
      <c r="I523" s="35"/>
      <c r="J523" s="35">
        <f t="shared" si="17"/>
        <v>163070.56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6"/>
        <v>0</v>
      </c>
      <c r="E524" s="18"/>
      <c r="F524" s="7"/>
      <c r="G524" s="19"/>
      <c r="H524" s="35"/>
      <c r="I524" s="35"/>
      <c r="J524" s="35">
        <f t="shared" si="17"/>
        <v>163070.56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6"/>
        <v>0</v>
      </c>
      <c r="E525" s="18"/>
      <c r="F525" s="7"/>
      <c r="G525" s="19"/>
      <c r="H525" s="35"/>
      <c r="I525" s="35"/>
      <c r="J525" s="35">
        <f t="shared" si="17"/>
        <v>163070.56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6"/>
        <v>0</v>
      </c>
      <c r="E526" s="18"/>
      <c r="F526" s="7"/>
      <c r="G526" s="19"/>
      <c r="H526" s="35"/>
      <c r="I526" s="35"/>
      <c r="J526" s="35">
        <f t="shared" si="17"/>
        <v>163070.56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6"/>
        <v>0</v>
      </c>
      <c r="E527" s="18"/>
      <c r="F527" s="7"/>
      <c r="G527" s="19"/>
      <c r="H527" s="35"/>
      <c r="I527" s="35"/>
      <c r="J527" s="35">
        <f t="shared" si="17"/>
        <v>163070.56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6"/>
        <v>0</v>
      </c>
      <c r="E528" s="18"/>
      <c r="F528" s="7"/>
      <c r="G528" s="19"/>
      <c r="H528" s="35"/>
      <c r="I528" s="35"/>
      <c r="J528" s="35">
        <f t="shared" si="17"/>
        <v>163070.56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6"/>
        <v>0</v>
      </c>
      <c r="E529" s="18"/>
      <c r="F529" s="7"/>
      <c r="G529" s="19"/>
      <c r="H529" s="35"/>
      <c r="I529" s="35"/>
      <c r="J529" s="35">
        <f t="shared" si="17"/>
        <v>163070.56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6"/>
        <v>0</v>
      </c>
      <c r="E530" s="18"/>
      <c r="F530" s="7"/>
      <c r="G530" s="19"/>
      <c r="H530" s="35"/>
      <c r="I530" s="35"/>
      <c r="J530" s="35">
        <f t="shared" si="17"/>
        <v>163070.56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6"/>
        <v>0</v>
      </c>
      <c r="E531" s="18"/>
      <c r="F531" s="7"/>
      <c r="G531" s="19"/>
      <c r="H531" s="35"/>
      <c r="I531" s="35"/>
      <c r="J531" s="35">
        <f t="shared" si="17"/>
        <v>163070.56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6"/>
        <v>0</v>
      </c>
      <c r="E532" s="18"/>
      <c r="F532" s="7"/>
      <c r="G532" s="19"/>
      <c r="H532" s="35"/>
      <c r="I532" s="35"/>
      <c r="J532" s="35">
        <f t="shared" si="17"/>
        <v>163070.56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6"/>
        <v>0</v>
      </c>
      <c r="E533" s="18"/>
      <c r="F533" s="7"/>
      <c r="G533" s="19"/>
      <c r="H533" s="35"/>
      <c r="I533" s="35"/>
      <c r="J533" s="35">
        <f t="shared" si="17"/>
        <v>163070.56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6"/>
        <v>0</v>
      </c>
      <c r="E534" s="18"/>
      <c r="F534" s="7"/>
      <c r="G534" s="19"/>
      <c r="H534" s="35"/>
      <c r="I534" s="35"/>
      <c r="J534" s="35">
        <f t="shared" si="17"/>
        <v>163070.56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6"/>
        <v>0</v>
      </c>
      <c r="E535" s="18"/>
      <c r="F535" s="7"/>
      <c r="G535" s="19"/>
      <c r="H535" s="35"/>
      <c r="I535" s="35"/>
      <c r="J535" s="35">
        <f t="shared" si="17"/>
        <v>163070.56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6"/>
        <v>0</v>
      </c>
      <c r="E536" s="18"/>
      <c r="F536" s="7"/>
      <c r="G536" s="19"/>
      <c r="H536" s="35"/>
      <c r="I536" s="35"/>
      <c r="J536" s="35">
        <f t="shared" si="17"/>
        <v>163070.56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6"/>
        <v>0</v>
      </c>
      <c r="E537" s="18"/>
      <c r="F537" s="7"/>
      <c r="G537" s="19"/>
      <c r="H537" s="35"/>
      <c r="I537" s="35"/>
      <c r="J537" s="35">
        <f t="shared" si="17"/>
        <v>163070.56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6"/>
        <v>0</v>
      </c>
      <c r="E538" s="18"/>
      <c r="F538" s="7"/>
      <c r="G538" s="19"/>
      <c r="H538" s="35"/>
      <c r="I538" s="35"/>
      <c r="J538" s="35">
        <f t="shared" si="17"/>
        <v>163070.56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6"/>
        <v>0</v>
      </c>
      <c r="E539" s="18"/>
      <c r="F539" s="7"/>
      <c r="G539" s="19"/>
      <c r="H539" s="35"/>
      <c r="I539" s="35"/>
      <c r="J539" s="35">
        <f t="shared" si="17"/>
        <v>163070.56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6"/>
        <v>0</v>
      </c>
      <c r="E540" s="18"/>
      <c r="F540" s="7"/>
      <c r="G540" s="19"/>
      <c r="H540" s="35"/>
      <c r="I540" s="35"/>
      <c r="J540" s="35">
        <f t="shared" si="17"/>
        <v>163070.56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6"/>
        <v>0</v>
      </c>
      <c r="E541" s="18"/>
      <c r="F541" s="7"/>
      <c r="G541" s="19"/>
      <c r="H541" s="35"/>
      <c r="I541" s="35"/>
      <c r="J541" s="35">
        <f t="shared" si="17"/>
        <v>163070.56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6"/>
        <v>0</v>
      </c>
      <c r="E542" s="18"/>
      <c r="F542" s="7"/>
      <c r="G542" s="19"/>
      <c r="H542" s="35"/>
      <c r="I542" s="35"/>
      <c r="J542" s="35">
        <f t="shared" si="17"/>
        <v>163070.56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6"/>
        <v>0</v>
      </c>
      <c r="E543" s="18"/>
      <c r="F543" s="7"/>
      <c r="G543" s="19"/>
      <c r="H543" s="35"/>
      <c r="I543" s="35"/>
      <c r="J543" s="35">
        <f t="shared" si="17"/>
        <v>163070.56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6"/>
        <v>0</v>
      </c>
      <c r="E544" s="18"/>
      <c r="F544" s="7"/>
      <c r="G544" s="19"/>
      <c r="H544" s="35"/>
      <c r="I544" s="35"/>
      <c r="J544" s="35">
        <f t="shared" si="17"/>
        <v>163070.56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6"/>
        <v>0</v>
      </c>
      <c r="E545" s="18"/>
      <c r="F545" s="7"/>
      <c r="G545" s="19"/>
      <c r="H545" s="35"/>
      <c r="I545" s="35"/>
      <c r="J545" s="35">
        <f t="shared" si="17"/>
        <v>163070.56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6"/>
        <v>0</v>
      </c>
      <c r="E546" s="18"/>
      <c r="F546" s="7"/>
      <c r="G546" s="19"/>
      <c r="H546" s="35"/>
      <c r="I546" s="35"/>
      <c r="J546" s="35">
        <f t="shared" si="17"/>
        <v>163070.56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6"/>
        <v>0</v>
      </c>
      <c r="E547" s="18"/>
      <c r="F547" s="7"/>
      <c r="G547" s="19"/>
      <c r="H547" s="35"/>
      <c r="I547" s="35"/>
      <c r="J547" s="35">
        <f t="shared" si="17"/>
        <v>163070.56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6"/>
        <v>0</v>
      </c>
      <c r="E548" s="18"/>
      <c r="F548" s="7"/>
      <c r="G548" s="19"/>
      <c r="H548" s="35"/>
      <c r="I548" s="35"/>
      <c r="J548" s="35">
        <f t="shared" si="17"/>
        <v>163070.56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6"/>
        <v>0</v>
      </c>
      <c r="E549" s="18"/>
      <c r="F549" s="7"/>
      <c r="G549" s="19"/>
      <c r="H549" s="35"/>
      <c r="I549" s="35"/>
      <c r="J549" s="35">
        <f t="shared" si="17"/>
        <v>163070.56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6"/>
        <v>0</v>
      </c>
      <c r="E550" s="18"/>
      <c r="F550" s="7"/>
      <c r="G550" s="19"/>
      <c r="H550" s="35"/>
      <c r="I550" s="35"/>
      <c r="J550" s="35">
        <f t="shared" si="17"/>
        <v>163070.56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6"/>
        <v>0</v>
      </c>
      <c r="E551" s="18"/>
      <c r="F551" s="7"/>
      <c r="G551" s="19"/>
      <c r="H551" s="35"/>
      <c r="I551" s="35"/>
      <c r="J551" s="35">
        <f t="shared" si="17"/>
        <v>163070.56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6"/>
        <v>0</v>
      </c>
      <c r="E552" s="18"/>
      <c r="F552" s="7"/>
      <c r="G552" s="19"/>
      <c r="H552" s="35"/>
      <c r="I552" s="35"/>
      <c r="J552" s="35">
        <f t="shared" si="17"/>
        <v>163070.56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6"/>
        <v>0</v>
      </c>
      <c r="E553" s="18"/>
      <c r="F553" s="7"/>
      <c r="G553" s="19"/>
      <c r="H553" s="35"/>
      <c r="I553" s="35"/>
      <c r="J553" s="35">
        <f t="shared" si="17"/>
        <v>163070.56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6"/>
        <v>0</v>
      </c>
      <c r="E554" s="18"/>
      <c r="F554" s="7"/>
      <c r="G554" s="19"/>
      <c r="H554" s="35"/>
      <c r="I554" s="35"/>
      <c r="J554" s="35">
        <f t="shared" si="17"/>
        <v>163070.56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6"/>
        <v>0</v>
      </c>
      <c r="E555" s="18"/>
      <c r="F555" s="7"/>
      <c r="G555" s="19"/>
      <c r="H555" s="35"/>
      <c r="I555" s="35"/>
      <c r="J555" s="35">
        <f t="shared" si="17"/>
        <v>163070.56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6"/>
        <v>0</v>
      </c>
      <c r="E556" s="18"/>
      <c r="F556" s="7"/>
      <c r="G556" s="19"/>
      <c r="H556" s="35"/>
      <c r="I556" s="35"/>
      <c r="J556" s="35">
        <f t="shared" si="17"/>
        <v>163070.56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6"/>
        <v>0</v>
      </c>
      <c r="E557" s="18"/>
      <c r="F557" s="7"/>
      <c r="G557" s="19"/>
      <c r="H557" s="35"/>
      <c r="I557" s="35"/>
      <c r="J557" s="35">
        <f t="shared" si="17"/>
        <v>163070.56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6"/>
        <v>0</v>
      </c>
      <c r="E558" s="18"/>
      <c r="F558" s="7"/>
      <c r="G558" s="19"/>
      <c r="H558" s="35"/>
      <c r="I558" s="35"/>
      <c r="J558" s="35">
        <f t="shared" si="17"/>
        <v>163070.56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6"/>
        <v>0</v>
      </c>
      <c r="E559" s="18"/>
      <c r="F559" s="7"/>
      <c r="G559" s="19"/>
      <c r="H559" s="35"/>
      <c r="I559" s="35"/>
      <c r="J559" s="35">
        <f t="shared" si="17"/>
        <v>163070.56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6"/>
        <v>0</v>
      </c>
      <c r="E560" s="18"/>
      <c r="F560" s="7"/>
      <c r="G560" s="19"/>
      <c r="H560" s="35"/>
      <c r="I560" s="35"/>
      <c r="J560" s="35">
        <f t="shared" si="17"/>
        <v>163070.56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6"/>
        <v>0</v>
      </c>
      <c r="E561" s="18"/>
      <c r="F561" s="7"/>
      <c r="G561" s="19"/>
      <c r="H561" s="35"/>
      <c r="I561" s="35"/>
      <c r="J561" s="35">
        <f t="shared" si="17"/>
        <v>163070.56</v>
      </c>
      <c r="K561" s="20"/>
      <c r="L561" s="7"/>
    </row>
    <row r="562" spans="1:12" s="9" customFormat="1" ht="18.75" x14ac:dyDescent="0.3">
      <c r="A562" s="19"/>
      <c r="B562" s="17"/>
      <c r="C562" s="17"/>
      <c r="D562" s="17">
        <f t="shared" si="16"/>
        <v>0</v>
      </c>
      <c r="E562" s="18"/>
      <c r="F562" s="7"/>
      <c r="G562" s="19"/>
      <c r="H562" s="36"/>
      <c r="I562" s="36"/>
      <c r="J562" s="35">
        <f t="shared" si="17"/>
        <v>163070.56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6"/>
        <v>0</v>
      </c>
      <c r="E563" s="18"/>
      <c r="F563" s="7"/>
      <c r="G563" s="22"/>
      <c r="H563" s="36"/>
      <c r="I563" s="36"/>
      <c r="J563" s="35">
        <f t="shared" si="17"/>
        <v>163070.56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6"/>
        <v>0</v>
      </c>
      <c r="E564" s="18"/>
      <c r="F564" s="7"/>
      <c r="G564" s="22"/>
      <c r="H564" s="36"/>
      <c r="I564" s="36"/>
      <c r="J564" s="35">
        <f t="shared" si="17"/>
        <v>163070.56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6"/>
        <v>0</v>
      </c>
      <c r="E565" s="18"/>
      <c r="F565" s="7"/>
      <c r="G565" s="22"/>
      <c r="H565" s="36"/>
      <c r="I565" s="36"/>
      <c r="J565" s="35">
        <f t="shared" si="17"/>
        <v>163070.56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6"/>
        <v>0</v>
      </c>
      <c r="E566" s="18"/>
      <c r="F566" s="7"/>
      <c r="G566" s="22"/>
      <c r="H566" s="36"/>
      <c r="I566" s="36"/>
      <c r="J566" s="35">
        <f t="shared" si="17"/>
        <v>163070.56</v>
      </c>
      <c r="K566" s="21"/>
      <c r="L566" s="7"/>
    </row>
    <row r="567" spans="1:12" s="9" customFormat="1" ht="18.75" x14ac:dyDescent="0.3">
      <c r="A567" s="19"/>
      <c r="B567" s="17"/>
      <c r="C567" s="17"/>
      <c r="D567" s="17">
        <f t="shared" si="16"/>
        <v>0</v>
      </c>
      <c r="E567" s="18"/>
      <c r="F567" s="7"/>
      <c r="G567" s="22"/>
      <c r="H567" s="36"/>
      <c r="I567" s="36"/>
      <c r="J567" s="35">
        <f t="shared" si="17"/>
        <v>163070.56</v>
      </c>
      <c r="K567" s="21"/>
      <c r="L567" s="7"/>
    </row>
    <row r="568" spans="1:12" s="9" customFormat="1" ht="19.5" thickBot="1" x14ac:dyDescent="0.35">
      <c r="A568" s="19"/>
      <c r="B568" s="17"/>
      <c r="C568" s="17"/>
      <c r="D568" s="17">
        <f t="shared" si="16"/>
        <v>0</v>
      </c>
      <c r="E568" s="18"/>
      <c r="F568" s="7"/>
      <c r="G568" s="22"/>
      <c r="H568" s="36"/>
      <c r="I568" s="36"/>
      <c r="J568" s="35">
        <f t="shared" si="17"/>
        <v>163070.56</v>
      </c>
      <c r="K568" s="21"/>
      <c r="L568" s="7"/>
    </row>
    <row r="569" spans="1:12" s="9" customFormat="1" ht="20.25" thickTop="1" thickBot="1" x14ac:dyDescent="0.35">
      <c r="A569" s="19"/>
      <c r="B569" s="17"/>
      <c r="C569" s="17"/>
      <c r="D569" s="17">
        <f t="shared" si="16"/>
        <v>0</v>
      </c>
      <c r="E569" s="18"/>
      <c r="F569" s="7"/>
      <c r="G569" s="23" t="s">
        <v>9</v>
      </c>
      <c r="H569" s="37">
        <f>SUM(H6:H568)</f>
        <v>163070.56</v>
      </c>
      <c r="I569" s="37">
        <f>SUM(I6:I568)</f>
        <v>0</v>
      </c>
      <c r="J569" s="37">
        <f>H569-I569</f>
        <v>163070.56</v>
      </c>
      <c r="K569" s="24"/>
      <c r="L569" s="7"/>
    </row>
    <row r="570" spans="1:12" s="9" customFormat="1" ht="19.5" thickBot="1" x14ac:dyDescent="0.35">
      <c r="A570" s="19"/>
      <c r="B570" s="17"/>
      <c r="C570" s="17"/>
      <c r="D570" s="17">
        <f t="shared" si="16"/>
        <v>0</v>
      </c>
      <c r="E570" s="18"/>
      <c r="F570" s="7"/>
      <c r="G570" s="25" t="s">
        <v>7</v>
      </c>
      <c r="H570" s="26">
        <f>H569-I569</f>
        <v>163070.56</v>
      </c>
      <c r="I570" s="213"/>
      <c r="J570" s="214"/>
      <c r="K570" s="215"/>
      <c r="L570" s="7"/>
    </row>
    <row r="571" spans="1:12" s="9" customFormat="1" ht="19.5" hidden="1" thickBot="1" x14ac:dyDescent="0.35">
      <c r="A571" s="19"/>
      <c r="B571" s="17"/>
      <c r="C571" s="17"/>
      <c r="D571" s="17">
        <f t="shared" si="16"/>
        <v>0</v>
      </c>
      <c r="E571" s="18"/>
      <c r="F571" s="7"/>
      <c r="G571" s="7"/>
      <c r="H571" s="27"/>
      <c r="I571" s="27"/>
      <c r="J571" s="27"/>
      <c r="K571" s="28"/>
      <c r="L571" s="7"/>
    </row>
    <row r="572" spans="1:12" s="9" customFormat="1" ht="19.5" hidden="1" thickBot="1" x14ac:dyDescent="0.35">
      <c r="A572" s="19"/>
      <c r="B572" s="17"/>
      <c r="C572" s="17"/>
      <c r="D572" s="17">
        <f t="shared" si="16"/>
        <v>0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9.5" hidden="1" thickBot="1" x14ac:dyDescent="0.35">
      <c r="A573" s="19"/>
      <c r="B573" s="17"/>
      <c r="C573" s="17"/>
      <c r="D573" s="17">
        <f t="shared" si="16"/>
        <v>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9.5" hidden="1" thickBot="1" x14ac:dyDescent="0.35">
      <c r="A574" s="19"/>
      <c r="B574" s="17"/>
      <c r="C574" s="17"/>
      <c r="D574" s="17">
        <f t="shared" si="16"/>
        <v>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9.5" hidden="1" thickBot="1" x14ac:dyDescent="0.35">
      <c r="A575" s="19"/>
      <c r="B575" s="17"/>
      <c r="C575" s="17"/>
      <c r="D575" s="17">
        <f t="shared" si="16"/>
        <v>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9.5" hidden="1" thickBot="1" x14ac:dyDescent="0.35">
      <c r="A576" s="19"/>
      <c r="B576" s="17"/>
      <c r="C576" s="17"/>
      <c r="D576" s="17">
        <f t="shared" si="16"/>
        <v>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9.5" hidden="1" thickBot="1" x14ac:dyDescent="0.35">
      <c r="A577" s="19"/>
      <c r="B577" s="17"/>
      <c r="C577" s="17"/>
      <c r="D577" s="17">
        <f t="shared" si="16"/>
        <v>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9.5" hidden="1" thickBot="1" x14ac:dyDescent="0.35">
      <c r="A578" s="19"/>
      <c r="B578" s="17"/>
      <c r="C578" s="17"/>
      <c r="D578" s="17">
        <f t="shared" si="16"/>
        <v>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9.5" hidden="1" thickBot="1" x14ac:dyDescent="0.35">
      <c r="A579" s="19"/>
      <c r="B579" s="17"/>
      <c r="C579" s="17"/>
      <c r="D579" s="17">
        <f t="shared" si="16"/>
        <v>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9.5" hidden="1" thickBot="1" x14ac:dyDescent="0.35">
      <c r="A580" s="19"/>
      <c r="B580" s="17"/>
      <c r="C580" s="17"/>
      <c r="D580" s="17">
        <f t="shared" si="16"/>
        <v>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9.5" hidden="1" thickBot="1" x14ac:dyDescent="0.35">
      <c r="A581" s="19"/>
      <c r="B581" s="17"/>
      <c r="C581" s="17"/>
      <c r="D581" s="17">
        <f t="shared" si="16"/>
        <v>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9.5" hidden="1" thickBot="1" x14ac:dyDescent="0.35">
      <c r="A582" s="19"/>
      <c r="B582" s="17"/>
      <c r="C582" s="17"/>
      <c r="D582" s="17">
        <f t="shared" si="16"/>
        <v>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9.5" hidden="1" thickBot="1" x14ac:dyDescent="0.35">
      <c r="A583" s="19"/>
      <c r="B583" s="17"/>
      <c r="C583" s="17"/>
      <c r="D583" s="17">
        <f t="shared" si="16"/>
        <v>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9.5" hidden="1" thickBot="1" x14ac:dyDescent="0.35">
      <c r="A584" s="19"/>
      <c r="B584" s="17"/>
      <c r="C584" s="17"/>
      <c r="D584" s="17">
        <f t="shared" ref="D584:D647" si="18">D583+B584-C584</f>
        <v>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9.5" hidden="1" thickBot="1" x14ac:dyDescent="0.35">
      <c r="A585" s="19"/>
      <c r="B585" s="17"/>
      <c r="C585" s="17"/>
      <c r="D585" s="17">
        <f t="shared" si="18"/>
        <v>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9.5" hidden="1" thickBot="1" x14ac:dyDescent="0.35">
      <c r="A586" s="19"/>
      <c r="B586" s="17"/>
      <c r="C586" s="17"/>
      <c r="D586" s="17">
        <f t="shared" si="18"/>
        <v>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9.5" hidden="1" thickBot="1" x14ac:dyDescent="0.35">
      <c r="A587" s="19"/>
      <c r="B587" s="17"/>
      <c r="C587" s="17"/>
      <c r="D587" s="17">
        <f t="shared" si="18"/>
        <v>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9.5" hidden="1" thickBot="1" x14ac:dyDescent="0.35">
      <c r="A588" s="19"/>
      <c r="B588" s="17"/>
      <c r="C588" s="17"/>
      <c r="D588" s="17">
        <f t="shared" si="18"/>
        <v>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9.5" hidden="1" thickBot="1" x14ac:dyDescent="0.35">
      <c r="A589" s="19"/>
      <c r="B589" s="17"/>
      <c r="C589" s="17"/>
      <c r="D589" s="17">
        <f t="shared" si="18"/>
        <v>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9.5" hidden="1" thickBot="1" x14ac:dyDescent="0.35">
      <c r="A590" s="19"/>
      <c r="B590" s="17"/>
      <c r="C590" s="17"/>
      <c r="D590" s="17">
        <f t="shared" si="18"/>
        <v>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9.5" hidden="1" thickBot="1" x14ac:dyDescent="0.35">
      <c r="A591" s="19"/>
      <c r="B591" s="17"/>
      <c r="C591" s="17"/>
      <c r="D591" s="17">
        <f t="shared" si="18"/>
        <v>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9.5" hidden="1" thickBot="1" x14ac:dyDescent="0.35">
      <c r="A592" s="19"/>
      <c r="B592" s="17"/>
      <c r="C592" s="17"/>
      <c r="D592" s="17">
        <f t="shared" si="18"/>
        <v>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9.5" hidden="1" thickBot="1" x14ac:dyDescent="0.35">
      <c r="A593" s="19"/>
      <c r="B593" s="17"/>
      <c r="C593" s="17"/>
      <c r="D593" s="17">
        <f t="shared" si="18"/>
        <v>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9.5" hidden="1" thickBot="1" x14ac:dyDescent="0.35">
      <c r="A594" s="19"/>
      <c r="B594" s="17"/>
      <c r="C594" s="17"/>
      <c r="D594" s="17">
        <f t="shared" si="18"/>
        <v>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9.5" hidden="1" thickBot="1" x14ac:dyDescent="0.35">
      <c r="A595" s="19"/>
      <c r="B595" s="17"/>
      <c r="C595" s="17"/>
      <c r="D595" s="17">
        <f t="shared" si="18"/>
        <v>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9.5" hidden="1" thickBot="1" x14ac:dyDescent="0.35">
      <c r="A596" s="19"/>
      <c r="B596" s="17"/>
      <c r="C596" s="17"/>
      <c r="D596" s="17">
        <f t="shared" si="18"/>
        <v>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9.5" hidden="1" thickBot="1" x14ac:dyDescent="0.35">
      <c r="A597" s="19"/>
      <c r="B597" s="17"/>
      <c r="C597" s="17"/>
      <c r="D597" s="17">
        <f t="shared" si="18"/>
        <v>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9.5" hidden="1" thickBot="1" x14ac:dyDescent="0.35">
      <c r="A598" s="19"/>
      <c r="B598" s="17"/>
      <c r="C598" s="17"/>
      <c r="D598" s="17">
        <f t="shared" si="18"/>
        <v>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9.5" hidden="1" thickBot="1" x14ac:dyDescent="0.35">
      <c r="A599" s="19"/>
      <c r="B599" s="17"/>
      <c r="C599" s="17"/>
      <c r="D599" s="17">
        <f t="shared" si="18"/>
        <v>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9.5" hidden="1" thickBot="1" x14ac:dyDescent="0.35">
      <c r="A600" s="19"/>
      <c r="B600" s="17"/>
      <c r="C600" s="17"/>
      <c r="D600" s="17">
        <f t="shared" si="18"/>
        <v>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9.5" hidden="1" thickBot="1" x14ac:dyDescent="0.35">
      <c r="A601" s="19"/>
      <c r="B601" s="17"/>
      <c r="C601" s="17"/>
      <c r="D601" s="17">
        <f t="shared" si="18"/>
        <v>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9.5" hidden="1" thickBot="1" x14ac:dyDescent="0.35">
      <c r="A602" s="19"/>
      <c r="B602" s="17"/>
      <c r="C602" s="17"/>
      <c r="D602" s="17">
        <f t="shared" si="18"/>
        <v>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9.5" hidden="1" thickBot="1" x14ac:dyDescent="0.35">
      <c r="A603" s="19"/>
      <c r="B603" s="17"/>
      <c r="C603" s="17"/>
      <c r="D603" s="17">
        <f t="shared" si="18"/>
        <v>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9.5" hidden="1" thickBot="1" x14ac:dyDescent="0.35">
      <c r="A604" s="19"/>
      <c r="B604" s="17"/>
      <c r="C604" s="17"/>
      <c r="D604" s="17">
        <f t="shared" si="18"/>
        <v>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9.5" hidden="1" thickBot="1" x14ac:dyDescent="0.35">
      <c r="A605" s="19"/>
      <c r="B605" s="17"/>
      <c r="C605" s="17"/>
      <c r="D605" s="17">
        <f t="shared" si="18"/>
        <v>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9.5" hidden="1" thickBot="1" x14ac:dyDescent="0.35">
      <c r="A606" s="19"/>
      <c r="B606" s="17"/>
      <c r="C606" s="17"/>
      <c r="D606" s="17">
        <f t="shared" si="18"/>
        <v>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9.5" hidden="1" thickBot="1" x14ac:dyDescent="0.35">
      <c r="A607" s="19"/>
      <c r="B607" s="17"/>
      <c r="C607" s="17"/>
      <c r="D607" s="17">
        <f t="shared" si="18"/>
        <v>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9.5" hidden="1" thickBot="1" x14ac:dyDescent="0.35">
      <c r="A608" s="19"/>
      <c r="B608" s="17"/>
      <c r="C608" s="17"/>
      <c r="D608" s="17">
        <f t="shared" si="18"/>
        <v>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9.5" hidden="1" thickBot="1" x14ac:dyDescent="0.35">
      <c r="A609" s="19"/>
      <c r="B609" s="17"/>
      <c r="C609" s="17"/>
      <c r="D609" s="17">
        <f t="shared" si="18"/>
        <v>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9.5" hidden="1" thickBot="1" x14ac:dyDescent="0.35">
      <c r="A610" s="19"/>
      <c r="B610" s="17"/>
      <c r="C610" s="17"/>
      <c r="D610" s="17">
        <f t="shared" si="18"/>
        <v>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9.5" hidden="1" thickBot="1" x14ac:dyDescent="0.35">
      <c r="A611" s="19"/>
      <c r="B611" s="17"/>
      <c r="C611" s="17"/>
      <c r="D611" s="17">
        <f t="shared" si="18"/>
        <v>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9.5" hidden="1" thickBot="1" x14ac:dyDescent="0.35">
      <c r="A612" s="19"/>
      <c r="B612" s="17"/>
      <c r="C612" s="17"/>
      <c r="D612" s="17">
        <f t="shared" si="18"/>
        <v>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9.5" hidden="1" thickBot="1" x14ac:dyDescent="0.35">
      <c r="A613" s="19"/>
      <c r="B613" s="17"/>
      <c r="C613" s="17"/>
      <c r="D613" s="17">
        <f t="shared" si="18"/>
        <v>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9.5" hidden="1" thickBot="1" x14ac:dyDescent="0.35">
      <c r="A614" s="19"/>
      <c r="B614" s="17"/>
      <c r="C614" s="17"/>
      <c r="D614" s="17">
        <f t="shared" si="18"/>
        <v>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9.5" hidden="1" thickBot="1" x14ac:dyDescent="0.35">
      <c r="A615" s="19"/>
      <c r="B615" s="17"/>
      <c r="C615" s="17"/>
      <c r="D615" s="17">
        <f t="shared" si="18"/>
        <v>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9.5" hidden="1" thickBot="1" x14ac:dyDescent="0.35">
      <c r="A616" s="19"/>
      <c r="B616" s="17"/>
      <c r="C616" s="17"/>
      <c r="D616" s="17">
        <f t="shared" si="18"/>
        <v>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9.5" hidden="1" thickBot="1" x14ac:dyDescent="0.35">
      <c r="A617" s="19"/>
      <c r="B617" s="17"/>
      <c r="C617" s="17"/>
      <c r="D617" s="17">
        <f t="shared" si="18"/>
        <v>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9.5" hidden="1" thickBot="1" x14ac:dyDescent="0.35">
      <c r="A618" s="19"/>
      <c r="B618" s="17"/>
      <c r="C618" s="17"/>
      <c r="D618" s="17">
        <f t="shared" si="18"/>
        <v>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9.5" hidden="1" thickBot="1" x14ac:dyDescent="0.35">
      <c r="A619" s="19"/>
      <c r="B619" s="17"/>
      <c r="C619" s="17"/>
      <c r="D619" s="17">
        <f t="shared" si="18"/>
        <v>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9.5" hidden="1" thickBot="1" x14ac:dyDescent="0.35">
      <c r="A620" s="19"/>
      <c r="B620" s="17"/>
      <c r="C620" s="17"/>
      <c r="D620" s="17">
        <f t="shared" si="18"/>
        <v>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9.5" hidden="1" thickBot="1" x14ac:dyDescent="0.35">
      <c r="A621" s="19"/>
      <c r="B621" s="17"/>
      <c r="C621" s="17"/>
      <c r="D621" s="17">
        <f t="shared" si="18"/>
        <v>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9.5" hidden="1" thickBot="1" x14ac:dyDescent="0.35">
      <c r="A622" s="19"/>
      <c r="B622" s="17"/>
      <c r="C622" s="17"/>
      <c r="D622" s="17">
        <f t="shared" si="18"/>
        <v>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9.5" hidden="1" thickBot="1" x14ac:dyDescent="0.35">
      <c r="A623" s="19"/>
      <c r="B623" s="17"/>
      <c r="C623" s="17"/>
      <c r="D623" s="17">
        <f t="shared" si="18"/>
        <v>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9.5" hidden="1" thickBot="1" x14ac:dyDescent="0.35">
      <c r="A624" s="19"/>
      <c r="B624" s="17"/>
      <c r="C624" s="17"/>
      <c r="D624" s="17">
        <f t="shared" si="18"/>
        <v>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9.5" hidden="1" thickBot="1" x14ac:dyDescent="0.35">
      <c r="A625" s="19"/>
      <c r="B625" s="17"/>
      <c r="C625" s="17"/>
      <c r="D625" s="17">
        <f t="shared" si="18"/>
        <v>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9.5" hidden="1" thickBot="1" x14ac:dyDescent="0.35">
      <c r="A626" s="19"/>
      <c r="B626" s="17"/>
      <c r="C626" s="17"/>
      <c r="D626" s="17">
        <f t="shared" si="18"/>
        <v>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9.5" hidden="1" thickBot="1" x14ac:dyDescent="0.35">
      <c r="A627" s="19"/>
      <c r="B627" s="17"/>
      <c r="C627" s="17"/>
      <c r="D627" s="17">
        <f t="shared" si="18"/>
        <v>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9.5" hidden="1" thickBot="1" x14ac:dyDescent="0.35">
      <c r="A628" s="19"/>
      <c r="B628" s="17"/>
      <c r="C628" s="17"/>
      <c r="D628" s="17">
        <f t="shared" si="18"/>
        <v>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9.5" hidden="1" thickBot="1" x14ac:dyDescent="0.35">
      <c r="A629" s="19"/>
      <c r="B629" s="17"/>
      <c r="C629" s="17"/>
      <c r="D629" s="17">
        <f t="shared" si="18"/>
        <v>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9.5" hidden="1" thickBot="1" x14ac:dyDescent="0.35">
      <c r="A630" s="19"/>
      <c r="B630" s="17"/>
      <c r="C630" s="17"/>
      <c r="D630" s="17">
        <f t="shared" si="18"/>
        <v>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9.5" hidden="1" thickBot="1" x14ac:dyDescent="0.35">
      <c r="A631" s="19"/>
      <c r="B631" s="17"/>
      <c r="C631" s="17"/>
      <c r="D631" s="17">
        <f t="shared" si="18"/>
        <v>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9.5" hidden="1" thickBot="1" x14ac:dyDescent="0.35">
      <c r="A632" s="19"/>
      <c r="B632" s="17"/>
      <c r="C632" s="17"/>
      <c r="D632" s="17">
        <f t="shared" si="18"/>
        <v>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9.5" hidden="1" thickBot="1" x14ac:dyDescent="0.35">
      <c r="A633" s="19"/>
      <c r="B633" s="17"/>
      <c r="C633" s="17"/>
      <c r="D633" s="17">
        <f t="shared" si="18"/>
        <v>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9.5" hidden="1" thickBot="1" x14ac:dyDescent="0.35">
      <c r="A634" s="19"/>
      <c r="B634" s="17"/>
      <c r="C634" s="17"/>
      <c r="D634" s="17">
        <f t="shared" si="18"/>
        <v>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9.5" hidden="1" thickBot="1" x14ac:dyDescent="0.35">
      <c r="A635" s="19"/>
      <c r="B635" s="17"/>
      <c r="C635" s="17"/>
      <c r="D635" s="17">
        <f t="shared" si="18"/>
        <v>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9.5" hidden="1" thickBot="1" x14ac:dyDescent="0.35">
      <c r="A636" s="19"/>
      <c r="B636" s="17"/>
      <c r="C636" s="17"/>
      <c r="D636" s="17">
        <f t="shared" si="18"/>
        <v>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9.5" hidden="1" thickBot="1" x14ac:dyDescent="0.35">
      <c r="A637" s="19"/>
      <c r="B637" s="17"/>
      <c r="C637" s="17"/>
      <c r="D637" s="17">
        <f t="shared" si="18"/>
        <v>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9.5" hidden="1" thickBot="1" x14ac:dyDescent="0.35">
      <c r="A638" s="19"/>
      <c r="B638" s="17"/>
      <c r="C638" s="17"/>
      <c r="D638" s="17">
        <f t="shared" si="18"/>
        <v>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9.5" hidden="1" thickBot="1" x14ac:dyDescent="0.35">
      <c r="A639" s="19"/>
      <c r="B639" s="17"/>
      <c r="C639" s="17"/>
      <c r="D639" s="17">
        <f t="shared" si="18"/>
        <v>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9.5" hidden="1" thickBot="1" x14ac:dyDescent="0.35">
      <c r="A640" s="19"/>
      <c r="B640" s="17"/>
      <c r="C640" s="17"/>
      <c r="D640" s="17">
        <f t="shared" si="18"/>
        <v>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9.5" hidden="1" thickBot="1" x14ac:dyDescent="0.35">
      <c r="A641" s="19"/>
      <c r="B641" s="17"/>
      <c r="C641" s="17"/>
      <c r="D641" s="17">
        <f t="shared" si="18"/>
        <v>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9.5" hidden="1" thickBot="1" x14ac:dyDescent="0.35">
      <c r="A642" s="19"/>
      <c r="B642" s="17"/>
      <c r="C642" s="17"/>
      <c r="D642" s="17">
        <f t="shared" si="18"/>
        <v>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9.5" hidden="1" thickBot="1" x14ac:dyDescent="0.35">
      <c r="A643" s="19"/>
      <c r="B643" s="17"/>
      <c r="C643" s="17"/>
      <c r="D643" s="17">
        <f t="shared" si="18"/>
        <v>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9.5" hidden="1" thickBot="1" x14ac:dyDescent="0.35">
      <c r="A644" s="19"/>
      <c r="B644" s="17"/>
      <c r="C644" s="17"/>
      <c r="D644" s="17">
        <f t="shared" si="18"/>
        <v>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9.5" hidden="1" thickBot="1" x14ac:dyDescent="0.35">
      <c r="A645" s="19"/>
      <c r="B645" s="17"/>
      <c r="C645" s="17"/>
      <c r="D645" s="17">
        <f t="shared" si="18"/>
        <v>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9.5" hidden="1" thickBot="1" x14ac:dyDescent="0.35">
      <c r="A646" s="19"/>
      <c r="B646" s="17"/>
      <c r="C646" s="17"/>
      <c r="D646" s="17">
        <f t="shared" si="18"/>
        <v>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9.5" hidden="1" thickBot="1" x14ac:dyDescent="0.35">
      <c r="A647" s="19"/>
      <c r="B647" s="17"/>
      <c r="C647" s="17"/>
      <c r="D647" s="17">
        <f t="shared" si="18"/>
        <v>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9.5" hidden="1" thickBot="1" x14ac:dyDescent="0.35">
      <c r="A648" s="19"/>
      <c r="B648" s="17"/>
      <c r="C648" s="17"/>
      <c r="D648" s="17">
        <f t="shared" ref="D648:D711" si="19">D647+B648-C648</f>
        <v>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9.5" hidden="1" thickBot="1" x14ac:dyDescent="0.35">
      <c r="A649" s="19"/>
      <c r="B649" s="17"/>
      <c r="C649" s="17"/>
      <c r="D649" s="17">
        <f t="shared" si="19"/>
        <v>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9.5" hidden="1" thickBot="1" x14ac:dyDescent="0.35">
      <c r="A650" s="19"/>
      <c r="B650" s="17"/>
      <c r="C650" s="17"/>
      <c r="D650" s="17">
        <f t="shared" si="19"/>
        <v>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9.5" hidden="1" thickBot="1" x14ac:dyDescent="0.35">
      <c r="A651" s="19"/>
      <c r="B651" s="17"/>
      <c r="C651" s="17"/>
      <c r="D651" s="17">
        <f t="shared" si="19"/>
        <v>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9.5" hidden="1" thickBot="1" x14ac:dyDescent="0.35">
      <c r="A652" s="19"/>
      <c r="B652" s="17"/>
      <c r="C652" s="17"/>
      <c r="D652" s="17">
        <f t="shared" si="19"/>
        <v>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9.5" hidden="1" thickBot="1" x14ac:dyDescent="0.35">
      <c r="A653" s="19"/>
      <c r="B653" s="17"/>
      <c r="C653" s="17"/>
      <c r="D653" s="17">
        <f t="shared" si="19"/>
        <v>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9.5" hidden="1" thickBot="1" x14ac:dyDescent="0.35">
      <c r="A654" s="19"/>
      <c r="B654" s="17"/>
      <c r="C654" s="17"/>
      <c r="D654" s="17">
        <f t="shared" si="19"/>
        <v>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9.5" hidden="1" thickBot="1" x14ac:dyDescent="0.35">
      <c r="A655" s="19"/>
      <c r="B655" s="17"/>
      <c r="C655" s="17"/>
      <c r="D655" s="17">
        <f t="shared" si="19"/>
        <v>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9.5" hidden="1" thickBot="1" x14ac:dyDescent="0.35">
      <c r="A656" s="19"/>
      <c r="B656" s="17"/>
      <c r="C656" s="17"/>
      <c r="D656" s="17">
        <f t="shared" si="19"/>
        <v>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9.5" hidden="1" thickBot="1" x14ac:dyDescent="0.35">
      <c r="A657" s="19"/>
      <c r="B657" s="17"/>
      <c r="C657" s="17"/>
      <c r="D657" s="17">
        <f t="shared" si="19"/>
        <v>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9.5" hidden="1" thickBot="1" x14ac:dyDescent="0.35">
      <c r="A658" s="19"/>
      <c r="B658" s="17"/>
      <c r="C658" s="17"/>
      <c r="D658" s="17">
        <f t="shared" si="19"/>
        <v>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9.5" hidden="1" thickBot="1" x14ac:dyDescent="0.35">
      <c r="A659" s="19"/>
      <c r="B659" s="17"/>
      <c r="C659" s="17"/>
      <c r="D659" s="17">
        <f t="shared" si="19"/>
        <v>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9.5" hidden="1" thickBot="1" x14ac:dyDescent="0.35">
      <c r="A660" s="19"/>
      <c r="B660" s="17"/>
      <c r="C660" s="17"/>
      <c r="D660" s="17">
        <f t="shared" si="19"/>
        <v>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9.5" hidden="1" thickBot="1" x14ac:dyDescent="0.35">
      <c r="A661" s="19"/>
      <c r="B661" s="17"/>
      <c r="C661" s="17"/>
      <c r="D661" s="17">
        <f t="shared" si="19"/>
        <v>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9.5" hidden="1" thickBot="1" x14ac:dyDescent="0.35">
      <c r="A662" s="19"/>
      <c r="B662" s="17"/>
      <c r="C662" s="17"/>
      <c r="D662" s="17">
        <f t="shared" si="19"/>
        <v>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9.5" hidden="1" thickBot="1" x14ac:dyDescent="0.35">
      <c r="A663" s="19"/>
      <c r="B663" s="17"/>
      <c r="C663" s="17"/>
      <c r="D663" s="17">
        <f t="shared" si="19"/>
        <v>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9.5" hidden="1" thickBot="1" x14ac:dyDescent="0.35">
      <c r="A664" s="19"/>
      <c r="B664" s="17"/>
      <c r="C664" s="17"/>
      <c r="D664" s="17">
        <f t="shared" si="19"/>
        <v>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9.5" hidden="1" thickBot="1" x14ac:dyDescent="0.35">
      <c r="A665" s="19"/>
      <c r="B665" s="17"/>
      <c r="C665" s="17"/>
      <c r="D665" s="17">
        <f t="shared" si="19"/>
        <v>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9.5" hidden="1" thickBot="1" x14ac:dyDescent="0.35">
      <c r="A666" s="19"/>
      <c r="B666" s="17"/>
      <c r="C666" s="17"/>
      <c r="D666" s="17">
        <f t="shared" si="19"/>
        <v>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9.5" hidden="1" thickBot="1" x14ac:dyDescent="0.35">
      <c r="A667" s="19"/>
      <c r="B667" s="17"/>
      <c r="C667" s="17"/>
      <c r="D667" s="17">
        <f t="shared" si="19"/>
        <v>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9.5" hidden="1" thickBot="1" x14ac:dyDescent="0.35">
      <c r="A668" s="19"/>
      <c r="B668" s="17"/>
      <c r="C668" s="17"/>
      <c r="D668" s="17">
        <f t="shared" si="19"/>
        <v>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9.5" hidden="1" thickBot="1" x14ac:dyDescent="0.35">
      <c r="A669" s="19"/>
      <c r="B669" s="17"/>
      <c r="C669" s="17"/>
      <c r="D669" s="17">
        <f t="shared" si="19"/>
        <v>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9.5" hidden="1" thickBot="1" x14ac:dyDescent="0.35">
      <c r="A670" s="19"/>
      <c r="B670" s="17"/>
      <c r="C670" s="17"/>
      <c r="D670" s="17">
        <f t="shared" si="19"/>
        <v>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9.5" hidden="1" thickBot="1" x14ac:dyDescent="0.35">
      <c r="A671" s="19"/>
      <c r="B671" s="17"/>
      <c r="C671" s="17"/>
      <c r="D671" s="17">
        <f t="shared" si="19"/>
        <v>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9.5" hidden="1" thickBot="1" x14ac:dyDescent="0.35">
      <c r="A672" s="19"/>
      <c r="B672" s="17"/>
      <c r="C672" s="17"/>
      <c r="D672" s="17">
        <f t="shared" si="19"/>
        <v>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9.5" hidden="1" thickBot="1" x14ac:dyDescent="0.35">
      <c r="A673" s="19"/>
      <c r="B673" s="17"/>
      <c r="C673" s="17"/>
      <c r="D673" s="17">
        <f t="shared" si="19"/>
        <v>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9.5" hidden="1" thickBot="1" x14ac:dyDescent="0.35">
      <c r="A674" s="19"/>
      <c r="B674" s="17"/>
      <c r="C674" s="17"/>
      <c r="D674" s="17">
        <f t="shared" si="19"/>
        <v>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9.5" hidden="1" thickBot="1" x14ac:dyDescent="0.35">
      <c r="A675" s="19"/>
      <c r="B675" s="17"/>
      <c r="C675" s="17"/>
      <c r="D675" s="17">
        <f t="shared" si="19"/>
        <v>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9.5" hidden="1" thickBot="1" x14ac:dyDescent="0.35">
      <c r="A676" s="19"/>
      <c r="B676" s="17"/>
      <c r="C676" s="17"/>
      <c r="D676" s="17">
        <f t="shared" si="19"/>
        <v>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9.5" hidden="1" thickBot="1" x14ac:dyDescent="0.35">
      <c r="A677" s="19"/>
      <c r="B677" s="17"/>
      <c r="C677" s="17"/>
      <c r="D677" s="17">
        <f t="shared" si="19"/>
        <v>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9.5" hidden="1" thickBot="1" x14ac:dyDescent="0.35">
      <c r="A678" s="19"/>
      <c r="B678" s="17"/>
      <c r="C678" s="17"/>
      <c r="D678" s="17">
        <f t="shared" si="19"/>
        <v>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9.5" hidden="1" thickBot="1" x14ac:dyDescent="0.35">
      <c r="A679" s="19"/>
      <c r="B679" s="17"/>
      <c r="C679" s="17"/>
      <c r="D679" s="17">
        <f t="shared" si="19"/>
        <v>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9.5" hidden="1" thickBot="1" x14ac:dyDescent="0.35">
      <c r="A680" s="19"/>
      <c r="B680" s="17"/>
      <c r="C680" s="17"/>
      <c r="D680" s="17">
        <f t="shared" si="19"/>
        <v>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9.5" hidden="1" thickBot="1" x14ac:dyDescent="0.35">
      <c r="A681" s="19"/>
      <c r="B681" s="17"/>
      <c r="C681" s="17"/>
      <c r="D681" s="17">
        <f t="shared" si="19"/>
        <v>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9.5" hidden="1" thickBot="1" x14ac:dyDescent="0.35">
      <c r="A682" s="19"/>
      <c r="B682" s="17"/>
      <c r="C682" s="17"/>
      <c r="D682" s="17">
        <f t="shared" si="19"/>
        <v>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9.5" hidden="1" thickBot="1" x14ac:dyDescent="0.35">
      <c r="A683" s="19"/>
      <c r="B683" s="17"/>
      <c r="C683" s="17"/>
      <c r="D683" s="17">
        <f t="shared" si="19"/>
        <v>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9.5" hidden="1" thickBot="1" x14ac:dyDescent="0.35">
      <c r="A684" s="19"/>
      <c r="B684" s="17"/>
      <c r="C684" s="17"/>
      <c r="D684" s="17">
        <f t="shared" si="19"/>
        <v>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9.5" hidden="1" thickBot="1" x14ac:dyDescent="0.35">
      <c r="A685" s="19"/>
      <c r="B685" s="17"/>
      <c r="C685" s="17"/>
      <c r="D685" s="17">
        <f t="shared" si="19"/>
        <v>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9.5" hidden="1" thickBot="1" x14ac:dyDescent="0.35">
      <c r="A686" s="19"/>
      <c r="B686" s="17"/>
      <c r="C686" s="17"/>
      <c r="D686" s="17">
        <f t="shared" si="19"/>
        <v>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9.5" hidden="1" thickBot="1" x14ac:dyDescent="0.35">
      <c r="A687" s="19"/>
      <c r="B687" s="17"/>
      <c r="C687" s="17"/>
      <c r="D687" s="17">
        <f t="shared" si="19"/>
        <v>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9.5" hidden="1" thickBot="1" x14ac:dyDescent="0.35">
      <c r="A688" s="19"/>
      <c r="B688" s="17"/>
      <c r="C688" s="17"/>
      <c r="D688" s="17">
        <f t="shared" si="19"/>
        <v>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9.5" hidden="1" thickBot="1" x14ac:dyDescent="0.35">
      <c r="A689" s="19"/>
      <c r="B689" s="17"/>
      <c r="C689" s="17"/>
      <c r="D689" s="17">
        <f t="shared" si="19"/>
        <v>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9.5" hidden="1" thickBot="1" x14ac:dyDescent="0.35">
      <c r="A690" s="19"/>
      <c r="B690" s="17"/>
      <c r="C690" s="17"/>
      <c r="D690" s="17">
        <f t="shared" si="19"/>
        <v>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9.5" hidden="1" thickBot="1" x14ac:dyDescent="0.35">
      <c r="A691" s="19"/>
      <c r="B691" s="17"/>
      <c r="C691" s="17"/>
      <c r="D691" s="17">
        <f t="shared" si="19"/>
        <v>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9.5" hidden="1" thickBot="1" x14ac:dyDescent="0.35">
      <c r="A692" s="19"/>
      <c r="B692" s="17"/>
      <c r="C692" s="17"/>
      <c r="D692" s="17">
        <f t="shared" si="19"/>
        <v>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9.5" hidden="1" thickBot="1" x14ac:dyDescent="0.35">
      <c r="A693" s="19"/>
      <c r="B693" s="17"/>
      <c r="C693" s="17"/>
      <c r="D693" s="17">
        <f t="shared" si="19"/>
        <v>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9.5" hidden="1" thickBot="1" x14ac:dyDescent="0.35">
      <c r="A694" s="19"/>
      <c r="B694" s="17"/>
      <c r="C694" s="17"/>
      <c r="D694" s="17">
        <f t="shared" si="19"/>
        <v>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9.5" hidden="1" thickBot="1" x14ac:dyDescent="0.35">
      <c r="A695" s="19"/>
      <c r="B695" s="17"/>
      <c r="C695" s="17"/>
      <c r="D695" s="17">
        <f t="shared" si="19"/>
        <v>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9.5" hidden="1" thickBot="1" x14ac:dyDescent="0.35">
      <c r="A696" s="19"/>
      <c r="B696" s="17"/>
      <c r="C696" s="17"/>
      <c r="D696" s="17">
        <f t="shared" si="19"/>
        <v>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9.5" hidden="1" thickBot="1" x14ac:dyDescent="0.35">
      <c r="A697" s="19"/>
      <c r="B697" s="17"/>
      <c r="C697" s="17"/>
      <c r="D697" s="17">
        <f t="shared" si="19"/>
        <v>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9.5" hidden="1" thickBot="1" x14ac:dyDescent="0.35">
      <c r="A698" s="19"/>
      <c r="B698" s="17"/>
      <c r="C698" s="17"/>
      <c r="D698" s="17">
        <f t="shared" si="19"/>
        <v>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9.5" hidden="1" thickBot="1" x14ac:dyDescent="0.35">
      <c r="A699" s="19"/>
      <c r="B699" s="17"/>
      <c r="C699" s="17"/>
      <c r="D699" s="17">
        <f t="shared" si="19"/>
        <v>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9.5" hidden="1" thickBot="1" x14ac:dyDescent="0.35">
      <c r="A700" s="19"/>
      <c r="B700" s="17"/>
      <c r="C700" s="17"/>
      <c r="D700" s="17">
        <f t="shared" si="19"/>
        <v>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9.5" hidden="1" thickBot="1" x14ac:dyDescent="0.35">
      <c r="A701" s="19"/>
      <c r="B701" s="17"/>
      <c r="C701" s="17"/>
      <c r="D701" s="17">
        <f t="shared" si="19"/>
        <v>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9.5" hidden="1" thickBot="1" x14ac:dyDescent="0.35">
      <c r="A702" s="19"/>
      <c r="B702" s="17"/>
      <c r="C702" s="17"/>
      <c r="D702" s="17">
        <f t="shared" si="19"/>
        <v>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9.5" hidden="1" thickBot="1" x14ac:dyDescent="0.35">
      <c r="A703" s="19"/>
      <c r="B703" s="17"/>
      <c r="C703" s="17"/>
      <c r="D703" s="17">
        <f t="shared" si="19"/>
        <v>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9.5" hidden="1" thickBot="1" x14ac:dyDescent="0.35">
      <c r="A704" s="19"/>
      <c r="B704" s="17"/>
      <c r="C704" s="17"/>
      <c r="D704" s="17">
        <f t="shared" si="19"/>
        <v>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9.5" hidden="1" thickBot="1" x14ac:dyDescent="0.35">
      <c r="A705" s="19"/>
      <c r="B705" s="17"/>
      <c r="C705" s="17"/>
      <c r="D705" s="17">
        <f t="shared" si="19"/>
        <v>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9.5" hidden="1" thickBot="1" x14ac:dyDescent="0.35">
      <c r="A706" s="19"/>
      <c r="B706" s="17"/>
      <c r="C706" s="17"/>
      <c r="D706" s="17">
        <f t="shared" si="19"/>
        <v>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9.5" hidden="1" thickBot="1" x14ac:dyDescent="0.35">
      <c r="A707" s="19"/>
      <c r="B707" s="17"/>
      <c r="C707" s="17"/>
      <c r="D707" s="17">
        <f t="shared" si="19"/>
        <v>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9.5" hidden="1" thickBot="1" x14ac:dyDescent="0.35">
      <c r="A708" s="19"/>
      <c r="B708" s="17"/>
      <c r="C708" s="17"/>
      <c r="D708" s="17">
        <f t="shared" si="19"/>
        <v>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9.5" hidden="1" thickBot="1" x14ac:dyDescent="0.35">
      <c r="A709" s="19"/>
      <c r="B709" s="17"/>
      <c r="C709" s="17"/>
      <c r="D709" s="17">
        <f t="shared" si="19"/>
        <v>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9.5" hidden="1" thickBot="1" x14ac:dyDescent="0.35">
      <c r="A710" s="19"/>
      <c r="B710" s="17"/>
      <c r="C710" s="17"/>
      <c r="D710" s="17">
        <f t="shared" si="19"/>
        <v>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9.5" hidden="1" thickBot="1" x14ac:dyDescent="0.35">
      <c r="A711" s="19"/>
      <c r="B711" s="17"/>
      <c r="C711" s="17"/>
      <c r="D711" s="17">
        <f t="shared" si="19"/>
        <v>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9.5" hidden="1" thickBot="1" x14ac:dyDescent="0.35">
      <c r="A712" s="19"/>
      <c r="B712" s="17"/>
      <c r="C712" s="17"/>
      <c r="D712" s="17">
        <f t="shared" ref="D712:D765" si="20">D711+B712-C712</f>
        <v>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9.5" hidden="1" thickBot="1" x14ac:dyDescent="0.35">
      <c r="A713" s="19"/>
      <c r="B713" s="17"/>
      <c r="C713" s="17"/>
      <c r="D713" s="17">
        <f t="shared" si="20"/>
        <v>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9.5" hidden="1" thickBot="1" x14ac:dyDescent="0.35">
      <c r="A714" s="19"/>
      <c r="B714" s="17"/>
      <c r="C714" s="17"/>
      <c r="D714" s="17">
        <f t="shared" si="20"/>
        <v>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9.5" hidden="1" thickBot="1" x14ac:dyDescent="0.35">
      <c r="A715" s="19"/>
      <c r="B715" s="17"/>
      <c r="C715" s="17"/>
      <c r="D715" s="17">
        <f t="shared" si="20"/>
        <v>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9.5" hidden="1" thickBot="1" x14ac:dyDescent="0.35">
      <c r="A716" s="19"/>
      <c r="B716" s="17"/>
      <c r="C716" s="17"/>
      <c r="D716" s="17">
        <f t="shared" si="20"/>
        <v>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9.5" hidden="1" thickBot="1" x14ac:dyDescent="0.35">
      <c r="A717" s="19"/>
      <c r="B717" s="17"/>
      <c r="C717" s="17"/>
      <c r="D717" s="17">
        <f t="shared" si="20"/>
        <v>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9.5" hidden="1" thickBot="1" x14ac:dyDescent="0.35">
      <c r="A718" s="19"/>
      <c r="B718" s="17"/>
      <c r="C718" s="17"/>
      <c r="D718" s="17">
        <f t="shared" si="20"/>
        <v>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9.5" hidden="1" thickBot="1" x14ac:dyDescent="0.35">
      <c r="A719" s="19"/>
      <c r="B719" s="17"/>
      <c r="C719" s="17"/>
      <c r="D719" s="17">
        <f t="shared" si="20"/>
        <v>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9.5" hidden="1" thickBot="1" x14ac:dyDescent="0.35">
      <c r="A720" s="19"/>
      <c r="B720" s="17"/>
      <c r="C720" s="17"/>
      <c r="D720" s="17">
        <f t="shared" si="20"/>
        <v>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9.5" hidden="1" thickBot="1" x14ac:dyDescent="0.35">
      <c r="A721" s="19"/>
      <c r="B721" s="17"/>
      <c r="C721" s="17"/>
      <c r="D721" s="17">
        <f t="shared" si="20"/>
        <v>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9.5" hidden="1" thickBot="1" x14ac:dyDescent="0.35">
      <c r="A722" s="19"/>
      <c r="B722" s="17"/>
      <c r="C722" s="17"/>
      <c r="D722" s="17">
        <f t="shared" si="20"/>
        <v>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9.5" hidden="1" thickBot="1" x14ac:dyDescent="0.35">
      <c r="A723" s="19"/>
      <c r="B723" s="17"/>
      <c r="C723" s="17"/>
      <c r="D723" s="17">
        <f t="shared" si="20"/>
        <v>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9.5" hidden="1" thickBot="1" x14ac:dyDescent="0.35">
      <c r="A724" s="19"/>
      <c r="B724" s="17"/>
      <c r="C724" s="17"/>
      <c r="D724" s="17">
        <f t="shared" si="20"/>
        <v>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9.5" hidden="1" thickBot="1" x14ac:dyDescent="0.35">
      <c r="A725" s="19"/>
      <c r="B725" s="17"/>
      <c r="C725" s="17"/>
      <c r="D725" s="17">
        <f t="shared" si="20"/>
        <v>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9.5" hidden="1" thickBot="1" x14ac:dyDescent="0.35">
      <c r="A726" s="19"/>
      <c r="B726" s="17"/>
      <c r="C726" s="17"/>
      <c r="D726" s="17">
        <f t="shared" si="20"/>
        <v>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9.5" hidden="1" thickBot="1" x14ac:dyDescent="0.35">
      <c r="A727" s="19"/>
      <c r="B727" s="17"/>
      <c r="C727" s="17"/>
      <c r="D727" s="17">
        <f t="shared" si="20"/>
        <v>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9.5" hidden="1" thickBot="1" x14ac:dyDescent="0.35">
      <c r="A728" s="19"/>
      <c r="B728" s="17"/>
      <c r="C728" s="17"/>
      <c r="D728" s="17">
        <f t="shared" si="20"/>
        <v>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9.5" hidden="1" thickBot="1" x14ac:dyDescent="0.35">
      <c r="A729" s="19"/>
      <c r="B729" s="17"/>
      <c r="C729" s="17"/>
      <c r="D729" s="17">
        <f t="shared" si="20"/>
        <v>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9.5" hidden="1" thickBot="1" x14ac:dyDescent="0.35">
      <c r="A730" s="19"/>
      <c r="B730" s="17"/>
      <c r="C730" s="17"/>
      <c r="D730" s="17">
        <f t="shared" si="20"/>
        <v>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9.5" hidden="1" thickBot="1" x14ac:dyDescent="0.35">
      <c r="A731" s="19"/>
      <c r="B731" s="17"/>
      <c r="C731" s="17"/>
      <c r="D731" s="17">
        <f t="shared" si="20"/>
        <v>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9.5" hidden="1" thickBot="1" x14ac:dyDescent="0.35">
      <c r="A732" s="19"/>
      <c r="B732" s="17"/>
      <c r="C732" s="17"/>
      <c r="D732" s="17">
        <f t="shared" si="20"/>
        <v>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9.5" hidden="1" thickBot="1" x14ac:dyDescent="0.35">
      <c r="A733" s="19"/>
      <c r="B733" s="17"/>
      <c r="C733" s="17"/>
      <c r="D733" s="17">
        <f t="shared" si="20"/>
        <v>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9.5" hidden="1" thickBot="1" x14ac:dyDescent="0.35">
      <c r="A734" s="19"/>
      <c r="B734" s="17"/>
      <c r="C734" s="17"/>
      <c r="D734" s="17">
        <f t="shared" si="20"/>
        <v>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9.5" hidden="1" thickBot="1" x14ac:dyDescent="0.35">
      <c r="A735" s="19"/>
      <c r="B735" s="17"/>
      <c r="C735" s="17"/>
      <c r="D735" s="17">
        <f t="shared" si="20"/>
        <v>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9.5" hidden="1" thickBot="1" x14ac:dyDescent="0.35">
      <c r="A736" s="19"/>
      <c r="B736" s="17"/>
      <c r="C736" s="17"/>
      <c r="D736" s="17">
        <f t="shared" si="20"/>
        <v>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9.5" hidden="1" thickBot="1" x14ac:dyDescent="0.35">
      <c r="A737" s="19"/>
      <c r="B737" s="17"/>
      <c r="C737" s="17"/>
      <c r="D737" s="17">
        <f t="shared" si="20"/>
        <v>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9.5" hidden="1" thickBot="1" x14ac:dyDescent="0.35">
      <c r="A738" s="19"/>
      <c r="B738" s="17"/>
      <c r="C738" s="17"/>
      <c r="D738" s="17">
        <f t="shared" si="20"/>
        <v>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9.5" hidden="1" thickBot="1" x14ac:dyDescent="0.35">
      <c r="A739" s="19"/>
      <c r="B739" s="17"/>
      <c r="C739" s="17"/>
      <c r="D739" s="17">
        <f t="shared" si="20"/>
        <v>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9.5" hidden="1" thickBot="1" x14ac:dyDescent="0.35">
      <c r="A740" s="19"/>
      <c r="B740" s="17"/>
      <c r="C740" s="17"/>
      <c r="D740" s="17">
        <f t="shared" si="20"/>
        <v>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9.5" hidden="1" thickBot="1" x14ac:dyDescent="0.35">
      <c r="A741" s="19"/>
      <c r="B741" s="17"/>
      <c r="C741" s="17"/>
      <c r="D741" s="17">
        <f t="shared" si="20"/>
        <v>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9.5" hidden="1" thickBot="1" x14ac:dyDescent="0.35">
      <c r="A742" s="19"/>
      <c r="B742" s="17"/>
      <c r="C742" s="17"/>
      <c r="D742" s="17">
        <f t="shared" si="20"/>
        <v>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9.5" hidden="1" thickBot="1" x14ac:dyDescent="0.35">
      <c r="A743" s="19"/>
      <c r="B743" s="17"/>
      <c r="C743" s="17"/>
      <c r="D743" s="17">
        <f t="shared" si="20"/>
        <v>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9.5" hidden="1" thickBot="1" x14ac:dyDescent="0.35">
      <c r="A744" s="19"/>
      <c r="B744" s="17"/>
      <c r="C744" s="17"/>
      <c r="D744" s="17">
        <f t="shared" si="20"/>
        <v>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9.5" hidden="1" thickBot="1" x14ac:dyDescent="0.35">
      <c r="A745" s="19"/>
      <c r="B745" s="17"/>
      <c r="C745" s="17"/>
      <c r="D745" s="17">
        <f t="shared" si="20"/>
        <v>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9.5" hidden="1" thickBot="1" x14ac:dyDescent="0.35">
      <c r="A746" s="19"/>
      <c r="B746" s="17"/>
      <c r="C746" s="17"/>
      <c r="D746" s="17">
        <f t="shared" si="20"/>
        <v>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9.5" hidden="1" thickBot="1" x14ac:dyDescent="0.35">
      <c r="A747" s="19"/>
      <c r="B747" s="17"/>
      <c r="C747" s="17"/>
      <c r="D747" s="17">
        <f t="shared" si="20"/>
        <v>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9.5" hidden="1" thickBot="1" x14ac:dyDescent="0.35">
      <c r="A748" s="19"/>
      <c r="B748" s="17"/>
      <c r="C748" s="17"/>
      <c r="D748" s="17">
        <f t="shared" si="20"/>
        <v>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9.5" hidden="1" thickBot="1" x14ac:dyDescent="0.35">
      <c r="A749" s="19"/>
      <c r="B749" s="17"/>
      <c r="C749" s="17"/>
      <c r="D749" s="17">
        <f t="shared" si="20"/>
        <v>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9.5" hidden="1" thickBot="1" x14ac:dyDescent="0.35">
      <c r="A750" s="19"/>
      <c r="B750" s="17"/>
      <c r="C750" s="17"/>
      <c r="D750" s="17">
        <f t="shared" si="20"/>
        <v>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9.5" hidden="1" thickBot="1" x14ac:dyDescent="0.35">
      <c r="A751" s="19"/>
      <c r="B751" s="17"/>
      <c r="C751" s="17"/>
      <c r="D751" s="17">
        <f t="shared" si="20"/>
        <v>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9.5" hidden="1" thickBot="1" x14ac:dyDescent="0.35">
      <c r="A752" s="19"/>
      <c r="B752" s="17"/>
      <c r="C752" s="17"/>
      <c r="D752" s="17">
        <f t="shared" si="20"/>
        <v>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9.5" hidden="1" thickBot="1" x14ac:dyDescent="0.35">
      <c r="A753" s="19"/>
      <c r="B753" s="17"/>
      <c r="C753" s="17"/>
      <c r="D753" s="17">
        <f t="shared" si="20"/>
        <v>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9.5" hidden="1" thickBot="1" x14ac:dyDescent="0.35">
      <c r="A754" s="19"/>
      <c r="B754" s="17"/>
      <c r="C754" s="17"/>
      <c r="D754" s="17">
        <f t="shared" si="20"/>
        <v>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9.5" hidden="1" thickBot="1" x14ac:dyDescent="0.35">
      <c r="A755" s="19"/>
      <c r="B755" s="17"/>
      <c r="C755" s="17"/>
      <c r="D755" s="17">
        <f t="shared" si="20"/>
        <v>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9.5" hidden="1" thickBot="1" x14ac:dyDescent="0.35">
      <c r="A756" s="19"/>
      <c r="B756" s="17"/>
      <c r="C756" s="17"/>
      <c r="D756" s="17">
        <f t="shared" si="20"/>
        <v>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9.5" hidden="1" thickBot="1" x14ac:dyDescent="0.35">
      <c r="A757" s="19"/>
      <c r="B757" s="17"/>
      <c r="C757" s="17"/>
      <c r="D757" s="17">
        <f t="shared" si="20"/>
        <v>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9.5" hidden="1" thickBot="1" x14ac:dyDescent="0.35">
      <c r="A758" s="19"/>
      <c r="B758" s="17"/>
      <c r="C758" s="17"/>
      <c r="D758" s="17">
        <f t="shared" si="20"/>
        <v>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9.5" hidden="1" thickBot="1" x14ac:dyDescent="0.35">
      <c r="A759" s="19"/>
      <c r="B759" s="17"/>
      <c r="C759" s="17"/>
      <c r="D759" s="17">
        <f t="shared" si="20"/>
        <v>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9.5" hidden="1" thickBot="1" x14ac:dyDescent="0.35">
      <c r="A760" s="19"/>
      <c r="B760" s="17"/>
      <c r="C760" s="17"/>
      <c r="D760" s="17">
        <f t="shared" si="20"/>
        <v>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9.5" hidden="1" thickBot="1" x14ac:dyDescent="0.35">
      <c r="A761" s="19"/>
      <c r="B761" s="17"/>
      <c r="C761" s="17"/>
      <c r="D761" s="17">
        <f t="shared" si="20"/>
        <v>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9.5" hidden="1" thickBot="1" x14ac:dyDescent="0.35">
      <c r="A762" s="19"/>
      <c r="B762" s="17"/>
      <c r="C762" s="17"/>
      <c r="D762" s="17">
        <f t="shared" si="20"/>
        <v>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9.5" hidden="1" thickBot="1" x14ac:dyDescent="0.35">
      <c r="A763" s="19"/>
      <c r="B763" s="17"/>
      <c r="C763" s="17"/>
      <c r="D763" s="17">
        <f t="shared" si="20"/>
        <v>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9.5" hidden="1" thickBot="1" x14ac:dyDescent="0.35">
      <c r="A764" s="19"/>
      <c r="B764" s="17"/>
      <c r="C764" s="17"/>
      <c r="D764" s="17">
        <f t="shared" si="20"/>
        <v>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hidden="1" thickBot="1" x14ac:dyDescent="0.35">
      <c r="A765" s="19"/>
      <c r="B765" s="17"/>
      <c r="C765" s="17"/>
      <c r="D765" s="17">
        <f t="shared" si="20"/>
        <v>0</v>
      </c>
      <c r="E765" s="18"/>
      <c r="F765" s="7"/>
      <c r="G765" s="7"/>
      <c r="H765" s="7"/>
      <c r="I765" s="7"/>
      <c r="J765" s="7"/>
      <c r="K765" s="7"/>
      <c r="L765" s="7"/>
    </row>
    <row r="766" spans="1:12" s="9" customFormat="1" ht="19.5" hidden="1" thickBot="1" x14ac:dyDescent="0.35">
      <c r="A766" s="19"/>
      <c r="B766" s="17"/>
      <c r="C766" s="17"/>
      <c r="D766" s="17">
        <f>D765+B766-C766</f>
        <v>0</v>
      </c>
      <c r="E766" s="18"/>
      <c r="F766" s="7"/>
      <c r="G766" s="7"/>
      <c r="H766" s="7"/>
      <c r="I766" s="7"/>
      <c r="J766" s="7"/>
      <c r="K766" s="7"/>
      <c r="L766" s="7"/>
    </row>
    <row r="767" spans="1:12" ht="30" thickTop="1" thickBot="1" x14ac:dyDescent="0.5">
      <c r="A767" s="29" t="s">
        <v>9</v>
      </c>
      <c r="B767" s="30">
        <f>SUM(B6:B766)</f>
        <v>0</v>
      </c>
      <c r="C767" s="30">
        <f>SUM(C6:C766)</f>
        <v>0</v>
      </c>
      <c r="D767" s="30">
        <f>B767-C767</f>
        <v>0</v>
      </c>
      <c r="E767" s="31" t="s">
        <v>10</v>
      </c>
      <c r="F767" s="1"/>
      <c r="G767" s="1"/>
      <c r="H767" s="1"/>
      <c r="I767" s="1"/>
      <c r="J767" s="1"/>
      <c r="K767" s="1"/>
      <c r="L767" s="1"/>
    </row>
    <row r="768" spans="1:12" ht="29.25" thickBot="1" x14ac:dyDescent="0.5">
      <c r="A768" s="32" t="s">
        <v>7</v>
      </c>
      <c r="B768" s="33">
        <f>B767-C767</f>
        <v>0</v>
      </c>
      <c r="C768" s="204"/>
      <c r="D768" s="205"/>
      <c r="E768" s="206"/>
      <c r="F768" s="1"/>
      <c r="G768" s="1"/>
      <c r="H768" s="1"/>
      <c r="I768" s="1"/>
      <c r="J768" s="1"/>
      <c r="K768" s="1"/>
      <c r="L768" s="1"/>
    </row>
    <row r="769" spans="10:11" x14ac:dyDescent="0.45">
      <c r="J769" s="38">
        <f>H570</f>
        <v>163070.56</v>
      </c>
      <c r="K769" s="2" t="s">
        <v>24</v>
      </c>
    </row>
    <row r="770" spans="10:11" x14ac:dyDescent="0.45">
      <c r="J770" s="46">
        <f>B768</f>
        <v>0</v>
      </c>
      <c r="K770" s="2" t="s">
        <v>25</v>
      </c>
    </row>
  </sheetData>
  <mergeCells count="7">
    <mergeCell ref="C768:E768"/>
    <mergeCell ref="A1:E1"/>
    <mergeCell ref="G1:K1"/>
    <mergeCell ref="A2:C2"/>
    <mergeCell ref="D2:E2"/>
    <mergeCell ref="G2:I2"/>
    <mergeCell ref="I570:K570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5BF6-E3FB-4B1A-9DA8-5548BA90AAA4}">
  <sheetPr>
    <tabColor theme="9" tint="0.59999389629810485"/>
  </sheetPr>
  <dimension ref="A1:L768"/>
  <sheetViews>
    <sheetView showGridLines="0" rightToLeft="1" topLeftCell="A4" zoomScaleNormal="100" workbookViewId="0">
      <pane xSplit="1" ySplit="2" topLeftCell="B223" activePane="bottomRight" state="frozen"/>
      <selection activeCell="C239" sqref="C239"/>
      <selection pane="topRight" activeCell="C239" sqref="C239"/>
      <selection pane="bottomLeft" activeCell="C239" sqref="C239"/>
      <selection pane="bottomRight" activeCell="C243" sqref="C243"/>
    </sheetView>
  </sheetViews>
  <sheetFormatPr defaultColWidth="9.140625" defaultRowHeight="28.5" x14ac:dyDescent="0.45"/>
  <cols>
    <col min="1" max="1" width="14.28515625" style="2" customWidth="1"/>
    <col min="2" max="2" width="20.28515625" style="2" customWidth="1"/>
    <col min="3" max="3" width="20" style="2" customWidth="1"/>
    <col min="4" max="4" width="20.28515625" style="2" customWidth="1"/>
    <col min="5" max="5" width="42.7109375" style="2" customWidth="1"/>
    <col min="6" max="6" width="9.140625" style="2"/>
    <col min="7" max="7" width="14.28515625" style="2" bestFit="1" customWidth="1"/>
    <col min="8" max="8" width="17" style="2" bestFit="1" customWidth="1"/>
    <col min="9" max="9" width="18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16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Pro</v>
      </c>
      <c r="E2" s="211"/>
      <c r="F2" s="1"/>
      <c r="G2" s="212" t="s">
        <v>1</v>
      </c>
      <c r="H2" s="212"/>
      <c r="I2" s="212"/>
      <c r="J2" s="3" t="str">
        <f>A1</f>
        <v>Pro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171</v>
      </c>
      <c r="C5" s="11" t="s">
        <v>172</v>
      </c>
      <c r="D5" s="11" t="s">
        <v>7</v>
      </c>
      <c r="E5" s="12" t="s">
        <v>8</v>
      </c>
      <c r="F5" s="7"/>
      <c r="G5" s="10" t="s">
        <v>4</v>
      </c>
      <c r="H5" s="13" t="s">
        <v>17</v>
      </c>
      <c r="I5" s="13" t="s">
        <v>18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46161</v>
      </c>
      <c r="B6" s="15"/>
      <c r="C6" s="15">
        <v>0.39</v>
      </c>
      <c r="D6" s="15">
        <f>B6-C6</f>
        <v>-0.39</v>
      </c>
      <c r="E6" s="16" t="s">
        <v>147</v>
      </c>
      <c r="F6" s="7"/>
      <c r="G6" s="14"/>
      <c r="H6" s="34"/>
      <c r="I6" s="34">
        <v>3</v>
      </c>
      <c r="J6" s="34">
        <f>H6-I6</f>
        <v>-3</v>
      </c>
      <c r="K6" s="16"/>
      <c r="L6" s="7"/>
    </row>
    <row r="7" spans="1:12" s="9" customFormat="1" ht="18.75" x14ac:dyDescent="0.3">
      <c r="A7" s="14">
        <v>46164</v>
      </c>
      <c r="B7" s="17"/>
      <c r="C7" s="17">
        <v>0.08</v>
      </c>
      <c r="D7" s="17">
        <f t="shared" ref="D7:D70" si="0">D6+B7-C7</f>
        <v>-0.47000000000000003</v>
      </c>
      <c r="E7" s="18" t="s">
        <v>190</v>
      </c>
      <c r="F7" s="7"/>
      <c r="G7" s="14">
        <v>46185</v>
      </c>
      <c r="H7" s="35"/>
      <c r="I7" s="35">
        <v>215</v>
      </c>
      <c r="J7" s="35">
        <f>J6+H7-I7</f>
        <v>-218</v>
      </c>
      <c r="K7" s="18" t="s">
        <v>299</v>
      </c>
      <c r="L7" s="7"/>
    </row>
    <row r="8" spans="1:12" s="9" customFormat="1" ht="18.75" x14ac:dyDescent="0.3">
      <c r="A8" s="14">
        <v>46167</v>
      </c>
      <c r="B8" s="17">
        <v>0.22</v>
      </c>
      <c r="C8" s="17">
        <v>0.13</v>
      </c>
      <c r="D8" s="17">
        <f t="shared" si="0"/>
        <v>-0.38</v>
      </c>
      <c r="E8" s="16" t="s">
        <v>186</v>
      </c>
      <c r="F8" s="7"/>
      <c r="G8" s="14"/>
      <c r="H8" s="35">
        <v>5</v>
      </c>
      <c r="I8" s="35"/>
      <c r="J8" s="35">
        <f t="shared" ref="J8:J71" si="1">J7+H8-I8</f>
        <v>-213</v>
      </c>
      <c r="K8" s="18" t="s">
        <v>717</v>
      </c>
      <c r="L8" s="7"/>
    </row>
    <row r="9" spans="1:12" s="9" customFormat="1" ht="18.75" x14ac:dyDescent="0.3">
      <c r="A9" s="14">
        <v>46168</v>
      </c>
      <c r="B9" s="17"/>
      <c r="C9" s="17">
        <v>0.08</v>
      </c>
      <c r="D9" s="17">
        <f t="shared" si="0"/>
        <v>-0.46</v>
      </c>
      <c r="E9" s="18" t="s">
        <v>200</v>
      </c>
      <c r="F9" s="7"/>
      <c r="G9" s="14"/>
      <c r="H9" s="35"/>
      <c r="I9" s="35"/>
      <c r="J9" s="35">
        <f t="shared" si="1"/>
        <v>-213</v>
      </c>
      <c r="K9" s="18"/>
      <c r="L9" s="7"/>
    </row>
    <row r="10" spans="1:12" s="9" customFormat="1" ht="18.75" x14ac:dyDescent="0.3">
      <c r="A10" s="14">
        <v>46168</v>
      </c>
      <c r="B10" s="17"/>
      <c r="C10" s="17">
        <v>0.08</v>
      </c>
      <c r="D10" s="17">
        <f t="shared" si="0"/>
        <v>-0.54</v>
      </c>
      <c r="E10" s="18" t="s">
        <v>201</v>
      </c>
      <c r="F10" s="7"/>
      <c r="G10" s="19"/>
      <c r="H10" s="35"/>
      <c r="I10" s="35"/>
      <c r="J10" s="35">
        <f t="shared" si="1"/>
        <v>-213</v>
      </c>
      <c r="K10" s="18"/>
      <c r="L10" s="7"/>
    </row>
    <row r="11" spans="1:12" s="9" customFormat="1" ht="18.75" x14ac:dyDescent="0.3">
      <c r="A11" s="14">
        <v>46168</v>
      </c>
      <c r="B11" s="17"/>
      <c r="C11" s="17">
        <v>1.89</v>
      </c>
      <c r="D11" s="17">
        <f t="shared" si="0"/>
        <v>-2.4299999999999997</v>
      </c>
      <c r="E11" s="18" t="s">
        <v>208</v>
      </c>
      <c r="F11" s="7"/>
      <c r="G11" s="19"/>
      <c r="H11" s="35"/>
      <c r="I11" s="35"/>
      <c r="J11" s="35">
        <f t="shared" si="1"/>
        <v>-213</v>
      </c>
      <c r="K11" s="18"/>
      <c r="L11" s="7"/>
    </row>
    <row r="12" spans="1:12" s="9" customFormat="1" ht="18.75" x14ac:dyDescent="0.3">
      <c r="A12" s="14">
        <v>46176</v>
      </c>
      <c r="B12" s="17">
        <v>0.16</v>
      </c>
      <c r="C12" s="17"/>
      <c r="D12" s="17">
        <f t="shared" si="0"/>
        <v>-2.2699999999999996</v>
      </c>
      <c r="E12" s="18" t="s">
        <v>221</v>
      </c>
      <c r="F12" s="7"/>
      <c r="G12" s="19"/>
      <c r="H12" s="35"/>
      <c r="I12" s="35"/>
      <c r="J12" s="35">
        <f t="shared" si="1"/>
        <v>-213</v>
      </c>
      <c r="K12" s="20"/>
      <c r="L12" s="7"/>
    </row>
    <row r="13" spans="1:12" s="9" customFormat="1" ht="18.75" x14ac:dyDescent="0.3">
      <c r="A13" s="19">
        <v>46177</v>
      </c>
      <c r="B13" s="17"/>
      <c r="C13" s="17">
        <v>0.83</v>
      </c>
      <c r="D13" s="17">
        <f t="shared" si="0"/>
        <v>-3.0999999999999996</v>
      </c>
      <c r="E13" s="18" t="s">
        <v>229</v>
      </c>
      <c r="F13" s="7"/>
      <c r="G13" s="19"/>
      <c r="H13" s="35"/>
      <c r="I13" s="35"/>
      <c r="J13" s="35">
        <f t="shared" si="1"/>
        <v>-213</v>
      </c>
      <c r="K13" s="20"/>
      <c r="L13" s="7"/>
    </row>
    <row r="14" spans="1:12" s="9" customFormat="1" ht="18.75" x14ac:dyDescent="0.3">
      <c r="A14" s="19">
        <v>46177</v>
      </c>
      <c r="B14" s="17"/>
      <c r="C14" s="17">
        <v>0.23</v>
      </c>
      <c r="D14" s="17">
        <f t="shared" si="0"/>
        <v>-3.3299999999999996</v>
      </c>
      <c r="E14" s="18" t="s">
        <v>231</v>
      </c>
      <c r="F14" s="7"/>
      <c r="G14" s="19"/>
      <c r="H14" s="35"/>
      <c r="I14" s="35"/>
      <c r="J14" s="35">
        <f t="shared" si="1"/>
        <v>-213</v>
      </c>
      <c r="K14" s="20"/>
      <c r="L14" s="7"/>
    </row>
    <row r="15" spans="1:12" s="9" customFormat="1" ht="18.75" x14ac:dyDescent="0.3">
      <c r="A15" s="19">
        <v>46177</v>
      </c>
      <c r="B15" s="17"/>
      <c r="C15" s="17">
        <v>0.06</v>
      </c>
      <c r="D15" s="17">
        <f t="shared" si="0"/>
        <v>-3.3899999999999997</v>
      </c>
      <c r="E15" s="18" t="s">
        <v>233</v>
      </c>
      <c r="F15" s="7"/>
      <c r="G15" s="19"/>
      <c r="H15" s="35"/>
      <c r="I15" s="35"/>
      <c r="J15" s="35">
        <f t="shared" si="1"/>
        <v>-213</v>
      </c>
      <c r="K15" s="20"/>
      <c r="L15" s="7"/>
    </row>
    <row r="16" spans="1:12" s="9" customFormat="1" ht="18.75" x14ac:dyDescent="0.3">
      <c r="A16" s="19">
        <v>46177</v>
      </c>
      <c r="B16" s="17"/>
      <c r="C16" s="17">
        <v>0.24</v>
      </c>
      <c r="D16" s="17">
        <f t="shared" si="0"/>
        <v>-3.63</v>
      </c>
      <c r="E16" s="18" t="s">
        <v>235</v>
      </c>
      <c r="F16" s="7"/>
      <c r="G16" s="19"/>
      <c r="H16" s="35"/>
      <c r="I16" s="35"/>
      <c r="J16" s="35">
        <f t="shared" si="1"/>
        <v>-213</v>
      </c>
      <c r="K16" s="20"/>
      <c r="L16" s="7"/>
    </row>
    <row r="17" spans="1:12" s="9" customFormat="1" ht="18.75" x14ac:dyDescent="0.3">
      <c r="A17" s="19">
        <v>46178</v>
      </c>
      <c r="B17" s="17">
        <v>11.46</v>
      </c>
      <c r="C17" s="17"/>
      <c r="D17" s="17">
        <f t="shared" si="0"/>
        <v>7.830000000000001</v>
      </c>
      <c r="E17" s="18" t="s">
        <v>252</v>
      </c>
      <c r="F17" s="7"/>
      <c r="G17" s="19"/>
      <c r="H17" s="35"/>
      <c r="I17" s="35"/>
      <c r="J17" s="35">
        <f t="shared" si="1"/>
        <v>-213</v>
      </c>
      <c r="K17" s="20"/>
      <c r="L17" s="7"/>
    </row>
    <row r="18" spans="1:12" s="9" customFormat="1" ht="18.75" x14ac:dyDescent="0.3">
      <c r="A18" s="19">
        <v>46181</v>
      </c>
      <c r="B18" s="17"/>
      <c r="C18" s="17">
        <v>0.08</v>
      </c>
      <c r="D18" s="17">
        <f t="shared" si="0"/>
        <v>7.7500000000000009</v>
      </c>
      <c r="E18" s="18" t="s">
        <v>255</v>
      </c>
      <c r="F18" s="7"/>
      <c r="G18" s="19"/>
      <c r="H18" s="35"/>
      <c r="I18" s="35"/>
      <c r="J18" s="35">
        <f t="shared" si="1"/>
        <v>-213</v>
      </c>
      <c r="K18" s="20"/>
      <c r="L18" s="7"/>
    </row>
    <row r="19" spans="1:12" s="9" customFormat="1" ht="18.75" x14ac:dyDescent="0.3">
      <c r="A19" s="19">
        <v>46182</v>
      </c>
      <c r="B19" s="17">
        <v>0.26</v>
      </c>
      <c r="C19" s="17"/>
      <c r="D19" s="17">
        <f t="shared" si="0"/>
        <v>8.0100000000000016</v>
      </c>
      <c r="E19" s="18" t="s">
        <v>261</v>
      </c>
      <c r="F19" s="7"/>
      <c r="G19" s="19"/>
      <c r="H19" s="35"/>
      <c r="I19" s="35"/>
      <c r="J19" s="35">
        <f t="shared" si="1"/>
        <v>-213</v>
      </c>
      <c r="K19" s="20"/>
      <c r="L19" s="7"/>
    </row>
    <row r="20" spans="1:12" s="9" customFormat="1" ht="18.75" x14ac:dyDescent="0.3">
      <c r="A20" s="19">
        <v>46182</v>
      </c>
      <c r="B20" s="17">
        <v>0.16</v>
      </c>
      <c r="C20" s="17"/>
      <c r="D20" s="17">
        <f t="shared" si="0"/>
        <v>8.1700000000000017</v>
      </c>
      <c r="E20" s="18" t="s">
        <v>263</v>
      </c>
      <c r="F20" s="7"/>
      <c r="G20" s="19"/>
      <c r="H20" s="35"/>
      <c r="I20" s="35"/>
      <c r="J20" s="35">
        <f t="shared" si="1"/>
        <v>-213</v>
      </c>
      <c r="K20" s="20"/>
      <c r="L20" s="7"/>
    </row>
    <row r="21" spans="1:12" s="9" customFormat="1" ht="18.75" x14ac:dyDescent="0.3">
      <c r="A21" s="19">
        <v>46182</v>
      </c>
      <c r="B21" s="17">
        <v>0.06</v>
      </c>
      <c r="C21" s="17"/>
      <c r="D21" s="17">
        <f t="shared" si="0"/>
        <v>8.2300000000000022</v>
      </c>
      <c r="E21" s="18" t="s">
        <v>263</v>
      </c>
      <c r="F21" s="7"/>
      <c r="G21" s="19"/>
      <c r="H21" s="35"/>
      <c r="I21" s="35"/>
      <c r="J21" s="35">
        <f t="shared" si="1"/>
        <v>-213</v>
      </c>
      <c r="K21" s="20"/>
      <c r="L21" s="7"/>
    </row>
    <row r="22" spans="1:12" s="9" customFormat="1" ht="18.75" x14ac:dyDescent="0.3">
      <c r="A22" s="19">
        <v>46183</v>
      </c>
      <c r="B22" s="17"/>
      <c r="C22" s="17">
        <v>0.05</v>
      </c>
      <c r="D22" s="17">
        <f t="shared" si="0"/>
        <v>8.1800000000000015</v>
      </c>
      <c r="E22" s="18"/>
      <c r="F22" s="7"/>
      <c r="G22" s="19"/>
      <c r="H22" s="35"/>
      <c r="I22" s="35"/>
      <c r="J22" s="35">
        <f t="shared" si="1"/>
        <v>-213</v>
      </c>
      <c r="K22" s="20"/>
      <c r="L22" s="7"/>
    </row>
    <row r="23" spans="1:12" s="9" customFormat="1" ht="18.75" x14ac:dyDescent="0.3">
      <c r="A23" s="19">
        <v>46184</v>
      </c>
      <c r="B23" s="17">
        <v>7.0000000000000007E-2</v>
      </c>
      <c r="C23" s="17">
        <v>0.23</v>
      </c>
      <c r="D23" s="17">
        <f t="shared" si="0"/>
        <v>8.0200000000000014</v>
      </c>
      <c r="E23" s="18" t="s">
        <v>284</v>
      </c>
      <c r="F23" s="7"/>
      <c r="G23" s="19"/>
      <c r="H23" s="35"/>
      <c r="I23" s="35"/>
      <c r="J23" s="35">
        <f t="shared" si="1"/>
        <v>-213</v>
      </c>
      <c r="K23" s="20"/>
      <c r="L23" s="7"/>
    </row>
    <row r="24" spans="1:12" s="9" customFormat="1" ht="18.75" x14ac:dyDescent="0.3">
      <c r="A24" s="19">
        <v>46184</v>
      </c>
      <c r="B24" s="17"/>
      <c r="C24" s="17">
        <v>0.02</v>
      </c>
      <c r="D24" s="17">
        <f t="shared" si="0"/>
        <v>8.0000000000000018</v>
      </c>
      <c r="E24" s="18" t="s">
        <v>284</v>
      </c>
      <c r="F24" s="7"/>
      <c r="G24" s="19"/>
      <c r="H24" s="35"/>
      <c r="I24" s="35"/>
      <c r="J24" s="35">
        <f t="shared" si="1"/>
        <v>-213</v>
      </c>
      <c r="K24" s="20"/>
      <c r="L24" s="7"/>
    </row>
    <row r="25" spans="1:12" s="9" customFormat="1" ht="18.75" x14ac:dyDescent="0.3">
      <c r="A25" s="19">
        <v>46206</v>
      </c>
      <c r="B25" s="17"/>
      <c r="C25" s="17">
        <v>0.26</v>
      </c>
      <c r="D25" s="17">
        <f t="shared" si="0"/>
        <v>7.740000000000002</v>
      </c>
      <c r="E25" s="18" t="s">
        <v>294</v>
      </c>
      <c r="F25" s="7"/>
      <c r="G25" s="19"/>
      <c r="H25" s="35"/>
      <c r="I25" s="35"/>
      <c r="J25" s="35">
        <f t="shared" si="1"/>
        <v>-213</v>
      </c>
      <c r="K25" s="20"/>
      <c r="L25" s="7"/>
    </row>
    <row r="26" spans="1:12" s="9" customFormat="1" ht="18.75" x14ac:dyDescent="0.3">
      <c r="A26" s="19">
        <v>46185</v>
      </c>
      <c r="B26" s="17"/>
      <c r="C26" s="17">
        <v>0.17</v>
      </c>
      <c r="D26" s="17">
        <f t="shared" si="0"/>
        <v>7.5700000000000021</v>
      </c>
      <c r="E26" s="18" t="s">
        <v>296</v>
      </c>
      <c r="F26" s="7"/>
      <c r="G26" s="19"/>
      <c r="H26" s="35"/>
      <c r="I26" s="35"/>
      <c r="J26" s="35">
        <f t="shared" si="1"/>
        <v>-213</v>
      </c>
      <c r="K26" s="20"/>
      <c r="L26" s="7"/>
    </row>
    <row r="27" spans="1:12" s="9" customFormat="1" ht="18.75" x14ac:dyDescent="0.3">
      <c r="A27" s="19">
        <v>46185</v>
      </c>
      <c r="B27" s="17"/>
      <c r="C27" s="17">
        <v>7.0000000000000007E-2</v>
      </c>
      <c r="D27" s="17">
        <f t="shared" si="0"/>
        <v>7.5000000000000018</v>
      </c>
      <c r="E27" s="18" t="s">
        <v>297</v>
      </c>
      <c r="F27" s="7"/>
      <c r="G27" s="19"/>
      <c r="H27" s="35"/>
      <c r="I27" s="35"/>
      <c r="J27" s="35">
        <f t="shared" si="1"/>
        <v>-213</v>
      </c>
      <c r="K27" s="20"/>
      <c r="L27" s="7"/>
    </row>
    <row r="28" spans="1:12" s="9" customFormat="1" ht="18.75" x14ac:dyDescent="0.3">
      <c r="A28" s="19">
        <v>46185</v>
      </c>
      <c r="B28" s="17"/>
      <c r="C28" s="17">
        <v>0.1</v>
      </c>
      <c r="D28" s="17">
        <f t="shared" si="0"/>
        <v>7.4000000000000021</v>
      </c>
      <c r="E28" s="18" t="s">
        <v>298</v>
      </c>
      <c r="F28" s="7"/>
      <c r="G28" s="19"/>
      <c r="H28" s="35"/>
      <c r="I28" s="35"/>
      <c r="J28" s="35">
        <f t="shared" si="1"/>
        <v>-213</v>
      </c>
      <c r="K28" s="20"/>
      <c r="L28" s="7"/>
    </row>
    <row r="29" spans="1:12" s="9" customFormat="1" ht="18.75" x14ac:dyDescent="0.3">
      <c r="A29" s="19">
        <v>46188</v>
      </c>
      <c r="B29" s="17">
        <v>0.13</v>
      </c>
      <c r="C29" s="17"/>
      <c r="D29" s="17">
        <f t="shared" si="0"/>
        <v>7.530000000000002</v>
      </c>
      <c r="E29" s="18" t="s">
        <v>306</v>
      </c>
      <c r="F29" s="7"/>
      <c r="G29" s="19"/>
      <c r="H29" s="35"/>
      <c r="I29" s="35"/>
      <c r="J29" s="35">
        <f t="shared" si="1"/>
        <v>-213</v>
      </c>
      <c r="K29" s="20"/>
      <c r="L29" s="7"/>
    </row>
    <row r="30" spans="1:12" s="9" customFormat="1" ht="18.75" x14ac:dyDescent="0.3">
      <c r="A30" s="19">
        <v>46189</v>
      </c>
      <c r="B30" s="17"/>
      <c r="C30" s="17">
        <v>0.22</v>
      </c>
      <c r="D30" s="17">
        <f t="shared" si="0"/>
        <v>7.3100000000000023</v>
      </c>
      <c r="E30" s="18" t="s">
        <v>310</v>
      </c>
      <c r="F30" s="7"/>
      <c r="G30" s="19"/>
      <c r="H30" s="35"/>
      <c r="I30" s="35"/>
      <c r="J30" s="35">
        <f t="shared" si="1"/>
        <v>-213</v>
      </c>
      <c r="K30" s="20"/>
      <c r="L30" s="7"/>
    </row>
    <row r="31" spans="1:12" s="9" customFormat="1" ht="18.75" x14ac:dyDescent="0.3">
      <c r="A31" s="19">
        <v>46190</v>
      </c>
      <c r="B31" s="17"/>
      <c r="C31" s="17">
        <v>0.64</v>
      </c>
      <c r="D31" s="17">
        <f t="shared" si="0"/>
        <v>6.6700000000000026</v>
      </c>
      <c r="E31" s="18" t="s">
        <v>316</v>
      </c>
      <c r="F31" s="7"/>
      <c r="G31" s="19"/>
      <c r="H31" s="35"/>
      <c r="I31" s="35"/>
      <c r="J31" s="35">
        <f t="shared" si="1"/>
        <v>-213</v>
      </c>
      <c r="K31" s="20"/>
      <c r="L31" s="7"/>
    </row>
    <row r="32" spans="1:12" s="9" customFormat="1" ht="18.75" x14ac:dyDescent="0.3">
      <c r="A32" s="19">
        <v>46196</v>
      </c>
      <c r="B32" s="17"/>
      <c r="C32" s="17">
        <v>0.17</v>
      </c>
      <c r="D32" s="17">
        <f t="shared" si="0"/>
        <v>6.5000000000000027</v>
      </c>
      <c r="E32" s="18" t="s">
        <v>335</v>
      </c>
      <c r="F32" s="7"/>
      <c r="G32" s="19"/>
      <c r="H32" s="35"/>
      <c r="I32" s="35"/>
      <c r="J32" s="35">
        <f t="shared" si="1"/>
        <v>-213</v>
      </c>
      <c r="K32" s="20"/>
      <c r="L32" s="7"/>
    </row>
    <row r="33" spans="1:12" s="9" customFormat="1" ht="18.75" x14ac:dyDescent="0.3">
      <c r="A33" s="19">
        <v>46197</v>
      </c>
      <c r="B33" s="17"/>
      <c r="C33" s="17">
        <v>0.05</v>
      </c>
      <c r="D33" s="17">
        <f t="shared" si="0"/>
        <v>6.4500000000000028</v>
      </c>
      <c r="E33" s="18" t="s">
        <v>341</v>
      </c>
      <c r="F33" s="7"/>
      <c r="G33" s="19"/>
      <c r="H33" s="35"/>
      <c r="I33" s="35"/>
      <c r="J33" s="35">
        <f t="shared" si="1"/>
        <v>-213</v>
      </c>
      <c r="K33" s="20"/>
      <c r="L33" s="7"/>
    </row>
    <row r="34" spans="1:12" s="9" customFormat="1" ht="18.75" x14ac:dyDescent="0.3">
      <c r="A34" s="19">
        <v>46198</v>
      </c>
      <c r="B34" s="17"/>
      <c r="C34" s="17">
        <v>0.3</v>
      </c>
      <c r="D34" s="17">
        <f t="shared" si="0"/>
        <v>6.150000000000003</v>
      </c>
      <c r="E34" s="18" t="s">
        <v>347</v>
      </c>
      <c r="F34" s="7"/>
      <c r="G34" s="19"/>
      <c r="H34" s="35"/>
      <c r="I34" s="35"/>
      <c r="J34" s="35">
        <f t="shared" si="1"/>
        <v>-213</v>
      </c>
      <c r="K34" s="20"/>
      <c r="L34" s="7"/>
    </row>
    <row r="35" spans="1:12" s="9" customFormat="1" ht="18.75" x14ac:dyDescent="0.3">
      <c r="A35" s="19">
        <v>46198</v>
      </c>
      <c r="B35" s="17">
        <v>0.15</v>
      </c>
      <c r="C35" s="17"/>
      <c r="D35" s="17">
        <f t="shared" si="0"/>
        <v>6.3000000000000034</v>
      </c>
      <c r="E35" s="18" t="s">
        <v>303</v>
      </c>
      <c r="F35" s="7"/>
      <c r="G35" s="19"/>
      <c r="H35" s="35"/>
      <c r="I35" s="35"/>
      <c r="J35" s="35">
        <f t="shared" si="1"/>
        <v>-213</v>
      </c>
      <c r="K35" s="20"/>
      <c r="L35" s="7"/>
    </row>
    <row r="36" spans="1:12" s="9" customFormat="1" ht="18.75" x14ac:dyDescent="0.3">
      <c r="A36" s="19">
        <v>46202</v>
      </c>
      <c r="B36" s="17">
        <v>0.77</v>
      </c>
      <c r="C36" s="17"/>
      <c r="D36" s="17">
        <f t="shared" si="0"/>
        <v>7.0700000000000038</v>
      </c>
      <c r="E36" s="18" t="s">
        <v>356</v>
      </c>
      <c r="F36" s="7"/>
      <c r="G36" s="19"/>
      <c r="H36" s="35"/>
      <c r="I36" s="35"/>
      <c r="J36" s="35">
        <f t="shared" si="1"/>
        <v>-213</v>
      </c>
      <c r="K36" s="20"/>
      <c r="L36" s="7"/>
    </row>
    <row r="37" spans="1:12" s="9" customFormat="1" ht="18.75" x14ac:dyDescent="0.3">
      <c r="A37" s="19">
        <v>46203</v>
      </c>
      <c r="B37" s="17"/>
      <c r="C37" s="17">
        <v>0.02</v>
      </c>
      <c r="D37" s="17">
        <f t="shared" si="0"/>
        <v>7.0500000000000043</v>
      </c>
      <c r="E37" s="18" t="s">
        <v>361</v>
      </c>
      <c r="F37" s="7"/>
      <c r="G37" s="19"/>
      <c r="H37" s="35"/>
      <c r="I37" s="35"/>
      <c r="J37" s="35">
        <f t="shared" si="1"/>
        <v>-213</v>
      </c>
      <c r="K37" s="20"/>
      <c r="L37" s="7"/>
    </row>
    <row r="38" spans="1:12" s="9" customFormat="1" ht="18.75" x14ac:dyDescent="0.3">
      <c r="A38" s="19">
        <v>46204</v>
      </c>
      <c r="B38" s="17"/>
      <c r="C38" s="17">
        <v>0.24</v>
      </c>
      <c r="D38" s="17">
        <f t="shared" si="0"/>
        <v>6.8100000000000041</v>
      </c>
      <c r="E38" s="18" t="s">
        <v>372</v>
      </c>
      <c r="F38" s="7"/>
      <c r="G38" s="19"/>
      <c r="H38" s="35"/>
      <c r="I38" s="35"/>
      <c r="J38" s="35">
        <f t="shared" si="1"/>
        <v>-213</v>
      </c>
      <c r="K38" s="20"/>
      <c r="L38" s="7"/>
    </row>
    <row r="39" spans="1:12" s="9" customFormat="1" ht="18.75" x14ac:dyDescent="0.3">
      <c r="A39" s="19">
        <v>46206</v>
      </c>
      <c r="B39" s="17"/>
      <c r="C39" s="17">
        <v>0.43</v>
      </c>
      <c r="D39" s="17">
        <f t="shared" si="0"/>
        <v>6.3800000000000043</v>
      </c>
      <c r="E39" s="18" t="s">
        <v>383</v>
      </c>
      <c r="F39" s="7"/>
      <c r="G39" s="19"/>
      <c r="H39" s="35"/>
      <c r="I39" s="35"/>
      <c r="J39" s="35">
        <f t="shared" si="1"/>
        <v>-213</v>
      </c>
      <c r="K39" s="20"/>
      <c r="L39" s="7"/>
    </row>
    <row r="40" spans="1:12" s="9" customFormat="1" ht="18.75" x14ac:dyDescent="0.3">
      <c r="A40" s="19">
        <v>46206</v>
      </c>
      <c r="B40" s="17"/>
      <c r="C40" s="17">
        <v>3.15</v>
      </c>
      <c r="D40" s="17">
        <f t="shared" si="0"/>
        <v>3.2300000000000044</v>
      </c>
      <c r="E40" s="18" t="s">
        <v>385</v>
      </c>
      <c r="F40" s="7"/>
      <c r="G40" s="19"/>
      <c r="H40" s="35"/>
      <c r="I40" s="35"/>
      <c r="J40" s="35">
        <f t="shared" si="1"/>
        <v>-213</v>
      </c>
      <c r="K40" s="20"/>
      <c r="L40" s="7"/>
    </row>
    <row r="41" spans="1:12" s="9" customFormat="1" ht="18.75" x14ac:dyDescent="0.3">
      <c r="A41" s="19">
        <v>46206</v>
      </c>
      <c r="B41" s="17"/>
      <c r="C41" s="17">
        <v>0.13</v>
      </c>
      <c r="D41" s="17">
        <f t="shared" si="0"/>
        <v>3.1000000000000045</v>
      </c>
      <c r="E41" s="18" t="s">
        <v>386</v>
      </c>
      <c r="F41" s="7"/>
      <c r="G41" s="19"/>
      <c r="H41" s="35"/>
      <c r="I41" s="35"/>
      <c r="J41" s="35">
        <f t="shared" si="1"/>
        <v>-213</v>
      </c>
      <c r="K41" s="20"/>
      <c r="L41" s="7"/>
    </row>
    <row r="42" spans="1:12" s="9" customFormat="1" ht="18.75" x14ac:dyDescent="0.3">
      <c r="A42" s="19">
        <v>46206</v>
      </c>
      <c r="B42" s="17"/>
      <c r="C42" s="17">
        <v>0.19</v>
      </c>
      <c r="D42" s="17">
        <f t="shared" si="0"/>
        <v>2.9100000000000046</v>
      </c>
      <c r="E42" s="18" t="s">
        <v>387</v>
      </c>
      <c r="F42" s="7"/>
      <c r="G42" s="19"/>
      <c r="H42" s="35"/>
      <c r="I42" s="35"/>
      <c r="J42" s="35">
        <f t="shared" si="1"/>
        <v>-213</v>
      </c>
      <c r="K42" s="20"/>
      <c r="L42" s="7"/>
    </row>
    <row r="43" spans="1:12" s="9" customFormat="1" ht="18.75" x14ac:dyDescent="0.3">
      <c r="A43" s="19">
        <v>46206</v>
      </c>
      <c r="B43" s="17">
        <v>0.26</v>
      </c>
      <c r="C43" s="17"/>
      <c r="D43" s="17">
        <f t="shared" si="0"/>
        <v>3.1700000000000044</v>
      </c>
      <c r="E43" s="18" t="s">
        <v>388</v>
      </c>
      <c r="F43" s="7"/>
      <c r="G43" s="19"/>
      <c r="H43" s="35"/>
      <c r="I43" s="35"/>
      <c r="J43" s="35">
        <f t="shared" si="1"/>
        <v>-213</v>
      </c>
      <c r="K43" s="20"/>
      <c r="L43" s="7"/>
    </row>
    <row r="44" spans="1:12" s="9" customFormat="1" ht="18.75" x14ac:dyDescent="0.3">
      <c r="A44" s="19">
        <v>46206</v>
      </c>
      <c r="B44" s="17"/>
      <c r="C44" s="17">
        <v>7.0000000000000007E-2</v>
      </c>
      <c r="D44" s="17">
        <f t="shared" si="0"/>
        <v>3.1000000000000045</v>
      </c>
      <c r="E44" s="18"/>
      <c r="F44" s="7"/>
      <c r="G44" s="19"/>
      <c r="H44" s="35"/>
      <c r="I44" s="35"/>
      <c r="J44" s="35">
        <f t="shared" si="1"/>
        <v>-213</v>
      </c>
      <c r="K44" s="20"/>
      <c r="L44" s="7"/>
    </row>
    <row r="45" spans="1:12" s="9" customFormat="1" ht="18.75" x14ac:dyDescent="0.3">
      <c r="A45" s="19">
        <v>46206</v>
      </c>
      <c r="B45" s="17"/>
      <c r="C45" s="17">
        <v>2.0699999999999998</v>
      </c>
      <c r="D45" s="17">
        <f t="shared" si="0"/>
        <v>1.0300000000000047</v>
      </c>
      <c r="E45" s="18" t="s">
        <v>398</v>
      </c>
      <c r="F45" s="7"/>
      <c r="G45" s="19"/>
      <c r="H45" s="35"/>
      <c r="I45" s="35"/>
      <c r="J45" s="35">
        <f t="shared" si="1"/>
        <v>-213</v>
      </c>
      <c r="K45" s="20"/>
      <c r="L45" s="7"/>
    </row>
    <row r="46" spans="1:12" s="9" customFormat="1" ht="18.75" x14ac:dyDescent="0.3">
      <c r="A46" s="19">
        <v>46209</v>
      </c>
      <c r="B46" s="17">
        <v>0.18</v>
      </c>
      <c r="C46" s="17"/>
      <c r="D46" s="17">
        <f t="shared" si="0"/>
        <v>1.2100000000000046</v>
      </c>
      <c r="E46" s="18"/>
      <c r="F46" s="7"/>
      <c r="G46" s="19"/>
      <c r="H46" s="35"/>
      <c r="I46" s="35"/>
      <c r="J46" s="35">
        <f t="shared" si="1"/>
        <v>-213</v>
      </c>
      <c r="K46" s="20"/>
      <c r="L46" s="7"/>
    </row>
    <row r="47" spans="1:12" s="9" customFormat="1" ht="18.75" x14ac:dyDescent="0.3">
      <c r="A47" s="19">
        <v>46210</v>
      </c>
      <c r="B47" s="17"/>
      <c r="C47" s="17">
        <v>0.02</v>
      </c>
      <c r="D47" s="17">
        <f t="shared" si="0"/>
        <v>1.1900000000000046</v>
      </c>
      <c r="E47" s="18"/>
      <c r="F47" s="7"/>
      <c r="G47" s="19"/>
      <c r="H47" s="35"/>
      <c r="I47" s="35"/>
      <c r="J47" s="35">
        <f t="shared" si="1"/>
        <v>-213</v>
      </c>
      <c r="K47" s="20"/>
      <c r="L47" s="7"/>
    </row>
    <row r="48" spans="1:12" s="9" customFormat="1" ht="18.75" x14ac:dyDescent="0.3">
      <c r="A48" s="19">
        <v>46210</v>
      </c>
      <c r="B48" s="17"/>
      <c r="C48" s="17">
        <v>0.1</v>
      </c>
      <c r="D48" s="17">
        <f t="shared" si="0"/>
        <v>1.0900000000000045</v>
      </c>
      <c r="E48" s="18"/>
      <c r="F48" s="7"/>
      <c r="G48" s="19"/>
      <c r="H48" s="35"/>
      <c r="I48" s="35"/>
      <c r="J48" s="35">
        <f t="shared" si="1"/>
        <v>-213</v>
      </c>
      <c r="K48" s="20"/>
      <c r="L48" s="7"/>
    </row>
    <row r="49" spans="1:12" s="9" customFormat="1" ht="18.75" x14ac:dyDescent="0.3">
      <c r="A49" s="19">
        <v>46210</v>
      </c>
      <c r="B49" s="17"/>
      <c r="C49" s="17">
        <v>0.2</v>
      </c>
      <c r="D49" s="17">
        <f t="shared" si="0"/>
        <v>0.89000000000000457</v>
      </c>
      <c r="E49" s="18"/>
      <c r="F49" s="7"/>
      <c r="G49" s="19"/>
      <c r="H49" s="35"/>
      <c r="I49" s="35"/>
      <c r="J49" s="35">
        <f t="shared" si="1"/>
        <v>-213</v>
      </c>
      <c r="K49" s="20"/>
      <c r="L49" s="7"/>
    </row>
    <row r="50" spans="1:12" s="9" customFormat="1" ht="18.75" x14ac:dyDescent="0.3">
      <c r="A50" s="19">
        <v>46210</v>
      </c>
      <c r="B50" s="17"/>
      <c r="C50" s="17">
        <v>0.3</v>
      </c>
      <c r="D50" s="17">
        <f t="shared" si="0"/>
        <v>0.59000000000000452</v>
      </c>
      <c r="E50" s="18"/>
      <c r="F50" s="7"/>
      <c r="G50" s="19"/>
      <c r="H50" s="35"/>
      <c r="I50" s="35"/>
      <c r="J50" s="35">
        <f t="shared" si="1"/>
        <v>-213</v>
      </c>
      <c r="K50" s="20"/>
      <c r="L50" s="7"/>
    </row>
    <row r="51" spans="1:12" s="9" customFormat="1" ht="18.75" x14ac:dyDescent="0.3">
      <c r="A51" s="19">
        <v>46210</v>
      </c>
      <c r="B51" s="17"/>
      <c r="C51" s="17">
        <v>0.22</v>
      </c>
      <c r="D51" s="17">
        <f t="shared" si="0"/>
        <v>0.37000000000000455</v>
      </c>
      <c r="E51" s="18"/>
      <c r="F51" s="7"/>
      <c r="G51" s="19"/>
      <c r="H51" s="35"/>
      <c r="I51" s="35"/>
      <c r="J51" s="35">
        <f t="shared" si="1"/>
        <v>-213</v>
      </c>
      <c r="K51" s="20"/>
      <c r="L51" s="7"/>
    </row>
    <row r="52" spans="1:12" s="9" customFormat="1" ht="18.75" x14ac:dyDescent="0.3">
      <c r="A52" s="19">
        <v>46210</v>
      </c>
      <c r="B52" s="17">
        <v>0.06</v>
      </c>
      <c r="C52" s="17"/>
      <c r="D52" s="17">
        <f t="shared" si="0"/>
        <v>0.43000000000000455</v>
      </c>
      <c r="E52" s="18"/>
      <c r="F52" s="7"/>
      <c r="G52" s="19"/>
      <c r="H52" s="35"/>
      <c r="I52" s="35"/>
      <c r="J52" s="35">
        <f t="shared" si="1"/>
        <v>-213</v>
      </c>
      <c r="K52" s="20"/>
      <c r="L52" s="7"/>
    </row>
    <row r="53" spans="1:12" s="9" customFormat="1" ht="18.75" x14ac:dyDescent="0.3">
      <c r="A53" s="19">
        <v>46212</v>
      </c>
      <c r="B53" s="17"/>
      <c r="C53" s="17">
        <v>2.76</v>
      </c>
      <c r="D53" s="17">
        <f t="shared" si="0"/>
        <v>-2.3299999999999952</v>
      </c>
      <c r="E53" s="18" t="s">
        <v>423</v>
      </c>
      <c r="F53" s="7"/>
      <c r="G53" s="19"/>
      <c r="H53" s="35"/>
      <c r="I53" s="35"/>
      <c r="J53" s="35">
        <f t="shared" si="1"/>
        <v>-213</v>
      </c>
      <c r="K53" s="20"/>
      <c r="L53" s="7"/>
    </row>
    <row r="54" spans="1:12" s="9" customFormat="1" ht="18.75" x14ac:dyDescent="0.3">
      <c r="A54" s="19">
        <v>46213</v>
      </c>
      <c r="B54" s="17"/>
      <c r="C54" s="17">
        <v>0.19</v>
      </c>
      <c r="D54" s="17">
        <f t="shared" si="0"/>
        <v>-2.5199999999999951</v>
      </c>
      <c r="E54" s="18"/>
      <c r="F54" s="7"/>
      <c r="G54" s="19"/>
      <c r="H54" s="35"/>
      <c r="I54" s="35"/>
      <c r="J54" s="35">
        <f t="shared" si="1"/>
        <v>-213</v>
      </c>
      <c r="K54" s="20"/>
      <c r="L54" s="7"/>
    </row>
    <row r="55" spans="1:12" s="9" customFormat="1" ht="18.75" x14ac:dyDescent="0.3">
      <c r="A55" s="19">
        <v>46213</v>
      </c>
      <c r="B55" s="17"/>
      <c r="C55" s="17">
        <v>0.06</v>
      </c>
      <c r="D55" s="17">
        <f t="shared" si="0"/>
        <v>-2.5799999999999952</v>
      </c>
      <c r="E55" s="18"/>
      <c r="F55" s="7"/>
      <c r="G55" s="19"/>
      <c r="H55" s="35"/>
      <c r="I55" s="35"/>
      <c r="J55" s="35">
        <f t="shared" si="1"/>
        <v>-213</v>
      </c>
      <c r="K55" s="20"/>
      <c r="L55" s="7"/>
    </row>
    <row r="56" spans="1:12" s="9" customFormat="1" ht="18.75" x14ac:dyDescent="0.3">
      <c r="A56" s="19">
        <v>46213</v>
      </c>
      <c r="B56" s="17"/>
      <c r="C56" s="17">
        <v>0.06</v>
      </c>
      <c r="D56" s="17">
        <f t="shared" si="0"/>
        <v>-2.6399999999999952</v>
      </c>
      <c r="E56" s="18"/>
      <c r="F56" s="7"/>
      <c r="G56" s="19"/>
      <c r="H56" s="35"/>
      <c r="I56" s="35"/>
      <c r="J56" s="35">
        <f t="shared" si="1"/>
        <v>-213</v>
      </c>
      <c r="K56" s="20"/>
      <c r="L56" s="7"/>
    </row>
    <row r="57" spans="1:12" s="9" customFormat="1" ht="18.75" x14ac:dyDescent="0.3">
      <c r="A57" s="19">
        <v>46213</v>
      </c>
      <c r="B57" s="17"/>
      <c r="C57" s="17">
        <v>0.02</v>
      </c>
      <c r="D57" s="17">
        <f t="shared" si="0"/>
        <v>-2.6599999999999953</v>
      </c>
      <c r="E57" s="18"/>
      <c r="F57" s="7"/>
      <c r="G57" s="19"/>
      <c r="H57" s="35"/>
      <c r="I57" s="35"/>
      <c r="J57" s="35">
        <f t="shared" si="1"/>
        <v>-213</v>
      </c>
      <c r="K57" s="20"/>
      <c r="L57" s="7"/>
    </row>
    <row r="58" spans="1:12" s="9" customFormat="1" ht="18.75" x14ac:dyDescent="0.3">
      <c r="A58" s="19">
        <v>46213</v>
      </c>
      <c r="B58" s="17"/>
      <c r="C58" s="17">
        <v>0.02</v>
      </c>
      <c r="D58" s="17">
        <f t="shared" si="0"/>
        <v>-2.6799999999999953</v>
      </c>
      <c r="E58" s="18"/>
      <c r="F58" s="7"/>
      <c r="G58" s="19"/>
      <c r="H58" s="35"/>
      <c r="I58" s="35"/>
      <c r="J58" s="35">
        <f t="shared" si="1"/>
        <v>-213</v>
      </c>
      <c r="K58" s="20"/>
      <c r="L58" s="7"/>
    </row>
    <row r="59" spans="1:12" s="9" customFormat="1" ht="18.75" x14ac:dyDescent="0.3">
      <c r="A59" s="19">
        <v>46216</v>
      </c>
      <c r="B59" s="17"/>
      <c r="C59" s="17">
        <v>1.51</v>
      </c>
      <c r="D59" s="17">
        <f t="shared" si="0"/>
        <v>-4.1899999999999951</v>
      </c>
      <c r="E59" s="18"/>
      <c r="F59" s="7"/>
      <c r="G59" s="19"/>
      <c r="H59" s="35"/>
      <c r="I59" s="35"/>
      <c r="J59" s="35">
        <f t="shared" si="1"/>
        <v>-213</v>
      </c>
      <c r="K59" s="20"/>
      <c r="L59" s="7"/>
    </row>
    <row r="60" spans="1:12" s="9" customFormat="1" ht="18.75" x14ac:dyDescent="0.3">
      <c r="A60" s="19">
        <v>46216</v>
      </c>
      <c r="B60" s="17"/>
      <c r="C60" s="17">
        <v>0.24</v>
      </c>
      <c r="D60" s="17">
        <f t="shared" si="0"/>
        <v>-4.4299999999999953</v>
      </c>
      <c r="E60" s="18"/>
      <c r="F60" s="7"/>
      <c r="G60" s="19"/>
      <c r="H60" s="35"/>
      <c r="I60" s="35"/>
      <c r="J60" s="35">
        <f t="shared" si="1"/>
        <v>-213</v>
      </c>
      <c r="K60" s="20"/>
      <c r="L60" s="7"/>
    </row>
    <row r="61" spans="1:12" s="9" customFormat="1" ht="18.75" x14ac:dyDescent="0.3">
      <c r="A61" s="19">
        <v>46218</v>
      </c>
      <c r="B61" s="17"/>
      <c r="C61" s="17">
        <v>0.03</v>
      </c>
      <c r="D61" s="17">
        <f t="shared" si="0"/>
        <v>-4.4599999999999955</v>
      </c>
      <c r="E61" s="18"/>
      <c r="F61" s="7"/>
      <c r="G61" s="19"/>
      <c r="H61" s="35"/>
      <c r="I61" s="35"/>
      <c r="J61" s="35">
        <f t="shared" si="1"/>
        <v>-213</v>
      </c>
      <c r="K61" s="20"/>
      <c r="L61" s="7"/>
    </row>
    <row r="62" spans="1:12" s="9" customFormat="1" ht="18.75" x14ac:dyDescent="0.3">
      <c r="A62" s="19">
        <v>46218</v>
      </c>
      <c r="B62" s="17"/>
      <c r="C62" s="17">
        <v>0.03</v>
      </c>
      <c r="D62" s="17">
        <f t="shared" si="0"/>
        <v>-4.4899999999999958</v>
      </c>
      <c r="E62" s="18"/>
      <c r="F62" s="7"/>
      <c r="G62" s="19"/>
      <c r="H62" s="35"/>
      <c r="I62" s="35"/>
      <c r="J62" s="35">
        <f t="shared" si="1"/>
        <v>-213</v>
      </c>
      <c r="K62" s="20"/>
      <c r="L62" s="7"/>
    </row>
    <row r="63" spans="1:12" s="9" customFormat="1" ht="18.75" x14ac:dyDescent="0.3">
      <c r="A63" s="19">
        <v>46218</v>
      </c>
      <c r="B63" s="17"/>
      <c r="C63" s="17">
        <v>0.09</v>
      </c>
      <c r="D63" s="17">
        <f t="shared" si="0"/>
        <v>-4.5799999999999956</v>
      </c>
      <c r="E63" s="18"/>
      <c r="F63" s="7"/>
      <c r="G63" s="19"/>
      <c r="H63" s="35"/>
      <c r="I63" s="35"/>
      <c r="J63" s="35">
        <f t="shared" si="1"/>
        <v>-213</v>
      </c>
      <c r="K63" s="20"/>
      <c r="L63" s="7"/>
    </row>
    <row r="64" spans="1:12" s="9" customFormat="1" ht="18.75" x14ac:dyDescent="0.3">
      <c r="A64" s="19">
        <v>46220</v>
      </c>
      <c r="B64" s="17">
        <v>0.03</v>
      </c>
      <c r="C64" s="17"/>
      <c r="D64" s="17">
        <f t="shared" si="0"/>
        <v>-4.5499999999999954</v>
      </c>
      <c r="E64" s="18"/>
      <c r="F64" s="7"/>
      <c r="G64" s="19"/>
      <c r="H64" s="35"/>
      <c r="I64" s="35"/>
      <c r="J64" s="35">
        <f t="shared" si="1"/>
        <v>-213</v>
      </c>
      <c r="K64" s="20"/>
      <c r="L64" s="7"/>
    </row>
    <row r="65" spans="1:12" s="9" customFormat="1" ht="18.75" x14ac:dyDescent="0.3">
      <c r="A65" s="19">
        <v>46220</v>
      </c>
      <c r="B65" s="17"/>
      <c r="C65" s="17">
        <v>1.34</v>
      </c>
      <c r="D65" s="17">
        <f t="shared" si="0"/>
        <v>-5.8899999999999952</v>
      </c>
      <c r="E65" s="18"/>
      <c r="F65" s="7"/>
      <c r="G65" s="19"/>
      <c r="H65" s="35"/>
      <c r="I65" s="35"/>
      <c r="J65" s="35">
        <f t="shared" si="1"/>
        <v>-213</v>
      </c>
      <c r="K65" s="20"/>
      <c r="L65" s="7"/>
    </row>
    <row r="66" spans="1:12" s="9" customFormat="1" ht="18.75" x14ac:dyDescent="0.3">
      <c r="A66" s="19">
        <v>46220</v>
      </c>
      <c r="B66" s="17"/>
      <c r="C66" s="17">
        <v>0.4</v>
      </c>
      <c r="D66" s="17">
        <f t="shared" si="0"/>
        <v>-6.2899999999999956</v>
      </c>
      <c r="E66" s="18"/>
      <c r="F66" s="7"/>
      <c r="G66" s="19"/>
      <c r="H66" s="35"/>
      <c r="I66" s="35"/>
      <c r="J66" s="35">
        <f t="shared" si="1"/>
        <v>-213</v>
      </c>
      <c r="K66" s="20"/>
      <c r="L66" s="7"/>
    </row>
    <row r="67" spans="1:12" s="9" customFormat="1" ht="18.75" x14ac:dyDescent="0.3">
      <c r="A67" s="19">
        <v>46220</v>
      </c>
      <c r="B67" s="17"/>
      <c r="C67" s="17">
        <v>0.03</v>
      </c>
      <c r="D67" s="17">
        <f t="shared" si="0"/>
        <v>-6.3199999999999958</v>
      </c>
      <c r="E67" s="18"/>
      <c r="F67" s="7"/>
      <c r="G67" s="19"/>
      <c r="H67" s="35"/>
      <c r="I67" s="35"/>
      <c r="J67" s="35">
        <f t="shared" si="1"/>
        <v>-213</v>
      </c>
      <c r="K67" s="20"/>
      <c r="L67" s="7"/>
    </row>
    <row r="68" spans="1:12" s="9" customFormat="1" ht="18.75" x14ac:dyDescent="0.3">
      <c r="A68" s="19">
        <v>46220</v>
      </c>
      <c r="B68" s="17">
        <v>0.24</v>
      </c>
      <c r="C68" s="17"/>
      <c r="D68" s="17">
        <f t="shared" si="0"/>
        <v>-6.0799999999999956</v>
      </c>
      <c r="E68" s="18"/>
      <c r="F68" s="7"/>
      <c r="G68" s="19"/>
      <c r="H68" s="35"/>
      <c r="I68" s="35"/>
      <c r="J68" s="35">
        <f t="shared" si="1"/>
        <v>-213</v>
      </c>
      <c r="K68" s="20"/>
      <c r="L68" s="7"/>
    </row>
    <row r="69" spans="1:12" s="9" customFormat="1" ht="18.75" x14ac:dyDescent="0.3">
      <c r="A69" s="19">
        <v>46220</v>
      </c>
      <c r="B69" s="17">
        <v>0.24</v>
      </c>
      <c r="C69" s="17"/>
      <c r="D69" s="17">
        <f t="shared" si="0"/>
        <v>-5.8399999999999954</v>
      </c>
      <c r="E69" s="18"/>
      <c r="F69" s="7"/>
      <c r="G69" s="19"/>
      <c r="H69" s="35"/>
      <c r="I69" s="35"/>
      <c r="J69" s="35">
        <f t="shared" si="1"/>
        <v>-213</v>
      </c>
      <c r="K69" s="20"/>
      <c r="L69" s="7"/>
    </row>
    <row r="70" spans="1:12" s="9" customFormat="1" ht="18.75" x14ac:dyDescent="0.3">
      <c r="A70" s="19">
        <v>46220</v>
      </c>
      <c r="B70" s="17"/>
      <c r="C70" s="17">
        <v>0.45</v>
      </c>
      <c r="D70" s="17">
        <f t="shared" si="0"/>
        <v>-6.2899999999999956</v>
      </c>
      <c r="E70" s="18"/>
      <c r="F70" s="7"/>
      <c r="G70" s="19"/>
      <c r="H70" s="35"/>
      <c r="I70" s="35"/>
      <c r="J70" s="35">
        <f t="shared" si="1"/>
        <v>-213</v>
      </c>
      <c r="K70" s="20"/>
      <c r="L70" s="7"/>
    </row>
    <row r="71" spans="1:12" s="9" customFormat="1" ht="18.75" x14ac:dyDescent="0.3">
      <c r="A71" s="19">
        <v>46220</v>
      </c>
      <c r="B71" s="17">
        <v>0.08</v>
      </c>
      <c r="C71" s="17"/>
      <c r="D71" s="17">
        <f t="shared" ref="D71:D134" si="2">D70+B71-C71</f>
        <v>-6.2099999999999955</v>
      </c>
      <c r="E71" s="18"/>
      <c r="F71" s="7"/>
      <c r="G71" s="19"/>
      <c r="H71" s="35"/>
      <c r="I71" s="35"/>
      <c r="J71" s="35">
        <f t="shared" si="1"/>
        <v>-213</v>
      </c>
      <c r="K71" s="20"/>
      <c r="L71" s="7"/>
    </row>
    <row r="72" spans="1:12" s="9" customFormat="1" ht="18.75" x14ac:dyDescent="0.3">
      <c r="A72" s="19">
        <v>46220</v>
      </c>
      <c r="B72" s="17">
        <v>0.82</v>
      </c>
      <c r="C72" s="17"/>
      <c r="D72" s="17">
        <f t="shared" si="2"/>
        <v>-5.3899999999999952</v>
      </c>
      <c r="E72" s="18"/>
      <c r="F72" s="7"/>
      <c r="G72" s="19"/>
      <c r="H72" s="35"/>
      <c r="I72" s="35"/>
      <c r="J72" s="35">
        <f t="shared" ref="J72:J135" si="3">J71+H72-I72</f>
        <v>-213</v>
      </c>
      <c r="K72" s="20"/>
      <c r="L72" s="7"/>
    </row>
    <row r="73" spans="1:12" s="9" customFormat="1" ht="18.75" x14ac:dyDescent="0.3">
      <c r="A73" s="19">
        <v>46220</v>
      </c>
      <c r="B73" s="17"/>
      <c r="C73" s="17">
        <v>0.8</v>
      </c>
      <c r="D73" s="17">
        <f t="shared" si="2"/>
        <v>-6.1899999999999951</v>
      </c>
      <c r="E73" s="18"/>
      <c r="F73" s="7"/>
      <c r="G73" s="19"/>
      <c r="H73" s="35"/>
      <c r="I73" s="35"/>
      <c r="J73" s="35">
        <f t="shared" si="3"/>
        <v>-213</v>
      </c>
      <c r="K73" s="20"/>
      <c r="L73" s="7"/>
    </row>
    <row r="74" spans="1:12" s="9" customFormat="1" ht="18.75" x14ac:dyDescent="0.3">
      <c r="A74" s="19">
        <v>46220</v>
      </c>
      <c r="B74" s="17"/>
      <c r="C74" s="17">
        <v>1.25</v>
      </c>
      <c r="D74" s="17">
        <f t="shared" si="2"/>
        <v>-7.4399999999999951</v>
      </c>
      <c r="E74" s="18"/>
      <c r="F74" s="7"/>
      <c r="G74" s="19"/>
      <c r="H74" s="35"/>
      <c r="I74" s="35"/>
      <c r="J74" s="35">
        <f t="shared" si="3"/>
        <v>-213</v>
      </c>
      <c r="K74" s="20"/>
      <c r="L74" s="7"/>
    </row>
    <row r="75" spans="1:12" s="9" customFormat="1" ht="18.75" x14ac:dyDescent="0.3">
      <c r="A75" s="19">
        <v>46223</v>
      </c>
      <c r="B75" s="17"/>
      <c r="C75" s="17">
        <v>0.31</v>
      </c>
      <c r="D75" s="17">
        <f t="shared" si="2"/>
        <v>-7.7499999999999947</v>
      </c>
      <c r="E75" s="18"/>
      <c r="F75" s="7"/>
      <c r="G75" s="19"/>
      <c r="H75" s="35"/>
      <c r="I75" s="35"/>
      <c r="J75" s="35">
        <f t="shared" si="3"/>
        <v>-213</v>
      </c>
      <c r="K75" s="20"/>
      <c r="L75" s="7"/>
    </row>
    <row r="76" spans="1:12" s="9" customFormat="1" ht="18.75" x14ac:dyDescent="0.3">
      <c r="A76" s="19">
        <v>46223</v>
      </c>
      <c r="B76" s="17"/>
      <c r="C76" s="17">
        <v>0.64</v>
      </c>
      <c r="D76" s="17">
        <f t="shared" si="2"/>
        <v>-8.3899999999999952</v>
      </c>
      <c r="E76" s="18"/>
      <c r="F76" s="7"/>
      <c r="G76" s="19"/>
      <c r="H76" s="35"/>
      <c r="I76" s="35"/>
      <c r="J76" s="35">
        <f t="shared" si="3"/>
        <v>-213</v>
      </c>
      <c r="K76" s="20"/>
      <c r="L76" s="7"/>
    </row>
    <row r="77" spans="1:12" s="9" customFormat="1" ht="18.75" x14ac:dyDescent="0.3">
      <c r="A77" s="19">
        <v>46223</v>
      </c>
      <c r="B77" s="17"/>
      <c r="C77" s="17">
        <v>0.13</v>
      </c>
      <c r="D77" s="17">
        <f t="shared" si="2"/>
        <v>-8.519999999999996</v>
      </c>
      <c r="E77" s="18"/>
      <c r="F77" s="7"/>
      <c r="G77" s="19"/>
      <c r="H77" s="35"/>
      <c r="I77" s="35"/>
      <c r="J77" s="35">
        <f t="shared" si="3"/>
        <v>-213</v>
      </c>
      <c r="K77" s="20"/>
      <c r="L77" s="7"/>
    </row>
    <row r="78" spans="1:12" s="9" customFormat="1" ht="18.75" x14ac:dyDescent="0.3">
      <c r="A78" s="19">
        <v>46225</v>
      </c>
      <c r="B78" s="17">
        <v>0.36</v>
      </c>
      <c r="C78" s="17"/>
      <c r="D78" s="17">
        <f t="shared" si="2"/>
        <v>-8.1599999999999966</v>
      </c>
      <c r="E78" s="18"/>
      <c r="F78" s="7"/>
      <c r="G78" s="19"/>
      <c r="H78" s="35"/>
      <c r="I78" s="35"/>
      <c r="J78" s="35">
        <f t="shared" si="3"/>
        <v>-213</v>
      </c>
      <c r="K78" s="20"/>
      <c r="L78" s="7"/>
    </row>
    <row r="79" spans="1:12" s="9" customFormat="1" ht="18.75" x14ac:dyDescent="0.3">
      <c r="A79" s="19">
        <v>46226</v>
      </c>
      <c r="B79" s="17"/>
      <c r="C79" s="17">
        <v>1.46</v>
      </c>
      <c r="D79" s="17">
        <f t="shared" si="2"/>
        <v>-9.6199999999999974</v>
      </c>
      <c r="E79" s="18"/>
      <c r="F79" s="7"/>
      <c r="G79" s="19"/>
      <c r="H79" s="35"/>
      <c r="I79" s="35"/>
      <c r="J79" s="35">
        <f t="shared" si="3"/>
        <v>-213</v>
      </c>
      <c r="K79" s="20"/>
      <c r="L79" s="7"/>
    </row>
    <row r="80" spans="1:12" s="9" customFormat="1" ht="18.75" x14ac:dyDescent="0.3">
      <c r="A80" s="19">
        <v>46226</v>
      </c>
      <c r="B80" s="17"/>
      <c r="C80" s="17">
        <v>0.41</v>
      </c>
      <c r="D80" s="17">
        <f t="shared" si="2"/>
        <v>-10.029999999999998</v>
      </c>
      <c r="E80" s="18"/>
      <c r="F80" s="7"/>
      <c r="G80" s="19"/>
      <c r="H80" s="35"/>
      <c r="I80" s="35"/>
      <c r="J80" s="35">
        <f t="shared" si="3"/>
        <v>-213</v>
      </c>
      <c r="K80" s="20"/>
      <c r="L80" s="7"/>
    </row>
    <row r="81" spans="1:12" s="9" customFormat="1" ht="18.75" x14ac:dyDescent="0.3">
      <c r="A81" s="19">
        <v>46226</v>
      </c>
      <c r="B81" s="17"/>
      <c r="C81" s="17">
        <v>0.18</v>
      </c>
      <c r="D81" s="17">
        <f t="shared" si="2"/>
        <v>-10.209999999999997</v>
      </c>
      <c r="E81" s="18"/>
      <c r="F81" s="7"/>
      <c r="G81" s="19"/>
      <c r="H81" s="35"/>
      <c r="I81" s="35"/>
      <c r="J81" s="35">
        <f t="shared" si="3"/>
        <v>-213</v>
      </c>
      <c r="K81" s="20"/>
      <c r="L81" s="7"/>
    </row>
    <row r="82" spans="1:12" s="9" customFormat="1" ht="18.75" x14ac:dyDescent="0.3">
      <c r="A82" s="19">
        <v>46226</v>
      </c>
      <c r="B82" s="17"/>
      <c r="C82" s="17">
        <v>1.88</v>
      </c>
      <c r="D82" s="17">
        <f t="shared" si="2"/>
        <v>-12.089999999999996</v>
      </c>
      <c r="E82" s="18"/>
      <c r="F82" s="7"/>
      <c r="G82" s="19"/>
      <c r="H82" s="35"/>
      <c r="I82" s="35"/>
      <c r="J82" s="35">
        <f t="shared" si="3"/>
        <v>-213</v>
      </c>
      <c r="K82" s="20"/>
      <c r="L82" s="7"/>
    </row>
    <row r="83" spans="1:12" s="9" customFormat="1" ht="18.75" x14ac:dyDescent="0.3">
      <c r="A83" s="19">
        <v>46226</v>
      </c>
      <c r="B83" s="17"/>
      <c r="C83" s="17">
        <v>0.12</v>
      </c>
      <c r="D83" s="17">
        <f t="shared" si="2"/>
        <v>-12.209999999999996</v>
      </c>
      <c r="E83" s="18"/>
      <c r="F83" s="7"/>
      <c r="G83" s="19"/>
      <c r="H83" s="35"/>
      <c r="I83" s="35"/>
      <c r="J83" s="35">
        <f t="shared" si="3"/>
        <v>-213</v>
      </c>
      <c r="K83" s="20"/>
      <c r="L83" s="7"/>
    </row>
    <row r="84" spans="1:12" s="9" customFormat="1" ht="18.75" x14ac:dyDescent="0.3">
      <c r="A84" s="19">
        <v>46226</v>
      </c>
      <c r="B84" s="17"/>
      <c r="C84" s="17">
        <v>0.15</v>
      </c>
      <c r="D84" s="17">
        <f t="shared" si="2"/>
        <v>-12.359999999999996</v>
      </c>
      <c r="E84" s="18"/>
      <c r="F84" s="7"/>
      <c r="G84" s="19"/>
      <c r="H84" s="35"/>
      <c r="I84" s="35"/>
      <c r="J84" s="35">
        <f t="shared" si="3"/>
        <v>-213</v>
      </c>
      <c r="K84" s="20"/>
      <c r="L84" s="7"/>
    </row>
    <row r="85" spans="1:12" s="9" customFormat="1" ht="18.75" x14ac:dyDescent="0.3">
      <c r="A85" s="19">
        <v>46230</v>
      </c>
      <c r="B85" s="17"/>
      <c r="C85" s="17">
        <v>0.02</v>
      </c>
      <c r="D85" s="17">
        <f t="shared" si="2"/>
        <v>-12.379999999999995</v>
      </c>
      <c r="E85" s="18"/>
      <c r="F85" s="7"/>
      <c r="G85" s="19"/>
      <c r="H85" s="35"/>
      <c r="I85" s="35"/>
      <c r="J85" s="35">
        <f t="shared" si="3"/>
        <v>-213</v>
      </c>
      <c r="K85" s="20"/>
      <c r="L85" s="7"/>
    </row>
    <row r="86" spans="1:12" s="9" customFormat="1" ht="18.75" x14ac:dyDescent="0.3">
      <c r="A86" s="19">
        <v>46230</v>
      </c>
      <c r="B86" s="17"/>
      <c r="C86" s="17">
        <v>0.28999999999999998</v>
      </c>
      <c r="D86" s="17">
        <f t="shared" si="2"/>
        <v>-12.669999999999995</v>
      </c>
      <c r="E86" s="18"/>
      <c r="F86" s="7"/>
      <c r="G86" s="19"/>
      <c r="H86" s="35"/>
      <c r="I86" s="35"/>
      <c r="J86" s="35">
        <f t="shared" si="3"/>
        <v>-213</v>
      </c>
      <c r="K86" s="20"/>
      <c r="L86" s="7"/>
    </row>
    <row r="87" spans="1:12" s="9" customFormat="1" ht="18.75" x14ac:dyDescent="0.3">
      <c r="A87" s="19">
        <v>46230</v>
      </c>
      <c r="B87" s="17"/>
      <c r="C87" s="17">
        <v>1.25</v>
      </c>
      <c r="D87" s="17">
        <f t="shared" si="2"/>
        <v>-13.919999999999995</v>
      </c>
      <c r="E87" s="18"/>
      <c r="F87" s="7"/>
      <c r="G87" s="19"/>
      <c r="H87" s="35"/>
      <c r="I87" s="35"/>
      <c r="J87" s="35">
        <f t="shared" si="3"/>
        <v>-213</v>
      </c>
      <c r="K87" s="20"/>
      <c r="L87" s="7"/>
    </row>
    <row r="88" spans="1:12" s="9" customFormat="1" ht="18.75" x14ac:dyDescent="0.3">
      <c r="A88" s="19">
        <v>46230</v>
      </c>
      <c r="B88" s="17"/>
      <c r="C88" s="17">
        <v>0.54</v>
      </c>
      <c r="D88" s="17">
        <f t="shared" si="2"/>
        <v>-14.459999999999994</v>
      </c>
      <c r="E88" s="18"/>
      <c r="F88" s="7"/>
      <c r="G88" s="19"/>
      <c r="H88" s="35"/>
      <c r="I88" s="35"/>
      <c r="J88" s="35">
        <f t="shared" si="3"/>
        <v>-213</v>
      </c>
      <c r="K88" s="20"/>
      <c r="L88" s="7"/>
    </row>
    <row r="89" spans="1:12" s="9" customFormat="1" ht="18.75" x14ac:dyDescent="0.3">
      <c r="A89" s="19">
        <v>46230</v>
      </c>
      <c r="B89" s="17"/>
      <c r="C89" s="17">
        <v>0.74</v>
      </c>
      <c r="D89" s="17">
        <f t="shared" si="2"/>
        <v>-15.199999999999994</v>
      </c>
      <c r="E89" s="18"/>
      <c r="F89" s="7"/>
      <c r="G89" s="19"/>
      <c r="H89" s="35"/>
      <c r="I89" s="35"/>
      <c r="J89" s="35">
        <f t="shared" si="3"/>
        <v>-213</v>
      </c>
      <c r="K89" s="20"/>
      <c r="L89" s="7"/>
    </row>
    <row r="90" spans="1:12" s="9" customFormat="1" ht="18.75" x14ac:dyDescent="0.3">
      <c r="A90" s="19">
        <v>46231</v>
      </c>
      <c r="B90" s="17"/>
      <c r="C90" s="17">
        <v>0.16</v>
      </c>
      <c r="D90" s="17">
        <f t="shared" si="2"/>
        <v>-15.359999999999994</v>
      </c>
      <c r="E90" s="18"/>
      <c r="F90" s="7"/>
      <c r="G90" s="19"/>
      <c r="H90" s="35"/>
      <c r="I90" s="35"/>
      <c r="J90" s="35">
        <f t="shared" si="3"/>
        <v>-213</v>
      </c>
      <c r="K90" s="20"/>
      <c r="L90" s="7"/>
    </row>
    <row r="91" spans="1:12" s="9" customFormat="1" ht="18.75" x14ac:dyDescent="0.3">
      <c r="A91" s="19">
        <v>46231</v>
      </c>
      <c r="B91" s="17"/>
      <c r="C91" s="17">
        <v>0.36</v>
      </c>
      <c r="D91" s="17">
        <f t="shared" si="2"/>
        <v>-15.719999999999994</v>
      </c>
      <c r="E91" s="18"/>
      <c r="F91" s="7"/>
      <c r="G91" s="19"/>
      <c r="H91" s="35"/>
      <c r="I91" s="35"/>
      <c r="J91" s="35">
        <f t="shared" si="3"/>
        <v>-213</v>
      </c>
      <c r="K91" s="20"/>
      <c r="L91" s="7"/>
    </row>
    <row r="92" spans="1:12" s="9" customFormat="1" ht="18.75" x14ac:dyDescent="0.3">
      <c r="A92" s="19">
        <v>46231</v>
      </c>
      <c r="B92" s="17"/>
      <c r="C92" s="17">
        <v>0.02</v>
      </c>
      <c r="D92" s="17">
        <f t="shared" si="2"/>
        <v>-15.739999999999993</v>
      </c>
      <c r="E92" s="18"/>
      <c r="F92" s="7"/>
      <c r="G92" s="19"/>
      <c r="H92" s="35"/>
      <c r="I92" s="35"/>
      <c r="J92" s="35">
        <f t="shared" si="3"/>
        <v>-213</v>
      </c>
      <c r="K92" s="20"/>
      <c r="L92" s="7"/>
    </row>
    <row r="93" spans="1:12" s="9" customFormat="1" ht="18.75" x14ac:dyDescent="0.3">
      <c r="A93" s="19">
        <v>46231</v>
      </c>
      <c r="B93" s="17"/>
      <c r="C93" s="17">
        <v>0.12</v>
      </c>
      <c r="D93" s="17">
        <f t="shared" si="2"/>
        <v>-15.859999999999992</v>
      </c>
      <c r="E93" s="18"/>
      <c r="F93" s="7"/>
      <c r="G93" s="19"/>
      <c r="H93" s="35"/>
      <c r="I93" s="35"/>
      <c r="J93" s="35">
        <f t="shared" si="3"/>
        <v>-213</v>
      </c>
      <c r="K93" s="20"/>
      <c r="L93" s="7"/>
    </row>
    <row r="94" spans="1:12" s="9" customFormat="1" ht="18.75" x14ac:dyDescent="0.3">
      <c r="A94" s="19">
        <v>46234</v>
      </c>
      <c r="B94" s="17"/>
      <c r="C94" s="17">
        <v>1.04</v>
      </c>
      <c r="D94" s="17">
        <f t="shared" si="2"/>
        <v>-16.899999999999991</v>
      </c>
      <c r="E94" s="18"/>
      <c r="F94" s="7"/>
      <c r="G94" s="19"/>
      <c r="H94" s="35"/>
      <c r="I94" s="35"/>
      <c r="J94" s="35">
        <f t="shared" si="3"/>
        <v>-213</v>
      </c>
      <c r="K94" s="20"/>
      <c r="L94" s="7"/>
    </row>
    <row r="95" spans="1:12" s="9" customFormat="1" ht="18.75" x14ac:dyDescent="0.3">
      <c r="A95" s="19">
        <v>46234</v>
      </c>
      <c r="B95" s="17"/>
      <c r="C95" s="17">
        <v>0.08</v>
      </c>
      <c r="D95" s="17">
        <f t="shared" si="2"/>
        <v>-16.97999999999999</v>
      </c>
      <c r="E95" s="18"/>
      <c r="F95" s="7"/>
      <c r="G95" s="19"/>
      <c r="H95" s="35"/>
      <c r="I95" s="35"/>
      <c r="J95" s="35">
        <f t="shared" si="3"/>
        <v>-213</v>
      </c>
      <c r="K95" s="20"/>
      <c r="L95" s="7"/>
    </row>
    <row r="96" spans="1:12" s="9" customFormat="1" ht="18.75" x14ac:dyDescent="0.3">
      <c r="A96" s="19">
        <v>46234</v>
      </c>
      <c r="B96" s="17"/>
      <c r="C96" s="17">
        <v>0.35</v>
      </c>
      <c r="D96" s="17">
        <f t="shared" si="2"/>
        <v>-17.329999999999991</v>
      </c>
      <c r="E96" s="18"/>
      <c r="F96" s="7"/>
      <c r="G96" s="19"/>
      <c r="H96" s="35"/>
      <c r="I96" s="35"/>
      <c r="J96" s="35">
        <f t="shared" si="3"/>
        <v>-213</v>
      </c>
      <c r="K96" s="20"/>
      <c r="L96" s="7"/>
    </row>
    <row r="97" spans="1:12" s="9" customFormat="1" ht="18.75" x14ac:dyDescent="0.3">
      <c r="A97" s="19">
        <v>46234</v>
      </c>
      <c r="B97" s="17"/>
      <c r="C97" s="17">
        <v>0.34</v>
      </c>
      <c r="D97" s="17">
        <f t="shared" si="2"/>
        <v>-17.669999999999991</v>
      </c>
      <c r="E97" s="18"/>
      <c r="F97" s="7"/>
      <c r="G97" s="19"/>
      <c r="H97" s="35"/>
      <c r="I97" s="35"/>
      <c r="J97" s="35">
        <f t="shared" si="3"/>
        <v>-213</v>
      </c>
      <c r="K97" s="20"/>
      <c r="L97" s="7"/>
    </row>
    <row r="98" spans="1:12" s="9" customFormat="1" ht="18.75" x14ac:dyDescent="0.3">
      <c r="A98" s="19">
        <v>46234</v>
      </c>
      <c r="B98" s="17">
        <v>0.17</v>
      </c>
      <c r="C98" s="17"/>
      <c r="D98" s="17">
        <f t="shared" si="2"/>
        <v>-17.499999999999989</v>
      </c>
      <c r="E98" s="18"/>
      <c r="F98" s="7"/>
      <c r="G98" s="19"/>
      <c r="H98" s="35"/>
      <c r="I98" s="35"/>
      <c r="J98" s="35">
        <f t="shared" si="3"/>
        <v>-213</v>
      </c>
      <c r="K98" s="20"/>
      <c r="L98" s="7"/>
    </row>
    <row r="99" spans="1:12" s="9" customFormat="1" ht="18.75" x14ac:dyDescent="0.3">
      <c r="A99" s="19">
        <v>46234</v>
      </c>
      <c r="B99" s="17"/>
      <c r="C99" s="17">
        <v>0.01</v>
      </c>
      <c r="D99" s="17">
        <f t="shared" si="2"/>
        <v>-17.509999999999991</v>
      </c>
      <c r="E99" s="18"/>
      <c r="F99" s="7"/>
      <c r="G99" s="19"/>
      <c r="H99" s="35"/>
      <c r="I99" s="35"/>
      <c r="J99" s="35">
        <f t="shared" si="3"/>
        <v>-213</v>
      </c>
      <c r="K99" s="20"/>
      <c r="L99" s="7"/>
    </row>
    <row r="100" spans="1:12" s="9" customFormat="1" ht="18.75" x14ac:dyDescent="0.3">
      <c r="A100" s="19">
        <v>46238</v>
      </c>
      <c r="B100" s="17"/>
      <c r="C100" s="17">
        <v>0.3</v>
      </c>
      <c r="D100" s="17">
        <f t="shared" si="2"/>
        <v>-17.809999999999992</v>
      </c>
      <c r="E100" s="18"/>
      <c r="F100" s="7"/>
      <c r="G100" s="19"/>
      <c r="H100" s="35"/>
      <c r="I100" s="35"/>
      <c r="J100" s="35">
        <f t="shared" si="3"/>
        <v>-213</v>
      </c>
      <c r="K100" s="20"/>
      <c r="L100" s="7"/>
    </row>
    <row r="101" spans="1:12" s="9" customFormat="1" ht="18.75" x14ac:dyDescent="0.3">
      <c r="A101" s="19">
        <v>46238</v>
      </c>
      <c r="B101" s="17"/>
      <c r="C101" s="17">
        <v>0.14000000000000001</v>
      </c>
      <c r="D101" s="17">
        <f t="shared" si="2"/>
        <v>-17.949999999999992</v>
      </c>
      <c r="E101" s="18"/>
      <c r="F101" s="7"/>
      <c r="G101" s="19"/>
      <c r="H101" s="35"/>
      <c r="I101" s="35"/>
      <c r="J101" s="35">
        <f t="shared" si="3"/>
        <v>-213</v>
      </c>
      <c r="K101" s="20"/>
      <c r="L101" s="7"/>
    </row>
    <row r="102" spans="1:12" s="9" customFormat="1" ht="18.75" x14ac:dyDescent="0.3">
      <c r="A102" s="19"/>
      <c r="B102" s="17"/>
      <c r="C102" s="17">
        <v>0.59</v>
      </c>
      <c r="D102" s="17">
        <f t="shared" si="2"/>
        <v>-18.539999999999992</v>
      </c>
      <c r="E102" s="18"/>
      <c r="F102" s="7"/>
      <c r="G102" s="19"/>
      <c r="H102" s="35"/>
      <c r="I102" s="35"/>
      <c r="J102" s="35">
        <f t="shared" si="3"/>
        <v>-213</v>
      </c>
      <c r="K102" s="20"/>
      <c r="L102" s="7"/>
    </row>
    <row r="103" spans="1:12" s="9" customFormat="1" ht="18.75" x14ac:dyDescent="0.3">
      <c r="A103" s="19"/>
      <c r="B103" s="17"/>
      <c r="C103" s="17">
        <v>7.0000000000000007E-2</v>
      </c>
      <c r="D103" s="17">
        <f t="shared" si="2"/>
        <v>-18.609999999999992</v>
      </c>
      <c r="E103" s="18"/>
      <c r="F103" s="7"/>
      <c r="G103" s="19"/>
      <c r="H103" s="35"/>
      <c r="I103" s="35"/>
      <c r="J103" s="35">
        <f t="shared" si="3"/>
        <v>-213</v>
      </c>
      <c r="K103" s="20"/>
      <c r="L103" s="7"/>
    </row>
    <row r="104" spans="1:12" s="9" customFormat="1" ht="18.75" x14ac:dyDescent="0.3">
      <c r="A104" s="19"/>
      <c r="B104" s="17"/>
      <c r="C104" s="17">
        <v>2</v>
      </c>
      <c r="D104" s="17">
        <f t="shared" si="2"/>
        <v>-20.609999999999992</v>
      </c>
      <c r="E104" s="18"/>
      <c r="F104" s="7"/>
      <c r="G104" s="19"/>
      <c r="H104" s="35"/>
      <c r="I104" s="35"/>
      <c r="J104" s="35">
        <f t="shared" si="3"/>
        <v>-213</v>
      </c>
      <c r="K104" s="20"/>
      <c r="L104" s="7"/>
    </row>
    <row r="105" spans="1:12" s="9" customFormat="1" ht="18.75" x14ac:dyDescent="0.3">
      <c r="A105" s="19"/>
      <c r="B105" s="17"/>
      <c r="C105" s="17">
        <v>0.48</v>
      </c>
      <c r="D105" s="17">
        <f t="shared" si="2"/>
        <v>-21.089999999999993</v>
      </c>
      <c r="E105" s="18"/>
      <c r="F105" s="7"/>
      <c r="G105" s="19"/>
      <c r="H105" s="35"/>
      <c r="I105" s="35"/>
      <c r="J105" s="35">
        <f t="shared" si="3"/>
        <v>-213</v>
      </c>
      <c r="K105" s="20"/>
      <c r="L105" s="7"/>
    </row>
    <row r="106" spans="1:12" s="9" customFormat="1" ht="18.75" x14ac:dyDescent="0.3">
      <c r="A106" s="19"/>
      <c r="B106" s="17"/>
      <c r="C106" s="17">
        <v>0.01</v>
      </c>
      <c r="D106" s="17">
        <f t="shared" si="2"/>
        <v>-21.099999999999994</v>
      </c>
      <c r="E106" s="18"/>
      <c r="F106" s="7"/>
      <c r="G106" s="19"/>
      <c r="H106" s="35"/>
      <c r="I106" s="35"/>
      <c r="J106" s="35">
        <f t="shared" si="3"/>
        <v>-213</v>
      </c>
      <c r="K106" s="20"/>
      <c r="L106" s="7"/>
    </row>
    <row r="107" spans="1:12" s="9" customFormat="1" ht="18.75" x14ac:dyDescent="0.3">
      <c r="A107" s="19"/>
      <c r="B107" s="17"/>
      <c r="C107" s="17">
        <v>0.43</v>
      </c>
      <c r="D107" s="17">
        <f t="shared" si="2"/>
        <v>-21.529999999999994</v>
      </c>
      <c r="E107" s="18"/>
      <c r="F107" s="7"/>
      <c r="G107" s="19"/>
      <c r="H107" s="35"/>
      <c r="I107" s="35"/>
      <c r="J107" s="35">
        <f t="shared" si="3"/>
        <v>-213</v>
      </c>
      <c r="K107" s="20"/>
      <c r="L107" s="7"/>
    </row>
    <row r="108" spans="1:12" s="9" customFormat="1" ht="18.75" x14ac:dyDescent="0.3">
      <c r="A108" s="19"/>
      <c r="B108" s="17"/>
      <c r="C108" s="17">
        <v>0.3</v>
      </c>
      <c r="D108" s="17">
        <f t="shared" si="2"/>
        <v>-21.829999999999995</v>
      </c>
      <c r="E108" s="18"/>
      <c r="F108" s="7"/>
      <c r="G108" s="19"/>
      <c r="H108" s="35"/>
      <c r="I108" s="35"/>
      <c r="J108" s="35">
        <f t="shared" si="3"/>
        <v>-213</v>
      </c>
      <c r="K108" s="20"/>
      <c r="L108" s="7"/>
    </row>
    <row r="109" spans="1:12" s="9" customFormat="1" ht="18.75" x14ac:dyDescent="0.3">
      <c r="A109" s="19"/>
      <c r="B109" s="17"/>
      <c r="C109" s="17">
        <v>1.52</v>
      </c>
      <c r="D109" s="17">
        <f t="shared" si="2"/>
        <v>-23.349999999999994</v>
      </c>
      <c r="E109" s="18"/>
      <c r="F109" s="7"/>
      <c r="G109" s="19"/>
      <c r="H109" s="35"/>
      <c r="I109" s="35"/>
      <c r="J109" s="35">
        <f t="shared" si="3"/>
        <v>-213</v>
      </c>
      <c r="K109" s="20"/>
      <c r="L109" s="7"/>
    </row>
    <row r="110" spans="1:12" s="9" customFormat="1" ht="18.75" x14ac:dyDescent="0.3">
      <c r="A110" s="19"/>
      <c r="B110" s="17"/>
      <c r="C110" s="17">
        <v>0.86</v>
      </c>
      <c r="D110" s="17">
        <f t="shared" si="2"/>
        <v>-24.209999999999994</v>
      </c>
      <c r="E110" s="18"/>
      <c r="F110" s="7"/>
      <c r="G110" s="19"/>
      <c r="H110" s="35"/>
      <c r="I110" s="35"/>
      <c r="J110" s="35">
        <f t="shared" si="3"/>
        <v>-213</v>
      </c>
      <c r="K110" s="20"/>
      <c r="L110" s="7"/>
    </row>
    <row r="111" spans="1:12" s="9" customFormat="1" ht="18.75" x14ac:dyDescent="0.3">
      <c r="A111" s="19"/>
      <c r="B111" s="17"/>
      <c r="C111" s="17">
        <v>0.6</v>
      </c>
      <c r="D111" s="17">
        <f t="shared" si="2"/>
        <v>-24.809999999999995</v>
      </c>
      <c r="E111" s="18"/>
      <c r="F111" s="7"/>
      <c r="G111" s="19"/>
      <c r="H111" s="35"/>
      <c r="I111" s="35"/>
      <c r="J111" s="35">
        <f t="shared" si="3"/>
        <v>-213</v>
      </c>
      <c r="K111" s="20"/>
      <c r="L111" s="7"/>
    </row>
    <row r="112" spans="1:12" s="9" customFormat="1" ht="18.75" x14ac:dyDescent="0.3">
      <c r="A112" s="19"/>
      <c r="B112" s="17"/>
      <c r="C112" s="17">
        <v>0.75</v>
      </c>
      <c r="D112" s="17">
        <f t="shared" si="2"/>
        <v>-25.559999999999995</v>
      </c>
      <c r="E112" s="18"/>
      <c r="F112" s="7"/>
      <c r="G112" s="19"/>
      <c r="H112" s="35"/>
      <c r="I112" s="35"/>
      <c r="J112" s="35">
        <f t="shared" si="3"/>
        <v>-213</v>
      </c>
      <c r="K112" s="20"/>
      <c r="L112" s="7"/>
    </row>
    <row r="113" spans="1:12" s="9" customFormat="1" ht="18.75" x14ac:dyDescent="0.3">
      <c r="A113" s="19"/>
      <c r="B113" s="17"/>
      <c r="C113" s="17">
        <v>0.01</v>
      </c>
      <c r="D113" s="17">
        <f t="shared" si="2"/>
        <v>-25.569999999999997</v>
      </c>
      <c r="E113" s="18"/>
      <c r="F113" s="7"/>
      <c r="G113" s="19"/>
      <c r="H113" s="35"/>
      <c r="I113" s="35"/>
      <c r="J113" s="35">
        <f t="shared" si="3"/>
        <v>-213</v>
      </c>
      <c r="K113" s="20"/>
      <c r="L113" s="7"/>
    </row>
    <row r="114" spans="1:12" s="9" customFormat="1" ht="18.75" x14ac:dyDescent="0.3">
      <c r="A114" s="19"/>
      <c r="B114" s="17"/>
      <c r="C114" s="17">
        <v>0.43</v>
      </c>
      <c r="D114" s="17">
        <f t="shared" si="2"/>
        <v>-25.999999999999996</v>
      </c>
      <c r="E114" s="18"/>
      <c r="F114" s="7"/>
      <c r="G114" s="19"/>
      <c r="H114" s="35"/>
      <c r="I114" s="35"/>
      <c r="J114" s="35">
        <f t="shared" si="3"/>
        <v>-213</v>
      </c>
      <c r="K114" s="20"/>
      <c r="L114" s="7"/>
    </row>
    <row r="115" spans="1:12" s="9" customFormat="1" ht="18.75" x14ac:dyDescent="0.3">
      <c r="A115" s="19"/>
      <c r="B115" s="17"/>
      <c r="C115" s="17">
        <v>0.03</v>
      </c>
      <c r="D115" s="17">
        <f t="shared" si="2"/>
        <v>-26.029999999999998</v>
      </c>
      <c r="E115" s="18"/>
      <c r="F115" s="7"/>
      <c r="G115" s="19"/>
      <c r="H115" s="35"/>
      <c r="I115" s="35"/>
      <c r="J115" s="35">
        <f t="shared" si="3"/>
        <v>-213</v>
      </c>
      <c r="K115" s="20"/>
      <c r="L115" s="7"/>
    </row>
    <row r="116" spans="1:12" s="9" customFormat="1" ht="18.75" x14ac:dyDescent="0.3">
      <c r="A116" s="19"/>
      <c r="B116" s="17"/>
      <c r="C116" s="17">
        <v>0.34</v>
      </c>
      <c r="D116" s="17">
        <f t="shared" si="2"/>
        <v>-26.369999999999997</v>
      </c>
      <c r="E116" s="18"/>
      <c r="F116" s="7"/>
      <c r="G116" s="19"/>
      <c r="H116" s="35"/>
      <c r="I116" s="35"/>
      <c r="J116" s="35">
        <f t="shared" si="3"/>
        <v>-213</v>
      </c>
      <c r="K116" s="20"/>
      <c r="L116" s="7"/>
    </row>
    <row r="117" spans="1:12" s="9" customFormat="1" ht="18.75" x14ac:dyDescent="0.3">
      <c r="A117" s="19"/>
      <c r="B117" s="17"/>
      <c r="C117" s="17">
        <v>0.44</v>
      </c>
      <c r="D117" s="17">
        <f t="shared" si="2"/>
        <v>-26.81</v>
      </c>
      <c r="E117" s="18"/>
      <c r="F117" s="7"/>
      <c r="G117" s="19"/>
      <c r="H117" s="35"/>
      <c r="I117" s="35"/>
      <c r="J117" s="35">
        <f t="shared" si="3"/>
        <v>-213</v>
      </c>
      <c r="K117" s="20"/>
      <c r="L117" s="7"/>
    </row>
    <row r="118" spans="1:12" s="9" customFormat="1" ht="18.75" x14ac:dyDescent="0.3">
      <c r="A118" s="19"/>
      <c r="B118" s="17"/>
      <c r="C118" s="17">
        <v>1.37</v>
      </c>
      <c r="D118" s="17">
        <f t="shared" si="2"/>
        <v>-28.18</v>
      </c>
      <c r="E118" s="18"/>
      <c r="F118" s="7"/>
      <c r="G118" s="19"/>
      <c r="H118" s="35"/>
      <c r="I118" s="35"/>
      <c r="J118" s="35">
        <f t="shared" si="3"/>
        <v>-213</v>
      </c>
      <c r="K118" s="20"/>
      <c r="L118" s="7"/>
    </row>
    <row r="119" spans="1:12" s="9" customFormat="1" ht="18.75" x14ac:dyDescent="0.3">
      <c r="A119" s="19"/>
      <c r="B119" s="17"/>
      <c r="C119" s="17">
        <v>0.03</v>
      </c>
      <c r="D119" s="17">
        <f t="shared" si="2"/>
        <v>-28.21</v>
      </c>
      <c r="E119" s="18"/>
      <c r="F119" s="7"/>
      <c r="G119" s="19"/>
      <c r="H119" s="35"/>
      <c r="I119" s="35"/>
      <c r="J119" s="35">
        <f t="shared" si="3"/>
        <v>-213</v>
      </c>
      <c r="K119" s="20"/>
      <c r="L119" s="7"/>
    </row>
    <row r="120" spans="1:12" s="9" customFormat="1" ht="18.75" x14ac:dyDescent="0.3">
      <c r="A120" s="19"/>
      <c r="B120" s="17"/>
      <c r="C120" s="17">
        <v>0.09</v>
      </c>
      <c r="D120" s="17">
        <f t="shared" si="2"/>
        <v>-28.3</v>
      </c>
      <c r="E120" s="18"/>
      <c r="F120" s="7"/>
      <c r="G120" s="19"/>
      <c r="H120" s="35"/>
      <c r="I120" s="35"/>
      <c r="J120" s="35">
        <f t="shared" si="3"/>
        <v>-213</v>
      </c>
      <c r="K120" s="20"/>
      <c r="L120" s="7"/>
    </row>
    <row r="121" spans="1:12" s="9" customFormat="1" ht="18.75" x14ac:dyDescent="0.3">
      <c r="A121" s="19"/>
      <c r="B121" s="17"/>
      <c r="C121" s="17">
        <v>0.03</v>
      </c>
      <c r="D121" s="17">
        <f t="shared" si="2"/>
        <v>-28.330000000000002</v>
      </c>
      <c r="E121" s="18"/>
      <c r="F121" s="7"/>
      <c r="G121" s="19"/>
      <c r="H121" s="35"/>
      <c r="I121" s="35"/>
      <c r="J121" s="35">
        <f t="shared" si="3"/>
        <v>-213</v>
      </c>
      <c r="K121" s="20"/>
      <c r="L121" s="7"/>
    </row>
    <row r="122" spans="1:12" s="9" customFormat="1" ht="18.75" x14ac:dyDescent="0.3">
      <c r="A122" s="19"/>
      <c r="B122" s="17"/>
      <c r="C122" s="17">
        <v>7.0000000000000007E-2</v>
      </c>
      <c r="D122" s="17">
        <f t="shared" si="2"/>
        <v>-28.400000000000002</v>
      </c>
      <c r="E122" s="18"/>
      <c r="F122" s="7"/>
      <c r="G122" s="19"/>
      <c r="H122" s="35"/>
      <c r="I122" s="35"/>
      <c r="J122" s="35">
        <f t="shared" si="3"/>
        <v>-213</v>
      </c>
      <c r="K122" s="20"/>
      <c r="L122" s="7"/>
    </row>
    <row r="123" spans="1:12" s="9" customFormat="1" ht="18.75" x14ac:dyDescent="0.3">
      <c r="A123" s="19"/>
      <c r="B123" s="17"/>
      <c r="C123" s="17">
        <v>0.01</v>
      </c>
      <c r="D123" s="17">
        <f t="shared" si="2"/>
        <v>-28.410000000000004</v>
      </c>
      <c r="E123" s="18"/>
      <c r="F123" s="7"/>
      <c r="G123" s="19"/>
      <c r="H123" s="35"/>
      <c r="I123" s="35"/>
      <c r="J123" s="35">
        <f t="shared" si="3"/>
        <v>-213</v>
      </c>
      <c r="K123" s="20"/>
      <c r="L123" s="7"/>
    </row>
    <row r="124" spans="1:12" s="9" customFormat="1" ht="18.75" x14ac:dyDescent="0.3">
      <c r="A124" s="19"/>
      <c r="B124" s="17"/>
      <c r="C124" s="17">
        <v>0.31</v>
      </c>
      <c r="D124" s="17">
        <f t="shared" si="2"/>
        <v>-28.720000000000002</v>
      </c>
      <c r="E124" s="18"/>
      <c r="F124" s="7"/>
      <c r="G124" s="19"/>
      <c r="H124" s="35"/>
      <c r="I124" s="35"/>
      <c r="J124" s="35">
        <f t="shared" si="3"/>
        <v>-213</v>
      </c>
      <c r="K124" s="20"/>
      <c r="L124" s="7"/>
    </row>
    <row r="125" spans="1:12" s="9" customFormat="1" ht="18.75" x14ac:dyDescent="0.3">
      <c r="A125" s="19"/>
      <c r="B125" s="17"/>
      <c r="C125" s="17">
        <v>0.04</v>
      </c>
      <c r="D125" s="17">
        <f t="shared" si="2"/>
        <v>-28.76</v>
      </c>
      <c r="E125" s="18"/>
      <c r="F125" s="7"/>
      <c r="G125" s="19"/>
      <c r="H125" s="35"/>
      <c r="I125" s="35"/>
      <c r="J125" s="35">
        <f t="shared" si="3"/>
        <v>-213</v>
      </c>
      <c r="K125" s="20"/>
      <c r="L125" s="7"/>
    </row>
    <row r="126" spans="1:12" s="9" customFormat="1" ht="18.75" x14ac:dyDescent="0.3">
      <c r="A126" s="19"/>
      <c r="B126" s="17"/>
      <c r="C126" s="17">
        <v>0.42</v>
      </c>
      <c r="D126" s="17">
        <f t="shared" si="2"/>
        <v>-29.180000000000003</v>
      </c>
      <c r="E126" s="18"/>
      <c r="F126" s="7"/>
      <c r="G126" s="19"/>
      <c r="H126" s="35"/>
      <c r="I126" s="35"/>
      <c r="J126" s="35">
        <f t="shared" si="3"/>
        <v>-213</v>
      </c>
      <c r="K126" s="20"/>
      <c r="L126" s="7"/>
    </row>
    <row r="127" spans="1:12" s="9" customFormat="1" ht="18.75" x14ac:dyDescent="0.3">
      <c r="A127" s="19"/>
      <c r="B127" s="17"/>
      <c r="C127" s="17">
        <v>0.12</v>
      </c>
      <c r="D127" s="17">
        <f t="shared" si="2"/>
        <v>-29.300000000000004</v>
      </c>
      <c r="E127" s="18"/>
      <c r="F127" s="7"/>
      <c r="G127" s="19"/>
      <c r="H127" s="35"/>
      <c r="I127" s="35"/>
      <c r="J127" s="35">
        <f t="shared" si="3"/>
        <v>-213</v>
      </c>
      <c r="K127" s="20"/>
      <c r="L127" s="7"/>
    </row>
    <row r="128" spans="1:12" s="9" customFormat="1" ht="18.75" x14ac:dyDescent="0.3">
      <c r="A128" s="19"/>
      <c r="B128" s="17"/>
      <c r="C128" s="17">
        <v>1.61</v>
      </c>
      <c r="D128" s="17">
        <f t="shared" si="2"/>
        <v>-30.910000000000004</v>
      </c>
      <c r="E128" s="18"/>
      <c r="F128" s="7"/>
      <c r="G128" s="19"/>
      <c r="H128" s="35"/>
      <c r="I128" s="35"/>
      <c r="J128" s="35">
        <f t="shared" si="3"/>
        <v>-213</v>
      </c>
      <c r="K128" s="20"/>
      <c r="L128" s="7"/>
    </row>
    <row r="129" spans="1:12" s="9" customFormat="1" ht="18.75" x14ac:dyDescent="0.3">
      <c r="A129" s="19"/>
      <c r="B129" s="17"/>
      <c r="C129" s="17">
        <v>0.66</v>
      </c>
      <c r="D129" s="17">
        <f t="shared" si="2"/>
        <v>-31.570000000000004</v>
      </c>
      <c r="E129" s="18"/>
      <c r="F129" s="7"/>
      <c r="G129" s="19"/>
      <c r="H129" s="35"/>
      <c r="I129" s="35"/>
      <c r="J129" s="35">
        <f t="shared" si="3"/>
        <v>-213</v>
      </c>
      <c r="K129" s="20"/>
      <c r="L129" s="7"/>
    </row>
    <row r="130" spans="1:12" s="9" customFormat="1" ht="18.75" x14ac:dyDescent="0.3">
      <c r="A130" s="19"/>
      <c r="B130" s="17"/>
      <c r="C130" s="17">
        <v>0.47</v>
      </c>
      <c r="D130" s="17">
        <f t="shared" si="2"/>
        <v>-32.040000000000006</v>
      </c>
      <c r="E130" s="18"/>
      <c r="F130" s="7"/>
      <c r="G130" s="19"/>
      <c r="H130" s="35"/>
      <c r="I130" s="35"/>
      <c r="J130" s="35">
        <f t="shared" si="3"/>
        <v>-213</v>
      </c>
      <c r="K130" s="20"/>
      <c r="L130" s="7"/>
    </row>
    <row r="131" spans="1:12" s="9" customFormat="1" ht="18.75" x14ac:dyDescent="0.3">
      <c r="A131" s="19"/>
      <c r="B131" s="17"/>
      <c r="C131" s="17">
        <v>4.7300000000000004</v>
      </c>
      <c r="D131" s="17">
        <f t="shared" si="2"/>
        <v>-36.77000000000001</v>
      </c>
      <c r="E131" s="18" t="s">
        <v>609</v>
      </c>
      <c r="F131" s="7"/>
      <c r="G131" s="19"/>
      <c r="H131" s="35"/>
      <c r="I131" s="35"/>
      <c r="J131" s="35">
        <f t="shared" si="3"/>
        <v>-213</v>
      </c>
      <c r="K131" s="20"/>
      <c r="L131" s="7"/>
    </row>
    <row r="132" spans="1:12" s="9" customFormat="1" ht="18.75" x14ac:dyDescent="0.3">
      <c r="A132" s="19"/>
      <c r="B132" s="17">
        <v>0.08</v>
      </c>
      <c r="C132" s="17"/>
      <c r="D132" s="17">
        <f t="shared" si="2"/>
        <v>-36.690000000000012</v>
      </c>
      <c r="E132" s="18"/>
      <c r="F132" s="7"/>
      <c r="G132" s="19"/>
      <c r="H132" s="35"/>
      <c r="I132" s="35"/>
      <c r="J132" s="35">
        <f t="shared" si="3"/>
        <v>-213</v>
      </c>
      <c r="K132" s="20"/>
      <c r="L132" s="7"/>
    </row>
    <row r="133" spans="1:12" s="9" customFormat="1" ht="18.75" x14ac:dyDescent="0.3">
      <c r="A133" s="19"/>
      <c r="B133" s="17"/>
      <c r="C133" s="17">
        <v>0.04</v>
      </c>
      <c r="D133" s="17">
        <f t="shared" si="2"/>
        <v>-36.730000000000011</v>
      </c>
      <c r="E133" s="18"/>
      <c r="F133" s="7"/>
      <c r="G133" s="19"/>
      <c r="H133" s="35"/>
      <c r="I133" s="35"/>
      <c r="J133" s="35">
        <f t="shared" si="3"/>
        <v>-213</v>
      </c>
      <c r="K133" s="20"/>
      <c r="L133" s="7"/>
    </row>
    <row r="134" spans="1:12" s="9" customFormat="1" ht="18.75" x14ac:dyDescent="0.3">
      <c r="A134" s="19"/>
      <c r="B134" s="17"/>
      <c r="C134" s="17">
        <v>0.73</v>
      </c>
      <c r="D134" s="17">
        <f t="shared" si="2"/>
        <v>-37.460000000000008</v>
      </c>
      <c r="E134" s="18"/>
      <c r="F134" s="7"/>
      <c r="G134" s="19"/>
      <c r="H134" s="35"/>
      <c r="I134" s="35"/>
      <c r="J134" s="35">
        <f t="shared" si="3"/>
        <v>-213</v>
      </c>
      <c r="K134" s="20"/>
      <c r="L134" s="7"/>
    </row>
    <row r="135" spans="1:12" s="9" customFormat="1" ht="18.75" x14ac:dyDescent="0.3">
      <c r="A135" s="19"/>
      <c r="B135" s="17"/>
      <c r="C135" s="17">
        <v>0.08</v>
      </c>
      <c r="D135" s="17">
        <f t="shared" ref="D135:D198" si="4">D134+B135-C135</f>
        <v>-37.540000000000006</v>
      </c>
      <c r="E135" s="18"/>
      <c r="F135" s="7"/>
      <c r="G135" s="19"/>
      <c r="H135" s="35"/>
      <c r="I135" s="35"/>
      <c r="J135" s="35">
        <f t="shared" si="3"/>
        <v>-213</v>
      </c>
      <c r="K135" s="20"/>
      <c r="L135" s="7"/>
    </row>
    <row r="136" spans="1:12" s="9" customFormat="1" ht="18.75" x14ac:dyDescent="0.3">
      <c r="A136" s="19"/>
      <c r="B136" s="17"/>
      <c r="C136" s="17">
        <v>0.1</v>
      </c>
      <c r="D136" s="17">
        <f t="shared" si="4"/>
        <v>-37.640000000000008</v>
      </c>
      <c r="E136" s="18"/>
      <c r="F136" s="7"/>
      <c r="G136" s="19"/>
      <c r="H136" s="35"/>
      <c r="I136" s="35"/>
      <c r="J136" s="35">
        <f t="shared" ref="J136:J199" si="5">J135+H136-I136</f>
        <v>-213</v>
      </c>
      <c r="K136" s="20"/>
      <c r="L136" s="7"/>
    </row>
    <row r="137" spans="1:12" s="9" customFormat="1" ht="18.75" x14ac:dyDescent="0.3">
      <c r="A137" s="19"/>
      <c r="B137" s="17"/>
      <c r="C137" s="17">
        <v>0.06</v>
      </c>
      <c r="D137" s="17">
        <f t="shared" si="4"/>
        <v>-37.70000000000001</v>
      </c>
      <c r="E137" s="18"/>
      <c r="F137" s="7"/>
      <c r="G137" s="19"/>
      <c r="H137" s="35"/>
      <c r="I137" s="35"/>
      <c r="J137" s="35">
        <f t="shared" si="5"/>
        <v>-213</v>
      </c>
      <c r="K137" s="20"/>
      <c r="L137" s="7"/>
    </row>
    <row r="138" spans="1:12" s="9" customFormat="1" ht="18.75" x14ac:dyDescent="0.3">
      <c r="A138" s="19"/>
      <c r="B138" s="17"/>
      <c r="C138" s="17">
        <v>0.04</v>
      </c>
      <c r="D138" s="17">
        <f t="shared" si="4"/>
        <v>-37.740000000000009</v>
      </c>
      <c r="E138" s="18"/>
      <c r="F138" s="7"/>
      <c r="G138" s="19"/>
      <c r="H138" s="35"/>
      <c r="I138" s="35"/>
      <c r="J138" s="35">
        <f t="shared" si="5"/>
        <v>-213</v>
      </c>
      <c r="K138" s="20"/>
      <c r="L138" s="7"/>
    </row>
    <row r="139" spans="1:12" s="9" customFormat="1" ht="18.75" x14ac:dyDescent="0.3">
      <c r="A139" s="19"/>
      <c r="B139" s="17"/>
      <c r="C139" s="17">
        <v>0.56000000000000005</v>
      </c>
      <c r="D139" s="17">
        <f t="shared" si="4"/>
        <v>-38.300000000000011</v>
      </c>
      <c r="E139" s="18"/>
      <c r="F139" s="7"/>
      <c r="G139" s="19"/>
      <c r="H139" s="35"/>
      <c r="I139" s="35"/>
      <c r="J139" s="35">
        <f t="shared" si="5"/>
        <v>-213</v>
      </c>
      <c r="K139" s="20"/>
      <c r="L139" s="7"/>
    </row>
    <row r="140" spans="1:12" s="9" customFormat="1" ht="18.75" x14ac:dyDescent="0.3">
      <c r="A140" s="19"/>
      <c r="B140" s="17"/>
      <c r="C140" s="17">
        <v>0.73</v>
      </c>
      <c r="D140" s="17">
        <f t="shared" si="4"/>
        <v>-39.030000000000008</v>
      </c>
      <c r="E140" s="18"/>
      <c r="F140" s="7"/>
      <c r="G140" s="19"/>
      <c r="H140" s="35"/>
      <c r="I140" s="35"/>
      <c r="J140" s="35">
        <f t="shared" si="5"/>
        <v>-213</v>
      </c>
      <c r="K140" s="20"/>
      <c r="L140" s="7"/>
    </row>
    <row r="141" spans="1:12" s="9" customFormat="1" ht="18.75" x14ac:dyDescent="0.3">
      <c r="A141" s="19"/>
      <c r="B141" s="17"/>
      <c r="C141" s="17">
        <v>0.04</v>
      </c>
      <c r="D141" s="17">
        <f t="shared" si="4"/>
        <v>-39.070000000000007</v>
      </c>
      <c r="E141" s="18"/>
      <c r="F141" s="7"/>
      <c r="G141" s="19"/>
      <c r="H141" s="35"/>
      <c r="I141" s="35"/>
      <c r="J141" s="35">
        <f t="shared" si="5"/>
        <v>-213</v>
      </c>
      <c r="K141" s="20"/>
      <c r="L141" s="7"/>
    </row>
    <row r="142" spans="1:12" s="9" customFormat="1" ht="18.75" x14ac:dyDescent="0.3">
      <c r="A142" s="19"/>
      <c r="B142" s="17">
        <v>0.12</v>
      </c>
      <c r="C142" s="17"/>
      <c r="D142" s="17">
        <f t="shared" si="4"/>
        <v>-38.95000000000001</v>
      </c>
      <c r="E142" s="18" t="s">
        <v>642</v>
      </c>
      <c r="F142" s="7"/>
      <c r="G142" s="19"/>
      <c r="H142" s="35"/>
      <c r="I142" s="35"/>
      <c r="J142" s="35">
        <f t="shared" si="5"/>
        <v>-213</v>
      </c>
      <c r="K142" s="20"/>
      <c r="L142" s="7"/>
    </row>
    <row r="143" spans="1:12" s="9" customFormat="1" ht="18.75" x14ac:dyDescent="0.3">
      <c r="A143" s="19"/>
      <c r="B143" s="17"/>
      <c r="C143" s="17">
        <v>0.02</v>
      </c>
      <c r="D143" s="17">
        <f t="shared" si="4"/>
        <v>-38.970000000000013</v>
      </c>
      <c r="E143" s="18"/>
      <c r="F143" s="7"/>
      <c r="G143" s="19"/>
      <c r="H143" s="35"/>
      <c r="I143" s="35"/>
      <c r="J143" s="35">
        <f t="shared" si="5"/>
        <v>-213</v>
      </c>
      <c r="K143" s="20"/>
      <c r="L143" s="7"/>
    </row>
    <row r="144" spans="1:12" s="9" customFormat="1" ht="18.75" x14ac:dyDescent="0.3">
      <c r="A144" s="19"/>
      <c r="B144" s="17"/>
      <c r="C144" s="17">
        <v>0.09</v>
      </c>
      <c r="D144" s="17">
        <f t="shared" si="4"/>
        <v>-39.060000000000016</v>
      </c>
      <c r="E144" s="18"/>
      <c r="F144" s="7"/>
      <c r="G144" s="19"/>
      <c r="H144" s="35"/>
      <c r="I144" s="35"/>
      <c r="J144" s="35">
        <f t="shared" si="5"/>
        <v>-213</v>
      </c>
      <c r="K144" s="20"/>
      <c r="L144" s="7"/>
    </row>
    <row r="145" spans="1:12" s="9" customFormat="1" ht="18.75" x14ac:dyDescent="0.3">
      <c r="A145" s="19"/>
      <c r="B145" s="17"/>
      <c r="C145" s="17">
        <v>0.01</v>
      </c>
      <c r="D145" s="17">
        <f t="shared" si="4"/>
        <v>-39.070000000000014</v>
      </c>
      <c r="E145" s="18"/>
      <c r="F145" s="7"/>
      <c r="G145" s="19"/>
      <c r="H145" s="35"/>
      <c r="I145" s="35"/>
      <c r="J145" s="35">
        <f t="shared" si="5"/>
        <v>-213</v>
      </c>
      <c r="K145" s="20"/>
      <c r="L145" s="7"/>
    </row>
    <row r="146" spans="1:12" s="9" customFormat="1" ht="18.75" x14ac:dyDescent="0.3">
      <c r="A146" s="19"/>
      <c r="B146" s="17"/>
      <c r="C146" s="17">
        <v>1.1100000000000001</v>
      </c>
      <c r="D146" s="17">
        <f t="shared" si="4"/>
        <v>-40.180000000000014</v>
      </c>
      <c r="E146" s="18" t="s">
        <v>653</v>
      </c>
      <c r="F146" s="7"/>
      <c r="G146" s="19"/>
      <c r="H146" s="35"/>
      <c r="I146" s="35"/>
      <c r="J146" s="35">
        <f t="shared" si="5"/>
        <v>-213</v>
      </c>
      <c r="K146" s="20"/>
      <c r="L146" s="7"/>
    </row>
    <row r="147" spans="1:12" s="9" customFormat="1" ht="18.75" x14ac:dyDescent="0.3">
      <c r="A147" s="19"/>
      <c r="B147" s="17"/>
      <c r="C147" s="17">
        <v>0.96</v>
      </c>
      <c r="D147" s="17">
        <f t="shared" si="4"/>
        <v>-41.140000000000015</v>
      </c>
      <c r="E147" s="18"/>
      <c r="F147" s="7"/>
      <c r="G147" s="19"/>
      <c r="H147" s="35"/>
      <c r="I147" s="35"/>
      <c r="J147" s="35">
        <f t="shared" si="5"/>
        <v>-213</v>
      </c>
      <c r="K147" s="20"/>
      <c r="L147" s="7"/>
    </row>
    <row r="148" spans="1:12" s="9" customFormat="1" ht="18.75" x14ac:dyDescent="0.3">
      <c r="A148" s="19"/>
      <c r="B148" s="17"/>
      <c r="C148" s="17">
        <v>0.56000000000000005</v>
      </c>
      <c r="D148" s="17">
        <f t="shared" si="4"/>
        <v>-41.700000000000017</v>
      </c>
      <c r="E148" s="18"/>
      <c r="F148" s="7"/>
      <c r="G148" s="19"/>
      <c r="H148" s="35"/>
      <c r="I148" s="35"/>
      <c r="J148" s="35">
        <f t="shared" si="5"/>
        <v>-213</v>
      </c>
      <c r="K148" s="20"/>
      <c r="L148" s="7"/>
    </row>
    <row r="149" spans="1:12" s="9" customFormat="1" ht="18.75" x14ac:dyDescent="0.3">
      <c r="A149" s="19"/>
      <c r="B149" s="17"/>
      <c r="C149" s="17">
        <v>0.06</v>
      </c>
      <c r="D149" s="17">
        <f t="shared" si="4"/>
        <v>-41.760000000000019</v>
      </c>
      <c r="E149" s="18"/>
      <c r="F149" s="7"/>
      <c r="G149" s="19"/>
      <c r="H149" s="35"/>
      <c r="I149" s="35"/>
      <c r="J149" s="35">
        <f t="shared" si="5"/>
        <v>-213</v>
      </c>
      <c r="K149" s="20"/>
      <c r="L149" s="7"/>
    </row>
    <row r="150" spans="1:12" s="9" customFormat="1" ht="18.75" x14ac:dyDescent="0.3">
      <c r="A150" s="19"/>
      <c r="B150" s="17"/>
      <c r="C150" s="17">
        <v>0.4</v>
      </c>
      <c r="D150" s="17">
        <f t="shared" si="4"/>
        <v>-42.160000000000018</v>
      </c>
      <c r="E150" s="18"/>
      <c r="F150" s="7"/>
      <c r="G150" s="19"/>
      <c r="H150" s="35"/>
      <c r="I150" s="35"/>
      <c r="J150" s="35">
        <f t="shared" si="5"/>
        <v>-213</v>
      </c>
      <c r="K150" s="20"/>
      <c r="L150" s="7"/>
    </row>
    <row r="151" spans="1:12" s="9" customFormat="1" ht="18.75" x14ac:dyDescent="0.3">
      <c r="A151" s="19">
        <v>46253</v>
      </c>
      <c r="B151" s="17"/>
      <c r="C151" s="17">
        <v>2.6</v>
      </c>
      <c r="D151" s="17">
        <f t="shared" si="4"/>
        <v>-44.760000000000019</v>
      </c>
      <c r="E151" s="18" t="s">
        <v>663</v>
      </c>
      <c r="F151" s="7"/>
      <c r="G151" s="19"/>
      <c r="H151" s="35"/>
      <c r="I151" s="35"/>
      <c r="J151" s="35">
        <f t="shared" si="5"/>
        <v>-213</v>
      </c>
      <c r="K151" s="20"/>
      <c r="L151" s="7"/>
    </row>
    <row r="152" spans="1:12" s="9" customFormat="1" ht="18.75" x14ac:dyDescent="0.3">
      <c r="A152" s="19"/>
      <c r="B152" s="17"/>
      <c r="C152" s="17">
        <v>7.0000000000000007E-2</v>
      </c>
      <c r="D152" s="17">
        <f t="shared" si="4"/>
        <v>-44.83000000000002</v>
      </c>
      <c r="E152" s="18"/>
      <c r="F152" s="7"/>
      <c r="G152" s="19"/>
      <c r="H152" s="35"/>
      <c r="I152" s="35"/>
      <c r="J152" s="35">
        <f t="shared" si="5"/>
        <v>-213</v>
      </c>
      <c r="K152" s="20"/>
      <c r="L152" s="7"/>
    </row>
    <row r="153" spans="1:12" s="9" customFormat="1" ht="18.75" x14ac:dyDescent="0.3">
      <c r="A153" s="19"/>
      <c r="B153" s="17"/>
      <c r="C153" s="17">
        <v>0.13</v>
      </c>
      <c r="D153" s="17">
        <f t="shared" si="4"/>
        <v>-44.960000000000022</v>
      </c>
      <c r="E153" s="18"/>
      <c r="F153" s="7"/>
      <c r="G153" s="19"/>
      <c r="H153" s="35"/>
      <c r="I153" s="35"/>
      <c r="J153" s="35">
        <f t="shared" si="5"/>
        <v>-213</v>
      </c>
      <c r="K153" s="20"/>
      <c r="L153" s="7"/>
    </row>
    <row r="154" spans="1:12" s="9" customFormat="1" ht="18.75" x14ac:dyDescent="0.3">
      <c r="A154" s="19"/>
      <c r="B154" s="17"/>
      <c r="C154" s="17">
        <v>0.1</v>
      </c>
      <c r="D154" s="17">
        <f t="shared" si="4"/>
        <v>-45.060000000000024</v>
      </c>
      <c r="E154" s="18"/>
      <c r="F154" s="7"/>
      <c r="G154" s="19"/>
      <c r="H154" s="35"/>
      <c r="I154" s="35"/>
      <c r="J154" s="35">
        <f t="shared" si="5"/>
        <v>-213</v>
      </c>
      <c r="K154" s="20"/>
      <c r="L154" s="7"/>
    </row>
    <row r="155" spans="1:12" s="9" customFormat="1" ht="18.75" x14ac:dyDescent="0.3">
      <c r="A155" s="19"/>
      <c r="B155" s="17"/>
      <c r="C155" s="17">
        <v>0.48</v>
      </c>
      <c r="D155" s="17">
        <f t="shared" si="4"/>
        <v>-45.54000000000002</v>
      </c>
      <c r="E155" s="18"/>
      <c r="F155" s="7"/>
      <c r="G155" s="19"/>
      <c r="H155" s="35"/>
      <c r="I155" s="35"/>
      <c r="J155" s="35">
        <f t="shared" si="5"/>
        <v>-213</v>
      </c>
      <c r="K155" s="20"/>
      <c r="L155" s="7"/>
    </row>
    <row r="156" spans="1:12" s="9" customFormat="1" ht="18.75" x14ac:dyDescent="0.3">
      <c r="A156" s="19"/>
      <c r="B156" s="17"/>
      <c r="C156" s="17">
        <v>0.13</v>
      </c>
      <c r="D156" s="17">
        <f t="shared" si="4"/>
        <v>-45.670000000000023</v>
      </c>
      <c r="E156" s="18"/>
      <c r="F156" s="7"/>
      <c r="G156" s="19"/>
      <c r="H156" s="35"/>
      <c r="I156" s="35"/>
      <c r="J156" s="35">
        <f t="shared" si="5"/>
        <v>-213</v>
      </c>
      <c r="K156" s="20"/>
      <c r="L156" s="7"/>
    </row>
    <row r="157" spans="1:12" s="9" customFormat="1" ht="18.75" x14ac:dyDescent="0.3">
      <c r="A157" s="19"/>
      <c r="B157" s="17"/>
      <c r="C157" s="17">
        <v>1.2</v>
      </c>
      <c r="D157" s="17">
        <f t="shared" si="4"/>
        <v>-46.870000000000026</v>
      </c>
      <c r="E157" s="18"/>
      <c r="F157" s="7"/>
      <c r="G157" s="19"/>
      <c r="H157" s="35"/>
      <c r="I157" s="35"/>
      <c r="J157" s="35">
        <f t="shared" si="5"/>
        <v>-213</v>
      </c>
      <c r="K157" s="20"/>
      <c r="L157" s="7"/>
    </row>
    <row r="158" spans="1:12" s="9" customFormat="1" ht="18.75" x14ac:dyDescent="0.3">
      <c r="A158" s="19"/>
      <c r="B158" s="17"/>
      <c r="C158" s="17">
        <v>0.31</v>
      </c>
      <c r="D158" s="17">
        <f t="shared" si="4"/>
        <v>-47.180000000000028</v>
      </c>
      <c r="E158" s="18"/>
      <c r="F158" s="7"/>
      <c r="G158" s="19"/>
      <c r="H158" s="35"/>
      <c r="I158" s="35"/>
      <c r="J158" s="35">
        <f t="shared" si="5"/>
        <v>-213</v>
      </c>
      <c r="K158" s="20"/>
      <c r="L158" s="7"/>
    </row>
    <row r="159" spans="1:12" s="9" customFormat="1" ht="18.75" x14ac:dyDescent="0.3">
      <c r="A159" s="19"/>
      <c r="B159" s="17">
        <v>0.04</v>
      </c>
      <c r="C159" s="17"/>
      <c r="D159" s="17">
        <f t="shared" si="4"/>
        <v>-47.140000000000029</v>
      </c>
      <c r="E159" s="18"/>
      <c r="F159" s="7"/>
      <c r="G159" s="19"/>
      <c r="H159" s="35"/>
      <c r="I159" s="35"/>
      <c r="J159" s="35">
        <f t="shared" si="5"/>
        <v>-213</v>
      </c>
      <c r="K159" s="20"/>
      <c r="L159" s="7"/>
    </row>
    <row r="160" spans="1:12" s="9" customFormat="1" ht="18.75" x14ac:dyDescent="0.3">
      <c r="A160" s="19"/>
      <c r="B160" s="17">
        <v>0.22</v>
      </c>
      <c r="C160" s="17"/>
      <c r="D160" s="17">
        <f t="shared" si="4"/>
        <v>-46.92000000000003</v>
      </c>
      <c r="E160" s="18" t="s">
        <v>279</v>
      </c>
      <c r="F160" s="7"/>
      <c r="G160" s="19"/>
      <c r="H160" s="35"/>
      <c r="I160" s="35"/>
      <c r="J160" s="35">
        <f t="shared" si="5"/>
        <v>-213</v>
      </c>
      <c r="K160" s="20"/>
      <c r="L160" s="7"/>
    </row>
    <row r="161" spans="1:12" s="9" customFormat="1" ht="18.75" x14ac:dyDescent="0.3">
      <c r="A161" s="19"/>
      <c r="B161" s="17"/>
      <c r="C161" s="17">
        <v>0.99</v>
      </c>
      <c r="D161" s="17">
        <f t="shared" si="4"/>
        <v>-47.910000000000032</v>
      </c>
      <c r="E161" s="18"/>
      <c r="F161" s="7"/>
      <c r="G161" s="19"/>
      <c r="H161" s="35"/>
      <c r="I161" s="35"/>
      <c r="J161" s="35">
        <f t="shared" si="5"/>
        <v>-213</v>
      </c>
      <c r="K161" s="20"/>
      <c r="L161" s="7"/>
    </row>
    <row r="162" spans="1:12" s="9" customFormat="1" ht="18.75" x14ac:dyDescent="0.3">
      <c r="A162" s="19"/>
      <c r="B162" s="17"/>
      <c r="C162" s="17">
        <v>0.04</v>
      </c>
      <c r="D162" s="17">
        <f t="shared" si="4"/>
        <v>-47.950000000000031</v>
      </c>
      <c r="E162" s="18"/>
      <c r="F162" s="7"/>
      <c r="G162" s="19"/>
      <c r="H162" s="35"/>
      <c r="I162" s="35"/>
      <c r="J162" s="35">
        <f t="shared" si="5"/>
        <v>-213</v>
      </c>
      <c r="K162" s="20"/>
      <c r="L162" s="7"/>
    </row>
    <row r="163" spans="1:12" s="9" customFormat="1" ht="18.75" x14ac:dyDescent="0.3">
      <c r="A163" s="19"/>
      <c r="B163" s="17"/>
      <c r="C163" s="17">
        <v>0.26</v>
      </c>
      <c r="D163" s="17">
        <f t="shared" si="4"/>
        <v>-48.210000000000029</v>
      </c>
      <c r="E163" s="18"/>
      <c r="F163" s="7"/>
      <c r="G163" s="19"/>
      <c r="H163" s="35"/>
      <c r="I163" s="35"/>
      <c r="J163" s="35">
        <f t="shared" si="5"/>
        <v>-213</v>
      </c>
      <c r="K163" s="20"/>
      <c r="L163" s="7"/>
    </row>
    <row r="164" spans="1:12" s="9" customFormat="1" ht="18.75" x14ac:dyDescent="0.3">
      <c r="A164" s="19"/>
      <c r="B164" s="17">
        <v>1.67</v>
      </c>
      <c r="C164" s="17"/>
      <c r="D164" s="17">
        <f t="shared" si="4"/>
        <v>-46.540000000000028</v>
      </c>
      <c r="E164" s="18" t="s">
        <v>693</v>
      </c>
      <c r="F164" s="7"/>
      <c r="G164" s="19"/>
      <c r="H164" s="35"/>
      <c r="I164" s="35"/>
      <c r="J164" s="35">
        <f t="shared" si="5"/>
        <v>-213</v>
      </c>
      <c r="K164" s="20"/>
      <c r="L164" s="7"/>
    </row>
    <row r="165" spans="1:12" s="9" customFormat="1" ht="18.75" x14ac:dyDescent="0.3">
      <c r="A165" s="19"/>
      <c r="B165" s="17"/>
      <c r="C165" s="17">
        <v>0.87</v>
      </c>
      <c r="D165" s="17">
        <f t="shared" si="4"/>
        <v>-47.410000000000025</v>
      </c>
      <c r="E165" s="18"/>
      <c r="F165" s="7"/>
      <c r="G165" s="19"/>
      <c r="H165" s="35"/>
      <c r="I165" s="35"/>
      <c r="J165" s="35">
        <f t="shared" si="5"/>
        <v>-213</v>
      </c>
      <c r="K165" s="20"/>
      <c r="L165" s="7"/>
    </row>
    <row r="166" spans="1:12" s="9" customFormat="1" ht="18.75" x14ac:dyDescent="0.3">
      <c r="A166" s="19"/>
      <c r="B166" s="17"/>
      <c r="C166" s="17">
        <v>7.0000000000000007E-2</v>
      </c>
      <c r="D166" s="17">
        <f t="shared" si="4"/>
        <v>-47.480000000000025</v>
      </c>
      <c r="E166" s="18"/>
      <c r="F166" s="7"/>
      <c r="G166" s="19"/>
      <c r="H166" s="35"/>
      <c r="I166" s="35"/>
      <c r="J166" s="35">
        <f t="shared" si="5"/>
        <v>-213</v>
      </c>
      <c r="K166" s="20"/>
      <c r="L166" s="7"/>
    </row>
    <row r="167" spans="1:12" s="9" customFormat="1" ht="18.75" x14ac:dyDescent="0.3">
      <c r="A167" s="19"/>
      <c r="B167" s="17"/>
      <c r="C167" s="17">
        <v>0.28000000000000003</v>
      </c>
      <c r="D167" s="17">
        <f t="shared" si="4"/>
        <v>-47.760000000000026</v>
      </c>
      <c r="E167" s="18"/>
      <c r="F167" s="7"/>
      <c r="G167" s="19"/>
      <c r="H167" s="35"/>
      <c r="I167" s="35"/>
      <c r="J167" s="35">
        <f t="shared" si="5"/>
        <v>-213</v>
      </c>
      <c r="K167" s="20"/>
      <c r="L167" s="7"/>
    </row>
    <row r="168" spans="1:12" s="9" customFormat="1" ht="18.75" x14ac:dyDescent="0.3">
      <c r="A168" s="19"/>
      <c r="B168" s="17"/>
      <c r="C168" s="17">
        <v>0.46</v>
      </c>
      <c r="D168" s="17">
        <f t="shared" si="4"/>
        <v>-48.220000000000027</v>
      </c>
      <c r="E168" s="18"/>
      <c r="F168" s="7"/>
      <c r="G168" s="19"/>
      <c r="H168" s="35"/>
      <c r="I168" s="35"/>
      <c r="J168" s="35">
        <f t="shared" si="5"/>
        <v>-213</v>
      </c>
      <c r="K168" s="20"/>
      <c r="L168" s="7"/>
    </row>
    <row r="169" spans="1:12" s="9" customFormat="1" ht="18.75" x14ac:dyDescent="0.3">
      <c r="A169" s="19">
        <v>46259</v>
      </c>
      <c r="B169" s="17">
        <v>0.19</v>
      </c>
      <c r="C169" s="17"/>
      <c r="D169" s="17">
        <f t="shared" si="4"/>
        <v>-48.03000000000003</v>
      </c>
      <c r="E169" s="18" t="s">
        <v>706</v>
      </c>
      <c r="F169" s="7"/>
      <c r="G169" s="19"/>
      <c r="H169" s="35"/>
      <c r="I169" s="35"/>
      <c r="J169" s="35">
        <f t="shared" si="5"/>
        <v>-213</v>
      </c>
      <c r="K169" s="20"/>
      <c r="L169" s="7"/>
    </row>
    <row r="170" spans="1:12" s="9" customFormat="1" ht="18.75" x14ac:dyDescent="0.3">
      <c r="A170" s="19"/>
      <c r="B170" s="17"/>
      <c r="C170" s="17">
        <v>3.2</v>
      </c>
      <c r="D170" s="17">
        <f t="shared" si="4"/>
        <v>-51.230000000000032</v>
      </c>
      <c r="E170" s="18" t="s">
        <v>712</v>
      </c>
      <c r="F170" s="7"/>
      <c r="G170" s="19"/>
      <c r="H170" s="35"/>
      <c r="I170" s="35"/>
      <c r="J170" s="35">
        <f t="shared" si="5"/>
        <v>-213</v>
      </c>
      <c r="K170" s="20"/>
      <c r="L170" s="7"/>
    </row>
    <row r="171" spans="1:12" s="9" customFormat="1" ht="18.75" x14ac:dyDescent="0.3">
      <c r="A171" s="19"/>
      <c r="B171" s="17"/>
      <c r="C171" s="17">
        <v>0.52</v>
      </c>
      <c r="D171" s="17">
        <f t="shared" si="4"/>
        <v>-51.750000000000036</v>
      </c>
      <c r="E171" s="18"/>
      <c r="F171" s="7"/>
      <c r="G171" s="19"/>
      <c r="H171" s="35"/>
      <c r="I171" s="35"/>
      <c r="J171" s="35">
        <f t="shared" si="5"/>
        <v>-213</v>
      </c>
      <c r="K171" s="20"/>
      <c r="L171" s="7"/>
    </row>
    <row r="172" spans="1:12" s="9" customFormat="1" ht="18.75" x14ac:dyDescent="0.3">
      <c r="A172" s="19"/>
      <c r="B172" s="17"/>
      <c r="C172" s="17">
        <v>1.02</v>
      </c>
      <c r="D172" s="17">
        <f t="shared" si="4"/>
        <v>-52.770000000000039</v>
      </c>
      <c r="E172" s="18"/>
      <c r="F172" s="7"/>
      <c r="G172" s="19"/>
      <c r="H172" s="35"/>
      <c r="I172" s="35"/>
      <c r="J172" s="35">
        <f t="shared" si="5"/>
        <v>-213</v>
      </c>
      <c r="K172" s="20"/>
      <c r="L172" s="7"/>
    </row>
    <row r="173" spans="1:12" s="9" customFormat="1" ht="18.75" x14ac:dyDescent="0.3">
      <c r="A173" s="19"/>
      <c r="B173" s="17">
        <v>0.31</v>
      </c>
      <c r="C173" s="17"/>
      <c r="D173" s="17">
        <f t="shared" si="4"/>
        <v>-52.460000000000036</v>
      </c>
      <c r="E173" s="18" t="s">
        <v>717</v>
      </c>
      <c r="F173" s="7"/>
      <c r="G173" s="19"/>
      <c r="H173" s="35"/>
      <c r="I173" s="35"/>
      <c r="J173" s="35">
        <f t="shared" si="5"/>
        <v>-213</v>
      </c>
      <c r="K173" s="20"/>
      <c r="L173" s="7"/>
    </row>
    <row r="174" spans="1:12" s="9" customFormat="1" ht="18.75" x14ac:dyDescent="0.3">
      <c r="A174" s="19"/>
      <c r="B174" s="17"/>
      <c r="C174" s="17">
        <v>0.34</v>
      </c>
      <c r="D174" s="17">
        <f t="shared" si="4"/>
        <v>-52.80000000000004</v>
      </c>
      <c r="E174" s="18"/>
      <c r="F174" s="7"/>
      <c r="G174" s="19"/>
      <c r="H174" s="35"/>
      <c r="I174" s="35"/>
      <c r="J174" s="35">
        <f t="shared" si="5"/>
        <v>-213</v>
      </c>
      <c r="K174" s="20"/>
      <c r="L174" s="7"/>
    </row>
    <row r="175" spans="1:12" s="9" customFormat="1" ht="18.75" x14ac:dyDescent="0.3">
      <c r="A175" s="19"/>
      <c r="B175" s="17"/>
      <c r="C175" s="17">
        <v>0.04</v>
      </c>
      <c r="D175" s="17">
        <f t="shared" si="4"/>
        <v>-52.840000000000039</v>
      </c>
      <c r="E175" s="18"/>
      <c r="F175" s="7"/>
      <c r="G175" s="19"/>
      <c r="H175" s="35"/>
      <c r="I175" s="35"/>
      <c r="J175" s="35">
        <f t="shared" si="5"/>
        <v>-213</v>
      </c>
      <c r="K175" s="20"/>
      <c r="L175" s="7"/>
    </row>
    <row r="176" spans="1:12" s="9" customFormat="1" ht="18.75" x14ac:dyDescent="0.3">
      <c r="A176" s="19"/>
      <c r="B176" s="17"/>
      <c r="C176" s="17">
        <v>7.0000000000000007E-2</v>
      </c>
      <c r="D176" s="17">
        <f t="shared" si="4"/>
        <v>-52.910000000000039</v>
      </c>
      <c r="E176" s="18"/>
      <c r="F176" s="7"/>
      <c r="G176" s="19"/>
      <c r="H176" s="35"/>
      <c r="I176" s="35"/>
      <c r="J176" s="35">
        <f t="shared" si="5"/>
        <v>-213</v>
      </c>
      <c r="K176" s="20"/>
      <c r="L176" s="7"/>
    </row>
    <row r="177" spans="1:12" s="9" customFormat="1" ht="18.75" x14ac:dyDescent="0.3">
      <c r="A177" s="19"/>
      <c r="B177" s="17">
        <v>0.1</v>
      </c>
      <c r="C177" s="17"/>
      <c r="D177" s="17">
        <f t="shared" si="4"/>
        <v>-52.810000000000038</v>
      </c>
      <c r="E177" s="18" t="s">
        <v>305</v>
      </c>
      <c r="F177" s="7"/>
      <c r="G177" s="19"/>
      <c r="H177" s="35"/>
      <c r="I177" s="35"/>
      <c r="J177" s="35">
        <f t="shared" si="5"/>
        <v>-213</v>
      </c>
      <c r="K177" s="20"/>
      <c r="L177" s="7"/>
    </row>
    <row r="178" spans="1:12" s="9" customFormat="1" ht="18.75" x14ac:dyDescent="0.3">
      <c r="A178" s="19"/>
      <c r="B178" s="17">
        <v>0.32</v>
      </c>
      <c r="C178" s="17"/>
      <c r="D178" s="17">
        <f t="shared" si="4"/>
        <v>-52.490000000000038</v>
      </c>
      <c r="E178" s="18"/>
      <c r="F178" s="7"/>
      <c r="G178" s="19"/>
      <c r="H178" s="35"/>
      <c r="I178" s="35"/>
      <c r="J178" s="35">
        <f t="shared" si="5"/>
        <v>-213</v>
      </c>
      <c r="K178" s="20"/>
      <c r="L178" s="7"/>
    </row>
    <row r="179" spans="1:12" s="9" customFormat="1" ht="18.75" x14ac:dyDescent="0.3">
      <c r="A179" s="19"/>
      <c r="B179" s="17"/>
      <c r="C179" s="17">
        <v>0.43</v>
      </c>
      <c r="D179" s="17">
        <f t="shared" si="4"/>
        <v>-52.920000000000037</v>
      </c>
      <c r="E179" s="18"/>
      <c r="F179" s="7"/>
      <c r="G179" s="19"/>
      <c r="H179" s="35"/>
      <c r="I179" s="35"/>
      <c r="J179" s="35">
        <f t="shared" si="5"/>
        <v>-213</v>
      </c>
      <c r="K179" s="20"/>
      <c r="L179" s="7"/>
    </row>
    <row r="180" spans="1:12" s="9" customFormat="1" ht="18.75" x14ac:dyDescent="0.3">
      <c r="A180" s="19"/>
      <c r="B180" s="17"/>
      <c r="C180" s="17">
        <v>7.0000000000000007E-2</v>
      </c>
      <c r="D180" s="17">
        <f t="shared" si="4"/>
        <v>-52.990000000000038</v>
      </c>
      <c r="E180" s="18"/>
      <c r="F180" s="7"/>
      <c r="G180" s="19"/>
      <c r="H180" s="35"/>
      <c r="I180" s="35"/>
      <c r="J180" s="35">
        <f t="shared" si="5"/>
        <v>-213</v>
      </c>
      <c r="K180" s="20"/>
      <c r="L180" s="7"/>
    </row>
    <row r="181" spans="1:12" s="9" customFormat="1" ht="18.75" x14ac:dyDescent="0.3">
      <c r="A181" s="19"/>
      <c r="B181" s="17"/>
      <c r="C181" s="17">
        <v>11.11</v>
      </c>
      <c r="D181" s="17">
        <f t="shared" si="4"/>
        <v>-64.100000000000037</v>
      </c>
      <c r="E181" s="18" t="s">
        <v>754</v>
      </c>
      <c r="F181" s="7"/>
      <c r="G181" s="19"/>
      <c r="H181" s="35"/>
      <c r="I181" s="35"/>
      <c r="J181" s="35">
        <f t="shared" si="5"/>
        <v>-213</v>
      </c>
      <c r="K181" s="20"/>
      <c r="L181" s="7"/>
    </row>
    <row r="182" spans="1:12" s="9" customFormat="1" ht="18.75" x14ac:dyDescent="0.3">
      <c r="A182" s="19"/>
      <c r="B182" s="17"/>
      <c r="C182" s="17">
        <v>0.28000000000000003</v>
      </c>
      <c r="D182" s="17">
        <f t="shared" si="4"/>
        <v>-64.380000000000038</v>
      </c>
      <c r="E182" s="18"/>
      <c r="F182" s="7"/>
      <c r="G182" s="19"/>
      <c r="H182" s="35"/>
      <c r="I182" s="35"/>
      <c r="J182" s="35">
        <f t="shared" si="5"/>
        <v>-213</v>
      </c>
      <c r="K182" s="20"/>
      <c r="L182" s="7"/>
    </row>
    <row r="183" spans="1:12" s="9" customFormat="1" ht="18.75" x14ac:dyDescent="0.3">
      <c r="A183" s="19"/>
      <c r="B183" s="17"/>
      <c r="C183" s="17">
        <v>0.13</v>
      </c>
      <c r="D183" s="17">
        <f t="shared" si="4"/>
        <v>-64.510000000000034</v>
      </c>
      <c r="E183" s="18"/>
      <c r="F183" s="7"/>
      <c r="G183" s="19"/>
      <c r="H183" s="35"/>
      <c r="I183" s="35"/>
      <c r="J183" s="35">
        <f t="shared" si="5"/>
        <v>-213</v>
      </c>
      <c r="K183" s="20"/>
      <c r="L183" s="7"/>
    </row>
    <row r="184" spans="1:12" s="9" customFormat="1" ht="18.75" x14ac:dyDescent="0.3">
      <c r="A184" s="19"/>
      <c r="B184" s="17"/>
      <c r="C184" s="17">
        <v>0.19</v>
      </c>
      <c r="D184" s="17">
        <f t="shared" si="4"/>
        <v>-64.700000000000031</v>
      </c>
      <c r="E184" s="18"/>
      <c r="F184" s="7"/>
      <c r="G184" s="19"/>
      <c r="H184" s="35"/>
      <c r="I184" s="35"/>
      <c r="J184" s="35">
        <f t="shared" si="5"/>
        <v>-213</v>
      </c>
      <c r="K184" s="20"/>
      <c r="L184" s="7"/>
    </row>
    <row r="185" spans="1:12" s="9" customFormat="1" ht="18.75" x14ac:dyDescent="0.3">
      <c r="A185" s="19"/>
      <c r="B185" s="17"/>
      <c r="C185" s="17">
        <v>0.09</v>
      </c>
      <c r="D185" s="17">
        <f t="shared" si="4"/>
        <v>-64.790000000000035</v>
      </c>
      <c r="E185" s="18"/>
      <c r="F185" s="7"/>
      <c r="G185" s="19"/>
      <c r="H185" s="35"/>
      <c r="I185" s="35"/>
      <c r="J185" s="35">
        <f t="shared" si="5"/>
        <v>-213</v>
      </c>
      <c r="K185" s="20"/>
      <c r="L185" s="7"/>
    </row>
    <row r="186" spans="1:12" s="9" customFormat="1" ht="18.75" x14ac:dyDescent="0.3">
      <c r="A186" s="19"/>
      <c r="B186" s="17"/>
      <c r="C186" s="17">
        <v>0.4</v>
      </c>
      <c r="D186" s="17">
        <f t="shared" si="4"/>
        <v>-65.19000000000004</v>
      </c>
      <c r="E186" s="18"/>
      <c r="F186" s="7"/>
      <c r="G186" s="19"/>
      <c r="H186" s="35"/>
      <c r="I186" s="35"/>
      <c r="J186" s="35">
        <f t="shared" si="5"/>
        <v>-213</v>
      </c>
      <c r="K186" s="20"/>
      <c r="L186" s="7"/>
    </row>
    <row r="187" spans="1:12" s="9" customFormat="1" ht="18.75" x14ac:dyDescent="0.3">
      <c r="A187" s="19"/>
      <c r="B187" s="17"/>
      <c r="C187" s="17">
        <v>1.26</v>
      </c>
      <c r="D187" s="17">
        <f t="shared" si="4"/>
        <v>-66.450000000000045</v>
      </c>
      <c r="E187" s="18"/>
      <c r="F187" s="7"/>
      <c r="G187" s="19"/>
      <c r="H187" s="35"/>
      <c r="I187" s="35"/>
      <c r="J187" s="35">
        <f t="shared" si="5"/>
        <v>-213</v>
      </c>
      <c r="K187" s="20"/>
      <c r="L187" s="7"/>
    </row>
    <row r="188" spans="1:12" s="9" customFormat="1" ht="18.75" x14ac:dyDescent="0.3">
      <c r="A188" s="19"/>
      <c r="B188" s="17"/>
      <c r="C188" s="17">
        <v>0.79</v>
      </c>
      <c r="D188" s="17">
        <f t="shared" si="4"/>
        <v>-67.240000000000052</v>
      </c>
      <c r="E188" s="18"/>
      <c r="F188" s="7"/>
      <c r="G188" s="19"/>
      <c r="H188" s="35"/>
      <c r="I188" s="35"/>
      <c r="J188" s="35">
        <f t="shared" si="5"/>
        <v>-213</v>
      </c>
      <c r="K188" s="20"/>
      <c r="L188" s="7"/>
    </row>
    <row r="189" spans="1:12" s="9" customFormat="1" ht="18.75" x14ac:dyDescent="0.3">
      <c r="A189" s="19"/>
      <c r="B189" s="17"/>
      <c r="C189" s="17">
        <v>0.59</v>
      </c>
      <c r="D189" s="17">
        <f t="shared" si="4"/>
        <v>-67.830000000000055</v>
      </c>
      <c r="E189" s="18"/>
      <c r="F189" s="7"/>
      <c r="G189" s="19"/>
      <c r="H189" s="35"/>
      <c r="I189" s="35"/>
      <c r="J189" s="35">
        <f t="shared" si="5"/>
        <v>-213</v>
      </c>
      <c r="K189" s="20"/>
      <c r="L189" s="7"/>
    </row>
    <row r="190" spans="1:12" s="9" customFormat="1" ht="18.75" x14ac:dyDescent="0.3">
      <c r="A190" s="19"/>
      <c r="B190" s="17">
        <v>0.12</v>
      </c>
      <c r="C190" s="17"/>
      <c r="D190" s="17">
        <f t="shared" si="4"/>
        <v>-67.710000000000051</v>
      </c>
      <c r="E190" s="18"/>
      <c r="F190" s="7"/>
      <c r="G190" s="19"/>
      <c r="H190" s="35"/>
      <c r="I190" s="35"/>
      <c r="J190" s="35">
        <f t="shared" si="5"/>
        <v>-213</v>
      </c>
      <c r="K190" s="20"/>
      <c r="L190" s="7"/>
    </row>
    <row r="191" spans="1:12" s="9" customFormat="1" ht="18.75" x14ac:dyDescent="0.3">
      <c r="A191" s="19"/>
      <c r="B191" s="17"/>
      <c r="C191" s="17">
        <v>0.09</v>
      </c>
      <c r="D191" s="17">
        <f t="shared" si="4"/>
        <v>-67.800000000000054</v>
      </c>
      <c r="E191" s="18"/>
      <c r="F191" s="7"/>
      <c r="G191" s="19"/>
      <c r="H191" s="35"/>
      <c r="I191" s="35"/>
      <c r="J191" s="35">
        <f t="shared" si="5"/>
        <v>-213</v>
      </c>
      <c r="K191" s="20"/>
      <c r="L191" s="7"/>
    </row>
    <row r="192" spans="1:12" s="9" customFormat="1" ht="18.75" x14ac:dyDescent="0.3">
      <c r="A192" s="19"/>
      <c r="B192" s="17"/>
      <c r="C192" s="17">
        <v>0.34</v>
      </c>
      <c r="D192" s="17">
        <f t="shared" si="4"/>
        <v>-68.140000000000057</v>
      </c>
      <c r="E192" s="18"/>
      <c r="F192" s="7"/>
      <c r="G192" s="19"/>
      <c r="H192" s="35"/>
      <c r="I192" s="35"/>
      <c r="J192" s="35">
        <f t="shared" si="5"/>
        <v>-213</v>
      </c>
      <c r="K192" s="20"/>
      <c r="L192" s="7"/>
    </row>
    <row r="193" spans="1:12" s="9" customFormat="1" ht="18.75" x14ac:dyDescent="0.3">
      <c r="A193" s="19"/>
      <c r="B193" s="17"/>
      <c r="C193" s="17">
        <v>0.06</v>
      </c>
      <c r="D193" s="17">
        <f t="shared" si="4"/>
        <v>-68.20000000000006</v>
      </c>
      <c r="E193" s="18"/>
      <c r="F193" s="7"/>
      <c r="G193" s="19"/>
      <c r="H193" s="35"/>
      <c r="I193" s="35"/>
      <c r="J193" s="35">
        <f t="shared" si="5"/>
        <v>-213</v>
      </c>
      <c r="K193" s="20"/>
      <c r="L193" s="7"/>
    </row>
    <row r="194" spans="1:12" s="9" customFormat="1" ht="18.75" x14ac:dyDescent="0.3">
      <c r="A194" s="19"/>
      <c r="B194" s="17"/>
      <c r="C194" s="17">
        <v>0.14000000000000001</v>
      </c>
      <c r="D194" s="17">
        <f t="shared" si="4"/>
        <v>-68.34000000000006</v>
      </c>
      <c r="E194" s="18"/>
      <c r="F194" s="7"/>
      <c r="G194" s="19"/>
      <c r="H194" s="35"/>
      <c r="I194" s="35"/>
      <c r="J194" s="35">
        <f t="shared" si="5"/>
        <v>-213</v>
      </c>
      <c r="K194" s="20"/>
      <c r="L194" s="7"/>
    </row>
    <row r="195" spans="1:12" s="9" customFormat="1" ht="18.75" x14ac:dyDescent="0.3">
      <c r="A195" s="19"/>
      <c r="B195" s="17"/>
      <c r="C195" s="17">
        <v>0.2</v>
      </c>
      <c r="D195" s="17">
        <f t="shared" si="4"/>
        <v>-68.540000000000063</v>
      </c>
      <c r="E195" s="18"/>
      <c r="F195" s="7"/>
      <c r="G195" s="19"/>
      <c r="H195" s="35"/>
      <c r="I195" s="35"/>
      <c r="J195" s="35">
        <f t="shared" si="5"/>
        <v>-213</v>
      </c>
      <c r="K195" s="20"/>
      <c r="L195" s="7"/>
    </row>
    <row r="196" spans="1:12" s="9" customFormat="1" ht="18.75" x14ac:dyDescent="0.3">
      <c r="A196" s="19"/>
      <c r="B196" s="17"/>
      <c r="C196" s="17">
        <v>3.26</v>
      </c>
      <c r="D196" s="17">
        <f t="shared" si="4"/>
        <v>-71.800000000000068</v>
      </c>
      <c r="E196" s="18"/>
      <c r="F196" s="7"/>
      <c r="G196" s="19"/>
      <c r="H196" s="35"/>
      <c r="I196" s="35"/>
      <c r="J196" s="35">
        <f t="shared" si="5"/>
        <v>-213</v>
      </c>
      <c r="K196" s="20"/>
      <c r="L196" s="7"/>
    </row>
    <row r="197" spans="1:12" s="9" customFormat="1" ht="18.75" x14ac:dyDescent="0.3">
      <c r="A197" s="19"/>
      <c r="B197" s="17"/>
      <c r="C197" s="17">
        <v>0.21</v>
      </c>
      <c r="D197" s="17">
        <f t="shared" si="4"/>
        <v>-72.010000000000062</v>
      </c>
      <c r="E197" s="18"/>
      <c r="F197" s="7"/>
      <c r="G197" s="19"/>
      <c r="H197" s="35"/>
      <c r="I197" s="35"/>
      <c r="J197" s="35">
        <f t="shared" si="5"/>
        <v>-213</v>
      </c>
      <c r="K197" s="20"/>
      <c r="L197" s="7"/>
    </row>
    <row r="198" spans="1:12" s="9" customFormat="1" ht="18.75" x14ac:dyDescent="0.3">
      <c r="A198" s="19"/>
      <c r="B198" s="17"/>
      <c r="C198" s="17">
        <v>1.0900000000000001</v>
      </c>
      <c r="D198" s="17">
        <f t="shared" si="4"/>
        <v>-73.100000000000065</v>
      </c>
      <c r="E198" s="18"/>
      <c r="F198" s="7"/>
      <c r="G198" s="19"/>
      <c r="H198" s="35"/>
      <c r="I198" s="35"/>
      <c r="J198" s="35">
        <f t="shared" si="5"/>
        <v>-213</v>
      </c>
      <c r="K198" s="20"/>
      <c r="L198" s="7"/>
    </row>
    <row r="199" spans="1:12" s="9" customFormat="1" ht="18.75" x14ac:dyDescent="0.3">
      <c r="A199" s="19"/>
      <c r="B199" s="17"/>
      <c r="C199" s="17">
        <v>0.06</v>
      </c>
      <c r="D199" s="17">
        <f t="shared" ref="D199:D262" si="6">D198+B199-C199</f>
        <v>-73.160000000000068</v>
      </c>
      <c r="E199" s="18"/>
      <c r="F199" s="7"/>
      <c r="G199" s="19"/>
      <c r="H199" s="35"/>
      <c r="I199" s="35"/>
      <c r="J199" s="35">
        <f t="shared" si="5"/>
        <v>-213</v>
      </c>
      <c r="K199" s="20"/>
      <c r="L199" s="7"/>
    </row>
    <row r="200" spans="1:12" s="9" customFormat="1" ht="18.75" x14ac:dyDescent="0.3">
      <c r="A200" s="19"/>
      <c r="B200" s="17">
        <v>0.78</v>
      </c>
      <c r="C200" s="17"/>
      <c r="D200" s="17">
        <f t="shared" si="6"/>
        <v>-72.380000000000067</v>
      </c>
      <c r="E200" s="18"/>
      <c r="F200" s="7"/>
      <c r="G200" s="19"/>
      <c r="H200" s="35"/>
      <c r="I200" s="35"/>
      <c r="J200" s="35">
        <f t="shared" ref="J200:J263" si="7">J199+H200-I200</f>
        <v>-213</v>
      </c>
      <c r="K200" s="20"/>
      <c r="L200" s="7"/>
    </row>
    <row r="201" spans="1:12" s="9" customFormat="1" ht="18.75" x14ac:dyDescent="0.3">
      <c r="A201" s="19"/>
      <c r="B201" s="17"/>
      <c r="C201" s="17">
        <v>0.18</v>
      </c>
      <c r="D201" s="17">
        <f t="shared" si="6"/>
        <v>-72.560000000000073</v>
      </c>
      <c r="E201" s="18"/>
      <c r="F201" s="7"/>
      <c r="G201" s="19"/>
      <c r="H201" s="35"/>
      <c r="I201" s="35"/>
      <c r="J201" s="35">
        <f t="shared" si="7"/>
        <v>-213</v>
      </c>
      <c r="K201" s="20"/>
      <c r="L201" s="7"/>
    </row>
    <row r="202" spans="1:12" s="9" customFormat="1" ht="18.75" x14ac:dyDescent="0.3">
      <c r="A202" s="19"/>
      <c r="B202" s="17">
        <v>0.84</v>
      </c>
      <c r="C202" s="17"/>
      <c r="D202" s="17">
        <f t="shared" si="6"/>
        <v>-71.72000000000007</v>
      </c>
      <c r="E202" s="18"/>
      <c r="F202" s="7"/>
      <c r="G202" s="19"/>
      <c r="H202" s="35"/>
      <c r="I202" s="35"/>
      <c r="J202" s="35">
        <f t="shared" si="7"/>
        <v>-213</v>
      </c>
      <c r="K202" s="20"/>
      <c r="L202" s="7"/>
    </row>
    <row r="203" spans="1:12" s="9" customFormat="1" ht="18.75" x14ac:dyDescent="0.3">
      <c r="A203" s="19"/>
      <c r="B203" s="17"/>
      <c r="C203" s="17">
        <v>0.24</v>
      </c>
      <c r="D203" s="17">
        <f t="shared" si="6"/>
        <v>-71.960000000000065</v>
      </c>
      <c r="E203" s="18"/>
      <c r="F203" s="7"/>
      <c r="G203" s="19"/>
      <c r="H203" s="35"/>
      <c r="I203" s="35"/>
      <c r="J203" s="35">
        <f t="shared" si="7"/>
        <v>-213</v>
      </c>
      <c r="K203" s="20"/>
      <c r="L203" s="7"/>
    </row>
    <row r="204" spans="1:12" s="9" customFormat="1" ht="18.75" x14ac:dyDescent="0.3">
      <c r="A204" s="19"/>
      <c r="B204" s="17"/>
      <c r="C204" s="17">
        <v>0.12</v>
      </c>
      <c r="D204" s="17">
        <f t="shared" si="6"/>
        <v>-72.080000000000069</v>
      </c>
      <c r="E204" s="18"/>
      <c r="F204" s="7"/>
      <c r="G204" s="19"/>
      <c r="H204" s="35"/>
      <c r="I204" s="35"/>
      <c r="J204" s="35">
        <f t="shared" si="7"/>
        <v>-213</v>
      </c>
      <c r="K204" s="20"/>
      <c r="L204" s="7"/>
    </row>
    <row r="205" spans="1:12" s="9" customFormat="1" ht="18.75" x14ac:dyDescent="0.3">
      <c r="A205" s="19"/>
      <c r="B205" s="17"/>
      <c r="C205" s="17">
        <v>0.06</v>
      </c>
      <c r="D205" s="17">
        <f t="shared" si="6"/>
        <v>-72.140000000000072</v>
      </c>
      <c r="E205" s="18"/>
      <c r="F205" s="7"/>
      <c r="G205" s="19"/>
      <c r="H205" s="35"/>
      <c r="I205" s="35"/>
      <c r="J205" s="35">
        <f t="shared" si="7"/>
        <v>-213</v>
      </c>
      <c r="K205" s="20"/>
      <c r="L205" s="7"/>
    </row>
    <row r="206" spans="1:12" s="9" customFormat="1" ht="18.75" x14ac:dyDescent="0.3">
      <c r="A206" s="19"/>
      <c r="B206" s="17"/>
      <c r="C206" s="17">
        <v>0.05</v>
      </c>
      <c r="D206" s="17">
        <f t="shared" si="6"/>
        <v>-72.190000000000069</v>
      </c>
      <c r="E206" s="18"/>
      <c r="F206" s="7"/>
      <c r="G206" s="19"/>
      <c r="H206" s="35"/>
      <c r="I206" s="35"/>
      <c r="J206" s="35">
        <f t="shared" si="7"/>
        <v>-213</v>
      </c>
      <c r="K206" s="20"/>
      <c r="L206" s="7"/>
    </row>
    <row r="207" spans="1:12" s="9" customFormat="1" ht="18.75" x14ac:dyDescent="0.3">
      <c r="A207" s="19"/>
      <c r="B207" s="17"/>
      <c r="C207" s="17">
        <v>0.33</v>
      </c>
      <c r="D207" s="17">
        <f t="shared" si="6"/>
        <v>-72.520000000000067</v>
      </c>
      <c r="E207" s="18"/>
      <c r="F207" s="7"/>
      <c r="G207" s="19"/>
      <c r="H207" s="35"/>
      <c r="I207" s="35"/>
      <c r="J207" s="35">
        <f t="shared" si="7"/>
        <v>-213</v>
      </c>
      <c r="K207" s="20"/>
      <c r="L207" s="7"/>
    </row>
    <row r="208" spans="1:12" s="9" customFormat="1" ht="18.75" x14ac:dyDescent="0.3">
      <c r="A208" s="19"/>
      <c r="B208" s="17">
        <v>0.48</v>
      </c>
      <c r="C208" s="17"/>
      <c r="D208" s="17">
        <f t="shared" si="6"/>
        <v>-72.040000000000063</v>
      </c>
      <c r="E208" s="18"/>
      <c r="F208" s="7"/>
      <c r="G208" s="19"/>
      <c r="H208" s="35"/>
      <c r="I208" s="35"/>
      <c r="J208" s="35">
        <f t="shared" si="7"/>
        <v>-213</v>
      </c>
      <c r="K208" s="20"/>
      <c r="L208" s="7"/>
    </row>
    <row r="209" spans="1:12" s="9" customFormat="1" ht="18.75" x14ac:dyDescent="0.3">
      <c r="A209" s="19"/>
      <c r="B209" s="17"/>
      <c r="C209" s="17">
        <v>0.38</v>
      </c>
      <c r="D209" s="17">
        <f t="shared" si="6"/>
        <v>-72.420000000000059</v>
      </c>
      <c r="E209" s="18"/>
      <c r="F209" s="7"/>
      <c r="G209" s="19"/>
      <c r="H209" s="35"/>
      <c r="I209" s="35"/>
      <c r="J209" s="35">
        <f t="shared" si="7"/>
        <v>-213</v>
      </c>
      <c r="K209" s="20"/>
      <c r="L209" s="7"/>
    </row>
    <row r="210" spans="1:12" s="9" customFormat="1" ht="18.75" x14ac:dyDescent="0.3">
      <c r="A210" s="19"/>
      <c r="B210" s="17"/>
      <c r="C210" s="17">
        <v>0.84</v>
      </c>
      <c r="D210" s="17">
        <f t="shared" si="6"/>
        <v>-73.260000000000062</v>
      </c>
      <c r="E210" s="18"/>
      <c r="F210" s="7"/>
      <c r="G210" s="19"/>
      <c r="H210" s="35"/>
      <c r="I210" s="35"/>
      <c r="J210" s="35">
        <f t="shared" si="7"/>
        <v>-213</v>
      </c>
      <c r="K210" s="20"/>
      <c r="L210" s="7"/>
    </row>
    <row r="211" spans="1:12" s="9" customFormat="1" ht="18.75" x14ac:dyDescent="0.3">
      <c r="A211" s="19"/>
      <c r="B211" s="17"/>
      <c r="C211" s="17">
        <v>0.75</v>
      </c>
      <c r="D211" s="17">
        <f t="shared" si="6"/>
        <v>-74.010000000000062</v>
      </c>
      <c r="E211" s="18"/>
      <c r="F211" s="7"/>
      <c r="G211" s="19"/>
      <c r="H211" s="35"/>
      <c r="I211" s="35"/>
      <c r="J211" s="35">
        <f t="shared" si="7"/>
        <v>-213</v>
      </c>
      <c r="K211" s="20"/>
      <c r="L211" s="7"/>
    </row>
    <row r="212" spans="1:12" s="9" customFormat="1" ht="18.75" x14ac:dyDescent="0.3">
      <c r="A212" s="19"/>
      <c r="B212" s="17"/>
      <c r="C212" s="17">
        <v>0.98</v>
      </c>
      <c r="D212" s="17">
        <f t="shared" si="6"/>
        <v>-74.990000000000066</v>
      </c>
      <c r="E212" s="18"/>
      <c r="F212" s="7"/>
      <c r="G212" s="19"/>
      <c r="H212" s="35"/>
      <c r="I212" s="35"/>
      <c r="J212" s="35">
        <f t="shared" si="7"/>
        <v>-213</v>
      </c>
      <c r="K212" s="20"/>
      <c r="L212" s="7"/>
    </row>
    <row r="213" spans="1:12" s="9" customFormat="1" ht="18.75" x14ac:dyDescent="0.3">
      <c r="A213" s="19"/>
      <c r="B213" s="17"/>
      <c r="C213" s="17">
        <v>0.15</v>
      </c>
      <c r="D213" s="17">
        <f t="shared" si="6"/>
        <v>-75.140000000000072</v>
      </c>
      <c r="E213" s="18"/>
      <c r="F213" s="7"/>
      <c r="G213" s="19"/>
      <c r="H213" s="35"/>
      <c r="I213" s="35"/>
      <c r="J213" s="35">
        <f t="shared" si="7"/>
        <v>-213</v>
      </c>
      <c r="K213" s="20"/>
      <c r="L213" s="7"/>
    </row>
    <row r="214" spans="1:12" s="9" customFormat="1" ht="18.75" x14ac:dyDescent="0.3">
      <c r="A214" s="19"/>
      <c r="B214" s="17">
        <v>0.05</v>
      </c>
      <c r="C214" s="17"/>
      <c r="D214" s="17">
        <f t="shared" si="6"/>
        <v>-75.090000000000074</v>
      </c>
      <c r="E214" s="18"/>
      <c r="F214" s="7"/>
      <c r="G214" s="19"/>
      <c r="H214" s="35"/>
      <c r="I214" s="35"/>
      <c r="J214" s="35">
        <f t="shared" si="7"/>
        <v>-213</v>
      </c>
      <c r="K214" s="20"/>
      <c r="L214" s="7"/>
    </row>
    <row r="215" spans="1:12" s="9" customFormat="1" ht="18.75" x14ac:dyDescent="0.3">
      <c r="A215" s="19"/>
      <c r="B215" s="17"/>
      <c r="C215" s="17">
        <v>0.31</v>
      </c>
      <c r="D215" s="17">
        <f t="shared" si="6"/>
        <v>-75.400000000000077</v>
      </c>
      <c r="E215" s="18"/>
      <c r="F215" s="7"/>
      <c r="G215" s="19"/>
      <c r="H215" s="35"/>
      <c r="I215" s="35"/>
      <c r="J215" s="35">
        <f t="shared" si="7"/>
        <v>-213</v>
      </c>
      <c r="K215" s="20"/>
      <c r="L215" s="7"/>
    </row>
    <row r="216" spans="1:12" s="9" customFormat="1" ht="18.75" x14ac:dyDescent="0.3">
      <c r="A216" s="19"/>
      <c r="B216" s="17"/>
      <c r="C216" s="17">
        <v>0.02</v>
      </c>
      <c r="D216" s="17">
        <f t="shared" si="6"/>
        <v>-75.420000000000073</v>
      </c>
      <c r="E216" s="18"/>
      <c r="F216" s="7"/>
      <c r="G216" s="19"/>
      <c r="H216" s="35"/>
      <c r="I216" s="35"/>
      <c r="J216" s="35">
        <f t="shared" si="7"/>
        <v>-213</v>
      </c>
      <c r="K216" s="20"/>
      <c r="L216" s="7"/>
    </row>
    <row r="217" spans="1:12" s="9" customFormat="1" ht="18.75" x14ac:dyDescent="0.3">
      <c r="A217" s="19"/>
      <c r="B217" s="17">
        <v>1.19</v>
      </c>
      <c r="C217" s="17"/>
      <c r="D217" s="17">
        <f t="shared" si="6"/>
        <v>-74.230000000000075</v>
      </c>
      <c r="E217" s="18" t="s">
        <v>693</v>
      </c>
      <c r="F217" s="7"/>
      <c r="G217" s="19"/>
      <c r="H217" s="35"/>
      <c r="I217" s="35"/>
      <c r="J217" s="35">
        <f t="shared" si="7"/>
        <v>-213</v>
      </c>
      <c r="K217" s="20"/>
      <c r="L217" s="7"/>
    </row>
    <row r="218" spans="1:12" s="9" customFormat="1" ht="18.75" x14ac:dyDescent="0.3">
      <c r="A218" s="19"/>
      <c r="B218" s="17">
        <v>0.4</v>
      </c>
      <c r="C218" s="17"/>
      <c r="D218" s="17">
        <f t="shared" si="6"/>
        <v>-73.830000000000069</v>
      </c>
      <c r="E218" s="18" t="s">
        <v>827</v>
      </c>
      <c r="F218" s="7"/>
      <c r="G218" s="19"/>
      <c r="H218" s="35"/>
      <c r="I218" s="35"/>
      <c r="J218" s="35">
        <f t="shared" si="7"/>
        <v>-213</v>
      </c>
      <c r="K218" s="20"/>
      <c r="L218" s="7"/>
    </row>
    <row r="219" spans="1:12" s="9" customFormat="1" ht="18.75" x14ac:dyDescent="0.3">
      <c r="A219" s="19"/>
      <c r="B219" s="17"/>
      <c r="C219" s="17">
        <v>0.24</v>
      </c>
      <c r="D219" s="17">
        <f t="shared" si="6"/>
        <v>-74.070000000000064</v>
      </c>
      <c r="E219" s="18"/>
      <c r="F219" s="7"/>
      <c r="G219" s="19"/>
      <c r="H219" s="35"/>
      <c r="I219" s="35"/>
      <c r="J219" s="35">
        <f t="shared" si="7"/>
        <v>-213</v>
      </c>
      <c r="K219" s="20"/>
      <c r="L219" s="7"/>
    </row>
    <row r="220" spans="1:12" s="9" customFormat="1" ht="18.75" x14ac:dyDescent="0.3">
      <c r="A220" s="19"/>
      <c r="B220" s="17">
        <f>113.73-43.6</f>
        <v>70.13</v>
      </c>
      <c r="C220" s="17">
        <v>116.45</v>
      </c>
      <c r="D220" s="17">
        <f t="shared" si="6"/>
        <v>-120.39000000000007</v>
      </c>
      <c r="E220" s="18" t="s">
        <v>832</v>
      </c>
      <c r="F220" s="7"/>
      <c r="G220" s="19"/>
      <c r="H220" s="35"/>
      <c r="I220" s="35"/>
      <c r="J220" s="35">
        <f t="shared" si="7"/>
        <v>-213</v>
      </c>
      <c r="K220" s="20"/>
      <c r="L220" s="7"/>
    </row>
    <row r="221" spans="1:12" s="9" customFormat="1" ht="18.75" x14ac:dyDescent="0.3">
      <c r="A221" s="19"/>
      <c r="B221" s="17"/>
      <c r="C221" s="17">
        <v>0.24</v>
      </c>
      <c r="D221" s="17">
        <f t="shared" si="6"/>
        <v>-120.63000000000007</v>
      </c>
      <c r="E221" s="18"/>
      <c r="F221" s="7"/>
      <c r="G221" s="19"/>
      <c r="H221" s="35"/>
      <c r="I221" s="35"/>
      <c r="J221" s="35">
        <f t="shared" si="7"/>
        <v>-213</v>
      </c>
      <c r="K221" s="20"/>
      <c r="L221" s="7"/>
    </row>
    <row r="222" spans="1:12" s="9" customFormat="1" ht="18.75" x14ac:dyDescent="0.3">
      <c r="A222" s="19"/>
      <c r="B222" s="17"/>
      <c r="C222" s="17">
        <v>0.09</v>
      </c>
      <c r="D222" s="17">
        <f t="shared" si="6"/>
        <v>-120.72000000000007</v>
      </c>
      <c r="E222" s="18"/>
      <c r="F222" s="7"/>
      <c r="G222" s="19"/>
      <c r="H222" s="35"/>
      <c r="I222" s="35"/>
      <c r="J222" s="35">
        <f t="shared" si="7"/>
        <v>-213</v>
      </c>
      <c r="K222" s="20"/>
      <c r="L222" s="7"/>
    </row>
    <row r="223" spans="1:12" s="9" customFormat="1" ht="18.75" x14ac:dyDescent="0.3">
      <c r="A223" s="19"/>
      <c r="B223" s="17"/>
      <c r="C223" s="17">
        <v>0.03</v>
      </c>
      <c r="D223" s="17">
        <f t="shared" si="6"/>
        <v>-120.75000000000007</v>
      </c>
      <c r="E223" s="18"/>
      <c r="F223" s="7"/>
      <c r="G223" s="19"/>
      <c r="H223" s="35"/>
      <c r="I223" s="35"/>
      <c r="J223" s="35">
        <f t="shared" si="7"/>
        <v>-213</v>
      </c>
      <c r="K223" s="20"/>
      <c r="L223" s="7"/>
    </row>
    <row r="224" spans="1:12" s="9" customFormat="1" ht="18.75" x14ac:dyDescent="0.3">
      <c r="A224" s="19"/>
      <c r="B224" s="17"/>
      <c r="C224" s="17">
        <v>0.1</v>
      </c>
      <c r="D224" s="17">
        <f t="shared" si="6"/>
        <v>-120.85000000000007</v>
      </c>
      <c r="E224" s="18"/>
      <c r="F224" s="7"/>
      <c r="G224" s="19"/>
      <c r="H224" s="35"/>
      <c r="I224" s="35"/>
      <c r="J224" s="35">
        <f t="shared" si="7"/>
        <v>-213</v>
      </c>
      <c r="K224" s="20"/>
      <c r="L224" s="7"/>
    </row>
    <row r="225" spans="1:12" s="9" customFormat="1" ht="18.75" x14ac:dyDescent="0.3">
      <c r="A225" s="19"/>
      <c r="B225" s="17"/>
      <c r="C225" s="17">
        <v>0.8</v>
      </c>
      <c r="D225" s="17">
        <f t="shared" si="6"/>
        <v>-121.65000000000006</v>
      </c>
      <c r="E225" s="18"/>
      <c r="F225" s="7"/>
      <c r="G225" s="19"/>
      <c r="H225" s="35"/>
      <c r="I225" s="35"/>
      <c r="J225" s="35">
        <f t="shared" si="7"/>
        <v>-213</v>
      </c>
      <c r="K225" s="20"/>
      <c r="L225" s="7"/>
    </row>
    <row r="226" spans="1:12" s="9" customFormat="1" ht="18.75" x14ac:dyDescent="0.3">
      <c r="A226" s="19"/>
      <c r="B226" s="17"/>
      <c r="C226" s="17">
        <v>1.02</v>
      </c>
      <c r="D226" s="17">
        <f t="shared" si="6"/>
        <v>-122.67000000000006</v>
      </c>
      <c r="E226" s="18"/>
      <c r="F226" s="7"/>
      <c r="G226" s="19"/>
      <c r="H226" s="35"/>
      <c r="I226" s="35"/>
      <c r="J226" s="35">
        <f t="shared" si="7"/>
        <v>-213</v>
      </c>
      <c r="K226" s="20"/>
      <c r="L226" s="7"/>
    </row>
    <row r="227" spans="1:12" s="9" customFormat="1" ht="18.75" x14ac:dyDescent="0.3">
      <c r="A227" s="19"/>
      <c r="B227" s="17"/>
      <c r="C227" s="17">
        <v>0.03</v>
      </c>
      <c r="D227" s="17">
        <f t="shared" si="6"/>
        <v>-122.70000000000006</v>
      </c>
      <c r="E227" s="18"/>
      <c r="F227" s="7"/>
      <c r="G227" s="19"/>
      <c r="H227" s="35"/>
      <c r="I227" s="35"/>
      <c r="J227" s="35">
        <f t="shared" si="7"/>
        <v>-213</v>
      </c>
      <c r="K227" s="20"/>
      <c r="L227" s="7"/>
    </row>
    <row r="228" spans="1:12" s="9" customFormat="1" ht="18.75" x14ac:dyDescent="0.3">
      <c r="A228" s="19"/>
      <c r="B228" s="17"/>
      <c r="C228" s="17">
        <v>0.03</v>
      </c>
      <c r="D228" s="17">
        <f t="shared" si="6"/>
        <v>-122.73000000000006</v>
      </c>
      <c r="E228" s="18"/>
      <c r="F228" s="7"/>
      <c r="G228" s="19"/>
      <c r="H228" s="35"/>
      <c r="I228" s="35"/>
      <c r="J228" s="35">
        <f t="shared" si="7"/>
        <v>-213</v>
      </c>
      <c r="K228" s="20"/>
      <c r="L228" s="7"/>
    </row>
    <row r="229" spans="1:12" s="9" customFormat="1" ht="18.75" x14ac:dyDescent="0.3">
      <c r="A229" s="19"/>
      <c r="B229" s="17"/>
      <c r="C229" s="17">
        <v>8.2200000000000006</v>
      </c>
      <c r="D229" s="17">
        <f t="shared" si="6"/>
        <v>-130.95000000000007</v>
      </c>
      <c r="E229" s="18" t="s">
        <v>862</v>
      </c>
      <c r="F229" s="7"/>
      <c r="G229" s="19"/>
      <c r="H229" s="35"/>
      <c r="I229" s="35"/>
      <c r="J229" s="35">
        <f t="shared" si="7"/>
        <v>-213</v>
      </c>
      <c r="K229" s="20"/>
      <c r="L229" s="7"/>
    </row>
    <row r="230" spans="1:12" s="9" customFormat="1" ht="18.75" x14ac:dyDescent="0.3">
      <c r="A230" s="19"/>
      <c r="B230" s="17"/>
      <c r="C230" s="17">
        <v>0.22</v>
      </c>
      <c r="D230" s="17">
        <f t="shared" si="6"/>
        <v>-131.17000000000007</v>
      </c>
      <c r="E230" s="18"/>
      <c r="F230" s="7"/>
      <c r="G230" s="19"/>
      <c r="H230" s="35"/>
      <c r="I230" s="35"/>
      <c r="J230" s="35">
        <f t="shared" si="7"/>
        <v>-213</v>
      </c>
      <c r="K230" s="20"/>
      <c r="L230" s="7"/>
    </row>
    <row r="231" spans="1:12" s="9" customFormat="1" ht="18.75" x14ac:dyDescent="0.3">
      <c r="A231" s="19"/>
      <c r="B231" s="17"/>
      <c r="C231" s="17">
        <v>0.1</v>
      </c>
      <c r="D231" s="17">
        <f t="shared" si="6"/>
        <v>-131.27000000000007</v>
      </c>
      <c r="E231" s="18"/>
      <c r="F231" s="7"/>
      <c r="G231" s="19"/>
      <c r="H231" s="35"/>
      <c r="I231" s="35"/>
      <c r="J231" s="35">
        <f t="shared" si="7"/>
        <v>-213</v>
      </c>
      <c r="K231" s="20"/>
      <c r="L231" s="7"/>
    </row>
    <row r="232" spans="1:12" s="9" customFormat="1" ht="18.75" x14ac:dyDescent="0.3">
      <c r="A232" s="19"/>
      <c r="B232" s="17"/>
      <c r="C232" s="17">
        <v>7.0000000000000007E-2</v>
      </c>
      <c r="D232" s="17">
        <f t="shared" si="6"/>
        <v>-131.34000000000006</v>
      </c>
      <c r="E232" s="18"/>
      <c r="F232" s="7"/>
      <c r="G232" s="19"/>
      <c r="H232" s="35"/>
      <c r="I232" s="35"/>
      <c r="J232" s="35">
        <f t="shared" si="7"/>
        <v>-213</v>
      </c>
      <c r="K232" s="20"/>
      <c r="L232" s="7"/>
    </row>
    <row r="233" spans="1:12" s="9" customFormat="1" ht="18.75" x14ac:dyDescent="0.3">
      <c r="A233" s="19"/>
      <c r="B233" s="17"/>
      <c r="C233" s="17">
        <v>0.36</v>
      </c>
      <c r="D233" s="17">
        <f t="shared" si="6"/>
        <v>-131.70000000000007</v>
      </c>
      <c r="E233" s="18"/>
      <c r="F233" s="7"/>
      <c r="G233" s="19"/>
      <c r="H233" s="35"/>
      <c r="I233" s="35"/>
      <c r="J233" s="35">
        <f t="shared" si="7"/>
        <v>-213</v>
      </c>
      <c r="K233" s="20"/>
      <c r="L233" s="7"/>
    </row>
    <row r="234" spans="1:12" s="9" customFormat="1" ht="18.75" x14ac:dyDescent="0.3">
      <c r="A234" s="19"/>
      <c r="B234" s="17"/>
      <c r="C234" s="17">
        <v>0.25</v>
      </c>
      <c r="D234" s="17">
        <f t="shared" si="6"/>
        <v>-131.95000000000007</v>
      </c>
      <c r="E234" s="18"/>
      <c r="F234" s="7"/>
      <c r="G234" s="19"/>
      <c r="H234" s="35"/>
      <c r="I234" s="35"/>
      <c r="J234" s="35">
        <f t="shared" si="7"/>
        <v>-213</v>
      </c>
      <c r="K234" s="20"/>
      <c r="L234" s="7"/>
    </row>
    <row r="235" spans="1:12" s="9" customFormat="1" ht="18.75" x14ac:dyDescent="0.3">
      <c r="A235" s="19"/>
      <c r="B235" s="17"/>
      <c r="C235" s="17">
        <v>19.149999999999999</v>
      </c>
      <c r="D235" s="17">
        <f t="shared" si="6"/>
        <v>-151.10000000000008</v>
      </c>
      <c r="E235" s="18" t="s">
        <v>862</v>
      </c>
      <c r="F235" s="7"/>
      <c r="G235" s="19"/>
      <c r="H235" s="35"/>
      <c r="I235" s="35"/>
      <c r="J235" s="35">
        <f t="shared" si="7"/>
        <v>-213</v>
      </c>
      <c r="K235" s="20"/>
      <c r="L235" s="7"/>
    </row>
    <row r="236" spans="1:12" s="9" customFormat="1" ht="18.75" x14ac:dyDescent="0.3">
      <c r="A236" s="19"/>
      <c r="B236" s="17">
        <v>0.63</v>
      </c>
      <c r="C236" s="17"/>
      <c r="D236" s="17">
        <f t="shared" si="6"/>
        <v>-150.47000000000008</v>
      </c>
      <c r="E236" s="18"/>
      <c r="F236" s="7"/>
      <c r="G236" s="19"/>
      <c r="H236" s="35"/>
      <c r="I236" s="35"/>
      <c r="J236" s="35">
        <f t="shared" si="7"/>
        <v>-213</v>
      </c>
      <c r="K236" s="20"/>
      <c r="L236" s="7"/>
    </row>
    <row r="237" spans="1:12" s="9" customFormat="1" ht="18.75" x14ac:dyDescent="0.3">
      <c r="A237" s="19"/>
      <c r="B237" s="17"/>
      <c r="C237" s="17">
        <v>0.25</v>
      </c>
      <c r="D237" s="17">
        <f t="shared" si="6"/>
        <v>-150.72000000000008</v>
      </c>
      <c r="E237" s="18"/>
      <c r="F237" s="7"/>
      <c r="G237" s="19"/>
      <c r="H237" s="35"/>
      <c r="I237" s="35"/>
      <c r="J237" s="35">
        <f t="shared" si="7"/>
        <v>-213</v>
      </c>
      <c r="K237" s="20"/>
      <c r="L237" s="7"/>
    </row>
    <row r="238" spans="1:12" s="9" customFormat="1" ht="18.75" x14ac:dyDescent="0.3">
      <c r="A238" s="19"/>
      <c r="B238" s="17"/>
      <c r="C238" s="17">
        <v>0.2</v>
      </c>
      <c r="D238" s="17">
        <f t="shared" si="6"/>
        <v>-150.92000000000007</v>
      </c>
      <c r="E238" s="18"/>
      <c r="F238" s="7"/>
      <c r="G238" s="19"/>
      <c r="H238" s="35"/>
      <c r="I238" s="35"/>
      <c r="J238" s="35">
        <f t="shared" si="7"/>
        <v>-213</v>
      </c>
      <c r="K238" s="20"/>
      <c r="L238" s="7"/>
    </row>
    <row r="239" spans="1:12" s="9" customFormat="1" ht="18.75" x14ac:dyDescent="0.3">
      <c r="A239" s="19"/>
      <c r="B239" s="17"/>
      <c r="C239" s="17">
        <v>0.04</v>
      </c>
      <c r="D239" s="17">
        <f t="shared" si="6"/>
        <v>-150.96000000000006</v>
      </c>
      <c r="E239" s="18"/>
      <c r="F239" s="7"/>
      <c r="G239" s="19"/>
      <c r="H239" s="35"/>
      <c r="I239" s="35"/>
      <c r="J239" s="35">
        <f t="shared" si="7"/>
        <v>-213</v>
      </c>
      <c r="K239" s="20"/>
      <c r="L239" s="7"/>
    </row>
    <row r="240" spans="1:12" s="9" customFormat="1" ht="18.75" x14ac:dyDescent="0.3">
      <c r="A240" s="19"/>
      <c r="B240" s="17"/>
      <c r="C240" s="17">
        <v>0.06</v>
      </c>
      <c r="D240" s="17">
        <f t="shared" si="6"/>
        <v>-151.02000000000007</v>
      </c>
      <c r="E240" s="18"/>
      <c r="F240" s="7"/>
      <c r="G240" s="19"/>
      <c r="H240" s="35"/>
      <c r="I240" s="35"/>
      <c r="J240" s="35">
        <f t="shared" si="7"/>
        <v>-213</v>
      </c>
      <c r="K240" s="20"/>
      <c r="L240" s="7"/>
    </row>
    <row r="241" spans="1:12" s="9" customFormat="1" ht="18.75" x14ac:dyDescent="0.3">
      <c r="A241" s="19"/>
      <c r="B241" s="17"/>
      <c r="C241" s="17">
        <v>0.28999999999999998</v>
      </c>
      <c r="D241" s="17">
        <f t="shared" si="6"/>
        <v>-151.31000000000006</v>
      </c>
      <c r="E241" s="18"/>
      <c r="F241" s="7"/>
      <c r="G241" s="19"/>
      <c r="H241" s="35"/>
      <c r="I241" s="35"/>
      <c r="J241" s="35">
        <f t="shared" si="7"/>
        <v>-213</v>
      </c>
      <c r="K241" s="20"/>
      <c r="L241" s="7"/>
    </row>
    <row r="242" spans="1:12" s="9" customFormat="1" ht="18.75" x14ac:dyDescent="0.3">
      <c r="A242" s="19"/>
      <c r="B242" s="17"/>
      <c r="C242" s="17">
        <v>0.08</v>
      </c>
      <c r="D242" s="17">
        <f t="shared" si="6"/>
        <v>-151.39000000000007</v>
      </c>
      <c r="E242" s="18"/>
      <c r="F242" s="7"/>
      <c r="G242" s="19"/>
      <c r="H242" s="35"/>
      <c r="I242" s="35"/>
      <c r="J242" s="35">
        <f t="shared" si="7"/>
        <v>-213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-151.39000000000007</v>
      </c>
      <c r="E243" s="18"/>
      <c r="F243" s="7"/>
      <c r="G243" s="19"/>
      <c r="H243" s="35"/>
      <c r="I243" s="35"/>
      <c r="J243" s="35">
        <f t="shared" si="7"/>
        <v>-213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-151.39000000000007</v>
      </c>
      <c r="E244" s="18"/>
      <c r="F244" s="7"/>
      <c r="G244" s="19"/>
      <c r="H244" s="35"/>
      <c r="I244" s="35"/>
      <c r="J244" s="35">
        <f t="shared" si="7"/>
        <v>-213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-151.39000000000007</v>
      </c>
      <c r="E245" s="18"/>
      <c r="F245" s="7"/>
      <c r="G245" s="19"/>
      <c r="H245" s="35"/>
      <c r="I245" s="35"/>
      <c r="J245" s="35">
        <f t="shared" si="7"/>
        <v>-213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-151.39000000000007</v>
      </c>
      <c r="E246" s="18"/>
      <c r="F246" s="7"/>
      <c r="G246" s="19"/>
      <c r="H246" s="35"/>
      <c r="I246" s="35"/>
      <c r="J246" s="35">
        <f t="shared" si="7"/>
        <v>-213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-151.39000000000007</v>
      </c>
      <c r="E247" s="18"/>
      <c r="F247" s="7"/>
      <c r="G247" s="19"/>
      <c r="H247" s="35"/>
      <c r="I247" s="35"/>
      <c r="J247" s="35">
        <f t="shared" si="7"/>
        <v>-213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-151.39000000000007</v>
      </c>
      <c r="E248" s="18"/>
      <c r="F248" s="7"/>
      <c r="G248" s="19"/>
      <c r="H248" s="35"/>
      <c r="I248" s="35"/>
      <c r="J248" s="35">
        <f t="shared" si="7"/>
        <v>-213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-151.39000000000007</v>
      </c>
      <c r="E249" s="18"/>
      <c r="F249" s="7"/>
      <c r="G249" s="19"/>
      <c r="H249" s="35"/>
      <c r="I249" s="35"/>
      <c r="J249" s="35">
        <f t="shared" si="7"/>
        <v>-213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-151.39000000000007</v>
      </c>
      <c r="E250" s="18"/>
      <c r="F250" s="7"/>
      <c r="G250" s="19"/>
      <c r="H250" s="35"/>
      <c r="I250" s="35"/>
      <c r="J250" s="35">
        <f t="shared" si="7"/>
        <v>-213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-151.39000000000007</v>
      </c>
      <c r="E251" s="18"/>
      <c r="F251" s="7"/>
      <c r="G251" s="19"/>
      <c r="H251" s="35"/>
      <c r="I251" s="35"/>
      <c r="J251" s="35">
        <f t="shared" si="7"/>
        <v>-213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-151.39000000000007</v>
      </c>
      <c r="E252" s="18"/>
      <c r="F252" s="7"/>
      <c r="G252" s="19"/>
      <c r="H252" s="35"/>
      <c r="I252" s="35"/>
      <c r="J252" s="35">
        <f t="shared" si="7"/>
        <v>-213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-151.39000000000007</v>
      </c>
      <c r="E253" s="18"/>
      <c r="F253" s="7"/>
      <c r="G253" s="19"/>
      <c r="H253" s="35"/>
      <c r="I253" s="35"/>
      <c r="J253" s="35">
        <f t="shared" si="7"/>
        <v>-213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-151.39000000000007</v>
      </c>
      <c r="E254" s="18"/>
      <c r="F254" s="7"/>
      <c r="G254" s="19"/>
      <c r="H254" s="35"/>
      <c r="I254" s="35"/>
      <c r="J254" s="35">
        <f t="shared" si="7"/>
        <v>-213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-151.39000000000007</v>
      </c>
      <c r="E255" s="18"/>
      <c r="F255" s="7"/>
      <c r="G255" s="19"/>
      <c r="H255" s="35"/>
      <c r="I255" s="35"/>
      <c r="J255" s="35">
        <f t="shared" si="7"/>
        <v>-213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-151.39000000000007</v>
      </c>
      <c r="E256" s="18"/>
      <c r="F256" s="7"/>
      <c r="G256" s="19"/>
      <c r="H256" s="35"/>
      <c r="I256" s="35"/>
      <c r="J256" s="35">
        <f t="shared" si="7"/>
        <v>-213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-151.39000000000007</v>
      </c>
      <c r="E257" s="18"/>
      <c r="F257" s="7"/>
      <c r="G257" s="19"/>
      <c r="H257" s="35"/>
      <c r="I257" s="35"/>
      <c r="J257" s="35">
        <f t="shared" si="7"/>
        <v>-213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-151.39000000000007</v>
      </c>
      <c r="E258" s="18"/>
      <c r="F258" s="7"/>
      <c r="G258" s="19"/>
      <c r="H258" s="35"/>
      <c r="I258" s="35"/>
      <c r="J258" s="35">
        <f t="shared" si="7"/>
        <v>-213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-151.39000000000007</v>
      </c>
      <c r="E259" s="18"/>
      <c r="F259" s="7"/>
      <c r="G259" s="19"/>
      <c r="H259" s="35"/>
      <c r="I259" s="35"/>
      <c r="J259" s="35">
        <f t="shared" si="7"/>
        <v>-213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-151.39000000000007</v>
      </c>
      <c r="E260" s="18"/>
      <c r="F260" s="7"/>
      <c r="G260" s="19"/>
      <c r="H260" s="35"/>
      <c r="I260" s="35"/>
      <c r="J260" s="35">
        <f t="shared" si="7"/>
        <v>-213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-151.39000000000007</v>
      </c>
      <c r="E261" s="18"/>
      <c r="F261" s="7"/>
      <c r="G261" s="19"/>
      <c r="H261" s="35"/>
      <c r="I261" s="35"/>
      <c r="J261" s="35">
        <f t="shared" si="7"/>
        <v>-213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-151.39000000000007</v>
      </c>
      <c r="E262" s="18"/>
      <c r="F262" s="7"/>
      <c r="G262" s="19"/>
      <c r="H262" s="35"/>
      <c r="I262" s="35"/>
      <c r="J262" s="35">
        <f t="shared" si="7"/>
        <v>-213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ref="D263:D326" si="8">D262+B263-C263</f>
        <v>-151.39000000000007</v>
      </c>
      <c r="E263" s="18"/>
      <c r="F263" s="7"/>
      <c r="G263" s="19"/>
      <c r="H263" s="35"/>
      <c r="I263" s="35"/>
      <c r="J263" s="35">
        <f t="shared" si="7"/>
        <v>-213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8"/>
        <v>-151.39000000000007</v>
      </c>
      <c r="E264" s="18"/>
      <c r="F264" s="7"/>
      <c r="G264" s="19"/>
      <c r="H264" s="35"/>
      <c r="I264" s="35"/>
      <c r="J264" s="35">
        <f t="shared" ref="J264:J327" si="9">J263+H264-I264</f>
        <v>-213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8"/>
        <v>-151.39000000000007</v>
      </c>
      <c r="E265" s="18"/>
      <c r="F265" s="7"/>
      <c r="G265" s="19"/>
      <c r="H265" s="35"/>
      <c r="I265" s="35"/>
      <c r="J265" s="35">
        <f t="shared" si="9"/>
        <v>-213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-151.39000000000007</v>
      </c>
      <c r="E266" s="18"/>
      <c r="F266" s="7"/>
      <c r="G266" s="19"/>
      <c r="H266" s="35"/>
      <c r="I266" s="35"/>
      <c r="J266" s="35">
        <f t="shared" si="9"/>
        <v>-213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-151.39000000000007</v>
      </c>
      <c r="E267" s="18"/>
      <c r="F267" s="7"/>
      <c r="G267" s="19"/>
      <c r="H267" s="35"/>
      <c r="I267" s="35"/>
      <c r="J267" s="35">
        <f t="shared" si="9"/>
        <v>-213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-151.39000000000007</v>
      </c>
      <c r="E268" s="18"/>
      <c r="F268" s="7"/>
      <c r="G268" s="19"/>
      <c r="H268" s="35"/>
      <c r="I268" s="35"/>
      <c r="J268" s="35">
        <f t="shared" si="9"/>
        <v>-213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-151.39000000000007</v>
      </c>
      <c r="E269" s="18"/>
      <c r="F269" s="7"/>
      <c r="G269" s="19"/>
      <c r="H269" s="35"/>
      <c r="I269" s="35"/>
      <c r="J269" s="35">
        <f t="shared" si="9"/>
        <v>-213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-151.39000000000007</v>
      </c>
      <c r="E270" s="18"/>
      <c r="F270" s="7"/>
      <c r="G270" s="19"/>
      <c r="H270" s="35"/>
      <c r="I270" s="35"/>
      <c r="J270" s="35">
        <f t="shared" si="9"/>
        <v>-213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-151.39000000000007</v>
      </c>
      <c r="E271" s="18"/>
      <c r="F271" s="7"/>
      <c r="G271" s="19"/>
      <c r="H271" s="35"/>
      <c r="I271" s="35"/>
      <c r="J271" s="35">
        <f t="shared" si="9"/>
        <v>-213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-151.39000000000007</v>
      </c>
      <c r="E272" s="18"/>
      <c r="F272" s="7"/>
      <c r="G272" s="19"/>
      <c r="H272" s="35"/>
      <c r="I272" s="35"/>
      <c r="J272" s="35">
        <f t="shared" si="9"/>
        <v>-213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-151.39000000000007</v>
      </c>
      <c r="E273" s="18"/>
      <c r="F273" s="7"/>
      <c r="G273" s="19"/>
      <c r="H273" s="35"/>
      <c r="I273" s="35"/>
      <c r="J273" s="35">
        <f t="shared" si="9"/>
        <v>-213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-151.39000000000007</v>
      </c>
      <c r="E274" s="18"/>
      <c r="F274" s="7"/>
      <c r="G274" s="19"/>
      <c r="H274" s="35"/>
      <c r="I274" s="35"/>
      <c r="J274" s="35">
        <f t="shared" si="9"/>
        <v>-213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-151.39000000000007</v>
      </c>
      <c r="E275" s="18"/>
      <c r="F275" s="7"/>
      <c r="G275" s="19"/>
      <c r="H275" s="35"/>
      <c r="I275" s="35"/>
      <c r="J275" s="35">
        <f t="shared" si="9"/>
        <v>-213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-151.39000000000007</v>
      </c>
      <c r="E276" s="18"/>
      <c r="F276" s="7"/>
      <c r="G276" s="19"/>
      <c r="H276" s="35"/>
      <c r="I276" s="35"/>
      <c r="J276" s="35">
        <f t="shared" si="9"/>
        <v>-213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-151.39000000000007</v>
      </c>
      <c r="E277" s="18"/>
      <c r="F277" s="7"/>
      <c r="G277" s="19"/>
      <c r="H277" s="35"/>
      <c r="I277" s="35"/>
      <c r="J277" s="35">
        <f t="shared" si="9"/>
        <v>-213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-151.39000000000007</v>
      </c>
      <c r="E278" s="18"/>
      <c r="F278" s="7"/>
      <c r="G278" s="19"/>
      <c r="H278" s="35"/>
      <c r="I278" s="35"/>
      <c r="J278" s="35">
        <f t="shared" si="9"/>
        <v>-213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-151.39000000000007</v>
      </c>
      <c r="E279" s="18"/>
      <c r="F279" s="7"/>
      <c r="G279" s="19"/>
      <c r="H279" s="35"/>
      <c r="I279" s="35"/>
      <c r="J279" s="35">
        <f t="shared" si="9"/>
        <v>-213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-151.39000000000007</v>
      </c>
      <c r="E280" s="18"/>
      <c r="F280" s="7"/>
      <c r="G280" s="19"/>
      <c r="H280" s="35"/>
      <c r="I280" s="35"/>
      <c r="J280" s="35">
        <f t="shared" si="9"/>
        <v>-213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-151.39000000000007</v>
      </c>
      <c r="E281" s="18"/>
      <c r="F281" s="7"/>
      <c r="G281" s="19"/>
      <c r="H281" s="35"/>
      <c r="I281" s="35"/>
      <c r="J281" s="35">
        <f t="shared" si="9"/>
        <v>-213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-151.39000000000007</v>
      </c>
      <c r="E282" s="18"/>
      <c r="F282" s="7"/>
      <c r="G282" s="19"/>
      <c r="H282" s="35"/>
      <c r="I282" s="35"/>
      <c r="J282" s="35">
        <f t="shared" si="9"/>
        <v>-213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-151.39000000000007</v>
      </c>
      <c r="E283" s="18"/>
      <c r="F283" s="7"/>
      <c r="G283" s="19"/>
      <c r="H283" s="35"/>
      <c r="I283" s="35"/>
      <c r="J283" s="35">
        <f t="shared" si="9"/>
        <v>-213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-151.39000000000007</v>
      </c>
      <c r="E284" s="18"/>
      <c r="F284" s="7"/>
      <c r="G284" s="19"/>
      <c r="H284" s="35"/>
      <c r="I284" s="35"/>
      <c r="J284" s="35">
        <f t="shared" si="9"/>
        <v>-213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-151.39000000000007</v>
      </c>
      <c r="E285" s="18"/>
      <c r="F285" s="7"/>
      <c r="G285" s="19"/>
      <c r="H285" s="35"/>
      <c r="I285" s="35"/>
      <c r="J285" s="35">
        <f t="shared" si="9"/>
        <v>-213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-151.39000000000007</v>
      </c>
      <c r="E286" s="18"/>
      <c r="F286" s="7"/>
      <c r="G286" s="19"/>
      <c r="H286" s="35"/>
      <c r="I286" s="35"/>
      <c r="J286" s="35">
        <f t="shared" si="9"/>
        <v>-213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-151.39000000000007</v>
      </c>
      <c r="E287" s="18"/>
      <c r="F287" s="7"/>
      <c r="G287" s="19"/>
      <c r="H287" s="35"/>
      <c r="I287" s="35"/>
      <c r="J287" s="35">
        <f t="shared" si="9"/>
        <v>-213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-151.39000000000007</v>
      </c>
      <c r="E288" s="18"/>
      <c r="F288" s="7"/>
      <c r="G288" s="19"/>
      <c r="H288" s="35"/>
      <c r="I288" s="35"/>
      <c r="J288" s="35">
        <f t="shared" si="9"/>
        <v>-213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-151.39000000000007</v>
      </c>
      <c r="E289" s="18"/>
      <c r="F289" s="7"/>
      <c r="G289" s="19"/>
      <c r="H289" s="35"/>
      <c r="I289" s="35"/>
      <c r="J289" s="35">
        <f t="shared" si="9"/>
        <v>-213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-151.39000000000007</v>
      </c>
      <c r="E290" s="18"/>
      <c r="F290" s="7"/>
      <c r="G290" s="19"/>
      <c r="H290" s="35"/>
      <c r="I290" s="35"/>
      <c r="J290" s="35">
        <f t="shared" si="9"/>
        <v>-213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-151.39000000000007</v>
      </c>
      <c r="E291" s="18"/>
      <c r="F291" s="7"/>
      <c r="G291" s="19"/>
      <c r="H291" s="35"/>
      <c r="I291" s="35"/>
      <c r="J291" s="35">
        <f t="shared" si="9"/>
        <v>-213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-151.39000000000007</v>
      </c>
      <c r="E292" s="18"/>
      <c r="F292" s="7"/>
      <c r="G292" s="19"/>
      <c r="H292" s="35"/>
      <c r="I292" s="35"/>
      <c r="J292" s="35">
        <f t="shared" si="9"/>
        <v>-213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-151.39000000000007</v>
      </c>
      <c r="E293" s="18"/>
      <c r="F293" s="7"/>
      <c r="G293" s="19"/>
      <c r="H293" s="35"/>
      <c r="I293" s="35"/>
      <c r="J293" s="35">
        <f t="shared" si="9"/>
        <v>-213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-151.39000000000007</v>
      </c>
      <c r="E294" s="18"/>
      <c r="F294" s="7"/>
      <c r="G294" s="19"/>
      <c r="H294" s="35"/>
      <c r="I294" s="35"/>
      <c r="J294" s="35">
        <f t="shared" si="9"/>
        <v>-213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-151.39000000000007</v>
      </c>
      <c r="E295" s="18"/>
      <c r="F295" s="7"/>
      <c r="G295" s="19"/>
      <c r="H295" s="35"/>
      <c r="I295" s="35"/>
      <c r="J295" s="35">
        <f t="shared" si="9"/>
        <v>-213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-151.39000000000007</v>
      </c>
      <c r="E296" s="18"/>
      <c r="F296" s="7"/>
      <c r="G296" s="19"/>
      <c r="H296" s="35"/>
      <c r="I296" s="35"/>
      <c r="J296" s="35">
        <f t="shared" si="9"/>
        <v>-213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-151.39000000000007</v>
      </c>
      <c r="E297" s="18"/>
      <c r="F297" s="7"/>
      <c r="G297" s="19"/>
      <c r="H297" s="35"/>
      <c r="I297" s="35"/>
      <c r="J297" s="35">
        <f t="shared" si="9"/>
        <v>-213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-151.39000000000007</v>
      </c>
      <c r="E298" s="18"/>
      <c r="F298" s="7"/>
      <c r="G298" s="19"/>
      <c r="H298" s="35"/>
      <c r="I298" s="35"/>
      <c r="J298" s="35">
        <f t="shared" si="9"/>
        <v>-213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-151.39000000000007</v>
      </c>
      <c r="E299" s="18"/>
      <c r="F299" s="7"/>
      <c r="G299" s="19"/>
      <c r="H299" s="35"/>
      <c r="I299" s="35"/>
      <c r="J299" s="35">
        <f t="shared" si="9"/>
        <v>-213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-151.39000000000007</v>
      </c>
      <c r="E300" s="18"/>
      <c r="F300" s="7"/>
      <c r="G300" s="19"/>
      <c r="H300" s="35"/>
      <c r="I300" s="35"/>
      <c r="J300" s="35">
        <f t="shared" si="9"/>
        <v>-213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-151.39000000000007</v>
      </c>
      <c r="E301" s="18"/>
      <c r="F301" s="7"/>
      <c r="G301" s="19"/>
      <c r="H301" s="35"/>
      <c r="I301" s="35"/>
      <c r="J301" s="35">
        <f t="shared" si="9"/>
        <v>-213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-151.39000000000007</v>
      </c>
      <c r="E302" s="18"/>
      <c r="F302" s="7"/>
      <c r="G302" s="19"/>
      <c r="H302" s="35"/>
      <c r="I302" s="35"/>
      <c r="J302" s="35">
        <f t="shared" si="9"/>
        <v>-213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-151.39000000000007</v>
      </c>
      <c r="E303" s="18"/>
      <c r="F303" s="7"/>
      <c r="G303" s="19"/>
      <c r="H303" s="35"/>
      <c r="I303" s="35"/>
      <c r="J303" s="35">
        <f t="shared" si="9"/>
        <v>-213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-151.39000000000007</v>
      </c>
      <c r="E304" s="18"/>
      <c r="F304" s="7"/>
      <c r="G304" s="19"/>
      <c r="H304" s="35"/>
      <c r="I304" s="35"/>
      <c r="J304" s="35">
        <f t="shared" si="9"/>
        <v>-213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-151.39000000000007</v>
      </c>
      <c r="E305" s="18"/>
      <c r="F305" s="7"/>
      <c r="G305" s="19"/>
      <c r="H305" s="35"/>
      <c r="I305" s="35"/>
      <c r="J305" s="35">
        <f t="shared" si="9"/>
        <v>-213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-151.39000000000007</v>
      </c>
      <c r="E306" s="18"/>
      <c r="F306" s="7"/>
      <c r="G306" s="19"/>
      <c r="H306" s="35"/>
      <c r="I306" s="35"/>
      <c r="J306" s="35">
        <f t="shared" si="9"/>
        <v>-213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-151.39000000000007</v>
      </c>
      <c r="E307" s="18"/>
      <c r="F307" s="7"/>
      <c r="G307" s="19"/>
      <c r="H307" s="35"/>
      <c r="I307" s="35"/>
      <c r="J307" s="35">
        <f t="shared" si="9"/>
        <v>-213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-151.39000000000007</v>
      </c>
      <c r="E308" s="18"/>
      <c r="F308" s="7"/>
      <c r="G308" s="19"/>
      <c r="H308" s="35"/>
      <c r="I308" s="35"/>
      <c r="J308" s="35">
        <f t="shared" si="9"/>
        <v>-213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-151.39000000000007</v>
      </c>
      <c r="E309" s="18"/>
      <c r="F309" s="7"/>
      <c r="G309" s="19"/>
      <c r="H309" s="35"/>
      <c r="I309" s="35"/>
      <c r="J309" s="35">
        <f t="shared" si="9"/>
        <v>-213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-151.39000000000007</v>
      </c>
      <c r="E310" s="18"/>
      <c r="F310" s="7"/>
      <c r="G310" s="19"/>
      <c r="H310" s="35"/>
      <c r="I310" s="35"/>
      <c r="J310" s="35">
        <f t="shared" si="9"/>
        <v>-213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-151.39000000000007</v>
      </c>
      <c r="E311" s="18"/>
      <c r="F311" s="7"/>
      <c r="G311" s="19"/>
      <c r="H311" s="35"/>
      <c r="I311" s="35"/>
      <c r="J311" s="35">
        <f t="shared" si="9"/>
        <v>-213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-151.39000000000007</v>
      </c>
      <c r="E312" s="18"/>
      <c r="F312" s="7"/>
      <c r="G312" s="19"/>
      <c r="H312" s="35"/>
      <c r="I312" s="35"/>
      <c r="J312" s="35">
        <f t="shared" si="9"/>
        <v>-213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-151.39000000000007</v>
      </c>
      <c r="E313" s="18"/>
      <c r="F313" s="7"/>
      <c r="G313" s="19"/>
      <c r="H313" s="35"/>
      <c r="I313" s="35"/>
      <c r="J313" s="35">
        <f t="shared" si="9"/>
        <v>-213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-151.39000000000007</v>
      </c>
      <c r="E314" s="18"/>
      <c r="F314" s="7"/>
      <c r="G314" s="19"/>
      <c r="H314" s="35"/>
      <c r="I314" s="35"/>
      <c r="J314" s="35">
        <f t="shared" si="9"/>
        <v>-213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-151.39000000000007</v>
      </c>
      <c r="E315" s="18"/>
      <c r="F315" s="7"/>
      <c r="G315" s="19"/>
      <c r="H315" s="35"/>
      <c r="I315" s="35"/>
      <c r="J315" s="35">
        <f t="shared" si="9"/>
        <v>-213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-151.39000000000007</v>
      </c>
      <c r="E316" s="18"/>
      <c r="F316" s="7"/>
      <c r="G316" s="19"/>
      <c r="H316" s="35"/>
      <c r="I316" s="35"/>
      <c r="J316" s="35">
        <f t="shared" si="9"/>
        <v>-213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-151.39000000000007</v>
      </c>
      <c r="E317" s="18"/>
      <c r="F317" s="7"/>
      <c r="G317" s="19"/>
      <c r="H317" s="35"/>
      <c r="I317" s="35"/>
      <c r="J317" s="35">
        <f t="shared" si="9"/>
        <v>-213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-151.39000000000007</v>
      </c>
      <c r="E318" s="18"/>
      <c r="F318" s="7"/>
      <c r="G318" s="19"/>
      <c r="H318" s="35"/>
      <c r="I318" s="35"/>
      <c r="J318" s="35">
        <f t="shared" si="9"/>
        <v>-213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-151.39000000000007</v>
      </c>
      <c r="E319" s="18"/>
      <c r="F319" s="7"/>
      <c r="G319" s="19"/>
      <c r="H319" s="35"/>
      <c r="I319" s="35"/>
      <c r="J319" s="35">
        <f t="shared" si="9"/>
        <v>-213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-151.39000000000007</v>
      </c>
      <c r="E320" s="18"/>
      <c r="F320" s="7"/>
      <c r="G320" s="19"/>
      <c r="H320" s="35"/>
      <c r="I320" s="35"/>
      <c r="J320" s="35">
        <f t="shared" si="9"/>
        <v>-213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-151.39000000000007</v>
      </c>
      <c r="E321" s="18"/>
      <c r="F321" s="7"/>
      <c r="G321" s="19"/>
      <c r="H321" s="35"/>
      <c r="I321" s="35"/>
      <c r="J321" s="35">
        <f t="shared" si="9"/>
        <v>-213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-151.39000000000007</v>
      </c>
      <c r="E322" s="18"/>
      <c r="F322" s="7"/>
      <c r="G322" s="19"/>
      <c r="H322" s="35"/>
      <c r="I322" s="35"/>
      <c r="J322" s="35">
        <f t="shared" si="9"/>
        <v>-213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-151.39000000000007</v>
      </c>
      <c r="E323" s="18"/>
      <c r="F323" s="7"/>
      <c r="G323" s="19"/>
      <c r="H323" s="35"/>
      <c r="I323" s="35"/>
      <c r="J323" s="35">
        <f t="shared" si="9"/>
        <v>-213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-151.39000000000007</v>
      </c>
      <c r="E324" s="18"/>
      <c r="F324" s="7"/>
      <c r="G324" s="19"/>
      <c r="H324" s="35"/>
      <c r="I324" s="35"/>
      <c r="J324" s="35">
        <f t="shared" si="9"/>
        <v>-213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-151.39000000000007</v>
      </c>
      <c r="E325" s="18"/>
      <c r="F325" s="7"/>
      <c r="G325" s="19"/>
      <c r="H325" s="35"/>
      <c r="I325" s="35"/>
      <c r="J325" s="35">
        <f t="shared" si="9"/>
        <v>-213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-151.39000000000007</v>
      </c>
      <c r="E326" s="18"/>
      <c r="F326" s="7"/>
      <c r="G326" s="19"/>
      <c r="H326" s="35"/>
      <c r="I326" s="35"/>
      <c r="J326" s="35">
        <f t="shared" si="9"/>
        <v>-213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ref="D327:D390" si="10">D326+B327-C327</f>
        <v>-151.39000000000007</v>
      </c>
      <c r="E327" s="18"/>
      <c r="F327" s="7"/>
      <c r="G327" s="19"/>
      <c r="H327" s="35"/>
      <c r="I327" s="35"/>
      <c r="J327" s="35">
        <f t="shared" si="9"/>
        <v>-213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10"/>
        <v>-151.39000000000007</v>
      </c>
      <c r="E328" s="18"/>
      <c r="F328" s="7"/>
      <c r="G328" s="19"/>
      <c r="H328" s="35"/>
      <c r="I328" s="35"/>
      <c r="J328" s="35">
        <f t="shared" ref="J328:J391" si="11">J327+H328-I328</f>
        <v>-213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0"/>
        <v>-151.39000000000007</v>
      </c>
      <c r="E329" s="18"/>
      <c r="F329" s="7"/>
      <c r="G329" s="19"/>
      <c r="H329" s="35"/>
      <c r="I329" s="35"/>
      <c r="J329" s="35">
        <f t="shared" si="11"/>
        <v>-213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-151.39000000000007</v>
      </c>
      <c r="E330" s="18"/>
      <c r="F330" s="7"/>
      <c r="G330" s="19"/>
      <c r="H330" s="35"/>
      <c r="I330" s="35"/>
      <c r="J330" s="35">
        <f t="shared" si="11"/>
        <v>-213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-151.39000000000007</v>
      </c>
      <c r="E331" s="18"/>
      <c r="F331" s="7"/>
      <c r="G331" s="19"/>
      <c r="H331" s="35"/>
      <c r="I331" s="35"/>
      <c r="J331" s="35">
        <f t="shared" si="11"/>
        <v>-213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-151.39000000000007</v>
      </c>
      <c r="E332" s="18"/>
      <c r="F332" s="7"/>
      <c r="G332" s="19"/>
      <c r="H332" s="35"/>
      <c r="I332" s="35"/>
      <c r="J332" s="35">
        <f t="shared" si="11"/>
        <v>-213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-151.39000000000007</v>
      </c>
      <c r="E333" s="18"/>
      <c r="F333" s="7"/>
      <c r="G333" s="19"/>
      <c r="H333" s="35"/>
      <c r="I333" s="35"/>
      <c r="J333" s="35">
        <f t="shared" si="11"/>
        <v>-213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-151.39000000000007</v>
      </c>
      <c r="E334" s="18"/>
      <c r="F334" s="7"/>
      <c r="G334" s="19"/>
      <c r="H334" s="35"/>
      <c r="I334" s="35"/>
      <c r="J334" s="35">
        <f t="shared" si="11"/>
        <v>-213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-151.39000000000007</v>
      </c>
      <c r="E335" s="18"/>
      <c r="F335" s="7"/>
      <c r="G335" s="19"/>
      <c r="H335" s="35"/>
      <c r="I335" s="35"/>
      <c r="J335" s="35">
        <f t="shared" si="11"/>
        <v>-213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-151.39000000000007</v>
      </c>
      <c r="E336" s="18"/>
      <c r="F336" s="7"/>
      <c r="G336" s="19"/>
      <c r="H336" s="35"/>
      <c r="I336" s="35"/>
      <c r="J336" s="35">
        <f t="shared" si="11"/>
        <v>-213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-151.39000000000007</v>
      </c>
      <c r="E337" s="18"/>
      <c r="F337" s="7"/>
      <c r="G337" s="19"/>
      <c r="H337" s="35"/>
      <c r="I337" s="35"/>
      <c r="J337" s="35">
        <f t="shared" si="11"/>
        <v>-213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-151.39000000000007</v>
      </c>
      <c r="E338" s="18"/>
      <c r="F338" s="7"/>
      <c r="G338" s="19"/>
      <c r="H338" s="35"/>
      <c r="I338" s="35"/>
      <c r="J338" s="35">
        <f t="shared" si="11"/>
        <v>-213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-151.39000000000007</v>
      </c>
      <c r="E339" s="18"/>
      <c r="F339" s="7"/>
      <c r="G339" s="19"/>
      <c r="H339" s="35"/>
      <c r="I339" s="35"/>
      <c r="J339" s="35">
        <f t="shared" si="11"/>
        <v>-213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-151.39000000000007</v>
      </c>
      <c r="E340" s="18"/>
      <c r="F340" s="7"/>
      <c r="G340" s="19"/>
      <c r="H340" s="35"/>
      <c r="I340" s="35"/>
      <c r="J340" s="35">
        <f t="shared" si="11"/>
        <v>-213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-151.39000000000007</v>
      </c>
      <c r="E341" s="18"/>
      <c r="F341" s="7"/>
      <c r="G341" s="19"/>
      <c r="H341" s="35"/>
      <c r="I341" s="35"/>
      <c r="J341" s="35">
        <f t="shared" si="11"/>
        <v>-213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-151.39000000000007</v>
      </c>
      <c r="E342" s="18"/>
      <c r="F342" s="7"/>
      <c r="G342" s="19"/>
      <c r="H342" s="35"/>
      <c r="I342" s="35"/>
      <c r="J342" s="35">
        <f t="shared" si="11"/>
        <v>-213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-151.39000000000007</v>
      </c>
      <c r="E343" s="18"/>
      <c r="F343" s="7"/>
      <c r="G343" s="19"/>
      <c r="H343" s="35"/>
      <c r="I343" s="35"/>
      <c r="J343" s="35">
        <f t="shared" si="11"/>
        <v>-213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-151.39000000000007</v>
      </c>
      <c r="E344" s="18"/>
      <c r="F344" s="7"/>
      <c r="G344" s="19"/>
      <c r="H344" s="35"/>
      <c r="I344" s="35"/>
      <c r="J344" s="35">
        <f t="shared" si="11"/>
        <v>-213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-151.39000000000007</v>
      </c>
      <c r="E345" s="18"/>
      <c r="F345" s="7"/>
      <c r="G345" s="19"/>
      <c r="H345" s="35"/>
      <c r="I345" s="35"/>
      <c r="J345" s="35">
        <f t="shared" si="11"/>
        <v>-213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-151.39000000000007</v>
      </c>
      <c r="E346" s="18"/>
      <c r="F346" s="7"/>
      <c r="G346" s="19"/>
      <c r="H346" s="35"/>
      <c r="I346" s="35"/>
      <c r="J346" s="35">
        <f t="shared" si="11"/>
        <v>-213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-151.39000000000007</v>
      </c>
      <c r="E347" s="18"/>
      <c r="F347" s="7"/>
      <c r="G347" s="19"/>
      <c r="H347" s="35"/>
      <c r="I347" s="35"/>
      <c r="J347" s="35">
        <f t="shared" si="11"/>
        <v>-213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-151.39000000000007</v>
      </c>
      <c r="E348" s="18"/>
      <c r="F348" s="7"/>
      <c r="G348" s="19"/>
      <c r="H348" s="35"/>
      <c r="I348" s="35"/>
      <c r="J348" s="35">
        <f t="shared" si="11"/>
        <v>-213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-151.39000000000007</v>
      </c>
      <c r="E349" s="18"/>
      <c r="F349" s="7"/>
      <c r="G349" s="19"/>
      <c r="H349" s="35"/>
      <c r="I349" s="35"/>
      <c r="J349" s="35">
        <f t="shared" si="11"/>
        <v>-213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-151.39000000000007</v>
      </c>
      <c r="E350" s="18"/>
      <c r="F350" s="7"/>
      <c r="G350" s="19"/>
      <c r="H350" s="35"/>
      <c r="I350" s="35"/>
      <c r="J350" s="35">
        <f t="shared" si="11"/>
        <v>-213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-151.39000000000007</v>
      </c>
      <c r="E351" s="18"/>
      <c r="F351" s="7"/>
      <c r="G351" s="19"/>
      <c r="H351" s="35"/>
      <c r="I351" s="35"/>
      <c r="J351" s="35">
        <f t="shared" si="11"/>
        <v>-213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-151.39000000000007</v>
      </c>
      <c r="E352" s="18"/>
      <c r="F352" s="7"/>
      <c r="G352" s="19"/>
      <c r="H352" s="35"/>
      <c r="I352" s="35"/>
      <c r="J352" s="35">
        <f t="shared" si="11"/>
        <v>-213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-151.39000000000007</v>
      </c>
      <c r="E353" s="18"/>
      <c r="F353" s="7"/>
      <c r="G353" s="19"/>
      <c r="H353" s="35"/>
      <c r="I353" s="35"/>
      <c r="J353" s="35">
        <f t="shared" si="11"/>
        <v>-213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-151.39000000000007</v>
      </c>
      <c r="E354" s="18"/>
      <c r="F354" s="7"/>
      <c r="G354" s="19"/>
      <c r="H354" s="35"/>
      <c r="I354" s="35"/>
      <c r="J354" s="35">
        <f t="shared" si="11"/>
        <v>-213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0"/>
        <v>-151.39000000000007</v>
      </c>
      <c r="E355" s="18"/>
      <c r="F355" s="7"/>
      <c r="G355" s="19"/>
      <c r="H355" s="35"/>
      <c r="I355" s="35"/>
      <c r="J355" s="35">
        <f t="shared" si="11"/>
        <v>-213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0"/>
        <v>-151.39000000000007</v>
      </c>
      <c r="E356" s="18"/>
      <c r="F356" s="7"/>
      <c r="G356" s="19"/>
      <c r="H356" s="35"/>
      <c r="I356" s="35"/>
      <c r="J356" s="35">
        <f t="shared" si="11"/>
        <v>-213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0"/>
        <v>-151.39000000000007</v>
      </c>
      <c r="E357" s="18"/>
      <c r="F357" s="7"/>
      <c r="G357" s="19"/>
      <c r="H357" s="35"/>
      <c r="I357" s="35"/>
      <c r="J357" s="35">
        <f t="shared" si="11"/>
        <v>-213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0"/>
        <v>-151.39000000000007</v>
      </c>
      <c r="E358" s="18"/>
      <c r="F358" s="7"/>
      <c r="G358" s="19"/>
      <c r="H358" s="35"/>
      <c r="I358" s="35"/>
      <c r="J358" s="35">
        <f t="shared" si="11"/>
        <v>-213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0"/>
        <v>-151.39000000000007</v>
      </c>
      <c r="E359" s="18"/>
      <c r="F359" s="7"/>
      <c r="G359" s="19"/>
      <c r="H359" s="35"/>
      <c r="I359" s="35"/>
      <c r="J359" s="35">
        <f t="shared" si="11"/>
        <v>-213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0"/>
        <v>-151.39000000000007</v>
      </c>
      <c r="E360" s="18"/>
      <c r="F360" s="7"/>
      <c r="G360" s="19"/>
      <c r="H360" s="35"/>
      <c r="I360" s="35"/>
      <c r="J360" s="35">
        <f t="shared" si="11"/>
        <v>-213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0"/>
        <v>-151.39000000000007</v>
      </c>
      <c r="E361" s="18"/>
      <c r="F361" s="7"/>
      <c r="G361" s="19"/>
      <c r="H361" s="35"/>
      <c r="I361" s="35"/>
      <c r="J361" s="35">
        <f t="shared" si="11"/>
        <v>-213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0"/>
        <v>-151.39000000000007</v>
      </c>
      <c r="E362" s="18"/>
      <c r="F362" s="7"/>
      <c r="G362" s="19"/>
      <c r="H362" s="35"/>
      <c r="I362" s="35"/>
      <c r="J362" s="35">
        <f t="shared" si="11"/>
        <v>-213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0"/>
        <v>-151.39000000000007</v>
      </c>
      <c r="E363" s="18"/>
      <c r="F363" s="7"/>
      <c r="G363" s="19"/>
      <c r="H363" s="35"/>
      <c r="I363" s="35"/>
      <c r="J363" s="35">
        <f t="shared" si="11"/>
        <v>-213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0"/>
        <v>-151.39000000000007</v>
      </c>
      <c r="E364" s="18"/>
      <c r="F364" s="7"/>
      <c r="G364" s="19"/>
      <c r="H364" s="35"/>
      <c r="I364" s="35"/>
      <c r="J364" s="35">
        <f t="shared" si="11"/>
        <v>-213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0"/>
        <v>-151.39000000000007</v>
      </c>
      <c r="E365" s="18"/>
      <c r="F365" s="7"/>
      <c r="G365" s="19"/>
      <c r="H365" s="35"/>
      <c r="I365" s="35"/>
      <c r="J365" s="35">
        <f t="shared" si="11"/>
        <v>-213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0"/>
        <v>-151.39000000000007</v>
      </c>
      <c r="E366" s="18"/>
      <c r="F366" s="7"/>
      <c r="G366" s="19"/>
      <c r="H366" s="35"/>
      <c r="I366" s="35"/>
      <c r="J366" s="35">
        <f t="shared" si="11"/>
        <v>-213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0"/>
        <v>-151.39000000000007</v>
      </c>
      <c r="E367" s="18"/>
      <c r="F367" s="7"/>
      <c r="G367" s="19"/>
      <c r="H367" s="35"/>
      <c r="I367" s="35"/>
      <c r="J367" s="35">
        <f t="shared" si="11"/>
        <v>-213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0"/>
        <v>-151.39000000000007</v>
      </c>
      <c r="E368" s="18"/>
      <c r="F368" s="7"/>
      <c r="G368" s="19"/>
      <c r="H368" s="35"/>
      <c r="I368" s="35"/>
      <c r="J368" s="35">
        <f t="shared" si="11"/>
        <v>-213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0"/>
        <v>-151.39000000000007</v>
      </c>
      <c r="E369" s="18"/>
      <c r="F369" s="7"/>
      <c r="G369" s="19"/>
      <c r="H369" s="35"/>
      <c r="I369" s="35"/>
      <c r="J369" s="35">
        <f t="shared" si="11"/>
        <v>-213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0"/>
        <v>-151.39000000000007</v>
      </c>
      <c r="E370" s="18"/>
      <c r="F370" s="7"/>
      <c r="G370" s="19"/>
      <c r="H370" s="35"/>
      <c r="I370" s="35"/>
      <c r="J370" s="35">
        <f t="shared" si="11"/>
        <v>-213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0"/>
        <v>-151.39000000000007</v>
      </c>
      <c r="E371" s="18"/>
      <c r="F371" s="7"/>
      <c r="G371" s="19"/>
      <c r="H371" s="35"/>
      <c r="I371" s="35"/>
      <c r="J371" s="35">
        <f t="shared" si="11"/>
        <v>-213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0"/>
        <v>-151.39000000000007</v>
      </c>
      <c r="E372" s="18"/>
      <c r="F372" s="7"/>
      <c r="G372" s="19"/>
      <c r="H372" s="35"/>
      <c r="I372" s="35"/>
      <c r="J372" s="35">
        <f t="shared" si="11"/>
        <v>-213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0"/>
        <v>-151.39000000000007</v>
      </c>
      <c r="E373" s="18"/>
      <c r="F373" s="7"/>
      <c r="G373" s="19"/>
      <c r="H373" s="35"/>
      <c r="I373" s="35"/>
      <c r="J373" s="35">
        <f t="shared" si="11"/>
        <v>-213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0"/>
        <v>-151.39000000000007</v>
      </c>
      <c r="E374" s="18"/>
      <c r="F374" s="7"/>
      <c r="G374" s="19"/>
      <c r="H374" s="35"/>
      <c r="I374" s="35"/>
      <c r="J374" s="35">
        <f t="shared" si="11"/>
        <v>-213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0"/>
        <v>-151.39000000000007</v>
      </c>
      <c r="E375" s="18"/>
      <c r="F375" s="7"/>
      <c r="G375" s="19"/>
      <c r="H375" s="35"/>
      <c r="I375" s="35"/>
      <c r="J375" s="35">
        <f t="shared" si="11"/>
        <v>-213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0"/>
        <v>-151.39000000000007</v>
      </c>
      <c r="E376" s="18"/>
      <c r="F376" s="7"/>
      <c r="G376" s="19"/>
      <c r="H376" s="35"/>
      <c r="I376" s="35"/>
      <c r="J376" s="35">
        <f t="shared" si="11"/>
        <v>-213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0"/>
        <v>-151.39000000000007</v>
      </c>
      <c r="E377" s="18"/>
      <c r="F377" s="7"/>
      <c r="G377" s="19"/>
      <c r="H377" s="35"/>
      <c r="I377" s="35"/>
      <c r="J377" s="35">
        <f t="shared" si="11"/>
        <v>-213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0"/>
        <v>-151.39000000000007</v>
      </c>
      <c r="E378" s="18"/>
      <c r="F378" s="7"/>
      <c r="G378" s="19"/>
      <c r="H378" s="35"/>
      <c r="I378" s="35"/>
      <c r="J378" s="35">
        <f t="shared" si="11"/>
        <v>-213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0"/>
        <v>-151.39000000000007</v>
      </c>
      <c r="E379" s="18"/>
      <c r="F379" s="7"/>
      <c r="G379" s="19"/>
      <c r="H379" s="35"/>
      <c r="I379" s="35"/>
      <c r="J379" s="35">
        <f t="shared" si="11"/>
        <v>-213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0"/>
        <v>-151.39000000000007</v>
      </c>
      <c r="E380" s="18"/>
      <c r="F380" s="7"/>
      <c r="G380" s="19"/>
      <c r="H380" s="35"/>
      <c r="I380" s="35"/>
      <c r="J380" s="35">
        <f t="shared" si="11"/>
        <v>-213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0"/>
        <v>-151.39000000000007</v>
      </c>
      <c r="E381" s="18"/>
      <c r="F381" s="7"/>
      <c r="G381" s="19"/>
      <c r="H381" s="35"/>
      <c r="I381" s="35"/>
      <c r="J381" s="35">
        <f t="shared" si="11"/>
        <v>-213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0"/>
        <v>-151.39000000000007</v>
      </c>
      <c r="E382" s="18"/>
      <c r="F382" s="7"/>
      <c r="G382" s="19"/>
      <c r="H382" s="35"/>
      <c r="I382" s="35"/>
      <c r="J382" s="35">
        <f t="shared" si="11"/>
        <v>-213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0"/>
        <v>-151.39000000000007</v>
      </c>
      <c r="E383" s="18"/>
      <c r="F383" s="7"/>
      <c r="G383" s="19"/>
      <c r="H383" s="35"/>
      <c r="I383" s="35"/>
      <c r="J383" s="35">
        <f t="shared" si="11"/>
        <v>-213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0"/>
        <v>-151.39000000000007</v>
      </c>
      <c r="E384" s="18"/>
      <c r="F384" s="7"/>
      <c r="G384" s="19"/>
      <c r="H384" s="35"/>
      <c r="I384" s="35"/>
      <c r="J384" s="35">
        <f t="shared" si="11"/>
        <v>-213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0"/>
        <v>-151.39000000000007</v>
      </c>
      <c r="E385" s="18"/>
      <c r="F385" s="7"/>
      <c r="G385" s="19"/>
      <c r="H385" s="35"/>
      <c r="I385" s="35"/>
      <c r="J385" s="35">
        <f t="shared" si="11"/>
        <v>-213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0"/>
        <v>-151.39000000000007</v>
      </c>
      <c r="E386" s="18"/>
      <c r="F386" s="7"/>
      <c r="G386" s="19"/>
      <c r="H386" s="35"/>
      <c r="I386" s="35"/>
      <c r="J386" s="35">
        <f t="shared" si="11"/>
        <v>-213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0"/>
        <v>-151.39000000000007</v>
      </c>
      <c r="E387" s="18"/>
      <c r="F387" s="7"/>
      <c r="G387" s="19"/>
      <c r="H387" s="35"/>
      <c r="I387" s="35"/>
      <c r="J387" s="35">
        <f t="shared" si="11"/>
        <v>-213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0"/>
        <v>-151.39000000000007</v>
      </c>
      <c r="E388" s="18"/>
      <c r="F388" s="7"/>
      <c r="G388" s="19"/>
      <c r="H388" s="35"/>
      <c r="I388" s="35"/>
      <c r="J388" s="35">
        <f t="shared" si="11"/>
        <v>-213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0"/>
        <v>-151.39000000000007</v>
      </c>
      <c r="E389" s="18"/>
      <c r="F389" s="7"/>
      <c r="G389" s="19"/>
      <c r="H389" s="35"/>
      <c r="I389" s="35"/>
      <c r="J389" s="35">
        <f t="shared" si="11"/>
        <v>-213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0"/>
        <v>-151.39000000000007</v>
      </c>
      <c r="E390" s="18"/>
      <c r="F390" s="7"/>
      <c r="G390" s="19"/>
      <c r="H390" s="35"/>
      <c r="I390" s="35"/>
      <c r="J390" s="35">
        <f t="shared" si="11"/>
        <v>-213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ref="D391:D454" si="12">D390+B391-C391</f>
        <v>-151.39000000000007</v>
      </c>
      <c r="E391" s="18"/>
      <c r="F391" s="7"/>
      <c r="G391" s="19"/>
      <c r="H391" s="35"/>
      <c r="I391" s="35"/>
      <c r="J391" s="35">
        <f t="shared" si="11"/>
        <v>-213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2"/>
        <v>-151.39000000000007</v>
      </c>
      <c r="E392" s="18"/>
      <c r="F392" s="7"/>
      <c r="G392" s="19"/>
      <c r="H392" s="35"/>
      <c r="I392" s="35"/>
      <c r="J392" s="35">
        <f t="shared" ref="J392:J455" si="13">J391+H392-I392</f>
        <v>-213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2"/>
        <v>-151.39000000000007</v>
      </c>
      <c r="E393" s="18"/>
      <c r="F393" s="7"/>
      <c r="G393" s="19"/>
      <c r="H393" s="35"/>
      <c r="I393" s="35"/>
      <c r="J393" s="35">
        <f t="shared" si="13"/>
        <v>-213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2"/>
        <v>-151.39000000000007</v>
      </c>
      <c r="E394" s="18"/>
      <c r="F394" s="7"/>
      <c r="G394" s="19"/>
      <c r="H394" s="35"/>
      <c r="I394" s="35"/>
      <c r="J394" s="35">
        <f t="shared" si="13"/>
        <v>-213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2"/>
        <v>-151.39000000000007</v>
      </c>
      <c r="E395" s="18"/>
      <c r="F395" s="7"/>
      <c r="G395" s="19"/>
      <c r="H395" s="35"/>
      <c r="I395" s="35"/>
      <c r="J395" s="35">
        <f t="shared" si="13"/>
        <v>-213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2"/>
        <v>-151.39000000000007</v>
      </c>
      <c r="E396" s="18"/>
      <c r="F396" s="7"/>
      <c r="G396" s="19"/>
      <c r="H396" s="35"/>
      <c r="I396" s="35"/>
      <c r="J396" s="35">
        <f t="shared" si="13"/>
        <v>-213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2"/>
        <v>-151.39000000000007</v>
      </c>
      <c r="E397" s="18"/>
      <c r="F397" s="7"/>
      <c r="G397" s="19"/>
      <c r="H397" s="35"/>
      <c r="I397" s="35"/>
      <c r="J397" s="35">
        <f t="shared" si="13"/>
        <v>-213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2"/>
        <v>-151.39000000000007</v>
      </c>
      <c r="E398" s="18"/>
      <c r="F398" s="7"/>
      <c r="G398" s="19"/>
      <c r="H398" s="35"/>
      <c r="I398" s="35"/>
      <c r="J398" s="35">
        <f t="shared" si="13"/>
        <v>-213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2"/>
        <v>-151.39000000000007</v>
      </c>
      <c r="E399" s="18"/>
      <c r="F399" s="7"/>
      <c r="G399" s="19"/>
      <c r="H399" s="35"/>
      <c r="I399" s="35"/>
      <c r="J399" s="35">
        <f t="shared" si="13"/>
        <v>-213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2"/>
        <v>-151.39000000000007</v>
      </c>
      <c r="E400" s="18"/>
      <c r="F400" s="7"/>
      <c r="G400" s="19"/>
      <c r="H400" s="35"/>
      <c r="I400" s="35"/>
      <c r="J400" s="35">
        <f t="shared" si="13"/>
        <v>-213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2"/>
        <v>-151.39000000000007</v>
      </c>
      <c r="E401" s="18"/>
      <c r="F401" s="7"/>
      <c r="G401" s="19"/>
      <c r="H401" s="35"/>
      <c r="I401" s="35"/>
      <c r="J401" s="35">
        <f t="shared" si="13"/>
        <v>-213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2"/>
        <v>-151.39000000000007</v>
      </c>
      <c r="E402" s="18"/>
      <c r="F402" s="7"/>
      <c r="G402" s="19"/>
      <c r="H402" s="35"/>
      <c r="I402" s="35"/>
      <c r="J402" s="35">
        <f t="shared" si="13"/>
        <v>-213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2"/>
        <v>-151.39000000000007</v>
      </c>
      <c r="E403" s="18"/>
      <c r="F403" s="7"/>
      <c r="G403" s="19"/>
      <c r="H403" s="35"/>
      <c r="I403" s="35"/>
      <c r="J403" s="35">
        <f t="shared" si="13"/>
        <v>-213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2"/>
        <v>-151.39000000000007</v>
      </c>
      <c r="E404" s="18"/>
      <c r="F404" s="7"/>
      <c r="G404" s="19"/>
      <c r="H404" s="35"/>
      <c r="I404" s="35"/>
      <c r="J404" s="35">
        <f t="shared" si="13"/>
        <v>-213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2"/>
        <v>-151.39000000000007</v>
      </c>
      <c r="E405" s="18"/>
      <c r="F405" s="7"/>
      <c r="G405" s="19"/>
      <c r="H405" s="35"/>
      <c r="I405" s="35"/>
      <c r="J405" s="35">
        <f t="shared" si="13"/>
        <v>-213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2"/>
        <v>-151.39000000000007</v>
      </c>
      <c r="E406" s="18"/>
      <c r="F406" s="7"/>
      <c r="G406" s="19"/>
      <c r="H406" s="35"/>
      <c r="I406" s="35"/>
      <c r="J406" s="35">
        <f t="shared" si="13"/>
        <v>-213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2"/>
        <v>-151.39000000000007</v>
      </c>
      <c r="E407" s="18"/>
      <c r="F407" s="7"/>
      <c r="G407" s="19"/>
      <c r="H407" s="35"/>
      <c r="I407" s="35"/>
      <c r="J407" s="35">
        <f t="shared" si="13"/>
        <v>-213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2"/>
        <v>-151.39000000000007</v>
      </c>
      <c r="E408" s="18"/>
      <c r="F408" s="7"/>
      <c r="G408" s="19"/>
      <c r="H408" s="35"/>
      <c r="I408" s="35"/>
      <c r="J408" s="35">
        <f t="shared" si="13"/>
        <v>-213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2"/>
        <v>-151.39000000000007</v>
      </c>
      <c r="E409" s="18"/>
      <c r="F409" s="7"/>
      <c r="G409" s="19"/>
      <c r="H409" s="35"/>
      <c r="I409" s="35"/>
      <c r="J409" s="35">
        <f t="shared" si="13"/>
        <v>-213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2"/>
        <v>-151.39000000000007</v>
      </c>
      <c r="E410" s="18"/>
      <c r="F410" s="7"/>
      <c r="G410" s="19"/>
      <c r="H410" s="35"/>
      <c r="I410" s="35"/>
      <c r="J410" s="35">
        <f t="shared" si="13"/>
        <v>-213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2"/>
        <v>-151.39000000000007</v>
      </c>
      <c r="E411" s="18"/>
      <c r="F411" s="7"/>
      <c r="G411" s="19"/>
      <c r="H411" s="35"/>
      <c r="I411" s="35"/>
      <c r="J411" s="35">
        <f t="shared" si="13"/>
        <v>-213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2"/>
        <v>-151.39000000000007</v>
      </c>
      <c r="E412" s="18"/>
      <c r="F412" s="7"/>
      <c r="G412" s="19"/>
      <c r="H412" s="35"/>
      <c r="I412" s="35"/>
      <c r="J412" s="35">
        <f t="shared" si="13"/>
        <v>-213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2"/>
        <v>-151.39000000000007</v>
      </c>
      <c r="E413" s="18"/>
      <c r="F413" s="7"/>
      <c r="G413" s="19"/>
      <c r="H413" s="35"/>
      <c r="I413" s="35"/>
      <c r="J413" s="35">
        <f t="shared" si="13"/>
        <v>-213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2"/>
        <v>-151.39000000000007</v>
      </c>
      <c r="E414" s="18"/>
      <c r="F414" s="7"/>
      <c r="G414" s="19"/>
      <c r="H414" s="35"/>
      <c r="I414" s="35"/>
      <c r="J414" s="35">
        <f t="shared" si="13"/>
        <v>-213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2"/>
        <v>-151.39000000000007</v>
      </c>
      <c r="E415" s="18"/>
      <c r="F415" s="7"/>
      <c r="G415" s="19"/>
      <c r="H415" s="35"/>
      <c r="I415" s="35"/>
      <c r="J415" s="35">
        <f t="shared" si="13"/>
        <v>-213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2"/>
        <v>-151.39000000000007</v>
      </c>
      <c r="E416" s="18"/>
      <c r="F416" s="7"/>
      <c r="G416" s="19"/>
      <c r="H416" s="35"/>
      <c r="I416" s="35"/>
      <c r="J416" s="35">
        <f t="shared" si="13"/>
        <v>-213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2"/>
        <v>-151.39000000000007</v>
      </c>
      <c r="E417" s="18"/>
      <c r="F417" s="7"/>
      <c r="G417" s="19"/>
      <c r="H417" s="35"/>
      <c r="I417" s="35"/>
      <c r="J417" s="35">
        <f t="shared" si="13"/>
        <v>-213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2"/>
        <v>-151.39000000000007</v>
      </c>
      <c r="E418" s="18"/>
      <c r="F418" s="7"/>
      <c r="G418" s="19"/>
      <c r="H418" s="35"/>
      <c r="I418" s="35"/>
      <c r="J418" s="35">
        <f t="shared" si="13"/>
        <v>-213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2"/>
        <v>-151.39000000000007</v>
      </c>
      <c r="E419" s="18"/>
      <c r="F419" s="7"/>
      <c r="G419" s="19"/>
      <c r="H419" s="35"/>
      <c r="I419" s="35"/>
      <c r="J419" s="35">
        <f t="shared" si="13"/>
        <v>-213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2"/>
        <v>-151.39000000000007</v>
      </c>
      <c r="E420" s="18"/>
      <c r="F420" s="7"/>
      <c r="G420" s="19"/>
      <c r="H420" s="35"/>
      <c r="I420" s="35"/>
      <c r="J420" s="35">
        <f t="shared" si="13"/>
        <v>-213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2"/>
        <v>-151.39000000000007</v>
      </c>
      <c r="E421" s="18"/>
      <c r="F421" s="7"/>
      <c r="G421" s="19"/>
      <c r="H421" s="35"/>
      <c r="I421" s="35"/>
      <c r="J421" s="35">
        <f t="shared" si="13"/>
        <v>-213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2"/>
        <v>-151.39000000000007</v>
      </c>
      <c r="E422" s="18"/>
      <c r="F422" s="7"/>
      <c r="G422" s="19"/>
      <c r="H422" s="35"/>
      <c r="I422" s="35"/>
      <c r="J422" s="35">
        <f t="shared" si="13"/>
        <v>-213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2"/>
        <v>-151.39000000000007</v>
      </c>
      <c r="E423" s="18"/>
      <c r="F423" s="7"/>
      <c r="G423" s="19"/>
      <c r="H423" s="35"/>
      <c r="I423" s="35"/>
      <c r="J423" s="35">
        <f t="shared" si="13"/>
        <v>-213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2"/>
        <v>-151.39000000000007</v>
      </c>
      <c r="E424" s="18"/>
      <c r="F424" s="7"/>
      <c r="G424" s="19"/>
      <c r="H424" s="35"/>
      <c r="I424" s="35"/>
      <c r="J424" s="35">
        <f t="shared" si="13"/>
        <v>-213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2"/>
        <v>-151.39000000000007</v>
      </c>
      <c r="E425" s="18"/>
      <c r="F425" s="7"/>
      <c r="G425" s="19"/>
      <c r="H425" s="35"/>
      <c r="I425" s="35"/>
      <c r="J425" s="35">
        <f t="shared" si="13"/>
        <v>-213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2"/>
        <v>-151.39000000000007</v>
      </c>
      <c r="E426" s="18"/>
      <c r="F426" s="7"/>
      <c r="G426" s="19"/>
      <c r="H426" s="35"/>
      <c r="I426" s="35"/>
      <c r="J426" s="35">
        <f t="shared" si="13"/>
        <v>-213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2"/>
        <v>-151.39000000000007</v>
      </c>
      <c r="E427" s="18"/>
      <c r="F427" s="7"/>
      <c r="G427" s="19"/>
      <c r="H427" s="35"/>
      <c r="I427" s="35"/>
      <c r="J427" s="35">
        <f t="shared" si="13"/>
        <v>-213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2"/>
        <v>-151.39000000000007</v>
      </c>
      <c r="E428" s="18"/>
      <c r="F428" s="7"/>
      <c r="G428" s="19"/>
      <c r="H428" s="35"/>
      <c r="I428" s="35"/>
      <c r="J428" s="35">
        <f t="shared" si="13"/>
        <v>-213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2"/>
        <v>-151.39000000000007</v>
      </c>
      <c r="E429" s="18"/>
      <c r="F429" s="7"/>
      <c r="G429" s="19"/>
      <c r="H429" s="35"/>
      <c r="I429" s="35"/>
      <c r="J429" s="35">
        <f t="shared" si="13"/>
        <v>-213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2"/>
        <v>-151.39000000000007</v>
      </c>
      <c r="E430" s="18"/>
      <c r="F430" s="7"/>
      <c r="G430" s="19"/>
      <c r="H430" s="35"/>
      <c r="I430" s="35"/>
      <c r="J430" s="35">
        <f t="shared" si="13"/>
        <v>-213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2"/>
        <v>-151.39000000000007</v>
      </c>
      <c r="E431" s="18"/>
      <c r="F431" s="7"/>
      <c r="G431" s="19"/>
      <c r="H431" s="35"/>
      <c r="I431" s="35"/>
      <c r="J431" s="35">
        <f t="shared" si="13"/>
        <v>-213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2"/>
        <v>-151.39000000000007</v>
      </c>
      <c r="E432" s="18"/>
      <c r="F432" s="7"/>
      <c r="G432" s="19"/>
      <c r="H432" s="35"/>
      <c r="I432" s="35"/>
      <c r="J432" s="35">
        <f t="shared" si="13"/>
        <v>-213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2"/>
        <v>-151.39000000000007</v>
      </c>
      <c r="E433" s="18"/>
      <c r="F433" s="7"/>
      <c r="G433" s="19"/>
      <c r="H433" s="35"/>
      <c r="I433" s="35"/>
      <c r="J433" s="35">
        <f t="shared" si="13"/>
        <v>-213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2"/>
        <v>-151.39000000000007</v>
      </c>
      <c r="E434" s="18"/>
      <c r="F434" s="7"/>
      <c r="G434" s="19"/>
      <c r="H434" s="35"/>
      <c r="I434" s="35"/>
      <c r="J434" s="35">
        <f t="shared" si="13"/>
        <v>-213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2"/>
        <v>-151.39000000000007</v>
      </c>
      <c r="E435" s="18"/>
      <c r="F435" s="7"/>
      <c r="G435" s="19"/>
      <c r="H435" s="35"/>
      <c r="I435" s="35"/>
      <c r="J435" s="35">
        <f t="shared" si="13"/>
        <v>-213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2"/>
        <v>-151.39000000000007</v>
      </c>
      <c r="E436" s="18"/>
      <c r="F436" s="7"/>
      <c r="G436" s="19"/>
      <c r="H436" s="35"/>
      <c r="I436" s="35"/>
      <c r="J436" s="35">
        <f t="shared" si="13"/>
        <v>-213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2"/>
        <v>-151.39000000000007</v>
      </c>
      <c r="E437" s="18"/>
      <c r="F437" s="7"/>
      <c r="G437" s="19"/>
      <c r="H437" s="35"/>
      <c r="I437" s="35"/>
      <c r="J437" s="35">
        <f t="shared" si="13"/>
        <v>-213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2"/>
        <v>-151.39000000000007</v>
      </c>
      <c r="E438" s="18"/>
      <c r="F438" s="7"/>
      <c r="G438" s="19"/>
      <c r="H438" s="35"/>
      <c r="I438" s="35"/>
      <c r="J438" s="35">
        <f t="shared" si="13"/>
        <v>-213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2"/>
        <v>-151.39000000000007</v>
      </c>
      <c r="E439" s="18"/>
      <c r="F439" s="7"/>
      <c r="G439" s="19"/>
      <c r="H439" s="35"/>
      <c r="I439" s="35"/>
      <c r="J439" s="35">
        <f t="shared" si="13"/>
        <v>-213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2"/>
        <v>-151.39000000000007</v>
      </c>
      <c r="E440" s="18"/>
      <c r="F440" s="7"/>
      <c r="G440" s="19"/>
      <c r="H440" s="35"/>
      <c r="I440" s="35"/>
      <c r="J440" s="35">
        <f t="shared" si="13"/>
        <v>-213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2"/>
        <v>-151.39000000000007</v>
      </c>
      <c r="E441" s="18"/>
      <c r="F441" s="7"/>
      <c r="G441" s="19"/>
      <c r="H441" s="35"/>
      <c r="I441" s="35"/>
      <c r="J441" s="35">
        <f t="shared" si="13"/>
        <v>-213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2"/>
        <v>-151.39000000000007</v>
      </c>
      <c r="E442" s="18"/>
      <c r="F442" s="7"/>
      <c r="G442" s="19"/>
      <c r="H442" s="35"/>
      <c r="I442" s="35"/>
      <c r="J442" s="35">
        <f t="shared" si="13"/>
        <v>-213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2"/>
        <v>-151.39000000000007</v>
      </c>
      <c r="E443" s="18"/>
      <c r="F443" s="7"/>
      <c r="G443" s="19"/>
      <c r="H443" s="35"/>
      <c r="I443" s="35"/>
      <c r="J443" s="35">
        <f t="shared" si="13"/>
        <v>-213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2"/>
        <v>-151.39000000000007</v>
      </c>
      <c r="E444" s="18"/>
      <c r="F444" s="7"/>
      <c r="G444" s="19"/>
      <c r="H444" s="35"/>
      <c r="I444" s="35"/>
      <c r="J444" s="35">
        <f t="shared" si="13"/>
        <v>-213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2"/>
        <v>-151.39000000000007</v>
      </c>
      <c r="E445" s="18"/>
      <c r="F445" s="7"/>
      <c r="G445" s="19"/>
      <c r="H445" s="35"/>
      <c r="I445" s="35"/>
      <c r="J445" s="35">
        <f t="shared" si="13"/>
        <v>-213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2"/>
        <v>-151.39000000000007</v>
      </c>
      <c r="E446" s="18"/>
      <c r="F446" s="7"/>
      <c r="G446" s="19"/>
      <c r="H446" s="35"/>
      <c r="I446" s="35"/>
      <c r="J446" s="35">
        <f t="shared" si="13"/>
        <v>-213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2"/>
        <v>-151.39000000000007</v>
      </c>
      <c r="E447" s="18"/>
      <c r="F447" s="7"/>
      <c r="G447" s="19"/>
      <c r="H447" s="35"/>
      <c r="I447" s="35"/>
      <c r="J447" s="35">
        <f t="shared" si="13"/>
        <v>-213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2"/>
        <v>-151.39000000000007</v>
      </c>
      <c r="E448" s="18"/>
      <c r="F448" s="7"/>
      <c r="G448" s="19"/>
      <c r="H448" s="35"/>
      <c r="I448" s="35"/>
      <c r="J448" s="35">
        <f t="shared" si="13"/>
        <v>-213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2"/>
        <v>-151.39000000000007</v>
      </c>
      <c r="E449" s="18"/>
      <c r="F449" s="7"/>
      <c r="G449" s="19"/>
      <c r="H449" s="35"/>
      <c r="I449" s="35"/>
      <c r="J449" s="35">
        <f t="shared" si="13"/>
        <v>-213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2"/>
        <v>-151.39000000000007</v>
      </c>
      <c r="E450" s="18"/>
      <c r="F450" s="7"/>
      <c r="G450" s="19"/>
      <c r="H450" s="35"/>
      <c r="I450" s="35"/>
      <c r="J450" s="35">
        <f t="shared" si="13"/>
        <v>-213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2"/>
        <v>-151.39000000000007</v>
      </c>
      <c r="E451" s="18"/>
      <c r="F451" s="7"/>
      <c r="G451" s="19"/>
      <c r="H451" s="35"/>
      <c r="I451" s="35"/>
      <c r="J451" s="35">
        <f t="shared" si="13"/>
        <v>-213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2"/>
        <v>-151.39000000000007</v>
      </c>
      <c r="E452" s="18"/>
      <c r="F452" s="7"/>
      <c r="G452" s="19"/>
      <c r="H452" s="35"/>
      <c r="I452" s="35"/>
      <c r="J452" s="35">
        <f t="shared" si="13"/>
        <v>-213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2"/>
        <v>-151.39000000000007</v>
      </c>
      <c r="E453" s="18"/>
      <c r="F453" s="7"/>
      <c r="G453" s="19"/>
      <c r="H453" s="35"/>
      <c r="I453" s="35"/>
      <c r="J453" s="35">
        <f t="shared" si="13"/>
        <v>-213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2"/>
        <v>-151.39000000000007</v>
      </c>
      <c r="E454" s="18"/>
      <c r="F454" s="7"/>
      <c r="G454" s="19"/>
      <c r="H454" s="35"/>
      <c r="I454" s="35"/>
      <c r="J454" s="35">
        <f t="shared" si="13"/>
        <v>-213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ref="D455:D518" si="14">D454+B455-C455</f>
        <v>-151.39000000000007</v>
      </c>
      <c r="E455" s="18"/>
      <c r="F455" s="7"/>
      <c r="G455" s="19"/>
      <c r="H455" s="35"/>
      <c r="I455" s="35"/>
      <c r="J455" s="35">
        <f t="shared" si="13"/>
        <v>-213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4"/>
        <v>-151.39000000000007</v>
      </c>
      <c r="E456" s="18"/>
      <c r="F456" s="7"/>
      <c r="G456" s="19"/>
      <c r="H456" s="35"/>
      <c r="I456" s="35"/>
      <c r="J456" s="35">
        <f t="shared" ref="J456:J519" si="15">J455+H456-I456</f>
        <v>-213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4"/>
        <v>-151.39000000000007</v>
      </c>
      <c r="E457" s="18"/>
      <c r="F457" s="7"/>
      <c r="G457" s="19"/>
      <c r="H457" s="35"/>
      <c r="I457" s="35"/>
      <c r="J457" s="35">
        <f t="shared" si="15"/>
        <v>-213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4"/>
        <v>-151.39000000000007</v>
      </c>
      <c r="E458" s="18"/>
      <c r="F458" s="7"/>
      <c r="G458" s="19"/>
      <c r="H458" s="35"/>
      <c r="I458" s="35"/>
      <c r="J458" s="35">
        <f t="shared" si="15"/>
        <v>-213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4"/>
        <v>-151.39000000000007</v>
      </c>
      <c r="E459" s="18"/>
      <c r="F459" s="7"/>
      <c r="G459" s="19"/>
      <c r="H459" s="35"/>
      <c r="I459" s="35"/>
      <c r="J459" s="35">
        <f t="shared" si="15"/>
        <v>-213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4"/>
        <v>-151.39000000000007</v>
      </c>
      <c r="E460" s="18"/>
      <c r="F460" s="7"/>
      <c r="G460" s="19"/>
      <c r="H460" s="35"/>
      <c r="I460" s="35"/>
      <c r="J460" s="35">
        <f t="shared" si="15"/>
        <v>-213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4"/>
        <v>-151.39000000000007</v>
      </c>
      <c r="E461" s="18"/>
      <c r="F461" s="7"/>
      <c r="G461" s="19"/>
      <c r="H461" s="35"/>
      <c r="I461" s="35"/>
      <c r="J461" s="35">
        <f t="shared" si="15"/>
        <v>-213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4"/>
        <v>-151.39000000000007</v>
      </c>
      <c r="E462" s="18"/>
      <c r="F462" s="7"/>
      <c r="G462" s="19"/>
      <c r="H462" s="35"/>
      <c r="I462" s="35"/>
      <c r="J462" s="35">
        <f t="shared" si="15"/>
        <v>-213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4"/>
        <v>-151.39000000000007</v>
      </c>
      <c r="E463" s="18"/>
      <c r="F463" s="7"/>
      <c r="G463" s="19"/>
      <c r="H463" s="35"/>
      <c r="I463" s="35"/>
      <c r="J463" s="35">
        <f t="shared" si="15"/>
        <v>-213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4"/>
        <v>-151.39000000000007</v>
      </c>
      <c r="E464" s="18"/>
      <c r="F464" s="7"/>
      <c r="G464" s="19"/>
      <c r="H464" s="35"/>
      <c r="I464" s="35"/>
      <c r="J464" s="35">
        <f t="shared" si="15"/>
        <v>-213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4"/>
        <v>-151.39000000000007</v>
      </c>
      <c r="E465" s="18"/>
      <c r="F465" s="7"/>
      <c r="G465" s="19"/>
      <c r="H465" s="35"/>
      <c r="I465" s="35"/>
      <c r="J465" s="35">
        <f t="shared" si="15"/>
        <v>-213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4"/>
        <v>-151.39000000000007</v>
      </c>
      <c r="E466" s="18"/>
      <c r="F466" s="7"/>
      <c r="G466" s="19"/>
      <c r="H466" s="35"/>
      <c r="I466" s="35"/>
      <c r="J466" s="35">
        <f t="shared" si="15"/>
        <v>-213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4"/>
        <v>-151.39000000000007</v>
      </c>
      <c r="E467" s="18"/>
      <c r="F467" s="7"/>
      <c r="G467" s="19"/>
      <c r="H467" s="35"/>
      <c r="I467" s="35"/>
      <c r="J467" s="35">
        <f t="shared" si="15"/>
        <v>-213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4"/>
        <v>-151.39000000000007</v>
      </c>
      <c r="E468" s="18"/>
      <c r="F468" s="7"/>
      <c r="G468" s="19"/>
      <c r="H468" s="35"/>
      <c r="I468" s="35"/>
      <c r="J468" s="35">
        <f t="shared" si="15"/>
        <v>-213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4"/>
        <v>-151.39000000000007</v>
      </c>
      <c r="E469" s="18"/>
      <c r="F469" s="7"/>
      <c r="G469" s="19"/>
      <c r="H469" s="35"/>
      <c r="I469" s="35"/>
      <c r="J469" s="35">
        <f t="shared" si="15"/>
        <v>-213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4"/>
        <v>-151.39000000000007</v>
      </c>
      <c r="E470" s="18"/>
      <c r="F470" s="7"/>
      <c r="G470" s="19"/>
      <c r="H470" s="35"/>
      <c r="I470" s="35"/>
      <c r="J470" s="35">
        <f t="shared" si="15"/>
        <v>-213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4"/>
        <v>-151.39000000000007</v>
      </c>
      <c r="E471" s="18"/>
      <c r="F471" s="7"/>
      <c r="G471" s="19"/>
      <c r="H471" s="35"/>
      <c r="I471" s="35"/>
      <c r="J471" s="35">
        <f t="shared" si="15"/>
        <v>-213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4"/>
        <v>-151.39000000000007</v>
      </c>
      <c r="E472" s="18"/>
      <c r="F472" s="7"/>
      <c r="G472" s="19"/>
      <c r="H472" s="35"/>
      <c r="I472" s="35"/>
      <c r="J472" s="35">
        <f t="shared" si="15"/>
        <v>-213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4"/>
        <v>-151.39000000000007</v>
      </c>
      <c r="E473" s="18"/>
      <c r="F473" s="7"/>
      <c r="G473" s="19"/>
      <c r="H473" s="35"/>
      <c r="I473" s="35"/>
      <c r="J473" s="35">
        <f t="shared" si="15"/>
        <v>-213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4"/>
        <v>-151.39000000000007</v>
      </c>
      <c r="E474" s="18"/>
      <c r="F474" s="7"/>
      <c r="G474" s="19"/>
      <c r="H474" s="35"/>
      <c r="I474" s="35"/>
      <c r="J474" s="35">
        <f t="shared" si="15"/>
        <v>-213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4"/>
        <v>-151.39000000000007</v>
      </c>
      <c r="E475" s="18"/>
      <c r="F475" s="7"/>
      <c r="G475" s="19"/>
      <c r="H475" s="35"/>
      <c r="I475" s="35"/>
      <c r="J475" s="35">
        <f t="shared" si="15"/>
        <v>-213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4"/>
        <v>-151.39000000000007</v>
      </c>
      <c r="E476" s="18"/>
      <c r="F476" s="7"/>
      <c r="G476" s="19"/>
      <c r="H476" s="35"/>
      <c r="I476" s="35"/>
      <c r="J476" s="35">
        <f t="shared" si="15"/>
        <v>-213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4"/>
        <v>-151.39000000000007</v>
      </c>
      <c r="E477" s="18"/>
      <c r="F477" s="7"/>
      <c r="G477" s="19"/>
      <c r="H477" s="35"/>
      <c r="I477" s="35"/>
      <c r="J477" s="35">
        <f t="shared" si="15"/>
        <v>-213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4"/>
        <v>-151.39000000000007</v>
      </c>
      <c r="E478" s="18"/>
      <c r="F478" s="7"/>
      <c r="G478" s="19"/>
      <c r="H478" s="35"/>
      <c r="I478" s="35"/>
      <c r="J478" s="35">
        <f t="shared" si="15"/>
        <v>-213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4"/>
        <v>-151.39000000000007</v>
      </c>
      <c r="E479" s="18"/>
      <c r="F479" s="7"/>
      <c r="G479" s="19"/>
      <c r="H479" s="35"/>
      <c r="I479" s="35"/>
      <c r="J479" s="35">
        <f t="shared" si="15"/>
        <v>-213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4"/>
        <v>-151.39000000000007</v>
      </c>
      <c r="E480" s="18"/>
      <c r="F480" s="7"/>
      <c r="G480" s="19"/>
      <c r="H480" s="35"/>
      <c r="I480" s="35"/>
      <c r="J480" s="35">
        <f t="shared" si="15"/>
        <v>-213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4"/>
        <v>-151.39000000000007</v>
      </c>
      <c r="E481" s="18"/>
      <c r="F481" s="7"/>
      <c r="G481" s="19"/>
      <c r="H481" s="35"/>
      <c r="I481" s="35"/>
      <c r="J481" s="35">
        <f t="shared" si="15"/>
        <v>-213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4"/>
        <v>-151.39000000000007</v>
      </c>
      <c r="E482" s="18"/>
      <c r="F482" s="7"/>
      <c r="G482" s="19"/>
      <c r="H482" s="35"/>
      <c r="I482" s="35"/>
      <c r="J482" s="35">
        <f t="shared" si="15"/>
        <v>-213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4"/>
        <v>-151.39000000000007</v>
      </c>
      <c r="E483" s="18"/>
      <c r="F483" s="7"/>
      <c r="G483" s="19"/>
      <c r="H483" s="35"/>
      <c r="I483" s="35"/>
      <c r="J483" s="35">
        <f t="shared" si="15"/>
        <v>-213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4"/>
        <v>-151.39000000000007</v>
      </c>
      <c r="E484" s="18"/>
      <c r="F484" s="7"/>
      <c r="G484" s="19"/>
      <c r="H484" s="35"/>
      <c r="I484" s="35"/>
      <c r="J484" s="35">
        <f t="shared" si="15"/>
        <v>-213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4"/>
        <v>-151.39000000000007</v>
      </c>
      <c r="E485" s="18"/>
      <c r="F485" s="7"/>
      <c r="G485" s="19"/>
      <c r="H485" s="35"/>
      <c r="I485" s="35"/>
      <c r="J485" s="35">
        <f t="shared" si="15"/>
        <v>-213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4"/>
        <v>-151.39000000000007</v>
      </c>
      <c r="E486" s="18"/>
      <c r="F486" s="7"/>
      <c r="G486" s="19"/>
      <c r="H486" s="35"/>
      <c r="I486" s="35"/>
      <c r="J486" s="35">
        <f t="shared" si="15"/>
        <v>-213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4"/>
        <v>-151.39000000000007</v>
      </c>
      <c r="E487" s="18"/>
      <c r="F487" s="7"/>
      <c r="G487" s="19"/>
      <c r="H487" s="35"/>
      <c r="I487" s="35"/>
      <c r="J487" s="35">
        <f t="shared" si="15"/>
        <v>-213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4"/>
        <v>-151.39000000000007</v>
      </c>
      <c r="E488" s="18"/>
      <c r="F488" s="7"/>
      <c r="G488" s="19"/>
      <c r="H488" s="35"/>
      <c r="I488" s="35"/>
      <c r="J488" s="35">
        <f t="shared" si="15"/>
        <v>-213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4"/>
        <v>-151.39000000000007</v>
      </c>
      <c r="E489" s="18"/>
      <c r="F489" s="7"/>
      <c r="G489" s="19"/>
      <c r="H489" s="35"/>
      <c r="I489" s="35"/>
      <c r="J489" s="35">
        <f t="shared" si="15"/>
        <v>-213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4"/>
        <v>-151.39000000000007</v>
      </c>
      <c r="E490" s="18"/>
      <c r="F490" s="7"/>
      <c r="G490" s="19"/>
      <c r="H490" s="35"/>
      <c r="I490" s="35"/>
      <c r="J490" s="35">
        <f t="shared" si="15"/>
        <v>-213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4"/>
        <v>-151.39000000000007</v>
      </c>
      <c r="E491" s="18"/>
      <c r="F491" s="7"/>
      <c r="G491" s="19"/>
      <c r="H491" s="35"/>
      <c r="I491" s="35"/>
      <c r="J491" s="35">
        <f t="shared" si="15"/>
        <v>-213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4"/>
        <v>-151.39000000000007</v>
      </c>
      <c r="E492" s="18"/>
      <c r="F492" s="7"/>
      <c r="G492" s="19"/>
      <c r="H492" s="35"/>
      <c r="I492" s="35"/>
      <c r="J492" s="35">
        <f t="shared" si="15"/>
        <v>-213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4"/>
        <v>-151.39000000000007</v>
      </c>
      <c r="E493" s="18"/>
      <c r="F493" s="7"/>
      <c r="G493" s="19"/>
      <c r="H493" s="35"/>
      <c r="I493" s="35"/>
      <c r="J493" s="35">
        <f t="shared" si="15"/>
        <v>-213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4"/>
        <v>-151.39000000000007</v>
      </c>
      <c r="E494" s="18"/>
      <c r="F494" s="7"/>
      <c r="G494" s="19"/>
      <c r="H494" s="35"/>
      <c r="I494" s="35"/>
      <c r="J494" s="35">
        <f t="shared" si="15"/>
        <v>-213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4"/>
        <v>-151.39000000000007</v>
      </c>
      <c r="E495" s="18"/>
      <c r="F495" s="7"/>
      <c r="G495" s="19"/>
      <c r="H495" s="35"/>
      <c r="I495" s="35"/>
      <c r="J495" s="35">
        <f t="shared" si="15"/>
        <v>-213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4"/>
        <v>-151.39000000000007</v>
      </c>
      <c r="E496" s="18"/>
      <c r="F496" s="7"/>
      <c r="G496" s="19"/>
      <c r="H496" s="35"/>
      <c r="I496" s="35"/>
      <c r="J496" s="35">
        <f t="shared" si="15"/>
        <v>-213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4"/>
        <v>-151.39000000000007</v>
      </c>
      <c r="E497" s="18"/>
      <c r="F497" s="7"/>
      <c r="G497" s="19"/>
      <c r="H497" s="35"/>
      <c r="I497" s="35"/>
      <c r="J497" s="35">
        <f t="shared" si="15"/>
        <v>-213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4"/>
        <v>-151.39000000000007</v>
      </c>
      <c r="E498" s="18"/>
      <c r="F498" s="7"/>
      <c r="G498" s="19"/>
      <c r="H498" s="35"/>
      <c r="I498" s="35"/>
      <c r="J498" s="35">
        <f t="shared" si="15"/>
        <v>-213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4"/>
        <v>-151.39000000000007</v>
      </c>
      <c r="E499" s="18"/>
      <c r="F499" s="7"/>
      <c r="G499" s="19"/>
      <c r="H499" s="35"/>
      <c r="I499" s="35"/>
      <c r="J499" s="35">
        <f t="shared" si="15"/>
        <v>-213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4"/>
        <v>-151.39000000000007</v>
      </c>
      <c r="E500" s="18"/>
      <c r="F500" s="7"/>
      <c r="G500" s="19"/>
      <c r="H500" s="35"/>
      <c r="I500" s="35"/>
      <c r="J500" s="35">
        <f t="shared" si="15"/>
        <v>-213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4"/>
        <v>-151.39000000000007</v>
      </c>
      <c r="E501" s="18"/>
      <c r="F501" s="7"/>
      <c r="G501" s="19"/>
      <c r="H501" s="35"/>
      <c r="I501" s="35"/>
      <c r="J501" s="35">
        <f t="shared" si="15"/>
        <v>-213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4"/>
        <v>-151.39000000000007</v>
      </c>
      <c r="E502" s="18"/>
      <c r="F502" s="7"/>
      <c r="G502" s="19"/>
      <c r="H502" s="35"/>
      <c r="I502" s="35"/>
      <c r="J502" s="35">
        <f t="shared" si="15"/>
        <v>-213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4"/>
        <v>-151.39000000000007</v>
      </c>
      <c r="E503" s="18"/>
      <c r="F503" s="7"/>
      <c r="G503" s="19"/>
      <c r="H503" s="35"/>
      <c r="I503" s="35"/>
      <c r="J503" s="35">
        <f t="shared" si="15"/>
        <v>-213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4"/>
        <v>-151.39000000000007</v>
      </c>
      <c r="E504" s="18"/>
      <c r="F504" s="7"/>
      <c r="G504" s="19"/>
      <c r="H504" s="35"/>
      <c r="I504" s="35"/>
      <c r="J504" s="35">
        <f t="shared" si="15"/>
        <v>-213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4"/>
        <v>-151.39000000000007</v>
      </c>
      <c r="E505" s="18"/>
      <c r="F505" s="7"/>
      <c r="G505" s="19"/>
      <c r="H505" s="35"/>
      <c r="I505" s="35"/>
      <c r="J505" s="35">
        <f t="shared" si="15"/>
        <v>-213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4"/>
        <v>-151.39000000000007</v>
      </c>
      <c r="E506" s="18"/>
      <c r="F506" s="7"/>
      <c r="G506" s="19"/>
      <c r="H506" s="35"/>
      <c r="I506" s="35"/>
      <c r="J506" s="35">
        <f t="shared" si="15"/>
        <v>-213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4"/>
        <v>-151.39000000000007</v>
      </c>
      <c r="E507" s="18"/>
      <c r="F507" s="7"/>
      <c r="G507" s="19"/>
      <c r="H507" s="35"/>
      <c r="I507" s="35"/>
      <c r="J507" s="35">
        <f t="shared" si="15"/>
        <v>-213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4"/>
        <v>-151.39000000000007</v>
      </c>
      <c r="E508" s="18"/>
      <c r="F508" s="7"/>
      <c r="G508" s="19"/>
      <c r="H508" s="35"/>
      <c r="I508" s="35"/>
      <c r="J508" s="35">
        <f t="shared" si="15"/>
        <v>-213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4"/>
        <v>-151.39000000000007</v>
      </c>
      <c r="E509" s="18"/>
      <c r="F509" s="7"/>
      <c r="G509" s="19"/>
      <c r="H509" s="35"/>
      <c r="I509" s="35"/>
      <c r="J509" s="35">
        <f t="shared" si="15"/>
        <v>-213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4"/>
        <v>-151.39000000000007</v>
      </c>
      <c r="E510" s="18"/>
      <c r="F510" s="7"/>
      <c r="G510" s="19"/>
      <c r="H510" s="35"/>
      <c r="I510" s="35"/>
      <c r="J510" s="35">
        <f t="shared" si="15"/>
        <v>-213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4"/>
        <v>-151.39000000000007</v>
      </c>
      <c r="E511" s="18"/>
      <c r="F511" s="7"/>
      <c r="G511" s="19"/>
      <c r="H511" s="35"/>
      <c r="I511" s="35"/>
      <c r="J511" s="35">
        <f t="shared" si="15"/>
        <v>-213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4"/>
        <v>-151.39000000000007</v>
      </c>
      <c r="E512" s="18"/>
      <c r="F512" s="7"/>
      <c r="G512" s="19"/>
      <c r="H512" s="35"/>
      <c r="I512" s="35"/>
      <c r="J512" s="35">
        <f t="shared" si="15"/>
        <v>-213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4"/>
        <v>-151.39000000000007</v>
      </c>
      <c r="E513" s="18"/>
      <c r="F513" s="7"/>
      <c r="G513" s="19"/>
      <c r="H513" s="35"/>
      <c r="I513" s="35"/>
      <c r="J513" s="35">
        <f t="shared" si="15"/>
        <v>-213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4"/>
        <v>-151.39000000000007</v>
      </c>
      <c r="E514" s="18"/>
      <c r="F514" s="7"/>
      <c r="G514" s="19"/>
      <c r="H514" s="35"/>
      <c r="I514" s="35"/>
      <c r="J514" s="35">
        <f t="shared" si="15"/>
        <v>-213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4"/>
        <v>-151.39000000000007</v>
      </c>
      <c r="E515" s="18"/>
      <c r="F515" s="7"/>
      <c r="G515" s="19"/>
      <c r="H515" s="35"/>
      <c r="I515" s="35"/>
      <c r="J515" s="35">
        <f t="shared" si="15"/>
        <v>-213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4"/>
        <v>-151.39000000000007</v>
      </c>
      <c r="E516" s="18"/>
      <c r="F516" s="7"/>
      <c r="G516" s="19"/>
      <c r="H516" s="35"/>
      <c r="I516" s="35"/>
      <c r="J516" s="35">
        <f t="shared" si="15"/>
        <v>-213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4"/>
        <v>-151.39000000000007</v>
      </c>
      <c r="E517" s="18"/>
      <c r="F517" s="7"/>
      <c r="G517" s="19"/>
      <c r="H517" s="35"/>
      <c r="I517" s="35"/>
      <c r="J517" s="35">
        <f t="shared" si="15"/>
        <v>-213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4"/>
        <v>-151.39000000000007</v>
      </c>
      <c r="E518" s="18"/>
      <c r="F518" s="7"/>
      <c r="G518" s="19"/>
      <c r="H518" s="35"/>
      <c r="I518" s="35"/>
      <c r="J518" s="35">
        <f t="shared" si="15"/>
        <v>-213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ref="D519:D582" si="16">D518+B519-C519</f>
        <v>-151.39000000000007</v>
      </c>
      <c r="E519" s="18"/>
      <c r="F519" s="7"/>
      <c r="G519" s="19"/>
      <c r="H519" s="35"/>
      <c r="I519" s="35"/>
      <c r="J519" s="35">
        <f t="shared" si="15"/>
        <v>-213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6"/>
        <v>-151.39000000000007</v>
      </c>
      <c r="E520" s="18"/>
      <c r="F520" s="7"/>
      <c r="G520" s="19"/>
      <c r="H520" s="35"/>
      <c r="I520" s="35"/>
      <c r="J520" s="35">
        <f t="shared" ref="J520:J567" si="17">J519+H520-I520</f>
        <v>-213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6"/>
        <v>-151.39000000000007</v>
      </c>
      <c r="E521" s="18"/>
      <c r="F521" s="7"/>
      <c r="G521" s="19"/>
      <c r="H521" s="35"/>
      <c r="I521" s="35"/>
      <c r="J521" s="35">
        <f t="shared" si="17"/>
        <v>-213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6"/>
        <v>-151.39000000000007</v>
      </c>
      <c r="E522" s="18"/>
      <c r="F522" s="7"/>
      <c r="G522" s="19"/>
      <c r="H522" s="35"/>
      <c r="I522" s="35"/>
      <c r="J522" s="35">
        <f t="shared" si="17"/>
        <v>-213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6"/>
        <v>-151.39000000000007</v>
      </c>
      <c r="E523" s="18"/>
      <c r="F523" s="7"/>
      <c r="G523" s="19"/>
      <c r="H523" s="35"/>
      <c r="I523" s="35"/>
      <c r="J523" s="35">
        <f t="shared" si="17"/>
        <v>-213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6"/>
        <v>-151.39000000000007</v>
      </c>
      <c r="E524" s="18"/>
      <c r="F524" s="7"/>
      <c r="G524" s="19"/>
      <c r="H524" s="35"/>
      <c r="I524" s="35"/>
      <c r="J524" s="35">
        <f t="shared" si="17"/>
        <v>-213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6"/>
        <v>-151.39000000000007</v>
      </c>
      <c r="E525" s="18"/>
      <c r="F525" s="7"/>
      <c r="G525" s="19"/>
      <c r="H525" s="35"/>
      <c r="I525" s="35"/>
      <c r="J525" s="35">
        <f t="shared" si="17"/>
        <v>-213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6"/>
        <v>-151.39000000000007</v>
      </c>
      <c r="E526" s="18"/>
      <c r="F526" s="7"/>
      <c r="G526" s="19"/>
      <c r="H526" s="35"/>
      <c r="I526" s="35"/>
      <c r="J526" s="35">
        <f t="shared" si="17"/>
        <v>-213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6"/>
        <v>-151.39000000000007</v>
      </c>
      <c r="E527" s="18"/>
      <c r="F527" s="7"/>
      <c r="G527" s="19"/>
      <c r="H527" s="35"/>
      <c r="I527" s="35"/>
      <c r="J527" s="35">
        <f t="shared" si="17"/>
        <v>-213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6"/>
        <v>-151.39000000000007</v>
      </c>
      <c r="E528" s="18"/>
      <c r="F528" s="7"/>
      <c r="G528" s="19"/>
      <c r="H528" s="35"/>
      <c r="I528" s="35"/>
      <c r="J528" s="35">
        <f t="shared" si="17"/>
        <v>-213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6"/>
        <v>-151.39000000000007</v>
      </c>
      <c r="E529" s="18"/>
      <c r="F529" s="7"/>
      <c r="G529" s="19"/>
      <c r="H529" s="35"/>
      <c r="I529" s="35"/>
      <c r="J529" s="35">
        <f t="shared" si="17"/>
        <v>-213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6"/>
        <v>-151.39000000000007</v>
      </c>
      <c r="E530" s="18"/>
      <c r="F530" s="7"/>
      <c r="G530" s="19"/>
      <c r="H530" s="35"/>
      <c r="I530" s="35"/>
      <c r="J530" s="35">
        <f t="shared" si="17"/>
        <v>-213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6"/>
        <v>-151.39000000000007</v>
      </c>
      <c r="E531" s="18"/>
      <c r="F531" s="7"/>
      <c r="G531" s="19"/>
      <c r="H531" s="35"/>
      <c r="I531" s="35"/>
      <c r="J531" s="35">
        <f t="shared" si="17"/>
        <v>-213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6"/>
        <v>-151.39000000000007</v>
      </c>
      <c r="E532" s="18"/>
      <c r="F532" s="7"/>
      <c r="G532" s="19"/>
      <c r="H532" s="35"/>
      <c r="I532" s="35"/>
      <c r="J532" s="35">
        <f t="shared" si="17"/>
        <v>-213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6"/>
        <v>-151.39000000000007</v>
      </c>
      <c r="E533" s="18"/>
      <c r="F533" s="7"/>
      <c r="G533" s="19"/>
      <c r="H533" s="35"/>
      <c r="I533" s="35"/>
      <c r="J533" s="35">
        <f t="shared" si="17"/>
        <v>-213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6"/>
        <v>-151.39000000000007</v>
      </c>
      <c r="E534" s="18"/>
      <c r="F534" s="7"/>
      <c r="G534" s="19"/>
      <c r="H534" s="35"/>
      <c r="I534" s="35"/>
      <c r="J534" s="35">
        <f t="shared" si="17"/>
        <v>-213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6"/>
        <v>-151.39000000000007</v>
      </c>
      <c r="E535" s="18"/>
      <c r="F535" s="7"/>
      <c r="G535" s="19"/>
      <c r="H535" s="35"/>
      <c r="I535" s="35"/>
      <c r="J535" s="35">
        <f t="shared" si="17"/>
        <v>-213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6"/>
        <v>-151.39000000000007</v>
      </c>
      <c r="E536" s="18"/>
      <c r="F536" s="7"/>
      <c r="G536" s="19"/>
      <c r="H536" s="35"/>
      <c r="I536" s="35"/>
      <c r="J536" s="35">
        <f t="shared" si="17"/>
        <v>-213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6"/>
        <v>-151.39000000000007</v>
      </c>
      <c r="E537" s="18"/>
      <c r="F537" s="7"/>
      <c r="G537" s="19"/>
      <c r="H537" s="35"/>
      <c r="I537" s="35"/>
      <c r="J537" s="35">
        <f t="shared" si="17"/>
        <v>-213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6"/>
        <v>-151.39000000000007</v>
      </c>
      <c r="E538" s="18"/>
      <c r="F538" s="7"/>
      <c r="G538" s="19"/>
      <c r="H538" s="35"/>
      <c r="I538" s="35"/>
      <c r="J538" s="35">
        <f t="shared" si="17"/>
        <v>-213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6"/>
        <v>-151.39000000000007</v>
      </c>
      <c r="E539" s="18"/>
      <c r="F539" s="7"/>
      <c r="G539" s="19"/>
      <c r="H539" s="35"/>
      <c r="I539" s="35"/>
      <c r="J539" s="35">
        <f t="shared" si="17"/>
        <v>-213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6"/>
        <v>-151.39000000000007</v>
      </c>
      <c r="E540" s="18"/>
      <c r="F540" s="7"/>
      <c r="G540" s="19"/>
      <c r="H540" s="35"/>
      <c r="I540" s="35"/>
      <c r="J540" s="35">
        <f t="shared" si="17"/>
        <v>-213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6"/>
        <v>-151.39000000000007</v>
      </c>
      <c r="E541" s="18"/>
      <c r="F541" s="7"/>
      <c r="G541" s="19"/>
      <c r="H541" s="35"/>
      <c r="I541" s="35"/>
      <c r="J541" s="35">
        <f t="shared" si="17"/>
        <v>-213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6"/>
        <v>-151.39000000000007</v>
      </c>
      <c r="E542" s="18"/>
      <c r="F542" s="7"/>
      <c r="G542" s="19"/>
      <c r="H542" s="35"/>
      <c r="I542" s="35"/>
      <c r="J542" s="35">
        <f t="shared" si="17"/>
        <v>-213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6"/>
        <v>-151.39000000000007</v>
      </c>
      <c r="E543" s="18"/>
      <c r="F543" s="7"/>
      <c r="G543" s="19"/>
      <c r="H543" s="35"/>
      <c r="I543" s="35"/>
      <c r="J543" s="35">
        <f t="shared" si="17"/>
        <v>-213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6"/>
        <v>-151.39000000000007</v>
      </c>
      <c r="E544" s="18"/>
      <c r="F544" s="7"/>
      <c r="G544" s="19"/>
      <c r="H544" s="35"/>
      <c r="I544" s="35"/>
      <c r="J544" s="35">
        <f t="shared" si="17"/>
        <v>-213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6"/>
        <v>-151.39000000000007</v>
      </c>
      <c r="E545" s="18"/>
      <c r="F545" s="7"/>
      <c r="G545" s="19"/>
      <c r="H545" s="35"/>
      <c r="I545" s="35"/>
      <c r="J545" s="35">
        <f t="shared" si="17"/>
        <v>-213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6"/>
        <v>-151.39000000000007</v>
      </c>
      <c r="E546" s="18"/>
      <c r="F546" s="7"/>
      <c r="G546" s="19"/>
      <c r="H546" s="35"/>
      <c r="I546" s="35"/>
      <c r="J546" s="35">
        <f t="shared" si="17"/>
        <v>-213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6"/>
        <v>-151.39000000000007</v>
      </c>
      <c r="E547" s="18"/>
      <c r="F547" s="7"/>
      <c r="G547" s="19"/>
      <c r="H547" s="35"/>
      <c r="I547" s="35"/>
      <c r="J547" s="35">
        <f t="shared" si="17"/>
        <v>-213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6"/>
        <v>-151.39000000000007</v>
      </c>
      <c r="E548" s="18"/>
      <c r="F548" s="7"/>
      <c r="G548" s="19"/>
      <c r="H548" s="35"/>
      <c r="I548" s="35"/>
      <c r="J548" s="35">
        <f t="shared" si="17"/>
        <v>-213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6"/>
        <v>-151.39000000000007</v>
      </c>
      <c r="E549" s="18"/>
      <c r="F549" s="7"/>
      <c r="G549" s="19"/>
      <c r="H549" s="35"/>
      <c r="I549" s="35"/>
      <c r="J549" s="35">
        <f t="shared" si="17"/>
        <v>-213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6"/>
        <v>-151.39000000000007</v>
      </c>
      <c r="E550" s="18"/>
      <c r="F550" s="7"/>
      <c r="G550" s="19"/>
      <c r="H550" s="35"/>
      <c r="I550" s="35"/>
      <c r="J550" s="35">
        <f t="shared" si="17"/>
        <v>-213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6"/>
        <v>-151.39000000000007</v>
      </c>
      <c r="E551" s="18"/>
      <c r="F551" s="7"/>
      <c r="G551" s="19"/>
      <c r="H551" s="35"/>
      <c r="I551" s="35"/>
      <c r="J551" s="35">
        <f t="shared" si="17"/>
        <v>-213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6"/>
        <v>-151.39000000000007</v>
      </c>
      <c r="E552" s="18"/>
      <c r="F552" s="7"/>
      <c r="G552" s="19"/>
      <c r="H552" s="35"/>
      <c r="I552" s="35"/>
      <c r="J552" s="35">
        <f t="shared" si="17"/>
        <v>-213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6"/>
        <v>-151.39000000000007</v>
      </c>
      <c r="E553" s="18"/>
      <c r="F553" s="7"/>
      <c r="G553" s="19"/>
      <c r="H553" s="35"/>
      <c r="I553" s="35"/>
      <c r="J553" s="35">
        <f t="shared" si="17"/>
        <v>-213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6"/>
        <v>-151.39000000000007</v>
      </c>
      <c r="E554" s="18"/>
      <c r="F554" s="7"/>
      <c r="G554" s="19"/>
      <c r="H554" s="35"/>
      <c r="I554" s="35"/>
      <c r="J554" s="35">
        <f t="shared" si="17"/>
        <v>-213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6"/>
        <v>-151.39000000000007</v>
      </c>
      <c r="E555" s="18"/>
      <c r="F555" s="7"/>
      <c r="G555" s="19"/>
      <c r="H555" s="35"/>
      <c r="I555" s="35"/>
      <c r="J555" s="35">
        <f t="shared" si="17"/>
        <v>-213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6"/>
        <v>-151.39000000000007</v>
      </c>
      <c r="E556" s="18"/>
      <c r="F556" s="7"/>
      <c r="G556" s="19"/>
      <c r="H556" s="35"/>
      <c r="I556" s="35"/>
      <c r="J556" s="35">
        <f t="shared" si="17"/>
        <v>-213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6"/>
        <v>-151.39000000000007</v>
      </c>
      <c r="E557" s="18"/>
      <c r="F557" s="7"/>
      <c r="G557" s="19"/>
      <c r="H557" s="35"/>
      <c r="I557" s="35"/>
      <c r="J557" s="35">
        <f t="shared" si="17"/>
        <v>-213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6"/>
        <v>-151.39000000000007</v>
      </c>
      <c r="E558" s="18"/>
      <c r="F558" s="7"/>
      <c r="G558" s="19"/>
      <c r="H558" s="35"/>
      <c r="I558" s="35"/>
      <c r="J558" s="35">
        <f t="shared" si="17"/>
        <v>-213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6"/>
        <v>-151.39000000000007</v>
      </c>
      <c r="E559" s="18"/>
      <c r="F559" s="7"/>
      <c r="G559" s="19"/>
      <c r="H559" s="35"/>
      <c r="I559" s="35"/>
      <c r="J559" s="35">
        <f t="shared" si="17"/>
        <v>-213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6"/>
        <v>-151.39000000000007</v>
      </c>
      <c r="E560" s="18"/>
      <c r="F560" s="7"/>
      <c r="G560" s="19"/>
      <c r="H560" s="35"/>
      <c r="I560" s="35"/>
      <c r="J560" s="35">
        <f t="shared" si="17"/>
        <v>-213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6"/>
        <v>-151.39000000000007</v>
      </c>
      <c r="E561" s="18"/>
      <c r="F561" s="7"/>
      <c r="G561" s="19"/>
      <c r="H561" s="36"/>
      <c r="I561" s="36"/>
      <c r="J561" s="35">
        <f t="shared" si="17"/>
        <v>-213</v>
      </c>
      <c r="K561" s="21"/>
      <c r="L561" s="7"/>
    </row>
    <row r="562" spans="1:12" s="9" customFormat="1" ht="18.75" x14ac:dyDescent="0.3">
      <c r="A562" s="19"/>
      <c r="B562" s="17"/>
      <c r="C562" s="17"/>
      <c r="D562" s="17">
        <f t="shared" si="16"/>
        <v>-151.39000000000007</v>
      </c>
      <c r="E562" s="18"/>
      <c r="F562" s="7"/>
      <c r="G562" s="22"/>
      <c r="H562" s="36"/>
      <c r="I562" s="36"/>
      <c r="J562" s="35">
        <f t="shared" si="17"/>
        <v>-213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6"/>
        <v>-151.39000000000007</v>
      </c>
      <c r="E563" s="18"/>
      <c r="F563" s="7"/>
      <c r="G563" s="22"/>
      <c r="H563" s="36"/>
      <c r="I563" s="36"/>
      <c r="J563" s="35">
        <f t="shared" si="17"/>
        <v>-213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6"/>
        <v>-151.39000000000007</v>
      </c>
      <c r="E564" s="18"/>
      <c r="F564" s="7"/>
      <c r="G564" s="22"/>
      <c r="H564" s="36"/>
      <c r="I564" s="36"/>
      <c r="J564" s="35">
        <f t="shared" si="17"/>
        <v>-213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6"/>
        <v>-151.39000000000007</v>
      </c>
      <c r="E565" s="18"/>
      <c r="F565" s="7"/>
      <c r="G565" s="22"/>
      <c r="H565" s="36"/>
      <c r="I565" s="36"/>
      <c r="J565" s="35">
        <f t="shared" si="17"/>
        <v>-213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6"/>
        <v>-151.39000000000007</v>
      </c>
      <c r="E566" s="18"/>
      <c r="F566" s="7"/>
      <c r="G566" s="22"/>
      <c r="H566" s="36"/>
      <c r="I566" s="36"/>
      <c r="J566" s="35">
        <f t="shared" si="17"/>
        <v>-213</v>
      </c>
      <c r="K566" s="21"/>
      <c r="L566" s="7"/>
    </row>
    <row r="567" spans="1:12" s="9" customFormat="1" ht="19.5" thickBot="1" x14ac:dyDescent="0.35">
      <c r="A567" s="19"/>
      <c r="B567" s="17"/>
      <c r="C567" s="17"/>
      <c r="D567" s="17">
        <f t="shared" si="16"/>
        <v>-151.39000000000007</v>
      </c>
      <c r="E567" s="18"/>
      <c r="F567" s="7"/>
      <c r="G567" s="22"/>
      <c r="H567" s="36"/>
      <c r="I567" s="36"/>
      <c r="J567" s="35">
        <f t="shared" si="17"/>
        <v>-213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-151.39000000000007</v>
      </c>
      <c r="E568" s="18"/>
      <c r="F568" s="7"/>
      <c r="G568" s="23" t="s">
        <v>9</v>
      </c>
      <c r="H568" s="37">
        <f>SUM(H6:H567)</f>
        <v>5</v>
      </c>
      <c r="I568" s="37">
        <f>SUM(I6:I567)</f>
        <v>218</v>
      </c>
      <c r="J568" s="37">
        <f>H568-I568</f>
        <v>-213</v>
      </c>
      <c r="K568" s="24"/>
      <c r="L568" s="7"/>
    </row>
    <row r="569" spans="1:12" s="9" customFormat="1" ht="36" customHeight="1" thickBot="1" x14ac:dyDescent="0.35">
      <c r="A569" s="19"/>
      <c r="B569" s="17"/>
      <c r="C569" s="17"/>
      <c r="D569" s="17">
        <f t="shared" si="16"/>
        <v>-151.39000000000007</v>
      </c>
      <c r="E569" s="18"/>
      <c r="F569" s="7"/>
      <c r="G569" s="41" t="s">
        <v>7</v>
      </c>
      <c r="H569" s="42">
        <f>H568-I568</f>
        <v>-213</v>
      </c>
      <c r="I569" s="213"/>
      <c r="J569" s="214"/>
      <c r="K569" s="215"/>
      <c r="L569" s="7"/>
    </row>
    <row r="570" spans="1:12" s="9" customFormat="1" ht="19.5" customHeight="1" x14ac:dyDescent="0.3">
      <c r="A570" s="19"/>
      <c r="B570" s="17"/>
      <c r="C570" s="17"/>
      <c r="D570" s="17">
        <f t="shared" si="16"/>
        <v>-151.39000000000007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9.5" customHeight="1" x14ac:dyDescent="0.3">
      <c r="A571" s="19"/>
      <c r="B571" s="17"/>
      <c r="C571" s="17"/>
      <c r="D571" s="17">
        <f t="shared" si="16"/>
        <v>-151.39000000000007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9.5" customHeight="1" x14ac:dyDescent="0.3">
      <c r="A572" s="19"/>
      <c r="B572" s="17"/>
      <c r="C572" s="17"/>
      <c r="D572" s="17">
        <f t="shared" si="16"/>
        <v>-151.39000000000007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9.5" customHeight="1" x14ac:dyDescent="0.3">
      <c r="A573" s="19"/>
      <c r="B573" s="17"/>
      <c r="C573" s="17"/>
      <c r="D573" s="17">
        <f t="shared" si="16"/>
        <v>-151.39000000000007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9.5" customHeight="1" x14ac:dyDescent="0.3">
      <c r="A574" s="19"/>
      <c r="B574" s="17"/>
      <c r="C574" s="17"/>
      <c r="D574" s="17">
        <f t="shared" si="16"/>
        <v>-151.39000000000007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9.5" customHeight="1" x14ac:dyDescent="0.3">
      <c r="A575" s="19"/>
      <c r="B575" s="17"/>
      <c r="C575" s="17"/>
      <c r="D575" s="17">
        <f t="shared" si="16"/>
        <v>-151.39000000000007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9.5" customHeight="1" x14ac:dyDescent="0.3">
      <c r="A576" s="19"/>
      <c r="B576" s="17"/>
      <c r="C576" s="17"/>
      <c r="D576" s="17">
        <f t="shared" si="16"/>
        <v>-151.39000000000007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9.5" customHeight="1" x14ac:dyDescent="0.3">
      <c r="A577" s="19"/>
      <c r="B577" s="17"/>
      <c r="C577" s="17"/>
      <c r="D577" s="17">
        <f t="shared" si="16"/>
        <v>-151.39000000000007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9.5" customHeight="1" x14ac:dyDescent="0.3">
      <c r="A578" s="19"/>
      <c r="B578" s="17"/>
      <c r="C578" s="17"/>
      <c r="D578" s="17">
        <f t="shared" si="16"/>
        <v>-151.39000000000007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9.5" customHeight="1" x14ac:dyDescent="0.3">
      <c r="A579" s="19"/>
      <c r="B579" s="17"/>
      <c r="C579" s="17"/>
      <c r="D579" s="17">
        <f t="shared" si="16"/>
        <v>-151.39000000000007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9.5" customHeight="1" x14ac:dyDescent="0.3">
      <c r="A580" s="19"/>
      <c r="B580" s="17"/>
      <c r="C580" s="17"/>
      <c r="D580" s="17">
        <f t="shared" si="16"/>
        <v>-151.39000000000007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9.5" customHeight="1" x14ac:dyDescent="0.3">
      <c r="A581" s="19"/>
      <c r="B581" s="17"/>
      <c r="C581" s="17"/>
      <c r="D581" s="17">
        <f t="shared" si="16"/>
        <v>-151.39000000000007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9.5" customHeight="1" x14ac:dyDescent="0.3">
      <c r="A582" s="19"/>
      <c r="B582" s="17"/>
      <c r="C582" s="17"/>
      <c r="D582" s="17">
        <f t="shared" si="16"/>
        <v>-151.39000000000007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9.5" customHeight="1" x14ac:dyDescent="0.3">
      <c r="A583" s="19"/>
      <c r="B583" s="17"/>
      <c r="C583" s="17"/>
      <c r="D583" s="17">
        <f t="shared" ref="D583:D646" si="18">D582+B583-C583</f>
        <v>-151.39000000000007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9.5" customHeight="1" x14ac:dyDescent="0.3">
      <c r="A584" s="19"/>
      <c r="B584" s="17"/>
      <c r="C584" s="17"/>
      <c r="D584" s="17">
        <f t="shared" si="18"/>
        <v>-151.39000000000007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9.5" customHeight="1" x14ac:dyDescent="0.3">
      <c r="A585" s="19"/>
      <c r="B585" s="17"/>
      <c r="C585" s="17"/>
      <c r="D585" s="17">
        <f t="shared" si="18"/>
        <v>-151.39000000000007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9.5" customHeight="1" x14ac:dyDescent="0.3">
      <c r="A586" s="19"/>
      <c r="B586" s="17"/>
      <c r="C586" s="17"/>
      <c r="D586" s="17">
        <f t="shared" si="18"/>
        <v>-151.39000000000007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9.5" customHeight="1" x14ac:dyDescent="0.3">
      <c r="A587" s="19"/>
      <c r="B587" s="17"/>
      <c r="C587" s="17"/>
      <c r="D587" s="17">
        <f t="shared" si="18"/>
        <v>-151.39000000000007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9.5" customHeight="1" x14ac:dyDescent="0.3">
      <c r="A588" s="19"/>
      <c r="B588" s="17"/>
      <c r="C588" s="17"/>
      <c r="D588" s="17">
        <f t="shared" si="18"/>
        <v>-151.39000000000007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9.5" customHeight="1" x14ac:dyDescent="0.3">
      <c r="A589" s="19"/>
      <c r="B589" s="17"/>
      <c r="C589" s="17"/>
      <c r="D589" s="17">
        <f t="shared" si="18"/>
        <v>-151.39000000000007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9.5" customHeight="1" x14ac:dyDescent="0.3">
      <c r="A590" s="19"/>
      <c r="B590" s="17"/>
      <c r="C590" s="17"/>
      <c r="D590" s="17">
        <f t="shared" si="18"/>
        <v>-151.39000000000007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9.5" customHeight="1" x14ac:dyDescent="0.3">
      <c r="A591" s="19"/>
      <c r="B591" s="17"/>
      <c r="C591" s="17"/>
      <c r="D591" s="17">
        <f t="shared" si="18"/>
        <v>-151.39000000000007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9.5" customHeight="1" x14ac:dyDescent="0.3">
      <c r="A592" s="19"/>
      <c r="B592" s="17"/>
      <c r="C592" s="17"/>
      <c r="D592" s="17">
        <f t="shared" si="18"/>
        <v>-151.39000000000007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9.5" customHeight="1" x14ac:dyDescent="0.3">
      <c r="A593" s="19"/>
      <c r="B593" s="17"/>
      <c r="C593" s="17"/>
      <c r="D593" s="17">
        <f t="shared" si="18"/>
        <v>-151.39000000000007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9.5" customHeight="1" x14ac:dyDescent="0.3">
      <c r="A594" s="19"/>
      <c r="B594" s="17"/>
      <c r="C594" s="17"/>
      <c r="D594" s="17">
        <f t="shared" si="18"/>
        <v>-151.39000000000007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9.5" customHeight="1" x14ac:dyDescent="0.3">
      <c r="A595" s="19"/>
      <c r="B595" s="17"/>
      <c r="C595" s="17"/>
      <c r="D595" s="17">
        <f t="shared" si="18"/>
        <v>-151.39000000000007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9.5" customHeight="1" x14ac:dyDescent="0.3">
      <c r="A596" s="19"/>
      <c r="B596" s="17"/>
      <c r="C596" s="17"/>
      <c r="D596" s="17">
        <f t="shared" si="18"/>
        <v>-151.39000000000007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9.5" customHeight="1" x14ac:dyDescent="0.3">
      <c r="A597" s="19"/>
      <c r="B597" s="17"/>
      <c r="C597" s="17"/>
      <c r="D597" s="17">
        <f t="shared" si="18"/>
        <v>-151.39000000000007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9.5" customHeight="1" x14ac:dyDescent="0.3">
      <c r="A598" s="19"/>
      <c r="B598" s="17"/>
      <c r="C598" s="17"/>
      <c r="D598" s="17">
        <f t="shared" si="18"/>
        <v>-151.39000000000007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9.5" customHeight="1" x14ac:dyDescent="0.3">
      <c r="A599" s="19"/>
      <c r="B599" s="17"/>
      <c r="C599" s="17"/>
      <c r="D599" s="17">
        <f t="shared" si="18"/>
        <v>-151.39000000000007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9.5" customHeight="1" x14ac:dyDescent="0.3">
      <c r="A600" s="19"/>
      <c r="B600" s="17"/>
      <c r="C600" s="17"/>
      <c r="D600" s="17">
        <f t="shared" si="18"/>
        <v>-151.39000000000007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9.5" customHeight="1" x14ac:dyDescent="0.3">
      <c r="A601" s="19"/>
      <c r="B601" s="17"/>
      <c r="C601" s="17"/>
      <c r="D601" s="17">
        <f t="shared" si="18"/>
        <v>-151.39000000000007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9.5" customHeight="1" x14ac:dyDescent="0.3">
      <c r="A602" s="19"/>
      <c r="B602" s="17"/>
      <c r="C602" s="17"/>
      <c r="D602" s="17">
        <f t="shared" si="18"/>
        <v>-151.39000000000007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9.5" customHeight="1" x14ac:dyDescent="0.3">
      <c r="A603" s="19"/>
      <c r="B603" s="17"/>
      <c r="C603" s="17"/>
      <c r="D603" s="17">
        <f t="shared" si="18"/>
        <v>-151.39000000000007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9.5" customHeight="1" x14ac:dyDescent="0.3">
      <c r="A604" s="19"/>
      <c r="B604" s="17"/>
      <c r="C604" s="17"/>
      <c r="D604" s="17">
        <f t="shared" si="18"/>
        <v>-151.39000000000007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9.5" customHeight="1" x14ac:dyDescent="0.3">
      <c r="A605" s="19"/>
      <c r="B605" s="17"/>
      <c r="C605" s="17"/>
      <c r="D605" s="17">
        <f t="shared" si="18"/>
        <v>-151.39000000000007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9.5" customHeight="1" x14ac:dyDescent="0.3">
      <c r="A606" s="19"/>
      <c r="B606" s="17"/>
      <c r="C606" s="17"/>
      <c r="D606" s="17">
        <f t="shared" si="18"/>
        <v>-151.39000000000007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9.5" customHeight="1" x14ac:dyDescent="0.3">
      <c r="A607" s="19"/>
      <c r="B607" s="17"/>
      <c r="C607" s="17"/>
      <c r="D607" s="17">
        <f t="shared" si="18"/>
        <v>-151.39000000000007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9.5" customHeight="1" x14ac:dyDescent="0.3">
      <c r="A608" s="19"/>
      <c r="B608" s="17"/>
      <c r="C608" s="17"/>
      <c r="D608" s="17">
        <f t="shared" si="18"/>
        <v>-151.39000000000007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9.5" customHeight="1" x14ac:dyDescent="0.3">
      <c r="A609" s="19"/>
      <c r="B609" s="17"/>
      <c r="C609" s="17"/>
      <c r="D609" s="17">
        <f t="shared" si="18"/>
        <v>-151.39000000000007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9.5" customHeight="1" x14ac:dyDescent="0.3">
      <c r="A610" s="19"/>
      <c r="B610" s="17"/>
      <c r="C610" s="17"/>
      <c r="D610" s="17">
        <f t="shared" si="18"/>
        <v>-151.39000000000007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9.5" customHeight="1" x14ac:dyDescent="0.3">
      <c r="A611" s="19"/>
      <c r="B611" s="17"/>
      <c r="C611" s="17"/>
      <c r="D611" s="17">
        <f t="shared" si="18"/>
        <v>-151.39000000000007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9.5" customHeight="1" x14ac:dyDescent="0.3">
      <c r="A612" s="19"/>
      <c r="B612" s="17"/>
      <c r="C612" s="17"/>
      <c r="D612" s="17">
        <f t="shared" si="18"/>
        <v>-151.39000000000007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9.5" customHeight="1" x14ac:dyDescent="0.3">
      <c r="A613" s="19"/>
      <c r="B613" s="17"/>
      <c r="C613" s="17"/>
      <c r="D613" s="17">
        <f t="shared" si="18"/>
        <v>-151.39000000000007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9.5" customHeight="1" x14ac:dyDescent="0.3">
      <c r="A614" s="19"/>
      <c r="B614" s="17"/>
      <c r="C614" s="17"/>
      <c r="D614" s="17">
        <f t="shared" si="18"/>
        <v>-151.39000000000007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9.5" customHeight="1" x14ac:dyDescent="0.3">
      <c r="A615" s="19"/>
      <c r="B615" s="17"/>
      <c r="C615" s="17"/>
      <c r="D615" s="17">
        <f t="shared" si="18"/>
        <v>-151.39000000000007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9.5" customHeight="1" x14ac:dyDescent="0.3">
      <c r="A616" s="19"/>
      <c r="B616" s="17"/>
      <c r="C616" s="17"/>
      <c r="D616" s="17">
        <f t="shared" si="18"/>
        <v>-151.39000000000007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9.5" customHeight="1" x14ac:dyDescent="0.3">
      <c r="A617" s="19"/>
      <c r="B617" s="17"/>
      <c r="C617" s="17"/>
      <c r="D617" s="17">
        <f t="shared" si="18"/>
        <v>-151.39000000000007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9.5" customHeight="1" x14ac:dyDescent="0.3">
      <c r="A618" s="19"/>
      <c r="B618" s="17"/>
      <c r="C618" s="17"/>
      <c r="D618" s="17">
        <f t="shared" si="18"/>
        <v>-151.39000000000007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9.5" customHeight="1" x14ac:dyDescent="0.3">
      <c r="A619" s="19"/>
      <c r="B619" s="17"/>
      <c r="C619" s="17"/>
      <c r="D619" s="17">
        <f t="shared" si="18"/>
        <v>-151.39000000000007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9.5" customHeight="1" x14ac:dyDescent="0.3">
      <c r="A620" s="19"/>
      <c r="B620" s="17"/>
      <c r="C620" s="17"/>
      <c r="D620" s="17">
        <f t="shared" si="18"/>
        <v>-151.39000000000007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9.5" customHeight="1" x14ac:dyDescent="0.3">
      <c r="A621" s="19"/>
      <c r="B621" s="17"/>
      <c r="C621" s="17"/>
      <c r="D621" s="17">
        <f t="shared" si="18"/>
        <v>-151.39000000000007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9.5" customHeight="1" x14ac:dyDescent="0.3">
      <c r="A622" s="19"/>
      <c r="B622" s="17"/>
      <c r="C622" s="17"/>
      <c r="D622" s="17">
        <f t="shared" si="18"/>
        <v>-151.39000000000007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9.5" customHeight="1" x14ac:dyDescent="0.3">
      <c r="A623" s="19"/>
      <c r="B623" s="17"/>
      <c r="C623" s="17"/>
      <c r="D623" s="17">
        <f t="shared" si="18"/>
        <v>-151.39000000000007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9.5" customHeight="1" x14ac:dyDescent="0.3">
      <c r="A624" s="19"/>
      <c r="B624" s="17"/>
      <c r="C624" s="17"/>
      <c r="D624" s="17">
        <f t="shared" si="18"/>
        <v>-151.39000000000007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9.5" customHeight="1" x14ac:dyDescent="0.3">
      <c r="A625" s="19"/>
      <c r="B625" s="17"/>
      <c r="C625" s="17"/>
      <c r="D625" s="17">
        <f t="shared" si="18"/>
        <v>-151.39000000000007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9.5" customHeight="1" x14ac:dyDescent="0.3">
      <c r="A626" s="19"/>
      <c r="B626" s="17"/>
      <c r="C626" s="17"/>
      <c r="D626" s="17">
        <f t="shared" si="18"/>
        <v>-151.39000000000007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9.5" customHeight="1" x14ac:dyDescent="0.3">
      <c r="A627" s="19"/>
      <c r="B627" s="17"/>
      <c r="C627" s="17"/>
      <c r="D627" s="17">
        <f t="shared" si="18"/>
        <v>-151.39000000000007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9.5" customHeight="1" x14ac:dyDescent="0.3">
      <c r="A628" s="19"/>
      <c r="B628" s="17"/>
      <c r="C628" s="17"/>
      <c r="D628" s="17">
        <f t="shared" si="18"/>
        <v>-151.39000000000007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9.5" customHeight="1" x14ac:dyDescent="0.3">
      <c r="A629" s="19"/>
      <c r="B629" s="17"/>
      <c r="C629" s="17"/>
      <c r="D629" s="17">
        <f t="shared" si="18"/>
        <v>-151.39000000000007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9.5" customHeight="1" x14ac:dyDescent="0.3">
      <c r="A630" s="19"/>
      <c r="B630" s="17"/>
      <c r="C630" s="17"/>
      <c r="D630" s="17">
        <f t="shared" si="18"/>
        <v>-151.39000000000007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9.5" customHeight="1" x14ac:dyDescent="0.3">
      <c r="A631" s="19"/>
      <c r="B631" s="17"/>
      <c r="C631" s="17"/>
      <c r="D631" s="17">
        <f t="shared" si="18"/>
        <v>-151.39000000000007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9.5" customHeight="1" x14ac:dyDescent="0.3">
      <c r="A632" s="19"/>
      <c r="B632" s="17"/>
      <c r="C632" s="17"/>
      <c r="D632" s="17">
        <f t="shared" si="18"/>
        <v>-151.39000000000007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9.5" customHeight="1" x14ac:dyDescent="0.3">
      <c r="A633" s="19"/>
      <c r="B633" s="17"/>
      <c r="C633" s="17"/>
      <c r="D633" s="17">
        <f t="shared" si="18"/>
        <v>-151.39000000000007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9.5" customHeight="1" x14ac:dyDescent="0.3">
      <c r="A634" s="19"/>
      <c r="B634" s="17"/>
      <c r="C634" s="17"/>
      <c r="D634" s="17">
        <f t="shared" si="18"/>
        <v>-151.39000000000007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9.5" customHeight="1" x14ac:dyDescent="0.3">
      <c r="A635" s="19"/>
      <c r="B635" s="17"/>
      <c r="C635" s="17"/>
      <c r="D635" s="17">
        <f t="shared" si="18"/>
        <v>-151.39000000000007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9.5" customHeight="1" x14ac:dyDescent="0.3">
      <c r="A636" s="19"/>
      <c r="B636" s="17"/>
      <c r="C636" s="17"/>
      <c r="D636" s="17">
        <f t="shared" si="18"/>
        <v>-151.39000000000007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9.5" customHeight="1" x14ac:dyDescent="0.3">
      <c r="A637" s="19"/>
      <c r="B637" s="17"/>
      <c r="C637" s="17"/>
      <c r="D637" s="17">
        <f t="shared" si="18"/>
        <v>-151.39000000000007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9.5" customHeight="1" x14ac:dyDescent="0.3">
      <c r="A638" s="19"/>
      <c r="B638" s="17"/>
      <c r="C638" s="17"/>
      <c r="D638" s="17">
        <f t="shared" si="18"/>
        <v>-151.39000000000007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9.5" customHeight="1" x14ac:dyDescent="0.3">
      <c r="A639" s="19"/>
      <c r="B639" s="17"/>
      <c r="C639" s="17"/>
      <c r="D639" s="17">
        <f t="shared" si="18"/>
        <v>-151.39000000000007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9.5" customHeight="1" x14ac:dyDescent="0.3">
      <c r="A640" s="19"/>
      <c r="B640" s="17"/>
      <c r="C640" s="17"/>
      <c r="D640" s="17">
        <f t="shared" si="18"/>
        <v>-151.39000000000007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9.5" customHeight="1" x14ac:dyDescent="0.3">
      <c r="A641" s="19"/>
      <c r="B641" s="17"/>
      <c r="C641" s="17"/>
      <c r="D641" s="17">
        <f t="shared" si="18"/>
        <v>-151.39000000000007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9.5" customHeight="1" x14ac:dyDescent="0.3">
      <c r="A642" s="19"/>
      <c r="B642" s="17"/>
      <c r="C642" s="17"/>
      <c r="D642" s="17">
        <f t="shared" si="18"/>
        <v>-151.39000000000007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9.5" customHeight="1" x14ac:dyDescent="0.3">
      <c r="A643" s="19"/>
      <c r="B643" s="17"/>
      <c r="C643" s="17"/>
      <c r="D643" s="17">
        <f t="shared" si="18"/>
        <v>-151.39000000000007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9.5" customHeight="1" x14ac:dyDescent="0.3">
      <c r="A644" s="19"/>
      <c r="B644" s="17"/>
      <c r="C644" s="17"/>
      <c r="D644" s="17">
        <f t="shared" si="18"/>
        <v>-151.39000000000007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9.5" customHeight="1" x14ac:dyDescent="0.3">
      <c r="A645" s="19"/>
      <c r="B645" s="17"/>
      <c r="C645" s="17"/>
      <c r="D645" s="17">
        <f t="shared" si="18"/>
        <v>-151.39000000000007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9.5" customHeight="1" x14ac:dyDescent="0.3">
      <c r="A646" s="19"/>
      <c r="B646" s="17"/>
      <c r="C646" s="17"/>
      <c r="D646" s="17">
        <f t="shared" si="18"/>
        <v>-151.39000000000007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9.5" customHeight="1" x14ac:dyDescent="0.3">
      <c r="A647" s="19"/>
      <c r="B647" s="17"/>
      <c r="C647" s="17"/>
      <c r="D647" s="17">
        <f t="shared" ref="D647:D710" si="19">D646+B647-C647</f>
        <v>-151.39000000000007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9.5" customHeight="1" x14ac:dyDescent="0.3">
      <c r="A648" s="19"/>
      <c r="B648" s="17"/>
      <c r="C648" s="17"/>
      <c r="D648" s="17">
        <f t="shared" si="19"/>
        <v>-151.39000000000007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9.5" customHeight="1" x14ac:dyDescent="0.3">
      <c r="A649" s="19"/>
      <c r="B649" s="17"/>
      <c r="C649" s="17"/>
      <c r="D649" s="17">
        <f t="shared" si="19"/>
        <v>-151.39000000000007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9.5" customHeight="1" x14ac:dyDescent="0.3">
      <c r="A650" s="19"/>
      <c r="B650" s="17"/>
      <c r="C650" s="17"/>
      <c r="D650" s="17">
        <f t="shared" si="19"/>
        <v>-151.39000000000007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9.5" customHeight="1" x14ac:dyDescent="0.3">
      <c r="A651" s="19"/>
      <c r="B651" s="17"/>
      <c r="C651" s="17"/>
      <c r="D651" s="17">
        <f t="shared" si="19"/>
        <v>-151.39000000000007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9.5" customHeight="1" x14ac:dyDescent="0.3">
      <c r="A652" s="19"/>
      <c r="B652" s="17"/>
      <c r="C652" s="17"/>
      <c r="D652" s="17">
        <f t="shared" si="19"/>
        <v>-151.39000000000007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9.5" customHeight="1" x14ac:dyDescent="0.3">
      <c r="A653" s="19"/>
      <c r="B653" s="17"/>
      <c r="C653" s="17"/>
      <c r="D653" s="17">
        <f t="shared" si="19"/>
        <v>-151.39000000000007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9.5" customHeight="1" x14ac:dyDescent="0.3">
      <c r="A654" s="19"/>
      <c r="B654" s="17"/>
      <c r="C654" s="17"/>
      <c r="D654" s="17">
        <f t="shared" si="19"/>
        <v>-151.39000000000007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9.5" customHeight="1" x14ac:dyDescent="0.3">
      <c r="A655" s="19"/>
      <c r="B655" s="17"/>
      <c r="C655" s="17"/>
      <c r="D655" s="17">
        <f t="shared" si="19"/>
        <v>-151.39000000000007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9.5" customHeight="1" x14ac:dyDescent="0.3">
      <c r="A656" s="19"/>
      <c r="B656" s="17"/>
      <c r="C656" s="17"/>
      <c r="D656" s="17">
        <f t="shared" si="19"/>
        <v>-151.39000000000007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9.5" customHeight="1" x14ac:dyDescent="0.3">
      <c r="A657" s="19"/>
      <c r="B657" s="17"/>
      <c r="C657" s="17"/>
      <c r="D657" s="17">
        <f t="shared" si="19"/>
        <v>-151.39000000000007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9.5" customHeight="1" x14ac:dyDescent="0.3">
      <c r="A658" s="19"/>
      <c r="B658" s="17"/>
      <c r="C658" s="17"/>
      <c r="D658" s="17">
        <f t="shared" si="19"/>
        <v>-151.39000000000007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9.5" customHeight="1" x14ac:dyDescent="0.3">
      <c r="A659" s="19"/>
      <c r="B659" s="17"/>
      <c r="C659" s="17"/>
      <c r="D659" s="17">
        <f t="shared" si="19"/>
        <v>-151.39000000000007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9.5" customHeight="1" x14ac:dyDescent="0.3">
      <c r="A660" s="19"/>
      <c r="B660" s="17"/>
      <c r="C660" s="17"/>
      <c r="D660" s="17">
        <f t="shared" si="19"/>
        <v>-151.39000000000007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9.5" customHeight="1" x14ac:dyDescent="0.3">
      <c r="A661" s="19"/>
      <c r="B661" s="17"/>
      <c r="C661" s="17"/>
      <c r="D661" s="17">
        <f t="shared" si="19"/>
        <v>-151.39000000000007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9.5" customHeight="1" x14ac:dyDescent="0.3">
      <c r="A662" s="19"/>
      <c r="B662" s="17"/>
      <c r="C662" s="17"/>
      <c r="D662" s="17">
        <f t="shared" si="19"/>
        <v>-151.39000000000007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9.5" customHeight="1" x14ac:dyDescent="0.3">
      <c r="A663" s="19"/>
      <c r="B663" s="17"/>
      <c r="C663" s="17"/>
      <c r="D663" s="17">
        <f t="shared" si="19"/>
        <v>-151.39000000000007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9.5" customHeight="1" x14ac:dyDescent="0.3">
      <c r="A664" s="19"/>
      <c r="B664" s="17"/>
      <c r="C664" s="17"/>
      <c r="D664" s="17">
        <f t="shared" si="19"/>
        <v>-151.39000000000007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9.5" customHeight="1" x14ac:dyDescent="0.3">
      <c r="A665" s="19"/>
      <c r="B665" s="17"/>
      <c r="C665" s="17"/>
      <c r="D665" s="17">
        <f t="shared" si="19"/>
        <v>-151.39000000000007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9.5" customHeight="1" x14ac:dyDescent="0.3">
      <c r="A666" s="19"/>
      <c r="B666" s="17"/>
      <c r="C666" s="17"/>
      <c r="D666" s="17">
        <f t="shared" si="19"/>
        <v>-151.39000000000007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9.5" customHeight="1" x14ac:dyDescent="0.3">
      <c r="A667" s="19"/>
      <c r="B667" s="17"/>
      <c r="C667" s="17"/>
      <c r="D667" s="17">
        <f t="shared" si="19"/>
        <v>-151.39000000000007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9.5" customHeight="1" x14ac:dyDescent="0.3">
      <c r="A668" s="19"/>
      <c r="B668" s="17"/>
      <c r="C668" s="17"/>
      <c r="D668" s="17">
        <f t="shared" si="19"/>
        <v>-151.39000000000007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9.5" customHeight="1" x14ac:dyDescent="0.3">
      <c r="A669" s="19"/>
      <c r="B669" s="17"/>
      <c r="C669" s="17"/>
      <c r="D669" s="17">
        <f t="shared" si="19"/>
        <v>-151.39000000000007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9.5" customHeight="1" x14ac:dyDescent="0.3">
      <c r="A670" s="19"/>
      <c r="B670" s="17"/>
      <c r="C670" s="17"/>
      <c r="D670" s="17">
        <f t="shared" si="19"/>
        <v>-151.39000000000007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9.5" customHeight="1" x14ac:dyDescent="0.3">
      <c r="A671" s="19"/>
      <c r="B671" s="17"/>
      <c r="C671" s="17"/>
      <c r="D671" s="17">
        <f t="shared" si="19"/>
        <v>-151.39000000000007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9.5" customHeight="1" x14ac:dyDescent="0.3">
      <c r="A672" s="19"/>
      <c r="B672" s="17"/>
      <c r="C672" s="17"/>
      <c r="D672" s="17">
        <f t="shared" si="19"/>
        <v>-151.39000000000007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9.5" customHeight="1" x14ac:dyDescent="0.3">
      <c r="A673" s="19"/>
      <c r="B673" s="17"/>
      <c r="C673" s="17"/>
      <c r="D673" s="17">
        <f t="shared" si="19"/>
        <v>-151.39000000000007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9.5" customHeight="1" x14ac:dyDescent="0.3">
      <c r="A674" s="19"/>
      <c r="B674" s="17"/>
      <c r="C674" s="17"/>
      <c r="D674" s="17">
        <f t="shared" si="19"/>
        <v>-151.39000000000007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9.5" customHeight="1" x14ac:dyDescent="0.3">
      <c r="A675" s="19"/>
      <c r="B675" s="17"/>
      <c r="C675" s="17"/>
      <c r="D675" s="17">
        <f t="shared" si="19"/>
        <v>-151.39000000000007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9.5" customHeight="1" x14ac:dyDescent="0.3">
      <c r="A676" s="19"/>
      <c r="B676" s="17"/>
      <c r="C676" s="17"/>
      <c r="D676" s="17">
        <f t="shared" si="19"/>
        <v>-151.39000000000007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9.5" customHeight="1" x14ac:dyDescent="0.3">
      <c r="A677" s="19"/>
      <c r="B677" s="17"/>
      <c r="C677" s="17"/>
      <c r="D677" s="17">
        <f t="shared" si="19"/>
        <v>-151.39000000000007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9.5" customHeight="1" x14ac:dyDescent="0.3">
      <c r="A678" s="19"/>
      <c r="B678" s="17"/>
      <c r="C678" s="17"/>
      <c r="D678" s="17">
        <f t="shared" si="19"/>
        <v>-151.39000000000007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9.5" customHeight="1" x14ac:dyDescent="0.3">
      <c r="A679" s="19"/>
      <c r="B679" s="17"/>
      <c r="C679" s="17"/>
      <c r="D679" s="17">
        <f t="shared" si="19"/>
        <v>-151.39000000000007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9.5" customHeight="1" x14ac:dyDescent="0.3">
      <c r="A680" s="19"/>
      <c r="B680" s="17"/>
      <c r="C680" s="17"/>
      <c r="D680" s="17">
        <f t="shared" si="19"/>
        <v>-151.39000000000007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9.5" customHeight="1" x14ac:dyDescent="0.3">
      <c r="A681" s="19"/>
      <c r="B681" s="17"/>
      <c r="C681" s="17"/>
      <c r="D681" s="17">
        <f t="shared" si="19"/>
        <v>-151.39000000000007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9.5" customHeight="1" x14ac:dyDescent="0.3">
      <c r="A682" s="19"/>
      <c r="B682" s="17"/>
      <c r="C682" s="17"/>
      <c r="D682" s="17">
        <f t="shared" si="19"/>
        <v>-151.39000000000007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9.5" customHeight="1" x14ac:dyDescent="0.3">
      <c r="A683" s="19"/>
      <c r="B683" s="17"/>
      <c r="C683" s="17"/>
      <c r="D683" s="17">
        <f t="shared" si="19"/>
        <v>-151.39000000000007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9.5" customHeight="1" x14ac:dyDescent="0.3">
      <c r="A684" s="19"/>
      <c r="B684" s="17"/>
      <c r="C684" s="17"/>
      <c r="D684" s="17">
        <f t="shared" si="19"/>
        <v>-151.39000000000007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9.5" customHeight="1" x14ac:dyDescent="0.3">
      <c r="A685" s="19"/>
      <c r="B685" s="17"/>
      <c r="C685" s="17"/>
      <c r="D685" s="17">
        <f t="shared" si="19"/>
        <v>-151.39000000000007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9.5" customHeight="1" x14ac:dyDescent="0.3">
      <c r="A686" s="19"/>
      <c r="B686" s="17"/>
      <c r="C686" s="17"/>
      <c r="D686" s="17">
        <f t="shared" si="19"/>
        <v>-151.39000000000007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9.5" customHeight="1" x14ac:dyDescent="0.3">
      <c r="A687" s="19"/>
      <c r="B687" s="17"/>
      <c r="C687" s="17"/>
      <c r="D687" s="17">
        <f t="shared" si="19"/>
        <v>-151.39000000000007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9.5" customHeight="1" x14ac:dyDescent="0.3">
      <c r="A688" s="19"/>
      <c r="B688" s="17"/>
      <c r="C688" s="17"/>
      <c r="D688" s="17">
        <f t="shared" si="19"/>
        <v>-151.39000000000007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9.5" customHeight="1" x14ac:dyDescent="0.3">
      <c r="A689" s="19"/>
      <c r="B689" s="17"/>
      <c r="C689" s="17"/>
      <c r="D689" s="17">
        <f t="shared" si="19"/>
        <v>-151.39000000000007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9.5" customHeight="1" x14ac:dyDescent="0.3">
      <c r="A690" s="19"/>
      <c r="B690" s="17"/>
      <c r="C690" s="17"/>
      <c r="D690" s="17">
        <f t="shared" si="19"/>
        <v>-151.39000000000007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9.5" customHeight="1" x14ac:dyDescent="0.3">
      <c r="A691" s="19"/>
      <c r="B691" s="17"/>
      <c r="C691" s="17"/>
      <c r="D691" s="17">
        <f t="shared" si="19"/>
        <v>-151.39000000000007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9.5" customHeight="1" x14ac:dyDescent="0.3">
      <c r="A692" s="19"/>
      <c r="B692" s="17"/>
      <c r="C692" s="17"/>
      <c r="D692" s="17">
        <f t="shared" si="19"/>
        <v>-151.39000000000007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9.5" customHeight="1" x14ac:dyDescent="0.3">
      <c r="A693" s="19"/>
      <c r="B693" s="17"/>
      <c r="C693" s="17"/>
      <c r="D693" s="17">
        <f t="shared" si="19"/>
        <v>-151.39000000000007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9.5" customHeight="1" x14ac:dyDescent="0.3">
      <c r="A694" s="19"/>
      <c r="B694" s="17"/>
      <c r="C694" s="17"/>
      <c r="D694" s="17">
        <f t="shared" si="19"/>
        <v>-151.39000000000007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9.5" customHeight="1" x14ac:dyDescent="0.3">
      <c r="A695" s="19"/>
      <c r="B695" s="17"/>
      <c r="C695" s="17"/>
      <c r="D695" s="17">
        <f t="shared" si="19"/>
        <v>-151.39000000000007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9.5" customHeight="1" x14ac:dyDescent="0.3">
      <c r="A696" s="19"/>
      <c r="B696" s="17"/>
      <c r="C696" s="17"/>
      <c r="D696" s="17">
        <f t="shared" si="19"/>
        <v>-151.39000000000007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9.5" customHeight="1" x14ac:dyDescent="0.3">
      <c r="A697" s="19"/>
      <c r="B697" s="17"/>
      <c r="C697" s="17"/>
      <c r="D697" s="17">
        <f t="shared" si="19"/>
        <v>-151.39000000000007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9.5" customHeight="1" x14ac:dyDescent="0.3">
      <c r="A698" s="19"/>
      <c r="B698" s="17"/>
      <c r="C698" s="17"/>
      <c r="D698" s="17">
        <f t="shared" si="19"/>
        <v>-151.39000000000007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9.5" customHeight="1" x14ac:dyDescent="0.3">
      <c r="A699" s="19"/>
      <c r="B699" s="17"/>
      <c r="C699" s="17"/>
      <c r="D699" s="17">
        <f t="shared" si="19"/>
        <v>-151.39000000000007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9.5" customHeight="1" x14ac:dyDescent="0.3">
      <c r="A700" s="19"/>
      <c r="B700" s="17"/>
      <c r="C700" s="17"/>
      <c r="D700" s="17">
        <f t="shared" si="19"/>
        <v>-151.39000000000007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9.5" customHeight="1" x14ac:dyDescent="0.3">
      <c r="A701" s="19"/>
      <c r="B701" s="17"/>
      <c r="C701" s="17"/>
      <c r="D701" s="17">
        <f t="shared" si="19"/>
        <v>-151.39000000000007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9.5" customHeight="1" x14ac:dyDescent="0.3">
      <c r="A702" s="19"/>
      <c r="B702" s="17"/>
      <c r="C702" s="17"/>
      <c r="D702" s="17">
        <f t="shared" si="19"/>
        <v>-151.39000000000007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9.5" customHeight="1" x14ac:dyDescent="0.3">
      <c r="A703" s="19"/>
      <c r="B703" s="17"/>
      <c r="C703" s="17"/>
      <c r="D703" s="17">
        <f t="shared" si="19"/>
        <v>-151.39000000000007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9.5" customHeight="1" x14ac:dyDescent="0.3">
      <c r="A704" s="19"/>
      <c r="B704" s="17"/>
      <c r="C704" s="17"/>
      <c r="D704" s="17">
        <f t="shared" si="19"/>
        <v>-151.39000000000007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9.5" customHeight="1" x14ac:dyDescent="0.3">
      <c r="A705" s="19"/>
      <c r="B705" s="17"/>
      <c r="C705" s="17"/>
      <c r="D705" s="17">
        <f t="shared" si="19"/>
        <v>-151.39000000000007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9.5" customHeight="1" x14ac:dyDescent="0.3">
      <c r="A706" s="19"/>
      <c r="B706" s="17"/>
      <c r="C706" s="17"/>
      <c r="D706" s="17">
        <f t="shared" si="19"/>
        <v>-151.39000000000007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9.5" customHeight="1" x14ac:dyDescent="0.3">
      <c r="A707" s="19"/>
      <c r="B707" s="17"/>
      <c r="C707" s="17"/>
      <c r="D707" s="17">
        <f t="shared" si="19"/>
        <v>-151.39000000000007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9.5" customHeight="1" x14ac:dyDescent="0.3">
      <c r="A708" s="19"/>
      <c r="B708" s="17"/>
      <c r="C708" s="17"/>
      <c r="D708" s="17">
        <f t="shared" si="19"/>
        <v>-151.39000000000007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9.5" customHeight="1" x14ac:dyDescent="0.3">
      <c r="A709" s="19"/>
      <c r="B709" s="17"/>
      <c r="C709" s="17"/>
      <c r="D709" s="17">
        <f t="shared" si="19"/>
        <v>-151.39000000000007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9.5" customHeight="1" x14ac:dyDescent="0.3">
      <c r="A710" s="19"/>
      <c r="B710" s="17"/>
      <c r="C710" s="17"/>
      <c r="D710" s="17">
        <f t="shared" si="19"/>
        <v>-151.39000000000007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9.5" customHeight="1" x14ac:dyDescent="0.3">
      <c r="A711" s="19"/>
      <c r="B711" s="17"/>
      <c r="C711" s="17"/>
      <c r="D711" s="17">
        <f t="shared" ref="D711:D764" si="20">D710+B711-C711</f>
        <v>-151.39000000000007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9.5" customHeight="1" x14ac:dyDescent="0.3">
      <c r="A712" s="19"/>
      <c r="B712" s="17"/>
      <c r="C712" s="17"/>
      <c r="D712" s="17">
        <f t="shared" si="20"/>
        <v>-151.39000000000007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9.5" customHeight="1" x14ac:dyDescent="0.3">
      <c r="A713" s="19"/>
      <c r="B713" s="17"/>
      <c r="C713" s="17"/>
      <c r="D713" s="17">
        <f t="shared" si="20"/>
        <v>-151.39000000000007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9.5" customHeight="1" x14ac:dyDescent="0.3">
      <c r="A714" s="19"/>
      <c r="B714" s="17"/>
      <c r="C714" s="17"/>
      <c r="D714" s="17">
        <f t="shared" si="20"/>
        <v>-151.39000000000007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9.5" customHeight="1" x14ac:dyDescent="0.3">
      <c r="A715" s="19"/>
      <c r="B715" s="17"/>
      <c r="C715" s="17"/>
      <c r="D715" s="17">
        <f t="shared" si="20"/>
        <v>-151.39000000000007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9.5" customHeight="1" x14ac:dyDescent="0.3">
      <c r="A716" s="19"/>
      <c r="B716" s="17"/>
      <c r="C716" s="17"/>
      <c r="D716" s="17">
        <f t="shared" si="20"/>
        <v>-151.39000000000007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9.5" customHeight="1" x14ac:dyDescent="0.3">
      <c r="A717" s="19"/>
      <c r="B717" s="17"/>
      <c r="C717" s="17"/>
      <c r="D717" s="17">
        <f t="shared" si="20"/>
        <v>-151.39000000000007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9.5" customHeight="1" x14ac:dyDescent="0.3">
      <c r="A718" s="19"/>
      <c r="B718" s="17"/>
      <c r="C718" s="17"/>
      <c r="D718" s="17">
        <f t="shared" si="20"/>
        <v>-151.39000000000007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9.5" customHeight="1" x14ac:dyDescent="0.3">
      <c r="A719" s="19"/>
      <c r="B719" s="17"/>
      <c r="C719" s="17"/>
      <c r="D719" s="17">
        <f t="shared" si="20"/>
        <v>-151.39000000000007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9.5" customHeight="1" x14ac:dyDescent="0.3">
      <c r="A720" s="19"/>
      <c r="B720" s="17"/>
      <c r="C720" s="17"/>
      <c r="D720" s="17">
        <f t="shared" si="20"/>
        <v>-151.39000000000007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9.5" customHeight="1" x14ac:dyDescent="0.3">
      <c r="A721" s="19"/>
      <c r="B721" s="17"/>
      <c r="C721" s="17"/>
      <c r="D721" s="17">
        <f t="shared" si="20"/>
        <v>-151.39000000000007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9.5" customHeight="1" x14ac:dyDescent="0.3">
      <c r="A722" s="19"/>
      <c r="B722" s="17"/>
      <c r="C722" s="17"/>
      <c r="D722" s="17">
        <f t="shared" si="20"/>
        <v>-151.39000000000007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9.5" customHeight="1" x14ac:dyDescent="0.3">
      <c r="A723" s="19"/>
      <c r="B723" s="17"/>
      <c r="C723" s="17"/>
      <c r="D723" s="17">
        <f t="shared" si="20"/>
        <v>-151.39000000000007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9.5" customHeight="1" x14ac:dyDescent="0.3">
      <c r="A724" s="19"/>
      <c r="B724" s="17"/>
      <c r="C724" s="17"/>
      <c r="D724" s="17">
        <f t="shared" si="20"/>
        <v>-151.39000000000007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9.5" customHeight="1" x14ac:dyDescent="0.3">
      <c r="A725" s="19"/>
      <c r="B725" s="17"/>
      <c r="C725" s="17"/>
      <c r="D725" s="17">
        <f t="shared" si="20"/>
        <v>-151.39000000000007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9.5" customHeight="1" x14ac:dyDescent="0.3">
      <c r="A726" s="19"/>
      <c r="B726" s="17"/>
      <c r="C726" s="17"/>
      <c r="D726" s="17">
        <f t="shared" si="20"/>
        <v>-151.39000000000007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9.5" customHeight="1" x14ac:dyDescent="0.3">
      <c r="A727" s="19"/>
      <c r="B727" s="17"/>
      <c r="C727" s="17"/>
      <c r="D727" s="17">
        <f t="shared" si="20"/>
        <v>-151.39000000000007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9.5" customHeight="1" x14ac:dyDescent="0.3">
      <c r="A728" s="19"/>
      <c r="B728" s="17"/>
      <c r="C728" s="17"/>
      <c r="D728" s="17">
        <f t="shared" si="20"/>
        <v>-151.39000000000007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9.5" customHeight="1" x14ac:dyDescent="0.3">
      <c r="A729" s="19"/>
      <c r="B729" s="17"/>
      <c r="C729" s="17"/>
      <c r="D729" s="17">
        <f t="shared" si="20"/>
        <v>-151.39000000000007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9.5" customHeight="1" x14ac:dyDescent="0.3">
      <c r="A730" s="19"/>
      <c r="B730" s="17"/>
      <c r="C730" s="17"/>
      <c r="D730" s="17">
        <f t="shared" si="20"/>
        <v>-151.39000000000007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9.5" customHeight="1" x14ac:dyDescent="0.3">
      <c r="A731" s="19"/>
      <c r="B731" s="17"/>
      <c r="C731" s="17"/>
      <c r="D731" s="17">
        <f t="shared" si="20"/>
        <v>-151.39000000000007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9.5" customHeight="1" x14ac:dyDescent="0.3">
      <c r="A732" s="19"/>
      <c r="B732" s="17"/>
      <c r="C732" s="17"/>
      <c r="D732" s="17">
        <f t="shared" si="20"/>
        <v>-151.39000000000007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9.5" customHeight="1" x14ac:dyDescent="0.3">
      <c r="A733" s="19"/>
      <c r="B733" s="17"/>
      <c r="C733" s="17"/>
      <c r="D733" s="17">
        <f t="shared" si="20"/>
        <v>-151.39000000000007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9.5" customHeight="1" x14ac:dyDescent="0.3">
      <c r="A734" s="19"/>
      <c r="B734" s="17"/>
      <c r="C734" s="17"/>
      <c r="D734" s="17">
        <f t="shared" si="20"/>
        <v>-151.39000000000007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9.5" customHeight="1" x14ac:dyDescent="0.3">
      <c r="A735" s="19"/>
      <c r="B735" s="17"/>
      <c r="C735" s="17"/>
      <c r="D735" s="17">
        <f t="shared" si="20"/>
        <v>-151.39000000000007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9.5" customHeight="1" x14ac:dyDescent="0.3">
      <c r="A736" s="19"/>
      <c r="B736" s="17"/>
      <c r="C736" s="17"/>
      <c r="D736" s="17">
        <f t="shared" si="20"/>
        <v>-151.39000000000007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9.5" customHeight="1" x14ac:dyDescent="0.3">
      <c r="A737" s="19"/>
      <c r="B737" s="17"/>
      <c r="C737" s="17"/>
      <c r="D737" s="17">
        <f t="shared" si="20"/>
        <v>-151.39000000000007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9.5" customHeight="1" x14ac:dyDescent="0.3">
      <c r="A738" s="19"/>
      <c r="B738" s="17"/>
      <c r="C738" s="17"/>
      <c r="D738" s="17">
        <f t="shared" si="20"/>
        <v>-151.39000000000007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9.5" customHeight="1" x14ac:dyDescent="0.3">
      <c r="A739" s="19"/>
      <c r="B739" s="17"/>
      <c r="C739" s="17"/>
      <c r="D739" s="17">
        <f t="shared" si="20"/>
        <v>-151.39000000000007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9.5" customHeight="1" x14ac:dyDescent="0.3">
      <c r="A740" s="19"/>
      <c r="B740" s="17"/>
      <c r="C740" s="17"/>
      <c r="D740" s="17">
        <f t="shared" si="20"/>
        <v>-151.39000000000007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9.5" customHeight="1" x14ac:dyDescent="0.3">
      <c r="A741" s="19"/>
      <c r="B741" s="17"/>
      <c r="C741" s="17"/>
      <c r="D741" s="17">
        <f t="shared" si="20"/>
        <v>-151.39000000000007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9.5" customHeight="1" x14ac:dyDescent="0.3">
      <c r="A742" s="19"/>
      <c r="B742" s="17"/>
      <c r="C742" s="17"/>
      <c r="D742" s="17">
        <f t="shared" si="20"/>
        <v>-151.39000000000007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9.5" customHeight="1" x14ac:dyDescent="0.3">
      <c r="A743" s="19"/>
      <c r="B743" s="17"/>
      <c r="C743" s="17"/>
      <c r="D743" s="17">
        <f t="shared" si="20"/>
        <v>-151.39000000000007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9.5" customHeight="1" x14ac:dyDescent="0.3">
      <c r="A744" s="19"/>
      <c r="B744" s="17"/>
      <c r="C744" s="17"/>
      <c r="D744" s="17">
        <f t="shared" si="20"/>
        <v>-151.39000000000007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9.5" customHeight="1" x14ac:dyDescent="0.3">
      <c r="A745" s="19"/>
      <c r="B745" s="17"/>
      <c r="C745" s="17"/>
      <c r="D745" s="17">
        <f t="shared" si="20"/>
        <v>-151.39000000000007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9.5" customHeight="1" x14ac:dyDescent="0.3">
      <c r="A746" s="19"/>
      <c r="B746" s="17"/>
      <c r="C746" s="17"/>
      <c r="D746" s="17">
        <f t="shared" si="20"/>
        <v>-151.39000000000007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9.5" customHeight="1" x14ac:dyDescent="0.3">
      <c r="A747" s="19"/>
      <c r="B747" s="17"/>
      <c r="C747" s="17"/>
      <c r="D747" s="17">
        <f t="shared" si="20"/>
        <v>-151.39000000000007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9.5" customHeight="1" x14ac:dyDescent="0.3">
      <c r="A748" s="19"/>
      <c r="B748" s="17"/>
      <c r="C748" s="17"/>
      <c r="D748" s="17">
        <f t="shared" si="20"/>
        <v>-151.39000000000007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9.5" customHeight="1" x14ac:dyDescent="0.3">
      <c r="A749" s="19"/>
      <c r="B749" s="17"/>
      <c r="C749" s="17"/>
      <c r="D749" s="17">
        <f t="shared" si="20"/>
        <v>-151.39000000000007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9.5" customHeight="1" x14ac:dyDescent="0.3">
      <c r="A750" s="19"/>
      <c r="B750" s="17"/>
      <c r="C750" s="17"/>
      <c r="D750" s="17">
        <f t="shared" si="20"/>
        <v>-151.39000000000007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9.5" customHeight="1" x14ac:dyDescent="0.3">
      <c r="A751" s="19"/>
      <c r="B751" s="17"/>
      <c r="C751" s="17"/>
      <c r="D751" s="17">
        <f t="shared" si="20"/>
        <v>-151.39000000000007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9.5" customHeight="1" x14ac:dyDescent="0.3">
      <c r="A752" s="19"/>
      <c r="B752" s="17"/>
      <c r="C752" s="17"/>
      <c r="D752" s="17">
        <f t="shared" si="20"/>
        <v>-151.39000000000007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9.5" customHeight="1" x14ac:dyDescent="0.3">
      <c r="A753" s="19"/>
      <c r="B753" s="17"/>
      <c r="C753" s="17"/>
      <c r="D753" s="17">
        <f t="shared" si="20"/>
        <v>-151.39000000000007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9.5" customHeight="1" x14ac:dyDescent="0.3">
      <c r="A754" s="19"/>
      <c r="B754" s="17"/>
      <c r="C754" s="17"/>
      <c r="D754" s="17">
        <f t="shared" si="20"/>
        <v>-151.39000000000007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9.5" customHeight="1" x14ac:dyDescent="0.3">
      <c r="A755" s="19"/>
      <c r="B755" s="17"/>
      <c r="C755" s="17"/>
      <c r="D755" s="17">
        <f t="shared" si="20"/>
        <v>-151.39000000000007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9.5" customHeight="1" x14ac:dyDescent="0.3">
      <c r="A756" s="19"/>
      <c r="B756" s="17"/>
      <c r="C756" s="17"/>
      <c r="D756" s="17">
        <f t="shared" si="20"/>
        <v>-151.39000000000007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9.5" customHeight="1" x14ac:dyDescent="0.3">
      <c r="A757" s="19"/>
      <c r="B757" s="17"/>
      <c r="C757" s="17"/>
      <c r="D757" s="17">
        <f t="shared" si="20"/>
        <v>-151.39000000000007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9.5" customHeight="1" x14ac:dyDescent="0.3">
      <c r="A758" s="19"/>
      <c r="B758" s="17"/>
      <c r="C758" s="17"/>
      <c r="D758" s="17">
        <f t="shared" si="20"/>
        <v>-151.39000000000007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9.5" customHeight="1" x14ac:dyDescent="0.3">
      <c r="A759" s="19"/>
      <c r="B759" s="17"/>
      <c r="C759" s="17"/>
      <c r="D759" s="17">
        <f t="shared" si="20"/>
        <v>-151.39000000000007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9.5" customHeight="1" x14ac:dyDescent="0.3">
      <c r="A760" s="19"/>
      <c r="B760" s="17"/>
      <c r="C760" s="17"/>
      <c r="D760" s="17">
        <f t="shared" si="20"/>
        <v>-151.39000000000007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9.5" customHeight="1" x14ac:dyDescent="0.3">
      <c r="A761" s="19"/>
      <c r="B761" s="17"/>
      <c r="C761" s="17"/>
      <c r="D761" s="17">
        <f t="shared" si="20"/>
        <v>-151.39000000000007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9.5" customHeight="1" x14ac:dyDescent="0.3">
      <c r="A762" s="19"/>
      <c r="B762" s="17"/>
      <c r="C762" s="17"/>
      <c r="D762" s="17">
        <f t="shared" si="20"/>
        <v>-151.39000000000007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9.5" customHeight="1" x14ac:dyDescent="0.3">
      <c r="A763" s="19"/>
      <c r="B763" s="17"/>
      <c r="C763" s="17"/>
      <c r="D763" s="17">
        <f t="shared" si="20"/>
        <v>-151.39000000000007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9.5" customHeight="1" x14ac:dyDescent="0.3">
      <c r="A764" s="19"/>
      <c r="B764" s="17"/>
      <c r="C764" s="17"/>
      <c r="D764" s="17">
        <f t="shared" si="20"/>
        <v>-151.39000000000007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customHeight="1" thickBot="1" x14ac:dyDescent="0.35">
      <c r="A765" s="19"/>
      <c r="B765" s="17"/>
      <c r="C765" s="17"/>
      <c r="D765" s="17">
        <f>D764+B765-C765</f>
        <v>-151.39000000000007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93.55</v>
      </c>
      <c r="C766" s="30">
        <f>SUM(C6:C765)</f>
        <v>244.94000000000008</v>
      </c>
      <c r="D766" s="30">
        <f>B766-C766</f>
        <v>-151.3900000000001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-151.3900000000001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8" spans="1:12" x14ac:dyDescent="0.45">
      <c r="J768" s="38">
        <f>H569</f>
        <v>-213</v>
      </c>
      <c r="K768" s="2" t="s">
        <v>7</v>
      </c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A514-9E60-4282-B6BB-BECC0704B2FE}">
  <sheetPr>
    <tabColor theme="8" tint="0.39997558519241921"/>
  </sheetPr>
  <dimension ref="A1:M768"/>
  <sheetViews>
    <sheetView showGridLines="0" rightToLeft="1" workbookViewId="0">
      <selection activeCell="E12" sqref="E12"/>
    </sheetView>
  </sheetViews>
  <sheetFormatPr defaultColWidth="9.140625" defaultRowHeight="28.5" x14ac:dyDescent="0.45"/>
  <cols>
    <col min="1" max="1" width="14.28515625" style="2" customWidth="1"/>
    <col min="2" max="2" width="20.28515625" style="2" customWidth="1"/>
    <col min="3" max="3" width="20" style="2" customWidth="1"/>
    <col min="4" max="4" width="20.28515625" style="2" customWidth="1"/>
    <col min="5" max="5" width="42.7109375" style="2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3" ht="36.75" thickBot="1" x14ac:dyDescent="0.5">
      <c r="A1" s="207" t="s">
        <v>38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3" ht="29.25" thickBot="1" x14ac:dyDescent="0.5">
      <c r="A2" s="210" t="s">
        <v>0</v>
      </c>
      <c r="B2" s="210"/>
      <c r="C2" s="210"/>
      <c r="D2" s="211" t="str">
        <f>A1</f>
        <v>Paid from AHMAD</v>
      </c>
      <c r="E2" s="211"/>
      <c r="F2" s="1"/>
      <c r="G2" s="212" t="s">
        <v>1</v>
      </c>
      <c r="H2" s="212"/>
      <c r="I2" s="212"/>
      <c r="J2" s="216" t="str">
        <f>A1</f>
        <v>Paid from AHMAD</v>
      </c>
      <c r="K2" s="216"/>
      <c r="L2" s="1"/>
    </row>
    <row r="3" spans="1:13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3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3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39</v>
      </c>
      <c r="I5" s="13" t="s">
        <v>40</v>
      </c>
      <c r="J5" s="13" t="s">
        <v>7</v>
      </c>
      <c r="K5" s="12" t="s">
        <v>8</v>
      </c>
      <c r="L5" s="7"/>
    </row>
    <row r="6" spans="1:13" s="9" customFormat="1" ht="19.5" thickTop="1" x14ac:dyDescent="0.3">
      <c r="A6" s="14">
        <v>46157</v>
      </c>
      <c r="B6" s="15"/>
      <c r="C6" s="15">
        <f>1256.48/2</f>
        <v>628.24</v>
      </c>
      <c r="D6" s="15">
        <f>B6-C6</f>
        <v>-628.24</v>
      </c>
      <c r="E6" s="16" t="s">
        <v>134</v>
      </c>
      <c r="F6" s="7"/>
      <c r="G6" s="14">
        <v>45947</v>
      </c>
      <c r="H6" s="34"/>
      <c r="I6" s="34">
        <v>10000</v>
      </c>
      <c r="J6" s="34">
        <f>H6-I6</f>
        <v>-10000</v>
      </c>
      <c r="K6" s="16" t="s">
        <v>47</v>
      </c>
      <c r="L6" s="7"/>
    </row>
    <row r="7" spans="1:13" s="9" customFormat="1" ht="18.75" x14ac:dyDescent="0.3">
      <c r="A7" s="14">
        <v>46157</v>
      </c>
      <c r="B7" s="17"/>
      <c r="C7" s="17">
        <v>628.24</v>
      </c>
      <c r="D7" s="17">
        <f t="shared" ref="D7:D70" si="0">D6+B7-C7</f>
        <v>-1256.48</v>
      </c>
      <c r="E7" s="16" t="s">
        <v>134</v>
      </c>
      <c r="F7" s="7"/>
      <c r="G7" s="14">
        <v>45947</v>
      </c>
      <c r="H7" s="35"/>
      <c r="I7" s="34">
        <v>23400</v>
      </c>
      <c r="J7" s="35">
        <f>J6+H7-I7</f>
        <v>-33400</v>
      </c>
      <c r="K7" s="16" t="s">
        <v>45</v>
      </c>
      <c r="L7" s="7"/>
    </row>
    <row r="8" spans="1:13" s="9" customFormat="1" ht="18.75" x14ac:dyDescent="0.3">
      <c r="A8" s="14">
        <v>46157</v>
      </c>
      <c r="B8" s="17"/>
      <c r="C8" s="17">
        <v>74.31</v>
      </c>
      <c r="D8" s="17">
        <f t="shared" si="0"/>
        <v>-1330.79</v>
      </c>
      <c r="E8" s="16" t="s">
        <v>137</v>
      </c>
      <c r="F8" s="7"/>
      <c r="G8" s="14">
        <v>45958</v>
      </c>
      <c r="H8" s="35"/>
      <c r="I8" s="35">
        <f>17010-4200</f>
        <v>12810</v>
      </c>
      <c r="J8" s="35">
        <f t="shared" ref="J8:J71" si="1">J7+H8-I8</f>
        <v>-46210</v>
      </c>
      <c r="K8" s="18" t="s">
        <v>46</v>
      </c>
      <c r="L8" s="7"/>
    </row>
    <row r="9" spans="1:13" s="9" customFormat="1" ht="18" customHeight="1" x14ac:dyDescent="0.3">
      <c r="A9" s="14">
        <v>46157</v>
      </c>
      <c r="B9" s="17"/>
      <c r="C9" s="17">
        <v>2536.9499999999998</v>
      </c>
      <c r="D9" s="17">
        <f t="shared" si="0"/>
        <v>-3867.74</v>
      </c>
      <c r="E9" s="16" t="s">
        <v>137</v>
      </c>
      <c r="F9" s="7"/>
      <c r="G9" s="14">
        <v>45979</v>
      </c>
      <c r="H9" s="35"/>
      <c r="I9" s="35">
        <v>6870</v>
      </c>
      <c r="J9" s="35">
        <f t="shared" si="1"/>
        <v>-53080</v>
      </c>
      <c r="K9" s="18" t="s">
        <v>94</v>
      </c>
      <c r="L9" s="7"/>
    </row>
    <row r="10" spans="1:13" s="9" customFormat="1" ht="18.75" x14ac:dyDescent="0.3">
      <c r="A10" s="14">
        <v>46157</v>
      </c>
      <c r="B10" s="17"/>
      <c r="C10" s="17">
        <v>145.94999999999999</v>
      </c>
      <c r="D10" s="17">
        <f t="shared" si="0"/>
        <v>-4013.6899999999996</v>
      </c>
      <c r="E10" s="16" t="s">
        <v>137</v>
      </c>
      <c r="F10" s="7"/>
      <c r="G10" s="14">
        <v>46035</v>
      </c>
      <c r="H10" s="35"/>
      <c r="I10" s="35">
        <v>3000</v>
      </c>
      <c r="J10" s="35">
        <f t="shared" si="1"/>
        <v>-56080</v>
      </c>
      <c r="K10" s="20" t="s">
        <v>89</v>
      </c>
      <c r="L10" s="7"/>
    </row>
    <row r="11" spans="1:13" s="9" customFormat="1" ht="18.75" x14ac:dyDescent="0.3">
      <c r="A11" s="14">
        <v>46157</v>
      </c>
      <c r="B11" s="17"/>
      <c r="C11" s="17">
        <v>986.31</v>
      </c>
      <c r="D11" s="17">
        <f t="shared" si="0"/>
        <v>-5000</v>
      </c>
      <c r="E11" s="16" t="s">
        <v>137</v>
      </c>
      <c r="F11" s="7"/>
      <c r="G11" s="19">
        <v>46035</v>
      </c>
      <c r="H11" s="35"/>
      <c r="I11" s="35">
        <v>27000</v>
      </c>
      <c r="J11" s="35">
        <f t="shared" si="1"/>
        <v>-83080</v>
      </c>
      <c r="K11" s="20" t="s">
        <v>89</v>
      </c>
      <c r="L11" s="7"/>
      <c r="M11" s="9">
        <f>21886-11814</f>
        <v>10072</v>
      </c>
    </row>
    <row r="12" spans="1:13" s="9" customFormat="1" ht="18.75" x14ac:dyDescent="0.3">
      <c r="A12" s="14"/>
      <c r="B12" s="17"/>
      <c r="C12" s="17"/>
      <c r="D12" s="60">
        <f t="shared" si="0"/>
        <v>-5000</v>
      </c>
      <c r="E12" s="66" t="s">
        <v>187</v>
      </c>
      <c r="F12" s="7"/>
      <c r="G12" s="19">
        <v>46042</v>
      </c>
      <c r="H12" s="35"/>
      <c r="I12" s="35">
        <v>3000</v>
      </c>
      <c r="J12" s="35">
        <f t="shared" si="1"/>
        <v>-86080</v>
      </c>
      <c r="K12" s="20" t="s">
        <v>91</v>
      </c>
      <c r="L12" s="7"/>
    </row>
    <row r="13" spans="1:13" s="9" customFormat="1" ht="18.75" x14ac:dyDescent="0.3">
      <c r="A13" s="19">
        <v>46178</v>
      </c>
      <c r="B13" s="17"/>
      <c r="C13" s="17">
        <v>600</v>
      </c>
      <c r="D13" s="17">
        <f t="shared" si="0"/>
        <v>-5600</v>
      </c>
      <c r="E13" s="18" t="s">
        <v>240</v>
      </c>
      <c r="F13" s="7"/>
      <c r="G13" s="19">
        <v>46057</v>
      </c>
      <c r="H13" s="35"/>
      <c r="I13" s="35">
        <v>53100</v>
      </c>
      <c r="J13" s="35">
        <f t="shared" si="1"/>
        <v>-139180</v>
      </c>
      <c r="K13" s="20" t="s">
        <v>90</v>
      </c>
      <c r="L13" s="7"/>
    </row>
    <row r="14" spans="1:13" s="9" customFormat="1" ht="18.75" x14ac:dyDescent="0.3">
      <c r="A14" s="19">
        <v>46178</v>
      </c>
      <c r="B14" s="17"/>
      <c r="C14" s="17">
        <v>4012.87</v>
      </c>
      <c r="D14" s="17">
        <f t="shared" si="0"/>
        <v>-9612.869999999999</v>
      </c>
      <c r="E14" s="18" t="s">
        <v>244</v>
      </c>
      <c r="F14" s="7"/>
      <c r="G14" s="19">
        <v>46062</v>
      </c>
      <c r="H14" s="35"/>
      <c r="I14" s="35">
        <v>24000</v>
      </c>
      <c r="J14" s="35">
        <f t="shared" si="1"/>
        <v>-163180</v>
      </c>
      <c r="K14" s="20" t="s">
        <v>89</v>
      </c>
      <c r="L14" s="7"/>
    </row>
    <row r="15" spans="1:13" s="9" customFormat="1" ht="18.75" x14ac:dyDescent="0.3">
      <c r="A15" s="19">
        <v>46178</v>
      </c>
      <c r="B15" s="17"/>
      <c r="C15" s="17">
        <v>342.48</v>
      </c>
      <c r="D15" s="17">
        <f t="shared" si="0"/>
        <v>-9955.3499999999985</v>
      </c>
      <c r="E15" s="18" t="s">
        <v>246</v>
      </c>
      <c r="F15" s="7"/>
      <c r="G15" s="19">
        <v>46083</v>
      </c>
      <c r="H15" s="17"/>
      <c r="I15" s="17">
        <f>10000-3200</f>
        <v>6800</v>
      </c>
      <c r="J15" s="35">
        <f t="shared" si="1"/>
        <v>-169980</v>
      </c>
      <c r="K15" s="18" t="s">
        <v>93</v>
      </c>
      <c r="L15" s="7"/>
    </row>
    <row r="16" spans="1:13" s="9" customFormat="1" ht="18.75" x14ac:dyDescent="0.3">
      <c r="A16" s="19">
        <v>46178</v>
      </c>
      <c r="B16" s="17"/>
      <c r="C16" s="17">
        <v>301.60000000000002</v>
      </c>
      <c r="D16" s="17">
        <f t="shared" si="0"/>
        <v>-10256.949999999999</v>
      </c>
      <c r="E16" s="20" t="s">
        <v>245</v>
      </c>
      <c r="F16" s="7"/>
      <c r="G16" s="19">
        <v>46150</v>
      </c>
      <c r="H16" s="17"/>
      <c r="I16" s="17">
        <v>10072</v>
      </c>
      <c r="J16" s="35">
        <f t="shared" si="1"/>
        <v>-180052</v>
      </c>
      <c r="K16" s="18" t="s">
        <v>121</v>
      </c>
      <c r="L16" s="7"/>
    </row>
    <row r="17" spans="1:12" s="9" customFormat="1" ht="18.75" x14ac:dyDescent="0.3">
      <c r="A17" s="19">
        <v>46178</v>
      </c>
      <c r="B17" s="17"/>
      <c r="C17" s="17">
        <v>89.76</v>
      </c>
      <c r="D17" s="17">
        <f t="shared" si="0"/>
        <v>-10346.709999999999</v>
      </c>
      <c r="E17" s="20" t="s">
        <v>247</v>
      </c>
      <c r="F17" s="7"/>
      <c r="G17" s="19"/>
      <c r="H17" s="17"/>
      <c r="I17" s="17">
        <v>18297</v>
      </c>
      <c r="J17" s="35">
        <f t="shared" si="1"/>
        <v>-198349</v>
      </c>
      <c r="K17" s="18" t="s">
        <v>167</v>
      </c>
      <c r="L17" s="7"/>
    </row>
    <row r="18" spans="1:12" s="9" customFormat="1" ht="18.75" x14ac:dyDescent="0.3">
      <c r="A18" s="19">
        <v>46181</v>
      </c>
      <c r="B18" s="17"/>
      <c r="C18" s="17">
        <v>4653.29</v>
      </c>
      <c r="D18" s="17">
        <f t="shared" si="0"/>
        <v>-15000</v>
      </c>
      <c r="E18" s="18" t="s">
        <v>240</v>
      </c>
      <c r="F18" s="7"/>
      <c r="G18" s="19">
        <v>46164</v>
      </c>
      <c r="H18" s="35"/>
      <c r="I18" s="35">
        <v>1180</v>
      </c>
      <c r="J18" s="61">
        <f t="shared" si="1"/>
        <v>-199529</v>
      </c>
      <c r="K18" s="20" t="s">
        <v>168</v>
      </c>
      <c r="L18" s="7"/>
    </row>
    <row r="19" spans="1:12" s="9" customFormat="1" ht="18.75" x14ac:dyDescent="0.3">
      <c r="A19" s="19"/>
      <c r="B19" s="17"/>
      <c r="C19" s="17">
        <v>2000</v>
      </c>
      <c r="D19" s="17">
        <f t="shared" si="0"/>
        <v>-17000</v>
      </c>
      <c r="E19" s="18" t="s">
        <v>240</v>
      </c>
      <c r="F19" s="7"/>
      <c r="G19" s="19"/>
      <c r="H19" s="35"/>
      <c r="I19" s="35">
        <v>10000</v>
      </c>
      <c r="J19" s="35">
        <f t="shared" si="1"/>
        <v>-209529</v>
      </c>
      <c r="K19" s="20" t="s">
        <v>238</v>
      </c>
      <c r="L19" s="7"/>
    </row>
    <row r="20" spans="1:12" s="9" customFormat="1" ht="18.75" x14ac:dyDescent="0.3">
      <c r="A20" s="19">
        <v>46233</v>
      </c>
      <c r="B20" s="17"/>
      <c r="C20" s="17">
        <v>3000</v>
      </c>
      <c r="D20" s="17">
        <f t="shared" si="0"/>
        <v>-20000</v>
      </c>
      <c r="E20" s="18" t="s">
        <v>240</v>
      </c>
      <c r="F20" s="7"/>
      <c r="G20" s="19">
        <v>46252</v>
      </c>
      <c r="H20" s="35"/>
      <c r="I20" s="35">
        <v>29510</v>
      </c>
      <c r="J20" s="35">
        <f t="shared" si="1"/>
        <v>-239039</v>
      </c>
      <c r="K20" s="20" t="s">
        <v>90</v>
      </c>
      <c r="L20" s="7"/>
    </row>
    <row r="21" spans="1:12" s="9" customFormat="1" ht="18.75" x14ac:dyDescent="0.3">
      <c r="A21" s="19"/>
      <c r="B21" s="17"/>
      <c r="C21" s="17"/>
      <c r="D21" s="17">
        <f t="shared" si="0"/>
        <v>-20000</v>
      </c>
      <c r="E21" s="18"/>
      <c r="F21" s="7"/>
      <c r="G21" s="19"/>
      <c r="H21" s="35"/>
      <c r="I21" s="35"/>
      <c r="J21" s="35">
        <f t="shared" si="1"/>
        <v>-239039</v>
      </c>
      <c r="K21" s="20"/>
      <c r="L21" s="7"/>
    </row>
    <row r="22" spans="1:12" s="9" customFormat="1" ht="18.75" x14ac:dyDescent="0.3">
      <c r="A22" s="19"/>
      <c r="B22" s="17"/>
      <c r="C22" s="17"/>
      <c r="D22" s="17">
        <f t="shared" si="0"/>
        <v>-20000</v>
      </c>
      <c r="E22" s="18"/>
      <c r="F22" s="7"/>
      <c r="G22" s="19"/>
      <c r="H22" s="35"/>
      <c r="I22" s="35"/>
      <c r="J22" s="35">
        <f t="shared" si="1"/>
        <v>-239039</v>
      </c>
      <c r="K22" s="20"/>
      <c r="L22" s="7"/>
    </row>
    <row r="23" spans="1:12" s="9" customFormat="1" ht="18.75" x14ac:dyDescent="0.3">
      <c r="A23" s="19"/>
      <c r="B23" s="17"/>
      <c r="C23" s="17"/>
      <c r="D23" s="17">
        <f t="shared" si="0"/>
        <v>-20000</v>
      </c>
      <c r="E23" s="18"/>
      <c r="F23" s="7"/>
      <c r="G23" s="19"/>
      <c r="H23" s="35"/>
      <c r="I23" s="35"/>
      <c r="J23" s="35">
        <f t="shared" si="1"/>
        <v>-239039</v>
      </c>
      <c r="K23" s="20"/>
      <c r="L23" s="7"/>
    </row>
    <row r="24" spans="1:12" s="9" customFormat="1" ht="18.75" x14ac:dyDescent="0.3">
      <c r="A24" s="19"/>
      <c r="B24" s="17"/>
      <c r="C24" s="17"/>
      <c r="D24" s="17">
        <f t="shared" si="0"/>
        <v>-20000</v>
      </c>
      <c r="E24" s="18"/>
      <c r="F24" s="7"/>
      <c r="G24" s="19"/>
      <c r="H24" s="35"/>
      <c r="I24" s="35"/>
      <c r="J24" s="35">
        <f t="shared" si="1"/>
        <v>-239039</v>
      </c>
      <c r="K24" s="20"/>
      <c r="L24" s="7"/>
    </row>
    <row r="25" spans="1:12" s="9" customFormat="1" ht="18.75" x14ac:dyDescent="0.3">
      <c r="A25" s="19"/>
      <c r="B25" s="17"/>
      <c r="C25" s="17"/>
      <c r="D25" s="17">
        <f t="shared" si="0"/>
        <v>-20000</v>
      </c>
      <c r="E25" s="18"/>
      <c r="F25" s="7"/>
      <c r="G25" s="19"/>
      <c r="H25" s="35"/>
      <c r="I25" s="35"/>
      <c r="J25" s="35">
        <f t="shared" si="1"/>
        <v>-239039</v>
      </c>
      <c r="K25" s="20"/>
      <c r="L25" s="7"/>
    </row>
    <row r="26" spans="1:12" s="9" customFormat="1" ht="18.75" x14ac:dyDescent="0.3">
      <c r="A26" s="19"/>
      <c r="B26" s="17"/>
      <c r="C26" s="17"/>
      <c r="D26" s="17">
        <f t="shared" si="0"/>
        <v>-20000</v>
      </c>
      <c r="E26" s="18"/>
      <c r="F26" s="7"/>
      <c r="G26" s="19"/>
      <c r="H26" s="35"/>
      <c r="I26" s="35"/>
      <c r="J26" s="35">
        <f t="shared" si="1"/>
        <v>-239039</v>
      </c>
      <c r="K26" s="20"/>
      <c r="L26" s="7"/>
    </row>
    <row r="27" spans="1:12" s="9" customFormat="1" ht="18.75" x14ac:dyDescent="0.3">
      <c r="A27" s="19"/>
      <c r="B27" s="17"/>
      <c r="C27" s="17"/>
      <c r="D27" s="17">
        <f t="shared" si="0"/>
        <v>-20000</v>
      </c>
      <c r="E27" s="18"/>
      <c r="F27" s="7"/>
      <c r="G27" s="19"/>
      <c r="H27" s="35"/>
      <c r="I27" s="35"/>
      <c r="J27" s="35">
        <f t="shared" si="1"/>
        <v>-239039</v>
      </c>
      <c r="K27" s="20"/>
      <c r="L27" s="7"/>
    </row>
    <row r="28" spans="1:12" s="9" customFormat="1" ht="18.75" x14ac:dyDescent="0.3">
      <c r="A28" s="19"/>
      <c r="B28" s="17"/>
      <c r="C28" s="17"/>
      <c r="D28" s="17">
        <f t="shared" si="0"/>
        <v>-20000</v>
      </c>
      <c r="E28" s="18"/>
      <c r="F28" s="7"/>
      <c r="G28" s="19"/>
      <c r="H28" s="35"/>
      <c r="I28" s="35"/>
      <c r="J28" s="35">
        <f t="shared" si="1"/>
        <v>-239039</v>
      </c>
      <c r="K28" s="20"/>
      <c r="L28" s="7"/>
    </row>
    <row r="29" spans="1:12" s="9" customFormat="1" ht="18.75" x14ac:dyDescent="0.3">
      <c r="A29" s="19"/>
      <c r="B29" s="17"/>
      <c r="C29" s="17"/>
      <c r="D29" s="17">
        <f t="shared" si="0"/>
        <v>-20000</v>
      </c>
      <c r="E29" s="18"/>
      <c r="F29" s="7"/>
      <c r="G29" s="19"/>
      <c r="H29" s="35"/>
      <c r="I29" s="35"/>
      <c r="J29" s="35">
        <f t="shared" si="1"/>
        <v>-239039</v>
      </c>
      <c r="K29" s="20"/>
      <c r="L29" s="7"/>
    </row>
    <row r="30" spans="1:12" s="9" customFormat="1" ht="18.75" x14ac:dyDescent="0.3">
      <c r="A30" s="19"/>
      <c r="B30" s="17"/>
      <c r="C30" s="17"/>
      <c r="D30" s="17">
        <f t="shared" si="0"/>
        <v>-20000</v>
      </c>
      <c r="E30" s="18"/>
      <c r="F30" s="7"/>
      <c r="G30" s="19"/>
      <c r="H30" s="35"/>
      <c r="I30" s="35"/>
      <c r="J30" s="35">
        <f t="shared" si="1"/>
        <v>-239039</v>
      </c>
      <c r="K30" s="20"/>
      <c r="L30" s="7"/>
    </row>
    <row r="31" spans="1:12" s="9" customFormat="1" ht="18.75" x14ac:dyDescent="0.3">
      <c r="A31" s="19"/>
      <c r="B31" s="17"/>
      <c r="C31" s="17"/>
      <c r="D31" s="17">
        <f t="shared" si="0"/>
        <v>-20000</v>
      </c>
      <c r="E31" s="18"/>
      <c r="F31" s="7"/>
      <c r="G31" s="19"/>
      <c r="H31" s="35"/>
      <c r="I31" s="35"/>
      <c r="J31" s="35">
        <f t="shared" si="1"/>
        <v>-239039</v>
      </c>
      <c r="K31" s="20"/>
      <c r="L31" s="7"/>
    </row>
    <row r="32" spans="1:12" s="9" customFormat="1" ht="18.75" x14ac:dyDescent="0.3">
      <c r="A32" s="19"/>
      <c r="B32" s="17"/>
      <c r="C32" s="17"/>
      <c r="D32" s="17">
        <f t="shared" si="0"/>
        <v>-20000</v>
      </c>
      <c r="E32" s="18"/>
      <c r="F32" s="7"/>
      <c r="G32" s="19"/>
      <c r="H32" s="35"/>
      <c r="I32" s="35"/>
      <c r="J32" s="35">
        <f t="shared" si="1"/>
        <v>-239039</v>
      </c>
      <c r="K32" s="20"/>
      <c r="L32" s="7"/>
    </row>
    <row r="33" spans="1:12" s="9" customFormat="1" ht="18.75" x14ac:dyDescent="0.3">
      <c r="A33" s="19"/>
      <c r="B33" s="17"/>
      <c r="C33" s="17"/>
      <c r="D33" s="17">
        <f t="shared" si="0"/>
        <v>-20000</v>
      </c>
      <c r="E33" s="18"/>
      <c r="F33" s="7"/>
      <c r="G33" s="19"/>
      <c r="H33" s="35"/>
      <c r="I33" s="35"/>
      <c r="J33" s="35">
        <f t="shared" si="1"/>
        <v>-239039</v>
      </c>
      <c r="K33" s="20"/>
      <c r="L33" s="7"/>
    </row>
    <row r="34" spans="1:12" s="9" customFormat="1" ht="18.75" x14ac:dyDescent="0.3">
      <c r="A34" s="19"/>
      <c r="B34" s="17"/>
      <c r="C34" s="17"/>
      <c r="D34" s="17">
        <f t="shared" si="0"/>
        <v>-20000</v>
      </c>
      <c r="E34" s="18"/>
      <c r="F34" s="7"/>
      <c r="G34" s="19"/>
      <c r="H34" s="35"/>
      <c r="I34" s="35"/>
      <c r="J34" s="35">
        <f t="shared" si="1"/>
        <v>-239039</v>
      </c>
      <c r="K34" s="20"/>
      <c r="L34" s="7"/>
    </row>
    <row r="35" spans="1:12" s="9" customFormat="1" ht="18.75" x14ac:dyDescent="0.3">
      <c r="A35" s="19"/>
      <c r="B35" s="17"/>
      <c r="C35" s="17"/>
      <c r="D35" s="17">
        <f t="shared" si="0"/>
        <v>-20000</v>
      </c>
      <c r="E35" s="18"/>
      <c r="F35" s="7"/>
      <c r="G35" s="19"/>
      <c r="H35" s="35"/>
      <c r="I35" s="35"/>
      <c r="J35" s="35">
        <f t="shared" si="1"/>
        <v>-239039</v>
      </c>
      <c r="K35" s="20"/>
      <c r="L35" s="7"/>
    </row>
    <row r="36" spans="1:12" s="9" customFormat="1" ht="18.75" x14ac:dyDescent="0.3">
      <c r="A36" s="19"/>
      <c r="B36" s="17"/>
      <c r="C36" s="17"/>
      <c r="D36" s="17">
        <f t="shared" si="0"/>
        <v>-20000</v>
      </c>
      <c r="E36" s="18"/>
      <c r="F36" s="7"/>
      <c r="G36" s="19"/>
      <c r="H36" s="35"/>
      <c r="I36" s="35"/>
      <c r="J36" s="35">
        <f t="shared" si="1"/>
        <v>-239039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-20000</v>
      </c>
      <c r="E37" s="18"/>
      <c r="F37" s="7"/>
      <c r="G37" s="19"/>
      <c r="H37" s="35"/>
      <c r="I37" s="35"/>
      <c r="J37" s="35">
        <f t="shared" si="1"/>
        <v>-239039</v>
      </c>
      <c r="K37" s="20"/>
      <c r="L37" s="7"/>
    </row>
    <row r="38" spans="1:12" s="9" customFormat="1" ht="18.75" x14ac:dyDescent="0.3">
      <c r="A38" s="19"/>
      <c r="B38" s="17"/>
      <c r="C38" s="17"/>
      <c r="D38" s="17">
        <f t="shared" si="0"/>
        <v>-20000</v>
      </c>
      <c r="E38" s="18"/>
      <c r="F38" s="7"/>
      <c r="G38" s="19"/>
      <c r="H38" s="35"/>
      <c r="I38" s="35"/>
      <c r="J38" s="35">
        <f t="shared" si="1"/>
        <v>-239039</v>
      </c>
      <c r="K38" s="20"/>
      <c r="L38" s="7"/>
    </row>
    <row r="39" spans="1:12" s="9" customFormat="1" ht="18.75" x14ac:dyDescent="0.3">
      <c r="A39" s="19"/>
      <c r="B39" s="17"/>
      <c r="C39" s="17"/>
      <c r="D39" s="17">
        <f t="shared" si="0"/>
        <v>-20000</v>
      </c>
      <c r="E39" s="18"/>
      <c r="F39" s="7"/>
      <c r="G39" s="19"/>
      <c r="H39" s="35"/>
      <c r="I39" s="35"/>
      <c r="J39" s="35">
        <f t="shared" si="1"/>
        <v>-239039</v>
      </c>
      <c r="K39" s="20"/>
      <c r="L39" s="7"/>
    </row>
    <row r="40" spans="1:12" s="9" customFormat="1" ht="18.75" x14ac:dyDescent="0.3">
      <c r="A40" s="19"/>
      <c r="B40" s="17"/>
      <c r="C40" s="17"/>
      <c r="D40" s="17">
        <f t="shared" si="0"/>
        <v>-20000</v>
      </c>
      <c r="E40" s="18"/>
      <c r="F40" s="7"/>
      <c r="G40" s="19"/>
      <c r="H40" s="35"/>
      <c r="I40" s="35"/>
      <c r="J40" s="35">
        <f t="shared" si="1"/>
        <v>-239039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-20000</v>
      </c>
      <c r="E41" s="18"/>
      <c r="F41" s="7"/>
      <c r="G41" s="19"/>
      <c r="H41" s="35"/>
      <c r="I41" s="35"/>
      <c r="J41" s="35">
        <f t="shared" si="1"/>
        <v>-239039</v>
      </c>
      <c r="K41" s="20"/>
      <c r="L41" s="7"/>
    </row>
    <row r="42" spans="1:12" s="9" customFormat="1" ht="18.75" x14ac:dyDescent="0.3">
      <c r="A42" s="19"/>
      <c r="B42" s="17"/>
      <c r="C42" s="17"/>
      <c r="D42" s="17">
        <f t="shared" si="0"/>
        <v>-20000</v>
      </c>
      <c r="E42" s="18"/>
      <c r="F42" s="7"/>
      <c r="G42" s="19"/>
      <c r="H42" s="35"/>
      <c r="I42" s="35"/>
      <c r="J42" s="35">
        <f t="shared" si="1"/>
        <v>-239039</v>
      </c>
      <c r="K42" s="20"/>
      <c r="L42" s="7"/>
    </row>
    <row r="43" spans="1:12" s="9" customFormat="1" ht="18.75" x14ac:dyDescent="0.3">
      <c r="A43" s="19"/>
      <c r="B43" s="17"/>
      <c r="C43" s="17"/>
      <c r="D43" s="17">
        <f t="shared" si="0"/>
        <v>-20000</v>
      </c>
      <c r="E43" s="18"/>
      <c r="F43" s="7"/>
      <c r="G43" s="19"/>
      <c r="H43" s="35"/>
      <c r="I43" s="35"/>
      <c r="J43" s="35">
        <f t="shared" si="1"/>
        <v>-239039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-20000</v>
      </c>
      <c r="E44" s="18"/>
      <c r="F44" s="7"/>
      <c r="G44" s="19"/>
      <c r="H44" s="35"/>
      <c r="I44" s="35"/>
      <c r="J44" s="35">
        <f t="shared" si="1"/>
        <v>-239039</v>
      </c>
      <c r="K44" s="20"/>
      <c r="L44" s="7"/>
    </row>
    <row r="45" spans="1:12" s="9" customFormat="1" ht="18.75" x14ac:dyDescent="0.3">
      <c r="A45" s="19"/>
      <c r="B45" s="17"/>
      <c r="C45" s="17"/>
      <c r="D45" s="17">
        <f t="shared" si="0"/>
        <v>-20000</v>
      </c>
      <c r="E45" s="18"/>
      <c r="F45" s="7"/>
      <c r="G45" s="19"/>
      <c r="H45" s="35"/>
      <c r="I45" s="35"/>
      <c r="J45" s="35">
        <f t="shared" si="1"/>
        <v>-239039</v>
      </c>
      <c r="K45" s="20"/>
      <c r="L45" s="7"/>
    </row>
    <row r="46" spans="1:12" s="9" customFormat="1" ht="18.75" x14ac:dyDescent="0.3">
      <c r="A46" s="19"/>
      <c r="B46" s="17"/>
      <c r="C46" s="17"/>
      <c r="D46" s="17">
        <f t="shared" si="0"/>
        <v>-20000</v>
      </c>
      <c r="E46" s="18"/>
      <c r="F46" s="7"/>
      <c r="G46" s="19"/>
      <c r="H46" s="35"/>
      <c r="I46" s="35"/>
      <c r="J46" s="35">
        <f t="shared" si="1"/>
        <v>-239039</v>
      </c>
      <c r="K46" s="20"/>
      <c r="L46" s="7"/>
    </row>
    <row r="47" spans="1:12" s="9" customFormat="1" ht="18.75" x14ac:dyDescent="0.3">
      <c r="A47" s="19"/>
      <c r="B47" s="17"/>
      <c r="C47" s="17"/>
      <c r="D47" s="17">
        <f t="shared" si="0"/>
        <v>-20000</v>
      </c>
      <c r="E47" s="18"/>
      <c r="F47" s="7"/>
      <c r="G47" s="19"/>
      <c r="H47" s="35"/>
      <c r="I47" s="35"/>
      <c r="J47" s="35">
        <f t="shared" si="1"/>
        <v>-239039</v>
      </c>
      <c r="K47" s="20"/>
      <c r="L47" s="7"/>
    </row>
    <row r="48" spans="1:12" s="9" customFormat="1" ht="18.75" x14ac:dyDescent="0.3">
      <c r="A48" s="19"/>
      <c r="B48" s="17"/>
      <c r="C48" s="17"/>
      <c r="D48" s="17">
        <f t="shared" si="0"/>
        <v>-20000</v>
      </c>
      <c r="E48" s="18"/>
      <c r="F48" s="7"/>
      <c r="G48" s="19"/>
      <c r="H48" s="35"/>
      <c r="I48" s="35"/>
      <c r="J48" s="35">
        <f t="shared" si="1"/>
        <v>-239039</v>
      </c>
      <c r="K48" s="20"/>
      <c r="L48" s="7"/>
    </row>
    <row r="49" spans="1:12" s="9" customFormat="1" ht="18.75" x14ac:dyDescent="0.3">
      <c r="A49" s="19"/>
      <c r="B49" s="17"/>
      <c r="C49" s="17"/>
      <c r="D49" s="17">
        <f t="shared" si="0"/>
        <v>-20000</v>
      </c>
      <c r="E49" s="18"/>
      <c r="F49" s="7"/>
      <c r="G49" s="19"/>
      <c r="H49" s="35"/>
      <c r="I49" s="35"/>
      <c r="J49" s="35">
        <f t="shared" si="1"/>
        <v>-239039</v>
      </c>
      <c r="K49" s="20"/>
      <c r="L49" s="7"/>
    </row>
    <row r="50" spans="1:12" s="9" customFormat="1" ht="18.75" x14ac:dyDescent="0.3">
      <c r="A50" s="19"/>
      <c r="B50" s="17"/>
      <c r="C50" s="17"/>
      <c r="D50" s="17">
        <f t="shared" si="0"/>
        <v>-20000</v>
      </c>
      <c r="E50" s="18"/>
      <c r="F50" s="7"/>
      <c r="G50" s="19"/>
      <c r="H50" s="35"/>
      <c r="I50" s="35"/>
      <c r="J50" s="35">
        <f t="shared" si="1"/>
        <v>-239039</v>
      </c>
      <c r="K50" s="20"/>
      <c r="L50" s="7"/>
    </row>
    <row r="51" spans="1:12" s="9" customFormat="1" ht="18.75" x14ac:dyDescent="0.3">
      <c r="A51" s="19"/>
      <c r="B51" s="17"/>
      <c r="C51" s="17"/>
      <c r="D51" s="17">
        <f t="shared" si="0"/>
        <v>-20000</v>
      </c>
      <c r="E51" s="18"/>
      <c r="F51" s="7"/>
      <c r="G51" s="19"/>
      <c r="H51" s="35"/>
      <c r="I51" s="35"/>
      <c r="J51" s="35">
        <f t="shared" si="1"/>
        <v>-239039</v>
      </c>
      <c r="K51" s="20"/>
      <c r="L51" s="7"/>
    </row>
    <row r="52" spans="1:12" s="9" customFormat="1" ht="18.75" x14ac:dyDescent="0.3">
      <c r="A52" s="19"/>
      <c r="B52" s="17"/>
      <c r="C52" s="17"/>
      <c r="D52" s="17">
        <f t="shared" si="0"/>
        <v>-20000</v>
      </c>
      <c r="E52" s="18"/>
      <c r="F52" s="7"/>
      <c r="G52" s="19"/>
      <c r="H52" s="35"/>
      <c r="I52" s="35"/>
      <c r="J52" s="35">
        <f t="shared" si="1"/>
        <v>-239039</v>
      </c>
      <c r="K52" s="20"/>
      <c r="L52" s="7"/>
    </row>
    <row r="53" spans="1:12" s="9" customFormat="1" ht="18.75" x14ac:dyDescent="0.3">
      <c r="A53" s="19"/>
      <c r="B53" s="17"/>
      <c r="C53" s="17"/>
      <c r="D53" s="17">
        <f t="shared" si="0"/>
        <v>-20000</v>
      </c>
      <c r="E53" s="18"/>
      <c r="F53" s="7"/>
      <c r="G53" s="19"/>
      <c r="H53" s="35"/>
      <c r="I53" s="35"/>
      <c r="J53" s="35">
        <f t="shared" si="1"/>
        <v>-239039</v>
      </c>
      <c r="K53" s="20"/>
      <c r="L53" s="7"/>
    </row>
    <row r="54" spans="1:12" s="9" customFormat="1" ht="18.75" x14ac:dyDescent="0.3">
      <c r="A54" s="19"/>
      <c r="B54" s="17"/>
      <c r="C54" s="17"/>
      <c r="D54" s="17">
        <f t="shared" si="0"/>
        <v>-20000</v>
      </c>
      <c r="E54" s="18"/>
      <c r="F54" s="7"/>
      <c r="G54" s="19"/>
      <c r="H54" s="35"/>
      <c r="I54" s="35"/>
      <c r="J54" s="35">
        <f t="shared" si="1"/>
        <v>-239039</v>
      </c>
      <c r="K54" s="20"/>
      <c r="L54" s="7"/>
    </row>
    <row r="55" spans="1:12" s="9" customFormat="1" ht="18.75" x14ac:dyDescent="0.3">
      <c r="A55" s="19"/>
      <c r="B55" s="17"/>
      <c r="C55" s="17"/>
      <c r="D55" s="17">
        <f t="shared" si="0"/>
        <v>-20000</v>
      </c>
      <c r="E55" s="18"/>
      <c r="F55" s="7"/>
      <c r="G55" s="19"/>
      <c r="H55" s="35"/>
      <c r="I55" s="35"/>
      <c r="J55" s="35">
        <f t="shared" si="1"/>
        <v>-239039</v>
      </c>
      <c r="K55" s="20"/>
      <c r="L55" s="7"/>
    </row>
    <row r="56" spans="1:12" s="9" customFormat="1" ht="18.75" x14ac:dyDescent="0.3">
      <c r="A56" s="19"/>
      <c r="B56" s="17"/>
      <c r="C56" s="17"/>
      <c r="D56" s="17">
        <f t="shared" si="0"/>
        <v>-20000</v>
      </c>
      <c r="E56" s="18"/>
      <c r="F56" s="7"/>
      <c r="G56" s="19"/>
      <c r="H56" s="35"/>
      <c r="I56" s="35"/>
      <c r="J56" s="35">
        <f t="shared" si="1"/>
        <v>-239039</v>
      </c>
      <c r="K56" s="20"/>
      <c r="L56" s="7"/>
    </row>
    <row r="57" spans="1:12" s="9" customFormat="1" ht="18.75" x14ac:dyDescent="0.3">
      <c r="A57" s="19"/>
      <c r="B57" s="17"/>
      <c r="C57" s="17"/>
      <c r="D57" s="17">
        <f t="shared" si="0"/>
        <v>-20000</v>
      </c>
      <c r="E57" s="18"/>
      <c r="F57" s="7"/>
      <c r="G57" s="19"/>
      <c r="H57" s="35"/>
      <c r="I57" s="35"/>
      <c r="J57" s="35">
        <f t="shared" si="1"/>
        <v>-239039</v>
      </c>
      <c r="K57" s="20"/>
      <c r="L57" s="7"/>
    </row>
    <row r="58" spans="1:12" s="9" customFormat="1" ht="18.75" x14ac:dyDescent="0.3">
      <c r="A58" s="19"/>
      <c r="B58" s="17"/>
      <c r="C58" s="17"/>
      <c r="D58" s="17">
        <f t="shared" si="0"/>
        <v>-20000</v>
      </c>
      <c r="E58" s="18"/>
      <c r="F58" s="7"/>
      <c r="G58" s="19"/>
      <c r="H58" s="35"/>
      <c r="I58" s="35"/>
      <c r="J58" s="35">
        <f t="shared" si="1"/>
        <v>-239039</v>
      </c>
      <c r="K58" s="20"/>
      <c r="L58" s="7"/>
    </row>
    <row r="59" spans="1:12" s="9" customFormat="1" ht="18.75" x14ac:dyDescent="0.3">
      <c r="A59" s="19"/>
      <c r="B59" s="17"/>
      <c r="C59" s="17"/>
      <c r="D59" s="17">
        <f t="shared" si="0"/>
        <v>-20000</v>
      </c>
      <c r="E59" s="18"/>
      <c r="F59" s="7"/>
      <c r="G59" s="19"/>
      <c r="H59" s="35"/>
      <c r="I59" s="35"/>
      <c r="J59" s="35">
        <f t="shared" si="1"/>
        <v>-239039</v>
      </c>
      <c r="K59" s="20"/>
      <c r="L59" s="7"/>
    </row>
    <row r="60" spans="1:12" s="9" customFormat="1" ht="18.75" x14ac:dyDescent="0.3">
      <c r="A60" s="19"/>
      <c r="B60" s="17"/>
      <c r="C60" s="17"/>
      <c r="D60" s="17">
        <f t="shared" si="0"/>
        <v>-20000</v>
      </c>
      <c r="E60" s="18"/>
      <c r="F60" s="7"/>
      <c r="G60" s="19"/>
      <c r="H60" s="35"/>
      <c r="I60" s="35"/>
      <c r="J60" s="35">
        <f t="shared" si="1"/>
        <v>-239039</v>
      </c>
      <c r="K60" s="20"/>
      <c r="L60" s="7"/>
    </row>
    <row r="61" spans="1:12" s="9" customFormat="1" ht="18.75" x14ac:dyDescent="0.3">
      <c r="A61" s="19"/>
      <c r="B61" s="17"/>
      <c r="C61" s="17"/>
      <c r="D61" s="17">
        <f t="shared" si="0"/>
        <v>-20000</v>
      </c>
      <c r="E61" s="18"/>
      <c r="F61" s="7"/>
      <c r="G61" s="19"/>
      <c r="H61" s="35"/>
      <c r="I61" s="35"/>
      <c r="J61" s="35">
        <f t="shared" si="1"/>
        <v>-239039</v>
      </c>
      <c r="K61" s="20"/>
      <c r="L61" s="7"/>
    </row>
    <row r="62" spans="1:12" s="9" customFormat="1" ht="18.75" x14ac:dyDescent="0.3">
      <c r="A62" s="19"/>
      <c r="B62" s="17"/>
      <c r="C62" s="17"/>
      <c r="D62" s="17">
        <f t="shared" si="0"/>
        <v>-20000</v>
      </c>
      <c r="E62" s="18"/>
      <c r="F62" s="7"/>
      <c r="G62" s="19"/>
      <c r="H62" s="35"/>
      <c r="I62" s="35"/>
      <c r="J62" s="35">
        <f t="shared" si="1"/>
        <v>-239039</v>
      </c>
      <c r="K62" s="20"/>
      <c r="L62" s="7"/>
    </row>
    <row r="63" spans="1:12" s="9" customFormat="1" ht="18.75" x14ac:dyDescent="0.3">
      <c r="A63" s="19"/>
      <c r="B63" s="17"/>
      <c r="C63" s="17"/>
      <c r="D63" s="17">
        <f t="shared" si="0"/>
        <v>-20000</v>
      </c>
      <c r="E63" s="18"/>
      <c r="F63" s="7"/>
      <c r="G63" s="19"/>
      <c r="H63" s="35"/>
      <c r="I63" s="35"/>
      <c r="J63" s="35">
        <f t="shared" si="1"/>
        <v>-239039</v>
      </c>
      <c r="K63" s="20"/>
      <c r="L63" s="7"/>
    </row>
    <row r="64" spans="1:12" s="9" customFormat="1" ht="18.75" x14ac:dyDescent="0.3">
      <c r="A64" s="19"/>
      <c r="B64" s="17"/>
      <c r="C64" s="17"/>
      <c r="D64" s="17">
        <f t="shared" si="0"/>
        <v>-20000</v>
      </c>
      <c r="E64" s="18"/>
      <c r="F64" s="7"/>
      <c r="G64" s="19"/>
      <c r="H64" s="35"/>
      <c r="I64" s="35"/>
      <c r="J64" s="35">
        <f t="shared" si="1"/>
        <v>-239039</v>
      </c>
      <c r="K64" s="20"/>
      <c r="L64" s="7"/>
    </row>
    <row r="65" spans="1:12" s="9" customFormat="1" ht="18.75" x14ac:dyDescent="0.3">
      <c r="A65" s="19"/>
      <c r="B65" s="17"/>
      <c r="C65" s="17"/>
      <c r="D65" s="17">
        <f t="shared" si="0"/>
        <v>-20000</v>
      </c>
      <c r="E65" s="18"/>
      <c r="F65" s="7"/>
      <c r="G65" s="19"/>
      <c r="H65" s="35"/>
      <c r="I65" s="35"/>
      <c r="J65" s="35">
        <f t="shared" si="1"/>
        <v>-239039</v>
      </c>
      <c r="K65" s="20"/>
      <c r="L65" s="7"/>
    </row>
    <row r="66" spans="1:12" s="9" customFormat="1" ht="18.75" x14ac:dyDescent="0.3">
      <c r="A66" s="19"/>
      <c r="B66" s="17"/>
      <c r="C66" s="17"/>
      <c r="D66" s="17">
        <f t="shared" si="0"/>
        <v>-20000</v>
      </c>
      <c r="E66" s="18"/>
      <c r="F66" s="7"/>
      <c r="G66" s="19"/>
      <c r="H66" s="35"/>
      <c r="I66" s="35"/>
      <c r="J66" s="35">
        <f t="shared" si="1"/>
        <v>-239039</v>
      </c>
      <c r="K66" s="20"/>
      <c r="L66" s="7"/>
    </row>
    <row r="67" spans="1:12" s="9" customFormat="1" ht="18.75" x14ac:dyDescent="0.3">
      <c r="A67" s="19"/>
      <c r="B67" s="17"/>
      <c r="C67" s="17"/>
      <c r="D67" s="17">
        <f t="shared" si="0"/>
        <v>-20000</v>
      </c>
      <c r="E67" s="18"/>
      <c r="F67" s="7"/>
      <c r="G67" s="19"/>
      <c r="H67" s="35"/>
      <c r="I67" s="35"/>
      <c r="J67" s="35">
        <f t="shared" si="1"/>
        <v>-239039</v>
      </c>
      <c r="K67" s="20"/>
      <c r="L67" s="7"/>
    </row>
    <row r="68" spans="1:12" s="9" customFormat="1" ht="18.75" x14ac:dyDescent="0.3">
      <c r="A68" s="19"/>
      <c r="B68" s="17"/>
      <c r="C68" s="17"/>
      <c r="D68" s="17">
        <f t="shared" si="0"/>
        <v>-20000</v>
      </c>
      <c r="E68" s="18"/>
      <c r="F68" s="7"/>
      <c r="G68" s="19"/>
      <c r="H68" s="35"/>
      <c r="I68" s="35"/>
      <c r="J68" s="35">
        <f t="shared" si="1"/>
        <v>-239039</v>
      </c>
      <c r="K68" s="20"/>
      <c r="L68" s="7"/>
    </row>
    <row r="69" spans="1:12" s="9" customFormat="1" ht="18.75" x14ac:dyDescent="0.3">
      <c r="A69" s="19"/>
      <c r="B69" s="17"/>
      <c r="C69" s="17"/>
      <c r="D69" s="17">
        <f t="shared" si="0"/>
        <v>-20000</v>
      </c>
      <c r="E69" s="18"/>
      <c r="F69" s="7"/>
      <c r="G69" s="19"/>
      <c r="H69" s="35"/>
      <c r="I69" s="35"/>
      <c r="J69" s="35">
        <f t="shared" si="1"/>
        <v>-239039</v>
      </c>
      <c r="K69" s="20"/>
      <c r="L69" s="7"/>
    </row>
    <row r="70" spans="1:12" s="9" customFormat="1" ht="18.75" x14ac:dyDescent="0.3">
      <c r="A70" s="19"/>
      <c r="B70" s="17"/>
      <c r="C70" s="17"/>
      <c r="D70" s="17">
        <f t="shared" si="0"/>
        <v>-20000</v>
      </c>
      <c r="E70" s="18"/>
      <c r="F70" s="7"/>
      <c r="G70" s="19"/>
      <c r="H70" s="35"/>
      <c r="I70" s="35"/>
      <c r="J70" s="35">
        <f t="shared" si="1"/>
        <v>-239039</v>
      </c>
      <c r="K70" s="20"/>
      <c r="L70" s="7"/>
    </row>
    <row r="71" spans="1:12" s="9" customFormat="1" ht="18.75" x14ac:dyDescent="0.3">
      <c r="A71" s="19"/>
      <c r="B71" s="17"/>
      <c r="C71" s="17"/>
      <c r="D71" s="17">
        <f t="shared" ref="D71:D134" si="2">D70+B71-C71</f>
        <v>-20000</v>
      </c>
      <c r="E71" s="18"/>
      <c r="F71" s="7"/>
      <c r="G71" s="19"/>
      <c r="H71" s="35"/>
      <c r="I71" s="35"/>
      <c r="J71" s="35">
        <f t="shared" si="1"/>
        <v>-239039</v>
      </c>
      <c r="K71" s="20"/>
      <c r="L71" s="7"/>
    </row>
    <row r="72" spans="1:12" s="9" customFormat="1" ht="18.75" x14ac:dyDescent="0.3">
      <c r="A72" s="19"/>
      <c r="B72" s="17"/>
      <c r="C72" s="17"/>
      <c r="D72" s="17">
        <f t="shared" si="2"/>
        <v>-20000</v>
      </c>
      <c r="E72" s="18"/>
      <c r="F72" s="7"/>
      <c r="G72" s="19"/>
      <c r="H72" s="35"/>
      <c r="I72" s="35"/>
      <c r="J72" s="35">
        <f t="shared" ref="J72:J135" si="3">J71+H72-I72</f>
        <v>-239039</v>
      </c>
      <c r="K72" s="20"/>
      <c r="L72" s="7"/>
    </row>
    <row r="73" spans="1:12" s="9" customFormat="1" ht="18.75" x14ac:dyDescent="0.3">
      <c r="A73" s="19"/>
      <c r="B73" s="17"/>
      <c r="C73" s="17"/>
      <c r="D73" s="17">
        <f t="shared" si="2"/>
        <v>-20000</v>
      </c>
      <c r="E73" s="18"/>
      <c r="F73" s="7"/>
      <c r="G73" s="19"/>
      <c r="H73" s="35"/>
      <c r="I73" s="35"/>
      <c r="J73" s="35">
        <f t="shared" si="3"/>
        <v>-239039</v>
      </c>
      <c r="K73" s="20"/>
      <c r="L73" s="7"/>
    </row>
    <row r="74" spans="1:12" s="9" customFormat="1" ht="18.75" x14ac:dyDescent="0.3">
      <c r="A74" s="19"/>
      <c r="B74" s="17"/>
      <c r="C74" s="17"/>
      <c r="D74" s="17">
        <f t="shared" si="2"/>
        <v>-20000</v>
      </c>
      <c r="E74" s="18"/>
      <c r="F74" s="7"/>
      <c r="G74" s="19"/>
      <c r="H74" s="35"/>
      <c r="I74" s="35"/>
      <c r="J74" s="35">
        <f t="shared" si="3"/>
        <v>-239039</v>
      </c>
      <c r="K74" s="18"/>
      <c r="L74" s="7"/>
    </row>
    <row r="75" spans="1:12" s="9" customFormat="1" ht="18.75" x14ac:dyDescent="0.3">
      <c r="A75" s="19"/>
      <c r="B75" s="17"/>
      <c r="C75" s="17"/>
      <c r="D75" s="17">
        <f t="shared" si="2"/>
        <v>-20000</v>
      </c>
      <c r="E75" s="18"/>
      <c r="F75" s="7"/>
      <c r="G75" s="19"/>
      <c r="H75" s="35"/>
      <c r="I75" s="35"/>
      <c r="J75" s="35">
        <f t="shared" si="3"/>
        <v>-239039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2"/>
        <v>-20000</v>
      </c>
      <c r="E76" s="18"/>
      <c r="F76" s="7"/>
      <c r="G76" s="19"/>
      <c r="H76" s="35"/>
      <c r="I76" s="35"/>
      <c r="J76" s="35">
        <f t="shared" si="3"/>
        <v>-239039</v>
      </c>
      <c r="K76" s="20"/>
      <c r="L76" s="7"/>
    </row>
    <row r="77" spans="1:12" s="9" customFormat="1" ht="18.75" x14ac:dyDescent="0.3">
      <c r="A77" s="19"/>
      <c r="B77" s="17"/>
      <c r="C77" s="17"/>
      <c r="D77" s="17">
        <f t="shared" si="2"/>
        <v>-20000</v>
      </c>
      <c r="E77" s="18"/>
      <c r="F77" s="7"/>
      <c r="G77" s="19"/>
      <c r="H77" s="35"/>
      <c r="I77" s="35"/>
      <c r="J77" s="35">
        <f t="shared" si="3"/>
        <v>-239039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2"/>
        <v>-20000</v>
      </c>
      <c r="E78" s="18"/>
      <c r="F78" s="7"/>
      <c r="G78" s="19"/>
      <c r="H78" s="35"/>
      <c r="I78" s="35"/>
      <c r="J78" s="35">
        <f t="shared" si="3"/>
        <v>-239039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2"/>
        <v>-20000</v>
      </c>
      <c r="E79" s="18"/>
      <c r="F79" s="7"/>
      <c r="G79" s="19"/>
      <c r="H79" s="35"/>
      <c r="I79" s="35"/>
      <c r="J79" s="35">
        <f t="shared" si="3"/>
        <v>-239039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2"/>
        <v>-20000</v>
      </c>
      <c r="E80" s="18"/>
      <c r="F80" s="7"/>
      <c r="G80" s="19"/>
      <c r="H80" s="35"/>
      <c r="I80" s="35"/>
      <c r="J80" s="35">
        <f t="shared" si="3"/>
        <v>-239039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2"/>
        <v>-20000</v>
      </c>
      <c r="E81" s="18"/>
      <c r="F81" s="7"/>
      <c r="G81" s="19"/>
      <c r="H81" s="35"/>
      <c r="I81" s="35"/>
      <c r="J81" s="35">
        <f t="shared" si="3"/>
        <v>-239039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2"/>
        <v>-20000</v>
      </c>
      <c r="E82" s="18"/>
      <c r="F82" s="7"/>
      <c r="G82" s="19"/>
      <c r="H82" s="35"/>
      <c r="I82" s="35"/>
      <c r="J82" s="35">
        <f t="shared" si="3"/>
        <v>-239039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2"/>
        <v>-20000</v>
      </c>
      <c r="E83" s="18"/>
      <c r="F83" s="7"/>
      <c r="G83" s="19"/>
      <c r="H83" s="35"/>
      <c r="I83" s="35"/>
      <c r="J83" s="35">
        <f t="shared" si="3"/>
        <v>-239039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2"/>
        <v>-20000</v>
      </c>
      <c r="E84" s="18"/>
      <c r="F84" s="7"/>
      <c r="G84" s="19"/>
      <c r="H84" s="35"/>
      <c r="I84" s="35"/>
      <c r="J84" s="35">
        <f t="shared" si="3"/>
        <v>-239039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2"/>
        <v>-20000</v>
      </c>
      <c r="E85" s="18"/>
      <c r="F85" s="7"/>
      <c r="G85" s="19"/>
      <c r="H85" s="35"/>
      <c r="I85" s="35"/>
      <c r="J85" s="35">
        <f t="shared" si="3"/>
        <v>-239039</v>
      </c>
      <c r="K85" s="20"/>
      <c r="L85" s="7"/>
    </row>
    <row r="86" spans="1:12" s="9" customFormat="1" ht="18.75" x14ac:dyDescent="0.3">
      <c r="A86" s="19"/>
      <c r="B86" s="17"/>
      <c r="C86" s="17"/>
      <c r="D86" s="17">
        <f t="shared" si="2"/>
        <v>-20000</v>
      </c>
      <c r="E86" s="18"/>
      <c r="F86" s="7"/>
      <c r="G86" s="19"/>
      <c r="H86" s="35"/>
      <c r="I86" s="35"/>
      <c r="J86" s="35">
        <f t="shared" si="3"/>
        <v>-239039</v>
      </c>
      <c r="K86" s="20"/>
      <c r="L86" s="7"/>
    </row>
    <row r="87" spans="1:12" s="9" customFormat="1" ht="18.75" x14ac:dyDescent="0.3">
      <c r="A87" s="19"/>
      <c r="B87" s="17"/>
      <c r="C87" s="17"/>
      <c r="D87" s="17">
        <f t="shared" si="2"/>
        <v>-20000</v>
      </c>
      <c r="E87" s="18"/>
      <c r="F87" s="7"/>
      <c r="G87" s="19"/>
      <c r="H87" s="35"/>
      <c r="I87" s="35"/>
      <c r="J87" s="35">
        <f t="shared" si="3"/>
        <v>-239039</v>
      </c>
      <c r="K87" s="20"/>
      <c r="L87" s="7"/>
    </row>
    <row r="88" spans="1:12" s="9" customFormat="1" ht="18.75" x14ac:dyDescent="0.3">
      <c r="A88" s="19"/>
      <c r="B88" s="17"/>
      <c r="C88" s="17"/>
      <c r="D88" s="17">
        <f t="shared" si="2"/>
        <v>-20000</v>
      </c>
      <c r="E88" s="18"/>
      <c r="F88" s="7"/>
      <c r="G88" s="19"/>
      <c r="H88" s="35"/>
      <c r="I88" s="35"/>
      <c r="J88" s="35">
        <f t="shared" si="3"/>
        <v>-239039</v>
      </c>
      <c r="K88" s="20"/>
      <c r="L88" s="7"/>
    </row>
    <row r="89" spans="1:12" s="9" customFormat="1" ht="18.75" x14ac:dyDescent="0.3">
      <c r="A89" s="19"/>
      <c r="B89" s="17"/>
      <c r="C89" s="17"/>
      <c r="D89" s="17">
        <f t="shared" si="2"/>
        <v>-20000</v>
      </c>
      <c r="E89" s="18"/>
      <c r="F89" s="7"/>
      <c r="G89" s="19"/>
      <c r="H89" s="35"/>
      <c r="I89" s="35"/>
      <c r="J89" s="35">
        <f t="shared" si="3"/>
        <v>-239039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2"/>
        <v>-20000</v>
      </c>
      <c r="E90" s="18"/>
      <c r="F90" s="7"/>
      <c r="G90" s="19"/>
      <c r="H90" s="35"/>
      <c r="I90" s="35"/>
      <c r="J90" s="35">
        <f t="shared" si="3"/>
        <v>-239039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2"/>
        <v>-20000</v>
      </c>
      <c r="E91" s="18"/>
      <c r="F91" s="7"/>
      <c r="G91" s="19"/>
      <c r="H91" s="35"/>
      <c r="I91" s="35"/>
      <c r="J91" s="35">
        <f t="shared" si="3"/>
        <v>-239039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2"/>
        <v>-20000</v>
      </c>
      <c r="E92" s="18"/>
      <c r="F92" s="7"/>
      <c r="G92" s="19"/>
      <c r="H92" s="35"/>
      <c r="I92" s="35"/>
      <c r="J92" s="35">
        <f t="shared" si="3"/>
        <v>-239039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2"/>
        <v>-20000</v>
      </c>
      <c r="E93" s="18"/>
      <c r="F93" s="7"/>
      <c r="G93" s="19"/>
      <c r="H93" s="35"/>
      <c r="I93" s="35"/>
      <c r="J93" s="35">
        <f t="shared" si="3"/>
        <v>-239039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2"/>
        <v>-20000</v>
      </c>
      <c r="E94" s="18"/>
      <c r="F94" s="7"/>
      <c r="G94" s="19"/>
      <c r="H94" s="35"/>
      <c r="I94" s="35"/>
      <c r="J94" s="35">
        <f t="shared" si="3"/>
        <v>-239039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2"/>
        <v>-20000</v>
      </c>
      <c r="E95" s="18"/>
      <c r="F95" s="7"/>
      <c r="G95" s="19"/>
      <c r="H95" s="35"/>
      <c r="I95" s="35"/>
      <c r="J95" s="35">
        <f t="shared" si="3"/>
        <v>-239039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2"/>
        <v>-20000</v>
      </c>
      <c r="E96" s="18"/>
      <c r="F96" s="7"/>
      <c r="G96" s="19"/>
      <c r="H96" s="35"/>
      <c r="I96" s="35"/>
      <c r="J96" s="35">
        <f t="shared" si="3"/>
        <v>-239039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2"/>
        <v>-20000</v>
      </c>
      <c r="E97" s="18"/>
      <c r="F97" s="7"/>
      <c r="G97" s="19"/>
      <c r="H97" s="35"/>
      <c r="I97" s="35"/>
      <c r="J97" s="35">
        <f t="shared" si="3"/>
        <v>-239039</v>
      </c>
      <c r="K97" s="20"/>
      <c r="L97" s="7"/>
    </row>
    <row r="98" spans="1:12" s="9" customFormat="1" ht="18.75" x14ac:dyDescent="0.3">
      <c r="A98" s="19"/>
      <c r="B98" s="17"/>
      <c r="C98" s="17"/>
      <c r="D98" s="17">
        <f t="shared" si="2"/>
        <v>-20000</v>
      </c>
      <c r="E98" s="18"/>
      <c r="F98" s="7"/>
      <c r="G98" s="19"/>
      <c r="H98" s="35"/>
      <c r="I98" s="35"/>
      <c r="J98" s="35">
        <f t="shared" si="3"/>
        <v>-239039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2"/>
        <v>-20000</v>
      </c>
      <c r="E99" s="18"/>
      <c r="F99" s="7"/>
      <c r="G99" s="19"/>
      <c r="H99" s="35"/>
      <c r="I99" s="35"/>
      <c r="J99" s="35">
        <f t="shared" si="3"/>
        <v>-239039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2"/>
        <v>-20000</v>
      </c>
      <c r="E100" s="18"/>
      <c r="F100" s="7"/>
      <c r="G100" s="19"/>
      <c r="H100" s="35"/>
      <c r="I100" s="35"/>
      <c r="J100" s="35">
        <f t="shared" si="3"/>
        <v>-239039</v>
      </c>
      <c r="K100" s="20"/>
      <c r="L100" s="7"/>
    </row>
    <row r="101" spans="1:12" s="9" customFormat="1" ht="18.75" x14ac:dyDescent="0.3">
      <c r="A101" s="19"/>
      <c r="B101" s="17"/>
      <c r="C101" s="17"/>
      <c r="D101" s="17">
        <f t="shared" si="2"/>
        <v>-20000</v>
      </c>
      <c r="E101" s="18"/>
      <c r="F101" s="7"/>
      <c r="G101" s="19"/>
      <c r="H101" s="35"/>
      <c r="I101" s="35"/>
      <c r="J101" s="35">
        <f t="shared" si="3"/>
        <v>-239039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2"/>
        <v>-20000</v>
      </c>
      <c r="E102" s="18"/>
      <c r="F102" s="7"/>
      <c r="G102" s="19"/>
      <c r="H102" s="35"/>
      <c r="I102" s="35"/>
      <c r="J102" s="35">
        <f t="shared" si="3"/>
        <v>-239039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2"/>
        <v>-20000</v>
      </c>
      <c r="E103" s="18"/>
      <c r="F103" s="7"/>
      <c r="G103" s="19"/>
      <c r="H103" s="35"/>
      <c r="I103" s="35"/>
      <c r="J103" s="35">
        <f t="shared" si="3"/>
        <v>-239039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2"/>
        <v>-20000</v>
      </c>
      <c r="E104" s="18"/>
      <c r="F104" s="7"/>
      <c r="G104" s="19"/>
      <c r="H104" s="35"/>
      <c r="I104" s="35"/>
      <c r="J104" s="35">
        <f t="shared" si="3"/>
        <v>-239039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2"/>
        <v>-20000</v>
      </c>
      <c r="E105" s="18"/>
      <c r="F105" s="7"/>
      <c r="G105" s="19"/>
      <c r="H105" s="35"/>
      <c r="I105" s="35"/>
      <c r="J105" s="35">
        <f t="shared" si="3"/>
        <v>-239039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2"/>
        <v>-20000</v>
      </c>
      <c r="E106" s="18"/>
      <c r="F106" s="7"/>
      <c r="G106" s="19"/>
      <c r="H106" s="35"/>
      <c r="I106" s="35"/>
      <c r="J106" s="35">
        <f t="shared" si="3"/>
        <v>-239039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2"/>
        <v>-20000</v>
      </c>
      <c r="E107" s="18"/>
      <c r="F107" s="7"/>
      <c r="G107" s="19"/>
      <c r="H107" s="35"/>
      <c r="I107" s="35"/>
      <c r="J107" s="35">
        <f t="shared" si="3"/>
        <v>-239039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2"/>
        <v>-20000</v>
      </c>
      <c r="E108" s="18"/>
      <c r="F108" s="7"/>
      <c r="G108" s="19"/>
      <c r="H108" s="35"/>
      <c r="I108" s="35"/>
      <c r="J108" s="35">
        <f t="shared" si="3"/>
        <v>-239039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2"/>
        <v>-20000</v>
      </c>
      <c r="E109" s="18"/>
      <c r="F109" s="7"/>
      <c r="G109" s="19"/>
      <c r="H109" s="35"/>
      <c r="I109" s="35"/>
      <c r="J109" s="35">
        <f t="shared" si="3"/>
        <v>-239039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2"/>
        <v>-20000</v>
      </c>
      <c r="E110" s="18"/>
      <c r="F110" s="7"/>
      <c r="G110" s="19"/>
      <c r="H110" s="35"/>
      <c r="I110" s="35"/>
      <c r="J110" s="35">
        <f t="shared" si="3"/>
        <v>-239039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2"/>
        <v>-20000</v>
      </c>
      <c r="E111" s="18"/>
      <c r="F111" s="7"/>
      <c r="G111" s="19"/>
      <c r="H111" s="35"/>
      <c r="I111" s="35"/>
      <c r="J111" s="35">
        <f t="shared" si="3"/>
        <v>-239039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2"/>
        <v>-20000</v>
      </c>
      <c r="E112" s="18"/>
      <c r="F112" s="7"/>
      <c r="G112" s="19"/>
      <c r="H112" s="35"/>
      <c r="I112" s="35"/>
      <c r="J112" s="35">
        <f t="shared" si="3"/>
        <v>-239039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2"/>
        <v>-20000</v>
      </c>
      <c r="E113" s="18"/>
      <c r="F113" s="7"/>
      <c r="G113" s="19"/>
      <c r="H113" s="35"/>
      <c r="I113" s="35"/>
      <c r="J113" s="35">
        <f t="shared" si="3"/>
        <v>-239039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2"/>
        <v>-20000</v>
      </c>
      <c r="E114" s="18"/>
      <c r="F114" s="7"/>
      <c r="G114" s="19"/>
      <c r="H114" s="35"/>
      <c r="I114" s="35"/>
      <c r="J114" s="35">
        <f t="shared" si="3"/>
        <v>-239039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2"/>
        <v>-20000</v>
      </c>
      <c r="E115" s="18"/>
      <c r="F115" s="7"/>
      <c r="G115" s="19"/>
      <c r="H115" s="35"/>
      <c r="I115" s="35"/>
      <c r="J115" s="35">
        <f t="shared" si="3"/>
        <v>-239039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2"/>
        <v>-20000</v>
      </c>
      <c r="E116" s="18"/>
      <c r="F116" s="7"/>
      <c r="G116" s="19"/>
      <c r="H116" s="35"/>
      <c r="I116" s="35"/>
      <c r="J116" s="35">
        <f t="shared" si="3"/>
        <v>-239039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2"/>
        <v>-20000</v>
      </c>
      <c r="E117" s="18"/>
      <c r="F117" s="7"/>
      <c r="G117" s="19"/>
      <c r="H117" s="35"/>
      <c r="I117" s="35"/>
      <c r="J117" s="35">
        <f t="shared" si="3"/>
        <v>-239039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2"/>
        <v>-20000</v>
      </c>
      <c r="E118" s="18"/>
      <c r="F118" s="7"/>
      <c r="G118" s="19"/>
      <c r="H118" s="35"/>
      <c r="I118" s="35"/>
      <c r="J118" s="35">
        <f t="shared" si="3"/>
        <v>-239039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2"/>
        <v>-20000</v>
      </c>
      <c r="E119" s="18"/>
      <c r="F119" s="7"/>
      <c r="G119" s="19"/>
      <c r="H119" s="35"/>
      <c r="I119" s="35"/>
      <c r="J119" s="35">
        <f t="shared" si="3"/>
        <v>-239039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2"/>
        <v>-20000</v>
      </c>
      <c r="E120" s="18"/>
      <c r="F120" s="7"/>
      <c r="G120" s="19"/>
      <c r="H120" s="35"/>
      <c r="I120" s="35"/>
      <c r="J120" s="35">
        <f t="shared" si="3"/>
        <v>-239039</v>
      </c>
      <c r="K120" s="20"/>
      <c r="L120" s="7"/>
    </row>
    <row r="121" spans="1:12" s="9" customFormat="1" ht="18.75" x14ac:dyDescent="0.3">
      <c r="A121" s="19"/>
      <c r="B121" s="17"/>
      <c r="C121" s="17"/>
      <c r="D121" s="17">
        <f t="shared" si="2"/>
        <v>-20000</v>
      </c>
      <c r="E121" s="18"/>
      <c r="F121" s="7"/>
      <c r="G121" s="19"/>
      <c r="H121" s="35"/>
      <c r="I121" s="35"/>
      <c r="J121" s="35">
        <f t="shared" si="3"/>
        <v>-239039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2"/>
        <v>-20000</v>
      </c>
      <c r="E122" s="18"/>
      <c r="F122" s="7"/>
      <c r="G122" s="19"/>
      <c r="H122" s="35"/>
      <c r="I122" s="35"/>
      <c r="J122" s="35">
        <f t="shared" si="3"/>
        <v>-239039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2"/>
        <v>-20000</v>
      </c>
      <c r="E123" s="18"/>
      <c r="F123" s="7"/>
      <c r="G123" s="19"/>
      <c r="H123" s="35"/>
      <c r="I123" s="35"/>
      <c r="J123" s="35">
        <f t="shared" si="3"/>
        <v>-239039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2"/>
        <v>-20000</v>
      </c>
      <c r="E124" s="18"/>
      <c r="F124" s="7"/>
      <c r="G124" s="19"/>
      <c r="H124" s="35"/>
      <c r="I124" s="35"/>
      <c r="J124" s="35">
        <f t="shared" si="3"/>
        <v>-239039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2"/>
        <v>-20000</v>
      </c>
      <c r="E125" s="18"/>
      <c r="F125" s="7"/>
      <c r="G125" s="19"/>
      <c r="H125" s="35"/>
      <c r="I125" s="35"/>
      <c r="J125" s="35">
        <f t="shared" si="3"/>
        <v>-239039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2"/>
        <v>-20000</v>
      </c>
      <c r="E126" s="18"/>
      <c r="F126" s="7"/>
      <c r="G126" s="19"/>
      <c r="H126" s="35"/>
      <c r="I126" s="35"/>
      <c r="J126" s="35">
        <f t="shared" si="3"/>
        <v>-239039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2"/>
        <v>-20000</v>
      </c>
      <c r="E127" s="18"/>
      <c r="F127" s="7"/>
      <c r="G127" s="19"/>
      <c r="H127" s="35"/>
      <c r="I127" s="35"/>
      <c r="J127" s="35">
        <f t="shared" si="3"/>
        <v>-239039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2"/>
        <v>-20000</v>
      </c>
      <c r="E128" s="18"/>
      <c r="F128" s="7"/>
      <c r="G128" s="19"/>
      <c r="H128" s="35"/>
      <c r="I128" s="35"/>
      <c r="J128" s="35">
        <f t="shared" si="3"/>
        <v>-239039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2"/>
        <v>-20000</v>
      </c>
      <c r="E129" s="18"/>
      <c r="F129" s="7"/>
      <c r="G129" s="19"/>
      <c r="H129" s="35"/>
      <c r="I129" s="35"/>
      <c r="J129" s="35">
        <f t="shared" si="3"/>
        <v>-239039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2"/>
        <v>-20000</v>
      </c>
      <c r="E130" s="18"/>
      <c r="F130" s="7"/>
      <c r="G130" s="19"/>
      <c r="H130" s="35"/>
      <c r="I130" s="35"/>
      <c r="J130" s="35">
        <f t="shared" si="3"/>
        <v>-239039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2"/>
        <v>-20000</v>
      </c>
      <c r="E131" s="18"/>
      <c r="F131" s="7"/>
      <c r="G131" s="19"/>
      <c r="H131" s="35"/>
      <c r="I131" s="35"/>
      <c r="J131" s="35">
        <f t="shared" si="3"/>
        <v>-239039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2"/>
        <v>-20000</v>
      </c>
      <c r="E132" s="18"/>
      <c r="F132" s="7"/>
      <c r="G132" s="19"/>
      <c r="H132" s="35"/>
      <c r="I132" s="35"/>
      <c r="J132" s="35">
        <f t="shared" si="3"/>
        <v>-239039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2"/>
        <v>-20000</v>
      </c>
      <c r="E133" s="18"/>
      <c r="F133" s="7"/>
      <c r="G133" s="19"/>
      <c r="H133" s="35"/>
      <c r="I133" s="35"/>
      <c r="J133" s="35">
        <f t="shared" si="3"/>
        <v>-239039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2"/>
        <v>-20000</v>
      </c>
      <c r="E134" s="18"/>
      <c r="F134" s="7"/>
      <c r="G134" s="19"/>
      <c r="H134" s="35"/>
      <c r="I134" s="35"/>
      <c r="J134" s="35">
        <f t="shared" si="3"/>
        <v>-239039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ref="D135:D198" si="4">D134+B135-C135</f>
        <v>-20000</v>
      </c>
      <c r="E135" s="18"/>
      <c r="F135" s="7"/>
      <c r="G135" s="19"/>
      <c r="H135" s="35"/>
      <c r="I135" s="35"/>
      <c r="J135" s="35">
        <f t="shared" si="3"/>
        <v>-239039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si="4"/>
        <v>-20000</v>
      </c>
      <c r="E136" s="18"/>
      <c r="F136" s="7"/>
      <c r="G136" s="19"/>
      <c r="H136" s="35"/>
      <c r="I136" s="35"/>
      <c r="J136" s="35">
        <f t="shared" ref="J136:J199" si="5">J135+H136-I136</f>
        <v>-239039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si="4"/>
        <v>-20000</v>
      </c>
      <c r="E137" s="18"/>
      <c r="F137" s="7"/>
      <c r="G137" s="19"/>
      <c r="H137" s="35"/>
      <c r="I137" s="35"/>
      <c r="J137" s="35">
        <f t="shared" si="5"/>
        <v>-239039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4"/>
        <v>-20000</v>
      </c>
      <c r="E138" s="18"/>
      <c r="F138" s="7"/>
      <c r="G138" s="19"/>
      <c r="H138" s="35"/>
      <c r="I138" s="35"/>
      <c r="J138" s="35">
        <f t="shared" si="5"/>
        <v>-239039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4"/>
        <v>-20000</v>
      </c>
      <c r="E139" s="18"/>
      <c r="F139" s="7"/>
      <c r="G139" s="19"/>
      <c r="H139" s="35"/>
      <c r="I139" s="35"/>
      <c r="J139" s="35">
        <f t="shared" si="5"/>
        <v>-239039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4"/>
        <v>-20000</v>
      </c>
      <c r="E140" s="18"/>
      <c r="F140" s="7"/>
      <c r="G140" s="19"/>
      <c r="H140" s="35"/>
      <c r="I140" s="35"/>
      <c r="J140" s="35">
        <f t="shared" si="5"/>
        <v>-239039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4"/>
        <v>-20000</v>
      </c>
      <c r="E141" s="18"/>
      <c r="F141" s="7"/>
      <c r="G141" s="19"/>
      <c r="H141" s="35"/>
      <c r="I141" s="35"/>
      <c r="J141" s="35">
        <f t="shared" si="5"/>
        <v>-239039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4"/>
        <v>-20000</v>
      </c>
      <c r="E142" s="18"/>
      <c r="F142" s="7"/>
      <c r="G142" s="19"/>
      <c r="H142" s="35"/>
      <c r="I142" s="35"/>
      <c r="J142" s="35">
        <f t="shared" si="5"/>
        <v>-239039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4"/>
        <v>-20000</v>
      </c>
      <c r="E143" s="18"/>
      <c r="F143" s="7"/>
      <c r="G143" s="19"/>
      <c r="H143" s="35"/>
      <c r="I143" s="35"/>
      <c r="J143" s="35">
        <f t="shared" si="5"/>
        <v>-239039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4"/>
        <v>-20000</v>
      </c>
      <c r="E144" s="18"/>
      <c r="F144" s="7"/>
      <c r="G144" s="19"/>
      <c r="H144" s="35"/>
      <c r="I144" s="35"/>
      <c r="J144" s="35">
        <f t="shared" si="5"/>
        <v>-239039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4"/>
        <v>-20000</v>
      </c>
      <c r="E145" s="18"/>
      <c r="F145" s="7"/>
      <c r="G145" s="19"/>
      <c r="H145" s="35"/>
      <c r="I145" s="35"/>
      <c r="J145" s="35">
        <f t="shared" si="5"/>
        <v>-239039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4"/>
        <v>-20000</v>
      </c>
      <c r="E146" s="18"/>
      <c r="F146" s="7"/>
      <c r="G146" s="19"/>
      <c r="H146" s="35"/>
      <c r="I146" s="35"/>
      <c r="J146" s="35">
        <f t="shared" si="5"/>
        <v>-239039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4"/>
        <v>-20000</v>
      </c>
      <c r="E147" s="18"/>
      <c r="F147" s="7"/>
      <c r="G147" s="19"/>
      <c r="H147" s="35"/>
      <c r="I147" s="35"/>
      <c r="J147" s="35">
        <f t="shared" si="5"/>
        <v>-239039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4"/>
        <v>-20000</v>
      </c>
      <c r="E148" s="18"/>
      <c r="F148" s="7"/>
      <c r="G148" s="19"/>
      <c r="H148" s="35"/>
      <c r="I148" s="35"/>
      <c r="J148" s="35">
        <f t="shared" si="5"/>
        <v>-239039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4"/>
        <v>-20000</v>
      </c>
      <c r="E149" s="18"/>
      <c r="F149" s="7"/>
      <c r="G149" s="19"/>
      <c r="H149" s="35"/>
      <c r="I149" s="35"/>
      <c r="J149" s="35">
        <f t="shared" si="5"/>
        <v>-239039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4"/>
        <v>-20000</v>
      </c>
      <c r="E150" s="18"/>
      <c r="F150" s="7"/>
      <c r="G150" s="19"/>
      <c r="H150" s="35"/>
      <c r="I150" s="35"/>
      <c r="J150" s="35">
        <f t="shared" si="5"/>
        <v>-239039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4"/>
        <v>-20000</v>
      </c>
      <c r="E151" s="18"/>
      <c r="F151" s="7"/>
      <c r="G151" s="19"/>
      <c r="H151" s="35"/>
      <c r="I151" s="35"/>
      <c r="J151" s="35">
        <f t="shared" si="5"/>
        <v>-239039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4"/>
        <v>-20000</v>
      </c>
      <c r="E152" s="18"/>
      <c r="F152" s="7"/>
      <c r="G152" s="19"/>
      <c r="H152" s="35"/>
      <c r="I152" s="35"/>
      <c r="J152" s="35">
        <f t="shared" si="5"/>
        <v>-239039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4"/>
        <v>-20000</v>
      </c>
      <c r="E153" s="18"/>
      <c r="F153" s="7"/>
      <c r="G153" s="19"/>
      <c r="H153" s="35"/>
      <c r="I153" s="35"/>
      <c r="J153" s="35">
        <f t="shared" si="5"/>
        <v>-239039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4"/>
        <v>-20000</v>
      </c>
      <c r="E154" s="18"/>
      <c r="F154" s="7"/>
      <c r="G154" s="19"/>
      <c r="H154" s="35"/>
      <c r="I154" s="35"/>
      <c r="J154" s="35">
        <f t="shared" si="5"/>
        <v>-239039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4"/>
        <v>-20000</v>
      </c>
      <c r="E155" s="18"/>
      <c r="F155" s="7"/>
      <c r="G155" s="19"/>
      <c r="H155" s="35"/>
      <c r="I155" s="35"/>
      <c r="J155" s="35">
        <f t="shared" si="5"/>
        <v>-239039</v>
      </c>
      <c r="K155" s="20"/>
      <c r="L155" s="7"/>
    </row>
    <row r="156" spans="1:12" s="9" customFormat="1" ht="18.75" x14ac:dyDescent="0.3">
      <c r="A156" s="19"/>
      <c r="B156" s="17"/>
      <c r="C156" s="17"/>
      <c r="D156" s="17">
        <f t="shared" si="4"/>
        <v>-20000</v>
      </c>
      <c r="E156" s="18"/>
      <c r="F156" s="7"/>
      <c r="G156" s="19"/>
      <c r="H156" s="35"/>
      <c r="I156" s="35"/>
      <c r="J156" s="35">
        <f t="shared" si="5"/>
        <v>-239039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4"/>
        <v>-20000</v>
      </c>
      <c r="E157" s="18"/>
      <c r="F157" s="7"/>
      <c r="G157" s="19"/>
      <c r="H157" s="35"/>
      <c r="I157" s="35"/>
      <c r="J157" s="35">
        <f t="shared" si="5"/>
        <v>-239039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4"/>
        <v>-20000</v>
      </c>
      <c r="E158" s="18"/>
      <c r="F158" s="7"/>
      <c r="G158" s="19"/>
      <c r="H158" s="35"/>
      <c r="I158" s="35"/>
      <c r="J158" s="35">
        <f t="shared" si="5"/>
        <v>-239039</v>
      </c>
      <c r="K158" s="20"/>
      <c r="L158" s="7"/>
    </row>
    <row r="159" spans="1:12" s="9" customFormat="1" ht="18.75" x14ac:dyDescent="0.3">
      <c r="A159" s="19"/>
      <c r="B159" s="17"/>
      <c r="C159" s="17"/>
      <c r="D159" s="17">
        <f t="shared" si="4"/>
        <v>-20000</v>
      </c>
      <c r="E159" s="18"/>
      <c r="F159" s="7"/>
      <c r="G159" s="19"/>
      <c r="H159" s="35"/>
      <c r="I159" s="35"/>
      <c r="J159" s="35">
        <f t="shared" si="5"/>
        <v>-239039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4"/>
        <v>-20000</v>
      </c>
      <c r="E160" s="18"/>
      <c r="F160" s="7"/>
      <c r="G160" s="19"/>
      <c r="H160" s="35"/>
      <c r="I160" s="35"/>
      <c r="J160" s="35">
        <f t="shared" si="5"/>
        <v>-239039</v>
      </c>
      <c r="K160" s="20"/>
      <c r="L160" s="7"/>
    </row>
    <row r="161" spans="1:12" s="9" customFormat="1" ht="18.75" x14ac:dyDescent="0.3">
      <c r="A161" s="19"/>
      <c r="B161" s="17"/>
      <c r="C161" s="17"/>
      <c r="D161" s="17">
        <f t="shared" si="4"/>
        <v>-20000</v>
      </c>
      <c r="E161" s="18"/>
      <c r="F161" s="7"/>
      <c r="G161" s="19"/>
      <c r="H161" s="35"/>
      <c r="I161" s="35"/>
      <c r="J161" s="35">
        <f t="shared" si="5"/>
        <v>-239039</v>
      </c>
      <c r="K161" s="20"/>
      <c r="L161" s="7"/>
    </row>
    <row r="162" spans="1:12" s="9" customFormat="1" ht="18.75" x14ac:dyDescent="0.3">
      <c r="A162" s="19"/>
      <c r="B162" s="17"/>
      <c r="C162" s="17"/>
      <c r="D162" s="17">
        <f t="shared" si="4"/>
        <v>-20000</v>
      </c>
      <c r="E162" s="18"/>
      <c r="F162" s="7"/>
      <c r="G162" s="19"/>
      <c r="H162" s="35"/>
      <c r="I162" s="35"/>
      <c r="J162" s="35">
        <f t="shared" si="5"/>
        <v>-239039</v>
      </c>
      <c r="K162" s="20"/>
      <c r="L162" s="7"/>
    </row>
    <row r="163" spans="1:12" s="9" customFormat="1" ht="18.75" x14ac:dyDescent="0.3">
      <c r="A163" s="19"/>
      <c r="B163" s="17"/>
      <c r="C163" s="17"/>
      <c r="D163" s="17">
        <f t="shared" si="4"/>
        <v>-20000</v>
      </c>
      <c r="E163" s="18"/>
      <c r="F163" s="7"/>
      <c r="G163" s="19"/>
      <c r="H163" s="35"/>
      <c r="I163" s="35"/>
      <c r="J163" s="35">
        <f t="shared" si="5"/>
        <v>-239039</v>
      </c>
      <c r="K163" s="20"/>
      <c r="L163" s="7"/>
    </row>
    <row r="164" spans="1:12" s="9" customFormat="1" ht="18.75" x14ac:dyDescent="0.3">
      <c r="A164" s="19"/>
      <c r="B164" s="17"/>
      <c r="C164" s="17"/>
      <c r="D164" s="17">
        <f t="shared" si="4"/>
        <v>-20000</v>
      </c>
      <c r="E164" s="18"/>
      <c r="F164" s="7"/>
      <c r="G164" s="19"/>
      <c r="H164" s="35"/>
      <c r="I164" s="35"/>
      <c r="J164" s="35">
        <f t="shared" si="5"/>
        <v>-239039</v>
      </c>
      <c r="K164" s="20"/>
      <c r="L164" s="7"/>
    </row>
    <row r="165" spans="1:12" s="9" customFormat="1" ht="18.75" x14ac:dyDescent="0.3">
      <c r="A165" s="19"/>
      <c r="B165" s="17"/>
      <c r="C165" s="17"/>
      <c r="D165" s="17">
        <f t="shared" si="4"/>
        <v>-20000</v>
      </c>
      <c r="E165" s="18"/>
      <c r="F165" s="7"/>
      <c r="G165" s="19"/>
      <c r="H165" s="35"/>
      <c r="I165" s="35"/>
      <c r="J165" s="35">
        <f t="shared" si="5"/>
        <v>-239039</v>
      </c>
      <c r="K165" s="20"/>
      <c r="L165" s="7"/>
    </row>
    <row r="166" spans="1:12" s="9" customFormat="1" ht="18.75" x14ac:dyDescent="0.3">
      <c r="A166" s="19"/>
      <c r="B166" s="17"/>
      <c r="C166" s="17"/>
      <c r="D166" s="17">
        <f t="shared" si="4"/>
        <v>-20000</v>
      </c>
      <c r="E166" s="18"/>
      <c r="F166" s="7"/>
      <c r="G166" s="19"/>
      <c r="H166" s="35"/>
      <c r="I166" s="35"/>
      <c r="J166" s="35">
        <f t="shared" si="5"/>
        <v>-239039</v>
      </c>
      <c r="K166" s="20"/>
      <c r="L166" s="7"/>
    </row>
    <row r="167" spans="1:12" s="9" customFormat="1" ht="18.75" x14ac:dyDescent="0.3">
      <c r="A167" s="19"/>
      <c r="B167" s="17"/>
      <c r="C167" s="17"/>
      <c r="D167" s="17">
        <f t="shared" si="4"/>
        <v>-20000</v>
      </c>
      <c r="E167" s="18"/>
      <c r="F167" s="7"/>
      <c r="G167" s="19"/>
      <c r="H167" s="35"/>
      <c r="I167" s="35"/>
      <c r="J167" s="35">
        <f t="shared" si="5"/>
        <v>-239039</v>
      </c>
      <c r="K167" s="20"/>
      <c r="L167" s="7"/>
    </row>
    <row r="168" spans="1:12" s="9" customFormat="1" ht="18.75" x14ac:dyDescent="0.3">
      <c r="A168" s="19"/>
      <c r="B168" s="17"/>
      <c r="C168" s="17"/>
      <c r="D168" s="17">
        <f t="shared" si="4"/>
        <v>-20000</v>
      </c>
      <c r="E168" s="18"/>
      <c r="F168" s="7"/>
      <c r="G168" s="19"/>
      <c r="H168" s="35"/>
      <c r="I168" s="35"/>
      <c r="J168" s="35">
        <f t="shared" si="5"/>
        <v>-239039</v>
      </c>
      <c r="K168" s="20"/>
      <c r="L168" s="7"/>
    </row>
    <row r="169" spans="1:12" s="9" customFormat="1" ht="18.75" x14ac:dyDescent="0.3">
      <c r="A169" s="19"/>
      <c r="B169" s="17"/>
      <c r="C169" s="17"/>
      <c r="D169" s="17">
        <f t="shared" si="4"/>
        <v>-20000</v>
      </c>
      <c r="E169" s="18"/>
      <c r="F169" s="7"/>
      <c r="G169" s="19"/>
      <c r="H169" s="35"/>
      <c r="I169" s="35"/>
      <c r="J169" s="35">
        <f t="shared" si="5"/>
        <v>-239039</v>
      </c>
      <c r="K169" s="20"/>
      <c r="L169" s="7"/>
    </row>
    <row r="170" spans="1:12" s="9" customFormat="1" ht="18.75" x14ac:dyDescent="0.3">
      <c r="A170" s="19"/>
      <c r="B170" s="17"/>
      <c r="C170" s="17"/>
      <c r="D170" s="17">
        <f t="shared" si="4"/>
        <v>-20000</v>
      </c>
      <c r="E170" s="18"/>
      <c r="F170" s="7"/>
      <c r="G170" s="19"/>
      <c r="H170" s="35"/>
      <c r="I170" s="35"/>
      <c r="J170" s="35">
        <f t="shared" si="5"/>
        <v>-239039</v>
      </c>
      <c r="K170" s="20"/>
      <c r="L170" s="7"/>
    </row>
    <row r="171" spans="1:12" s="9" customFormat="1" ht="18.75" x14ac:dyDescent="0.3">
      <c r="A171" s="19"/>
      <c r="B171" s="17"/>
      <c r="C171" s="17"/>
      <c r="D171" s="17">
        <f t="shared" si="4"/>
        <v>-20000</v>
      </c>
      <c r="E171" s="18"/>
      <c r="F171" s="7"/>
      <c r="G171" s="19"/>
      <c r="H171" s="35"/>
      <c r="I171" s="35"/>
      <c r="J171" s="35">
        <f t="shared" si="5"/>
        <v>-239039</v>
      </c>
      <c r="K171" s="20"/>
      <c r="L171" s="7"/>
    </row>
    <row r="172" spans="1:12" s="9" customFormat="1" ht="18.75" x14ac:dyDescent="0.3">
      <c r="A172" s="19"/>
      <c r="B172" s="17"/>
      <c r="C172" s="17"/>
      <c r="D172" s="17">
        <f t="shared" si="4"/>
        <v>-20000</v>
      </c>
      <c r="E172" s="18"/>
      <c r="F172" s="7"/>
      <c r="G172" s="19"/>
      <c r="H172" s="35"/>
      <c r="I172" s="35"/>
      <c r="J172" s="35">
        <f t="shared" si="5"/>
        <v>-239039</v>
      </c>
      <c r="K172" s="20"/>
      <c r="L172" s="7"/>
    </row>
    <row r="173" spans="1:12" s="9" customFormat="1" ht="18.75" x14ac:dyDescent="0.3">
      <c r="A173" s="19"/>
      <c r="B173" s="17"/>
      <c r="C173" s="17"/>
      <c r="D173" s="17">
        <f t="shared" si="4"/>
        <v>-20000</v>
      </c>
      <c r="E173" s="18"/>
      <c r="F173" s="7"/>
      <c r="G173" s="19"/>
      <c r="H173" s="35"/>
      <c r="I173" s="35"/>
      <c r="J173" s="35">
        <f t="shared" si="5"/>
        <v>-239039</v>
      </c>
      <c r="K173" s="20"/>
      <c r="L173" s="7"/>
    </row>
    <row r="174" spans="1:12" s="9" customFormat="1" ht="18.75" x14ac:dyDescent="0.3">
      <c r="A174" s="19"/>
      <c r="B174" s="17"/>
      <c r="C174" s="17"/>
      <c r="D174" s="17">
        <f t="shared" si="4"/>
        <v>-20000</v>
      </c>
      <c r="E174" s="18"/>
      <c r="F174" s="7"/>
      <c r="G174" s="19"/>
      <c r="H174" s="35"/>
      <c r="I174" s="35"/>
      <c r="J174" s="35">
        <f t="shared" si="5"/>
        <v>-239039</v>
      </c>
      <c r="K174" s="20"/>
      <c r="L174" s="7"/>
    </row>
    <row r="175" spans="1:12" s="9" customFormat="1" ht="18.75" x14ac:dyDescent="0.3">
      <c r="A175" s="19"/>
      <c r="B175" s="17"/>
      <c r="C175" s="17"/>
      <c r="D175" s="17">
        <f t="shared" si="4"/>
        <v>-20000</v>
      </c>
      <c r="E175" s="18"/>
      <c r="F175" s="7"/>
      <c r="G175" s="19"/>
      <c r="H175" s="35"/>
      <c r="I175" s="35"/>
      <c r="J175" s="35">
        <f t="shared" si="5"/>
        <v>-239039</v>
      </c>
      <c r="K175" s="20"/>
      <c r="L175" s="7"/>
    </row>
    <row r="176" spans="1:12" s="9" customFormat="1" ht="18.75" x14ac:dyDescent="0.3">
      <c r="A176" s="19"/>
      <c r="B176" s="17"/>
      <c r="C176" s="17"/>
      <c r="D176" s="17">
        <f t="shared" si="4"/>
        <v>-20000</v>
      </c>
      <c r="E176" s="18"/>
      <c r="F176" s="7"/>
      <c r="G176" s="19"/>
      <c r="H176" s="35"/>
      <c r="I176" s="35"/>
      <c r="J176" s="35">
        <f t="shared" si="5"/>
        <v>-239039</v>
      </c>
      <c r="K176" s="20"/>
      <c r="L176" s="7"/>
    </row>
    <row r="177" spans="1:12" s="9" customFormat="1" ht="18.75" x14ac:dyDescent="0.3">
      <c r="A177" s="19"/>
      <c r="B177" s="17"/>
      <c r="C177" s="17"/>
      <c r="D177" s="17">
        <f t="shared" si="4"/>
        <v>-20000</v>
      </c>
      <c r="E177" s="18"/>
      <c r="F177" s="7"/>
      <c r="G177" s="19"/>
      <c r="H177" s="35"/>
      <c r="I177" s="35"/>
      <c r="J177" s="35">
        <f t="shared" si="5"/>
        <v>-239039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4"/>
        <v>-20000</v>
      </c>
      <c r="E178" s="18"/>
      <c r="F178" s="7"/>
      <c r="G178" s="19"/>
      <c r="H178" s="35"/>
      <c r="I178" s="35"/>
      <c r="J178" s="35">
        <f t="shared" si="5"/>
        <v>-239039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4"/>
        <v>-20000</v>
      </c>
      <c r="E179" s="18"/>
      <c r="F179" s="7"/>
      <c r="G179" s="19"/>
      <c r="H179" s="35"/>
      <c r="I179" s="35"/>
      <c r="J179" s="35">
        <f t="shared" si="5"/>
        <v>-239039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4"/>
        <v>-20000</v>
      </c>
      <c r="E180" s="18"/>
      <c r="F180" s="7"/>
      <c r="G180" s="19"/>
      <c r="H180" s="35"/>
      <c r="I180" s="35"/>
      <c r="J180" s="35">
        <f t="shared" si="5"/>
        <v>-239039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4"/>
        <v>-20000</v>
      </c>
      <c r="E181" s="18"/>
      <c r="F181" s="7"/>
      <c r="G181" s="19"/>
      <c r="H181" s="35"/>
      <c r="I181" s="35"/>
      <c r="J181" s="35">
        <f t="shared" si="5"/>
        <v>-239039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4"/>
        <v>-20000</v>
      </c>
      <c r="E182" s="18"/>
      <c r="F182" s="7"/>
      <c r="G182" s="19"/>
      <c r="H182" s="35"/>
      <c r="I182" s="35"/>
      <c r="J182" s="35">
        <f t="shared" si="5"/>
        <v>-239039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4"/>
        <v>-20000</v>
      </c>
      <c r="E183" s="18"/>
      <c r="F183" s="7"/>
      <c r="G183" s="19"/>
      <c r="H183" s="35"/>
      <c r="I183" s="35"/>
      <c r="J183" s="35">
        <f t="shared" si="5"/>
        <v>-239039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4"/>
        <v>-20000</v>
      </c>
      <c r="E184" s="18"/>
      <c r="F184" s="7"/>
      <c r="G184" s="19"/>
      <c r="H184" s="35"/>
      <c r="I184" s="35"/>
      <c r="J184" s="35">
        <f t="shared" si="5"/>
        <v>-239039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4"/>
        <v>-20000</v>
      </c>
      <c r="E185" s="18"/>
      <c r="F185" s="7"/>
      <c r="G185" s="19"/>
      <c r="H185" s="35"/>
      <c r="I185" s="35"/>
      <c r="J185" s="35">
        <f t="shared" si="5"/>
        <v>-239039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4"/>
        <v>-20000</v>
      </c>
      <c r="E186" s="18"/>
      <c r="F186" s="7"/>
      <c r="G186" s="19"/>
      <c r="H186" s="35"/>
      <c r="I186" s="35"/>
      <c r="J186" s="35">
        <f t="shared" si="5"/>
        <v>-239039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4"/>
        <v>-20000</v>
      </c>
      <c r="E187" s="18"/>
      <c r="F187" s="7"/>
      <c r="G187" s="19"/>
      <c r="H187" s="35"/>
      <c r="I187" s="35"/>
      <c r="J187" s="35">
        <f t="shared" si="5"/>
        <v>-239039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4"/>
        <v>-20000</v>
      </c>
      <c r="E188" s="18"/>
      <c r="F188" s="7"/>
      <c r="G188" s="19"/>
      <c r="H188" s="35"/>
      <c r="I188" s="35"/>
      <c r="J188" s="35">
        <f t="shared" si="5"/>
        <v>-239039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4"/>
        <v>-20000</v>
      </c>
      <c r="E189" s="18"/>
      <c r="F189" s="7"/>
      <c r="G189" s="19"/>
      <c r="H189" s="35"/>
      <c r="I189" s="35"/>
      <c r="J189" s="35">
        <f t="shared" si="5"/>
        <v>-239039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4"/>
        <v>-20000</v>
      </c>
      <c r="E190" s="18"/>
      <c r="F190" s="7"/>
      <c r="G190" s="19"/>
      <c r="H190" s="35"/>
      <c r="I190" s="35"/>
      <c r="J190" s="35">
        <f t="shared" si="5"/>
        <v>-239039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4"/>
        <v>-20000</v>
      </c>
      <c r="E191" s="18"/>
      <c r="F191" s="7"/>
      <c r="G191" s="19"/>
      <c r="H191" s="35"/>
      <c r="I191" s="35"/>
      <c r="J191" s="35">
        <f t="shared" si="5"/>
        <v>-239039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4"/>
        <v>-20000</v>
      </c>
      <c r="E192" s="18"/>
      <c r="F192" s="7"/>
      <c r="G192" s="19"/>
      <c r="H192" s="35"/>
      <c r="I192" s="35"/>
      <c r="J192" s="35">
        <f t="shared" si="5"/>
        <v>-239039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4"/>
        <v>-20000</v>
      </c>
      <c r="E193" s="18"/>
      <c r="F193" s="7"/>
      <c r="G193" s="19"/>
      <c r="H193" s="35"/>
      <c r="I193" s="35"/>
      <c r="J193" s="35">
        <f t="shared" si="5"/>
        <v>-239039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4"/>
        <v>-20000</v>
      </c>
      <c r="E194" s="18"/>
      <c r="F194" s="7"/>
      <c r="G194" s="19"/>
      <c r="H194" s="35"/>
      <c r="I194" s="35"/>
      <c r="J194" s="35">
        <f t="shared" si="5"/>
        <v>-239039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4"/>
        <v>-20000</v>
      </c>
      <c r="E195" s="18"/>
      <c r="F195" s="7"/>
      <c r="G195" s="19"/>
      <c r="H195" s="35"/>
      <c r="I195" s="35"/>
      <c r="J195" s="35">
        <f t="shared" si="5"/>
        <v>-239039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4"/>
        <v>-20000</v>
      </c>
      <c r="E196" s="18"/>
      <c r="F196" s="7"/>
      <c r="G196" s="19"/>
      <c r="H196" s="35"/>
      <c r="I196" s="35"/>
      <c r="J196" s="35">
        <f t="shared" si="5"/>
        <v>-239039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4"/>
        <v>-20000</v>
      </c>
      <c r="E197" s="18"/>
      <c r="F197" s="7"/>
      <c r="G197" s="19"/>
      <c r="H197" s="35"/>
      <c r="I197" s="35"/>
      <c r="J197" s="35">
        <f t="shared" si="5"/>
        <v>-239039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4"/>
        <v>-20000</v>
      </c>
      <c r="E198" s="18"/>
      <c r="F198" s="7"/>
      <c r="G198" s="19"/>
      <c r="H198" s="35"/>
      <c r="I198" s="35"/>
      <c r="J198" s="35">
        <f t="shared" si="5"/>
        <v>-239039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ref="D199:D262" si="6">D198+B199-C199</f>
        <v>-20000</v>
      </c>
      <c r="E199" s="18"/>
      <c r="F199" s="7"/>
      <c r="G199" s="19"/>
      <c r="H199" s="35"/>
      <c r="I199" s="35"/>
      <c r="J199" s="35">
        <f t="shared" si="5"/>
        <v>-239039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si="6"/>
        <v>-20000</v>
      </c>
      <c r="E200" s="18"/>
      <c r="F200" s="7"/>
      <c r="G200" s="19"/>
      <c r="H200" s="35"/>
      <c r="I200" s="35"/>
      <c r="J200" s="35">
        <f t="shared" ref="J200:J263" si="7">J199+H200-I200</f>
        <v>-239039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si="6"/>
        <v>-20000</v>
      </c>
      <c r="E201" s="18"/>
      <c r="F201" s="7"/>
      <c r="G201" s="19"/>
      <c r="H201" s="35"/>
      <c r="I201" s="35"/>
      <c r="J201" s="35">
        <f t="shared" si="7"/>
        <v>-239039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6"/>
        <v>-20000</v>
      </c>
      <c r="E202" s="18"/>
      <c r="F202" s="7"/>
      <c r="G202" s="19"/>
      <c r="H202" s="35"/>
      <c r="I202" s="35"/>
      <c r="J202" s="35">
        <f t="shared" si="7"/>
        <v>-239039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6"/>
        <v>-20000</v>
      </c>
      <c r="E203" s="18"/>
      <c r="F203" s="7"/>
      <c r="G203" s="19"/>
      <c r="H203" s="35"/>
      <c r="I203" s="35"/>
      <c r="J203" s="35">
        <f t="shared" si="7"/>
        <v>-239039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6"/>
        <v>-20000</v>
      </c>
      <c r="E204" s="18"/>
      <c r="F204" s="7"/>
      <c r="G204" s="19"/>
      <c r="H204" s="35"/>
      <c r="I204" s="35"/>
      <c r="J204" s="35">
        <f t="shared" si="7"/>
        <v>-239039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6"/>
        <v>-20000</v>
      </c>
      <c r="E205" s="18"/>
      <c r="F205" s="7"/>
      <c r="G205" s="19"/>
      <c r="H205" s="35"/>
      <c r="I205" s="35"/>
      <c r="J205" s="35">
        <f t="shared" si="7"/>
        <v>-239039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6"/>
        <v>-20000</v>
      </c>
      <c r="E206" s="18"/>
      <c r="F206" s="7"/>
      <c r="G206" s="19"/>
      <c r="H206" s="35"/>
      <c r="I206" s="35"/>
      <c r="J206" s="35">
        <f t="shared" si="7"/>
        <v>-239039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6"/>
        <v>-20000</v>
      </c>
      <c r="E207" s="18"/>
      <c r="F207" s="7"/>
      <c r="G207" s="19"/>
      <c r="H207" s="35"/>
      <c r="I207" s="35"/>
      <c r="J207" s="35">
        <f t="shared" si="7"/>
        <v>-239039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6"/>
        <v>-20000</v>
      </c>
      <c r="E208" s="18"/>
      <c r="F208" s="7"/>
      <c r="G208" s="19"/>
      <c r="H208" s="35"/>
      <c r="I208" s="35"/>
      <c r="J208" s="35">
        <f t="shared" si="7"/>
        <v>-239039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6"/>
        <v>-20000</v>
      </c>
      <c r="E209" s="18"/>
      <c r="F209" s="7"/>
      <c r="G209" s="19"/>
      <c r="H209" s="35"/>
      <c r="I209" s="35"/>
      <c r="J209" s="35">
        <f t="shared" si="7"/>
        <v>-239039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6"/>
        <v>-20000</v>
      </c>
      <c r="E210" s="18"/>
      <c r="F210" s="7"/>
      <c r="G210" s="19"/>
      <c r="H210" s="35"/>
      <c r="I210" s="35"/>
      <c r="J210" s="35">
        <f t="shared" si="7"/>
        <v>-239039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6"/>
        <v>-20000</v>
      </c>
      <c r="E211" s="18"/>
      <c r="F211" s="7"/>
      <c r="G211" s="19"/>
      <c r="H211" s="35"/>
      <c r="I211" s="35"/>
      <c r="J211" s="35">
        <f t="shared" si="7"/>
        <v>-239039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6"/>
        <v>-20000</v>
      </c>
      <c r="E212" s="18"/>
      <c r="F212" s="7"/>
      <c r="G212" s="19"/>
      <c r="H212" s="35"/>
      <c r="I212" s="35"/>
      <c r="J212" s="35">
        <f t="shared" si="7"/>
        <v>-239039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6"/>
        <v>-20000</v>
      </c>
      <c r="E213" s="18"/>
      <c r="F213" s="7"/>
      <c r="G213" s="19"/>
      <c r="H213" s="35"/>
      <c r="I213" s="35"/>
      <c r="J213" s="35">
        <f t="shared" si="7"/>
        <v>-239039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6"/>
        <v>-20000</v>
      </c>
      <c r="E214" s="18"/>
      <c r="F214" s="7"/>
      <c r="G214" s="19"/>
      <c r="H214" s="35"/>
      <c r="I214" s="35"/>
      <c r="J214" s="35">
        <f t="shared" si="7"/>
        <v>-239039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6"/>
        <v>-20000</v>
      </c>
      <c r="E215" s="18"/>
      <c r="F215" s="7"/>
      <c r="G215" s="19"/>
      <c r="H215" s="35"/>
      <c r="I215" s="35"/>
      <c r="J215" s="35">
        <f t="shared" si="7"/>
        <v>-239039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6"/>
        <v>-20000</v>
      </c>
      <c r="E216" s="18"/>
      <c r="F216" s="7"/>
      <c r="G216" s="19"/>
      <c r="H216" s="35"/>
      <c r="I216" s="35"/>
      <c r="J216" s="35">
        <f t="shared" si="7"/>
        <v>-239039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6"/>
        <v>-20000</v>
      </c>
      <c r="E217" s="18"/>
      <c r="F217" s="7"/>
      <c r="G217" s="19"/>
      <c r="H217" s="35"/>
      <c r="I217" s="35"/>
      <c r="J217" s="35">
        <f t="shared" si="7"/>
        <v>-239039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6"/>
        <v>-20000</v>
      </c>
      <c r="E218" s="18"/>
      <c r="F218" s="7"/>
      <c r="G218" s="19"/>
      <c r="H218" s="35"/>
      <c r="I218" s="35"/>
      <c r="J218" s="35">
        <f t="shared" si="7"/>
        <v>-239039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6"/>
        <v>-20000</v>
      </c>
      <c r="E219" s="18"/>
      <c r="F219" s="7"/>
      <c r="G219" s="19"/>
      <c r="H219" s="35"/>
      <c r="I219" s="35"/>
      <c r="J219" s="35">
        <f t="shared" si="7"/>
        <v>-239039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6"/>
        <v>-20000</v>
      </c>
      <c r="E220" s="18"/>
      <c r="F220" s="7"/>
      <c r="G220" s="19"/>
      <c r="H220" s="35"/>
      <c r="I220" s="35"/>
      <c r="J220" s="35">
        <f t="shared" si="7"/>
        <v>-239039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6"/>
        <v>-20000</v>
      </c>
      <c r="E221" s="18"/>
      <c r="F221" s="7"/>
      <c r="G221" s="19"/>
      <c r="H221" s="35"/>
      <c r="I221" s="35"/>
      <c r="J221" s="35">
        <f t="shared" si="7"/>
        <v>-239039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6"/>
        <v>-20000</v>
      </c>
      <c r="E222" s="18"/>
      <c r="F222" s="7"/>
      <c r="G222" s="19"/>
      <c r="H222" s="35"/>
      <c r="I222" s="35"/>
      <c r="J222" s="35">
        <f t="shared" si="7"/>
        <v>-239039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6"/>
        <v>-20000</v>
      </c>
      <c r="E223" s="18"/>
      <c r="F223" s="7"/>
      <c r="G223" s="19"/>
      <c r="H223" s="35"/>
      <c r="I223" s="35"/>
      <c r="J223" s="35">
        <f t="shared" si="7"/>
        <v>-239039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6"/>
        <v>-20000</v>
      </c>
      <c r="E224" s="18"/>
      <c r="F224" s="7"/>
      <c r="G224" s="19"/>
      <c r="H224" s="35"/>
      <c r="I224" s="35"/>
      <c r="J224" s="35">
        <f t="shared" si="7"/>
        <v>-239039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6"/>
        <v>-20000</v>
      </c>
      <c r="E225" s="18"/>
      <c r="F225" s="7"/>
      <c r="G225" s="19"/>
      <c r="H225" s="35"/>
      <c r="I225" s="35"/>
      <c r="J225" s="35">
        <f t="shared" si="7"/>
        <v>-239039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6"/>
        <v>-20000</v>
      </c>
      <c r="E226" s="18"/>
      <c r="F226" s="7"/>
      <c r="G226" s="19"/>
      <c r="H226" s="35"/>
      <c r="I226" s="35"/>
      <c r="J226" s="35">
        <f t="shared" si="7"/>
        <v>-239039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6"/>
        <v>-20000</v>
      </c>
      <c r="E227" s="18"/>
      <c r="F227" s="7"/>
      <c r="G227" s="19"/>
      <c r="H227" s="35"/>
      <c r="I227" s="35"/>
      <c r="J227" s="35">
        <f t="shared" si="7"/>
        <v>-239039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6"/>
        <v>-20000</v>
      </c>
      <c r="E228" s="18"/>
      <c r="F228" s="7"/>
      <c r="G228" s="19"/>
      <c r="H228" s="35"/>
      <c r="I228" s="35"/>
      <c r="J228" s="35">
        <f t="shared" si="7"/>
        <v>-239039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6"/>
        <v>-20000</v>
      </c>
      <c r="E229" s="18"/>
      <c r="F229" s="7"/>
      <c r="G229" s="19"/>
      <c r="H229" s="35"/>
      <c r="I229" s="35"/>
      <c r="J229" s="35">
        <f t="shared" si="7"/>
        <v>-239039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6"/>
        <v>-20000</v>
      </c>
      <c r="E230" s="18"/>
      <c r="F230" s="7"/>
      <c r="G230" s="19"/>
      <c r="H230" s="35"/>
      <c r="I230" s="35"/>
      <c r="J230" s="35">
        <f t="shared" si="7"/>
        <v>-239039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6"/>
        <v>-20000</v>
      </c>
      <c r="E231" s="18"/>
      <c r="F231" s="7"/>
      <c r="G231" s="19"/>
      <c r="H231" s="35"/>
      <c r="I231" s="35"/>
      <c r="J231" s="35">
        <f t="shared" si="7"/>
        <v>-239039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6"/>
        <v>-20000</v>
      </c>
      <c r="E232" s="18"/>
      <c r="F232" s="7"/>
      <c r="G232" s="19"/>
      <c r="H232" s="35"/>
      <c r="I232" s="35"/>
      <c r="J232" s="35">
        <f t="shared" si="7"/>
        <v>-239039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6"/>
        <v>-20000</v>
      </c>
      <c r="E233" s="18"/>
      <c r="F233" s="7"/>
      <c r="G233" s="19"/>
      <c r="H233" s="35"/>
      <c r="I233" s="35"/>
      <c r="J233" s="35">
        <f t="shared" si="7"/>
        <v>-239039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6"/>
        <v>-20000</v>
      </c>
      <c r="E234" s="18"/>
      <c r="F234" s="7"/>
      <c r="G234" s="19"/>
      <c r="H234" s="35"/>
      <c r="I234" s="35"/>
      <c r="J234" s="35">
        <f t="shared" si="7"/>
        <v>-239039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6"/>
        <v>-20000</v>
      </c>
      <c r="E235" s="18"/>
      <c r="F235" s="7"/>
      <c r="G235" s="19"/>
      <c r="H235" s="35"/>
      <c r="I235" s="35"/>
      <c r="J235" s="35">
        <f t="shared" si="7"/>
        <v>-239039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6"/>
        <v>-20000</v>
      </c>
      <c r="E236" s="18"/>
      <c r="F236" s="7"/>
      <c r="G236" s="19"/>
      <c r="H236" s="35"/>
      <c r="I236" s="35"/>
      <c r="J236" s="35">
        <f t="shared" si="7"/>
        <v>-239039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6"/>
        <v>-20000</v>
      </c>
      <c r="E237" s="18"/>
      <c r="F237" s="7"/>
      <c r="G237" s="19"/>
      <c r="H237" s="35"/>
      <c r="I237" s="35"/>
      <c r="J237" s="35">
        <f t="shared" si="7"/>
        <v>-239039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6"/>
        <v>-20000</v>
      </c>
      <c r="E238" s="18"/>
      <c r="F238" s="7"/>
      <c r="G238" s="19"/>
      <c r="H238" s="35"/>
      <c r="I238" s="35"/>
      <c r="J238" s="35">
        <f t="shared" si="7"/>
        <v>-239039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6"/>
        <v>-20000</v>
      </c>
      <c r="E239" s="18"/>
      <c r="F239" s="7"/>
      <c r="G239" s="19"/>
      <c r="H239" s="35"/>
      <c r="I239" s="35"/>
      <c r="J239" s="35">
        <f t="shared" si="7"/>
        <v>-239039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6"/>
        <v>-20000</v>
      </c>
      <c r="E240" s="18"/>
      <c r="F240" s="7"/>
      <c r="G240" s="19"/>
      <c r="H240" s="35"/>
      <c r="I240" s="35"/>
      <c r="J240" s="35">
        <f t="shared" si="7"/>
        <v>-239039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6"/>
        <v>-20000</v>
      </c>
      <c r="E241" s="18"/>
      <c r="F241" s="7"/>
      <c r="G241" s="19"/>
      <c r="H241" s="35"/>
      <c r="I241" s="35"/>
      <c r="J241" s="35">
        <f t="shared" si="7"/>
        <v>-239039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6"/>
        <v>-20000</v>
      </c>
      <c r="E242" s="18"/>
      <c r="F242" s="7"/>
      <c r="G242" s="19"/>
      <c r="H242" s="35"/>
      <c r="I242" s="35"/>
      <c r="J242" s="35">
        <f t="shared" si="7"/>
        <v>-239039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-20000</v>
      </c>
      <c r="E243" s="18"/>
      <c r="F243" s="7"/>
      <c r="G243" s="19"/>
      <c r="H243" s="35"/>
      <c r="I243" s="35"/>
      <c r="J243" s="35">
        <f t="shared" si="7"/>
        <v>-239039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-20000</v>
      </c>
      <c r="E244" s="18"/>
      <c r="F244" s="7"/>
      <c r="G244" s="19"/>
      <c r="H244" s="35"/>
      <c r="I244" s="35"/>
      <c r="J244" s="35">
        <f t="shared" si="7"/>
        <v>-239039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-20000</v>
      </c>
      <c r="E245" s="18"/>
      <c r="F245" s="7"/>
      <c r="G245" s="19"/>
      <c r="H245" s="35"/>
      <c r="I245" s="35"/>
      <c r="J245" s="35">
        <f t="shared" si="7"/>
        <v>-239039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-20000</v>
      </c>
      <c r="E246" s="18"/>
      <c r="F246" s="7"/>
      <c r="G246" s="19"/>
      <c r="H246" s="35"/>
      <c r="I246" s="35"/>
      <c r="J246" s="35">
        <f t="shared" si="7"/>
        <v>-239039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-20000</v>
      </c>
      <c r="E247" s="18"/>
      <c r="F247" s="7"/>
      <c r="G247" s="19"/>
      <c r="H247" s="35"/>
      <c r="I247" s="35"/>
      <c r="J247" s="35">
        <f t="shared" si="7"/>
        <v>-239039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-20000</v>
      </c>
      <c r="E248" s="18"/>
      <c r="F248" s="7"/>
      <c r="G248" s="19"/>
      <c r="H248" s="35"/>
      <c r="I248" s="35"/>
      <c r="J248" s="35">
        <f t="shared" si="7"/>
        <v>-239039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-20000</v>
      </c>
      <c r="E249" s="18"/>
      <c r="F249" s="7"/>
      <c r="G249" s="19"/>
      <c r="H249" s="35"/>
      <c r="I249" s="35"/>
      <c r="J249" s="35">
        <f t="shared" si="7"/>
        <v>-239039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-20000</v>
      </c>
      <c r="E250" s="18"/>
      <c r="F250" s="7"/>
      <c r="G250" s="19"/>
      <c r="H250" s="35"/>
      <c r="I250" s="35"/>
      <c r="J250" s="35">
        <f t="shared" si="7"/>
        <v>-239039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-20000</v>
      </c>
      <c r="E251" s="18"/>
      <c r="F251" s="7"/>
      <c r="G251" s="19"/>
      <c r="H251" s="35"/>
      <c r="I251" s="35"/>
      <c r="J251" s="35">
        <f t="shared" si="7"/>
        <v>-239039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-20000</v>
      </c>
      <c r="E252" s="18"/>
      <c r="F252" s="7"/>
      <c r="G252" s="19"/>
      <c r="H252" s="35"/>
      <c r="I252" s="35"/>
      <c r="J252" s="35">
        <f t="shared" si="7"/>
        <v>-239039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-20000</v>
      </c>
      <c r="E253" s="18"/>
      <c r="F253" s="7"/>
      <c r="G253" s="19"/>
      <c r="H253" s="35"/>
      <c r="I253" s="35"/>
      <c r="J253" s="35">
        <f t="shared" si="7"/>
        <v>-239039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-20000</v>
      </c>
      <c r="E254" s="18"/>
      <c r="F254" s="7"/>
      <c r="G254" s="19"/>
      <c r="H254" s="35"/>
      <c r="I254" s="35"/>
      <c r="J254" s="35">
        <f t="shared" si="7"/>
        <v>-239039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-20000</v>
      </c>
      <c r="E255" s="18"/>
      <c r="F255" s="7"/>
      <c r="G255" s="19"/>
      <c r="H255" s="35"/>
      <c r="I255" s="35"/>
      <c r="J255" s="35">
        <f t="shared" si="7"/>
        <v>-239039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-20000</v>
      </c>
      <c r="E256" s="18"/>
      <c r="F256" s="7"/>
      <c r="G256" s="19"/>
      <c r="H256" s="35"/>
      <c r="I256" s="35"/>
      <c r="J256" s="35">
        <f t="shared" si="7"/>
        <v>-239039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-20000</v>
      </c>
      <c r="E257" s="18"/>
      <c r="F257" s="7"/>
      <c r="G257" s="19"/>
      <c r="H257" s="35"/>
      <c r="I257" s="35"/>
      <c r="J257" s="35">
        <f t="shared" si="7"/>
        <v>-239039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-20000</v>
      </c>
      <c r="E258" s="18"/>
      <c r="F258" s="7"/>
      <c r="G258" s="19"/>
      <c r="H258" s="35"/>
      <c r="I258" s="35"/>
      <c r="J258" s="35">
        <f t="shared" si="7"/>
        <v>-239039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-20000</v>
      </c>
      <c r="E259" s="18"/>
      <c r="F259" s="7"/>
      <c r="G259" s="19"/>
      <c r="H259" s="35"/>
      <c r="I259" s="35"/>
      <c r="J259" s="35">
        <f t="shared" si="7"/>
        <v>-239039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-20000</v>
      </c>
      <c r="E260" s="18"/>
      <c r="F260" s="7"/>
      <c r="G260" s="19"/>
      <c r="H260" s="35"/>
      <c r="I260" s="35"/>
      <c r="J260" s="35">
        <f t="shared" si="7"/>
        <v>-239039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-20000</v>
      </c>
      <c r="E261" s="18"/>
      <c r="F261" s="7"/>
      <c r="G261" s="19"/>
      <c r="H261" s="35"/>
      <c r="I261" s="35"/>
      <c r="J261" s="35">
        <f t="shared" si="7"/>
        <v>-239039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-20000</v>
      </c>
      <c r="E262" s="18"/>
      <c r="F262" s="7"/>
      <c r="G262" s="19"/>
      <c r="H262" s="35"/>
      <c r="I262" s="35"/>
      <c r="J262" s="35">
        <f t="shared" si="7"/>
        <v>-239039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ref="D263:D326" si="8">D262+B263-C263</f>
        <v>-20000</v>
      </c>
      <c r="E263" s="18"/>
      <c r="F263" s="7"/>
      <c r="G263" s="19"/>
      <c r="H263" s="35"/>
      <c r="I263" s="35"/>
      <c r="J263" s="35">
        <f t="shared" si="7"/>
        <v>-239039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8"/>
        <v>-20000</v>
      </c>
      <c r="E264" s="18"/>
      <c r="F264" s="7"/>
      <c r="G264" s="19"/>
      <c r="H264" s="35"/>
      <c r="I264" s="35"/>
      <c r="J264" s="35">
        <f t="shared" ref="J264:J327" si="9">J263+H264-I264</f>
        <v>-239039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8"/>
        <v>-20000</v>
      </c>
      <c r="E265" s="18"/>
      <c r="F265" s="7"/>
      <c r="G265" s="19"/>
      <c r="H265" s="35"/>
      <c r="I265" s="35"/>
      <c r="J265" s="35">
        <f t="shared" si="9"/>
        <v>-239039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-20000</v>
      </c>
      <c r="E266" s="18"/>
      <c r="F266" s="7"/>
      <c r="G266" s="19"/>
      <c r="H266" s="35"/>
      <c r="I266" s="35"/>
      <c r="J266" s="35">
        <f t="shared" si="9"/>
        <v>-239039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-20000</v>
      </c>
      <c r="E267" s="18"/>
      <c r="F267" s="7"/>
      <c r="G267" s="19"/>
      <c r="H267" s="35"/>
      <c r="I267" s="35"/>
      <c r="J267" s="35">
        <f t="shared" si="9"/>
        <v>-239039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-20000</v>
      </c>
      <c r="E268" s="18"/>
      <c r="F268" s="7"/>
      <c r="G268" s="19"/>
      <c r="H268" s="35"/>
      <c r="I268" s="35"/>
      <c r="J268" s="35">
        <f t="shared" si="9"/>
        <v>-239039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-20000</v>
      </c>
      <c r="E269" s="18"/>
      <c r="F269" s="7"/>
      <c r="G269" s="19"/>
      <c r="H269" s="35"/>
      <c r="I269" s="35"/>
      <c r="J269" s="35">
        <f t="shared" si="9"/>
        <v>-239039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-20000</v>
      </c>
      <c r="E270" s="18"/>
      <c r="F270" s="7"/>
      <c r="G270" s="19"/>
      <c r="H270" s="35"/>
      <c r="I270" s="35"/>
      <c r="J270" s="35">
        <f t="shared" si="9"/>
        <v>-239039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-20000</v>
      </c>
      <c r="E271" s="18"/>
      <c r="F271" s="7"/>
      <c r="G271" s="19"/>
      <c r="H271" s="35"/>
      <c r="I271" s="35"/>
      <c r="J271" s="35">
        <f t="shared" si="9"/>
        <v>-239039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-20000</v>
      </c>
      <c r="E272" s="18"/>
      <c r="F272" s="7"/>
      <c r="G272" s="19"/>
      <c r="H272" s="35"/>
      <c r="I272" s="35"/>
      <c r="J272" s="35">
        <f t="shared" si="9"/>
        <v>-239039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-20000</v>
      </c>
      <c r="E273" s="18"/>
      <c r="F273" s="7"/>
      <c r="G273" s="19"/>
      <c r="H273" s="35"/>
      <c r="I273" s="35"/>
      <c r="J273" s="35">
        <f t="shared" si="9"/>
        <v>-239039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-20000</v>
      </c>
      <c r="E274" s="18"/>
      <c r="F274" s="7"/>
      <c r="G274" s="19"/>
      <c r="H274" s="35"/>
      <c r="I274" s="35"/>
      <c r="J274" s="35">
        <f t="shared" si="9"/>
        <v>-239039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-20000</v>
      </c>
      <c r="E275" s="18"/>
      <c r="F275" s="7"/>
      <c r="G275" s="19"/>
      <c r="H275" s="35"/>
      <c r="I275" s="35"/>
      <c r="J275" s="35">
        <f t="shared" si="9"/>
        <v>-239039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-20000</v>
      </c>
      <c r="E276" s="18"/>
      <c r="F276" s="7"/>
      <c r="G276" s="19"/>
      <c r="H276" s="35"/>
      <c r="I276" s="35"/>
      <c r="J276" s="35">
        <f t="shared" si="9"/>
        <v>-239039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-20000</v>
      </c>
      <c r="E277" s="18"/>
      <c r="F277" s="7"/>
      <c r="G277" s="19"/>
      <c r="H277" s="35"/>
      <c r="I277" s="35"/>
      <c r="J277" s="35">
        <f t="shared" si="9"/>
        <v>-239039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-20000</v>
      </c>
      <c r="E278" s="18"/>
      <c r="F278" s="7"/>
      <c r="G278" s="19"/>
      <c r="H278" s="35"/>
      <c r="I278" s="35"/>
      <c r="J278" s="35">
        <f t="shared" si="9"/>
        <v>-239039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-20000</v>
      </c>
      <c r="E279" s="18"/>
      <c r="F279" s="7"/>
      <c r="G279" s="19"/>
      <c r="H279" s="35"/>
      <c r="I279" s="35"/>
      <c r="J279" s="35">
        <f t="shared" si="9"/>
        <v>-239039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-20000</v>
      </c>
      <c r="E280" s="18"/>
      <c r="F280" s="7"/>
      <c r="G280" s="19"/>
      <c r="H280" s="35"/>
      <c r="I280" s="35"/>
      <c r="J280" s="35">
        <f t="shared" si="9"/>
        <v>-239039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-20000</v>
      </c>
      <c r="E281" s="18"/>
      <c r="F281" s="7"/>
      <c r="G281" s="19"/>
      <c r="H281" s="35"/>
      <c r="I281" s="35"/>
      <c r="J281" s="35">
        <f t="shared" si="9"/>
        <v>-239039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-20000</v>
      </c>
      <c r="E282" s="18"/>
      <c r="F282" s="7"/>
      <c r="G282" s="19"/>
      <c r="H282" s="35"/>
      <c r="I282" s="35"/>
      <c r="J282" s="35">
        <f t="shared" si="9"/>
        <v>-239039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-20000</v>
      </c>
      <c r="E283" s="18"/>
      <c r="F283" s="7"/>
      <c r="G283" s="19"/>
      <c r="H283" s="35"/>
      <c r="I283" s="35"/>
      <c r="J283" s="35">
        <f t="shared" si="9"/>
        <v>-239039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-20000</v>
      </c>
      <c r="E284" s="18"/>
      <c r="F284" s="7"/>
      <c r="G284" s="19"/>
      <c r="H284" s="35"/>
      <c r="I284" s="35"/>
      <c r="J284" s="35">
        <f t="shared" si="9"/>
        <v>-239039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-20000</v>
      </c>
      <c r="E285" s="18"/>
      <c r="F285" s="7"/>
      <c r="G285" s="19"/>
      <c r="H285" s="35"/>
      <c r="I285" s="35"/>
      <c r="J285" s="35">
        <f t="shared" si="9"/>
        <v>-239039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-20000</v>
      </c>
      <c r="E286" s="18"/>
      <c r="F286" s="7"/>
      <c r="G286" s="19"/>
      <c r="H286" s="35"/>
      <c r="I286" s="35"/>
      <c r="J286" s="35">
        <f t="shared" si="9"/>
        <v>-239039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-20000</v>
      </c>
      <c r="E287" s="18"/>
      <c r="F287" s="7"/>
      <c r="G287" s="19"/>
      <c r="H287" s="35"/>
      <c r="I287" s="35"/>
      <c r="J287" s="35">
        <f t="shared" si="9"/>
        <v>-239039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-20000</v>
      </c>
      <c r="E288" s="18"/>
      <c r="F288" s="7"/>
      <c r="G288" s="19"/>
      <c r="H288" s="35"/>
      <c r="I288" s="35"/>
      <c r="J288" s="35">
        <f t="shared" si="9"/>
        <v>-239039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-20000</v>
      </c>
      <c r="E289" s="18"/>
      <c r="F289" s="7"/>
      <c r="G289" s="19"/>
      <c r="H289" s="35"/>
      <c r="I289" s="35"/>
      <c r="J289" s="35">
        <f t="shared" si="9"/>
        <v>-239039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-20000</v>
      </c>
      <c r="E290" s="18"/>
      <c r="F290" s="7"/>
      <c r="G290" s="19"/>
      <c r="H290" s="35"/>
      <c r="I290" s="35"/>
      <c r="J290" s="35">
        <f t="shared" si="9"/>
        <v>-239039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-20000</v>
      </c>
      <c r="E291" s="18"/>
      <c r="F291" s="7"/>
      <c r="G291" s="19"/>
      <c r="H291" s="35"/>
      <c r="I291" s="35"/>
      <c r="J291" s="35">
        <f t="shared" si="9"/>
        <v>-239039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-20000</v>
      </c>
      <c r="E292" s="18"/>
      <c r="F292" s="7"/>
      <c r="G292" s="19"/>
      <c r="H292" s="35"/>
      <c r="I292" s="35"/>
      <c r="J292" s="35">
        <f t="shared" si="9"/>
        <v>-239039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-20000</v>
      </c>
      <c r="E293" s="18"/>
      <c r="F293" s="7"/>
      <c r="G293" s="19"/>
      <c r="H293" s="35"/>
      <c r="I293" s="35"/>
      <c r="J293" s="35">
        <f t="shared" si="9"/>
        <v>-239039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-20000</v>
      </c>
      <c r="E294" s="18"/>
      <c r="F294" s="7"/>
      <c r="G294" s="19"/>
      <c r="H294" s="35"/>
      <c r="I294" s="35"/>
      <c r="J294" s="35">
        <f t="shared" si="9"/>
        <v>-239039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-20000</v>
      </c>
      <c r="E295" s="18"/>
      <c r="F295" s="7"/>
      <c r="G295" s="19"/>
      <c r="H295" s="35"/>
      <c r="I295" s="35"/>
      <c r="J295" s="35">
        <f t="shared" si="9"/>
        <v>-239039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-20000</v>
      </c>
      <c r="E296" s="18"/>
      <c r="F296" s="7"/>
      <c r="G296" s="19"/>
      <c r="H296" s="35"/>
      <c r="I296" s="35"/>
      <c r="J296" s="35">
        <f t="shared" si="9"/>
        <v>-239039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-20000</v>
      </c>
      <c r="E297" s="18"/>
      <c r="F297" s="7"/>
      <c r="G297" s="19"/>
      <c r="H297" s="35"/>
      <c r="I297" s="35"/>
      <c r="J297" s="35">
        <f t="shared" si="9"/>
        <v>-239039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-20000</v>
      </c>
      <c r="E298" s="18"/>
      <c r="F298" s="7"/>
      <c r="G298" s="19"/>
      <c r="H298" s="35"/>
      <c r="I298" s="35"/>
      <c r="J298" s="35">
        <f t="shared" si="9"/>
        <v>-239039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-20000</v>
      </c>
      <c r="E299" s="18"/>
      <c r="F299" s="7"/>
      <c r="G299" s="19"/>
      <c r="H299" s="35"/>
      <c r="I299" s="35"/>
      <c r="J299" s="35">
        <f t="shared" si="9"/>
        <v>-239039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-20000</v>
      </c>
      <c r="E300" s="18"/>
      <c r="F300" s="7"/>
      <c r="G300" s="19"/>
      <c r="H300" s="35"/>
      <c r="I300" s="35"/>
      <c r="J300" s="35">
        <f t="shared" si="9"/>
        <v>-239039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-20000</v>
      </c>
      <c r="E301" s="18"/>
      <c r="F301" s="7"/>
      <c r="G301" s="19"/>
      <c r="H301" s="35"/>
      <c r="I301" s="35"/>
      <c r="J301" s="35">
        <f t="shared" si="9"/>
        <v>-239039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-20000</v>
      </c>
      <c r="E302" s="18"/>
      <c r="F302" s="7"/>
      <c r="G302" s="19"/>
      <c r="H302" s="35"/>
      <c r="I302" s="35"/>
      <c r="J302" s="35">
        <f t="shared" si="9"/>
        <v>-239039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-20000</v>
      </c>
      <c r="E303" s="18"/>
      <c r="F303" s="7"/>
      <c r="G303" s="19"/>
      <c r="H303" s="35"/>
      <c r="I303" s="35"/>
      <c r="J303" s="35">
        <f t="shared" si="9"/>
        <v>-239039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-20000</v>
      </c>
      <c r="E304" s="18"/>
      <c r="F304" s="7"/>
      <c r="G304" s="19"/>
      <c r="H304" s="35"/>
      <c r="I304" s="35"/>
      <c r="J304" s="35">
        <f t="shared" si="9"/>
        <v>-239039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-20000</v>
      </c>
      <c r="E305" s="18"/>
      <c r="F305" s="7"/>
      <c r="G305" s="19"/>
      <c r="H305" s="35"/>
      <c r="I305" s="35"/>
      <c r="J305" s="35">
        <f t="shared" si="9"/>
        <v>-239039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-20000</v>
      </c>
      <c r="E306" s="18"/>
      <c r="F306" s="7"/>
      <c r="G306" s="19"/>
      <c r="H306" s="35"/>
      <c r="I306" s="35"/>
      <c r="J306" s="35">
        <f t="shared" si="9"/>
        <v>-239039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-20000</v>
      </c>
      <c r="E307" s="18"/>
      <c r="F307" s="7"/>
      <c r="G307" s="19"/>
      <c r="H307" s="35"/>
      <c r="I307" s="35"/>
      <c r="J307" s="35">
        <f t="shared" si="9"/>
        <v>-239039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-20000</v>
      </c>
      <c r="E308" s="18"/>
      <c r="F308" s="7"/>
      <c r="G308" s="19"/>
      <c r="H308" s="35"/>
      <c r="I308" s="35"/>
      <c r="J308" s="35">
        <f t="shared" si="9"/>
        <v>-239039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-20000</v>
      </c>
      <c r="E309" s="18"/>
      <c r="F309" s="7"/>
      <c r="G309" s="19"/>
      <c r="H309" s="35"/>
      <c r="I309" s="35"/>
      <c r="J309" s="35">
        <f t="shared" si="9"/>
        <v>-239039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-20000</v>
      </c>
      <c r="E310" s="18"/>
      <c r="F310" s="7"/>
      <c r="G310" s="19"/>
      <c r="H310" s="35"/>
      <c r="I310" s="35"/>
      <c r="J310" s="35">
        <f t="shared" si="9"/>
        <v>-239039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-20000</v>
      </c>
      <c r="E311" s="18"/>
      <c r="F311" s="7"/>
      <c r="G311" s="19"/>
      <c r="H311" s="35"/>
      <c r="I311" s="35"/>
      <c r="J311" s="35">
        <f t="shared" si="9"/>
        <v>-239039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-20000</v>
      </c>
      <c r="E312" s="18"/>
      <c r="F312" s="7"/>
      <c r="G312" s="19"/>
      <c r="H312" s="35"/>
      <c r="I312" s="35"/>
      <c r="J312" s="35">
        <f t="shared" si="9"/>
        <v>-239039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-20000</v>
      </c>
      <c r="E313" s="18"/>
      <c r="F313" s="7"/>
      <c r="G313" s="19"/>
      <c r="H313" s="35"/>
      <c r="I313" s="35"/>
      <c r="J313" s="35">
        <f t="shared" si="9"/>
        <v>-239039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-20000</v>
      </c>
      <c r="E314" s="18"/>
      <c r="F314" s="7"/>
      <c r="G314" s="19"/>
      <c r="H314" s="35"/>
      <c r="I314" s="35"/>
      <c r="J314" s="35">
        <f t="shared" si="9"/>
        <v>-239039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-20000</v>
      </c>
      <c r="E315" s="18"/>
      <c r="F315" s="7"/>
      <c r="G315" s="19"/>
      <c r="H315" s="35"/>
      <c r="I315" s="35"/>
      <c r="J315" s="35">
        <f t="shared" si="9"/>
        <v>-239039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-20000</v>
      </c>
      <c r="E316" s="18"/>
      <c r="F316" s="7"/>
      <c r="G316" s="19"/>
      <c r="H316" s="35"/>
      <c r="I316" s="35"/>
      <c r="J316" s="35">
        <f t="shared" si="9"/>
        <v>-239039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-20000</v>
      </c>
      <c r="E317" s="18"/>
      <c r="F317" s="7"/>
      <c r="G317" s="19"/>
      <c r="H317" s="35"/>
      <c r="I317" s="35"/>
      <c r="J317" s="35">
        <f t="shared" si="9"/>
        <v>-239039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-20000</v>
      </c>
      <c r="E318" s="18"/>
      <c r="F318" s="7"/>
      <c r="G318" s="19"/>
      <c r="H318" s="35"/>
      <c r="I318" s="35"/>
      <c r="J318" s="35">
        <f t="shared" si="9"/>
        <v>-239039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-20000</v>
      </c>
      <c r="E319" s="18"/>
      <c r="F319" s="7"/>
      <c r="G319" s="19"/>
      <c r="H319" s="35"/>
      <c r="I319" s="35"/>
      <c r="J319" s="35">
        <f t="shared" si="9"/>
        <v>-239039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-20000</v>
      </c>
      <c r="E320" s="18"/>
      <c r="F320" s="7"/>
      <c r="G320" s="19"/>
      <c r="H320" s="35"/>
      <c r="I320" s="35"/>
      <c r="J320" s="35">
        <f t="shared" si="9"/>
        <v>-239039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-20000</v>
      </c>
      <c r="E321" s="18"/>
      <c r="F321" s="7"/>
      <c r="G321" s="19"/>
      <c r="H321" s="35"/>
      <c r="I321" s="35"/>
      <c r="J321" s="35">
        <f t="shared" si="9"/>
        <v>-239039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-20000</v>
      </c>
      <c r="E322" s="18"/>
      <c r="F322" s="7"/>
      <c r="G322" s="19"/>
      <c r="H322" s="35"/>
      <c r="I322" s="35"/>
      <c r="J322" s="35">
        <f t="shared" si="9"/>
        <v>-239039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-20000</v>
      </c>
      <c r="E323" s="18"/>
      <c r="F323" s="7"/>
      <c r="G323" s="19"/>
      <c r="H323" s="35"/>
      <c r="I323" s="35"/>
      <c r="J323" s="35">
        <f t="shared" si="9"/>
        <v>-239039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-20000</v>
      </c>
      <c r="E324" s="18"/>
      <c r="F324" s="7"/>
      <c r="G324" s="19"/>
      <c r="H324" s="35"/>
      <c r="I324" s="35"/>
      <c r="J324" s="35">
        <f t="shared" si="9"/>
        <v>-239039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-20000</v>
      </c>
      <c r="E325" s="18"/>
      <c r="F325" s="7"/>
      <c r="G325" s="19"/>
      <c r="H325" s="35"/>
      <c r="I325" s="35"/>
      <c r="J325" s="35">
        <f t="shared" si="9"/>
        <v>-239039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-20000</v>
      </c>
      <c r="E326" s="18"/>
      <c r="F326" s="7"/>
      <c r="G326" s="19"/>
      <c r="H326" s="35"/>
      <c r="I326" s="35"/>
      <c r="J326" s="35">
        <f t="shared" si="9"/>
        <v>-239039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ref="D327:D390" si="10">D326+B327-C327</f>
        <v>-20000</v>
      </c>
      <c r="E327" s="18"/>
      <c r="F327" s="7"/>
      <c r="G327" s="19"/>
      <c r="H327" s="35"/>
      <c r="I327" s="35"/>
      <c r="J327" s="35">
        <f t="shared" si="9"/>
        <v>-239039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10"/>
        <v>-20000</v>
      </c>
      <c r="E328" s="18"/>
      <c r="F328" s="7"/>
      <c r="G328" s="19"/>
      <c r="H328" s="35"/>
      <c r="I328" s="35"/>
      <c r="J328" s="35">
        <f t="shared" ref="J328:J391" si="11">J327+H328-I328</f>
        <v>-239039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0"/>
        <v>-20000</v>
      </c>
      <c r="E329" s="18"/>
      <c r="F329" s="7"/>
      <c r="G329" s="19"/>
      <c r="H329" s="35"/>
      <c r="I329" s="35"/>
      <c r="J329" s="35">
        <f t="shared" si="11"/>
        <v>-239039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-20000</v>
      </c>
      <c r="E330" s="18"/>
      <c r="F330" s="7"/>
      <c r="G330" s="19"/>
      <c r="H330" s="35"/>
      <c r="I330" s="35"/>
      <c r="J330" s="35">
        <f t="shared" si="11"/>
        <v>-239039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-20000</v>
      </c>
      <c r="E331" s="18"/>
      <c r="F331" s="7"/>
      <c r="G331" s="19"/>
      <c r="H331" s="35"/>
      <c r="I331" s="35"/>
      <c r="J331" s="35">
        <f t="shared" si="11"/>
        <v>-239039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-20000</v>
      </c>
      <c r="E332" s="18"/>
      <c r="F332" s="7"/>
      <c r="G332" s="19"/>
      <c r="H332" s="35"/>
      <c r="I332" s="35"/>
      <c r="J332" s="35">
        <f t="shared" si="11"/>
        <v>-239039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-20000</v>
      </c>
      <c r="E333" s="18"/>
      <c r="F333" s="7"/>
      <c r="G333" s="19"/>
      <c r="H333" s="35"/>
      <c r="I333" s="35"/>
      <c r="J333" s="35">
        <f t="shared" si="11"/>
        <v>-239039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-20000</v>
      </c>
      <c r="E334" s="18"/>
      <c r="F334" s="7"/>
      <c r="G334" s="19"/>
      <c r="H334" s="35"/>
      <c r="I334" s="35"/>
      <c r="J334" s="35">
        <f t="shared" si="11"/>
        <v>-239039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-20000</v>
      </c>
      <c r="E335" s="18"/>
      <c r="F335" s="7"/>
      <c r="G335" s="19"/>
      <c r="H335" s="35"/>
      <c r="I335" s="35"/>
      <c r="J335" s="35">
        <f t="shared" si="11"/>
        <v>-239039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-20000</v>
      </c>
      <c r="E336" s="18"/>
      <c r="F336" s="7"/>
      <c r="G336" s="19"/>
      <c r="H336" s="35"/>
      <c r="I336" s="35"/>
      <c r="J336" s="35">
        <f t="shared" si="11"/>
        <v>-239039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-20000</v>
      </c>
      <c r="E337" s="18"/>
      <c r="F337" s="7"/>
      <c r="G337" s="19"/>
      <c r="H337" s="35"/>
      <c r="I337" s="35"/>
      <c r="J337" s="35">
        <f t="shared" si="11"/>
        <v>-239039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-20000</v>
      </c>
      <c r="E338" s="18"/>
      <c r="F338" s="7"/>
      <c r="G338" s="19"/>
      <c r="H338" s="35"/>
      <c r="I338" s="35"/>
      <c r="J338" s="35">
        <f t="shared" si="11"/>
        <v>-239039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-20000</v>
      </c>
      <c r="E339" s="18"/>
      <c r="F339" s="7"/>
      <c r="G339" s="19"/>
      <c r="H339" s="35"/>
      <c r="I339" s="35"/>
      <c r="J339" s="35">
        <f t="shared" si="11"/>
        <v>-239039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-20000</v>
      </c>
      <c r="E340" s="18"/>
      <c r="F340" s="7"/>
      <c r="G340" s="19"/>
      <c r="H340" s="35"/>
      <c r="I340" s="35"/>
      <c r="J340" s="35">
        <f t="shared" si="11"/>
        <v>-239039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-20000</v>
      </c>
      <c r="E341" s="18"/>
      <c r="F341" s="7"/>
      <c r="G341" s="19"/>
      <c r="H341" s="35"/>
      <c r="I341" s="35"/>
      <c r="J341" s="35">
        <f t="shared" si="11"/>
        <v>-239039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-20000</v>
      </c>
      <c r="E342" s="18"/>
      <c r="F342" s="7"/>
      <c r="G342" s="19"/>
      <c r="H342" s="35"/>
      <c r="I342" s="35"/>
      <c r="J342" s="35">
        <f t="shared" si="11"/>
        <v>-239039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-20000</v>
      </c>
      <c r="E343" s="18"/>
      <c r="F343" s="7"/>
      <c r="G343" s="19"/>
      <c r="H343" s="35"/>
      <c r="I343" s="35"/>
      <c r="J343" s="35">
        <f t="shared" si="11"/>
        <v>-239039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-20000</v>
      </c>
      <c r="E344" s="18"/>
      <c r="F344" s="7"/>
      <c r="G344" s="19"/>
      <c r="H344" s="35"/>
      <c r="I344" s="35"/>
      <c r="J344" s="35">
        <f t="shared" si="11"/>
        <v>-239039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-20000</v>
      </c>
      <c r="E345" s="18"/>
      <c r="F345" s="7"/>
      <c r="G345" s="19"/>
      <c r="H345" s="35"/>
      <c r="I345" s="35"/>
      <c r="J345" s="35">
        <f t="shared" si="11"/>
        <v>-239039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-20000</v>
      </c>
      <c r="E346" s="18"/>
      <c r="F346" s="7"/>
      <c r="G346" s="19"/>
      <c r="H346" s="35"/>
      <c r="I346" s="35"/>
      <c r="J346" s="35">
        <f t="shared" si="11"/>
        <v>-239039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-20000</v>
      </c>
      <c r="E347" s="18"/>
      <c r="F347" s="7"/>
      <c r="G347" s="19"/>
      <c r="H347" s="35"/>
      <c r="I347" s="35"/>
      <c r="J347" s="35">
        <f t="shared" si="11"/>
        <v>-239039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-20000</v>
      </c>
      <c r="E348" s="18"/>
      <c r="F348" s="7"/>
      <c r="G348" s="19"/>
      <c r="H348" s="35"/>
      <c r="I348" s="35"/>
      <c r="J348" s="35">
        <f t="shared" si="11"/>
        <v>-239039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-20000</v>
      </c>
      <c r="E349" s="18"/>
      <c r="F349" s="7"/>
      <c r="G349" s="19"/>
      <c r="H349" s="35"/>
      <c r="I349" s="35"/>
      <c r="J349" s="35">
        <f t="shared" si="11"/>
        <v>-239039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-20000</v>
      </c>
      <c r="E350" s="18"/>
      <c r="F350" s="7"/>
      <c r="G350" s="19"/>
      <c r="H350" s="35"/>
      <c r="I350" s="35"/>
      <c r="J350" s="35">
        <f t="shared" si="11"/>
        <v>-239039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-20000</v>
      </c>
      <c r="E351" s="18"/>
      <c r="F351" s="7"/>
      <c r="G351" s="19"/>
      <c r="H351" s="35"/>
      <c r="I351" s="35"/>
      <c r="J351" s="35">
        <f t="shared" si="11"/>
        <v>-239039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-20000</v>
      </c>
      <c r="E352" s="18"/>
      <c r="F352" s="7"/>
      <c r="G352" s="19"/>
      <c r="H352" s="35"/>
      <c r="I352" s="35"/>
      <c r="J352" s="35">
        <f t="shared" si="11"/>
        <v>-239039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-20000</v>
      </c>
      <c r="E353" s="18"/>
      <c r="F353" s="7"/>
      <c r="G353" s="19"/>
      <c r="H353" s="35"/>
      <c r="I353" s="35"/>
      <c r="J353" s="35">
        <f t="shared" si="11"/>
        <v>-239039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-20000</v>
      </c>
      <c r="E354" s="18"/>
      <c r="F354" s="7"/>
      <c r="G354" s="19"/>
      <c r="H354" s="35"/>
      <c r="I354" s="35"/>
      <c r="J354" s="35">
        <f t="shared" si="11"/>
        <v>-239039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0"/>
        <v>-20000</v>
      </c>
      <c r="E355" s="18"/>
      <c r="F355" s="7"/>
      <c r="G355" s="19"/>
      <c r="H355" s="35"/>
      <c r="I355" s="35"/>
      <c r="J355" s="35">
        <f t="shared" si="11"/>
        <v>-239039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0"/>
        <v>-20000</v>
      </c>
      <c r="E356" s="18"/>
      <c r="F356" s="7"/>
      <c r="G356" s="19"/>
      <c r="H356" s="35"/>
      <c r="I356" s="35"/>
      <c r="J356" s="35">
        <f t="shared" si="11"/>
        <v>-239039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0"/>
        <v>-20000</v>
      </c>
      <c r="E357" s="18"/>
      <c r="F357" s="7"/>
      <c r="G357" s="19"/>
      <c r="H357" s="35"/>
      <c r="I357" s="35"/>
      <c r="J357" s="35">
        <f t="shared" si="11"/>
        <v>-239039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0"/>
        <v>-20000</v>
      </c>
      <c r="E358" s="18"/>
      <c r="F358" s="7"/>
      <c r="G358" s="19"/>
      <c r="H358" s="35"/>
      <c r="I358" s="35"/>
      <c r="J358" s="35">
        <f t="shared" si="11"/>
        <v>-239039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0"/>
        <v>-20000</v>
      </c>
      <c r="E359" s="18"/>
      <c r="F359" s="7"/>
      <c r="G359" s="19"/>
      <c r="H359" s="35"/>
      <c r="I359" s="35"/>
      <c r="J359" s="35">
        <f t="shared" si="11"/>
        <v>-239039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0"/>
        <v>-20000</v>
      </c>
      <c r="E360" s="18"/>
      <c r="F360" s="7"/>
      <c r="G360" s="19"/>
      <c r="H360" s="35"/>
      <c r="I360" s="35"/>
      <c r="J360" s="35">
        <f t="shared" si="11"/>
        <v>-239039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0"/>
        <v>-20000</v>
      </c>
      <c r="E361" s="18"/>
      <c r="F361" s="7"/>
      <c r="G361" s="19"/>
      <c r="H361" s="35"/>
      <c r="I361" s="35"/>
      <c r="J361" s="35">
        <f t="shared" si="11"/>
        <v>-239039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0"/>
        <v>-20000</v>
      </c>
      <c r="E362" s="18"/>
      <c r="F362" s="7"/>
      <c r="G362" s="19"/>
      <c r="H362" s="35"/>
      <c r="I362" s="35"/>
      <c r="J362" s="35">
        <f t="shared" si="11"/>
        <v>-239039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0"/>
        <v>-20000</v>
      </c>
      <c r="E363" s="18"/>
      <c r="F363" s="7"/>
      <c r="G363" s="19"/>
      <c r="H363" s="35"/>
      <c r="I363" s="35"/>
      <c r="J363" s="35">
        <f t="shared" si="11"/>
        <v>-239039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0"/>
        <v>-20000</v>
      </c>
      <c r="E364" s="18"/>
      <c r="F364" s="7"/>
      <c r="G364" s="19"/>
      <c r="H364" s="35"/>
      <c r="I364" s="35"/>
      <c r="J364" s="35">
        <f t="shared" si="11"/>
        <v>-239039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0"/>
        <v>-20000</v>
      </c>
      <c r="E365" s="18"/>
      <c r="F365" s="7"/>
      <c r="G365" s="19"/>
      <c r="H365" s="35"/>
      <c r="I365" s="35"/>
      <c r="J365" s="35">
        <f t="shared" si="11"/>
        <v>-239039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0"/>
        <v>-20000</v>
      </c>
      <c r="E366" s="18"/>
      <c r="F366" s="7"/>
      <c r="G366" s="19"/>
      <c r="H366" s="35"/>
      <c r="I366" s="35"/>
      <c r="J366" s="35">
        <f t="shared" si="11"/>
        <v>-239039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0"/>
        <v>-20000</v>
      </c>
      <c r="E367" s="18"/>
      <c r="F367" s="7"/>
      <c r="G367" s="19"/>
      <c r="H367" s="35"/>
      <c r="I367" s="35"/>
      <c r="J367" s="35">
        <f t="shared" si="11"/>
        <v>-239039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0"/>
        <v>-20000</v>
      </c>
      <c r="E368" s="18"/>
      <c r="F368" s="7"/>
      <c r="G368" s="19"/>
      <c r="H368" s="35"/>
      <c r="I368" s="35"/>
      <c r="J368" s="35">
        <f t="shared" si="11"/>
        <v>-239039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0"/>
        <v>-20000</v>
      </c>
      <c r="E369" s="18"/>
      <c r="F369" s="7"/>
      <c r="G369" s="19"/>
      <c r="H369" s="35"/>
      <c r="I369" s="35"/>
      <c r="J369" s="35">
        <f t="shared" si="11"/>
        <v>-239039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0"/>
        <v>-20000</v>
      </c>
      <c r="E370" s="18"/>
      <c r="F370" s="7"/>
      <c r="G370" s="19"/>
      <c r="H370" s="35"/>
      <c r="I370" s="35"/>
      <c r="J370" s="35">
        <f t="shared" si="11"/>
        <v>-239039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0"/>
        <v>-20000</v>
      </c>
      <c r="E371" s="18"/>
      <c r="F371" s="7"/>
      <c r="G371" s="19"/>
      <c r="H371" s="35"/>
      <c r="I371" s="35"/>
      <c r="J371" s="35">
        <f t="shared" si="11"/>
        <v>-239039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0"/>
        <v>-20000</v>
      </c>
      <c r="E372" s="18"/>
      <c r="F372" s="7"/>
      <c r="G372" s="19"/>
      <c r="H372" s="35"/>
      <c r="I372" s="35"/>
      <c r="J372" s="35">
        <f t="shared" si="11"/>
        <v>-239039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0"/>
        <v>-20000</v>
      </c>
      <c r="E373" s="18"/>
      <c r="F373" s="7"/>
      <c r="G373" s="19"/>
      <c r="H373" s="35"/>
      <c r="I373" s="35"/>
      <c r="J373" s="35">
        <f t="shared" si="11"/>
        <v>-239039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0"/>
        <v>-20000</v>
      </c>
      <c r="E374" s="18"/>
      <c r="F374" s="7"/>
      <c r="G374" s="19"/>
      <c r="H374" s="35"/>
      <c r="I374" s="35"/>
      <c r="J374" s="35">
        <f t="shared" si="11"/>
        <v>-239039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0"/>
        <v>-20000</v>
      </c>
      <c r="E375" s="18"/>
      <c r="F375" s="7"/>
      <c r="G375" s="19"/>
      <c r="H375" s="35"/>
      <c r="I375" s="35"/>
      <c r="J375" s="35">
        <f t="shared" si="11"/>
        <v>-239039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0"/>
        <v>-20000</v>
      </c>
      <c r="E376" s="18"/>
      <c r="F376" s="7"/>
      <c r="G376" s="19"/>
      <c r="H376" s="35"/>
      <c r="I376" s="35"/>
      <c r="J376" s="35">
        <f t="shared" si="11"/>
        <v>-239039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0"/>
        <v>-20000</v>
      </c>
      <c r="E377" s="18"/>
      <c r="F377" s="7"/>
      <c r="G377" s="19"/>
      <c r="H377" s="35"/>
      <c r="I377" s="35"/>
      <c r="J377" s="35">
        <f t="shared" si="11"/>
        <v>-239039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0"/>
        <v>-20000</v>
      </c>
      <c r="E378" s="18"/>
      <c r="F378" s="7"/>
      <c r="G378" s="19"/>
      <c r="H378" s="35"/>
      <c r="I378" s="35"/>
      <c r="J378" s="35">
        <f t="shared" si="11"/>
        <v>-239039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0"/>
        <v>-20000</v>
      </c>
      <c r="E379" s="18"/>
      <c r="F379" s="7"/>
      <c r="G379" s="19"/>
      <c r="H379" s="35"/>
      <c r="I379" s="35"/>
      <c r="J379" s="35">
        <f t="shared" si="11"/>
        <v>-239039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0"/>
        <v>-20000</v>
      </c>
      <c r="E380" s="18"/>
      <c r="F380" s="7"/>
      <c r="G380" s="19"/>
      <c r="H380" s="35"/>
      <c r="I380" s="35"/>
      <c r="J380" s="35">
        <f t="shared" si="11"/>
        <v>-239039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0"/>
        <v>-20000</v>
      </c>
      <c r="E381" s="18"/>
      <c r="F381" s="7"/>
      <c r="G381" s="19"/>
      <c r="H381" s="35"/>
      <c r="I381" s="35"/>
      <c r="J381" s="35">
        <f t="shared" si="11"/>
        <v>-239039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0"/>
        <v>-20000</v>
      </c>
      <c r="E382" s="18"/>
      <c r="F382" s="7"/>
      <c r="G382" s="19"/>
      <c r="H382" s="35"/>
      <c r="I382" s="35"/>
      <c r="J382" s="35">
        <f t="shared" si="11"/>
        <v>-239039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0"/>
        <v>-20000</v>
      </c>
      <c r="E383" s="18"/>
      <c r="F383" s="7"/>
      <c r="G383" s="19"/>
      <c r="H383" s="35"/>
      <c r="I383" s="35"/>
      <c r="J383" s="35">
        <f t="shared" si="11"/>
        <v>-239039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0"/>
        <v>-20000</v>
      </c>
      <c r="E384" s="18"/>
      <c r="F384" s="7"/>
      <c r="G384" s="19"/>
      <c r="H384" s="35"/>
      <c r="I384" s="35"/>
      <c r="J384" s="35">
        <f t="shared" si="11"/>
        <v>-239039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0"/>
        <v>-20000</v>
      </c>
      <c r="E385" s="18"/>
      <c r="F385" s="7"/>
      <c r="G385" s="19"/>
      <c r="H385" s="35"/>
      <c r="I385" s="35"/>
      <c r="J385" s="35">
        <f t="shared" si="11"/>
        <v>-239039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0"/>
        <v>-20000</v>
      </c>
      <c r="E386" s="18"/>
      <c r="F386" s="7"/>
      <c r="G386" s="19"/>
      <c r="H386" s="35"/>
      <c r="I386" s="35"/>
      <c r="J386" s="35">
        <f t="shared" si="11"/>
        <v>-239039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0"/>
        <v>-20000</v>
      </c>
      <c r="E387" s="18"/>
      <c r="F387" s="7"/>
      <c r="G387" s="19"/>
      <c r="H387" s="35"/>
      <c r="I387" s="35"/>
      <c r="J387" s="35">
        <f t="shared" si="11"/>
        <v>-239039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0"/>
        <v>-20000</v>
      </c>
      <c r="E388" s="18"/>
      <c r="F388" s="7"/>
      <c r="G388" s="19"/>
      <c r="H388" s="35"/>
      <c r="I388" s="35"/>
      <c r="J388" s="35">
        <f t="shared" si="11"/>
        <v>-239039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0"/>
        <v>-20000</v>
      </c>
      <c r="E389" s="18"/>
      <c r="F389" s="7"/>
      <c r="G389" s="19"/>
      <c r="H389" s="35"/>
      <c r="I389" s="35"/>
      <c r="J389" s="35">
        <f t="shared" si="11"/>
        <v>-239039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0"/>
        <v>-20000</v>
      </c>
      <c r="E390" s="18"/>
      <c r="F390" s="7"/>
      <c r="G390" s="19"/>
      <c r="H390" s="35"/>
      <c r="I390" s="35"/>
      <c r="J390" s="35">
        <f t="shared" si="11"/>
        <v>-239039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ref="D391:D454" si="12">D390+B391-C391</f>
        <v>-20000</v>
      </c>
      <c r="E391" s="18"/>
      <c r="F391" s="7"/>
      <c r="G391" s="19"/>
      <c r="H391" s="35"/>
      <c r="I391" s="35"/>
      <c r="J391" s="35">
        <f t="shared" si="11"/>
        <v>-239039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2"/>
        <v>-20000</v>
      </c>
      <c r="E392" s="18"/>
      <c r="F392" s="7"/>
      <c r="G392" s="19"/>
      <c r="H392" s="35"/>
      <c r="I392" s="35"/>
      <c r="J392" s="35">
        <f t="shared" ref="J392:J455" si="13">J391+H392-I392</f>
        <v>-239039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2"/>
        <v>-20000</v>
      </c>
      <c r="E393" s="18"/>
      <c r="F393" s="7"/>
      <c r="G393" s="19"/>
      <c r="H393" s="35"/>
      <c r="I393" s="35"/>
      <c r="J393" s="35">
        <f t="shared" si="13"/>
        <v>-239039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2"/>
        <v>-20000</v>
      </c>
      <c r="E394" s="18"/>
      <c r="F394" s="7"/>
      <c r="G394" s="19"/>
      <c r="H394" s="35"/>
      <c r="I394" s="35"/>
      <c r="J394" s="35">
        <f t="shared" si="13"/>
        <v>-239039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2"/>
        <v>-20000</v>
      </c>
      <c r="E395" s="18"/>
      <c r="F395" s="7"/>
      <c r="G395" s="19"/>
      <c r="H395" s="35"/>
      <c r="I395" s="35"/>
      <c r="J395" s="35">
        <f t="shared" si="13"/>
        <v>-239039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2"/>
        <v>-20000</v>
      </c>
      <c r="E396" s="18"/>
      <c r="F396" s="7"/>
      <c r="G396" s="19"/>
      <c r="H396" s="35"/>
      <c r="I396" s="35"/>
      <c r="J396" s="35">
        <f t="shared" si="13"/>
        <v>-239039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2"/>
        <v>-20000</v>
      </c>
      <c r="E397" s="18"/>
      <c r="F397" s="7"/>
      <c r="G397" s="19"/>
      <c r="H397" s="35"/>
      <c r="I397" s="35"/>
      <c r="J397" s="35">
        <f t="shared" si="13"/>
        <v>-239039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2"/>
        <v>-20000</v>
      </c>
      <c r="E398" s="18"/>
      <c r="F398" s="7"/>
      <c r="G398" s="19"/>
      <c r="H398" s="35"/>
      <c r="I398" s="35"/>
      <c r="J398" s="35">
        <f t="shared" si="13"/>
        <v>-239039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2"/>
        <v>-20000</v>
      </c>
      <c r="E399" s="18"/>
      <c r="F399" s="7"/>
      <c r="G399" s="19"/>
      <c r="H399" s="35"/>
      <c r="I399" s="35"/>
      <c r="J399" s="35">
        <f t="shared" si="13"/>
        <v>-239039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2"/>
        <v>-20000</v>
      </c>
      <c r="E400" s="18"/>
      <c r="F400" s="7"/>
      <c r="G400" s="19"/>
      <c r="H400" s="35"/>
      <c r="I400" s="35"/>
      <c r="J400" s="35">
        <f t="shared" si="13"/>
        <v>-239039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2"/>
        <v>-20000</v>
      </c>
      <c r="E401" s="18"/>
      <c r="F401" s="7"/>
      <c r="G401" s="19"/>
      <c r="H401" s="35"/>
      <c r="I401" s="35"/>
      <c r="J401" s="35">
        <f t="shared" si="13"/>
        <v>-239039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2"/>
        <v>-20000</v>
      </c>
      <c r="E402" s="18"/>
      <c r="F402" s="7"/>
      <c r="G402" s="19"/>
      <c r="H402" s="35"/>
      <c r="I402" s="35"/>
      <c r="J402" s="35">
        <f t="shared" si="13"/>
        <v>-239039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2"/>
        <v>-20000</v>
      </c>
      <c r="E403" s="18"/>
      <c r="F403" s="7"/>
      <c r="G403" s="19"/>
      <c r="H403" s="35"/>
      <c r="I403" s="35"/>
      <c r="J403" s="35">
        <f t="shared" si="13"/>
        <v>-239039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2"/>
        <v>-20000</v>
      </c>
      <c r="E404" s="18"/>
      <c r="F404" s="7"/>
      <c r="G404" s="19"/>
      <c r="H404" s="35"/>
      <c r="I404" s="35"/>
      <c r="J404" s="35">
        <f t="shared" si="13"/>
        <v>-239039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2"/>
        <v>-20000</v>
      </c>
      <c r="E405" s="18"/>
      <c r="F405" s="7"/>
      <c r="G405" s="19"/>
      <c r="H405" s="35"/>
      <c r="I405" s="35"/>
      <c r="J405" s="35">
        <f t="shared" si="13"/>
        <v>-239039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2"/>
        <v>-20000</v>
      </c>
      <c r="E406" s="18"/>
      <c r="F406" s="7"/>
      <c r="G406" s="19"/>
      <c r="H406" s="35"/>
      <c r="I406" s="35"/>
      <c r="J406" s="35">
        <f t="shared" si="13"/>
        <v>-239039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2"/>
        <v>-20000</v>
      </c>
      <c r="E407" s="18"/>
      <c r="F407" s="7"/>
      <c r="G407" s="19"/>
      <c r="H407" s="35"/>
      <c r="I407" s="35"/>
      <c r="J407" s="35">
        <f t="shared" si="13"/>
        <v>-239039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2"/>
        <v>-20000</v>
      </c>
      <c r="E408" s="18"/>
      <c r="F408" s="7"/>
      <c r="G408" s="19"/>
      <c r="H408" s="35"/>
      <c r="I408" s="35"/>
      <c r="J408" s="35">
        <f t="shared" si="13"/>
        <v>-239039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2"/>
        <v>-20000</v>
      </c>
      <c r="E409" s="18"/>
      <c r="F409" s="7"/>
      <c r="G409" s="19"/>
      <c r="H409" s="35"/>
      <c r="I409" s="35"/>
      <c r="J409" s="35">
        <f t="shared" si="13"/>
        <v>-239039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2"/>
        <v>-20000</v>
      </c>
      <c r="E410" s="18"/>
      <c r="F410" s="7"/>
      <c r="G410" s="19"/>
      <c r="H410" s="35"/>
      <c r="I410" s="35"/>
      <c r="J410" s="35">
        <f t="shared" si="13"/>
        <v>-239039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2"/>
        <v>-20000</v>
      </c>
      <c r="E411" s="18"/>
      <c r="F411" s="7"/>
      <c r="G411" s="19"/>
      <c r="H411" s="35"/>
      <c r="I411" s="35"/>
      <c r="J411" s="35">
        <f t="shared" si="13"/>
        <v>-239039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2"/>
        <v>-20000</v>
      </c>
      <c r="E412" s="18"/>
      <c r="F412" s="7"/>
      <c r="G412" s="19"/>
      <c r="H412" s="35"/>
      <c r="I412" s="35"/>
      <c r="J412" s="35">
        <f t="shared" si="13"/>
        <v>-239039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2"/>
        <v>-20000</v>
      </c>
      <c r="E413" s="18"/>
      <c r="F413" s="7"/>
      <c r="G413" s="19"/>
      <c r="H413" s="35"/>
      <c r="I413" s="35"/>
      <c r="J413" s="35">
        <f t="shared" si="13"/>
        <v>-239039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2"/>
        <v>-20000</v>
      </c>
      <c r="E414" s="18"/>
      <c r="F414" s="7"/>
      <c r="G414" s="19"/>
      <c r="H414" s="35"/>
      <c r="I414" s="35"/>
      <c r="J414" s="35">
        <f t="shared" si="13"/>
        <v>-239039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2"/>
        <v>-20000</v>
      </c>
      <c r="E415" s="18"/>
      <c r="F415" s="7"/>
      <c r="G415" s="19"/>
      <c r="H415" s="35"/>
      <c r="I415" s="35"/>
      <c r="J415" s="35">
        <f t="shared" si="13"/>
        <v>-239039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2"/>
        <v>-20000</v>
      </c>
      <c r="E416" s="18"/>
      <c r="F416" s="7"/>
      <c r="G416" s="19"/>
      <c r="H416" s="35"/>
      <c r="I416" s="35"/>
      <c r="J416" s="35">
        <f t="shared" si="13"/>
        <v>-239039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2"/>
        <v>-20000</v>
      </c>
      <c r="E417" s="18"/>
      <c r="F417" s="7"/>
      <c r="G417" s="19"/>
      <c r="H417" s="35"/>
      <c r="I417" s="35"/>
      <c r="J417" s="35">
        <f t="shared" si="13"/>
        <v>-239039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2"/>
        <v>-20000</v>
      </c>
      <c r="E418" s="18"/>
      <c r="F418" s="7"/>
      <c r="G418" s="19"/>
      <c r="H418" s="35"/>
      <c r="I418" s="35"/>
      <c r="J418" s="35">
        <f t="shared" si="13"/>
        <v>-239039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2"/>
        <v>-20000</v>
      </c>
      <c r="E419" s="18"/>
      <c r="F419" s="7"/>
      <c r="G419" s="19"/>
      <c r="H419" s="35"/>
      <c r="I419" s="35"/>
      <c r="J419" s="35">
        <f t="shared" si="13"/>
        <v>-239039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2"/>
        <v>-20000</v>
      </c>
      <c r="E420" s="18"/>
      <c r="F420" s="7"/>
      <c r="G420" s="19"/>
      <c r="H420" s="35"/>
      <c r="I420" s="35"/>
      <c r="J420" s="35">
        <f t="shared" si="13"/>
        <v>-239039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2"/>
        <v>-20000</v>
      </c>
      <c r="E421" s="18"/>
      <c r="F421" s="7"/>
      <c r="G421" s="19"/>
      <c r="H421" s="35"/>
      <c r="I421" s="35"/>
      <c r="J421" s="35">
        <f t="shared" si="13"/>
        <v>-239039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2"/>
        <v>-20000</v>
      </c>
      <c r="E422" s="18"/>
      <c r="F422" s="7"/>
      <c r="G422" s="19"/>
      <c r="H422" s="35"/>
      <c r="I422" s="35"/>
      <c r="J422" s="35">
        <f t="shared" si="13"/>
        <v>-239039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2"/>
        <v>-20000</v>
      </c>
      <c r="E423" s="18"/>
      <c r="F423" s="7"/>
      <c r="G423" s="19"/>
      <c r="H423" s="35"/>
      <c r="I423" s="35"/>
      <c r="J423" s="35">
        <f t="shared" si="13"/>
        <v>-239039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2"/>
        <v>-20000</v>
      </c>
      <c r="E424" s="18"/>
      <c r="F424" s="7"/>
      <c r="G424" s="19"/>
      <c r="H424" s="35"/>
      <c r="I424" s="35"/>
      <c r="J424" s="35">
        <f t="shared" si="13"/>
        <v>-239039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2"/>
        <v>-20000</v>
      </c>
      <c r="E425" s="18"/>
      <c r="F425" s="7"/>
      <c r="G425" s="19"/>
      <c r="H425" s="35"/>
      <c r="I425" s="35"/>
      <c r="J425" s="35">
        <f t="shared" si="13"/>
        <v>-239039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2"/>
        <v>-20000</v>
      </c>
      <c r="E426" s="18"/>
      <c r="F426" s="7"/>
      <c r="G426" s="19"/>
      <c r="H426" s="35"/>
      <c r="I426" s="35"/>
      <c r="J426" s="35">
        <f t="shared" si="13"/>
        <v>-239039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2"/>
        <v>-20000</v>
      </c>
      <c r="E427" s="18"/>
      <c r="F427" s="7"/>
      <c r="G427" s="19"/>
      <c r="H427" s="35"/>
      <c r="I427" s="35"/>
      <c r="J427" s="35">
        <f t="shared" si="13"/>
        <v>-239039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2"/>
        <v>-20000</v>
      </c>
      <c r="E428" s="18"/>
      <c r="F428" s="7"/>
      <c r="G428" s="19"/>
      <c r="H428" s="35"/>
      <c r="I428" s="35"/>
      <c r="J428" s="35">
        <f t="shared" si="13"/>
        <v>-239039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2"/>
        <v>-20000</v>
      </c>
      <c r="E429" s="18"/>
      <c r="F429" s="7"/>
      <c r="G429" s="19"/>
      <c r="H429" s="35"/>
      <c r="I429" s="35"/>
      <c r="J429" s="35">
        <f t="shared" si="13"/>
        <v>-239039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2"/>
        <v>-20000</v>
      </c>
      <c r="E430" s="18"/>
      <c r="F430" s="7"/>
      <c r="G430" s="19"/>
      <c r="H430" s="35"/>
      <c r="I430" s="35"/>
      <c r="J430" s="35">
        <f t="shared" si="13"/>
        <v>-239039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2"/>
        <v>-20000</v>
      </c>
      <c r="E431" s="18"/>
      <c r="F431" s="7"/>
      <c r="G431" s="19"/>
      <c r="H431" s="35"/>
      <c r="I431" s="35"/>
      <c r="J431" s="35">
        <f t="shared" si="13"/>
        <v>-239039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2"/>
        <v>-20000</v>
      </c>
      <c r="E432" s="18"/>
      <c r="F432" s="7"/>
      <c r="G432" s="19"/>
      <c r="H432" s="35"/>
      <c r="I432" s="35"/>
      <c r="J432" s="35">
        <f t="shared" si="13"/>
        <v>-239039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2"/>
        <v>-20000</v>
      </c>
      <c r="E433" s="18"/>
      <c r="F433" s="7"/>
      <c r="G433" s="19"/>
      <c r="H433" s="35"/>
      <c r="I433" s="35"/>
      <c r="J433" s="35">
        <f t="shared" si="13"/>
        <v>-239039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2"/>
        <v>-20000</v>
      </c>
      <c r="E434" s="18"/>
      <c r="F434" s="7"/>
      <c r="G434" s="19"/>
      <c r="H434" s="35"/>
      <c r="I434" s="35"/>
      <c r="J434" s="35">
        <f t="shared" si="13"/>
        <v>-239039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2"/>
        <v>-20000</v>
      </c>
      <c r="E435" s="18"/>
      <c r="F435" s="7"/>
      <c r="G435" s="19"/>
      <c r="H435" s="35"/>
      <c r="I435" s="35"/>
      <c r="J435" s="35">
        <f t="shared" si="13"/>
        <v>-239039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2"/>
        <v>-20000</v>
      </c>
      <c r="E436" s="18"/>
      <c r="F436" s="7"/>
      <c r="G436" s="19"/>
      <c r="H436" s="35"/>
      <c r="I436" s="35"/>
      <c r="J436" s="35">
        <f t="shared" si="13"/>
        <v>-239039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2"/>
        <v>-20000</v>
      </c>
      <c r="E437" s="18"/>
      <c r="F437" s="7"/>
      <c r="G437" s="19"/>
      <c r="H437" s="35"/>
      <c r="I437" s="35"/>
      <c r="J437" s="35">
        <f t="shared" si="13"/>
        <v>-239039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2"/>
        <v>-20000</v>
      </c>
      <c r="E438" s="18"/>
      <c r="F438" s="7"/>
      <c r="G438" s="19"/>
      <c r="H438" s="35"/>
      <c r="I438" s="35"/>
      <c r="J438" s="35">
        <f t="shared" si="13"/>
        <v>-239039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2"/>
        <v>-20000</v>
      </c>
      <c r="E439" s="18"/>
      <c r="F439" s="7"/>
      <c r="G439" s="19"/>
      <c r="H439" s="35"/>
      <c r="I439" s="35"/>
      <c r="J439" s="35">
        <f t="shared" si="13"/>
        <v>-239039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2"/>
        <v>-20000</v>
      </c>
      <c r="E440" s="18"/>
      <c r="F440" s="7"/>
      <c r="G440" s="19"/>
      <c r="H440" s="35"/>
      <c r="I440" s="35"/>
      <c r="J440" s="35">
        <f t="shared" si="13"/>
        <v>-239039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2"/>
        <v>-20000</v>
      </c>
      <c r="E441" s="18"/>
      <c r="F441" s="7"/>
      <c r="G441" s="19"/>
      <c r="H441" s="35"/>
      <c r="I441" s="35"/>
      <c r="J441" s="35">
        <f t="shared" si="13"/>
        <v>-239039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2"/>
        <v>-20000</v>
      </c>
      <c r="E442" s="18"/>
      <c r="F442" s="7"/>
      <c r="G442" s="19"/>
      <c r="H442" s="35"/>
      <c r="I442" s="35"/>
      <c r="J442" s="35">
        <f t="shared" si="13"/>
        <v>-239039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2"/>
        <v>-20000</v>
      </c>
      <c r="E443" s="18"/>
      <c r="F443" s="7"/>
      <c r="G443" s="19"/>
      <c r="H443" s="35"/>
      <c r="I443" s="35"/>
      <c r="J443" s="35">
        <f t="shared" si="13"/>
        <v>-239039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2"/>
        <v>-20000</v>
      </c>
      <c r="E444" s="18"/>
      <c r="F444" s="7"/>
      <c r="G444" s="19"/>
      <c r="H444" s="35"/>
      <c r="I444" s="35"/>
      <c r="J444" s="35">
        <f t="shared" si="13"/>
        <v>-239039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2"/>
        <v>-20000</v>
      </c>
      <c r="E445" s="18"/>
      <c r="F445" s="7"/>
      <c r="G445" s="19"/>
      <c r="H445" s="35"/>
      <c r="I445" s="35"/>
      <c r="J445" s="35">
        <f t="shared" si="13"/>
        <v>-239039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2"/>
        <v>-20000</v>
      </c>
      <c r="E446" s="18"/>
      <c r="F446" s="7"/>
      <c r="G446" s="19"/>
      <c r="H446" s="35"/>
      <c r="I446" s="35"/>
      <c r="J446" s="35">
        <f t="shared" si="13"/>
        <v>-239039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2"/>
        <v>-20000</v>
      </c>
      <c r="E447" s="18"/>
      <c r="F447" s="7"/>
      <c r="G447" s="19"/>
      <c r="H447" s="35"/>
      <c r="I447" s="35"/>
      <c r="J447" s="35">
        <f t="shared" si="13"/>
        <v>-239039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2"/>
        <v>-20000</v>
      </c>
      <c r="E448" s="18"/>
      <c r="F448" s="7"/>
      <c r="G448" s="19"/>
      <c r="H448" s="35"/>
      <c r="I448" s="35"/>
      <c r="J448" s="35">
        <f t="shared" si="13"/>
        <v>-239039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2"/>
        <v>-20000</v>
      </c>
      <c r="E449" s="18"/>
      <c r="F449" s="7"/>
      <c r="G449" s="19"/>
      <c r="H449" s="35"/>
      <c r="I449" s="35"/>
      <c r="J449" s="35">
        <f t="shared" si="13"/>
        <v>-239039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2"/>
        <v>-20000</v>
      </c>
      <c r="E450" s="18"/>
      <c r="F450" s="7"/>
      <c r="G450" s="19"/>
      <c r="H450" s="35"/>
      <c r="I450" s="35"/>
      <c r="J450" s="35">
        <f t="shared" si="13"/>
        <v>-239039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2"/>
        <v>-20000</v>
      </c>
      <c r="E451" s="18"/>
      <c r="F451" s="7"/>
      <c r="G451" s="19"/>
      <c r="H451" s="35"/>
      <c r="I451" s="35"/>
      <c r="J451" s="35">
        <f t="shared" si="13"/>
        <v>-239039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2"/>
        <v>-20000</v>
      </c>
      <c r="E452" s="18"/>
      <c r="F452" s="7"/>
      <c r="G452" s="19"/>
      <c r="H452" s="35"/>
      <c r="I452" s="35"/>
      <c r="J452" s="35">
        <f t="shared" si="13"/>
        <v>-239039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2"/>
        <v>-20000</v>
      </c>
      <c r="E453" s="18"/>
      <c r="F453" s="7"/>
      <c r="G453" s="19"/>
      <c r="H453" s="35"/>
      <c r="I453" s="35"/>
      <c r="J453" s="35">
        <f t="shared" si="13"/>
        <v>-239039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2"/>
        <v>-20000</v>
      </c>
      <c r="E454" s="18"/>
      <c r="F454" s="7"/>
      <c r="G454" s="19"/>
      <c r="H454" s="35"/>
      <c r="I454" s="35"/>
      <c r="J454" s="35">
        <f t="shared" si="13"/>
        <v>-239039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ref="D455:D518" si="14">D454+B455-C455</f>
        <v>-20000</v>
      </c>
      <c r="E455" s="18"/>
      <c r="F455" s="7"/>
      <c r="G455" s="19"/>
      <c r="H455" s="35"/>
      <c r="I455" s="35"/>
      <c r="J455" s="35">
        <f t="shared" si="13"/>
        <v>-239039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4"/>
        <v>-20000</v>
      </c>
      <c r="E456" s="18"/>
      <c r="F456" s="7"/>
      <c r="G456" s="19"/>
      <c r="H456" s="35"/>
      <c r="I456" s="35"/>
      <c r="J456" s="35">
        <f t="shared" ref="J456:J519" si="15">J455+H456-I456</f>
        <v>-239039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4"/>
        <v>-20000</v>
      </c>
      <c r="E457" s="18"/>
      <c r="F457" s="7"/>
      <c r="G457" s="19"/>
      <c r="H457" s="35"/>
      <c r="I457" s="35"/>
      <c r="J457" s="35">
        <f t="shared" si="15"/>
        <v>-239039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4"/>
        <v>-20000</v>
      </c>
      <c r="E458" s="18"/>
      <c r="F458" s="7"/>
      <c r="G458" s="19"/>
      <c r="H458" s="35"/>
      <c r="I458" s="35"/>
      <c r="J458" s="35">
        <f t="shared" si="15"/>
        <v>-239039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4"/>
        <v>-20000</v>
      </c>
      <c r="E459" s="18"/>
      <c r="F459" s="7"/>
      <c r="G459" s="19"/>
      <c r="H459" s="35"/>
      <c r="I459" s="35"/>
      <c r="J459" s="35">
        <f t="shared" si="15"/>
        <v>-239039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4"/>
        <v>-20000</v>
      </c>
      <c r="E460" s="18"/>
      <c r="F460" s="7"/>
      <c r="G460" s="19"/>
      <c r="H460" s="35"/>
      <c r="I460" s="35"/>
      <c r="J460" s="35">
        <f t="shared" si="15"/>
        <v>-239039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4"/>
        <v>-20000</v>
      </c>
      <c r="E461" s="18"/>
      <c r="F461" s="7"/>
      <c r="G461" s="19"/>
      <c r="H461" s="35"/>
      <c r="I461" s="35"/>
      <c r="J461" s="35">
        <f t="shared" si="15"/>
        <v>-239039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4"/>
        <v>-20000</v>
      </c>
      <c r="E462" s="18"/>
      <c r="F462" s="7"/>
      <c r="G462" s="19"/>
      <c r="H462" s="35"/>
      <c r="I462" s="35"/>
      <c r="J462" s="35">
        <f t="shared" si="15"/>
        <v>-239039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4"/>
        <v>-20000</v>
      </c>
      <c r="E463" s="18"/>
      <c r="F463" s="7"/>
      <c r="G463" s="19"/>
      <c r="H463" s="35"/>
      <c r="I463" s="35"/>
      <c r="J463" s="35">
        <f t="shared" si="15"/>
        <v>-239039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4"/>
        <v>-20000</v>
      </c>
      <c r="E464" s="18"/>
      <c r="F464" s="7"/>
      <c r="G464" s="19"/>
      <c r="H464" s="35"/>
      <c r="I464" s="35"/>
      <c r="J464" s="35">
        <f t="shared" si="15"/>
        <v>-239039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4"/>
        <v>-20000</v>
      </c>
      <c r="E465" s="18"/>
      <c r="F465" s="7"/>
      <c r="G465" s="19"/>
      <c r="H465" s="35"/>
      <c r="I465" s="35"/>
      <c r="J465" s="35">
        <f t="shared" si="15"/>
        <v>-239039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4"/>
        <v>-20000</v>
      </c>
      <c r="E466" s="18"/>
      <c r="F466" s="7"/>
      <c r="G466" s="19"/>
      <c r="H466" s="35"/>
      <c r="I466" s="35"/>
      <c r="J466" s="35">
        <f t="shared" si="15"/>
        <v>-239039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4"/>
        <v>-20000</v>
      </c>
      <c r="E467" s="18"/>
      <c r="F467" s="7"/>
      <c r="G467" s="19"/>
      <c r="H467" s="35"/>
      <c r="I467" s="35"/>
      <c r="J467" s="35">
        <f t="shared" si="15"/>
        <v>-239039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4"/>
        <v>-20000</v>
      </c>
      <c r="E468" s="18"/>
      <c r="F468" s="7"/>
      <c r="G468" s="19"/>
      <c r="H468" s="35"/>
      <c r="I468" s="35"/>
      <c r="J468" s="35">
        <f t="shared" si="15"/>
        <v>-239039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4"/>
        <v>-20000</v>
      </c>
      <c r="E469" s="18"/>
      <c r="F469" s="7"/>
      <c r="G469" s="19"/>
      <c r="H469" s="35"/>
      <c r="I469" s="35"/>
      <c r="J469" s="35">
        <f t="shared" si="15"/>
        <v>-239039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4"/>
        <v>-20000</v>
      </c>
      <c r="E470" s="18"/>
      <c r="F470" s="7"/>
      <c r="G470" s="19"/>
      <c r="H470" s="35"/>
      <c r="I470" s="35"/>
      <c r="J470" s="35">
        <f t="shared" si="15"/>
        <v>-239039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4"/>
        <v>-20000</v>
      </c>
      <c r="E471" s="18"/>
      <c r="F471" s="7"/>
      <c r="G471" s="19"/>
      <c r="H471" s="35"/>
      <c r="I471" s="35"/>
      <c r="J471" s="35">
        <f t="shared" si="15"/>
        <v>-239039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4"/>
        <v>-20000</v>
      </c>
      <c r="E472" s="18"/>
      <c r="F472" s="7"/>
      <c r="G472" s="19"/>
      <c r="H472" s="35"/>
      <c r="I472" s="35"/>
      <c r="J472" s="35">
        <f t="shared" si="15"/>
        <v>-239039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4"/>
        <v>-20000</v>
      </c>
      <c r="E473" s="18"/>
      <c r="F473" s="7"/>
      <c r="G473" s="19"/>
      <c r="H473" s="35"/>
      <c r="I473" s="35"/>
      <c r="J473" s="35">
        <f t="shared" si="15"/>
        <v>-239039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4"/>
        <v>-20000</v>
      </c>
      <c r="E474" s="18"/>
      <c r="F474" s="7"/>
      <c r="G474" s="19"/>
      <c r="H474" s="35"/>
      <c r="I474" s="35"/>
      <c r="J474" s="35">
        <f t="shared" si="15"/>
        <v>-239039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4"/>
        <v>-20000</v>
      </c>
      <c r="E475" s="18"/>
      <c r="F475" s="7"/>
      <c r="G475" s="19"/>
      <c r="H475" s="35"/>
      <c r="I475" s="35"/>
      <c r="J475" s="35">
        <f t="shared" si="15"/>
        <v>-239039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4"/>
        <v>-20000</v>
      </c>
      <c r="E476" s="18"/>
      <c r="F476" s="7"/>
      <c r="G476" s="19"/>
      <c r="H476" s="35"/>
      <c r="I476" s="35"/>
      <c r="J476" s="35">
        <f t="shared" si="15"/>
        <v>-239039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4"/>
        <v>-20000</v>
      </c>
      <c r="E477" s="18"/>
      <c r="F477" s="7"/>
      <c r="G477" s="19"/>
      <c r="H477" s="35"/>
      <c r="I477" s="35"/>
      <c r="J477" s="35">
        <f t="shared" si="15"/>
        <v>-239039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4"/>
        <v>-20000</v>
      </c>
      <c r="E478" s="18"/>
      <c r="F478" s="7"/>
      <c r="G478" s="19"/>
      <c r="H478" s="35"/>
      <c r="I478" s="35"/>
      <c r="J478" s="35">
        <f t="shared" si="15"/>
        <v>-239039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4"/>
        <v>-20000</v>
      </c>
      <c r="E479" s="18"/>
      <c r="F479" s="7"/>
      <c r="G479" s="19"/>
      <c r="H479" s="35"/>
      <c r="I479" s="35"/>
      <c r="J479" s="35">
        <f t="shared" si="15"/>
        <v>-239039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4"/>
        <v>-20000</v>
      </c>
      <c r="E480" s="18"/>
      <c r="F480" s="7"/>
      <c r="G480" s="19"/>
      <c r="H480" s="35"/>
      <c r="I480" s="35"/>
      <c r="J480" s="35">
        <f t="shared" si="15"/>
        <v>-239039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4"/>
        <v>-20000</v>
      </c>
      <c r="E481" s="18"/>
      <c r="F481" s="7"/>
      <c r="G481" s="19"/>
      <c r="H481" s="35"/>
      <c r="I481" s="35"/>
      <c r="J481" s="35">
        <f t="shared" si="15"/>
        <v>-239039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4"/>
        <v>-20000</v>
      </c>
      <c r="E482" s="18"/>
      <c r="F482" s="7"/>
      <c r="G482" s="19"/>
      <c r="H482" s="35"/>
      <c r="I482" s="35"/>
      <c r="J482" s="35">
        <f t="shared" si="15"/>
        <v>-239039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4"/>
        <v>-20000</v>
      </c>
      <c r="E483" s="18"/>
      <c r="F483" s="7"/>
      <c r="G483" s="19"/>
      <c r="H483" s="35"/>
      <c r="I483" s="35"/>
      <c r="J483" s="35">
        <f t="shared" si="15"/>
        <v>-239039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4"/>
        <v>-20000</v>
      </c>
      <c r="E484" s="18"/>
      <c r="F484" s="7"/>
      <c r="G484" s="19"/>
      <c r="H484" s="35"/>
      <c r="I484" s="35"/>
      <c r="J484" s="35">
        <f t="shared" si="15"/>
        <v>-239039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4"/>
        <v>-20000</v>
      </c>
      <c r="E485" s="18"/>
      <c r="F485" s="7"/>
      <c r="G485" s="19"/>
      <c r="H485" s="35"/>
      <c r="I485" s="35"/>
      <c r="J485" s="35">
        <f t="shared" si="15"/>
        <v>-239039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4"/>
        <v>-20000</v>
      </c>
      <c r="E486" s="18"/>
      <c r="F486" s="7"/>
      <c r="G486" s="19"/>
      <c r="H486" s="35"/>
      <c r="I486" s="35"/>
      <c r="J486" s="35">
        <f t="shared" si="15"/>
        <v>-239039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4"/>
        <v>-20000</v>
      </c>
      <c r="E487" s="18"/>
      <c r="F487" s="7"/>
      <c r="G487" s="19"/>
      <c r="H487" s="35"/>
      <c r="I487" s="35"/>
      <c r="J487" s="35">
        <f t="shared" si="15"/>
        <v>-239039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4"/>
        <v>-20000</v>
      </c>
      <c r="E488" s="18"/>
      <c r="F488" s="7"/>
      <c r="G488" s="19"/>
      <c r="H488" s="35"/>
      <c r="I488" s="35"/>
      <c r="J488" s="35">
        <f t="shared" si="15"/>
        <v>-239039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4"/>
        <v>-20000</v>
      </c>
      <c r="E489" s="18"/>
      <c r="F489" s="7"/>
      <c r="G489" s="19"/>
      <c r="H489" s="35"/>
      <c r="I489" s="35"/>
      <c r="J489" s="35">
        <f t="shared" si="15"/>
        <v>-239039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4"/>
        <v>-20000</v>
      </c>
      <c r="E490" s="18"/>
      <c r="F490" s="7"/>
      <c r="G490" s="19"/>
      <c r="H490" s="35"/>
      <c r="I490" s="35"/>
      <c r="J490" s="35">
        <f t="shared" si="15"/>
        <v>-239039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4"/>
        <v>-20000</v>
      </c>
      <c r="E491" s="18"/>
      <c r="F491" s="7"/>
      <c r="G491" s="19"/>
      <c r="H491" s="35"/>
      <c r="I491" s="35"/>
      <c r="J491" s="35">
        <f t="shared" si="15"/>
        <v>-239039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4"/>
        <v>-20000</v>
      </c>
      <c r="E492" s="18"/>
      <c r="F492" s="7"/>
      <c r="G492" s="19"/>
      <c r="H492" s="35"/>
      <c r="I492" s="35"/>
      <c r="J492" s="35">
        <f t="shared" si="15"/>
        <v>-239039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4"/>
        <v>-20000</v>
      </c>
      <c r="E493" s="18"/>
      <c r="F493" s="7"/>
      <c r="G493" s="19"/>
      <c r="H493" s="35"/>
      <c r="I493" s="35"/>
      <c r="J493" s="35">
        <f t="shared" si="15"/>
        <v>-239039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4"/>
        <v>-20000</v>
      </c>
      <c r="E494" s="18"/>
      <c r="F494" s="7"/>
      <c r="G494" s="19"/>
      <c r="H494" s="35"/>
      <c r="I494" s="35"/>
      <c r="J494" s="35">
        <f t="shared" si="15"/>
        <v>-239039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4"/>
        <v>-20000</v>
      </c>
      <c r="E495" s="18"/>
      <c r="F495" s="7"/>
      <c r="G495" s="19"/>
      <c r="H495" s="35"/>
      <c r="I495" s="35"/>
      <c r="J495" s="35">
        <f t="shared" si="15"/>
        <v>-239039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4"/>
        <v>-20000</v>
      </c>
      <c r="E496" s="18"/>
      <c r="F496" s="7"/>
      <c r="G496" s="19"/>
      <c r="H496" s="35"/>
      <c r="I496" s="35"/>
      <c r="J496" s="35">
        <f t="shared" si="15"/>
        <v>-239039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4"/>
        <v>-20000</v>
      </c>
      <c r="E497" s="18"/>
      <c r="F497" s="7"/>
      <c r="G497" s="19"/>
      <c r="H497" s="35"/>
      <c r="I497" s="35"/>
      <c r="J497" s="35">
        <f t="shared" si="15"/>
        <v>-239039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4"/>
        <v>-20000</v>
      </c>
      <c r="E498" s="18"/>
      <c r="F498" s="7"/>
      <c r="G498" s="19"/>
      <c r="H498" s="35"/>
      <c r="I498" s="35"/>
      <c r="J498" s="35">
        <f t="shared" si="15"/>
        <v>-239039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4"/>
        <v>-20000</v>
      </c>
      <c r="E499" s="18"/>
      <c r="F499" s="7"/>
      <c r="G499" s="19"/>
      <c r="H499" s="35"/>
      <c r="I499" s="35"/>
      <c r="J499" s="35">
        <f t="shared" si="15"/>
        <v>-239039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4"/>
        <v>-20000</v>
      </c>
      <c r="E500" s="18"/>
      <c r="F500" s="7"/>
      <c r="G500" s="19"/>
      <c r="H500" s="35"/>
      <c r="I500" s="35"/>
      <c r="J500" s="35">
        <f t="shared" si="15"/>
        <v>-239039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4"/>
        <v>-20000</v>
      </c>
      <c r="E501" s="18"/>
      <c r="F501" s="7"/>
      <c r="G501" s="19"/>
      <c r="H501" s="35"/>
      <c r="I501" s="35"/>
      <c r="J501" s="35">
        <f t="shared" si="15"/>
        <v>-239039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4"/>
        <v>-20000</v>
      </c>
      <c r="E502" s="18"/>
      <c r="F502" s="7"/>
      <c r="G502" s="19"/>
      <c r="H502" s="35"/>
      <c r="I502" s="35"/>
      <c r="J502" s="35">
        <f t="shared" si="15"/>
        <v>-239039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4"/>
        <v>-20000</v>
      </c>
      <c r="E503" s="18"/>
      <c r="F503" s="7"/>
      <c r="G503" s="19"/>
      <c r="H503" s="35"/>
      <c r="I503" s="35"/>
      <c r="J503" s="35">
        <f t="shared" si="15"/>
        <v>-239039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4"/>
        <v>-20000</v>
      </c>
      <c r="E504" s="18"/>
      <c r="F504" s="7"/>
      <c r="G504" s="19"/>
      <c r="H504" s="35"/>
      <c r="I504" s="35"/>
      <c r="J504" s="35">
        <f t="shared" si="15"/>
        <v>-239039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4"/>
        <v>-20000</v>
      </c>
      <c r="E505" s="18"/>
      <c r="F505" s="7"/>
      <c r="G505" s="19"/>
      <c r="H505" s="35"/>
      <c r="I505" s="35"/>
      <c r="J505" s="35">
        <f t="shared" si="15"/>
        <v>-239039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4"/>
        <v>-20000</v>
      </c>
      <c r="E506" s="18"/>
      <c r="F506" s="7"/>
      <c r="G506" s="19"/>
      <c r="H506" s="35"/>
      <c r="I506" s="35"/>
      <c r="J506" s="35">
        <f t="shared" si="15"/>
        <v>-239039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4"/>
        <v>-20000</v>
      </c>
      <c r="E507" s="18"/>
      <c r="F507" s="7"/>
      <c r="G507" s="19"/>
      <c r="H507" s="35"/>
      <c r="I507" s="35"/>
      <c r="J507" s="35">
        <f t="shared" si="15"/>
        <v>-239039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4"/>
        <v>-20000</v>
      </c>
      <c r="E508" s="18"/>
      <c r="F508" s="7"/>
      <c r="G508" s="19"/>
      <c r="H508" s="35"/>
      <c r="I508" s="35"/>
      <c r="J508" s="35">
        <f t="shared" si="15"/>
        <v>-239039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4"/>
        <v>-20000</v>
      </c>
      <c r="E509" s="18"/>
      <c r="F509" s="7"/>
      <c r="G509" s="19"/>
      <c r="H509" s="35"/>
      <c r="I509" s="35"/>
      <c r="J509" s="35">
        <f t="shared" si="15"/>
        <v>-239039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4"/>
        <v>-20000</v>
      </c>
      <c r="E510" s="18"/>
      <c r="F510" s="7"/>
      <c r="G510" s="19"/>
      <c r="H510" s="35"/>
      <c r="I510" s="35"/>
      <c r="J510" s="35">
        <f t="shared" si="15"/>
        <v>-239039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4"/>
        <v>-20000</v>
      </c>
      <c r="E511" s="18"/>
      <c r="F511" s="7"/>
      <c r="G511" s="19"/>
      <c r="H511" s="35"/>
      <c r="I511" s="35"/>
      <c r="J511" s="35">
        <f t="shared" si="15"/>
        <v>-239039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4"/>
        <v>-20000</v>
      </c>
      <c r="E512" s="18"/>
      <c r="F512" s="7"/>
      <c r="G512" s="19"/>
      <c r="H512" s="35"/>
      <c r="I512" s="35"/>
      <c r="J512" s="35">
        <f t="shared" si="15"/>
        <v>-239039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4"/>
        <v>-20000</v>
      </c>
      <c r="E513" s="18"/>
      <c r="F513" s="7"/>
      <c r="G513" s="19"/>
      <c r="H513" s="35"/>
      <c r="I513" s="35"/>
      <c r="J513" s="35">
        <f t="shared" si="15"/>
        <v>-239039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4"/>
        <v>-20000</v>
      </c>
      <c r="E514" s="18"/>
      <c r="F514" s="7"/>
      <c r="G514" s="19"/>
      <c r="H514" s="35"/>
      <c r="I514" s="35"/>
      <c r="J514" s="35">
        <f t="shared" si="15"/>
        <v>-239039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4"/>
        <v>-20000</v>
      </c>
      <c r="E515" s="18"/>
      <c r="F515" s="7"/>
      <c r="G515" s="19"/>
      <c r="H515" s="35"/>
      <c r="I515" s="35"/>
      <c r="J515" s="35">
        <f t="shared" si="15"/>
        <v>-239039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4"/>
        <v>-20000</v>
      </c>
      <c r="E516" s="18"/>
      <c r="F516" s="7"/>
      <c r="G516" s="19"/>
      <c r="H516" s="35"/>
      <c r="I516" s="35"/>
      <c r="J516" s="35">
        <f t="shared" si="15"/>
        <v>-239039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4"/>
        <v>-20000</v>
      </c>
      <c r="E517" s="18"/>
      <c r="F517" s="7"/>
      <c r="G517" s="19"/>
      <c r="H517" s="35"/>
      <c r="I517" s="35"/>
      <c r="J517" s="35">
        <f t="shared" si="15"/>
        <v>-239039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4"/>
        <v>-20000</v>
      </c>
      <c r="E518" s="18"/>
      <c r="F518" s="7"/>
      <c r="G518" s="19"/>
      <c r="H518" s="35"/>
      <c r="I518" s="35"/>
      <c r="J518" s="35">
        <f t="shared" si="15"/>
        <v>-239039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ref="D519:D582" si="16">D518+B519-C519</f>
        <v>-20000</v>
      </c>
      <c r="E519" s="18"/>
      <c r="F519" s="7"/>
      <c r="G519" s="19"/>
      <c r="H519" s="35"/>
      <c r="I519" s="35"/>
      <c r="J519" s="35">
        <f t="shared" si="15"/>
        <v>-239039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6"/>
        <v>-20000</v>
      </c>
      <c r="E520" s="18"/>
      <c r="F520" s="7"/>
      <c r="G520" s="19"/>
      <c r="H520" s="35"/>
      <c r="I520" s="35"/>
      <c r="J520" s="35">
        <f t="shared" ref="J520:J567" si="17">J519+H520-I520</f>
        <v>-239039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6"/>
        <v>-20000</v>
      </c>
      <c r="E521" s="18"/>
      <c r="F521" s="7"/>
      <c r="G521" s="19"/>
      <c r="H521" s="35"/>
      <c r="I521" s="35"/>
      <c r="J521" s="35">
        <f t="shared" si="17"/>
        <v>-239039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6"/>
        <v>-20000</v>
      </c>
      <c r="E522" s="18"/>
      <c r="F522" s="7"/>
      <c r="G522" s="19"/>
      <c r="H522" s="35"/>
      <c r="I522" s="35"/>
      <c r="J522" s="35">
        <f t="shared" si="17"/>
        <v>-239039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6"/>
        <v>-20000</v>
      </c>
      <c r="E523" s="18"/>
      <c r="F523" s="7"/>
      <c r="G523" s="19"/>
      <c r="H523" s="35"/>
      <c r="I523" s="35"/>
      <c r="J523" s="35">
        <f t="shared" si="17"/>
        <v>-239039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6"/>
        <v>-20000</v>
      </c>
      <c r="E524" s="18"/>
      <c r="F524" s="7"/>
      <c r="G524" s="19"/>
      <c r="H524" s="35"/>
      <c r="I524" s="35"/>
      <c r="J524" s="35">
        <f t="shared" si="17"/>
        <v>-239039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6"/>
        <v>-20000</v>
      </c>
      <c r="E525" s="18"/>
      <c r="F525" s="7"/>
      <c r="G525" s="19"/>
      <c r="H525" s="35"/>
      <c r="I525" s="35"/>
      <c r="J525" s="35">
        <f t="shared" si="17"/>
        <v>-239039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6"/>
        <v>-20000</v>
      </c>
      <c r="E526" s="18"/>
      <c r="F526" s="7"/>
      <c r="G526" s="19"/>
      <c r="H526" s="35"/>
      <c r="I526" s="35"/>
      <c r="J526" s="35">
        <f t="shared" si="17"/>
        <v>-239039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6"/>
        <v>-20000</v>
      </c>
      <c r="E527" s="18"/>
      <c r="F527" s="7"/>
      <c r="G527" s="19"/>
      <c r="H527" s="35"/>
      <c r="I527" s="35"/>
      <c r="J527" s="35">
        <f t="shared" si="17"/>
        <v>-239039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6"/>
        <v>-20000</v>
      </c>
      <c r="E528" s="18"/>
      <c r="F528" s="7"/>
      <c r="G528" s="19"/>
      <c r="H528" s="35"/>
      <c r="I528" s="35"/>
      <c r="J528" s="35">
        <f t="shared" si="17"/>
        <v>-239039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6"/>
        <v>-20000</v>
      </c>
      <c r="E529" s="18"/>
      <c r="F529" s="7"/>
      <c r="G529" s="19"/>
      <c r="H529" s="35"/>
      <c r="I529" s="35"/>
      <c r="J529" s="35">
        <f t="shared" si="17"/>
        <v>-239039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6"/>
        <v>-20000</v>
      </c>
      <c r="E530" s="18"/>
      <c r="F530" s="7"/>
      <c r="G530" s="19"/>
      <c r="H530" s="35"/>
      <c r="I530" s="35"/>
      <c r="J530" s="35">
        <f t="shared" si="17"/>
        <v>-239039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6"/>
        <v>-20000</v>
      </c>
      <c r="E531" s="18"/>
      <c r="F531" s="7"/>
      <c r="G531" s="19"/>
      <c r="H531" s="35"/>
      <c r="I531" s="35"/>
      <c r="J531" s="35">
        <f t="shared" si="17"/>
        <v>-239039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6"/>
        <v>-20000</v>
      </c>
      <c r="E532" s="18"/>
      <c r="F532" s="7"/>
      <c r="G532" s="19"/>
      <c r="H532" s="35"/>
      <c r="I532" s="35"/>
      <c r="J532" s="35">
        <f t="shared" si="17"/>
        <v>-239039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6"/>
        <v>-20000</v>
      </c>
      <c r="E533" s="18"/>
      <c r="F533" s="7"/>
      <c r="G533" s="19"/>
      <c r="H533" s="35"/>
      <c r="I533" s="35"/>
      <c r="J533" s="35">
        <f t="shared" si="17"/>
        <v>-239039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6"/>
        <v>-20000</v>
      </c>
      <c r="E534" s="18"/>
      <c r="F534" s="7"/>
      <c r="G534" s="19"/>
      <c r="H534" s="35"/>
      <c r="I534" s="35"/>
      <c r="J534" s="35">
        <f t="shared" si="17"/>
        <v>-239039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6"/>
        <v>-20000</v>
      </c>
      <c r="E535" s="18"/>
      <c r="F535" s="7"/>
      <c r="G535" s="19"/>
      <c r="H535" s="35"/>
      <c r="I535" s="35"/>
      <c r="J535" s="35">
        <f t="shared" si="17"/>
        <v>-239039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6"/>
        <v>-20000</v>
      </c>
      <c r="E536" s="18"/>
      <c r="F536" s="7"/>
      <c r="G536" s="19"/>
      <c r="H536" s="35"/>
      <c r="I536" s="35"/>
      <c r="J536" s="35">
        <f t="shared" si="17"/>
        <v>-239039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6"/>
        <v>-20000</v>
      </c>
      <c r="E537" s="18"/>
      <c r="F537" s="7"/>
      <c r="G537" s="19"/>
      <c r="H537" s="35"/>
      <c r="I537" s="35"/>
      <c r="J537" s="35">
        <f t="shared" si="17"/>
        <v>-239039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6"/>
        <v>-20000</v>
      </c>
      <c r="E538" s="18"/>
      <c r="F538" s="7"/>
      <c r="G538" s="19"/>
      <c r="H538" s="35"/>
      <c r="I538" s="35"/>
      <c r="J538" s="35">
        <f t="shared" si="17"/>
        <v>-239039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6"/>
        <v>-20000</v>
      </c>
      <c r="E539" s="18"/>
      <c r="F539" s="7"/>
      <c r="G539" s="19"/>
      <c r="H539" s="35"/>
      <c r="I539" s="35"/>
      <c r="J539" s="35">
        <f t="shared" si="17"/>
        <v>-239039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6"/>
        <v>-20000</v>
      </c>
      <c r="E540" s="18"/>
      <c r="F540" s="7"/>
      <c r="G540" s="19"/>
      <c r="H540" s="35"/>
      <c r="I540" s="35"/>
      <c r="J540" s="35">
        <f t="shared" si="17"/>
        <v>-239039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6"/>
        <v>-20000</v>
      </c>
      <c r="E541" s="18"/>
      <c r="F541" s="7"/>
      <c r="G541" s="19"/>
      <c r="H541" s="35"/>
      <c r="I541" s="35"/>
      <c r="J541" s="35">
        <f t="shared" si="17"/>
        <v>-239039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6"/>
        <v>-20000</v>
      </c>
      <c r="E542" s="18"/>
      <c r="F542" s="7"/>
      <c r="G542" s="19"/>
      <c r="H542" s="35"/>
      <c r="I542" s="35"/>
      <c r="J542" s="35">
        <f t="shared" si="17"/>
        <v>-239039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6"/>
        <v>-20000</v>
      </c>
      <c r="E543" s="18"/>
      <c r="F543" s="7"/>
      <c r="G543" s="19"/>
      <c r="H543" s="35"/>
      <c r="I543" s="35"/>
      <c r="J543" s="35">
        <f t="shared" si="17"/>
        <v>-239039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6"/>
        <v>-20000</v>
      </c>
      <c r="E544" s="18"/>
      <c r="F544" s="7"/>
      <c r="G544" s="19"/>
      <c r="H544" s="35"/>
      <c r="I544" s="35"/>
      <c r="J544" s="35">
        <f t="shared" si="17"/>
        <v>-239039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6"/>
        <v>-20000</v>
      </c>
      <c r="E545" s="18"/>
      <c r="F545" s="7"/>
      <c r="G545" s="19"/>
      <c r="H545" s="35"/>
      <c r="I545" s="35"/>
      <c r="J545" s="35">
        <f t="shared" si="17"/>
        <v>-239039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6"/>
        <v>-20000</v>
      </c>
      <c r="E546" s="18"/>
      <c r="F546" s="7"/>
      <c r="G546" s="19"/>
      <c r="H546" s="35"/>
      <c r="I546" s="35"/>
      <c r="J546" s="35">
        <f t="shared" si="17"/>
        <v>-239039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6"/>
        <v>-20000</v>
      </c>
      <c r="E547" s="18"/>
      <c r="F547" s="7"/>
      <c r="G547" s="19"/>
      <c r="H547" s="35"/>
      <c r="I547" s="35"/>
      <c r="J547" s="35">
        <f t="shared" si="17"/>
        <v>-239039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6"/>
        <v>-20000</v>
      </c>
      <c r="E548" s="18"/>
      <c r="F548" s="7"/>
      <c r="G548" s="19"/>
      <c r="H548" s="35"/>
      <c r="I548" s="35"/>
      <c r="J548" s="35">
        <f t="shared" si="17"/>
        <v>-239039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6"/>
        <v>-20000</v>
      </c>
      <c r="E549" s="18"/>
      <c r="F549" s="7"/>
      <c r="G549" s="19"/>
      <c r="H549" s="35"/>
      <c r="I549" s="35"/>
      <c r="J549" s="35">
        <f t="shared" si="17"/>
        <v>-239039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6"/>
        <v>-20000</v>
      </c>
      <c r="E550" s="18"/>
      <c r="F550" s="7"/>
      <c r="G550" s="19"/>
      <c r="H550" s="35"/>
      <c r="I550" s="35"/>
      <c r="J550" s="35">
        <f t="shared" si="17"/>
        <v>-239039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6"/>
        <v>-20000</v>
      </c>
      <c r="E551" s="18"/>
      <c r="F551" s="7"/>
      <c r="G551" s="19"/>
      <c r="H551" s="35"/>
      <c r="I551" s="35"/>
      <c r="J551" s="35">
        <f t="shared" si="17"/>
        <v>-239039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6"/>
        <v>-20000</v>
      </c>
      <c r="E552" s="18"/>
      <c r="F552" s="7"/>
      <c r="G552" s="19"/>
      <c r="H552" s="35"/>
      <c r="I552" s="35"/>
      <c r="J552" s="35">
        <f t="shared" si="17"/>
        <v>-239039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6"/>
        <v>-20000</v>
      </c>
      <c r="E553" s="18"/>
      <c r="F553" s="7"/>
      <c r="G553" s="19"/>
      <c r="H553" s="35"/>
      <c r="I553" s="35"/>
      <c r="J553" s="35">
        <f t="shared" si="17"/>
        <v>-239039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6"/>
        <v>-20000</v>
      </c>
      <c r="E554" s="18"/>
      <c r="F554" s="7"/>
      <c r="G554" s="19"/>
      <c r="H554" s="35"/>
      <c r="I554" s="35"/>
      <c r="J554" s="35">
        <f t="shared" si="17"/>
        <v>-239039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6"/>
        <v>-20000</v>
      </c>
      <c r="E555" s="18"/>
      <c r="F555" s="7"/>
      <c r="G555" s="19"/>
      <c r="H555" s="35"/>
      <c r="I555" s="35"/>
      <c r="J555" s="35">
        <f t="shared" si="17"/>
        <v>-239039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6"/>
        <v>-20000</v>
      </c>
      <c r="E556" s="18"/>
      <c r="F556" s="7"/>
      <c r="G556" s="19"/>
      <c r="H556" s="35"/>
      <c r="I556" s="35"/>
      <c r="J556" s="35">
        <f t="shared" si="17"/>
        <v>-239039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6"/>
        <v>-20000</v>
      </c>
      <c r="E557" s="18"/>
      <c r="F557" s="7"/>
      <c r="G557" s="19"/>
      <c r="H557" s="35"/>
      <c r="I557" s="35"/>
      <c r="J557" s="35">
        <f t="shared" si="17"/>
        <v>-239039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6"/>
        <v>-20000</v>
      </c>
      <c r="E558" s="18"/>
      <c r="F558" s="7"/>
      <c r="G558" s="19"/>
      <c r="H558" s="35"/>
      <c r="I558" s="35"/>
      <c r="J558" s="35">
        <f t="shared" si="17"/>
        <v>-239039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6"/>
        <v>-20000</v>
      </c>
      <c r="E559" s="18"/>
      <c r="F559" s="7"/>
      <c r="G559" s="19"/>
      <c r="H559" s="35"/>
      <c r="I559" s="35"/>
      <c r="J559" s="35">
        <f t="shared" si="17"/>
        <v>-239039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6"/>
        <v>-20000</v>
      </c>
      <c r="E560" s="18"/>
      <c r="F560" s="7"/>
      <c r="G560" s="19"/>
      <c r="H560" s="35"/>
      <c r="I560" s="35"/>
      <c r="J560" s="35">
        <f t="shared" si="17"/>
        <v>-239039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6"/>
        <v>-20000</v>
      </c>
      <c r="E561" s="18"/>
      <c r="F561" s="7"/>
      <c r="G561" s="19"/>
      <c r="H561" s="36"/>
      <c r="I561" s="36"/>
      <c r="J561" s="35">
        <f t="shared" si="17"/>
        <v>-239039</v>
      </c>
      <c r="K561" s="21"/>
      <c r="L561" s="7"/>
    </row>
    <row r="562" spans="1:12" s="9" customFormat="1" ht="18.75" x14ac:dyDescent="0.3">
      <c r="A562" s="19"/>
      <c r="B562" s="17"/>
      <c r="C562" s="17"/>
      <c r="D562" s="17">
        <f t="shared" si="16"/>
        <v>-20000</v>
      </c>
      <c r="E562" s="18"/>
      <c r="F562" s="7"/>
      <c r="G562" s="22"/>
      <c r="H562" s="36"/>
      <c r="I562" s="36"/>
      <c r="J562" s="35">
        <f t="shared" si="17"/>
        <v>-239039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6"/>
        <v>-20000</v>
      </c>
      <c r="E563" s="18"/>
      <c r="F563" s="7"/>
      <c r="G563" s="22"/>
      <c r="H563" s="36"/>
      <c r="I563" s="36"/>
      <c r="J563" s="35">
        <f t="shared" si="17"/>
        <v>-239039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6"/>
        <v>-20000</v>
      </c>
      <c r="E564" s="18"/>
      <c r="F564" s="7"/>
      <c r="G564" s="22"/>
      <c r="H564" s="36"/>
      <c r="I564" s="36"/>
      <c r="J564" s="35">
        <f t="shared" si="17"/>
        <v>-239039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6"/>
        <v>-20000</v>
      </c>
      <c r="E565" s="18"/>
      <c r="F565" s="7"/>
      <c r="G565" s="22"/>
      <c r="H565" s="36"/>
      <c r="I565" s="36"/>
      <c r="J565" s="35">
        <f t="shared" si="17"/>
        <v>-239039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6"/>
        <v>-20000</v>
      </c>
      <c r="E566" s="18"/>
      <c r="F566" s="7"/>
      <c r="G566" s="22"/>
      <c r="H566" s="36"/>
      <c r="I566" s="36"/>
      <c r="J566" s="35">
        <f t="shared" si="17"/>
        <v>-239039</v>
      </c>
      <c r="K566" s="21"/>
      <c r="L566" s="7"/>
    </row>
    <row r="567" spans="1:12" s="9" customFormat="1" ht="19.5" thickBot="1" x14ac:dyDescent="0.35">
      <c r="A567" s="19"/>
      <c r="B567" s="17"/>
      <c r="C567" s="17"/>
      <c r="D567" s="17">
        <f t="shared" si="16"/>
        <v>-20000</v>
      </c>
      <c r="E567" s="18"/>
      <c r="F567" s="7"/>
      <c r="G567" s="22"/>
      <c r="H567" s="36"/>
      <c r="I567" s="36"/>
      <c r="J567" s="35">
        <f t="shared" si="17"/>
        <v>-239039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-20000</v>
      </c>
      <c r="E568" s="18"/>
      <c r="F568" s="7"/>
      <c r="G568" s="23" t="s">
        <v>9</v>
      </c>
      <c r="H568" s="37">
        <f>SUM(H6:H567)</f>
        <v>0</v>
      </c>
      <c r="I568" s="37">
        <f>SUM(I6:I567)</f>
        <v>239039</v>
      </c>
      <c r="J568" s="37">
        <f>H568-I568</f>
        <v>-239039</v>
      </c>
      <c r="K568" s="24"/>
      <c r="L568" s="7"/>
    </row>
    <row r="569" spans="1:12" s="9" customFormat="1" ht="19.5" thickBot="1" x14ac:dyDescent="0.35">
      <c r="A569" s="19"/>
      <c r="B569" s="17"/>
      <c r="C569" s="17"/>
      <c r="D569" s="17">
        <f t="shared" si="16"/>
        <v>-20000</v>
      </c>
      <c r="E569" s="18"/>
      <c r="F569" s="7"/>
      <c r="G569" s="25" t="s">
        <v>7</v>
      </c>
      <c r="H569" s="26">
        <f>H568-I568</f>
        <v>-239039</v>
      </c>
      <c r="I569" s="213"/>
      <c r="J569" s="214"/>
      <c r="K569" s="215"/>
      <c r="L569" s="7"/>
    </row>
    <row r="570" spans="1:12" s="9" customFormat="1" ht="19.5" hidden="1" thickBot="1" x14ac:dyDescent="0.35">
      <c r="A570" s="19"/>
      <c r="B570" s="17"/>
      <c r="C570" s="17"/>
      <c r="D570" s="17">
        <f t="shared" si="16"/>
        <v>-20000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9.5" hidden="1" thickBot="1" x14ac:dyDescent="0.35">
      <c r="A571" s="19"/>
      <c r="B571" s="17"/>
      <c r="C571" s="17"/>
      <c r="D571" s="17">
        <f t="shared" si="16"/>
        <v>-20000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9.5" hidden="1" thickBot="1" x14ac:dyDescent="0.35">
      <c r="A572" s="19"/>
      <c r="B572" s="17"/>
      <c r="C572" s="17"/>
      <c r="D572" s="17">
        <f t="shared" si="16"/>
        <v>-20000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9.5" hidden="1" thickBot="1" x14ac:dyDescent="0.35">
      <c r="A573" s="19"/>
      <c r="B573" s="17"/>
      <c r="C573" s="17"/>
      <c r="D573" s="17">
        <f t="shared" si="16"/>
        <v>-20000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9.5" hidden="1" thickBot="1" x14ac:dyDescent="0.35">
      <c r="A574" s="19"/>
      <c r="B574" s="17"/>
      <c r="C574" s="17"/>
      <c r="D574" s="17">
        <f t="shared" si="16"/>
        <v>-20000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9.5" hidden="1" thickBot="1" x14ac:dyDescent="0.35">
      <c r="A575" s="19"/>
      <c r="B575" s="17"/>
      <c r="C575" s="17"/>
      <c r="D575" s="17">
        <f t="shared" si="16"/>
        <v>-20000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9.5" hidden="1" thickBot="1" x14ac:dyDescent="0.35">
      <c r="A576" s="19"/>
      <c r="B576" s="17"/>
      <c r="C576" s="17"/>
      <c r="D576" s="17">
        <f t="shared" si="16"/>
        <v>-20000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9.5" hidden="1" thickBot="1" x14ac:dyDescent="0.35">
      <c r="A577" s="19"/>
      <c r="B577" s="17"/>
      <c r="C577" s="17"/>
      <c r="D577" s="17">
        <f t="shared" si="16"/>
        <v>-20000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9.5" hidden="1" thickBot="1" x14ac:dyDescent="0.35">
      <c r="A578" s="19"/>
      <c r="B578" s="17"/>
      <c r="C578" s="17"/>
      <c r="D578" s="17">
        <f t="shared" si="16"/>
        <v>-20000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9.5" hidden="1" thickBot="1" x14ac:dyDescent="0.35">
      <c r="A579" s="19"/>
      <c r="B579" s="17"/>
      <c r="C579" s="17"/>
      <c r="D579" s="17">
        <f t="shared" si="16"/>
        <v>-20000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9.5" hidden="1" thickBot="1" x14ac:dyDescent="0.35">
      <c r="A580" s="19"/>
      <c r="B580" s="17"/>
      <c r="C580" s="17"/>
      <c r="D580" s="17">
        <f t="shared" si="16"/>
        <v>-20000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9.5" hidden="1" thickBot="1" x14ac:dyDescent="0.35">
      <c r="A581" s="19"/>
      <c r="B581" s="17"/>
      <c r="C581" s="17"/>
      <c r="D581" s="17">
        <f t="shared" si="16"/>
        <v>-20000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9.5" hidden="1" thickBot="1" x14ac:dyDescent="0.35">
      <c r="A582" s="19"/>
      <c r="B582" s="17"/>
      <c r="C582" s="17"/>
      <c r="D582" s="17">
        <f t="shared" si="16"/>
        <v>-20000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9.5" hidden="1" thickBot="1" x14ac:dyDescent="0.35">
      <c r="A583" s="19"/>
      <c r="B583" s="17"/>
      <c r="C583" s="17"/>
      <c r="D583" s="17">
        <f t="shared" ref="D583:D646" si="18">D582+B583-C583</f>
        <v>-20000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9.5" hidden="1" thickBot="1" x14ac:dyDescent="0.35">
      <c r="A584" s="19"/>
      <c r="B584" s="17"/>
      <c r="C584" s="17"/>
      <c r="D584" s="17">
        <f t="shared" si="18"/>
        <v>-20000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9.5" hidden="1" thickBot="1" x14ac:dyDescent="0.35">
      <c r="A585" s="19"/>
      <c r="B585" s="17"/>
      <c r="C585" s="17"/>
      <c r="D585" s="17">
        <f t="shared" si="18"/>
        <v>-20000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9.5" hidden="1" thickBot="1" x14ac:dyDescent="0.35">
      <c r="A586" s="19"/>
      <c r="B586" s="17"/>
      <c r="C586" s="17"/>
      <c r="D586" s="17">
        <f t="shared" si="18"/>
        <v>-20000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9.5" hidden="1" thickBot="1" x14ac:dyDescent="0.35">
      <c r="A587" s="19"/>
      <c r="B587" s="17"/>
      <c r="C587" s="17"/>
      <c r="D587" s="17">
        <f t="shared" si="18"/>
        <v>-20000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9.5" hidden="1" thickBot="1" x14ac:dyDescent="0.35">
      <c r="A588" s="19"/>
      <c r="B588" s="17"/>
      <c r="C588" s="17"/>
      <c r="D588" s="17">
        <f t="shared" si="18"/>
        <v>-20000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9.5" hidden="1" thickBot="1" x14ac:dyDescent="0.35">
      <c r="A589" s="19"/>
      <c r="B589" s="17"/>
      <c r="C589" s="17"/>
      <c r="D589" s="17">
        <f t="shared" si="18"/>
        <v>-20000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9.5" hidden="1" thickBot="1" x14ac:dyDescent="0.35">
      <c r="A590" s="19"/>
      <c r="B590" s="17"/>
      <c r="C590" s="17"/>
      <c r="D590" s="17">
        <f t="shared" si="18"/>
        <v>-20000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9.5" hidden="1" thickBot="1" x14ac:dyDescent="0.35">
      <c r="A591" s="19"/>
      <c r="B591" s="17"/>
      <c r="C591" s="17"/>
      <c r="D591" s="17">
        <f t="shared" si="18"/>
        <v>-20000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9.5" hidden="1" thickBot="1" x14ac:dyDescent="0.35">
      <c r="A592" s="19"/>
      <c r="B592" s="17"/>
      <c r="C592" s="17"/>
      <c r="D592" s="17">
        <f t="shared" si="18"/>
        <v>-20000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9.5" hidden="1" thickBot="1" x14ac:dyDescent="0.35">
      <c r="A593" s="19"/>
      <c r="B593" s="17"/>
      <c r="C593" s="17"/>
      <c r="D593" s="17">
        <f t="shared" si="18"/>
        <v>-20000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9.5" hidden="1" thickBot="1" x14ac:dyDescent="0.35">
      <c r="A594" s="19"/>
      <c r="B594" s="17"/>
      <c r="C594" s="17"/>
      <c r="D594" s="17">
        <f t="shared" si="18"/>
        <v>-20000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9.5" hidden="1" thickBot="1" x14ac:dyDescent="0.35">
      <c r="A595" s="19"/>
      <c r="B595" s="17"/>
      <c r="C595" s="17"/>
      <c r="D595" s="17">
        <f t="shared" si="18"/>
        <v>-20000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9.5" hidden="1" thickBot="1" x14ac:dyDescent="0.35">
      <c r="A596" s="19"/>
      <c r="B596" s="17"/>
      <c r="C596" s="17"/>
      <c r="D596" s="17">
        <f t="shared" si="18"/>
        <v>-20000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9.5" hidden="1" thickBot="1" x14ac:dyDescent="0.35">
      <c r="A597" s="19"/>
      <c r="B597" s="17"/>
      <c r="C597" s="17"/>
      <c r="D597" s="17">
        <f t="shared" si="18"/>
        <v>-20000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9.5" hidden="1" thickBot="1" x14ac:dyDescent="0.35">
      <c r="A598" s="19"/>
      <c r="B598" s="17"/>
      <c r="C598" s="17"/>
      <c r="D598" s="17">
        <f t="shared" si="18"/>
        <v>-20000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9.5" hidden="1" thickBot="1" x14ac:dyDescent="0.35">
      <c r="A599" s="19"/>
      <c r="B599" s="17"/>
      <c r="C599" s="17"/>
      <c r="D599" s="17">
        <f t="shared" si="18"/>
        <v>-20000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9.5" hidden="1" thickBot="1" x14ac:dyDescent="0.35">
      <c r="A600" s="19"/>
      <c r="B600" s="17"/>
      <c r="C600" s="17"/>
      <c r="D600" s="17">
        <f t="shared" si="18"/>
        <v>-20000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9.5" hidden="1" thickBot="1" x14ac:dyDescent="0.35">
      <c r="A601" s="19"/>
      <c r="B601" s="17"/>
      <c r="C601" s="17"/>
      <c r="D601" s="17">
        <f t="shared" si="18"/>
        <v>-20000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9.5" hidden="1" thickBot="1" x14ac:dyDescent="0.35">
      <c r="A602" s="19"/>
      <c r="B602" s="17"/>
      <c r="C602" s="17"/>
      <c r="D602" s="17">
        <f t="shared" si="18"/>
        <v>-20000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9.5" hidden="1" thickBot="1" x14ac:dyDescent="0.35">
      <c r="A603" s="19"/>
      <c r="B603" s="17"/>
      <c r="C603" s="17"/>
      <c r="D603" s="17">
        <f t="shared" si="18"/>
        <v>-20000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9.5" hidden="1" thickBot="1" x14ac:dyDescent="0.35">
      <c r="A604" s="19"/>
      <c r="B604" s="17"/>
      <c r="C604" s="17"/>
      <c r="D604" s="17">
        <f t="shared" si="18"/>
        <v>-20000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9.5" hidden="1" thickBot="1" x14ac:dyDescent="0.35">
      <c r="A605" s="19"/>
      <c r="B605" s="17"/>
      <c r="C605" s="17"/>
      <c r="D605" s="17">
        <f t="shared" si="18"/>
        <v>-20000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9.5" hidden="1" thickBot="1" x14ac:dyDescent="0.35">
      <c r="A606" s="19"/>
      <c r="B606" s="17"/>
      <c r="C606" s="17"/>
      <c r="D606" s="17">
        <f t="shared" si="18"/>
        <v>-20000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9.5" hidden="1" thickBot="1" x14ac:dyDescent="0.35">
      <c r="A607" s="19"/>
      <c r="B607" s="17"/>
      <c r="C607" s="17"/>
      <c r="D607" s="17">
        <f t="shared" si="18"/>
        <v>-20000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9.5" hidden="1" thickBot="1" x14ac:dyDescent="0.35">
      <c r="A608" s="19"/>
      <c r="B608" s="17"/>
      <c r="C608" s="17"/>
      <c r="D608" s="17">
        <f t="shared" si="18"/>
        <v>-20000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9.5" hidden="1" thickBot="1" x14ac:dyDescent="0.35">
      <c r="A609" s="19"/>
      <c r="B609" s="17"/>
      <c r="C609" s="17"/>
      <c r="D609" s="17">
        <f t="shared" si="18"/>
        <v>-20000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9.5" hidden="1" thickBot="1" x14ac:dyDescent="0.35">
      <c r="A610" s="19"/>
      <c r="B610" s="17"/>
      <c r="C610" s="17"/>
      <c r="D610" s="17">
        <f t="shared" si="18"/>
        <v>-20000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9.5" hidden="1" thickBot="1" x14ac:dyDescent="0.35">
      <c r="A611" s="19"/>
      <c r="B611" s="17"/>
      <c r="C611" s="17"/>
      <c r="D611" s="17">
        <f t="shared" si="18"/>
        <v>-20000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9.5" hidden="1" thickBot="1" x14ac:dyDescent="0.35">
      <c r="A612" s="19"/>
      <c r="B612" s="17"/>
      <c r="C612" s="17"/>
      <c r="D612" s="17">
        <f t="shared" si="18"/>
        <v>-20000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9.5" hidden="1" thickBot="1" x14ac:dyDescent="0.35">
      <c r="A613" s="19"/>
      <c r="B613" s="17"/>
      <c r="C613" s="17"/>
      <c r="D613" s="17">
        <f t="shared" si="18"/>
        <v>-20000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9.5" hidden="1" thickBot="1" x14ac:dyDescent="0.35">
      <c r="A614" s="19"/>
      <c r="B614" s="17"/>
      <c r="C614" s="17"/>
      <c r="D614" s="17">
        <f t="shared" si="18"/>
        <v>-20000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9.5" hidden="1" thickBot="1" x14ac:dyDescent="0.35">
      <c r="A615" s="19"/>
      <c r="B615" s="17"/>
      <c r="C615" s="17"/>
      <c r="D615" s="17">
        <f t="shared" si="18"/>
        <v>-20000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9.5" hidden="1" thickBot="1" x14ac:dyDescent="0.35">
      <c r="A616" s="19"/>
      <c r="B616" s="17"/>
      <c r="C616" s="17"/>
      <c r="D616" s="17">
        <f t="shared" si="18"/>
        <v>-20000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9.5" hidden="1" thickBot="1" x14ac:dyDescent="0.35">
      <c r="A617" s="19"/>
      <c r="B617" s="17"/>
      <c r="C617" s="17"/>
      <c r="D617" s="17">
        <f t="shared" si="18"/>
        <v>-20000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9.5" hidden="1" thickBot="1" x14ac:dyDescent="0.35">
      <c r="A618" s="19"/>
      <c r="B618" s="17"/>
      <c r="C618" s="17"/>
      <c r="D618" s="17">
        <f t="shared" si="18"/>
        <v>-20000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9.5" hidden="1" thickBot="1" x14ac:dyDescent="0.35">
      <c r="A619" s="19"/>
      <c r="B619" s="17"/>
      <c r="C619" s="17"/>
      <c r="D619" s="17">
        <f t="shared" si="18"/>
        <v>-20000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9.5" hidden="1" thickBot="1" x14ac:dyDescent="0.35">
      <c r="A620" s="19"/>
      <c r="B620" s="17"/>
      <c r="C620" s="17"/>
      <c r="D620" s="17">
        <f t="shared" si="18"/>
        <v>-20000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9.5" hidden="1" thickBot="1" x14ac:dyDescent="0.35">
      <c r="A621" s="19"/>
      <c r="B621" s="17"/>
      <c r="C621" s="17"/>
      <c r="D621" s="17">
        <f t="shared" si="18"/>
        <v>-20000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9.5" hidden="1" thickBot="1" x14ac:dyDescent="0.35">
      <c r="A622" s="19"/>
      <c r="B622" s="17"/>
      <c r="C622" s="17"/>
      <c r="D622" s="17">
        <f t="shared" si="18"/>
        <v>-20000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9.5" hidden="1" thickBot="1" x14ac:dyDescent="0.35">
      <c r="A623" s="19"/>
      <c r="B623" s="17"/>
      <c r="C623" s="17"/>
      <c r="D623" s="17">
        <f t="shared" si="18"/>
        <v>-20000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9.5" hidden="1" thickBot="1" x14ac:dyDescent="0.35">
      <c r="A624" s="19"/>
      <c r="B624" s="17"/>
      <c r="C624" s="17"/>
      <c r="D624" s="17">
        <f t="shared" si="18"/>
        <v>-20000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9.5" hidden="1" thickBot="1" x14ac:dyDescent="0.35">
      <c r="A625" s="19"/>
      <c r="B625" s="17"/>
      <c r="C625" s="17"/>
      <c r="D625" s="17">
        <f t="shared" si="18"/>
        <v>-20000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9.5" hidden="1" thickBot="1" x14ac:dyDescent="0.35">
      <c r="A626" s="19"/>
      <c r="B626" s="17"/>
      <c r="C626" s="17"/>
      <c r="D626" s="17">
        <f t="shared" si="18"/>
        <v>-20000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9.5" hidden="1" thickBot="1" x14ac:dyDescent="0.35">
      <c r="A627" s="19"/>
      <c r="B627" s="17"/>
      <c r="C627" s="17"/>
      <c r="D627" s="17">
        <f t="shared" si="18"/>
        <v>-20000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9.5" hidden="1" thickBot="1" x14ac:dyDescent="0.35">
      <c r="A628" s="19"/>
      <c r="B628" s="17"/>
      <c r="C628" s="17"/>
      <c r="D628" s="17">
        <f t="shared" si="18"/>
        <v>-20000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9.5" hidden="1" thickBot="1" x14ac:dyDescent="0.35">
      <c r="A629" s="19"/>
      <c r="B629" s="17"/>
      <c r="C629" s="17"/>
      <c r="D629" s="17">
        <f t="shared" si="18"/>
        <v>-20000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9.5" hidden="1" thickBot="1" x14ac:dyDescent="0.35">
      <c r="A630" s="19"/>
      <c r="B630" s="17"/>
      <c r="C630" s="17"/>
      <c r="D630" s="17">
        <f t="shared" si="18"/>
        <v>-20000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9.5" hidden="1" thickBot="1" x14ac:dyDescent="0.35">
      <c r="A631" s="19"/>
      <c r="B631" s="17"/>
      <c r="C631" s="17"/>
      <c r="D631" s="17">
        <f t="shared" si="18"/>
        <v>-20000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9.5" hidden="1" thickBot="1" x14ac:dyDescent="0.35">
      <c r="A632" s="19"/>
      <c r="B632" s="17"/>
      <c r="C632" s="17"/>
      <c r="D632" s="17">
        <f t="shared" si="18"/>
        <v>-20000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9.5" hidden="1" thickBot="1" x14ac:dyDescent="0.35">
      <c r="A633" s="19"/>
      <c r="B633" s="17"/>
      <c r="C633" s="17"/>
      <c r="D633" s="17">
        <f t="shared" si="18"/>
        <v>-20000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9.5" hidden="1" thickBot="1" x14ac:dyDescent="0.35">
      <c r="A634" s="19"/>
      <c r="B634" s="17"/>
      <c r="C634" s="17"/>
      <c r="D634" s="17">
        <f t="shared" si="18"/>
        <v>-20000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9.5" hidden="1" thickBot="1" x14ac:dyDescent="0.35">
      <c r="A635" s="19"/>
      <c r="B635" s="17"/>
      <c r="C635" s="17"/>
      <c r="D635" s="17">
        <f t="shared" si="18"/>
        <v>-20000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9.5" hidden="1" thickBot="1" x14ac:dyDescent="0.35">
      <c r="A636" s="19"/>
      <c r="B636" s="17"/>
      <c r="C636" s="17"/>
      <c r="D636" s="17">
        <f t="shared" si="18"/>
        <v>-20000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9.5" hidden="1" thickBot="1" x14ac:dyDescent="0.35">
      <c r="A637" s="19"/>
      <c r="B637" s="17"/>
      <c r="C637" s="17"/>
      <c r="D637" s="17">
        <f t="shared" si="18"/>
        <v>-20000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9.5" hidden="1" thickBot="1" x14ac:dyDescent="0.35">
      <c r="A638" s="19"/>
      <c r="B638" s="17"/>
      <c r="C638" s="17"/>
      <c r="D638" s="17">
        <f t="shared" si="18"/>
        <v>-20000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9.5" hidden="1" thickBot="1" x14ac:dyDescent="0.35">
      <c r="A639" s="19"/>
      <c r="B639" s="17"/>
      <c r="C639" s="17"/>
      <c r="D639" s="17">
        <f t="shared" si="18"/>
        <v>-20000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9.5" hidden="1" thickBot="1" x14ac:dyDescent="0.35">
      <c r="A640" s="19"/>
      <c r="B640" s="17"/>
      <c r="C640" s="17"/>
      <c r="D640" s="17">
        <f t="shared" si="18"/>
        <v>-20000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9.5" hidden="1" thickBot="1" x14ac:dyDescent="0.35">
      <c r="A641" s="19"/>
      <c r="B641" s="17"/>
      <c r="C641" s="17"/>
      <c r="D641" s="17">
        <f t="shared" si="18"/>
        <v>-20000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9.5" hidden="1" thickBot="1" x14ac:dyDescent="0.35">
      <c r="A642" s="19"/>
      <c r="B642" s="17"/>
      <c r="C642" s="17"/>
      <c r="D642" s="17">
        <f t="shared" si="18"/>
        <v>-20000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9.5" hidden="1" thickBot="1" x14ac:dyDescent="0.35">
      <c r="A643" s="19"/>
      <c r="B643" s="17"/>
      <c r="C643" s="17"/>
      <c r="D643" s="17">
        <f t="shared" si="18"/>
        <v>-20000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9.5" hidden="1" thickBot="1" x14ac:dyDescent="0.35">
      <c r="A644" s="19"/>
      <c r="B644" s="17"/>
      <c r="C644" s="17"/>
      <c r="D644" s="17">
        <f t="shared" si="18"/>
        <v>-20000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9.5" hidden="1" thickBot="1" x14ac:dyDescent="0.35">
      <c r="A645" s="19"/>
      <c r="B645" s="17"/>
      <c r="C645" s="17"/>
      <c r="D645" s="17">
        <f t="shared" si="18"/>
        <v>-20000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9.5" hidden="1" thickBot="1" x14ac:dyDescent="0.35">
      <c r="A646" s="19"/>
      <c r="B646" s="17"/>
      <c r="C646" s="17"/>
      <c r="D646" s="17">
        <f t="shared" si="18"/>
        <v>-20000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9.5" hidden="1" thickBot="1" x14ac:dyDescent="0.35">
      <c r="A647" s="19"/>
      <c r="B647" s="17"/>
      <c r="C647" s="17"/>
      <c r="D647" s="17">
        <f t="shared" ref="D647:D710" si="19">D646+B647-C647</f>
        <v>-20000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9.5" hidden="1" thickBot="1" x14ac:dyDescent="0.35">
      <c r="A648" s="19"/>
      <c r="B648" s="17"/>
      <c r="C648" s="17"/>
      <c r="D648" s="17">
        <f t="shared" si="19"/>
        <v>-20000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9.5" hidden="1" thickBot="1" x14ac:dyDescent="0.35">
      <c r="A649" s="19"/>
      <c r="B649" s="17"/>
      <c r="C649" s="17"/>
      <c r="D649" s="17">
        <f t="shared" si="19"/>
        <v>-20000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9.5" hidden="1" thickBot="1" x14ac:dyDescent="0.35">
      <c r="A650" s="19"/>
      <c r="B650" s="17"/>
      <c r="C650" s="17"/>
      <c r="D650" s="17">
        <f t="shared" si="19"/>
        <v>-20000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9.5" hidden="1" thickBot="1" x14ac:dyDescent="0.35">
      <c r="A651" s="19"/>
      <c r="B651" s="17"/>
      <c r="C651" s="17"/>
      <c r="D651" s="17">
        <f t="shared" si="19"/>
        <v>-20000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9.5" hidden="1" thickBot="1" x14ac:dyDescent="0.35">
      <c r="A652" s="19"/>
      <c r="B652" s="17"/>
      <c r="C652" s="17"/>
      <c r="D652" s="17">
        <f t="shared" si="19"/>
        <v>-20000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9.5" hidden="1" thickBot="1" x14ac:dyDescent="0.35">
      <c r="A653" s="19"/>
      <c r="B653" s="17"/>
      <c r="C653" s="17"/>
      <c r="D653" s="17">
        <f t="shared" si="19"/>
        <v>-20000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9.5" hidden="1" thickBot="1" x14ac:dyDescent="0.35">
      <c r="A654" s="19"/>
      <c r="B654" s="17"/>
      <c r="C654" s="17"/>
      <c r="D654" s="17">
        <f t="shared" si="19"/>
        <v>-20000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9.5" hidden="1" thickBot="1" x14ac:dyDescent="0.35">
      <c r="A655" s="19"/>
      <c r="B655" s="17"/>
      <c r="C655" s="17"/>
      <c r="D655" s="17">
        <f t="shared" si="19"/>
        <v>-20000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9.5" hidden="1" thickBot="1" x14ac:dyDescent="0.35">
      <c r="A656" s="19"/>
      <c r="B656" s="17"/>
      <c r="C656" s="17"/>
      <c r="D656" s="17">
        <f t="shared" si="19"/>
        <v>-20000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9.5" hidden="1" thickBot="1" x14ac:dyDescent="0.35">
      <c r="A657" s="19"/>
      <c r="B657" s="17"/>
      <c r="C657" s="17"/>
      <c r="D657" s="17">
        <f t="shared" si="19"/>
        <v>-20000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9.5" hidden="1" thickBot="1" x14ac:dyDescent="0.35">
      <c r="A658" s="19"/>
      <c r="B658" s="17"/>
      <c r="C658" s="17"/>
      <c r="D658" s="17">
        <f t="shared" si="19"/>
        <v>-20000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9.5" hidden="1" thickBot="1" x14ac:dyDescent="0.35">
      <c r="A659" s="19"/>
      <c r="B659" s="17"/>
      <c r="C659" s="17"/>
      <c r="D659" s="17">
        <f t="shared" si="19"/>
        <v>-20000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9.5" hidden="1" thickBot="1" x14ac:dyDescent="0.35">
      <c r="A660" s="19"/>
      <c r="B660" s="17"/>
      <c r="C660" s="17"/>
      <c r="D660" s="17">
        <f t="shared" si="19"/>
        <v>-20000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9.5" hidden="1" thickBot="1" x14ac:dyDescent="0.35">
      <c r="A661" s="19"/>
      <c r="B661" s="17"/>
      <c r="C661" s="17"/>
      <c r="D661" s="17">
        <f t="shared" si="19"/>
        <v>-20000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9.5" hidden="1" thickBot="1" x14ac:dyDescent="0.35">
      <c r="A662" s="19"/>
      <c r="B662" s="17"/>
      <c r="C662" s="17"/>
      <c r="D662" s="17">
        <f t="shared" si="19"/>
        <v>-20000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9.5" hidden="1" thickBot="1" x14ac:dyDescent="0.35">
      <c r="A663" s="19"/>
      <c r="B663" s="17"/>
      <c r="C663" s="17"/>
      <c r="D663" s="17">
        <f t="shared" si="19"/>
        <v>-20000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9.5" hidden="1" thickBot="1" x14ac:dyDescent="0.35">
      <c r="A664" s="19"/>
      <c r="B664" s="17"/>
      <c r="C664" s="17"/>
      <c r="D664" s="17">
        <f t="shared" si="19"/>
        <v>-20000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9.5" hidden="1" thickBot="1" x14ac:dyDescent="0.35">
      <c r="A665" s="19"/>
      <c r="B665" s="17"/>
      <c r="C665" s="17"/>
      <c r="D665" s="17">
        <f t="shared" si="19"/>
        <v>-20000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9.5" hidden="1" thickBot="1" x14ac:dyDescent="0.35">
      <c r="A666" s="19"/>
      <c r="B666" s="17"/>
      <c r="C666" s="17"/>
      <c r="D666" s="17">
        <f t="shared" si="19"/>
        <v>-20000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9.5" hidden="1" thickBot="1" x14ac:dyDescent="0.35">
      <c r="A667" s="19"/>
      <c r="B667" s="17"/>
      <c r="C667" s="17"/>
      <c r="D667" s="17">
        <f t="shared" si="19"/>
        <v>-20000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9.5" hidden="1" thickBot="1" x14ac:dyDescent="0.35">
      <c r="A668" s="19"/>
      <c r="B668" s="17"/>
      <c r="C668" s="17"/>
      <c r="D668" s="17">
        <f t="shared" si="19"/>
        <v>-20000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9.5" hidden="1" thickBot="1" x14ac:dyDescent="0.35">
      <c r="A669" s="19"/>
      <c r="B669" s="17"/>
      <c r="C669" s="17"/>
      <c r="D669" s="17">
        <f t="shared" si="19"/>
        <v>-20000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9.5" hidden="1" thickBot="1" x14ac:dyDescent="0.35">
      <c r="A670" s="19"/>
      <c r="B670" s="17"/>
      <c r="C670" s="17"/>
      <c r="D670" s="17">
        <f t="shared" si="19"/>
        <v>-20000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9.5" hidden="1" thickBot="1" x14ac:dyDescent="0.35">
      <c r="A671" s="19"/>
      <c r="B671" s="17"/>
      <c r="C671" s="17"/>
      <c r="D671" s="17">
        <f t="shared" si="19"/>
        <v>-20000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9.5" hidden="1" thickBot="1" x14ac:dyDescent="0.35">
      <c r="A672" s="19"/>
      <c r="B672" s="17"/>
      <c r="C672" s="17"/>
      <c r="D672" s="17">
        <f t="shared" si="19"/>
        <v>-20000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9.5" hidden="1" thickBot="1" x14ac:dyDescent="0.35">
      <c r="A673" s="19"/>
      <c r="B673" s="17"/>
      <c r="C673" s="17"/>
      <c r="D673" s="17">
        <f t="shared" si="19"/>
        <v>-20000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9.5" hidden="1" thickBot="1" x14ac:dyDescent="0.35">
      <c r="A674" s="19"/>
      <c r="B674" s="17"/>
      <c r="C674" s="17"/>
      <c r="D674" s="17">
        <f t="shared" si="19"/>
        <v>-20000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9.5" hidden="1" thickBot="1" x14ac:dyDescent="0.35">
      <c r="A675" s="19"/>
      <c r="B675" s="17"/>
      <c r="C675" s="17"/>
      <c r="D675" s="17">
        <f t="shared" si="19"/>
        <v>-20000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9.5" hidden="1" thickBot="1" x14ac:dyDescent="0.35">
      <c r="A676" s="19"/>
      <c r="B676" s="17"/>
      <c r="C676" s="17"/>
      <c r="D676" s="17">
        <f t="shared" si="19"/>
        <v>-20000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9.5" hidden="1" thickBot="1" x14ac:dyDescent="0.35">
      <c r="A677" s="19"/>
      <c r="B677" s="17"/>
      <c r="C677" s="17"/>
      <c r="D677" s="17">
        <f t="shared" si="19"/>
        <v>-20000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9.5" hidden="1" thickBot="1" x14ac:dyDescent="0.35">
      <c r="A678" s="19"/>
      <c r="B678" s="17"/>
      <c r="C678" s="17"/>
      <c r="D678" s="17">
        <f t="shared" si="19"/>
        <v>-20000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9.5" hidden="1" thickBot="1" x14ac:dyDescent="0.35">
      <c r="A679" s="19"/>
      <c r="B679" s="17"/>
      <c r="C679" s="17"/>
      <c r="D679" s="17">
        <f t="shared" si="19"/>
        <v>-20000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9.5" hidden="1" thickBot="1" x14ac:dyDescent="0.35">
      <c r="A680" s="19"/>
      <c r="B680" s="17"/>
      <c r="C680" s="17"/>
      <c r="D680" s="17">
        <f t="shared" si="19"/>
        <v>-20000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9.5" hidden="1" thickBot="1" x14ac:dyDescent="0.35">
      <c r="A681" s="19"/>
      <c r="B681" s="17"/>
      <c r="C681" s="17"/>
      <c r="D681" s="17">
        <f t="shared" si="19"/>
        <v>-20000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9.5" hidden="1" thickBot="1" x14ac:dyDescent="0.35">
      <c r="A682" s="19"/>
      <c r="B682" s="17"/>
      <c r="C682" s="17"/>
      <c r="D682" s="17">
        <f t="shared" si="19"/>
        <v>-20000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9.5" hidden="1" thickBot="1" x14ac:dyDescent="0.35">
      <c r="A683" s="19"/>
      <c r="B683" s="17"/>
      <c r="C683" s="17"/>
      <c r="D683" s="17">
        <f t="shared" si="19"/>
        <v>-20000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9.5" hidden="1" thickBot="1" x14ac:dyDescent="0.35">
      <c r="A684" s="19"/>
      <c r="B684" s="17"/>
      <c r="C684" s="17"/>
      <c r="D684" s="17">
        <f t="shared" si="19"/>
        <v>-20000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9.5" hidden="1" thickBot="1" x14ac:dyDescent="0.35">
      <c r="A685" s="19"/>
      <c r="B685" s="17"/>
      <c r="C685" s="17"/>
      <c r="D685" s="17">
        <f t="shared" si="19"/>
        <v>-20000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9.5" hidden="1" thickBot="1" x14ac:dyDescent="0.35">
      <c r="A686" s="19"/>
      <c r="B686" s="17"/>
      <c r="C686" s="17"/>
      <c r="D686" s="17">
        <f t="shared" si="19"/>
        <v>-20000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9.5" hidden="1" thickBot="1" x14ac:dyDescent="0.35">
      <c r="A687" s="19"/>
      <c r="B687" s="17"/>
      <c r="C687" s="17"/>
      <c r="D687" s="17">
        <f t="shared" si="19"/>
        <v>-20000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9.5" hidden="1" thickBot="1" x14ac:dyDescent="0.35">
      <c r="A688" s="19"/>
      <c r="B688" s="17"/>
      <c r="C688" s="17"/>
      <c r="D688" s="17">
        <f t="shared" si="19"/>
        <v>-20000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9.5" hidden="1" thickBot="1" x14ac:dyDescent="0.35">
      <c r="A689" s="19"/>
      <c r="B689" s="17"/>
      <c r="C689" s="17"/>
      <c r="D689" s="17">
        <f t="shared" si="19"/>
        <v>-20000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9.5" hidden="1" thickBot="1" x14ac:dyDescent="0.35">
      <c r="A690" s="19"/>
      <c r="B690" s="17"/>
      <c r="C690" s="17"/>
      <c r="D690" s="17">
        <f t="shared" si="19"/>
        <v>-20000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9.5" hidden="1" thickBot="1" x14ac:dyDescent="0.35">
      <c r="A691" s="19"/>
      <c r="B691" s="17"/>
      <c r="C691" s="17"/>
      <c r="D691" s="17">
        <f t="shared" si="19"/>
        <v>-20000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9.5" hidden="1" thickBot="1" x14ac:dyDescent="0.35">
      <c r="A692" s="19"/>
      <c r="B692" s="17"/>
      <c r="C692" s="17"/>
      <c r="D692" s="17">
        <f t="shared" si="19"/>
        <v>-20000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9.5" hidden="1" thickBot="1" x14ac:dyDescent="0.35">
      <c r="A693" s="19"/>
      <c r="B693" s="17"/>
      <c r="C693" s="17"/>
      <c r="D693" s="17">
        <f t="shared" si="19"/>
        <v>-20000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9.5" hidden="1" thickBot="1" x14ac:dyDescent="0.35">
      <c r="A694" s="19"/>
      <c r="B694" s="17"/>
      <c r="C694" s="17"/>
      <c r="D694" s="17">
        <f t="shared" si="19"/>
        <v>-20000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9.5" hidden="1" thickBot="1" x14ac:dyDescent="0.35">
      <c r="A695" s="19"/>
      <c r="B695" s="17"/>
      <c r="C695" s="17"/>
      <c r="D695" s="17">
        <f t="shared" si="19"/>
        <v>-20000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9.5" hidden="1" thickBot="1" x14ac:dyDescent="0.35">
      <c r="A696" s="19"/>
      <c r="B696" s="17"/>
      <c r="C696" s="17"/>
      <c r="D696" s="17">
        <f t="shared" si="19"/>
        <v>-20000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9.5" hidden="1" thickBot="1" x14ac:dyDescent="0.35">
      <c r="A697" s="19"/>
      <c r="B697" s="17"/>
      <c r="C697" s="17"/>
      <c r="D697" s="17">
        <f t="shared" si="19"/>
        <v>-20000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9.5" hidden="1" thickBot="1" x14ac:dyDescent="0.35">
      <c r="A698" s="19"/>
      <c r="B698" s="17"/>
      <c r="C698" s="17"/>
      <c r="D698" s="17">
        <f t="shared" si="19"/>
        <v>-20000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9.5" hidden="1" thickBot="1" x14ac:dyDescent="0.35">
      <c r="A699" s="19"/>
      <c r="B699" s="17"/>
      <c r="C699" s="17"/>
      <c r="D699" s="17">
        <f t="shared" si="19"/>
        <v>-20000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9.5" hidden="1" thickBot="1" x14ac:dyDescent="0.35">
      <c r="A700" s="19"/>
      <c r="B700" s="17"/>
      <c r="C700" s="17"/>
      <c r="D700" s="17">
        <f t="shared" si="19"/>
        <v>-20000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9.5" hidden="1" thickBot="1" x14ac:dyDescent="0.35">
      <c r="A701" s="19"/>
      <c r="B701" s="17"/>
      <c r="C701" s="17"/>
      <c r="D701" s="17">
        <f t="shared" si="19"/>
        <v>-20000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9.5" hidden="1" thickBot="1" x14ac:dyDescent="0.35">
      <c r="A702" s="19"/>
      <c r="B702" s="17"/>
      <c r="C702" s="17"/>
      <c r="D702" s="17">
        <f t="shared" si="19"/>
        <v>-20000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9.5" hidden="1" thickBot="1" x14ac:dyDescent="0.35">
      <c r="A703" s="19"/>
      <c r="B703" s="17"/>
      <c r="C703" s="17"/>
      <c r="D703" s="17">
        <f t="shared" si="19"/>
        <v>-20000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9.5" hidden="1" thickBot="1" x14ac:dyDescent="0.35">
      <c r="A704" s="19"/>
      <c r="B704" s="17"/>
      <c r="C704" s="17"/>
      <c r="D704" s="17">
        <f t="shared" si="19"/>
        <v>-20000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9.5" hidden="1" thickBot="1" x14ac:dyDescent="0.35">
      <c r="A705" s="19"/>
      <c r="B705" s="17"/>
      <c r="C705" s="17"/>
      <c r="D705" s="17">
        <f t="shared" si="19"/>
        <v>-20000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9.5" hidden="1" thickBot="1" x14ac:dyDescent="0.35">
      <c r="A706" s="19"/>
      <c r="B706" s="17"/>
      <c r="C706" s="17"/>
      <c r="D706" s="17">
        <f t="shared" si="19"/>
        <v>-20000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9.5" hidden="1" thickBot="1" x14ac:dyDescent="0.35">
      <c r="A707" s="19"/>
      <c r="B707" s="17"/>
      <c r="C707" s="17"/>
      <c r="D707" s="17">
        <f t="shared" si="19"/>
        <v>-20000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9.5" hidden="1" thickBot="1" x14ac:dyDescent="0.35">
      <c r="A708" s="19"/>
      <c r="B708" s="17"/>
      <c r="C708" s="17"/>
      <c r="D708" s="17">
        <f t="shared" si="19"/>
        <v>-20000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9.5" hidden="1" thickBot="1" x14ac:dyDescent="0.35">
      <c r="A709" s="19"/>
      <c r="B709" s="17"/>
      <c r="C709" s="17"/>
      <c r="D709" s="17">
        <f t="shared" si="19"/>
        <v>-20000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9.5" hidden="1" thickBot="1" x14ac:dyDescent="0.35">
      <c r="A710" s="19"/>
      <c r="B710" s="17"/>
      <c r="C710" s="17"/>
      <c r="D710" s="17">
        <f t="shared" si="19"/>
        <v>-20000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9.5" hidden="1" thickBot="1" x14ac:dyDescent="0.35">
      <c r="A711" s="19"/>
      <c r="B711" s="17"/>
      <c r="C711" s="17"/>
      <c r="D711" s="17">
        <f t="shared" ref="D711:D764" si="20">D710+B711-C711</f>
        <v>-20000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9.5" hidden="1" thickBot="1" x14ac:dyDescent="0.35">
      <c r="A712" s="19"/>
      <c r="B712" s="17"/>
      <c r="C712" s="17"/>
      <c r="D712" s="17">
        <f t="shared" si="20"/>
        <v>-20000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9.5" hidden="1" thickBot="1" x14ac:dyDescent="0.35">
      <c r="A713" s="19"/>
      <c r="B713" s="17"/>
      <c r="C713" s="17"/>
      <c r="D713" s="17">
        <f t="shared" si="20"/>
        <v>-20000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9.5" hidden="1" thickBot="1" x14ac:dyDescent="0.35">
      <c r="A714" s="19"/>
      <c r="B714" s="17"/>
      <c r="C714" s="17"/>
      <c r="D714" s="17">
        <f t="shared" si="20"/>
        <v>-20000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9.5" hidden="1" thickBot="1" x14ac:dyDescent="0.35">
      <c r="A715" s="19"/>
      <c r="B715" s="17"/>
      <c r="C715" s="17"/>
      <c r="D715" s="17">
        <f t="shared" si="20"/>
        <v>-20000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9.5" hidden="1" thickBot="1" x14ac:dyDescent="0.35">
      <c r="A716" s="19"/>
      <c r="B716" s="17"/>
      <c r="C716" s="17"/>
      <c r="D716" s="17">
        <f t="shared" si="20"/>
        <v>-20000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9.5" hidden="1" thickBot="1" x14ac:dyDescent="0.35">
      <c r="A717" s="19"/>
      <c r="B717" s="17"/>
      <c r="C717" s="17"/>
      <c r="D717" s="17">
        <f t="shared" si="20"/>
        <v>-20000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9.5" hidden="1" thickBot="1" x14ac:dyDescent="0.35">
      <c r="A718" s="19"/>
      <c r="B718" s="17"/>
      <c r="C718" s="17"/>
      <c r="D718" s="17">
        <f t="shared" si="20"/>
        <v>-20000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9.5" hidden="1" thickBot="1" x14ac:dyDescent="0.35">
      <c r="A719" s="19"/>
      <c r="B719" s="17"/>
      <c r="C719" s="17"/>
      <c r="D719" s="17">
        <f t="shared" si="20"/>
        <v>-20000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9.5" hidden="1" thickBot="1" x14ac:dyDescent="0.35">
      <c r="A720" s="19"/>
      <c r="B720" s="17"/>
      <c r="C720" s="17"/>
      <c r="D720" s="17">
        <f t="shared" si="20"/>
        <v>-20000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9.5" hidden="1" thickBot="1" x14ac:dyDescent="0.35">
      <c r="A721" s="19"/>
      <c r="B721" s="17"/>
      <c r="C721" s="17"/>
      <c r="D721" s="17">
        <f t="shared" si="20"/>
        <v>-20000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9.5" hidden="1" thickBot="1" x14ac:dyDescent="0.35">
      <c r="A722" s="19"/>
      <c r="B722" s="17"/>
      <c r="C722" s="17"/>
      <c r="D722" s="17">
        <f t="shared" si="20"/>
        <v>-20000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9.5" hidden="1" thickBot="1" x14ac:dyDescent="0.35">
      <c r="A723" s="19"/>
      <c r="B723" s="17"/>
      <c r="C723" s="17"/>
      <c r="D723" s="17">
        <f t="shared" si="20"/>
        <v>-20000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9.5" hidden="1" thickBot="1" x14ac:dyDescent="0.35">
      <c r="A724" s="19"/>
      <c r="B724" s="17"/>
      <c r="C724" s="17"/>
      <c r="D724" s="17">
        <f t="shared" si="20"/>
        <v>-20000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9.5" hidden="1" thickBot="1" x14ac:dyDescent="0.35">
      <c r="A725" s="19"/>
      <c r="B725" s="17"/>
      <c r="C725" s="17"/>
      <c r="D725" s="17">
        <f t="shared" si="20"/>
        <v>-20000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9.5" hidden="1" thickBot="1" x14ac:dyDescent="0.35">
      <c r="A726" s="19"/>
      <c r="B726" s="17"/>
      <c r="C726" s="17"/>
      <c r="D726" s="17">
        <f t="shared" si="20"/>
        <v>-20000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9.5" hidden="1" thickBot="1" x14ac:dyDescent="0.35">
      <c r="A727" s="19"/>
      <c r="B727" s="17"/>
      <c r="C727" s="17"/>
      <c r="D727" s="17">
        <f t="shared" si="20"/>
        <v>-20000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9.5" hidden="1" thickBot="1" x14ac:dyDescent="0.35">
      <c r="A728" s="19"/>
      <c r="B728" s="17"/>
      <c r="C728" s="17"/>
      <c r="D728" s="17">
        <f t="shared" si="20"/>
        <v>-20000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9.5" hidden="1" thickBot="1" x14ac:dyDescent="0.35">
      <c r="A729" s="19"/>
      <c r="B729" s="17"/>
      <c r="C729" s="17"/>
      <c r="D729" s="17">
        <f t="shared" si="20"/>
        <v>-20000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9.5" hidden="1" thickBot="1" x14ac:dyDescent="0.35">
      <c r="A730" s="19"/>
      <c r="B730" s="17"/>
      <c r="C730" s="17"/>
      <c r="D730" s="17">
        <f t="shared" si="20"/>
        <v>-20000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9.5" hidden="1" thickBot="1" x14ac:dyDescent="0.35">
      <c r="A731" s="19"/>
      <c r="B731" s="17"/>
      <c r="C731" s="17"/>
      <c r="D731" s="17">
        <f t="shared" si="20"/>
        <v>-20000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9.5" hidden="1" thickBot="1" x14ac:dyDescent="0.35">
      <c r="A732" s="19"/>
      <c r="B732" s="17"/>
      <c r="C732" s="17"/>
      <c r="D732" s="17">
        <f t="shared" si="20"/>
        <v>-20000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9.5" hidden="1" thickBot="1" x14ac:dyDescent="0.35">
      <c r="A733" s="19"/>
      <c r="B733" s="17"/>
      <c r="C733" s="17"/>
      <c r="D733" s="17">
        <f t="shared" si="20"/>
        <v>-20000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9.5" hidden="1" thickBot="1" x14ac:dyDescent="0.35">
      <c r="A734" s="19"/>
      <c r="B734" s="17"/>
      <c r="C734" s="17"/>
      <c r="D734" s="17">
        <f t="shared" si="20"/>
        <v>-20000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9.5" hidden="1" thickBot="1" x14ac:dyDescent="0.35">
      <c r="A735" s="19"/>
      <c r="B735" s="17"/>
      <c r="C735" s="17"/>
      <c r="D735" s="17">
        <f t="shared" si="20"/>
        <v>-20000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9.5" hidden="1" thickBot="1" x14ac:dyDescent="0.35">
      <c r="A736" s="19"/>
      <c r="B736" s="17"/>
      <c r="C736" s="17"/>
      <c r="D736" s="17">
        <f t="shared" si="20"/>
        <v>-20000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9.5" hidden="1" thickBot="1" x14ac:dyDescent="0.35">
      <c r="A737" s="19"/>
      <c r="B737" s="17"/>
      <c r="C737" s="17"/>
      <c r="D737" s="17">
        <f t="shared" si="20"/>
        <v>-20000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9.5" hidden="1" thickBot="1" x14ac:dyDescent="0.35">
      <c r="A738" s="19"/>
      <c r="B738" s="17"/>
      <c r="C738" s="17"/>
      <c r="D738" s="17">
        <f t="shared" si="20"/>
        <v>-20000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9.5" hidden="1" thickBot="1" x14ac:dyDescent="0.35">
      <c r="A739" s="19"/>
      <c r="B739" s="17"/>
      <c r="C739" s="17"/>
      <c r="D739" s="17">
        <f t="shared" si="20"/>
        <v>-20000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9.5" hidden="1" thickBot="1" x14ac:dyDescent="0.35">
      <c r="A740" s="19"/>
      <c r="B740" s="17"/>
      <c r="C740" s="17"/>
      <c r="D740" s="17">
        <f t="shared" si="20"/>
        <v>-20000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9.5" hidden="1" thickBot="1" x14ac:dyDescent="0.35">
      <c r="A741" s="19"/>
      <c r="B741" s="17"/>
      <c r="C741" s="17"/>
      <c r="D741" s="17">
        <f t="shared" si="20"/>
        <v>-20000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9.5" hidden="1" thickBot="1" x14ac:dyDescent="0.35">
      <c r="A742" s="19"/>
      <c r="B742" s="17"/>
      <c r="C742" s="17"/>
      <c r="D742" s="17">
        <f t="shared" si="20"/>
        <v>-20000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9.5" hidden="1" thickBot="1" x14ac:dyDescent="0.35">
      <c r="A743" s="19"/>
      <c r="B743" s="17"/>
      <c r="C743" s="17"/>
      <c r="D743" s="17">
        <f t="shared" si="20"/>
        <v>-20000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9.5" hidden="1" thickBot="1" x14ac:dyDescent="0.35">
      <c r="A744" s="19"/>
      <c r="B744" s="17"/>
      <c r="C744" s="17"/>
      <c r="D744" s="17">
        <f t="shared" si="20"/>
        <v>-20000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9.5" hidden="1" thickBot="1" x14ac:dyDescent="0.35">
      <c r="A745" s="19"/>
      <c r="B745" s="17"/>
      <c r="C745" s="17"/>
      <c r="D745" s="17">
        <f t="shared" si="20"/>
        <v>-20000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9.5" hidden="1" thickBot="1" x14ac:dyDescent="0.35">
      <c r="A746" s="19"/>
      <c r="B746" s="17"/>
      <c r="C746" s="17"/>
      <c r="D746" s="17">
        <f t="shared" si="20"/>
        <v>-20000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9.5" hidden="1" thickBot="1" x14ac:dyDescent="0.35">
      <c r="A747" s="19"/>
      <c r="B747" s="17"/>
      <c r="C747" s="17"/>
      <c r="D747" s="17">
        <f t="shared" si="20"/>
        <v>-20000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9.5" hidden="1" thickBot="1" x14ac:dyDescent="0.35">
      <c r="A748" s="19"/>
      <c r="B748" s="17"/>
      <c r="C748" s="17"/>
      <c r="D748" s="17">
        <f t="shared" si="20"/>
        <v>-20000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9.5" hidden="1" thickBot="1" x14ac:dyDescent="0.35">
      <c r="A749" s="19"/>
      <c r="B749" s="17"/>
      <c r="C749" s="17"/>
      <c r="D749" s="17">
        <f t="shared" si="20"/>
        <v>-20000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9.5" hidden="1" thickBot="1" x14ac:dyDescent="0.35">
      <c r="A750" s="19"/>
      <c r="B750" s="17"/>
      <c r="C750" s="17"/>
      <c r="D750" s="17">
        <f t="shared" si="20"/>
        <v>-20000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9.5" hidden="1" thickBot="1" x14ac:dyDescent="0.35">
      <c r="A751" s="19"/>
      <c r="B751" s="17"/>
      <c r="C751" s="17"/>
      <c r="D751" s="17">
        <f t="shared" si="20"/>
        <v>-20000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9.5" hidden="1" thickBot="1" x14ac:dyDescent="0.35">
      <c r="A752" s="19"/>
      <c r="B752" s="17"/>
      <c r="C752" s="17"/>
      <c r="D752" s="17">
        <f t="shared" si="20"/>
        <v>-20000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9.5" hidden="1" thickBot="1" x14ac:dyDescent="0.35">
      <c r="A753" s="19"/>
      <c r="B753" s="17"/>
      <c r="C753" s="17"/>
      <c r="D753" s="17">
        <f t="shared" si="20"/>
        <v>-20000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9.5" hidden="1" thickBot="1" x14ac:dyDescent="0.35">
      <c r="A754" s="19"/>
      <c r="B754" s="17"/>
      <c r="C754" s="17"/>
      <c r="D754" s="17">
        <f t="shared" si="20"/>
        <v>-20000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9.5" hidden="1" thickBot="1" x14ac:dyDescent="0.35">
      <c r="A755" s="19"/>
      <c r="B755" s="17"/>
      <c r="C755" s="17"/>
      <c r="D755" s="17">
        <f t="shared" si="20"/>
        <v>-20000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9.5" hidden="1" thickBot="1" x14ac:dyDescent="0.35">
      <c r="A756" s="19"/>
      <c r="B756" s="17"/>
      <c r="C756" s="17"/>
      <c r="D756" s="17">
        <f t="shared" si="20"/>
        <v>-20000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9.5" hidden="1" thickBot="1" x14ac:dyDescent="0.35">
      <c r="A757" s="19"/>
      <c r="B757" s="17"/>
      <c r="C757" s="17"/>
      <c r="D757" s="17">
        <f t="shared" si="20"/>
        <v>-20000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9.5" hidden="1" thickBot="1" x14ac:dyDescent="0.35">
      <c r="A758" s="19"/>
      <c r="B758" s="17"/>
      <c r="C758" s="17"/>
      <c r="D758" s="17">
        <f t="shared" si="20"/>
        <v>-20000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9.5" hidden="1" thickBot="1" x14ac:dyDescent="0.35">
      <c r="A759" s="19"/>
      <c r="B759" s="17"/>
      <c r="C759" s="17"/>
      <c r="D759" s="17">
        <f t="shared" si="20"/>
        <v>-20000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9.5" hidden="1" thickBot="1" x14ac:dyDescent="0.35">
      <c r="A760" s="19"/>
      <c r="B760" s="17"/>
      <c r="C760" s="17"/>
      <c r="D760" s="17">
        <f t="shared" si="20"/>
        <v>-20000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9.5" hidden="1" thickBot="1" x14ac:dyDescent="0.35">
      <c r="A761" s="19"/>
      <c r="B761" s="17"/>
      <c r="C761" s="17"/>
      <c r="D761" s="17">
        <f t="shared" si="20"/>
        <v>-20000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9.5" hidden="1" thickBot="1" x14ac:dyDescent="0.35">
      <c r="A762" s="19"/>
      <c r="B762" s="17"/>
      <c r="C762" s="17"/>
      <c r="D762" s="17">
        <f t="shared" si="20"/>
        <v>-20000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9.5" hidden="1" thickBot="1" x14ac:dyDescent="0.35">
      <c r="A763" s="19"/>
      <c r="B763" s="17"/>
      <c r="C763" s="17"/>
      <c r="D763" s="17">
        <f t="shared" si="20"/>
        <v>-20000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9.5" hidden="1" thickBot="1" x14ac:dyDescent="0.35">
      <c r="A764" s="19"/>
      <c r="B764" s="17"/>
      <c r="C764" s="17"/>
      <c r="D764" s="17">
        <f t="shared" si="20"/>
        <v>-20000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hidden="1" thickBot="1" x14ac:dyDescent="0.35">
      <c r="A765" s="19"/>
      <c r="B765" s="17"/>
      <c r="C765" s="17"/>
      <c r="D765" s="17">
        <f>D764+B765-C765</f>
        <v>-20000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0</v>
      </c>
      <c r="C766" s="30">
        <f>SUM(C6:C765)</f>
        <v>20000</v>
      </c>
      <c r="D766" s="30">
        <f>B766-C766</f>
        <v>-20000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-20000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8" spans="1:12" x14ac:dyDescent="0.45">
      <c r="J768" s="38">
        <f>H569</f>
        <v>-239039</v>
      </c>
      <c r="K768" s="2" t="s">
        <v>7</v>
      </c>
    </row>
  </sheetData>
  <mergeCells count="8">
    <mergeCell ref="C767:E767"/>
    <mergeCell ref="J2:K2"/>
    <mergeCell ref="A1:E1"/>
    <mergeCell ref="G1:K1"/>
    <mergeCell ref="A2:C2"/>
    <mergeCell ref="D2:E2"/>
    <mergeCell ref="G2:I2"/>
    <mergeCell ref="I569:K569"/>
  </mergeCells>
  <phoneticPr fontId="17" type="noConversion"/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EC01-7B2A-4D71-9C96-5FD84B180A69}">
  <sheetPr>
    <tabColor theme="7" tint="0.59999389629810485"/>
  </sheetPr>
  <dimension ref="A1:N770"/>
  <sheetViews>
    <sheetView showGridLines="0" rightToLeft="1" zoomScaleNormal="100" workbookViewId="0">
      <pane xSplit="1" ySplit="5" topLeftCell="B63" activePane="bottomRight" state="frozen"/>
      <selection pane="topRight" activeCell="B1" sqref="B1"/>
      <selection pane="bottomLeft" activeCell="A6" sqref="A6"/>
      <selection pane="bottomRight" activeCell="I71" sqref="I71"/>
    </sheetView>
  </sheetViews>
  <sheetFormatPr defaultColWidth="9.140625" defaultRowHeight="28.5" x14ac:dyDescent="0.45"/>
  <cols>
    <col min="1" max="1" width="14.28515625" style="2" customWidth="1"/>
    <col min="2" max="2" width="20.28515625" style="2" customWidth="1"/>
    <col min="3" max="3" width="20" style="2" customWidth="1"/>
    <col min="4" max="4" width="20.28515625" style="2" customWidth="1"/>
    <col min="5" max="5" width="42.7109375" style="2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4.85546875" style="2" bestFit="1" customWidth="1"/>
    <col min="12" max="13" width="9.140625" style="2"/>
    <col min="14" max="14" width="13.140625" style="2" bestFit="1" customWidth="1"/>
    <col min="15" max="16384" width="9.140625" style="2"/>
  </cols>
  <sheetData>
    <row r="1" spans="1:12" ht="36.75" thickBot="1" x14ac:dyDescent="0.5">
      <c r="A1" s="207" t="s">
        <v>37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Paid from MAZEN</v>
      </c>
      <c r="E2" s="211"/>
      <c r="F2" s="1"/>
      <c r="G2" s="212" t="s">
        <v>1</v>
      </c>
      <c r="H2" s="212"/>
      <c r="I2" s="212"/>
      <c r="J2" s="216" t="str">
        <f>A1</f>
        <v>Paid from MAZEN</v>
      </c>
      <c r="K2" s="216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39</v>
      </c>
      <c r="I5" s="13" t="s">
        <v>40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46164</v>
      </c>
      <c r="B6" s="15"/>
      <c r="C6" s="15">
        <v>536.9</v>
      </c>
      <c r="D6" s="15">
        <f>B6-C6</f>
        <v>-536.9</v>
      </c>
      <c r="E6" s="16" t="s">
        <v>157</v>
      </c>
      <c r="F6" s="7"/>
      <c r="G6" s="14">
        <v>45905</v>
      </c>
      <c r="H6" s="34"/>
      <c r="I6" s="34">
        <v>1000</v>
      </c>
      <c r="J6" s="34">
        <f>H6-I6</f>
        <v>-1000</v>
      </c>
      <c r="K6" s="16" t="s">
        <v>41</v>
      </c>
      <c r="L6" s="7"/>
    </row>
    <row r="7" spans="1:12" s="9" customFormat="1" ht="18.75" x14ac:dyDescent="0.3">
      <c r="A7" s="14">
        <v>46167</v>
      </c>
      <c r="B7" s="17">
        <v>53.14</v>
      </c>
      <c r="C7" s="17"/>
      <c r="D7" s="17">
        <f t="shared" ref="D7:D72" si="0">D6+B7-C7</f>
        <v>-483.76</v>
      </c>
      <c r="E7" s="16" t="s">
        <v>186</v>
      </c>
      <c r="F7" s="7"/>
      <c r="G7" s="14">
        <v>45911</v>
      </c>
      <c r="H7" s="35"/>
      <c r="I7" s="35">
        <v>3000</v>
      </c>
      <c r="J7" s="35">
        <f>J6+H7-I7</f>
        <v>-4000</v>
      </c>
      <c r="K7" s="16" t="s">
        <v>41</v>
      </c>
      <c r="L7" s="7"/>
    </row>
    <row r="8" spans="1:12" s="9" customFormat="1" ht="18.75" x14ac:dyDescent="0.3">
      <c r="A8" s="14">
        <v>46168</v>
      </c>
      <c r="B8" s="17"/>
      <c r="C8" s="17">
        <v>700</v>
      </c>
      <c r="D8" s="17">
        <f t="shared" si="0"/>
        <v>-1183.76</v>
      </c>
      <c r="E8" s="16" t="s">
        <v>157</v>
      </c>
      <c r="F8" s="7"/>
      <c r="G8" s="14">
        <v>45919</v>
      </c>
      <c r="H8" s="35"/>
      <c r="I8" s="35">
        <v>3000</v>
      </c>
      <c r="J8" s="35">
        <f t="shared" ref="J8:J73" si="1">J7+H8-I8</f>
        <v>-7000</v>
      </c>
      <c r="K8" s="16" t="s">
        <v>41</v>
      </c>
      <c r="L8" s="7"/>
    </row>
    <row r="9" spans="1:12" s="9" customFormat="1" ht="18.75" x14ac:dyDescent="0.3">
      <c r="A9" s="14">
        <v>46176</v>
      </c>
      <c r="B9" s="17"/>
      <c r="C9" s="17">
        <v>60.93</v>
      </c>
      <c r="D9" s="17">
        <f t="shared" si="0"/>
        <v>-1244.69</v>
      </c>
      <c r="E9" s="18" t="s">
        <v>220</v>
      </c>
      <c r="F9" s="7"/>
      <c r="G9" s="14">
        <v>45938</v>
      </c>
      <c r="H9" s="35"/>
      <c r="I9" s="35">
        <v>3000</v>
      </c>
      <c r="J9" s="35">
        <f t="shared" si="1"/>
        <v>-10000</v>
      </c>
      <c r="K9" s="16" t="s">
        <v>41</v>
      </c>
      <c r="L9" s="7"/>
    </row>
    <row r="10" spans="1:12" s="9" customFormat="1" ht="18.75" x14ac:dyDescent="0.3">
      <c r="A10" s="14">
        <v>46182</v>
      </c>
      <c r="B10" s="17">
        <v>1244.69</v>
      </c>
      <c r="C10" s="17"/>
      <c r="D10" s="17">
        <f t="shared" si="0"/>
        <v>0</v>
      </c>
      <c r="E10" s="18" t="s">
        <v>256</v>
      </c>
      <c r="F10" s="7"/>
      <c r="G10" s="14">
        <v>45940</v>
      </c>
      <c r="H10" s="35"/>
      <c r="I10" s="35">
        <v>3000</v>
      </c>
      <c r="J10" s="35">
        <f t="shared" si="1"/>
        <v>-13000</v>
      </c>
      <c r="K10" s="16" t="s">
        <v>42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>
        <v>45943</v>
      </c>
      <c r="H11" s="35"/>
      <c r="I11" s="35">
        <v>465</v>
      </c>
      <c r="J11" s="35">
        <f t="shared" si="1"/>
        <v>-13465</v>
      </c>
      <c r="K11" s="18" t="s">
        <v>43</v>
      </c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>
        <v>45946</v>
      </c>
      <c r="H12" s="35"/>
      <c r="I12" s="35">
        <v>1500</v>
      </c>
      <c r="J12" s="35">
        <f t="shared" si="1"/>
        <v>-14965</v>
      </c>
      <c r="K12" s="20" t="s">
        <v>44</v>
      </c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>
        <v>45951</v>
      </c>
      <c r="H13" s="35"/>
      <c r="I13" s="35">
        <v>3000</v>
      </c>
      <c r="J13" s="35">
        <f t="shared" si="1"/>
        <v>-17965</v>
      </c>
      <c r="K13" s="20" t="s">
        <v>41</v>
      </c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>
        <v>45961</v>
      </c>
      <c r="H14" s="35"/>
      <c r="I14" s="35">
        <v>3000</v>
      </c>
      <c r="J14" s="35">
        <f t="shared" si="1"/>
        <v>-20965</v>
      </c>
      <c r="K14" s="20" t="s">
        <v>41</v>
      </c>
      <c r="L14" s="7"/>
    </row>
    <row r="15" spans="1:12" s="9" customFormat="1" ht="18.75" x14ac:dyDescent="0.3">
      <c r="A15" s="19"/>
      <c r="B15" s="17"/>
      <c r="C15" s="17"/>
      <c r="D15" s="17">
        <f t="shared" si="0"/>
        <v>0</v>
      </c>
      <c r="E15" s="18"/>
      <c r="F15" s="7"/>
      <c r="G15" s="19">
        <v>45961</v>
      </c>
      <c r="H15" s="17"/>
      <c r="I15" s="17">
        <v>12000</v>
      </c>
      <c r="J15" s="35">
        <f t="shared" si="1"/>
        <v>-32965</v>
      </c>
      <c r="K15" s="18" t="s">
        <v>51</v>
      </c>
      <c r="L15" s="7"/>
    </row>
    <row r="16" spans="1:12" s="9" customFormat="1" ht="18.75" x14ac:dyDescent="0.3">
      <c r="A16" s="19"/>
      <c r="B16" s="17"/>
      <c r="C16" s="17"/>
      <c r="D16" s="17">
        <f t="shared" si="0"/>
        <v>0</v>
      </c>
      <c r="E16" s="20"/>
      <c r="F16" s="7"/>
      <c r="G16" s="19">
        <v>45973</v>
      </c>
      <c r="H16" s="17"/>
      <c r="I16" s="60">
        <v>1100</v>
      </c>
      <c r="J16" s="35">
        <f t="shared" si="1"/>
        <v>-34065</v>
      </c>
      <c r="K16" s="18" t="s">
        <v>54</v>
      </c>
      <c r="L16" s="7"/>
    </row>
    <row r="17" spans="1:14" s="9" customFormat="1" ht="18.75" x14ac:dyDescent="0.3">
      <c r="A17" s="19"/>
      <c r="B17" s="17"/>
      <c r="C17" s="17"/>
      <c r="D17" s="17">
        <f t="shared" si="0"/>
        <v>0</v>
      </c>
      <c r="E17" s="18"/>
      <c r="F17" s="7"/>
      <c r="G17" s="19">
        <v>45978</v>
      </c>
      <c r="H17" s="17"/>
      <c r="I17" s="63">
        <v>8500</v>
      </c>
      <c r="J17" s="35">
        <f t="shared" si="1"/>
        <v>-42565</v>
      </c>
      <c r="K17" s="18" t="s">
        <v>55</v>
      </c>
      <c r="L17" s="7"/>
    </row>
    <row r="18" spans="1:14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>
        <v>45979</v>
      </c>
      <c r="H18" s="35"/>
      <c r="I18" s="61">
        <v>1250</v>
      </c>
      <c r="J18" s="35">
        <f t="shared" si="1"/>
        <v>-43815</v>
      </c>
      <c r="K18" s="20" t="s">
        <v>56</v>
      </c>
      <c r="L18" s="7"/>
    </row>
    <row r="19" spans="1:14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>
        <v>45980</v>
      </c>
      <c r="H19" s="35"/>
      <c r="I19" s="61">
        <v>850</v>
      </c>
      <c r="J19" s="35">
        <f t="shared" si="1"/>
        <v>-44665</v>
      </c>
      <c r="K19" s="20" t="s">
        <v>57</v>
      </c>
      <c r="L19" s="7"/>
    </row>
    <row r="20" spans="1:14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>
        <v>45980</v>
      </c>
      <c r="H20" s="35"/>
      <c r="I20" s="61">
        <v>477</v>
      </c>
      <c r="J20" s="35">
        <f t="shared" si="1"/>
        <v>-45142</v>
      </c>
      <c r="K20" s="20" t="s">
        <v>58</v>
      </c>
      <c r="L20" s="7"/>
    </row>
    <row r="21" spans="1:14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>
        <v>45981</v>
      </c>
      <c r="H21" s="35"/>
      <c r="I21" s="61">
        <v>300</v>
      </c>
      <c r="J21" s="35">
        <f t="shared" si="1"/>
        <v>-45442</v>
      </c>
      <c r="K21" s="20" t="s">
        <v>59</v>
      </c>
      <c r="L21" s="7"/>
    </row>
    <row r="22" spans="1:14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>
        <v>45981</v>
      </c>
      <c r="H22" s="35"/>
      <c r="I22" s="61">
        <v>5300</v>
      </c>
      <c r="J22" s="35">
        <f t="shared" si="1"/>
        <v>-50742</v>
      </c>
      <c r="K22" s="20" t="s">
        <v>60</v>
      </c>
      <c r="L22" s="7"/>
      <c r="N22" s="9">
        <f>11000*11650</f>
        <v>128150000</v>
      </c>
    </row>
    <row r="23" spans="1:14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>
        <v>45987</v>
      </c>
      <c r="H23" s="35"/>
      <c r="I23" s="61">
        <v>800</v>
      </c>
      <c r="J23" s="35">
        <f t="shared" si="1"/>
        <v>-51542</v>
      </c>
      <c r="K23" s="20" t="s">
        <v>61</v>
      </c>
      <c r="L23" s="7"/>
    </row>
    <row r="24" spans="1:14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>
        <v>45987</v>
      </c>
      <c r="H24" s="35"/>
      <c r="I24" s="62">
        <v>6520</v>
      </c>
      <c r="J24" s="35">
        <f t="shared" si="1"/>
        <v>-58062</v>
      </c>
      <c r="K24" s="20" t="s">
        <v>62</v>
      </c>
      <c r="L24" s="7"/>
    </row>
    <row r="25" spans="1:14" s="9" customFormat="1" ht="18.75" x14ac:dyDescent="0.3">
      <c r="A25" s="19"/>
      <c r="B25" s="17"/>
      <c r="C25" s="17"/>
      <c r="D25" s="17">
        <f t="shared" si="0"/>
        <v>0</v>
      </c>
      <c r="E25" s="18"/>
      <c r="F25" s="7"/>
      <c r="G25" s="19">
        <v>45987</v>
      </c>
      <c r="H25" s="35"/>
      <c r="I25" s="61">
        <v>410</v>
      </c>
      <c r="J25" s="35">
        <f t="shared" si="1"/>
        <v>-58472</v>
      </c>
      <c r="K25" s="20" t="s">
        <v>63</v>
      </c>
      <c r="L25" s="7"/>
    </row>
    <row r="26" spans="1:14" s="9" customFormat="1" ht="18.75" x14ac:dyDescent="0.3">
      <c r="A26" s="19"/>
      <c r="B26" s="17"/>
      <c r="C26" s="17"/>
      <c r="D26" s="17">
        <f t="shared" si="0"/>
        <v>0</v>
      </c>
      <c r="E26" s="18"/>
      <c r="F26" s="7"/>
      <c r="G26" s="19">
        <v>46000</v>
      </c>
      <c r="H26" s="35"/>
      <c r="I26" s="35"/>
      <c r="J26" s="35">
        <f t="shared" si="1"/>
        <v>-58472</v>
      </c>
      <c r="K26" s="20" t="s">
        <v>64</v>
      </c>
      <c r="L26" s="7"/>
    </row>
    <row r="27" spans="1:14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>
        <v>45995</v>
      </c>
      <c r="H27" s="35"/>
      <c r="I27" s="61">
        <v>300</v>
      </c>
      <c r="J27" s="35">
        <f t="shared" si="1"/>
        <v>-58772</v>
      </c>
      <c r="K27" s="20" t="s">
        <v>65</v>
      </c>
      <c r="L27" s="7"/>
    </row>
    <row r="28" spans="1:14" s="9" customFormat="1" ht="18.75" x14ac:dyDescent="0.3">
      <c r="A28" s="19"/>
      <c r="B28" s="17"/>
      <c r="C28" s="17"/>
      <c r="D28" s="17">
        <f t="shared" si="0"/>
        <v>0</v>
      </c>
      <c r="E28" s="18"/>
      <c r="F28" s="7"/>
      <c r="G28" s="19">
        <v>45995</v>
      </c>
      <c r="H28" s="35"/>
      <c r="I28" s="61">
        <v>1000</v>
      </c>
      <c r="J28" s="35">
        <f t="shared" si="1"/>
        <v>-59772</v>
      </c>
      <c r="K28" s="20" t="s">
        <v>66</v>
      </c>
      <c r="L28" s="7"/>
    </row>
    <row r="29" spans="1:14" s="9" customFormat="1" ht="18.75" x14ac:dyDescent="0.3">
      <c r="A29" s="19"/>
      <c r="B29" s="17"/>
      <c r="C29" s="17"/>
      <c r="D29" s="17">
        <f t="shared" si="0"/>
        <v>0</v>
      </c>
      <c r="E29" s="18"/>
      <c r="F29" s="7"/>
      <c r="G29" s="19">
        <v>45995</v>
      </c>
      <c r="H29" s="35"/>
      <c r="I29" s="61">
        <v>32.56</v>
      </c>
      <c r="J29" s="35">
        <f t="shared" si="1"/>
        <v>-59804.56</v>
      </c>
      <c r="K29" s="20" t="s">
        <v>67</v>
      </c>
      <c r="L29" s="7"/>
    </row>
    <row r="30" spans="1:14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>
        <v>45995</v>
      </c>
      <c r="H30" s="35"/>
      <c r="I30" s="61">
        <v>280</v>
      </c>
      <c r="J30" s="35">
        <f t="shared" si="1"/>
        <v>-60084.56</v>
      </c>
      <c r="K30" s="20" t="s">
        <v>68</v>
      </c>
      <c r="L30" s="7"/>
    </row>
    <row r="31" spans="1:14" s="9" customFormat="1" ht="18.75" x14ac:dyDescent="0.3">
      <c r="A31" s="19"/>
      <c r="B31" s="17"/>
      <c r="C31" s="17"/>
      <c r="D31" s="17">
        <f t="shared" si="0"/>
        <v>0</v>
      </c>
      <c r="E31" s="18"/>
      <c r="F31" s="7"/>
      <c r="G31" s="19">
        <v>45996</v>
      </c>
      <c r="H31" s="35"/>
      <c r="I31" s="61">
        <v>100</v>
      </c>
      <c r="J31" s="35">
        <f t="shared" si="1"/>
        <v>-60184.56</v>
      </c>
      <c r="K31" s="20" t="s">
        <v>69</v>
      </c>
      <c r="L31" s="7"/>
    </row>
    <row r="32" spans="1:14" s="9" customFormat="1" ht="18.75" x14ac:dyDescent="0.3">
      <c r="A32" s="19"/>
      <c r="B32" s="17"/>
      <c r="C32" s="17"/>
      <c r="D32" s="17">
        <f t="shared" si="0"/>
        <v>0</v>
      </c>
      <c r="E32" s="18"/>
      <c r="F32" s="7"/>
      <c r="G32" s="19">
        <v>45996</v>
      </c>
      <c r="H32" s="35"/>
      <c r="I32" s="61">
        <v>109</v>
      </c>
      <c r="J32" s="35">
        <f t="shared" si="1"/>
        <v>-60293.56</v>
      </c>
      <c r="K32" s="20" t="s">
        <v>70</v>
      </c>
      <c r="L32" s="7"/>
    </row>
    <row r="33" spans="1:12" s="9" customFormat="1" ht="18.75" x14ac:dyDescent="0.3">
      <c r="A33" s="19"/>
      <c r="B33" s="17"/>
      <c r="C33" s="17"/>
      <c r="D33" s="17">
        <f t="shared" si="0"/>
        <v>0</v>
      </c>
      <c r="E33" s="18"/>
      <c r="F33" s="7"/>
      <c r="G33" s="19">
        <v>46007</v>
      </c>
      <c r="H33" s="35"/>
      <c r="I33" s="61">
        <v>2100</v>
      </c>
      <c r="J33" s="35">
        <f t="shared" si="1"/>
        <v>-62393.56</v>
      </c>
      <c r="K33" s="20" t="s">
        <v>83</v>
      </c>
      <c r="L33" s="7"/>
    </row>
    <row r="34" spans="1:12" s="9" customFormat="1" ht="18.75" x14ac:dyDescent="0.3">
      <c r="A34" s="19"/>
      <c r="B34" s="17"/>
      <c r="C34" s="17"/>
      <c r="D34" s="17">
        <f t="shared" si="0"/>
        <v>0</v>
      </c>
      <c r="E34" s="18"/>
      <c r="F34" s="7"/>
      <c r="G34" s="19">
        <v>46003</v>
      </c>
      <c r="H34" s="35"/>
      <c r="I34" s="61">
        <v>60</v>
      </c>
      <c r="J34" s="35">
        <f t="shared" si="1"/>
        <v>-62453.56</v>
      </c>
      <c r="K34" s="20" t="s">
        <v>71</v>
      </c>
      <c r="L34" s="7"/>
    </row>
    <row r="35" spans="1:12" s="9" customFormat="1" ht="18.75" x14ac:dyDescent="0.3">
      <c r="A35" s="19"/>
      <c r="B35" s="17"/>
      <c r="C35" s="17"/>
      <c r="D35" s="17">
        <f t="shared" si="0"/>
        <v>0</v>
      </c>
      <c r="E35" s="18"/>
      <c r="F35" s="7"/>
      <c r="G35" s="19">
        <v>46003</v>
      </c>
      <c r="H35" s="35"/>
      <c r="I35" s="61">
        <v>230</v>
      </c>
      <c r="J35" s="35">
        <f t="shared" si="1"/>
        <v>-62683.56</v>
      </c>
      <c r="K35" s="20" t="s">
        <v>72</v>
      </c>
      <c r="L35" s="7"/>
    </row>
    <row r="36" spans="1:12" s="9" customFormat="1" ht="18.75" x14ac:dyDescent="0.3">
      <c r="A36" s="19"/>
      <c r="B36" s="17"/>
      <c r="C36" s="17"/>
      <c r="D36" s="17">
        <f t="shared" si="0"/>
        <v>0</v>
      </c>
      <c r="E36" s="18"/>
      <c r="F36" s="7"/>
      <c r="G36" s="19">
        <v>46003</v>
      </c>
      <c r="H36" s="35"/>
      <c r="I36" s="61">
        <v>70</v>
      </c>
      <c r="J36" s="35">
        <f t="shared" si="1"/>
        <v>-62753.56</v>
      </c>
      <c r="K36" s="20" t="s">
        <v>73</v>
      </c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>
        <v>46009</v>
      </c>
      <c r="H37" s="35"/>
      <c r="I37" s="61">
        <v>2310</v>
      </c>
      <c r="J37" s="35">
        <f t="shared" si="1"/>
        <v>-65063.56</v>
      </c>
      <c r="K37" s="20" t="s">
        <v>65</v>
      </c>
      <c r="L37" s="7"/>
    </row>
    <row r="38" spans="1:12" s="9" customFormat="1" ht="18.75" x14ac:dyDescent="0.3">
      <c r="A38" s="19"/>
      <c r="B38" s="17"/>
      <c r="C38" s="17"/>
      <c r="D38" s="17">
        <f t="shared" si="0"/>
        <v>0</v>
      </c>
      <c r="E38" s="18"/>
      <c r="F38" s="7"/>
      <c r="G38" s="19">
        <v>46074</v>
      </c>
      <c r="H38" s="35"/>
      <c r="I38" s="62">
        <v>12000</v>
      </c>
      <c r="J38" s="35">
        <f t="shared" si="1"/>
        <v>-77063.56</v>
      </c>
      <c r="K38" s="20" t="s">
        <v>84</v>
      </c>
      <c r="L38" s="7"/>
    </row>
    <row r="39" spans="1:12" s="9" customFormat="1" ht="18.75" x14ac:dyDescent="0.3">
      <c r="A39" s="19"/>
      <c r="B39" s="17"/>
      <c r="C39" s="17"/>
      <c r="D39" s="17">
        <f t="shared" si="0"/>
        <v>0</v>
      </c>
      <c r="E39" s="18"/>
      <c r="F39" s="7"/>
      <c r="G39" s="19">
        <v>46020</v>
      </c>
      <c r="H39" s="35"/>
      <c r="I39" s="61">
        <v>800</v>
      </c>
      <c r="J39" s="35">
        <f t="shared" si="1"/>
        <v>-77863.56</v>
      </c>
      <c r="K39" s="20" t="s">
        <v>74</v>
      </c>
      <c r="L39" s="7"/>
    </row>
    <row r="40" spans="1:12" s="9" customFormat="1" ht="18.75" x14ac:dyDescent="0.3">
      <c r="A40" s="19"/>
      <c r="B40" s="17"/>
      <c r="C40" s="17"/>
      <c r="D40" s="17">
        <f t="shared" si="0"/>
        <v>0</v>
      </c>
      <c r="E40" s="18"/>
      <c r="F40" s="7"/>
      <c r="G40" s="19">
        <v>46020</v>
      </c>
      <c r="H40" s="35"/>
      <c r="I40" s="61">
        <v>2000</v>
      </c>
      <c r="J40" s="35">
        <f t="shared" si="1"/>
        <v>-79863.56</v>
      </c>
      <c r="K40" s="20" t="s">
        <v>66</v>
      </c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46017</v>
      </c>
      <c r="H41" s="35"/>
      <c r="I41" s="62">
        <v>8130</v>
      </c>
      <c r="J41" s="35">
        <f t="shared" si="1"/>
        <v>-87993.56</v>
      </c>
      <c r="K41" s="20" t="s">
        <v>75</v>
      </c>
      <c r="L41" s="7"/>
    </row>
    <row r="42" spans="1:12" s="9" customFormat="1" ht="18.75" x14ac:dyDescent="0.3">
      <c r="A42" s="19"/>
      <c r="B42" s="17"/>
      <c r="C42" s="17"/>
      <c r="D42" s="17">
        <f t="shared" si="0"/>
        <v>0</v>
      </c>
      <c r="E42" s="18"/>
      <c r="F42" s="7"/>
      <c r="G42" s="19">
        <v>46020</v>
      </c>
      <c r="H42" s="35"/>
      <c r="I42" s="61">
        <v>145</v>
      </c>
      <c r="J42" s="35">
        <f t="shared" si="1"/>
        <v>-88138.559999999998</v>
      </c>
      <c r="K42" s="20" t="s">
        <v>76</v>
      </c>
      <c r="L42" s="7"/>
    </row>
    <row r="43" spans="1:12" s="9" customFormat="1" ht="18.75" x14ac:dyDescent="0.3">
      <c r="A43" s="19"/>
      <c r="B43" s="17"/>
      <c r="C43" s="17"/>
      <c r="D43" s="17">
        <f t="shared" si="0"/>
        <v>0</v>
      </c>
      <c r="E43" s="18"/>
      <c r="F43" s="7"/>
      <c r="G43" s="19">
        <v>46034</v>
      </c>
      <c r="H43" s="35"/>
      <c r="I43" s="61">
        <v>850</v>
      </c>
      <c r="J43" s="35">
        <f t="shared" si="1"/>
        <v>-88988.56</v>
      </c>
      <c r="K43" s="20" t="s">
        <v>77</v>
      </c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46035</v>
      </c>
      <c r="H44" s="35"/>
      <c r="I44" s="61">
        <v>1000</v>
      </c>
      <c r="J44" s="35">
        <f t="shared" si="1"/>
        <v>-89988.56</v>
      </c>
      <c r="K44" s="20" t="s">
        <v>78</v>
      </c>
      <c r="L44" s="7"/>
    </row>
    <row r="45" spans="1:12" s="9" customFormat="1" ht="18.75" x14ac:dyDescent="0.3">
      <c r="A45" s="19"/>
      <c r="B45" s="17"/>
      <c r="C45" s="17"/>
      <c r="D45" s="17">
        <f t="shared" si="0"/>
        <v>0</v>
      </c>
      <c r="E45" s="18"/>
      <c r="F45" s="7"/>
      <c r="G45" s="19">
        <v>46036</v>
      </c>
      <c r="H45" s="35"/>
      <c r="I45" s="61">
        <v>500</v>
      </c>
      <c r="J45" s="35">
        <f t="shared" si="1"/>
        <v>-90488.56</v>
      </c>
      <c r="K45" s="20" t="s">
        <v>79</v>
      </c>
      <c r="L45" s="7"/>
    </row>
    <row r="46" spans="1:12" s="9" customFormat="1" ht="18.75" x14ac:dyDescent="0.3">
      <c r="A46" s="19"/>
      <c r="B46" s="17"/>
      <c r="C46" s="17"/>
      <c r="D46" s="17">
        <f t="shared" si="0"/>
        <v>0</v>
      </c>
      <c r="E46" s="18"/>
      <c r="F46" s="7"/>
      <c r="G46" s="19">
        <v>46066</v>
      </c>
      <c r="H46" s="35"/>
      <c r="I46" s="61">
        <v>1500</v>
      </c>
      <c r="J46" s="35">
        <f t="shared" si="1"/>
        <v>-91988.56</v>
      </c>
      <c r="K46" s="20" t="s">
        <v>78</v>
      </c>
      <c r="L46" s="7"/>
    </row>
    <row r="47" spans="1:12" s="9" customFormat="1" ht="18.75" x14ac:dyDescent="0.3">
      <c r="A47" s="19"/>
      <c r="B47" s="17"/>
      <c r="C47" s="17"/>
      <c r="D47" s="17">
        <f t="shared" si="0"/>
        <v>0</v>
      </c>
      <c r="E47" s="18"/>
      <c r="F47" s="7"/>
      <c r="G47" s="19">
        <v>46071</v>
      </c>
      <c r="H47" s="35"/>
      <c r="I47" s="61">
        <v>3000</v>
      </c>
      <c r="J47" s="35">
        <f t="shared" si="1"/>
        <v>-94988.56</v>
      </c>
      <c r="K47" s="20" t="s">
        <v>80</v>
      </c>
      <c r="L47" s="7"/>
    </row>
    <row r="48" spans="1:12" s="9" customFormat="1" ht="18.75" x14ac:dyDescent="0.3">
      <c r="A48" s="19"/>
      <c r="B48" s="17"/>
      <c r="C48" s="17"/>
      <c r="D48" s="17">
        <f t="shared" si="0"/>
        <v>0</v>
      </c>
      <c r="E48" s="18"/>
      <c r="F48" s="7"/>
      <c r="G48" s="19">
        <v>46073</v>
      </c>
      <c r="H48" s="35"/>
      <c r="I48" s="61">
        <v>770</v>
      </c>
      <c r="J48" s="35">
        <f t="shared" si="1"/>
        <v>-95758.56</v>
      </c>
      <c r="K48" s="20" t="s">
        <v>81</v>
      </c>
      <c r="L48" s="7"/>
    </row>
    <row r="49" spans="1:12" s="9" customFormat="1" ht="18.75" x14ac:dyDescent="0.3">
      <c r="A49" s="19"/>
      <c r="B49" s="17"/>
      <c r="C49" s="17"/>
      <c r="D49" s="17">
        <f t="shared" si="0"/>
        <v>0</v>
      </c>
      <c r="E49" s="18"/>
      <c r="F49" s="7"/>
      <c r="G49" s="19">
        <v>46074</v>
      </c>
      <c r="H49" s="35"/>
      <c r="I49" s="61">
        <v>500</v>
      </c>
      <c r="J49" s="35">
        <f t="shared" si="1"/>
        <v>-96258.559999999998</v>
      </c>
      <c r="K49" s="20" t="s">
        <v>82</v>
      </c>
      <c r="L49" s="7"/>
    </row>
    <row r="50" spans="1:12" s="9" customFormat="1" ht="18.75" x14ac:dyDescent="0.3">
      <c r="A50" s="19"/>
      <c r="B50" s="17"/>
      <c r="C50" s="17"/>
      <c r="D50" s="17">
        <f t="shared" si="0"/>
        <v>0</v>
      </c>
      <c r="E50" s="18"/>
      <c r="F50" s="7"/>
      <c r="G50" s="19">
        <v>46074</v>
      </c>
      <c r="H50" s="35"/>
      <c r="I50" s="61">
        <v>2000</v>
      </c>
      <c r="J50" s="35">
        <f t="shared" si="1"/>
        <v>-98258.559999999998</v>
      </c>
      <c r="K50" s="20" t="s">
        <v>85</v>
      </c>
      <c r="L50" s="7"/>
    </row>
    <row r="51" spans="1:12" s="9" customFormat="1" ht="18.75" x14ac:dyDescent="0.3">
      <c r="A51" s="19"/>
      <c r="B51" s="17"/>
      <c r="C51" s="17"/>
      <c r="D51" s="17">
        <f t="shared" si="0"/>
        <v>0</v>
      </c>
      <c r="E51" s="18"/>
      <c r="F51" s="7"/>
      <c r="G51" s="19">
        <v>46074</v>
      </c>
      <c r="H51" s="35"/>
      <c r="I51" s="61">
        <v>2000</v>
      </c>
      <c r="J51" s="35">
        <f t="shared" si="1"/>
        <v>-100258.56</v>
      </c>
      <c r="K51" s="20" t="s">
        <v>86</v>
      </c>
      <c r="L51" s="7"/>
    </row>
    <row r="52" spans="1:12" s="9" customFormat="1" ht="18.75" x14ac:dyDescent="0.3">
      <c r="A52" s="19"/>
      <c r="B52" s="17"/>
      <c r="C52" s="17"/>
      <c r="D52" s="17">
        <f t="shared" si="0"/>
        <v>0</v>
      </c>
      <c r="E52" s="18"/>
      <c r="F52" s="7"/>
      <c r="G52" s="19">
        <v>46074</v>
      </c>
      <c r="H52" s="35"/>
      <c r="I52" s="61">
        <v>5000</v>
      </c>
      <c r="J52" s="35">
        <f t="shared" si="1"/>
        <v>-105258.56</v>
      </c>
      <c r="K52" s="20" t="s">
        <v>85</v>
      </c>
      <c r="L52" s="7"/>
    </row>
    <row r="53" spans="1:12" s="9" customFormat="1" ht="18.75" x14ac:dyDescent="0.3">
      <c r="A53" s="19"/>
      <c r="B53" s="17"/>
      <c r="C53" s="17"/>
      <c r="D53" s="17">
        <f t="shared" si="0"/>
        <v>0</v>
      </c>
      <c r="E53" s="18"/>
      <c r="F53" s="7"/>
      <c r="G53" s="19">
        <v>46074</v>
      </c>
      <c r="H53" s="35"/>
      <c r="I53" s="61">
        <v>20</v>
      </c>
      <c r="J53" s="35">
        <f t="shared" si="1"/>
        <v>-105278.56</v>
      </c>
      <c r="K53" s="20" t="s">
        <v>87</v>
      </c>
      <c r="L53" s="7"/>
    </row>
    <row r="54" spans="1:12" s="9" customFormat="1" ht="18.75" x14ac:dyDescent="0.3">
      <c r="A54" s="19"/>
      <c r="B54" s="17"/>
      <c r="C54" s="17"/>
      <c r="D54" s="17">
        <f t="shared" si="0"/>
        <v>0</v>
      </c>
      <c r="E54" s="18"/>
      <c r="F54" s="7"/>
      <c r="G54" s="19">
        <v>46150</v>
      </c>
      <c r="H54" s="35"/>
      <c r="I54" s="35">
        <v>74736</v>
      </c>
      <c r="J54" s="35">
        <f t="shared" si="1"/>
        <v>-180014.56</v>
      </c>
      <c r="K54" s="20" t="s">
        <v>124</v>
      </c>
      <c r="L54" s="7"/>
    </row>
    <row r="55" spans="1:12" s="9" customFormat="1" ht="18.75" x14ac:dyDescent="0.3">
      <c r="A55" s="19"/>
      <c r="B55" s="17"/>
      <c r="C55" s="17"/>
      <c r="D55" s="17">
        <f t="shared" si="0"/>
        <v>0</v>
      </c>
      <c r="E55" s="18"/>
      <c r="F55" s="7"/>
      <c r="G55" s="19">
        <v>46150</v>
      </c>
      <c r="H55" s="35"/>
      <c r="I55" s="35">
        <f>36010-2726+54</f>
        <v>33338</v>
      </c>
      <c r="J55" s="35">
        <f t="shared" si="1"/>
        <v>-213352.56</v>
      </c>
      <c r="K55" s="20" t="s">
        <v>125</v>
      </c>
      <c r="L55" s="7"/>
    </row>
    <row r="56" spans="1:12" s="9" customFormat="1" ht="18.75" x14ac:dyDescent="0.3">
      <c r="A56" s="19"/>
      <c r="B56" s="17"/>
      <c r="C56" s="17"/>
      <c r="D56" s="17">
        <f t="shared" si="0"/>
        <v>0</v>
      </c>
      <c r="E56" s="18"/>
      <c r="F56" s="7"/>
      <c r="G56" s="19">
        <v>46150</v>
      </c>
      <c r="H56" s="35"/>
      <c r="I56" s="35">
        <f>3503-210+1</f>
        <v>3294</v>
      </c>
      <c r="J56" s="35">
        <f t="shared" si="1"/>
        <v>-216646.56</v>
      </c>
      <c r="K56" s="20" t="s">
        <v>125</v>
      </c>
      <c r="L56" s="7"/>
    </row>
    <row r="57" spans="1:12" s="9" customFormat="1" ht="18.75" x14ac:dyDescent="0.3">
      <c r="A57" s="19"/>
      <c r="B57" s="17"/>
      <c r="C57" s="17"/>
      <c r="D57" s="17">
        <f t="shared" si="0"/>
        <v>0</v>
      </c>
      <c r="E57" s="18"/>
      <c r="F57" s="7"/>
      <c r="G57" s="19"/>
      <c r="H57" s="35">
        <v>18297</v>
      </c>
      <c r="I57" s="35"/>
      <c r="J57" s="35">
        <f t="shared" si="1"/>
        <v>-198349.56</v>
      </c>
      <c r="K57" s="20"/>
      <c r="L57" s="7"/>
    </row>
    <row r="58" spans="1:12" s="9" customFormat="1" ht="18.75" x14ac:dyDescent="0.3">
      <c r="A58" s="19"/>
      <c r="B58" s="17"/>
      <c r="C58" s="17"/>
      <c r="D58" s="17">
        <f t="shared" si="0"/>
        <v>0</v>
      </c>
      <c r="E58" s="18"/>
      <c r="F58" s="7"/>
      <c r="G58" s="19">
        <v>46164</v>
      </c>
      <c r="H58" s="35"/>
      <c r="I58" s="35">
        <v>2310</v>
      </c>
      <c r="J58" s="35">
        <f t="shared" si="1"/>
        <v>-200659.56</v>
      </c>
      <c r="K58" s="113" t="s">
        <v>179</v>
      </c>
      <c r="L58" s="7"/>
    </row>
    <row r="59" spans="1:12" s="9" customFormat="1" ht="18.75" x14ac:dyDescent="0.3">
      <c r="A59" s="19"/>
      <c r="B59" s="17"/>
      <c r="C59" s="17"/>
      <c r="D59" s="17">
        <f t="shared" si="0"/>
        <v>0</v>
      </c>
      <c r="E59" s="18"/>
      <c r="F59" s="7"/>
      <c r="G59" s="19">
        <v>46164</v>
      </c>
      <c r="H59" s="35">
        <v>660</v>
      </c>
      <c r="I59" s="35"/>
      <c r="J59" s="35">
        <f t="shared" si="1"/>
        <v>-199999.56</v>
      </c>
      <c r="K59" s="20" t="s">
        <v>180</v>
      </c>
      <c r="L59" s="7"/>
    </row>
    <row r="60" spans="1:12" s="9" customFormat="1" ht="18.75" x14ac:dyDescent="0.3">
      <c r="A60" s="19"/>
      <c r="B60" s="17"/>
      <c r="C60" s="17"/>
      <c r="D60" s="17">
        <f t="shared" si="0"/>
        <v>0</v>
      </c>
      <c r="E60" s="18"/>
      <c r="F60" s="7"/>
      <c r="G60" s="19">
        <v>46167</v>
      </c>
      <c r="H60" s="35">
        <v>317</v>
      </c>
      <c r="I60" s="35"/>
      <c r="J60" s="35">
        <f t="shared" si="1"/>
        <v>-199682.56</v>
      </c>
      <c r="K60" s="16" t="s">
        <v>186</v>
      </c>
      <c r="L60" s="7"/>
    </row>
    <row r="61" spans="1:12" s="9" customFormat="1" ht="18.75" x14ac:dyDescent="0.3">
      <c r="A61" s="19"/>
      <c r="B61" s="17"/>
      <c r="C61" s="17"/>
      <c r="D61" s="17">
        <f t="shared" si="0"/>
        <v>0</v>
      </c>
      <c r="E61" s="18"/>
      <c r="F61" s="7"/>
      <c r="G61" s="19">
        <v>46175</v>
      </c>
      <c r="H61" s="35"/>
      <c r="I61" s="35">
        <v>2600</v>
      </c>
      <c r="J61" s="35">
        <f t="shared" si="1"/>
        <v>-202282.56</v>
      </c>
      <c r="K61" s="20" t="s">
        <v>215</v>
      </c>
      <c r="L61" s="7"/>
    </row>
    <row r="62" spans="1:12" s="9" customFormat="1" ht="18.75" x14ac:dyDescent="0.3">
      <c r="A62" s="19"/>
      <c r="B62" s="17"/>
      <c r="C62" s="17"/>
      <c r="D62" s="17">
        <f t="shared" si="0"/>
        <v>0</v>
      </c>
      <c r="E62" s="18"/>
      <c r="F62" s="7"/>
      <c r="G62" s="19">
        <v>46175</v>
      </c>
      <c r="H62" s="35"/>
      <c r="I62" s="148">
        <v>500</v>
      </c>
      <c r="J62" s="35">
        <f t="shared" si="1"/>
        <v>-202782.56</v>
      </c>
      <c r="K62" s="123" t="s">
        <v>217</v>
      </c>
      <c r="L62" s="7"/>
    </row>
    <row r="63" spans="1:12" s="9" customFormat="1" ht="18.75" x14ac:dyDescent="0.3">
      <c r="A63" s="19"/>
      <c r="B63" s="17"/>
      <c r="C63" s="17"/>
      <c r="D63" s="17">
        <f t="shared" si="0"/>
        <v>0</v>
      </c>
      <c r="E63" s="18"/>
      <c r="F63" s="7"/>
      <c r="G63" s="19">
        <v>46175</v>
      </c>
      <c r="H63" s="35"/>
      <c r="I63" s="35">
        <v>500</v>
      </c>
      <c r="J63" s="35">
        <f t="shared" si="1"/>
        <v>-203282.56</v>
      </c>
      <c r="K63" s="20" t="s">
        <v>215</v>
      </c>
      <c r="L63" s="7"/>
    </row>
    <row r="64" spans="1:12" s="9" customFormat="1" ht="18.75" x14ac:dyDescent="0.3">
      <c r="A64" s="19"/>
      <c r="B64" s="17"/>
      <c r="C64" s="17"/>
      <c r="D64" s="17">
        <f t="shared" si="0"/>
        <v>0</v>
      </c>
      <c r="E64" s="18"/>
      <c r="F64" s="7"/>
      <c r="G64" s="19">
        <v>46182</v>
      </c>
      <c r="H64" s="35"/>
      <c r="I64" s="61">
        <v>2600</v>
      </c>
      <c r="J64" s="35">
        <f t="shared" si="1"/>
        <v>-205882.56</v>
      </c>
      <c r="K64" s="20" t="s">
        <v>264</v>
      </c>
      <c r="L64" s="7"/>
    </row>
    <row r="65" spans="1:12" s="9" customFormat="1" ht="18.75" x14ac:dyDescent="0.3">
      <c r="A65" s="19"/>
      <c r="B65" s="17"/>
      <c r="C65" s="17"/>
      <c r="D65" s="17">
        <f t="shared" si="0"/>
        <v>0</v>
      </c>
      <c r="E65" s="18"/>
      <c r="F65" s="7"/>
      <c r="G65" s="19">
        <v>46182</v>
      </c>
      <c r="H65" s="35"/>
      <c r="I65" s="61">
        <v>1450</v>
      </c>
      <c r="J65" s="35">
        <f t="shared" si="1"/>
        <v>-207332.56</v>
      </c>
      <c r="K65" s="20" t="s">
        <v>265</v>
      </c>
      <c r="L65" s="7"/>
    </row>
    <row r="66" spans="1:12" s="9" customFormat="1" ht="18.75" x14ac:dyDescent="0.3">
      <c r="A66" s="19"/>
      <c r="B66" s="17"/>
      <c r="C66" s="17"/>
      <c r="D66" s="17">
        <f t="shared" si="0"/>
        <v>0</v>
      </c>
      <c r="E66" s="18"/>
      <c r="F66" s="7"/>
      <c r="G66" s="19">
        <v>46182</v>
      </c>
      <c r="H66" s="35"/>
      <c r="I66" s="61">
        <v>1350</v>
      </c>
      <c r="J66" s="35">
        <f t="shared" si="1"/>
        <v>-208682.56</v>
      </c>
      <c r="K66" s="20" t="s">
        <v>266</v>
      </c>
      <c r="L66" s="7"/>
    </row>
    <row r="67" spans="1:12" s="9" customFormat="1" ht="18.75" x14ac:dyDescent="0.3">
      <c r="A67" s="19"/>
      <c r="B67" s="17"/>
      <c r="C67" s="17"/>
      <c r="D67" s="17">
        <f t="shared" si="0"/>
        <v>0</v>
      </c>
      <c r="E67" s="18"/>
      <c r="F67" s="7"/>
      <c r="G67" s="19">
        <v>46182</v>
      </c>
      <c r="H67" s="35"/>
      <c r="I67" s="61">
        <v>30</v>
      </c>
      <c r="J67" s="35">
        <f t="shared" si="1"/>
        <v>-208712.56</v>
      </c>
      <c r="K67" s="20" t="s">
        <v>267</v>
      </c>
      <c r="L67" s="7"/>
    </row>
    <row r="68" spans="1:12" s="9" customFormat="1" ht="18.75" x14ac:dyDescent="0.3">
      <c r="A68" s="19"/>
      <c r="B68" s="17"/>
      <c r="C68" s="17"/>
      <c r="D68" s="17">
        <f t="shared" si="0"/>
        <v>0</v>
      </c>
      <c r="E68" s="18"/>
      <c r="F68" s="7"/>
      <c r="G68" s="19">
        <v>46182</v>
      </c>
      <c r="H68" s="35"/>
      <c r="I68" s="35">
        <v>2000</v>
      </c>
      <c r="J68" s="35">
        <f t="shared" si="1"/>
        <v>-210712.56</v>
      </c>
      <c r="K68" s="20" t="s">
        <v>268</v>
      </c>
      <c r="L68" s="7"/>
    </row>
    <row r="69" spans="1:12" s="9" customFormat="1" ht="18.75" x14ac:dyDescent="0.3">
      <c r="A69" s="19"/>
      <c r="B69" s="17"/>
      <c r="C69" s="17"/>
      <c r="D69" s="17">
        <f t="shared" si="0"/>
        <v>0</v>
      </c>
      <c r="E69" s="18"/>
      <c r="F69" s="7"/>
      <c r="G69" s="19">
        <v>46252</v>
      </c>
      <c r="H69" s="35"/>
      <c r="I69" s="35">
        <v>29510</v>
      </c>
      <c r="J69" s="35">
        <f t="shared" si="1"/>
        <v>-240222.56</v>
      </c>
      <c r="K69" s="20" t="s">
        <v>90</v>
      </c>
      <c r="L69" s="7"/>
    </row>
    <row r="70" spans="1:12" s="9" customFormat="1" ht="18.75" x14ac:dyDescent="0.3">
      <c r="A70" s="19"/>
      <c r="B70" s="17"/>
      <c r="C70" s="17"/>
      <c r="D70" s="17">
        <f t="shared" si="0"/>
        <v>0</v>
      </c>
      <c r="E70" s="18"/>
      <c r="F70" s="7"/>
      <c r="G70" s="19"/>
      <c r="H70" s="61">
        <v>5430</v>
      </c>
      <c r="I70" s="35"/>
      <c r="J70" s="35">
        <f t="shared" si="1"/>
        <v>-234792.56</v>
      </c>
      <c r="K70" s="20"/>
      <c r="L70" s="7"/>
    </row>
    <row r="71" spans="1:12" s="9" customFormat="1" ht="18.75" x14ac:dyDescent="0.3">
      <c r="A71" s="19"/>
      <c r="B71" s="17"/>
      <c r="C71" s="17"/>
      <c r="D71" s="17">
        <f t="shared" si="0"/>
        <v>0</v>
      </c>
      <c r="E71" s="18"/>
      <c r="F71" s="7"/>
      <c r="G71" s="19">
        <v>46273</v>
      </c>
      <c r="H71" s="35"/>
      <c r="I71" s="35">
        <v>5000</v>
      </c>
      <c r="J71" s="35">
        <f t="shared" si="1"/>
        <v>-239792.56</v>
      </c>
      <c r="K71" s="20" t="s">
        <v>784</v>
      </c>
      <c r="L71" s="7"/>
    </row>
    <row r="72" spans="1:12" s="9" customFormat="1" ht="18.75" x14ac:dyDescent="0.3">
      <c r="A72" s="19"/>
      <c r="B72" s="17"/>
      <c r="C72" s="17"/>
      <c r="D72" s="17">
        <f t="shared" si="0"/>
        <v>0</v>
      </c>
      <c r="E72" s="18"/>
      <c r="F72" s="7"/>
      <c r="G72" s="19"/>
      <c r="H72" s="35"/>
      <c r="I72" s="35"/>
      <c r="J72" s="35">
        <f t="shared" si="1"/>
        <v>-239792.56</v>
      </c>
      <c r="K72" s="20"/>
      <c r="L72" s="7"/>
    </row>
    <row r="73" spans="1:12" s="9" customFormat="1" ht="18.75" x14ac:dyDescent="0.3">
      <c r="A73" s="19"/>
      <c r="B73" s="17"/>
      <c r="C73" s="17"/>
      <c r="D73" s="17">
        <f t="shared" ref="D73:D136" si="2">D72+B73-C73</f>
        <v>0</v>
      </c>
      <c r="E73" s="18"/>
      <c r="F73" s="7"/>
      <c r="G73" s="19"/>
      <c r="H73" s="35"/>
      <c r="I73" s="35"/>
      <c r="J73" s="35">
        <f t="shared" si="1"/>
        <v>-239792.56</v>
      </c>
      <c r="K73" s="20"/>
      <c r="L73" s="7"/>
    </row>
    <row r="74" spans="1:12" s="9" customFormat="1" ht="18.75" x14ac:dyDescent="0.3">
      <c r="A74" s="19"/>
      <c r="B74" s="17"/>
      <c r="C74" s="17"/>
      <c r="D74" s="17">
        <f t="shared" si="2"/>
        <v>0</v>
      </c>
      <c r="E74" s="18"/>
      <c r="F74" s="7"/>
      <c r="G74" s="19"/>
      <c r="H74" s="35"/>
      <c r="I74" s="35"/>
      <c r="J74" s="35">
        <f t="shared" ref="J74:J137" si="3">J73+H74-I74</f>
        <v>-239792.56</v>
      </c>
      <c r="K74" s="20"/>
      <c r="L74" s="7"/>
    </row>
    <row r="75" spans="1:12" s="9" customFormat="1" ht="18.75" x14ac:dyDescent="0.3">
      <c r="A75" s="19"/>
      <c r="B75" s="17"/>
      <c r="C75" s="17"/>
      <c r="D75" s="17">
        <f t="shared" si="2"/>
        <v>0</v>
      </c>
      <c r="E75" s="18"/>
      <c r="F75" s="7"/>
      <c r="G75" s="19"/>
      <c r="H75" s="35"/>
      <c r="I75" s="35"/>
      <c r="J75" s="35">
        <f t="shared" si="3"/>
        <v>-239792.56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2"/>
        <v>0</v>
      </c>
      <c r="E76" s="18"/>
      <c r="F76" s="7"/>
      <c r="G76" s="19"/>
      <c r="H76" s="35"/>
      <c r="I76" s="35"/>
      <c r="J76" s="35">
        <f t="shared" si="3"/>
        <v>-239792.56</v>
      </c>
      <c r="K76" s="18"/>
      <c r="L76" s="7"/>
    </row>
    <row r="77" spans="1:12" s="9" customFormat="1" ht="18.75" x14ac:dyDescent="0.3">
      <c r="A77" s="19"/>
      <c r="B77" s="17"/>
      <c r="C77" s="17"/>
      <c r="D77" s="17">
        <f t="shared" si="2"/>
        <v>0</v>
      </c>
      <c r="E77" s="18"/>
      <c r="F77" s="7"/>
      <c r="G77" s="19"/>
      <c r="H77" s="35"/>
      <c r="I77" s="35"/>
      <c r="J77" s="35">
        <f t="shared" si="3"/>
        <v>-239792.56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2"/>
        <v>0</v>
      </c>
      <c r="E78" s="18"/>
      <c r="F78" s="7"/>
      <c r="G78" s="19"/>
      <c r="H78" s="35"/>
      <c r="I78" s="35"/>
      <c r="J78" s="35">
        <f t="shared" si="3"/>
        <v>-239792.56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2"/>
        <v>0</v>
      </c>
      <c r="E79" s="18"/>
      <c r="F79" s="7"/>
      <c r="G79" s="19"/>
      <c r="H79" s="35"/>
      <c r="I79" s="35"/>
      <c r="J79" s="35">
        <f t="shared" si="3"/>
        <v>-239792.56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2"/>
        <v>0</v>
      </c>
      <c r="E80" s="18"/>
      <c r="F80" s="7"/>
      <c r="G80" s="19"/>
      <c r="H80" s="35"/>
      <c r="I80" s="35"/>
      <c r="J80" s="35">
        <f t="shared" si="3"/>
        <v>-239792.56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2"/>
        <v>0</v>
      </c>
      <c r="E81" s="18"/>
      <c r="F81" s="7"/>
      <c r="G81" s="19"/>
      <c r="H81" s="35"/>
      <c r="I81" s="35"/>
      <c r="J81" s="35">
        <f t="shared" si="3"/>
        <v>-239792.56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2"/>
        <v>0</v>
      </c>
      <c r="E82" s="18"/>
      <c r="F82" s="7"/>
      <c r="G82" s="19"/>
      <c r="H82" s="35"/>
      <c r="I82" s="35"/>
      <c r="J82" s="35">
        <f t="shared" si="3"/>
        <v>-239792.56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2"/>
        <v>0</v>
      </c>
      <c r="E83" s="18"/>
      <c r="F83" s="7"/>
      <c r="G83" s="19"/>
      <c r="H83" s="35"/>
      <c r="I83" s="35"/>
      <c r="J83" s="35">
        <f t="shared" si="3"/>
        <v>-239792.56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2"/>
        <v>0</v>
      </c>
      <c r="E84" s="18"/>
      <c r="F84" s="7"/>
      <c r="G84" s="19"/>
      <c r="H84" s="35"/>
      <c r="I84" s="35"/>
      <c r="J84" s="35">
        <f t="shared" si="3"/>
        <v>-239792.56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2"/>
        <v>0</v>
      </c>
      <c r="E85" s="18"/>
      <c r="F85" s="7"/>
      <c r="G85" s="19"/>
      <c r="H85" s="35"/>
      <c r="I85" s="35"/>
      <c r="J85" s="35">
        <f t="shared" si="3"/>
        <v>-239792.56</v>
      </c>
      <c r="K85" s="20"/>
      <c r="L85" s="7"/>
    </row>
    <row r="86" spans="1:12" s="9" customFormat="1" ht="18.75" x14ac:dyDescent="0.3">
      <c r="A86" s="19"/>
      <c r="B86" s="17"/>
      <c r="C86" s="17"/>
      <c r="D86" s="17">
        <f t="shared" si="2"/>
        <v>0</v>
      </c>
      <c r="E86" s="18"/>
      <c r="F86" s="7"/>
      <c r="G86" s="19"/>
      <c r="H86" s="35"/>
      <c r="I86" s="35"/>
      <c r="J86" s="35">
        <f t="shared" si="3"/>
        <v>-239792.56</v>
      </c>
      <c r="K86" s="20"/>
      <c r="L86" s="7"/>
    </row>
    <row r="87" spans="1:12" s="9" customFormat="1" ht="18.75" x14ac:dyDescent="0.3">
      <c r="A87" s="19"/>
      <c r="B87" s="17"/>
      <c r="C87" s="17"/>
      <c r="D87" s="17">
        <f t="shared" si="2"/>
        <v>0</v>
      </c>
      <c r="E87" s="18"/>
      <c r="F87" s="7"/>
      <c r="G87" s="19"/>
      <c r="H87" s="35"/>
      <c r="I87" s="35"/>
      <c r="J87" s="35">
        <f t="shared" si="3"/>
        <v>-239792.56</v>
      </c>
      <c r="K87" s="20"/>
      <c r="L87" s="7"/>
    </row>
    <row r="88" spans="1:12" s="9" customFormat="1" ht="18.75" x14ac:dyDescent="0.3">
      <c r="A88" s="19"/>
      <c r="B88" s="17"/>
      <c r="C88" s="17"/>
      <c r="D88" s="17">
        <f t="shared" si="2"/>
        <v>0</v>
      </c>
      <c r="E88" s="18"/>
      <c r="F88" s="7"/>
      <c r="G88" s="19"/>
      <c r="H88" s="35"/>
      <c r="I88" s="35"/>
      <c r="J88" s="35">
        <f t="shared" si="3"/>
        <v>-239792.56</v>
      </c>
      <c r="K88" s="20"/>
      <c r="L88" s="7"/>
    </row>
    <row r="89" spans="1:12" s="9" customFormat="1" ht="18.75" x14ac:dyDescent="0.3">
      <c r="A89" s="19"/>
      <c r="B89" s="17"/>
      <c r="C89" s="17"/>
      <c r="D89" s="17">
        <f t="shared" si="2"/>
        <v>0</v>
      </c>
      <c r="E89" s="18"/>
      <c r="F89" s="7"/>
      <c r="G89" s="19"/>
      <c r="H89" s="35"/>
      <c r="I89" s="35"/>
      <c r="J89" s="35">
        <f t="shared" si="3"/>
        <v>-239792.56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2"/>
        <v>0</v>
      </c>
      <c r="E90" s="18"/>
      <c r="F90" s="7"/>
      <c r="G90" s="19"/>
      <c r="H90" s="35"/>
      <c r="I90" s="35"/>
      <c r="J90" s="35">
        <f t="shared" si="3"/>
        <v>-239792.56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2"/>
        <v>0</v>
      </c>
      <c r="E91" s="18"/>
      <c r="F91" s="7"/>
      <c r="G91" s="19"/>
      <c r="H91" s="35"/>
      <c r="I91" s="35"/>
      <c r="J91" s="35">
        <f t="shared" si="3"/>
        <v>-239792.56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2"/>
        <v>0</v>
      </c>
      <c r="E92" s="18"/>
      <c r="F92" s="7"/>
      <c r="G92" s="19"/>
      <c r="H92" s="35"/>
      <c r="I92" s="35"/>
      <c r="J92" s="35">
        <f t="shared" si="3"/>
        <v>-239792.56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2"/>
        <v>0</v>
      </c>
      <c r="E93" s="18"/>
      <c r="F93" s="7"/>
      <c r="G93" s="19"/>
      <c r="H93" s="35"/>
      <c r="I93" s="35"/>
      <c r="J93" s="35">
        <f t="shared" si="3"/>
        <v>-239792.56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2"/>
        <v>0</v>
      </c>
      <c r="E94" s="18"/>
      <c r="F94" s="7"/>
      <c r="G94" s="19"/>
      <c r="H94" s="35"/>
      <c r="I94" s="35"/>
      <c r="J94" s="35">
        <f t="shared" si="3"/>
        <v>-239792.56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2"/>
        <v>0</v>
      </c>
      <c r="E95" s="18"/>
      <c r="F95" s="7"/>
      <c r="G95" s="19"/>
      <c r="H95" s="35"/>
      <c r="I95" s="35"/>
      <c r="J95" s="35">
        <f t="shared" si="3"/>
        <v>-239792.56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2"/>
        <v>0</v>
      </c>
      <c r="E96" s="18"/>
      <c r="F96" s="7"/>
      <c r="G96" s="19"/>
      <c r="H96" s="35"/>
      <c r="I96" s="35"/>
      <c r="J96" s="35">
        <f t="shared" si="3"/>
        <v>-239792.56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2"/>
        <v>0</v>
      </c>
      <c r="E97" s="18"/>
      <c r="F97" s="7"/>
      <c r="G97" s="19"/>
      <c r="H97" s="35"/>
      <c r="I97" s="35"/>
      <c r="J97" s="35">
        <f t="shared" si="3"/>
        <v>-239792.56</v>
      </c>
      <c r="K97" s="20"/>
      <c r="L97" s="7"/>
    </row>
    <row r="98" spans="1:12" s="9" customFormat="1" ht="18.75" x14ac:dyDescent="0.3">
      <c r="A98" s="19"/>
      <c r="B98" s="17"/>
      <c r="C98" s="17"/>
      <c r="D98" s="17">
        <f t="shared" si="2"/>
        <v>0</v>
      </c>
      <c r="E98" s="18"/>
      <c r="F98" s="7"/>
      <c r="G98" s="19"/>
      <c r="H98" s="35"/>
      <c r="I98" s="35"/>
      <c r="J98" s="35">
        <f t="shared" si="3"/>
        <v>-239792.56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2"/>
        <v>0</v>
      </c>
      <c r="E99" s="18"/>
      <c r="F99" s="7"/>
      <c r="G99" s="19"/>
      <c r="H99" s="35"/>
      <c r="I99" s="35"/>
      <c r="J99" s="35">
        <f t="shared" si="3"/>
        <v>-239792.56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2"/>
        <v>0</v>
      </c>
      <c r="E100" s="18"/>
      <c r="F100" s="7"/>
      <c r="G100" s="19"/>
      <c r="H100" s="35"/>
      <c r="I100" s="35"/>
      <c r="J100" s="35">
        <f t="shared" si="3"/>
        <v>-239792.56</v>
      </c>
      <c r="K100" s="20"/>
      <c r="L100" s="7"/>
    </row>
    <row r="101" spans="1:12" s="9" customFormat="1" ht="18.75" x14ac:dyDescent="0.3">
      <c r="A101" s="19"/>
      <c r="B101" s="17"/>
      <c r="C101" s="17"/>
      <c r="D101" s="17">
        <f t="shared" si="2"/>
        <v>0</v>
      </c>
      <c r="E101" s="18"/>
      <c r="F101" s="7"/>
      <c r="G101" s="19"/>
      <c r="H101" s="35"/>
      <c r="I101" s="35"/>
      <c r="J101" s="35">
        <f t="shared" si="3"/>
        <v>-239792.56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2"/>
        <v>0</v>
      </c>
      <c r="E102" s="18"/>
      <c r="F102" s="7"/>
      <c r="G102" s="19"/>
      <c r="H102" s="35"/>
      <c r="I102" s="35"/>
      <c r="J102" s="35">
        <f t="shared" si="3"/>
        <v>-239792.56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2"/>
        <v>0</v>
      </c>
      <c r="E103" s="18"/>
      <c r="F103" s="7"/>
      <c r="G103" s="19"/>
      <c r="H103" s="35"/>
      <c r="I103" s="35"/>
      <c r="J103" s="35">
        <f t="shared" si="3"/>
        <v>-239792.56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2"/>
        <v>0</v>
      </c>
      <c r="E104" s="18"/>
      <c r="F104" s="7"/>
      <c r="G104" s="19"/>
      <c r="H104" s="35"/>
      <c r="I104" s="35"/>
      <c r="J104" s="35">
        <f t="shared" si="3"/>
        <v>-239792.56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2"/>
        <v>0</v>
      </c>
      <c r="E105" s="18"/>
      <c r="F105" s="7"/>
      <c r="G105" s="19"/>
      <c r="H105" s="35"/>
      <c r="I105" s="35"/>
      <c r="J105" s="35">
        <f t="shared" si="3"/>
        <v>-239792.56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2"/>
        <v>0</v>
      </c>
      <c r="E106" s="18"/>
      <c r="F106" s="7"/>
      <c r="G106" s="19"/>
      <c r="H106" s="35"/>
      <c r="I106" s="35"/>
      <c r="J106" s="35">
        <f t="shared" si="3"/>
        <v>-239792.56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2"/>
        <v>0</v>
      </c>
      <c r="E107" s="18"/>
      <c r="F107" s="7"/>
      <c r="G107" s="19"/>
      <c r="H107" s="35"/>
      <c r="I107" s="35"/>
      <c r="J107" s="35">
        <f t="shared" si="3"/>
        <v>-239792.56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2"/>
        <v>0</v>
      </c>
      <c r="E108" s="18"/>
      <c r="F108" s="7"/>
      <c r="G108" s="19"/>
      <c r="H108" s="35"/>
      <c r="I108" s="35"/>
      <c r="J108" s="35">
        <f t="shared" si="3"/>
        <v>-239792.56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2"/>
        <v>0</v>
      </c>
      <c r="E109" s="18"/>
      <c r="F109" s="7"/>
      <c r="G109" s="19"/>
      <c r="H109" s="35"/>
      <c r="I109" s="35"/>
      <c r="J109" s="35">
        <f t="shared" si="3"/>
        <v>-239792.56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2"/>
        <v>0</v>
      </c>
      <c r="E110" s="18"/>
      <c r="F110" s="7"/>
      <c r="G110" s="19"/>
      <c r="H110" s="35"/>
      <c r="I110" s="35"/>
      <c r="J110" s="35">
        <f t="shared" si="3"/>
        <v>-239792.56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2"/>
        <v>0</v>
      </c>
      <c r="E111" s="18"/>
      <c r="F111" s="7"/>
      <c r="G111" s="19"/>
      <c r="H111" s="35"/>
      <c r="I111" s="35"/>
      <c r="J111" s="35">
        <f t="shared" si="3"/>
        <v>-239792.56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2"/>
        <v>0</v>
      </c>
      <c r="E112" s="18"/>
      <c r="F112" s="7"/>
      <c r="G112" s="19"/>
      <c r="H112" s="35"/>
      <c r="I112" s="35"/>
      <c r="J112" s="35">
        <f t="shared" si="3"/>
        <v>-239792.56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2"/>
        <v>0</v>
      </c>
      <c r="E113" s="18"/>
      <c r="F113" s="7"/>
      <c r="G113" s="19"/>
      <c r="H113" s="35"/>
      <c r="I113" s="35"/>
      <c r="J113" s="35">
        <f t="shared" si="3"/>
        <v>-239792.56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2"/>
        <v>0</v>
      </c>
      <c r="E114" s="18"/>
      <c r="F114" s="7"/>
      <c r="G114" s="19"/>
      <c r="H114" s="35"/>
      <c r="I114" s="35"/>
      <c r="J114" s="35">
        <f t="shared" si="3"/>
        <v>-239792.56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2"/>
        <v>0</v>
      </c>
      <c r="E115" s="18"/>
      <c r="F115" s="7"/>
      <c r="G115" s="19"/>
      <c r="H115" s="35"/>
      <c r="I115" s="35"/>
      <c r="J115" s="35">
        <f t="shared" si="3"/>
        <v>-239792.56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2"/>
        <v>0</v>
      </c>
      <c r="E116" s="18"/>
      <c r="F116" s="7"/>
      <c r="G116" s="19"/>
      <c r="H116" s="35"/>
      <c r="I116" s="35"/>
      <c r="J116" s="35">
        <f t="shared" si="3"/>
        <v>-239792.56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2"/>
        <v>0</v>
      </c>
      <c r="E117" s="18"/>
      <c r="F117" s="7"/>
      <c r="G117" s="19"/>
      <c r="H117" s="35"/>
      <c r="I117" s="35"/>
      <c r="J117" s="35">
        <f t="shared" si="3"/>
        <v>-239792.56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2"/>
        <v>0</v>
      </c>
      <c r="E118" s="18"/>
      <c r="F118" s="7"/>
      <c r="G118" s="19"/>
      <c r="H118" s="35"/>
      <c r="I118" s="35"/>
      <c r="J118" s="35">
        <f t="shared" si="3"/>
        <v>-239792.56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2"/>
        <v>0</v>
      </c>
      <c r="E119" s="18"/>
      <c r="F119" s="7"/>
      <c r="G119" s="19"/>
      <c r="H119" s="35"/>
      <c r="I119" s="35"/>
      <c r="J119" s="35">
        <f t="shared" si="3"/>
        <v>-239792.56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2"/>
        <v>0</v>
      </c>
      <c r="E120" s="18"/>
      <c r="F120" s="7"/>
      <c r="G120" s="19"/>
      <c r="H120" s="35"/>
      <c r="I120" s="35"/>
      <c r="J120" s="35">
        <f t="shared" si="3"/>
        <v>-239792.56</v>
      </c>
      <c r="K120" s="20"/>
      <c r="L120" s="7"/>
    </row>
    <row r="121" spans="1:12" s="9" customFormat="1" ht="18.75" x14ac:dyDescent="0.3">
      <c r="A121" s="19"/>
      <c r="B121" s="17"/>
      <c r="C121" s="17"/>
      <c r="D121" s="17">
        <f t="shared" si="2"/>
        <v>0</v>
      </c>
      <c r="E121" s="18"/>
      <c r="F121" s="7"/>
      <c r="G121" s="19"/>
      <c r="H121" s="35"/>
      <c r="I121" s="35"/>
      <c r="J121" s="35">
        <f t="shared" si="3"/>
        <v>-239792.56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2"/>
        <v>0</v>
      </c>
      <c r="E122" s="18"/>
      <c r="F122" s="7"/>
      <c r="G122" s="19"/>
      <c r="H122" s="35"/>
      <c r="I122" s="35"/>
      <c r="J122" s="35">
        <f t="shared" si="3"/>
        <v>-239792.56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2"/>
        <v>0</v>
      </c>
      <c r="E123" s="18"/>
      <c r="F123" s="7"/>
      <c r="G123" s="19"/>
      <c r="H123" s="35"/>
      <c r="I123" s="35"/>
      <c r="J123" s="35">
        <f t="shared" si="3"/>
        <v>-239792.56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2"/>
        <v>0</v>
      </c>
      <c r="E124" s="18"/>
      <c r="F124" s="7"/>
      <c r="G124" s="19"/>
      <c r="H124" s="35"/>
      <c r="I124" s="35"/>
      <c r="J124" s="35">
        <f t="shared" si="3"/>
        <v>-239792.56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2"/>
        <v>0</v>
      </c>
      <c r="E125" s="18"/>
      <c r="F125" s="7"/>
      <c r="G125" s="19"/>
      <c r="H125" s="35"/>
      <c r="I125" s="35"/>
      <c r="J125" s="35">
        <f t="shared" si="3"/>
        <v>-239792.56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2"/>
        <v>0</v>
      </c>
      <c r="E126" s="18"/>
      <c r="F126" s="7"/>
      <c r="G126" s="19"/>
      <c r="H126" s="35"/>
      <c r="I126" s="35"/>
      <c r="J126" s="35">
        <f t="shared" si="3"/>
        <v>-239792.56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2"/>
        <v>0</v>
      </c>
      <c r="E127" s="18"/>
      <c r="F127" s="7"/>
      <c r="G127" s="19"/>
      <c r="H127" s="35"/>
      <c r="I127" s="35"/>
      <c r="J127" s="35">
        <f t="shared" si="3"/>
        <v>-239792.56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2"/>
        <v>0</v>
      </c>
      <c r="E128" s="18"/>
      <c r="F128" s="7"/>
      <c r="G128" s="19"/>
      <c r="H128" s="35"/>
      <c r="I128" s="35"/>
      <c r="J128" s="35">
        <f t="shared" si="3"/>
        <v>-239792.56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2"/>
        <v>0</v>
      </c>
      <c r="E129" s="18"/>
      <c r="F129" s="7"/>
      <c r="G129" s="19"/>
      <c r="H129" s="35"/>
      <c r="I129" s="35"/>
      <c r="J129" s="35">
        <f t="shared" si="3"/>
        <v>-239792.56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2"/>
        <v>0</v>
      </c>
      <c r="E130" s="18"/>
      <c r="F130" s="7"/>
      <c r="G130" s="19"/>
      <c r="H130" s="35"/>
      <c r="I130" s="35"/>
      <c r="J130" s="35">
        <f t="shared" si="3"/>
        <v>-239792.56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2"/>
        <v>0</v>
      </c>
      <c r="E131" s="18"/>
      <c r="F131" s="7"/>
      <c r="G131" s="19"/>
      <c r="H131" s="35"/>
      <c r="I131" s="35"/>
      <c r="J131" s="35">
        <f t="shared" si="3"/>
        <v>-239792.56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2"/>
        <v>0</v>
      </c>
      <c r="E132" s="18"/>
      <c r="F132" s="7"/>
      <c r="G132" s="19"/>
      <c r="H132" s="35"/>
      <c r="I132" s="35"/>
      <c r="J132" s="35">
        <f t="shared" si="3"/>
        <v>-239792.56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2"/>
        <v>0</v>
      </c>
      <c r="E133" s="18"/>
      <c r="F133" s="7"/>
      <c r="G133" s="19"/>
      <c r="H133" s="35"/>
      <c r="I133" s="35"/>
      <c r="J133" s="35">
        <f t="shared" si="3"/>
        <v>-239792.56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2"/>
        <v>0</v>
      </c>
      <c r="E134" s="18"/>
      <c r="F134" s="7"/>
      <c r="G134" s="19"/>
      <c r="H134" s="35"/>
      <c r="I134" s="35"/>
      <c r="J134" s="35">
        <f t="shared" si="3"/>
        <v>-239792.56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si="2"/>
        <v>0</v>
      </c>
      <c r="E135" s="18"/>
      <c r="F135" s="7"/>
      <c r="G135" s="19"/>
      <c r="H135" s="35"/>
      <c r="I135" s="35"/>
      <c r="J135" s="35">
        <f t="shared" si="3"/>
        <v>-239792.56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si="2"/>
        <v>0</v>
      </c>
      <c r="E136" s="18"/>
      <c r="F136" s="7"/>
      <c r="G136" s="19"/>
      <c r="H136" s="35"/>
      <c r="I136" s="35"/>
      <c r="J136" s="35">
        <f t="shared" si="3"/>
        <v>-239792.56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ref="D137:D200" si="4">D136+B137-C137</f>
        <v>0</v>
      </c>
      <c r="E137" s="18"/>
      <c r="F137" s="7"/>
      <c r="G137" s="19"/>
      <c r="H137" s="35"/>
      <c r="I137" s="35"/>
      <c r="J137" s="35">
        <f t="shared" si="3"/>
        <v>-239792.56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4"/>
        <v>0</v>
      </c>
      <c r="E138" s="18"/>
      <c r="F138" s="7"/>
      <c r="G138" s="19"/>
      <c r="H138" s="35"/>
      <c r="I138" s="35"/>
      <c r="J138" s="35">
        <f t="shared" ref="J138:J201" si="5">J137+H138-I138</f>
        <v>-239792.56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4"/>
        <v>0</v>
      </c>
      <c r="E139" s="18"/>
      <c r="F139" s="7"/>
      <c r="G139" s="19"/>
      <c r="H139" s="35"/>
      <c r="I139" s="35"/>
      <c r="J139" s="35">
        <f t="shared" si="5"/>
        <v>-239792.56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4"/>
        <v>0</v>
      </c>
      <c r="E140" s="18"/>
      <c r="F140" s="7"/>
      <c r="G140" s="19"/>
      <c r="H140" s="35"/>
      <c r="I140" s="35"/>
      <c r="J140" s="35">
        <f t="shared" si="5"/>
        <v>-239792.56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4"/>
        <v>0</v>
      </c>
      <c r="E141" s="18"/>
      <c r="F141" s="7"/>
      <c r="G141" s="19"/>
      <c r="H141" s="35"/>
      <c r="I141" s="35"/>
      <c r="J141" s="35">
        <f t="shared" si="5"/>
        <v>-239792.56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4"/>
        <v>0</v>
      </c>
      <c r="E142" s="18"/>
      <c r="F142" s="7"/>
      <c r="G142" s="19"/>
      <c r="H142" s="35"/>
      <c r="I142" s="35"/>
      <c r="J142" s="35">
        <f t="shared" si="5"/>
        <v>-239792.56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4"/>
        <v>0</v>
      </c>
      <c r="E143" s="18"/>
      <c r="F143" s="7"/>
      <c r="G143" s="19"/>
      <c r="H143" s="35"/>
      <c r="I143" s="35"/>
      <c r="J143" s="35">
        <f t="shared" si="5"/>
        <v>-239792.56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4"/>
        <v>0</v>
      </c>
      <c r="E144" s="18"/>
      <c r="F144" s="7"/>
      <c r="G144" s="19"/>
      <c r="H144" s="35"/>
      <c r="I144" s="35"/>
      <c r="J144" s="35">
        <f t="shared" si="5"/>
        <v>-239792.56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4"/>
        <v>0</v>
      </c>
      <c r="E145" s="18"/>
      <c r="F145" s="7"/>
      <c r="G145" s="19"/>
      <c r="H145" s="35"/>
      <c r="I145" s="35"/>
      <c r="J145" s="35">
        <f t="shared" si="5"/>
        <v>-239792.56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4"/>
        <v>0</v>
      </c>
      <c r="E146" s="18"/>
      <c r="F146" s="7"/>
      <c r="G146" s="19"/>
      <c r="H146" s="35"/>
      <c r="I146" s="35"/>
      <c r="J146" s="35">
        <f t="shared" si="5"/>
        <v>-239792.56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4"/>
        <v>0</v>
      </c>
      <c r="E147" s="18"/>
      <c r="F147" s="7"/>
      <c r="G147" s="19"/>
      <c r="H147" s="35"/>
      <c r="I147" s="35"/>
      <c r="J147" s="35">
        <f t="shared" si="5"/>
        <v>-239792.56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4"/>
        <v>0</v>
      </c>
      <c r="E148" s="18"/>
      <c r="F148" s="7"/>
      <c r="G148" s="19"/>
      <c r="H148" s="35"/>
      <c r="I148" s="35"/>
      <c r="J148" s="35">
        <f t="shared" si="5"/>
        <v>-239792.56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4"/>
        <v>0</v>
      </c>
      <c r="E149" s="18"/>
      <c r="F149" s="7"/>
      <c r="G149" s="19"/>
      <c r="H149" s="35"/>
      <c r="I149" s="35"/>
      <c r="J149" s="35">
        <f t="shared" si="5"/>
        <v>-239792.56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4"/>
        <v>0</v>
      </c>
      <c r="E150" s="18"/>
      <c r="F150" s="7"/>
      <c r="G150" s="19"/>
      <c r="H150" s="35"/>
      <c r="I150" s="35"/>
      <c r="J150" s="35">
        <f t="shared" si="5"/>
        <v>-239792.56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4"/>
        <v>0</v>
      </c>
      <c r="E151" s="18"/>
      <c r="F151" s="7"/>
      <c r="G151" s="19"/>
      <c r="H151" s="35"/>
      <c r="I151" s="35"/>
      <c r="J151" s="35">
        <f t="shared" si="5"/>
        <v>-239792.56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4"/>
        <v>0</v>
      </c>
      <c r="E152" s="18"/>
      <c r="F152" s="7"/>
      <c r="G152" s="19"/>
      <c r="H152" s="35"/>
      <c r="I152" s="35"/>
      <c r="J152" s="35">
        <f t="shared" si="5"/>
        <v>-239792.56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4"/>
        <v>0</v>
      </c>
      <c r="E153" s="18"/>
      <c r="F153" s="7"/>
      <c r="G153" s="19"/>
      <c r="H153" s="35"/>
      <c r="I153" s="35"/>
      <c r="J153" s="35">
        <f t="shared" si="5"/>
        <v>-239792.56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4"/>
        <v>0</v>
      </c>
      <c r="E154" s="18"/>
      <c r="F154" s="7"/>
      <c r="G154" s="19"/>
      <c r="H154" s="35"/>
      <c r="I154" s="35"/>
      <c r="J154" s="35">
        <f t="shared" si="5"/>
        <v>-239792.56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4"/>
        <v>0</v>
      </c>
      <c r="E155" s="18"/>
      <c r="F155" s="7"/>
      <c r="G155" s="19"/>
      <c r="H155" s="35"/>
      <c r="I155" s="35"/>
      <c r="J155" s="35">
        <f t="shared" si="5"/>
        <v>-239792.56</v>
      </c>
      <c r="K155" s="20"/>
      <c r="L155" s="7"/>
    </row>
    <row r="156" spans="1:12" s="9" customFormat="1" ht="18.75" x14ac:dyDescent="0.3">
      <c r="A156" s="19"/>
      <c r="B156" s="17"/>
      <c r="C156" s="17"/>
      <c r="D156" s="17">
        <f t="shared" si="4"/>
        <v>0</v>
      </c>
      <c r="E156" s="18"/>
      <c r="F156" s="7"/>
      <c r="G156" s="19"/>
      <c r="H156" s="35"/>
      <c r="I156" s="35"/>
      <c r="J156" s="35">
        <f t="shared" si="5"/>
        <v>-239792.56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4"/>
        <v>0</v>
      </c>
      <c r="E157" s="18"/>
      <c r="F157" s="7"/>
      <c r="G157" s="19"/>
      <c r="H157" s="35"/>
      <c r="I157" s="35"/>
      <c r="J157" s="35">
        <f t="shared" si="5"/>
        <v>-239792.56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4"/>
        <v>0</v>
      </c>
      <c r="E158" s="18"/>
      <c r="F158" s="7"/>
      <c r="G158" s="19"/>
      <c r="H158" s="35"/>
      <c r="I158" s="35"/>
      <c r="J158" s="35">
        <f t="shared" si="5"/>
        <v>-239792.56</v>
      </c>
      <c r="K158" s="20"/>
      <c r="L158" s="7"/>
    </row>
    <row r="159" spans="1:12" s="9" customFormat="1" ht="18.75" x14ac:dyDescent="0.3">
      <c r="A159" s="19"/>
      <c r="B159" s="17"/>
      <c r="C159" s="17"/>
      <c r="D159" s="17">
        <f t="shared" si="4"/>
        <v>0</v>
      </c>
      <c r="E159" s="18"/>
      <c r="F159" s="7"/>
      <c r="G159" s="19"/>
      <c r="H159" s="35"/>
      <c r="I159" s="35"/>
      <c r="J159" s="35">
        <f t="shared" si="5"/>
        <v>-239792.56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4"/>
        <v>0</v>
      </c>
      <c r="E160" s="18"/>
      <c r="F160" s="7"/>
      <c r="G160" s="19"/>
      <c r="H160" s="35"/>
      <c r="I160" s="35"/>
      <c r="J160" s="35">
        <f t="shared" si="5"/>
        <v>-239792.56</v>
      </c>
      <c r="K160" s="20"/>
      <c r="L160" s="7"/>
    </row>
    <row r="161" spans="1:12" s="9" customFormat="1" ht="18.75" x14ac:dyDescent="0.3">
      <c r="A161" s="19"/>
      <c r="B161" s="17"/>
      <c r="C161" s="17"/>
      <c r="D161" s="17">
        <f t="shared" si="4"/>
        <v>0</v>
      </c>
      <c r="E161" s="18"/>
      <c r="F161" s="7"/>
      <c r="G161" s="19"/>
      <c r="H161" s="35"/>
      <c r="I161" s="35"/>
      <c r="J161" s="35">
        <f t="shared" si="5"/>
        <v>-239792.56</v>
      </c>
      <c r="K161" s="20"/>
      <c r="L161" s="7"/>
    </row>
    <row r="162" spans="1:12" s="9" customFormat="1" ht="18.75" x14ac:dyDescent="0.3">
      <c r="A162" s="19"/>
      <c r="B162" s="17"/>
      <c r="C162" s="17"/>
      <c r="D162" s="17">
        <f t="shared" si="4"/>
        <v>0</v>
      </c>
      <c r="E162" s="18"/>
      <c r="F162" s="7"/>
      <c r="G162" s="19"/>
      <c r="H162" s="35"/>
      <c r="I162" s="35"/>
      <c r="J162" s="35">
        <f t="shared" si="5"/>
        <v>-239792.56</v>
      </c>
      <c r="K162" s="20"/>
      <c r="L162" s="7"/>
    </row>
    <row r="163" spans="1:12" s="9" customFormat="1" ht="18.75" x14ac:dyDescent="0.3">
      <c r="A163" s="19"/>
      <c r="B163" s="17"/>
      <c r="C163" s="17"/>
      <c r="D163" s="17">
        <f t="shared" si="4"/>
        <v>0</v>
      </c>
      <c r="E163" s="18"/>
      <c r="F163" s="7"/>
      <c r="G163" s="19"/>
      <c r="H163" s="35"/>
      <c r="I163" s="35"/>
      <c r="J163" s="35">
        <f t="shared" si="5"/>
        <v>-239792.56</v>
      </c>
      <c r="K163" s="20"/>
      <c r="L163" s="7"/>
    </row>
    <row r="164" spans="1:12" s="9" customFormat="1" ht="18.75" x14ac:dyDescent="0.3">
      <c r="A164" s="19"/>
      <c r="B164" s="17"/>
      <c r="C164" s="17"/>
      <c r="D164" s="17">
        <f t="shared" si="4"/>
        <v>0</v>
      </c>
      <c r="E164" s="18"/>
      <c r="F164" s="7"/>
      <c r="G164" s="19"/>
      <c r="H164" s="35"/>
      <c r="I164" s="35"/>
      <c r="J164" s="35">
        <f t="shared" si="5"/>
        <v>-239792.56</v>
      </c>
      <c r="K164" s="20"/>
      <c r="L164" s="7"/>
    </row>
    <row r="165" spans="1:12" s="9" customFormat="1" ht="18.75" x14ac:dyDescent="0.3">
      <c r="A165" s="19"/>
      <c r="B165" s="17"/>
      <c r="C165" s="17"/>
      <c r="D165" s="17">
        <f t="shared" si="4"/>
        <v>0</v>
      </c>
      <c r="E165" s="18"/>
      <c r="F165" s="7"/>
      <c r="G165" s="19"/>
      <c r="H165" s="35"/>
      <c r="I165" s="35"/>
      <c r="J165" s="35">
        <f t="shared" si="5"/>
        <v>-239792.56</v>
      </c>
      <c r="K165" s="20"/>
      <c r="L165" s="7"/>
    </row>
    <row r="166" spans="1:12" s="9" customFormat="1" ht="18.75" x14ac:dyDescent="0.3">
      <c r="A166" s="19"/>
      <c r="B166" s="17"/>
      <c r="C166" s="17"/>
      <c r="D166" s="17">
        <f t="shared" si="4"/>
        <v>0</v>
      </c>
      <c r="E166" s="18"/>
      <c r="F166" s="7"/>
      <c r="G166" s="19"/>
      <c r="H166" s="35"/>
      <c r="I166" s="35"/>
      <c r="J166" s="35">
        <f t="shared" si="5"/>
        <v>-239792.56</v>
      </c>
      <c r="K166" s="20"/>
      <c r="L166" s="7"/>
    </row>
    <row r="167" spans="1:12" s="9" customFormat="1" ht="18.75" x14ac:dyDescent="0.3">
      <c r="A167" s="19"/>
      <c r="B167" s="17"/>
      <c r="C167" s="17"/>
      <c r="D167" s="17">
        <f t="shared" si="4"/>
        <v>0</v>
      </c>
      <c r="E167" s="18"/>
      <c r="F167" s="7"/>
      <c r="G167" s="19"/>
      <c r="H167" s="35"/>
      <c r="I167" s="35"/>
      <c r="J167" s="35">
        <f t="shared" si="5"/>
        <v>-239792.56</v>
      </c>
      <c r="K167" s="20"/>
      <c r="L167" s="7"/>
    </row>
    <row r="168" spans="1:12" s="9" customFormat="1" ht="18.75" x14ac:dyDescent="0.3">
      <c r="A168" s="19"/>
      <c r="B168" s="17"/>
      <c r="C168" s="17"/>
      <c r="D168" s="17">
        <f t="shared" si="4"/>
        <v>0</v>
      </c>
      <c r="E168" s="18"/>
      <c r="F168" s="7"/>
      <c r="G168" s="19"/>
      <c r="H168" s="35"/>
      <c r="I168" s="35"/>
      <c r="J168" s="35">
        <f t="shared" si="5"/>
        <v>-239792.56</v>
      </c>
      <c r="K168" s="20"/>
      <c r="L168" s="7"/>
    </row>
    <row r="169" spans="1:12" s="9" customFormat="1" ht="18.75" x14ac:dyDescent="0.3">
      <c r="A169" s="19"/>
      <c r="B169" s="17"/>
      <c r="C169" s="17"/>
      <c r="D169" s="17">
        <f t="shared" si="4"/>
        <v>0</v>
      </c>
      <c r="E169" s="18"/>
      <c r="F169" s="7"/>
      <c r="G169" s="19"/>
      <c r="H169" s="35"/>
      <c r="I169" s="35"/>
      <c r="J169" s="35">
        <f t="shared" si="5"/>
        <v>-239792.56</v>
      </c>
      <c r="K169" s="20"/>
      <c r="L169" s="7"/>
    </row>
    <row r="170" spans="1:12" s="9" customFormat="1" ht="18.75" x14ac:dyDescent="0.3">
      <c r="A170" s="19"/>
      <c r="B170" s="17"/>
      <c r="C170" s="17"/>
      <c r="D170" s="17">
        <f t="shared" si="4"/>
        <v>0</v>
      </c>
      <c r="E170" s="18"/>
      <c r="F170" s="7"/>
      <c r="G170" s="19"/>
      <c r="H170" s="35"/>
      <c r="I170" s="35"/>
      <c r="J170" s="35">
        <f t="shared" si="5"/>
        <v>-239792.56</v>
      </c>
      <c r="K170" s="20"/>
      <c r="L170" s="7"/>
    </row>
    <row r="171" spans="1:12" s="9" customFormat="1" ht="18.75" x14ac:dyDescent="0.3">
      <c r="A171" s="19"/>
      <c r="B171" s="17"/>
      <c r="C171" s="17"/>
      <c r="D171" s="17">
        <f t="shared" si="4"/>
        <v>0</v>
      </c>
      <c r="E171" s="18"/>
      <c r="F171" s="7"/>
      <c r="G171" s="19"/>
      <c r="H171" s="35"/>
      <c r="I171" s="35"/>
      <c r="J171" s="35">
        <f t="shared" si="5"/>
        <v>-239792.56</v>
      </c>
      <c r="K171" s="20"/>
      <c r="L171" s="7"/>
    </row>
    <row r="172" spans="1:12" s="9" customFormat="1" ht="18.75" x14ac:dyDescent="0.3">
      <c r="A172" s="19"/>
      <c r="B172" s="17"/>
      <c r="C172" s="17"/>
      <c r="D172" s="17">
        <f t="shared" si="4"/>
        <v>0</v>
      </c>
      <c r="E172" s="18"/>
      <c r="F172" s="7"/>
      <c r="G172" s="19"/>
      <c r="H172" s="35"/>
      <c r="I172" s="35"/>
      <c r="J172" s="35">
        <f t="shared" si="5"/>
        <v>-239792.56</v>
      </c>
      <c r="K172" s="20"/>
      <c r="L172" s="7"/>
    </row>
    <row r="173" spans="1:12" s="9" customFormat="1" ht="18.75" x14ac:dyDescent="0.3">
      <c r="A173" s="19"/>
      <c r="B173" s="17"/>
      <c r="C173" s="17"/>
      <c r="D173" s="17">
        <f t="shared" si="4"/>
        <v>0</v>
      </c>
      <c r="E173" s="18"/>
      <c r="F173" s="7"/>
      <c r="G173" s="19"/>
      <c r="H173" s="35"/>
      <c r="I173" s="35"/>
      <c r="J173" s="35">
        <f t="shared" si="5"/>
        <v>-239792.56</v>
      </c>
      <c r="K173" s="20"/>
      <c r="L173" s="7"/>
    </row>
    <row r="174" spans="1:12" s="9" customFormat="1" ht="18.75" x14ac:dyDescent="0.3">
      <c r="A174" s="19"/>
      <c r="B174" s="17"/>
      <c r="C174" s="17"/>
      <c r="D174" s="17">
        <f t="shared" si="4"/>
        <v>0</v>
      </c>
      <c r="E174" s="18"/>
      <c r="F174" s="7"/>
      <c r="G174" s="19"/>
      <c r="H174" s="35"/>
      <c r="I174" s="35"/>
      <c r="J174" s="35">
        <f t="shared" si="5"/>
        <v>-239792.56</v>
      </c>
      <c r="K174" s="20"/>
      <c r="L174" s="7"/>
    </row>
    <row r="175" spans="1:12" s="9" customFormat="1" ht="18.75" x14ac:dyDescent="0.3">
      <c r="A175" s="19"/>
      <c r="B175" s="17"/>
      <c r="C175" s="17"/>
      <c r="D175" s="17">
        <f t="shared" si="4"/>
        <v>0</v>
      </c>
      <c r="E175" s="18"/>
      <c r="F175" s="7"/>
      <c r="G175" s="19"/>
      <c r="H175" s="35"/>
      <c r="I175" s="35"/>
      <c r="J175" s="35">
        <f t="shared" si="5"/>
        <v>-239792.56</v>
      </c>
      <c r="K175" s="20"/>
      <c r="L175" s="7"/>
    </row>
    <row r="176" spans="1:12" s="9" customFormat="1" ht="18.75" x14ac:dyDescent="0.3">
      <c r="A176" s="19"/>
      <c r="B176" s="17"/>
      <c r="C176" s="17"/>
      <c r="D176" s="17">
        <f t="shared" si="4"/>
        <v>0</v>
      </c>
      <c r="E176" s="18"/>
      <c r="F176" s="7"/>
      <c r="G176" s="19"/>
      <c r="H176" s="35"/>
      <c r="I176" s="35"/>
      <c r="J176" s="35">
        <f t="shared" si="5"/>
        <v>-239792.56</v>
      </c>
      <c r="K176" s="20"/>
      <c r="L176" s="7"/>
    </row>
    <row r="177" spans="1:12" s="9" customFormat="1" ht="18.75" x14ac:dyDescent="0.3">
      <c r="A177" s="19"/>
      <c r="B177" s="17"/>
      <c r="C177" s="17"/>
      <c r="D177" s="17">
        <f t="shared" si="4"/>
        <v>0</v>
      </c>
      <c r="E177" s="18"/>
      <c r="F177" s="7"/>
      <c r="G177" s="19"/>
      <c r="H177" s="35"/>
      <c r="I177" s="35"/>
      <c r="J177" s="35">
        <f t="shared" si="5"/>
        <v>-239792.56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4"/>
        <v>0</v>
      </c>
      <c r="E178" s="18"/>
      <c r="F178" s="7"/>
      <c r="G178" s="19"/>
      <c r="H178" s="35"/>
      <c r="I178" s="35"/>
      <c r="J178" s="35">
        <f t="shared" si="5"/>
        <v>-239792.56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4"/>
        <v>0</v>
      </c>
      <c r="E179" s="18"/>
      <c r="F179" s="7"/>
      <c r="G179" s="19"/>
      <c r="H179" s="35"/>
      <c r="I179" s="35"/>
      <c r="J179" s="35">
        <f t="shared" si="5"/>
        <v>-239792.56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4"/>
        <v>0</v>
      </c>
      <c r="E180" s="18"/>
      <c r="F180" s="7"/>
      <c r="G180" s="19"/>
      <c r="H180" s="35"/>
      <c r="I180" s="35"/>
      <c r="J180" s="35">
        <f t="shared" si="5"/>
        <v>-239792.56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4"/>
        <v>0</v>
      </c>
      <c r="E181" s="18"/>
      <c r="F181" s="7"/>
      <c r="G181" s="19"/>
      <c r="H181" s="35"/>
      <c r="I181" s="35"/>
      <c r="J181" s="35">
        <f t="shared" si="5"/>
        <v>-239792.56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4"/>
        <v>0</v>
      </c>
      <c r="E182" s="18"/>
      <c r="F182" s="7"/>
      <c r="G182" s="19"/>
      <c r="H182" s="35"/>
      <c r="I182" s="35"/>
      <c r="J182" s="35">
        <f t="shared" si="5"/>
        <v>-239792.56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4"/>
        <v>0</v>
      </c>
      <c r="E183" s="18"/>
      <c r="F183" s="7"/>
      <c r="G183" s="19"/>
      <c r="H183" s="35"/>
      <c r="I183" s="35"/>
      <c r="J183" s="35">
        <f t="shared" si="5"/>
        <v>-239792.56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4"/>
        <v>0</v>
      </c>
      <c r="E184" s="18"/>
      <c r="F184" s="7"/>
      <c r="G184" s="19"/>
      <c r="H184" s="35"/>
      <c r="I184" s="35"/>
      <c r="J184" s="35">
        <f t="shared" si="5"/>
        <v>-239792.56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4"/>
        <v>0</v>
      </c>
      <c r="E185" s="18"/>
      <c r="F185" s="7"/>
      <c r="G185" s="19"/>
      <c r="H185" s="35"/>
      <c r="I185" s="35"/>
      <c r="J185" s="35">
        <f t="shared" si="5"/>
        <v>-239792.56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4"/>
        <v>0</v>
      </c>
      <c r="E186" s="18"/>
      <c r="F186" s="7"/>
      <c r="G186" s="19"/>
      <c r="H186" s="35"/>
      <c r="I186" s="35"/>
      <c r="J186" s="35">
        <f t="shared" si="5"/>
        <v>-239792.56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4"/>
        <v>0</v>
      </c>
      <c r="E187" s="18"/>
      <c r="F187" s="7"/>
      <c r="G187" s="19"/>
      <c r="H187" s="35"/>
      <c r="I187" s="35"/>
      <c r="J187" s="35">
        <f t="shared" si="5"/>
        <v>-239792.56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4"/>
        <v>0</v>
      </c>
      <c r="E188" s="18"/>
      <c r="F188" s="7"/>
      <c r="G188" s="19"/>
      <c r="H188" s="35"/>
      <c r="I188" s="35"/>
      <c r="J188" s="35">
        <f t="shared" si="5"/>
        <v>-239792.56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4"/>
        <v>0</v>
      </c>
      <c r="E189" s="18"/>
      <c r="F189" s="7"/>
      <c r="G189" s="19"/>
      <c r="H189" s="35"/>
      <c r="I189" s="35"/>
      <c r="J189" s="35">
        <f t="shared" si="5"/>
        <v>-239792.56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4"/>
        <v>0</v>
      </c>
      <c r="E190" s="18"/>
      <c r="F190" s="7"/>
      <c r="G190" s="19"/>
      <c r="H190" s="35"/>
      <c r="I190" s="35"/>
      <c r="J190" s="35">
        <f t="shared" si="5"/>
        <v>-239792.56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4"/>
        <v>0</v>
      </c>
      <c r="E191" s="18"/>
      <c r="F191" s="7"/>
      <c r="G191" s="19"/>
      <c r="H191" s="35"/>
      <c r="I191" s="35"/>
      <c r="J191" s="35">
        <f t="shared" si="5"/>
        <v>-239792.56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4"/>
        <v>0</v>
      </c>
      <c r="E192" s="18"/>
      <c r="F192" s="7"/>
      <c r="G192" s="19"/>
      <c r="H192" s="35"/>
      <c r="I192" s="35"/>
      <c r="J192" s="35">
        <f t="shared" si="5"/>
        <v>-239792.56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4"/>
        <v>0</v>
      </c>
      <c r="E193" s="18"/>
      <c r="F193" s="7"/>
      <c r="G193" s="19"/>
      <c r="H193" s="35"/>
      <c r="I193" s="35"/>
      <c r="J193" s="35">
        <f t="shared" si="5"/>
        <v>-239792.56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4"/>
        <v>0</v>
      </c>
      <c r="E194" s="18"/>
      <c r="F194" s="7"/>
      <c r="G194" s="19"/>
      <c r="H194" s="35"/>
      <c r="I194" s="35"/>
      <c r="J194" s="35">
        <f t="shared" si="5"/>
        <v>-239792.56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4"/>
        <v>0</v>
      </c>
      <c r="E195" s="18"/>
      <c r="F195" s="7"/>
      <c r="G195" s="19"/>
      <c r="H195" s="35"/>
      <c r="I195" s="35"/>
      <c r="J195" s="35">
        <f t="shared" si="5"/>
        <v>-239792.56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4"/>
        <v>0</v>
      </c>
      <c r="E196" s="18"/>
      <c r="F196" s="7"/>
      <c r="G196" s="19"/>
      <c r="H196" s="35"/>
      <c r="I196" s="35"/>
      <c r="J196" s="35">
        <f t="shared" si="5"/>
        <v>-239792.56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4"/>
        <v>0</v>
      </c>
      <c r="E197" s="18"/>
      <c r="F197" s="7"/>
      <c r="G197" s="19"/>
      <c r="H197" s="35"/>
      <c r="I197" s="35"/>
      <c r="J197" s="35">
        <f t="shared" si="5"/>
        <v>-239792.56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4"/>
        <v>0</v>
      </c>
      <c r="E198" s="18"/>
      <c r="F198" s="7"/>
      <c r="G198" s="19"/>
      <c r="H198" s="35"/>
      <c r="I198" s="35"/>
      <c r="J198" s="35">
        <f t="shared" si="5"/>
        <v>-239792.56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si="4"/>
        <v>0</v>
      </c>
      <c r="E199" s="18"/>
      <c r="F199" s="7"/>
      <c r="G199" s="19"/>
      <c r="H199" s="35"/>
      <c r="I199" s="35"/>
      <c r="J199" s="35">
        <f t="shared" si="5"/>
        <v>-239792.56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si="4"/>
        <v>0</v>
      </c>
      <c r="E200" s="18"/>
      <c r="F200" s="7"/>
      <c r="G200" s="19"/>
      <c r="H200" s="35"/>
      <c r="I200" s="35"/>
      <c r="J200" s="35">
        <f t="shared" si="5"/>
        <v>-239792.56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ref="D201:D264" si="6">D200+B201-C201</f>
        <v>0</v>
      </c>
      <c r="E201" s="18"/>
      <c r="F201" s="7"/>
      <c r="G201" s="19"/>
      <c r="H201" s="35"/>
      <c r="I201" s="35"/>
      <c r="J201" s="35">
        <f t="shared" si="5"/>
        <v>-239792.56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6"/>
        <v>0</v>
      </c>
      <c r="E202" s="18"/>
      <c r="F202" s="7"/>
      <c r="G202" s="19"/>
      <c r="H202" s="35"/>
      <c r="I202" s="35"/>
      <c r="J202" s="35">
        <f t="shared" ref="J202:J265" si="7">J201+H202-I202</f>
        <v>-239792.56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6"/>
        <v>0</v>
      </c>
      <c r="E203" s="18"/>
      <c r="F203" s="7"/>
      <c r="G203" s="19"/>
      <c r="H203" s="35"/>
      <c r="I203" s="35"/>
      <c r="J203" s="35">
        <f t="shared" si="7"/>
        <v>-239792.56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6"/>
        <v>0</v>
      </c>
      <c r="E204" s="18"/>
      <c r="F204" s="7"/>
      <c r="G204" s="19"/>
      <c r="H204" s="35"/>
      <c r="I204" s="35"/>
      <c r="J204" s="35">
        <f t="shared" si="7"/>
        <v>-239792.56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6"/>
        <v>0</v>
      </c>
      <c r="E205" s="18"/>
      <c r="F205" s="7"/>
      <c r="G205" s="19"/>
      <c r="H205" s="35"/>
      <c r="I205" s="35"/>
      <c r="J205" s="35">
        <f t="shared" si="7"/>
        <v>-239792.56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6"/>
        <v>0</v>
      </c>
      <c r="E206" s="18"/>
      <c r="F206" s="7"/>
      <c r="G206" s="19"/>
      <c r="H206" s="35"/>
      <c r="I206" s="35"/>
      <c r="J206" s="35">
        <f t="shared" si="7"/>
        <v>-239792.56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6"/>
        <v>0</v>
      </c>
      <c r="E207" s="18"/>
      <c r="F207" s="7"/>
      <c r="G207" s="19"/>
      <c r="H207" s="35"/>
      <c r="I207" s="35"/>
      <c r="J207" s="35">
        <f t="shared" si="7"/>
        <v>-239792.56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6"/>
        <v>0</v>
      </c>
      <c r="E208" s="18"/>
      <c r="F208" s="7"/>
      <c r="G208" s="19"/>
      <c r="H208" s="35"/>
      <c r="I208" s="35"/>
      <c r="J208" s="35">
        <f t="shared" si="7"/>
        <v>-239792.56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6"/>
        <v>0</v>
      </c>
      <c r="E209" s="18"/>
      <c r="F209" s="7"/>
      <c r="G209" s="19"/>
      <c r="H209" s="35"/>
      <c r="I209" s="35"/>
      <c r="J209" s="35">
        <f t="shared" si="7"/>
        <v>-239792.56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6"/>
        <v>0</v>
      </c>
      <c r="E210" s="18"/>
      <c r="F210" s="7"/>
      <c r="G210" s="19"/>
      <c r="H210" s="35"/>
      <c r="I210" s="35"/>
      <c r="J210" s="35">
        <f t="shared" si="7"/>
        <v>-239792.56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6"/>
        <v>0</v>
      </c>
      <c r="E211" s="18"/>
      <c r="F211" s="7"/>
      <c r="G211" s="19"/>
      <c r="H211" s="35"/>
      <c r="I211" s="35"/>
      <c r="J211" s="35">
        <f t="shared" si="7"/>
        <v>-239792.56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6"/>
        <v>0</v>
      </c>
      <c r="E212" s="18"/>
      <c r="F212" s="7"/>
      <c r="G212" s="19"/>
      <c r="H212" s="35"/>
      <c r="I212" s="35"/>
      <c r="J212" s="35">
        <f t="shared" si="7"/>
        <v>-239792.56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6"/>
        <v>0</v>
      </c>
      <c r="E213" s="18"/>
      <c r="F213" s="7"/>
      <c r="G213" s="19"/>
      <c r="H213" s="35"/>
      <c r="I213" s="35"/>
      <c r="J213" s="35">
        <f t="shared" si="7"/>
        <v>-239792.56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6"/>
        <v>0</v>
      </c>
      <c r="E214" s="18"/>
      <c r="F214" s="7"/>
      <c r="G214" s="19"/>
      <c r="H214" s="35"/>
      <c r="I214" s="35"/>
      <c r="J214" s="35">
        <f t="shared" si="7"/>
        <v>-239792.56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6"/>
        <v>0</v>
      </c>
      <c r="E215" s="18"/>
      <c r="F215" s="7"/>
      <c r="G215" s="19"/>
      <c r="H215" s="35"/>
      <c r="I215" s="35"/>
      <c r="J215" s="35">
        <f t="shared" si="7"/>
        <v>-239792.56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6"/>
        <v>0</v>
      </c>
      <c r="E216" s="18"/>
      <c r="F216" s="7"/>
      <c r="G216" s="19"/>
      <c r="H216" s="35"/>
      <c r="I216" s="35"/>
      <c r="J216" s="35">
        <f t="shared" si="7"/>
        <v>-239792.56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6"/>
        <v>0</v>
      </c>
      <c r="E217" s="18"/>
      <c r="F217" s="7"/>
      <c r="G217" s="19"/>
      <c r="H217" s="35"/>
      <c r="I217" s="35"/>
      <c r="J217" s="35">
        <f t="shared" si="7"/>
        <v>-239792.56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6"/>
        <v>0</v>
      </c>
      <c r="E218" s="18"/>
      <c r="F218" s="7"/>
      <c r="G218" s="19"/>
      <c r="H218" s="35"/>
      <c r="I218" s="35"/>
      <c r="J218" s="35">
        <f t="shared" si="7"/>
        <v>-239792.56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6"/>
        <v>0</v>
      </c>
      <c r="E219" s="18"/>
      <c r="F219" s="7"/>
      <c r="G219" s="19"/>
      <c r="H219" s="35"/>
      <c r="I219" s="35"/>
      <c r="J219" s="35">
        <f t="shared" si="7"/>
        <v>-239792.56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6"/>
        <v>0</v>
      </c>
      <c r="E220" s="18"/>
      <c r="F220" s="7"/>
      <c r="G220" s="19"/>
      <c r="H220" s="35"/>
      <c r="I220" s="35"/>
      <c r="J220" s="35">
        <f t="shared" si="7"/>
        <v>-239792.56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6"/>
        <v>0</v>
      </c>
      <c r="E221" s="18"/>
      <c r="F221" s="7"/>
      <c r="G221" s="19"/>
      <c r="H221" s="35"/>
      <c r="I221" s="35"/>
      <c r="J221" s="35">
        <f t="shared" si="7"/>
        <v>-239792.56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6"/>
        <v>0</v>
      </c>
      <c r="E222" s="18"/>
      <c r="F222" s="7"/>
      <c r="G222" s="19"/>
      <c r="H222" s="35"/>
      <c r="I222" s="35"/>
      <c r="J222" s="35">
        <f t="shared" si="7"/>
        <v>-239792.56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6"/>
        <v>0</v>
      </c>
      <c r="E223" s="18"/>
      <c r="F223" s="7"/>
      <c r="G223" s="19"/>
      <c r="H223" s="35"/>
      <c r="I223" s="35"/>
      <c r="J223" s="35">
        <f t="shared" si="7"/>
        <v>-239792.56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6"/>
        <v>0</v>
      </c>
      <c r="E224" s="18"/>
      <c r="F224" s="7"/>
      <c r="G224" s="19"/>
      <c r="H224" s="35"/>
      <c r="I224" s="35"/>
      <c r="J224" s="35">
        <f t="shared" si="7"/>
        <v>-239792.56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6"/>
        <v>0</v>
      </c>
      <c r="E225" s="18"/>
      <c r="F225" s="7"/>
      <c r="G225" s="19"/>
      <c r="H225" s="35"/>
      <c r="I225" s="35"/>
      <c r="J225" s="35">
        <f t="shared" si="7"/>
        <v>-239792.56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6"/>
        <v>0</v>
      </c>
      <c r="E226" s="18"/>
      <c r="F226" s="7"/>
      <c r="G226" s="19"/>
      <c r="H226" s="35"/>
      <c r="I226" s="35"/>
      <c r="J226" s="35">
        <f t="shared" si="7"/>
        <v>-239792.56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6"/>
        <v>0</v>
      </c>
      <c r="E227" s="18"/>
      <c r="F227" s="7"/>
      <c r="G227" s="19"/>
      <c r="H227" s="35"/>
      <c r="I227" s="35"/>
      <c r="J227" s="35">
        <f t="shared" si="7"/>
        <v>-239792.56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6"/>
        <v>0</v>
      </c>
      <c r="E228" s="18"/>
      <c r="F228" s="7"/>
      <c r="G228" s="19"/>
      <c r="H228" s="35"/>
      <c r="I228" s="35"/>
      <c r="J228" s="35">
        <f t="shared" si="7"/>
        <v>-239792.56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6"/>
        <v>0</v>
      </c>
      <c r="E229" s="18"/>
      <c r="F229" s="7"/>
      <c r="G229" s="19"/>
      <c r="H229" s="35"/>
      <c r="I229" s="35"/>
      <c r="J229" s="35">
        <f t="shared" si="7"/>
        <v>-239792.56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6"/>
        <v>0</v>
      </c>
      <c r="E230" s="18"/>
      <c r="F230" s="7"/>
      <c r="G230" s="19"/>
      <c r="H230" s="35"/>
      <c r="I230" s="35"/>
      <c r="J230" s="35">
        <f t="shared" si="7"/>
        <v>-239792.56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6"/>
        <v>0</v>
      </c>
      <c r="E231" s="18"/>
      <c r="F231" s="7"/>
      <c r="G231" s="19"/>
      <c r="H231" s="35"/>
      <c r="I231" s="35"/>
      <c r="J231" s="35">
        <f t="shared" si="7"/>
        <v>-239792.56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6"/>
        <v>0</v>
      </c>
      <c r="E232" s="18"/>
      <c r="F232" s="7"/>
      <c r="G232" s="19"/>
      <c r="H232" s="35"/>
      <c r="I232" s="35"/>
      <c r="J232" s="35">
        <f t="shared" si="7"/>
        <v>-239792.56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6"/>
        <v>0</v>
      </c>
      <c r="E233" s="18"/>
      <c r="F233" s="7"/>
      <c r="G233" s="19"/>
      <c r="H233" s="35"/>
      <c r="I233" s="35"/>
      <c r="J233" s="35">
        <f t="shared" si="7"/>
        <v>-239792.56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6"/>
        <v>0</v>
      </c>
      <c r="E234" s="18"/>
      <c r="F234" s="7"/>
      <c r="G234" s="19"/>
      <c r="H234" s="35"/>
      <c r="I234" s="35"/>
      <c r="J234" s="35">
        <f t="shared" si="7"/>
        <v>-239792.56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6"/>
        <v>0</v>
      </c>
      <c r="E235" s="18"/>
      <c r="F235" s="7"/>
      <c r="G235" s="19"/>
      <c r="H235" s="35"/>
      <c r="I235" s="35"/>
      <c r="J235" s="35">
        <f t="shared" si="7"/>
        <v>-239792.56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6"/>
        <v>0</v>
      </c>
      <c r="E236" s="18"/>
      <c r="F236" s="7"/>
      <c r="G236" s="19"/>
      <c r="H236" s="35"/>
      <c r="I236" s="35"/>
      <c r="J236" s="35">
        <f t="shared" si="7"/>
        <v>-239792.56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6"/>
        <v>0</v>
      </c>
      <c r="E237" s="18"/>
      <c r="F237" s="7"/>
      <c r="G237" s="19"/>
      <c r="H237" s="35"/>
      <c r="I237" s="35"/>
      <c r="J237" s="35">
        <f t="shared" si="7"/>
        <v>-239792.56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6"/>
        <v>0</v>
      </c>
      <c r="E238" s="18"/>
      <c r="F238" s="7"/>
      <c r="G238" s="19"/>
      <c r="H238" s="35"/>
      <c r="I238" s="35"/>
      <c r="J238" s="35">
        <f t="shared" si="7"/>
        <v>-239792.56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6"/>
        <v>0</v>
      </c>
      <c r="E239" s="18"/>
      <c r="F239" s="7"/>
      <c r="G239" s="19"/>
      <c r="H239" s="35"/>
      <c r="I239" s="35"/>
      <c r="J239" s="35">
        <f t="shared" si="7"/>
        <v>-239792.56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6"/>
        <v>0</v>
      </c>
      <c r="E240" s="18"/>
      <c r="F240" s="7"/>
      <c r="G240" s="19"/>
      <c r="H240" s="35"/>
      <c r="I240" s="35"/>
      <c r="J240" s="35">
        <f t="shared" si="7"/>
        <v>-239792.56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6"/>
        <v>0</v>
      </c>
      <c r="E241" s="18"/>
      <c r="F241" s="7"/>
      <c r="G241" s="19"/>
      <c r="H241" s="35"/>
      <c r="I241" s="35"/>
      <c r="J241" s="35">
        <f t="shared" si="7"/>
        <v>-239792.56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6"/>
        <v>0</v>
      </c>
      <c r="E242" s="18"/>
      <c r="F242" s="7"/>
      <c r="G242" s="19"/>
      <c r="H242" s="35"/>
      <c r="I242" s="35"/>
      <c r="J242" s="35">
        <f t="shared" si="7"/>
        <v>-239792.56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0</v>
      </c>
      <c r="E243" s="18"/>
      <c r="F243" s="7"/>
      <c r="G243" s="19"/>
      <c r="H243" s="35"/>
      <c r="I243" s="35"/>
      <c r="J243" s="35">
        <f t="shared" si="7"/>
        <v>-239792.56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0</v>
      </c>
      <c r="E244" s="18"/>
      <c r="F244" s="7"/>
      <c r="G244" s="19"/>
      <c r="H244" s="35"/>
      <c r="I244" s="35"/>
      <c r="J244" s="35">
        <f t="shared" si="7"/>
        <v>-239792.56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0</v>
      </c>
      <c r="E245" s="18"/>
      <c r="F245" s="7"/>
      <c r="G245" s="19"/>
      <c r="H245" s="35"/>
      <c r="I245" s="35"/>
      <c r="J245" s="35">
        <f t="shared" si="7"/>
        <v>-239792.56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0</v>
      </c>
      <c r="E246" s="18"/>
      <c r="F246" s="7"/>
      <c r="G246" s="19"/>
      <c r="H246" s="35"/>
      <c r="I246" s="35"/>
      <c r="J246" s="35">
        <f t="shared" si="7"/>
        <v>-239792.56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0</v>
      </c>
      <c r="E247" s="18"/>
      <c r="F247" s="7"/>
      <c r="G247" s="19"/>
      <c r="H247" s="35"/>
      <c r="I247" s="35"/>
      <c r="J247" s="35">
        <f t="shared" si="7"/>
        <v>-239792.56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0</v>
      </c>
      <c r="E248" s="18"/>
      <c r="F248" s="7"/>
      <c r="G248" s="19"/>
      <c r="H248" s="35"/>
      <c r="I248" s="35"/>
      <c r="J248" s="35">
        <f t="shared" si="7"/>
        <v>-239792.56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0</v>
      </c>
      <c r="E249" s="18"/>
      <c r="F249" s="7"/>
      <c r="G249" s="19"/>
      <c r="H249" s="35"/>
      <c r="I249" s="35"/>
      <c r="J249" s="35">
        <f t="shared" si="7"/>
        <v>-239792.56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0</v>
      </c>
      <c r="E250" s="18"/>
      <c r="F250" s="7"/>
      <c r="G250" s="19"/>
      <c r="H250" s="35"/>
      <c r="I250" s="35"/>
      <c r="J250" s="35">
        <f t="shared" si="7"/>
        <v>-239792.56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0</v>
      </c>
      <c r="E251" s="18"/>
      <c r="F251" s="7"/>
      <c r="G251" s="19"/>
      <c r="H251" s="35"/>
      <c r="I251" s="35"/>
      <c r="J251" s="35">
        <f t="shared" si="7"/>
        <v>-239792.56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0</v>
      </c>
      <c r="E252" s="18"/>
      <c r="F252" s="7"/>
      <c r="G252" s="19"/>
      <c r="H252" s="35"/>
      <c r="I252" s="35"/>
      <c r="J252" s="35">
        <f t="shared" si="7"/>
        <v>-239792.56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0</v>
      </c>
      <c r="E253" s="18"/>
      <c r="F253" s="7"/>
      <c r="G253" s="19"/>
      <c r="H253" s="35"/>
      <c r="I253" s="35"/>
      <c r="J253" s="35">
        <f t="shared" si="7"/>
        <v>-239792.56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0</v>
      </c>
      <c r="E254" s="18"/>
      <c r="F254" s="7"/>
      <c r="G254" s="19"/>
      <c r="H254" s="35"/>
      <c r="I254" s="35"/>
      <c r="J254" s="35">
        <f t="shared" si="7"/>
        <v>-239792.56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0</v>
      </c>
      <c r="E255" s="18"/>
      <c r="F255" s="7"/>
      <c r="G255" s="19"/>
      <c r="H255" s="35"/>
      <c r="I255" s="35"/>
      <c r="J255" s="35">
        <f t="shared" si="7"/>
        <v>-239792.56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0</v>
      </c>
      <c r="E256" s="18"/>
      <c r="F256" s="7"/>
      <c r="G256" s="19"/>
      <c r="H256" s="35"/>
      <c r="I256" s="35"/>
      <c r="J256" s="35">
        <f t="shared" si="7"/>
        <v>-239792.56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0</v>
      </c>
      <c r="E257" s="18"/>
      <c r="F257" s="7"/>
      <c r="G257" s="19"/>
      <c r="H257" s="35"/>
      <c r="I257" s="35"/>
      <c r="J257" s="35">
        <f t="shared" si="7"/>
        <v>-239792.56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0</v>
      </c>
      <c r="E258" s="18"/>
      <c r="F258" s="7"/>
      <c r="G258" s="19"/>
      <c r="H258" s="35"/>
      <c r="I258" s="35"/>
      <c r="J258" s="35">
        <f t="shared" si="7"/>
        <v>-239792.56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0</v>
      </c>
      <c r="E259" s="18"/>
      <c r="F259" s="7"/>
      <c r="G259" s="19"/>
      <c r="H259" s="35"/>
      <c r="I259" s="35"/>
      <c r="J259" s="35">
        <f t="shared" si="7"/>
        <v>-239792.56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0</v>
      </c>
      <c r="E260" s="18"/>
      <c r="F260" s="7"/>
      <c r="G260" s="19"/>
      <c r="H260" s="35"/>
      <c r="I260" s="35"/>
      <c r="J260" s="35">
        <f t="shared" si="7"/>
        <v>-239792.56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0</v>
      </c>
      <c r="E261" s="18"/>
      <c r="F261" s="7"/>
      <c r="G261" s="19"/>
      <c r="H261" s="35"/>
      <c r="I261" s="35"/>
      <c r="J261" s="35">
        <f t="shared" si="7"/>
        <v>-239792.56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0</v>
      </c>
      <c r="E262" s="18"/>
      <c r="F262" s="7"/>
      <c r="G262" s="19"/>
      <c r="H262" s="35"/>
      <c r="I262" s="35"/>
      <c r="J262" s="35">
        <f t="shared" si="7"/>
        <v>-239792.56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si="6"/>
        <v>0</v>
      </c>
      <c r="E263" s="18"/>
      <c r="F263" s="7"/>
      <c r="G263" s="19"/>
      <c r="H263" s="35"/>
      <c r="I263" s="35"/>
      <c r="J263" s="35">
        <f t="shared" si="7"/>
        <v>-239792.56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6"/>
        <v>0</v>
      </c>
      <c r="E264" s="18"/>
      <c r="F264" s="7"/>
      <c r="G264" s="19"/>
      <c r="H264" s="35"/>
      <c r="I264" s="35"/>
      <c r="J264" s="35">
        <f t="shared" si="7"/>
        <v>-239792.56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ref="D265:D328" si="8">D264+B265-C265</f>
        <v>0</v>
      </c>
      <c r="E265" s="18"/>
      <c r="F265" s="7"/>
      <c r="G265" s="19"/>
      <c r="H265" s="35"/>
      <c r="I265" s="35"/>
      <c r="J265" s="35">
        <f t="shared" si="7"/>
        <v>-239792.56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0</v>
      </c>
      <c r="E266" s="18"/>
      <c r="F266" s="7"/>
      <c r="G266" s="19"/>
      <c r="H266" s="35"/>
      <c r="I266" s="35"/>
      <c r="J266" s="35">
        <f t="shared" ref="J266:J329" si="9">J265+H266-I266</f>
        <v>-239792.56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0</v>
      </c>
      <c r="E267" s="18"/>
      <c r="F267" s="7"/>
      <c r="G267" s="19"/>
      <c r="H267" s="35"/>
      <c r="I267" s="35"/>
      <c r="J267" s="35">
        <f t="shared" si="9"/>
        <v>-239792.56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0</v>
      </c>
      <c r="E268" s="18"/>
      <c r="F268" s="7"/>
      <c r="G268" s="19"/>
      <c r="H268" s="35"/>
      <c r="I268" s="35"/>
      <c r="J268" s="35">
        <f t="shared" si="9"/>
        <v>-239792.56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0</v>
      </c>
      <c r="E269" s="18"/>
      <c r="F269" s="7"/>
      <c r="G269" s="19"/>
      <c r="H269" s="35"/>
      <c r="I269" s="35"/>
      <c r="J269" s="35">
        <f t="shared" si="9"/>
        <v>-239792.56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0</v>
      </c>
      <c r="E270" s="18"/>
      <c r="F270" s="7"/>
      <c r="G270" s="19"/>
      <c r="H270" s="35"/>
      <c r="I270" s="35"/>
      <c r="J270" s="35">
        <f t="shared" si="9"/>
        <v>-239792.56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0</v>
      </c>
      <c r="E271" s="18"/>
      <c r="F271" s="7"/>
      <c r="G271" s="19"/>
      <c r="H271" s="35"/>
      <c r="I271" s="35"/>
      <c r="J271" s="35">
        <f t="shared" si="9"/>
        <v>-239792.56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0</v>
      </c>
      <c r="E272" s="18"/>
      <c r="F272" s="7"/>
      <c r="G272" s="19"/>
      <c r="H272" s="35"/>
      <c r="I272" s="35"/>
      <c r="J272" s="35">
        <f t="shared" si="9"/>
        <v>-239792.56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0</v>
      </c>
      <c r="E273" s="18"/>
      <c r="F273" s="7"/>
      <c r="G273" s="19"/>
      <c r="H273" s="35"/>
      <c r="I273" s="35"/>
      <c r="J273" s="35">
        <f t="shared" si="9"/>
        <v>-239792.56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0</v>
      </c>
      <c r="E274" s="18"/>
      <c r="F274" s="7"/>
      <c r="G274" s="19"/>
      <c r="H274" s="35"/>
      <c r="I274" s="35"/>
      <c r="J274" s="35">
        <f t="shared" si="9"/>
        <v>-239792.56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0</v>
      </c>
      <c r="E275" s="18"/>
      <c r="F275" s="7"/>
      <c r="G275" s="19"/>
      <c r="H275" s="35"/>
      <c r="I275" s="35"/>
      <c r="J275" s="35">
        <f t="shared" si="9"/>
        <v>-239792.56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0</v>
      </c>
      <c r="E276" s="18"/>
      <c r="F276" s="7"/>
      <c r="G276" s="19"/>
      <c r="H276" s="35"/>
      <c r="I276" s="35"/>
      <c r="J276" s="35">
        <f t="shared" si="9"/>
        <v>-239792.56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0</v>
      </c>
      <c r="E277" s="18"/>
      <c r="F277" s="7"/>
      <c r="G277" s="19"/>
      <c r="H277" s="35"/>
      <c r="I277" s="35"/>
      <c r="J277" s="35">
        <f t="shared" si="9"/>
        <v>-239792.56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0</v>
      </c>
      <c r="E278" s="18"/>
      <c r="F278" s="7"/>
      <c r="G278" s="19"/>
      <c r="H278" s="35"/>
      <c r="I278" s="35"/>
      <c r="J278" s="35">
        <f t="shared" si="9"/>
        <v>-239792.56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0</v>
      </c>
      <c r="E279" s="18"/>
      <c r="F279" s="7"/>
      <c r="G279" s="19"/>
      <c r="H279" s="35"/>
      <c r="I279" s="35"/>
      <c r="J279" s="35">
        <f t="shared" si="9"/>
        <v>-239792.56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0</v>
      </c>
      <c r="E280" s="18"/>
      <c r="F280" s="7"/>
      <c r="G280" s="19"/>
      <c r="H280" s="35"/>
      <c r="I280" s="35"/>
      <c r="J280" s="35">
        <f t="shared" si="9"/>
        <v>-239792.56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0</v>
      </c>
      <c r="E281" s="18"/>
      <c r="F281" s="7"/>
      <c r="G281" s="19"/>
      <c r="H281" s="35"/>
      <c r="I281" s="35"/>
      <c r="J281" s="35">
        <f t="shared" si="9"/>
        <v>-239792.56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0</v>
      </c>
      <c r="E282" s="18"/>
      <c r="F282" s="7"/>
      <c r="G282" s="19"/>
      <c r="H282" s="35"/>
      <c r="I282" s="35"/>
      <c r="J282" s="35">
        <f t="shared" si="9"/>
        <v>-239792.56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0</v>
      </c>
      <c r="E283" s="18"/>
      <c r="F283" s="7"/>
      <c r="G283" s="19"/>
      <c r="H283" s="35"/>
      <c r="I283" s="35"/>
      <c r="J283" s="35">
        <f t="shared" si="9"/>
        <v>-239792.56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0</v>
      </c>
      <c r="E284" s="18"/>
      <c r="F284" s="7"/>
      <c r="G284" s="19"/>
      <c r="H284" s="35"/>
      <c r="I284" s="35"/>
      <c r="J284" s="35">
        <f t="shared" si="9"/>
        <v>-239792.56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0</v>
      </c>
      <c r="E285" s="18"/>
      <c r="F285" s="7"/>
      <c r="G285" s="19"/>
      <c r="H285" s="35"/>
      <c r="I285" s="35"/>
      <c r="J285" s="35">
        <f t="shared" si="9"/>
        <v>-239792.56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0</v>
      </c>
      <c r="E286" s="18"/>
      <c r="F286" s="7"/>
      <c r="G286" s="19"/>
      <c r="H286" s="35"/>
      <c r="I286" s="35"/>
      <c r="J286" s="35">
        <f t="shared" si="9"/>
        <v>-239792.56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0</v>
      </c>
      <c r="E287" s="18"/>
      <c r="F287" s="7"/>
      <c r="G287" s="19"/>
      <c r="H287" s="35"/>
      <c r="I287" s="35"/>
      <c r="J287" s="35">
        <f t="shared" si="9"/>
        <v>-239792.56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0</v>
      </c>
      <c r="E288" s="18"/>
      <c r="F288" s="7"/>
      <c r="G288" s="19"/>
      <c r="H288" s="35"/>
      <c r="I288" s="35"/>
      <c r="J288" s="35">
        <f t="shared" si="9"/>
        <v>-239792.56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0</v>
      </c>
      <c r="E289" s="18"/>
      <c r="F289" s="7"/>
      <c r="G289" s="19"/>
      <c r="H289" s="35"/>
      <c r="I289" s="35"/>
      <c r="J289" s="35">
        <f t="shared" si="9"/>
        <v>-239792.56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0</v>
      </c>
      <c r="E290" s="18"/>
      <c r="F290" s="7"/>
      <c r="G290" s="19"/>
      <c r="H290" s="35"/>
      <c r="I290" s="35"/>
      <c r="J290" s="35">
        <f t="shared" si="9"/>
        <v>-239792.56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0</v>
      </c>
      <c r="E291" s="18"/>
      <c r="F291" s="7"/>
      <c r="G291" s="19"/>
      <c r="H291" s="35"/>
      <c r="I291" s="35"/>
      <c r="J291" s="35">
        <f t="shared" si="9"/>
        <v>-239792.56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0</v>
      </c>
      <c r="E292" s="18"/>
      <c r="F292" s="7"/>
      <c r="G292" s="19"/>
      <c r="H292" s="35"/>
      <c r="I292" s="35"/>
      <c r="J292" s="35">
        <f t="shared" si="9"/>
        <v>-239792.56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0</v>
      </c>
      <c r="E293" s="18"/>
      <c r="F293" s="7"/>
      <c r="G293" s="19"/>
      <c r="H293" s="35"/>
      <c r="I293" s="35"/>
      <c r="J293" s="35">
        <f t="shared" si="9"/>
        <v>-239792.56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0</v>
      </c>
      <c r="E294" s="18"/>
      <c r="F294" s="7"/>
      <c r="G294" s="19"/>
      <c r="H294" s="35"/>
      <c r="I294" s="35"/>
      <c r="J294" s="35">
        <f t="shared" si="9"/>
        <v>-239792.56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0</v>
      </c>
      <c r="E295" s="18"/>
      <c r="F295" s="7"/>
      <c r="G295" s="19"/>
      <c r="H295" s="35"/>
      <c r="I295" s="35"/>
      <c r="J295" s="35">
        <f t="shared" si="9"/>
        <v>-239792.56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0</v>
      </c>
      <c r="E296" s="18"/>
      <c r="F296" s="7"/>
      <c r="G296" s="19"/>
      <c r="H296" s="35"/>
      <c r="I296" s="35"/>
      <c r="J296" s="35">
        <f t="shared" si="9"/>
        <v>-239792.56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0</v>
      </c>
      <c r="E297" s="18"/>
      <c r="F297" s="7"/>
      <c r="G297" s="19"/>
      <c r="H297" s="35"/>
      <c r="I297" s="35"/>
      <c r="J297" s="35">
        <f t="shared" si="9"/>
        <v>-239792.56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0</v>
      </c>
      <c r="E298" s="18"/>
      <c r="F298" s="7"/>
      <c r="G298" s="19"/>
      <c r="H298" s="35"/>
      <c r="I298" s="35"/>
      <c r="J298" s="35">
        <f t="shared" si="9"/>
        <v>-239792.56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0</v>
      </c>
      <c r="E299" s="18"/>
      <c r="F299" s="7"/>
      <c r="G299" s="19"/>
      <c r="H299" s="35"/>
      <c r="I299" s="35"/>
      <c r="J299" s="35">
        <f t="shared" si="9"/>
        <v>-239792.56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0</v>
      </c>
      <c r="E300" s="18"/>
      <c r="F300" s="7"/>
      <c r="G300" s="19"/>
      <c r="H300" s="35"/>
      <c r="I300" s="35"/>
      <c r="J300" s="35">
        <f t="shared" si="9"/>
        <v>-239792.56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0</v>
      </c>
      <c r="E301" s="18"/>
      <c r="F301" s="7"/>
      <c r="G301" s="19"/>
      <c r="H301" s="35"/>
      <c r="I301" s="35"/>
      <c r="J301" s="35">
        <f t="shared" si="9"/>
        <v>-239792.56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0</v>
      </c>
      <c r="E302" s="18"/>
      <c r="F302" s="7"/>
      <c r="G302" s="19"/>
      <c r="H302" s="35"/>
      <c r="I302" s="35"/>
      <c r="J302" s="35">
        <f t="shared" si="9"/>
        <v>-239792.56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0</v>
      </c>
      <c r="E303" s="18"/>
      <c r="F303" s="7"/>
      <c r="G303" s="19"/>
      <c r="H303" s="35"/>
      <c r="I303" s="35"/>
      <c r="J303" s="35">
        <f t="shared" si="9"/>
        <v>-239792.56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0</v>
      </c>
      <c r="E304" s="18"/>
      <c r="F304" s="7"/>
      <c r="G304" s="19"/>
      <c r="H304" s="35"/>
      <c r="I304" s="35"/>
      <c r="J304" s="35">
        <f t="shared" si="9"/>
        <v>-239792.56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0</v>
      </c>
      <c r="E305" s="18"/>
      <c r="F305" s="7"/>
      <c r="G305" s="19"/>
      <c r="H305" s="35"/>
      <c r="I305" s="35"/>
      <c r="J305" s="35">
        <f t="shared" si="9"/>
        <v>-239792.56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0</v>
      </c>
      <c r="E306" s="18"/>
      <c r="F306" s="7"/>
      <c r="G306" s="19"/>
      <c r="H306" s="35"/>
      <c r="I306" s="35"/>
      <c r="J306" s="35">
        <f t="shared" si="9"/>
        <v>-239792.56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0</v>
      </c>
      <c r="E307" s="18"/>
      <c r="F307" s="7"/>
      <c r="G307" s="19"/>
      <c r="H307" s="35"/>
      <c r="I307" s="35"/>
      <c r="J307" s="35">
        <f t="shared" si="9"/>
        <v>-239792.56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0</v>
      </c>
      <c r="E308" s="18"/>
      <c r="F308" s="7"/>
      <c r="G308" s="19"/>
      <c r="H308" s="35"/>
      <c r="I308" s="35"/>
      <c r="J308" s="35">
        <f t="shared" si="9"/>
        <v>-239792.56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0</v>
      </c>
      <c r="E309" s="18"/>
      <c r="F309" s="7"/>
      <c r="G309" s="19"/>
      <c r="H309" s="35"/>
      <c r="I309" s="35"/>
      <c r="J309" s="35">
        <f t="shared" si="9"/>
        <v>-239792.56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0</v>
      </c>
      <c r="E310" s="18"/>
      <c r="F310" s="7"/>
      <c r="G310" s="19"/>
      <c r="H310" s="35"/>
      <c r="I310" s="35"/>
      <c r="J310" s="35">
        <f t="shared" si="9"/>
        <v>-239792.56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0</v>
      </c>
      <c r="E311" s="18"/>
      <c r="F311" s="7"/>
      <c r="G311" s="19"/>
      <c r="H311" s="35"/>
      <c r="I311" s="35"/>
      <c r="J311" s="35">
        <f t="shared" si="9"/>
        <v>-239792.56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0</v>
      </c>
      <c r="E312" s="18"/>
      <c r="F312" s="7"/>
      <c r="G312" s="19"/>
      <c r="H312" s="35"/>
      <c r="I312" s="35"/>
      <c r="J312" s="35">
        <f t="shared" si="9"/>
        <v>-239792.56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0</v>
      </c>
      <c r="E313" s="18"/>
      <c r="F313" s="7"/>
      <c r="G313" s="19"/>
      <c r="H313" s="35"/>
      <c r="I313" s="35"/>
      <c r="J313" s="35">
        <f t="shared" si="9"/>
        <v>-239792.56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0</v>
      </c>
      <c r="E314" s="18"/>
      <c r="F314" s="7"/>
      <c r="G314" s="19"/>
      <c r="H314" s="35"/>
      <c r="I314" s="35"/>
      <c r="J314" s="35">
        <f t="shared" si="9"/>
        <v>-239792.56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0</v>
      </c>
      <c r="E315" s="18"/>
      <c r="F315" s="7"/>
      <c r="G315" s="19"/>
      <c r="H315" s="35"/>
      <c r="I315" s="35"/>
      <c r="J315" s="35">
        <f t="shared" si="9"/>
        <v>-239792.56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0</v>
      </c>
      <c r="E316" s="18"/>
      <c r="F316" s="7"/>
      <c r="G316" s="19"/>
      <c r="H316" s="35"/>
      <c r="I316" s="35"/>
      <c r="J316" s="35">
        <f t="shared" si="9"/>
        <v>-239792.56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0</v>
      </c>
      <c r="E317" s="18"/>
      <c r="F317" s="7"/>
      <c r="G317" s="19"/>
      <c r="H317" s="35"/>
      <c r="I317" s="35"/>
      <c r="J317" s="35">
        <f t="shared" si="9"/>
        <v>-239792.56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0</v>
      </c>
      <c r="E318" s="18"/>
      <c r="F318" s="7"/>
      <c r="G318" s="19"/>
      <c r="H318" s="35"/>
      <c r="I318" s="35"/>
      <c r="J318" s="35">
        <f t="shared" si="9"/>
        <v>-239792.56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0</v>
      </c>
      <c r="E319" s="18"/>
      <c r="F319" s="7"/>
      <c r="G319" s="19"/>
      <c r="H319" s="35"/>
      <c r="I319" s="35"/>
      <c r="J319" s="35">
        <f t="shared" si="9"/>
        <v>-239792.56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0</v>
      </c>
      <c r="E320" s="18"/>
      <c r="F320" s="7"/>
      <c r="G320" s="19"/>
      <c r="H320" s="35"/>
      <c r="I320" s="35"/>
      <c r="J320" s="35">
        <f t="shared" si="9"/>
        <v>-239792.56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0</v>
      </c>
      <c r="E321" s="18"/>
      <c r="F321" s="7"/>
      <c r="G321" s="19"/>
      <c r="H321" s="35"/>
      <c r="I321" s="35"/>
      <c r="J321" s="35">
        <f t="shared" si="9"/>
        <v>-239792.56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0</v>
      </c>
      <c r="E322" s="18"/>
      <c r="F322" s="7"/>
      <c r="G322" s="19"/>
      <c r="H322" s="35"/>
      <c r="I322" s="35"/>
      <c r="J322" s="35">
        <f t="shared" si="9"/>
        <v>-239792.56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0</v>
      </c>
      <c r="E323" s="18"/>
      <c r="F323" s="7"/>
      <c r="G323" s="19"/>
      <c r="H323" s="35"/>
      <c r="I323" s="35"/>
      <c r="J323" s="35">
        <f t="shared" si="9"/>
        <v>-239792.56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0</v>
      </c>
      <c r="E324" s="18"/>
      <c r="F324" s="7"/>
      <c r="G324" s="19"/>
      <c r="H324" s="35"/>
      <c r="I324" s="35"/>
      <c r="J324" s="35">
        <f t="shared" si="9"/>
        <v>-239792.56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0</v>
      </c>
      <c r="E325" s="18"/>
      <c r="F325" s="7"/>
      <c r="G325" s="19"/>
      <c r="H325" s="35"/>
      <c r="I325" s="35"/>
      <c r="J325" s="35">
        <f t="shared" si="9"/>
        <v>-239792.56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0</v>
      </c>
      <c r="E326" s="18"/>
      <c r="F326" s="7"/>
      <c r="G326" s="19"/>
      <c r="H326" s="35"/>
      <c r="I326" s="35"/>
      <c r="J326" s="35">
        <f t="shared" si="9"/>
        <v>-239792.56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si="8"/>
        <v>0</v>
      </c>
      <c r="E327" s="18"/>
      <c r="F327" s="7"/>
      <c r="G327" s="19"/>
      <c r="H327" s="35"/>
      <c r="I327" s="35"/>
      <c r="J327" s="35">
        <f t="shared" si="9"/>
        <v>-239792.56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8"/>
        <v>0</v>
      </c>
      <c r="E328" s="18"/>
      <c r="F328" s="7"/>
      <c r="G328" s="19"/>
      <c r="H328" s="35"/>
      <c r="I328" s="35"/>
      <c r="J328" s="35">
        <f t="shared" si="9"/>
        <v>-239792.56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ref="D329:D354" si="10">D328+B329-C329</f>
        <v>0</v>
      </c>
      <c r="E329" s="18"/>
      <c r="F329" s="7"/>
      <c r="G329" s="19"/>
      <c r="H329" s="35"/>
      <c r="I329" s="35"/>
      <c r="J329" s="35">
        <f t="shared" si="9"/>
        <v>-239792.56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0</v>
      </c>
      <c r="E330" s="18"/>
      <c r="F330" s="7"/>
      <c r="G330" s="19"/>
      <c r="H330" s="35"/>
      <c r="I330" s="35"/>
      <c r="J330" s="35">
        <f t="shared" ref="J330:J393" si="11">J329+H330-I330</f>
        <v>-239792.56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0</v>
      </c>
      <c r="E331" s="18"/>
      <c r="F331" s="7"/>
      <c r="G331" s="19"/>
      <c r="H331" s="35"/>
      <c r="I331" s="35"/>
      <c r="J331" s="35">
        <f t="shared" si="11"/>
        <v>-239792.56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0</v>
      </c>
      <c r="E332" s="18"/>
      <c r="F332" s="7"/>
      <c r="G332" s="19"/>
      <c r="H332" s="35"/>
      <c r="I332" s="35"/>
      <c r="J332" s="35">
        <f t="shared" si="11"/>
        <v>-239792.56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0</v>
      </c>
      <c r="E333" s="18"/>
      <c r="F333" s="7"/>
      <c r="G333" s="19"/>
      <c r="H333" s="35"/>
      <c r="I333" s="35"/>
      <c r="J333" s="35">
        <f t="shared" si="11"/>
        <v>-239792.56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0</v>
      </c>
      <c r="E334" s="18"/>
      <c r="F334" s="7"/>
      <c r="G334" s="19"/>
      <c r="H334" s="35"/>
      <c r="I334" s="35"/>
      <c r="J334" s="35">
        <f t="shared" si="11"/>
        <v>-239792.56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0</v>
      </c>
      <c r="E335" s="18"/>
      <c r="F335" s="7"/>
      <c r="G335" s="19"/>
      <c r="H335" s="35"/>
      <c r="I335" s="35"/>
      <c r="J335" s="35">
        <f t="shared" si="11"/>
        <v>-239792.56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0</v>
      </c>
      <c r="E336" s="18"/>
      <c r="F336" s="7"/>
      <c r="G336" s="19"/>
      <c r="H336" s="35"/>
      <c r="I336" s="35"/>
      <c r="J336" s="35">
        <f t="shared" si="11"/>
        <v>-239792.56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0</v>
      </c>
      <c r="E337" s="18"/>
      <c r="F337" s="7"/>
      <c r="G337" s="19"/>
      <c r="H337" s="35"/>
      <c r="I337" s="35"/>
      <c r="J337" s="35">
        <f t="shared" si="11"/>
        <v>-239792.56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0</v>
      </c>
      <c r="E338" s="18"/>
      <c r="F338" s="7"/>
      <c r="G338" s="19"/>
      <c r="H338" s="35"/>
      <c r="I338" s="35"/>
      <c r="J338" s="35">
        <f t="shared" si="11"/>
        <v>-239792.56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0</v>
      </c>
      <c r="E339" s="18"/>
      <c r="F339" s="7"/>
      <c r="G339" s="19"/>
      <c r="H339" s="35"/>
      <c r="I339" s="35"/>
      <c r="J339" s="35">
        <f t="shared" si="11"/>
        <v>-239792.56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0</v>
      </c>
      <c r="E340" s="18"/>
      <c r="F340" s="7"/>
      <c r="G340" s="19"/>
      <c r="H340" s="35"/>
      <c r="I340" s="35"/>
      <c r="J340" s="35">
        <f t="shared" si="11"/>
        <v>-239792.56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0</v>
      </c>
      <c r="E341" s="18"/>
      <c r="F341" s="7"/>
      <c r="G341" s="19"/>
      <c r="H341" s="35"/>
      <c r="I341" s="35"/>
      <c r="J341" s="35">
        <f t="shared" si="11"/>
        <v>-239792.56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0</v>
      </c>
      <c r="E342" s="18"/>
      <c r="F342" s="7"/>
      <c r="G342" s="19"/>
      <c r="H342" s="35"/>
      <c r="I342" s="35"/>
      <c r="J342" s="35">
        <f t="shared" si="11"/>
        <v>-239792.56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0</v>
      </c>
      <c r="E343" s="18"/>
      <c r="F343" s="7"/>
      <c r="G343" s="19"/>
      <c r="H343" s="35"/>
      <c r="I343" s="35"/>
      <c r="J343" s="35">
        <f t="shared" si="11"/>
        <v>-239792.56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0</v>
      </c>
      <c r="E344" s="18"/>
      <c r="F344" s="7"/>
      <c r="G344" s="19"/>
      <c r="H344" s="35"/>
      <c r="I344" s="35"/>
      <c r="J344" s="35">
        <f t="shared" si="11"/>
        <v>-239792.56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0</v>
      </c>
      <c r="E345" s="18"/>
      <c r="F345" s="7"/>
      <c r="G345" s="19"/>
      <c r="H345" s="35"/>
      <c r="I345" s="35"/>
      <c r="J345" s="35">
        <f t="shared" si="11"/>
        <v>-239792.56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0</v>
      </c>
      <c r="E346" s="18"/>
      <c r="F346" s="7"/>
      <c r="G346" s="19"/>
      <c r="H346" s="35"/>
      <c r="I346" s="35"/>
      <c r="J346" s="35">
        <f t="shared" si="11"/>
        <v>-239792.56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0</v>
      </c>
      <c r="E347" s="18"/>
      <c r="F347" s="7"/>
      <c r="G347" s="19"/>
      <c r="H347" s="35"/>
      <c r="I347" s="35"/>
      <c r="J347" s="35">
        <f t="shared" si="11"/>
        <v>-239792.56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0</v>
      </c>
      <c r="E348" s="18"/>
      <c r="F348" s="7"/>
      <c r="G348" s="19"/>
      <c r="H348" s="35"/>
      <c r="I348" s="35"/>
      <c r="J348" s="35">
        <f t="shared" si="11"/>
        <v>-239792.56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0</v>
      </c>
      <c r="E349" s="18"/>
      <c r="F349" s="7"/>
      <c r="G349" s="19"/>
      <c r="H349" s="35"/>
      <c r="I349" s="35"/>
      <c r="J349" s="35">
        <f t="shared" si="11"/>
        <v>-239792.56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0</v>
      </c>
      <c r="E350" s="18"/>
      <c r="F350" s="7"/>
      <c r="G350" s="19"/>
      <c r="H350" s="35"/>
      <c r="I350" s="35"/>
      <c r="J350" s="35">
        <f t="shared" si="11"/>
        <v>-239792.56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0</v>
      </c>
      <c r="E351" s="18"/>
      <c r="F351" s="7"/>
      <c r="G351" s="19"/>
      <c r="H351" s="35"/>
      <c r="I351" s="35"/>
      <c r="J351" s="35">
        <f t="shared" si="11"/>
        <v>-239792.56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0</v>
      </c>
      <c r="E352" s="18"/>
      <c r="F352" s="7"/>
      <c r="G352" s="19"/>
      <c r="H352" s="35"/>
      <c r="I352" s="35"/>
      <c r="J352" s="35">
        <f t="shared" si="11"/>
        <v>-239792.56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0</v>
      </c>
      <c r="E353" s="18"/>
      <c r="F353" s="7"/>
      <c r="G353" s="19"/>
      <c r="H353" s="35"/>
      <c r="I353" s="35"/>
      <c r="J353" s="35">
        <f t="shared" si="11"/>
        <v>-239792.56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0</v>
      </c>
      <c r="E354" s="18"/>
      <c r="F354" s="7"/>
      <c r="G354" s="19"/>
      <c r="H354" s="35"/>
      <c r="I354" s="35"/>
      <c r="J354" s="35">
        <f t="shared" si="11"/>
        <v>-239792.56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ref="D355:D392" si="12">D354+B355-C355</f>
        <v>0</v>
      </c>
      <c r="E355" s="18"/>
      <c r="F355" s="7"/>
      <c r="G355" s="19"/>
      <c r="H355" s="35"/>
      <c r="I355" s="35"/>
      <c r="J355" s="35">
        <f t="shared" si="11"/>
        <v>-239792.56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2"/>
        <v>0</v>
      </c>
      <c r="E356" s="18"/>
      <c r="F356" s="7"/>
      <c r="G356" s="19"/>
      <c r="H356" s="35"/>
      <c r="I356" s="35"/>
      <c r="J356" s="35">
        <f t="shared" si="11"/>
        <v>-239792.56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2"/>
        <v>0</v>
      </c>
      <c r="E357" s="18"/>
      <c r="F357" s="7"/>
      <c r="G357" s="19"/>
      <c r="H357" s="35"/>
      <c r="I357" s="35"/>
      <c r="J357" s="35">
        <f t="shared" si="11"/>
        <v>-239792.56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2"/>
        <v>0</v>
      </c>
      <c r="E358" s="18"/>
      <c r="F358" s="7"/>
      <c r="G358" s="19"/>
      <c r="H358" s="35"/>
      <c r="I358" s="35"/>
      <c r="J358" s="35">
        <f t="shared" si="11"/>
        <v>-239792.56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2"/>
        <v>0</v>
      </c>
      <c r="E359" s="18"/>
      <c r="F359" s="7"/>
      <c r="G359" s="19"/>
      <c r="H359" s="35"/>
      <c r="I359" s="35"/>
      <c r="J359" s="35">
        <f t="shared" si="11"/>
        <v>-239792.56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2"/>
        <v>0</v>
      </c>
      <c r="E360" s="18"/>
      <c r="F360" s="7"/>
      <c r="G360" s="19"/>
      <c r="H360" s="35"/>
      <c r="I360" s="35"/>
      <c r="J360" s="35">
        <f t="shared" si="11"/>
        <v>-239792.56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2"/>
        <v>0</v>
      </c>
      <c r="E361" s="18"/>
      <c r="F361" s="7"/>
      <c r="G361" s="19"/>
      <c r="H361" s="35"/>
      <c r="I361" s="35"/>
      <c r="J361" s="35">
        <f t="shared" si="11"/>
        <v>-239792.56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2"/>
        <v>0</v>
      </c>
      <c r="E362" s="18"/>
      <c r="F362" s="7"/>
      <c r="G362" s="19"/>
      <c r="H362" s="35"/>
      <c r="I362" s="35"/>
      <c r="J362" s="35">
        <f t="shared" si="11"/>
        <v>-239792.56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2"/>
        <v>0</v>
      </c>
      <c r="E363" s="18"/>
      <c r="F363" s="7"/>
      <c r="G363" s="19"/>
      <c r="H363" s="35"/>
      <c r="I363" s="35"/>
      <c r="J363" s="35">
        <f t="shared" si="11"/>
        <v>-239792.56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2"/>
        <v>0</v>
      </c>
      <c r="E364" s="18"/>
      <c r="F364" s="7"/>
      <c r="G364" s="19"/>
      <c r="H364" s="35"/>
      <c r="I364" s="35"/>
      <c r="J364" s="35">
        <f t="shared" si="11"/>
        <v>-239792.56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2"/>
        <v>0</v>
      </c>
      <c r="E365" s="18"/>
      <c r="F365" s="7"/>
      <c r="G365" s="19"/>
      <c r="H365" s="35"/>
      <c r="I365" s="35"/>
      <c r="J365" s="35">
        <f t="shared" si="11"/>
        <v>-239792.56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2"/>
        <v>0</v>
      </c>
      <c r="E366" s="18"/>
      <c r="F366" s="7"/>
      <c r="G366" s="19"/>
      <c r="H366" s="35"/>
      <c r="I366" s="35"/>
      <c r="J366" s="35">
        <f t="shared" si="11"/>
        <v>-239792.56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2"/>
        <v>0</v>
      </c>
      <c r="E367" s="18"/>
      <c r="F367" s="7"/>
      <c r="G367" s="19"/>
      <c r="H367" s="35"/>
      <c r="I367" s="35"/>
      <c r="J367" s="35">
        <f t="shared" si="11"/>
        <v>-239792.56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2"/>
        <v>0</v>
      </c>
      <c r="E368" s="18"/>
      <c r="F368" s="7"/>
      <c r="G368" s="19"/>
      <c r="H368" s="35"/>
      <c r="I368" s="35"/>
      <c r="J368" s="35">
        <f t="shared" si="11"/>
        <v>-239792.56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2"/>
        <v>0</v>
      </c>
      <c r="E369" s="18"/>
      <c r="F369" s="7"/>
      <c r="G369" s="19"/>
      <c r="H369" s="35"/>
      <c r="I369" s="35"/>
      <c r="J369" s="35">
        <f t="shared" si="11"/>
        <v>-239792.56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2"/>
        <v>0</v>
      </c>
      <c r="E370" s="18"/>
      <c r="F370" s="7"/>
      <c r="G370" s="19"/>
      <c r="H370" s="35"/>
      <c r="I370" s="35"/>
      <c r="J370" s="35">
        <f t="shared" si="11"/>
        <v>-239792.56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2"/>
        <v>0</v>
      </c>
      <c r="E371" s="18"/>
      <c r="F371" s="7"/>
      <c r="G371" s="19"/>
      <c r="H371" s="35"/>
      <c r="I371" s="35"/>
      <c r="J371" s="35">
        <f t="shared" si="11"/>
        <v>-239792.56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2"/>
        <v>0</v>
      </c>
      <c r="E372" s="18"/>
      <c r="F372" s="7"/>
      <c r="G372" s="19"/>
      <c r="H372" s="35"/>
      <c r="I372" s="35"/>
      <c r="J372" s="35">
        <f t="shared" si="11"/>
        <v>-239792.56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2"/>
        <v>0</v>
      </c>
      <c r="E373" s="18"/>
      <c r="F373" s="7"/>
      <c r="G373" s="19"/>
      <c r="H373" s="35"/>
      <c r="I373" s="35"/>
      <c r="J373" s="35">
        <f t="shared" si="11"/>
        <v>-239792.56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2"/>
        <v>0</v>
      </c>
      <c r="E374" s="18"/>
      <c r="F374" s="7"/>
      <c r="G374" s="19"/>
      <c r="H374" s="35"/>
      <c r="I374" s="35"/>
      <c r="J374" s="35">
        <f t="shared" si="11"/>
        <v>-239792.56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2"/>
        <v>0</v>
      </c>
      <c r="E375" s="18"/>
      <c r="F375" s="7"/>
      <c r="G375" s="19"/>
      <c r="H375" s="35"/>
      <c r="I375" s="35"/>
      <c r="J375" s="35">
        <f t="shared" si="11"/>
        <v>-239792.56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2"/>
        <v>0</v>
      </c>
      <c r="E376" s="18"/>
      <c r="F376" s="7"/>
      <c r="G376" s="19"/>
      <c r="H376" s="35"/>
      <c r="I376" s="35"/>
      <c r="J376" s="35">
        <f t="shared" si="11"/>
        <v>-239792.56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2"/>
        <v>0</v>
      </c>
      <c r="E377" s="18"/>
      <c r="F377" s="7"/>
      <c r="G377" s="19"/>
      <c r="H377" s="35"/>
      <c r="I377" s="35"/>
      <c r="J377" s="35">
        <f t="shared" si="11"/>
        <v>-239792.56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2"/>
        <v>0</v>
      </c>
      <c r="E378" s="18"/>
      <c r="F378" s="7"/>
      <c r="G378" s="19"/>
      <c r="H378" s="35"/>
      <c r="I378" s="35"/>
      <c r="J378" s="35">
        <f t="shared" si="11"/>
        <v>-239792.56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2"/>
        <v>0</v>
      </c>
      <c r="E379" s="18"/>
      <c r="F379" s="7"/>
      <c r="G379" s="19"/>
      <c r="H379" s="35"/>
      <c r="I379" s="35"/>
      <c r="J379" s="35">
        <f t="shared" si="11"/>
        <v>-239792.56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2"/>
        <v>0</v>
      </c>
      <c r="E380" s="18"/>
      <c r="F380" s="7"/>
      <c r="G380" s="19"/>
      <c r="H380" s="35"/>
      <c r="I380" s="35"/>
      <c r="J380" s="35">
        <f t="shared" si="11"/>
        <v>-239792.56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2"/>
        <v>0</v>
      </c>
      <c r="E381" s="18"/>
      <c r="F381" s="7"/>
      <c r="G381" s="19"/>
      <c r="H381" s="35"/>
      <c r="I381" s="35"/>
      <c r="J381" s="35">
        <f t="shared" si="11"/>
        <v>-239792.56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2"/>
        <v>0</v>
      </c>
      <c r="E382" s="18"/>
      <c r="F382" s="7"/>
      <c r="G382" s="19"/>
      <c r="H382" s="35"/>
      <c r="I382" s="35"/>
      <c r="J382" s="35">
        <f t="shared" si="11"/>
        <v>-239792.56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2"/>
        <v>0</v>
      </c>
      <c r="E383" s="18"/>
      <c r="F383" s="7"/>
      <c r="G383" s="19"/>
      <c r="H383" s="35"/>
      <c r="I383" s="35"/>
      <c r="J383" s="35">
        <f t="shared" si="11"/>
        <v>-239792.56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2"/>
        <v>0</v>
      </c>
      <c r="E384" s="18"/>
      <c r="F384" s="7"/>
      <c r="G384" s="19"/>
      <c r="H384" s="35"/>
      <c r="I384" s="35"/>
      <c r="J384" s="35">
        <f t="shared" si="11"/>
        <v>-239792.56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2"/>
        <v>0</v>
      </c>
      <c r="E385" s="18"/>
      <c r="F385" s="7"/>
      <c r="G385" s="19"/>
      <c r="H385" s="35"/>
      <c r="I385" s="35"/>
      <c r="J385" s="35">
        <f t="shared" si="11"/>
        <v>-239792.56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2"/>
        <v>0</v>
      </c>
      <c r="E386" s="18"/>
      <c r="F386" s="7"/>
      <c r="G386" s="19"/>
      <c r="H386" s="35"/>
      <c r="I386" s="35"/>
      <c r="J386" s="35">
        <f t="shared" si="11"/>
        <v>-239792.56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2"/>
        <v>0</v>
      </c>
      <c r="E387" s="18"/>
      <c r="F387" s="7"/>
      <c r="G387" s="19"/>
      <c r="H387" s="35"/>
      <c r="I387" s="35"/>
      <c r="J387" s="35">
        <f t="shared" si="11"/>
        <v>-239792.56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2"/>
        <v>0</v>
      </c>
      <c r="E388" s="18"/>
      <c r="F388" s="7"/>
      <c r="G388" s="19"/>
      <c r="H388" s="35"/>
      <c r="I388" s="35"/>
      <c r="J388" s="35">
        <f t="shared" si="11"/>
        <v>-239792.56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2"/>
        <v>0</v>
      </c>
      <c r="E389" s="18"/>
      <c r="F389" s="7"/>
      <c r="G389" s="19"/>
      <c r="H389" s="35"/>
      <c r="I389" s="35"/>
      <c r="J389" s="35">
        <f t="shared" si="11"/>
        <v>-239792.56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2"/>
        <v>0</v>
      </c>
      <c r="E390" s="18"/>
      <c r="F390" s="7"/>
      <c r="G390" s="19"/>
      <c r="H390" s="35"/>
      <c r="I390" s="35"/>
      <c r="J390" s="35">
        <f t="shared" si="11"/>
        <v>-239792.56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si="12"/>
        <v>0</v>
      </c>
      <c r="E391" s="18"/>
      <c r="F391" s="7"/>
      <c r="G391" s="19"/>
      <c r="H391" s="35"/>
      <c r="I391" s="35"/>
      <c r="J391" s="35">
        <f t="shared" si="11"/>
        <v>-239792.56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2"/>
        <v>0</v>
      </c>
      <c r="E392" s="18"/>
      <c r="F392" s="7"/>
      <c r="G392" s="19"/>
      <c r="H392" s="35"/>
      <c r="I392" s="35"/>
      <c r="J392" s="35">
        <f t="shared" si="11"/>
        <v>-239792.56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ref="D393:D456" si="13">D392+B393-C393</f>
        <v>0</v>
      </c>
      <c r="E393" s="18"/>
      <c r="F393" s="7"/>
      <c r="G393" s="19"/>
      <c r="H393" s="35"/>
      <c r="I393" s="35"/>
      <c r="J393" s="35">
        <f t="shared" si="11"/>
        <v>-239792.56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3"/>
        <v>0</v>
      </c>
      <c r="E394" s="18"/>
      <c r="F394" s="7"/>
      <c r="G394" s="19"/>
      <c r="H394" s="35"/>
      <c r="I394" s="35"/>
      <c r="J394" s="35">
        <f t="shared" ref="J394:J457" si="14">J393+H394-I394</f>
        <v>-239792.56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3"/>
        <v>0</v>
      </c>
      <c r="E395" s="18"/>
      <c r="F395" s="7"/>
      <c r="G395" s="19"/>
      <c r="H395" s="35"/>
      <c r="I395" s="35"/>
      <c r="J395" s="35">
        <f t="shared" si="14"/>
        <v>-239792.56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3"/>
        <v>0</v>
      </c>
      <c r="E396" s="18"/>
      <c r="F396" s="7"/>
      <c r="G396" s="19"/>
      <c r="H396" s="35"/>
      <c r="I396" s="35"/>
      <c r="J396" s="35">
        <f t="shared" si="14"/>
        <v>-239792.56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3"/>
        <v>0</v>
      </c>
      <c r="E397" s="18"/>
      <c r="F397" s="7"/>
      <c r="G397" s="19"/>
      <c r="H397" s="35"/>
      <c r="I397" s="35"/>
      <c r="J397" s="35">
        <f t="shared" si="14"/>
        <v>-239792.56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3"/>
        <v>0</v>
      </c>
      <c r="E398" s="18"/>
      <c r="F398" s="7"/>
      <c r="G398" s="19"/>
      <c r="H398" s="35"/>
      <c r="I398" s="35"/>
      <c r="J398" s="35">
        <f t="shared" si="14"/>
        <v>-239792.56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3"/>
        <v>0</v>
      </c>
      <c r="E399" s="18"/>
      <c r="F399" s="7"/>
      <c r="G399" s="19"/>
      <c r="H399" s="35"/>
      <c r="I399" s="35"/>
      <c r="J399" s="35">
        <f t="shared" si="14"/>
        <v>-239792.56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3"/>
        <v>0</v>
      </c>
      <c r="E400" s="18"/>
      <c r="F400" s="7"/>
      <c r="G400" s="19"/>
      <c r="H400" s="35"/>
      <c r="I400" s="35"/>
      <c r="J400" s="35">
        <f t="shared" si="14"/>
        <v>-239792.56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3"/>
        <v>0</v>
      </c>
      <c r="E401" s="18"/>
      <c r="F401" s="7"/>
      <c r="G401" s="19"/>
      <c r="H401" s="35"/>
      <c r="I401" s="35"/>
      <c r="J401" s="35">
        <f t="shared" si="14"/>
        <v>-239792.56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3"/>
        <v>0</v>
      </c>
      <c r="E402" s="18"/>
      <c r="F402" s="7"/>
      <c r="G402" s="19"/>
      <c r="H402" s="35"/>
      <c r="I402" s="35"/>
      <c r="J402" s="35">
        <f t="shared" si="14"/>
        <v>-239792.56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3"/>
        <v>0</v>
      </c>
      <c r="E403" s="18"/>
      <c r="F403" s="7"/>
      <c r="G403" s="19"/>
      <c r="H403" s="35"/>
      <c r="I403" s="35"/>
      <c r="J403" s="35">
        <f t="shared" si="14"/>
        <v>-239792.56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3"/>
        <v>0</v>
      </c>
      <c r="E404" s="18"/>
      <c r="F404" s="7"/>
      <c r="G404" s="19"/>
      <c r="H404" s="35"/>
      <c r="I404" s="35"/>
      <c r="J404" s="35">
        <f t="shared" si="14"/>
        <v>-239792.56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3"/>
        <v>0</v>
      </c>
      <c r="E405" s="18"/>
      <c r="F405" s="7"/>
      <c r="G405" s="19"/>
      <c r="H405" s="35"/>
      <c r="I405" s="35"/>
      <c r="J405" s="35">
        <f t="shared" si="14"/>
        <v>-239792.56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3"/>
        <v>0</v>
      </c>
      <c r="E406" s="18"/>
      <c r="F406" s="7"/>
      <c r="G406" s="19"/>
      <c r="H406" s="35"/>
      <c r="I406" s="35"/>
      <c r="J406" s="35">
        <f t="shared" si="14"/>
        <v>-239792.56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3"/>
        <v>0</v>
      </c>
      <c r="E407" s="18"/>
      <c r="F407" s="7"/>
      <c r="G407" s="19"/>
      <c r="H407" s="35"/>
      <c r="I407" s="35"/>
      <c r="J407" s="35">
        <f t="shared" si="14"/>
        <v>-239792.56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3"/>
        <v>0</v>
      </c>
      <c r="E408" s="18"/>
      <c r="F408" s="7"/>
      <c r="G408" s="19"/>
      <c r="H408" s="35"/>
      <c r="I408" s="35"/>
      <c r="J408" s="35">
        <f t="shared" si="14"/>
        <v>-239792.56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3"/>
        <v>0</v>
      </c>
      <c r="E409" s="18"/>
      <c r="F409" s="7"/>
      <c r="G409" s="19"/>
      <c r="H409" s="35"/>
      <c r="I409" s="35"/>
      <c r="J409" s="35">
        <f t="shared" si="14"/>
        <v>-239792.56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3"/>
        <v>0</v>
      </c>
      <c r="E410" s="18"/>
      <c r="F410" s="7"/>
      <c r="G410" s="19"/>
      <c r="H410" s="35"/>
      <c r="I410" s="35"/>
      <c r="J410" s="35">
        <f t="shared" si="14"/>
        <v>-239792.56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3"/>
        <v>0</v>
      </c>
      <c r="E411" s="18"/>
      <c r="F411" s="7"/>
      <c r="G411" s="19"/>
      <c r="H411" s="35"/>
      <c r="I411" s="35"/>
      <c r="J411" s="35">
        <f t="shared" si="14"/>
        <v>-239792.56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3"/>
        <v>0</v>
      </c>
      <c r="E412" s="18"/>
      <c r="F412" s="7"/>
      <c r="G412" s="19"/>
      <c r="H412" s="35"/>
      <c r="I412" s="35"/>
      <c r="J412" s="35">
        <f t="shared" si="14"/>
        <v>-239792.56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3"/>
        <v>0</v>
      </c>
      <c r="E413" s="18"/>
      <c r="F413" s="7"/>
      <c r="G413" s="19"/>
      <c r="H413" s="35"/>
      <c r="I413" s="35"/>
      <c r="J413" s="35">
        <f t="shared" si="14"/>
        <v>-239792.56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3"/>
        <v>0</v>
      </c>
      <c r="E414" s="18"/>
      <c r="F414" s="7"/>
      <c r="G414" s="19"/>
      <c r="H414" s="35"/>
      <c r="I414" s="35"/>
      <c r="J414" s="35">
        <f t="shared" si="14"/>
        <v>-239792.56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3"/>
        <v>0</v>
      </c>
      <c r="E415" s="18"/>
      <c r="F415" s="7"/>
      <c r="G415" s="19"/>
      <c r="H415" s="35"/>
      <c r="I415" s="35"/>
      <c r="J415" s="35">
        <f t="shared" si="14"/>
        <v>-239792.56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3"/>
        <v>0</v>
      </c>
      <c r="E416" s="18"/>
      <c r="F416" s="7"/>
      <c r="G416" s="19"/>
      <c r="H416" s="35"/>
      <c r="I416" s="35"/>
      <c r="J416" s="35">
        <f t="shared" si="14"/>
        <v>-239792.56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3"/>
        <v>0</v>
      </c>
      <c r="E417" s="18"/>
      <c r="F417" s="7"/>
      <c r="G417" s="19"/>
      <c r="H417" s="35"/>
      <c r="I417" s="35"/>
      <c r="J417" s="35">
        <f t="shared" si="14"/>
        <v>-239792.56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3"/>
        <v>0</v>
      </c>
      <c r="E418" s="18"/>
      <c r="F418" s="7"/>
      <c r="G418" s="19"/>
      <c r="H418" s="35"/>
      <c r="I418" s="35"/>
      <c r="J418" s="35">
        <f t="shared" si="14"/>
        <v>-239792.56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3"/>
        <v>0</v>
      </c>
      <c r="E419" s="18"/>
      <c r="F419" s="7"/>
      <c r="G419" s="19"/>
      <c r="H419" s="35"/>
      <c r="I419" s="35"/>
      <c r="J419" s="35">
        <f t="shared" si="14"/>
        <v>-239792.56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3"/>
        <v>0</v>
      </c>
      <c r="E420" s="18"/>
      <c r="F420" s="7"/>
      <c r="G420" s="19"/>
      <c r="H420" s="35"/>
      <c r="I420" s="35"/>
      <c r="J420" s="35">
        <f t="shared" si="14"/>
        <v>-239792.56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3"/>
        <v>0</v>
      </c>
      <c r="E421" s="18"/>
      <c r="F421" s="7"/>
      <c r="G421" s="19"/>
      <c r="H421" s="35"/>
      <c r="I421" s="35"/>
      <c r="J421" s="35">
        <f t="shared" si="14"/>
        <v>-239792.56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3"/>
        <v>0</v>
      </c>
      <c r="E422" s="18"/>
      <c r="F422" s="7"/>
      <c r="G422" s="19"/>
      <c r="H422" s="35"/>
      <c r="I422" s="35"/>
      <c r="J422" s="35">
        <f t="shared" si="14"/>
        <v>-239792.56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3"/>
        <v>0</v>
      </c>
      <c r="E423" s="18"/>
      <c r="F423" s="7"/>
      <c r="G423" s="19"/>
      <c r="H423" s="35"/>
      <c r="I423" s="35"/>
      <c r="J423" s="35">
        <f t="shared" si="14"/>
        <v>-239792.56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3"/>
        <v>0</v>
      </c>
      <c r="E424" s="18"/>
      <c r="F424" s="7"/>
      <c r="G424" s="19"/>
      <c r="H424" s="35"/>
      <c r="I424" s="35"/>
      <c r="J424" s="35">
        <f t="shared" si="14"/>
        <v>-239792.56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3"/>
        <v>0</v>
      </c>
      <c r="E425" s="18"/>
      <c r="F425" s="7"/>
      <c r="G425" s="19"/>
      <c r="H425" s="35"/>
      <c r="I425" s="35"/>
      <c r="J425" s="35">
        <f t="shared" si="14"/>
        <v>-239792.56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3"/>
        <v>0</v>
      </c>
      <c r="E426" s="18"/>
      <c r="F426" s="7"/>
      <c r="G426" s="19"/>
      <c r="H426" s="35"/>
      <c r="I426" s="35"/>
      <c r="J426" s="35">
        <f t="shared" si="14"/>
        <v>-239792.56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3"/>
        <v>0</v>
      </c>
      <c r="E427" s="18"/>
      <c r="F427" s="7"/>
      <c r="G427" s="19"/>
      <c r="H427" s="35"/>
      <c r="I427" s="35"/>
      <c r="J427" s="35">
        <f t="shared" si="14"/>
        <v>-239792.56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3"/>
        <v>0</v>
      </c>
      <c r="E428" s="18"/>
      <c r="F428" s="7"/>
      <c r="G428" s="19"/>
      <c r="H428" s="35"/>
      <c r="I428" s="35"/>
      <c r="J428" s="35">
        <f t="shared" si="14"/>
        <v>-239792.56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3"/>
        <v>0</v>
      </c>
      <c r="E429" s="18"/>
      <c r="F429" s="7"/>
      <c r="G429" s="19"/>
      <c r="H429" s="35"/>
      <c r="I429" s="35"/>
      <c r="J429" s="35">
        <f t="shared" si="14"/>
        <v>-239792.56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3"/>
        <v>0</v>
      </c>
      <c r="E430" s="18"/>
      <c r="F430" s="7"/>
      <c r="G430" s="19"/>
      <c r="H430" s="35"/>
      <c r="I430" s="35"/>
      <c r="J430" s="35">
        <f t="shared" si="14"/>
        <v>-239792.56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3"/>
        <v>0</v>
      </c>
      <c r="E431" s="18"/>
      <c r="F431" s="7"/>
      <c r="G431" s="19"/>
      <c r="H431" s="35"/>
      <c r="I431" s="35"/>
      <c r="J431" s="35">
        <f t="shared" si="14"/>
        <v>-239792.56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3"/>
        <v>0</v>
      </c>
      <c r="E432" s="18"/>
      <c r="F432" s="7"/>
      <c r="G432" s="19"/>
      <c r="H432" s="35"/>
      <c r="I432" s="35"/>
      <c r="J432" s="35">
        <f t="shared" si="14"/>
        <v>-239792.56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3"/>
        <v>0</v>
      </c>
      <c r="E433" s="18"/>
      <c r="F433" s="7"/>
      <c r="G433" s="19"/>
      <c r="H433" s="35"/>
      <c r="I433" s="35"/>
      <c r="J433" s="35">
        <f t="shared" si="14"/>
        <v>-239792.56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3"/>
        <v>0</v>
      </c>
      <c r="E434" s="18"/>
      <c r="F434" s="7"/>
      <c r="G434" s="19"/>
      <c r="H434" s="35"/>
      <c r="I434" s="35"/>
      <c r="J434" s="35">
        <f t="shared" si="14"/>
        <v>-239792.56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3"/>
        <v>0</v>
      </c>
      <c r="E435" s="18"/>
      <c r="F435" s="7"/>
      <c r="G435" s="19"/>
      <c r="H435" s="35"/>
      <c r="I435" s="35"/>
      <c r="J435" s="35">
        <f t="shared" si="14"/>
        <v>-239792.56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3"/>
        <v>0</v>
      </c>
      <c r="E436" s="18"/>
      <c r="F436" s="7"/>
      <c r="G436" s="19"/>
      <c r="H436" s="35"/>
      <c r="I436" s="35"/>
      <c r="J436" s="35">
        <f t="shared" si="14"/>
        <v>-239792.56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3"/>
        <v>0</v>
      </c>
      <c r="E437" s="18"/>
      <c r="F437" s="7"/>
      <c r="G437" s="19"/>
      <c r="H437" s="35"/>
      <c r="I437" s="35"/>
      <c r="J437" s="35">
        <f t="shared" si="14"/>
        <v>-239792.56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3"/>
        <v>0</v>
      </c>
      <c r="E438" s="18"/>
      <c r="F438" s="7"/>
      <c r="G438" s="19"/>
      <c r="H438" s="35"/>
      <c r="I438" s="35"/>
      <c r="J438" s="35">
        <f t="shared" si="14"/>
        <v>-239792.56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3"/>
        <v>0</v>
      </c>
      <c r="E439" s="18"/>
      <c r="F439" s="7"/>
      <c r="G439" s="19"/>
      <c r="H439" s="35"/>
      <c r="I439" s="35"/>
      <c r="J439" s="35">
        <f t="shared" si="14"/>
        <v>-239792.56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3"/>
        <v>0</v>
      </c>
      <c r="E440" s="18"/>
      <c r="F440" s="7"/>
      <c r="G440" s="19"/>
      <c r="H440" s="35"/>
      <c r="I440" s="35"/>
      <c r="J440" s="35">
        <f t="shared" si="14"/>
        <v>-239792.56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3"/>
        <v>0</v>
      </c>
      <c r="E441" s="18"/>
      <c r="F441" s="7"/>
      <c r="G441" s="19"/>
      <c r="H441" s="35"/>
      <c r="I441" s="35"/>
      <c r="J441" s="35">
        <f t="shared" si="14"/>
        <v>-239792.56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3"/>
        <v>0</v>
      </c>
      <c r="E442" s="18"/>
      <c r="F442" s="7"/>
      <c r="G442" s="19"/>
      <c r="H442" s="35"/>
      <c r="I442" s="35"/>
      <c r="J442" s="35">
        <f t="shared" si="14"/>
        <v>-239792.56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3"/>
        <v>0</v>
      </c>
      <c r="E443" s="18"/>
      <c r="F443" s="7"/>
      <c r="G443" s="19"/>
      <c r="H443" s="35"/>
      <c r="I443" s="35"/>
      <c r="J443" s="35">
        <f t="shared" si="14"/>
        <v>-239792.56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3"/>
        <v>0</v>
      </c>
      <c r="E444" s="18"/>
      <c r="F444" s="7"/>
      <c r="G444" s="19"/>
      <c r="H444" s="35"/>
      <c r="I444" s="35"/>
      <c r="J444" s="35">
        <f t="shared" si="14"/>
        <v>-239792.56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3"/>
        <v>0</v>
      </c>
      <c r="E445" s="18"/>
      <c r="F445" s="7"/>
      <c r="G445" s="19"/>
      <c r="H445" s="35"/>
      <c r="I445" s="35"/>
      <c r="J445" s="35">
        <f t="shared" si="14"/>
        <v>-239792.56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3"/>
        <v>0</v>
      </c>
      <c r="E446" s="18"/>
      <c r="F446" s="7"/>
      <c r="G446" s="19"/>
      <c r="H446" s="35"/>
      <c r="I446" s="35"/>
      <c r="J446" s="35">
        <f t="shared" si="14"/>
        <v>-239792.56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3"/>
        <v>0</v>
      </c>
      <c r="E447" s="18"/>
      <c r="F447" s="7"/>
      <c r="G447" s="19"/>
      <c r="H447" s="35"/>
      <c r="I447" s="35"/>
      <c r="J447" s="35">
        <f t="shared" si="14"/>
        <v>-239792.56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3"/>
        <v>0</v>
      </c>
      <c r="E448" s="18"/>
      <c r="F448" s="7"/>
      <c r="G448" s="19"/>
      <c r="H448" s="35"/>
      <c r="I448" s="35"/>
      <c r="J448" s="35">
        <f t="shared" si="14"/>
        <v>-239792.56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3"/>
        <v>0</v>
      </c>
      <c r="E449" s="18"/>
      <c r="F449" s="7"/>
      <c r="G449" s="19"/>
      <c r="H449" s="35"/>
      <c r="I449" s="35"/>
      <c r="J449" s="35">
        <f t="shared" si="14"/>
        <v>-239792.56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3"/>
        <v>0</v>
      </c>
      <c r="E450" s="18"/>
      <c r="F450" s="7"/>
      <c r="G450" s="19"/>
      <c r="H450" s="35"/>
      <c r="I450" s="35"/>
      <c r="J450" s="35">
        <f t="shared" si="14"/>
        <v>-239792.56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3"/>
        <v>0</v>
      </c>
      <c r="E451" s="18"/>
      <c r="F451" s="7"/>
      <c r="G451" s="19"/>
      <c r="H451" s="35"/>
      <c r="I451" s="35"/>
      <c r="J451" s="35">
        <f t="shared" si="14"/>
        <v>-239792.56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3"/>
        <v>0</v>
      </c>
      <c r="E452" s="18"/>
      <c r="F452" s="7"/>
      <c r="G452" s="19"/>
      <c r="H452" s="35"/>
      <c r="I452" s="35"/>
      <c r="J452" s="35">
        <f t="shared" si="14"/>
        <v>-239792.56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3"/>
        <v>0</v>
      </c>
      <c r="E453" s="18"/>
      <c r="F453" s="7"/>
      <c r="G453" s="19"/>
      <c r="H453" s="35"/>
      <c r="I453" s="35"/>
      <c r="J453" s="35">
        <f t="shared" si="14"/>
        <v>-239792.56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3"/>
        <v>0</v>
      </c>
      <c r="E454" s="18"/>
      <c r="F454" s="7"/>
      <c r="G454" s="19"/>
      <c r="H454" s="35"/>
      <c r="I454" s="35"/>
      <c r="J454" s="35">
        <f t="shared" si="14"/>
        <v>-239792.56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si="13"/>
        <v>0</v>
      </c>
      <c r="E455" s="18"/>
      <c r="F455" s="7"/>
      <c r="G455" s="19"/>
      <c r="H455" s="35"/>
      <c r="I455" s="35"/>
      <c r="J455" s="35">
        <f t="shared" si="14"/>
        <v>-239792.56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3"/>
        <v>0</v>
      </c>
      <c r="E456" s="18"/>
      <c r="F456" s="7"/>
      <c r="G456" s="19"/>
      <c r="H456" s="35"/>
      <c r="I456" s="35"/>
      <c r="J456" s="35">
        <f t="shared" si="14"/>
        <v>-239792.56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ref="D457:D520" si="15">D456+B457-C457</f>
        <v>0</v>
      </c>
      <c r="E457" s="18"/>
      <c r="F457" s="7"/>
      <c r="G457" s="19"/>
      <c r="H457" s="35"/>
      <c r="I457" s="35"/>
      <c r="J457" s="35">
        <f t="shared" si="14"/>
        <v>-239792.56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5"/>
        <v>0</v>
      </c>
      <c r="E458" s="18"/>
      <c r="F458" s="7"/>
      <c r="G458" s="19"/>
      <c r="H458" s="35"/>
      <c r="I458" s="35"/>
      <c r="J458" s="35">
        <f t="shared" ref="J458:J521" si="16">J457+H458-I458</f>
        <v>-239792.56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5"/>
        <v>0</v>
      </c>
      <c r="E459" s="18"/>
      <c r="F459" s="7"/>
      <c r="G459" s="19"/>
      <c r="H459" s="35"/>
      <c r="I459" s="35"/>
      <c r="J459" s="35">
        <f t="shared" si="16"/>
        <v>-239792.56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5"/>
        <v>0</v>
      </c>
      <c r="E460" s="18"/>
      <c r="F460" s="7"/>
      <c r="G460" s="19"/>
      <c r="H460" s="35"/>
      <c r="I460" s="35"/>
      <c r="J460" s="35">
        <f t="shared" si="16"/>
        <v>-239792.56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5"/>
        <v>0</v>
      </c>
      <c r="E461" s="18"/>
      <c r="F461" s="7"/>
      <c r="G461" s="19"/>
      <c r="H461" s="35"/>
      <c r="I461" s="35"/>
      <c r="J461" s="35">
        <f t="shared" si="16"/>
        <v>-239792.56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5"/>
        <v>0</v>
      </c>
      <c r="E462" s="18"/>
      <c r="F462" s="7"/>
      <c r="G462" s="19"/>
      <c r="H462" s="35"/>
      <c r="I462" s="35"/>
      <c r="J462" s="35">
        <f t="shared" si="16"/>
        <v>-239792.56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5"/>
        <v>0</v>
      </c>
      <c r="E463" s="18"/>
      <c r="F463" s="7"/>
      <c r="G463" s="19"/>
      <c r="H463" s="35"/>
      <c r="I463" s="35"/>
      <c r="J463" s="35">
        <f t="shared" si="16"/>
        <v>-239792.56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5"/>
        <v>0</v>
      </c>
      <c r="E464" s="18"/>
      <c r="F464" s="7"/>
      <c r="G464" s="19"/>
      <c r="H464" s="35"/>
      <c r="I464" s="35"/>
      <c r="J464" s="35">
        <f t="shared" si="16"/>
        <v>-239792.56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5"/>
        <v>0</v>
      </c>
      <c r="E465" s="18"/>
      <c r="F465" s="7"/>
      <c r="G465" s="19"/>
      <c r="H465" s="35"/>
      <c r="I465" s="35"/>
      <c r="J465" s="35">
        <f t="shared" si="16"/>
        <v>-239792.56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5"/>
        <v>0</v>
      </c>
      <c r="E466" s="18"/>
      <c r="F466" s="7"/>
      <c r="G466" s="19"/>
      <c r="H466" s="35"/>
      <c r="I466" s="35"/>
      <c r="J466" s="35">
        <f t="shared" si="16"/>
        <v>-239792.56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5"/>
        <v>0</v>
      </c>
      <c r="E467" s="18"/>
      <c r="F467" s="7"/>
      <c r="G467" s="19"/>
      <c r="H467" s="35"/>
      <c r="I467" s="35"/>
      <c r="J467" s="35">
        <f t="shared" si="16"/>
        <v>-239792.56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5"/>
        <v>0</v>
      </c>
      <c r="E468" s="18"/>
      <c r="F468" s="7"/>
      <c r="G468" s="19"/>
      <c r="H468" s="35"/>
      <c r="I468" s="35"/>
      <c r="J468" s="35">
        <f t="shared" si="16"/>
        <v>-239792.56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5"/>
        <v>0</v>
      </c>
      <c r="E469" s="18"/>
      <c r="F469" s="7"/>
      <c r="G469" s="19"/>
      <c r="H469" s="35"/>
      <c r="I469" s="35"/>
      <c r="J469" s="35">
        <f t="shared" si="16"/>
        <v>-239792.56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5"/>
        <v>0</v>
      </c>
      <c r="E470" s="18"/>
      <c r="F470" s="7"/>
      <c r="G470" s="19"/>
      <c r="H470" s="35"/>
      <c r="I470" s="35"/>
      <c r="J470" s="35">
        <f t="shared" si="16"/>
        <v>-239792.56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5"/>
        <v>0</v>
      </c>
      <c r="E471" s="18"/>
      <c r="F471" s="7"/>
      <c r="G471" s="19"/>
      <c r="H471" s="35"/>
      <c r="I471" s="35"/>
      <c r="J471" s="35">
        <f t="shared" si="16"/>
        <v>-239792.56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5"/>
        <v>0</v>
      </c>
      <c r="E472" s="18"/>
      <c r="F472" s="7"/>
      <c r="G472" s="19"/>
      <c r="H472" s="35"/>
      <c r="I472" s="35"/>
      <c r="J472" s="35">
        <f t="shared" si="16"/>
        <v>-239792.56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5"/>
        <v>0</v>
      </c>
      <c r="E473" s="18"/>
      <c r="F473" s="7"/>
      <c r="G473" s="19"/>
      <c r="H473" s="35"/>
      <c r="I473" s="35"/>
      <c r="J473" s="35">
        <f t="shared" si="16"/>
        <v>-239792.56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5"/>
        <v>0</v>
      </c>
      <c r="E474" s="18"/>
      <c r="F474" s="7"/>
      <c r="G474" s="19"/>
      <c r="H474" s="35"/>
      <c r="I474" s="35"/>
      <c r="J474" s="35">
        <f t="shared" si="16"/>
        <v>-239792.56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5"/>
        <v>0</v>
      </c>
      <c r="E475" s="18"/>
      <c r="F475" s="7"/>
      <c r="G475" s="19"/>
      <c r="H475" s="35"/>
      <c r="I475" s="35"/>
      <c r="J475" s="35">
        <f t="shared" si="16"/>
        <v>-239792.56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5"/>
        <v>0</v>
      </c>
      <c r="E476" s="18"/>
      <c r="F476" s="7"/>
      <c r="G476" s="19"/>
      <c r="H476" s="35"/>
      <c r="I476" s="35"/>
      <c r="J476" s="35">
        <f t="shared" si="16"/>
        <v>-239792.56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5"/>
        <v>0</v>
      </c>
      <c r="E477" s="18"/>
      <c r="F477" s="7"/>
      <c r="G477" s="19"/>
      <c r="H477" s="35"/>
      <c r="I477" s="35"/>
      <c r="J477" s="35">
        <f t="shared" si="16"/>
        <v>-239792.56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5"/>
        <v>0</v>
      </c>
      <c r="E478" s="18"/>
      <c r="F478" s="7"/>
      <c r="G478" s="19"/>
      <c r="H478" s="35"/>
      <c r="I478" s="35"/>
      <c r="J478" s="35">
        <f t="shared" si="16"/>
        <v>-239792.56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5"/>
        <v>0</v>
      </c>
      <c r="E479" s="18"/>
      <c r="F479" s="7"/>
      <c r="G479" s="19"/>
      <c r="H479" s="35"/>
      <c r="I479" s="35"/>
      <c r="J479" s="35">
        <f t="shared" si="16"/>
        <v>-239792.56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5"/>
        <v>0</v>
      </c>
      <c r="E480" s="18"/>
      <c r="F480" s="7"/>
      <c r="G480" s="19"/>
      <c r="H480" s="35"/>
      <c r="I480" s="35"/>
      <c r="J480" s="35">
        <f t="shared" si="16"/>
        <v>-239792.56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5"/>
        <v>0</v>
      </c>
      <c r="E481" s="18"/>
      <c r="F481" s="7"/>
      <c r="G481" s="19"/>
      <c r="H481" s="35"/>
      <c r="I481" s="35"/>
      <c r="J481" s="35">
        <f t="shared" si="16"/>
        <v>-239792.56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5"/>
        <v>0</v>
      </c>
      <c r="E482" s="18"/>
      <c r="F482" s="7"/>
      <c r="G482" s="19"/>
      <c r="H482" s="35"/>
      <c r="I482" s="35"/>
      <c r="J482" s="35">
        <f t="shared" si="16"/>
        <v>-239792.56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5"/>
        <v>0</v>
      </c>
      <c r="E483" s="18"/>
      <c r="F483" s="7"/>
      <c r="G483" s="19"/>
      <c r="H483" s="35"/>
      <c r="I483" s="35"/>
      <c r="J483" s="35">
        <f t="shared" si="16"/>
        <v>-239792.56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5"/>
        <v>0</v>
      </c>
      <c r="E484" s="18"/>
      <c r="F484" s="7"/>
      <c r="G484" s="19"/>
      <c r="H484" s="35"/>
      <c r="I484" s="35"/>
      <c r="J484" s="35">
        <f t="shared" si="16"/>
        <v>-239792.56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5"/>
        <v>0</v>
      </c>
      <c r="E485" s="18"/>
      <c r="F485" s="7"/>
      <c r="G485" s="19"/>
      <c r="H485" s="35"/>
      <c r="I485" s="35"/>
      <c r="J485" s="35">
        <f t="shared" si="16"/>
        <v>-239792.56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5"/>
        <v>0</v>
      </c>
      <c r="E486" s="18"/>
      <c r="F486" s="7"/>
      <c r="G486" s="19"/>
      <c r="H486" s="35"/>
      <c r="I486" s="35"/>
      <c r="J486" s="35">
        <f t="shared" si="16"/>
        <v>-239792.56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5"/>
        <v>0</v>
      </c>
      <c r="E487" s="18"/>
      <c r="F487" s="7"/>
      <c r="G487" s="19"/>
      <c r="H487" s="35"/>
      <c r="I487" s="35"/>
      <c r="J487" s="35">
        <f t="shared" si="16"/>
        <v>-239792.56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5"/>
        <v>0</v>
      </c>
      <c r="E488" s="18"/>
      <c r="F488" s="7"/>
      <c r="G488" s="19"/>
      <c r="H488" s="35"/>
      <c r="I488" s="35"/>
      <c r="J488" s="35">
        <f t="shared" si="16"/>
        <v>-239792.56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5"/>
        <v>0</v>
      </c>
      <c r="E489" s="18"/>
      <c r="F489" s="7"/>
      <c r="G489" s="19"/>
      <c r="H489" s="35"/>
      <c r="I489" s="35"/>
      <c r="J489" s="35">
        <f t="shared" si="16"/>
        <v>-239792.56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5"/>
        <v>0</v>
      </c>
      <c r="E490" s="18"/>
      <c r="F490" s="7"/>
      <c r="G490" s="19"/>
      <c r="H490" s="35"/>
      <c r="I490" s="35"/>
      <c r="J490" s="35">
        <f t="shared" si="16"/>
        <v>-239792.56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5"/>
        <v>0</v>
      </c>
      <c r="E491" s="18"/>
      <c r="F491" s="7"/>
      <c r="G491" s="19"/>
      <c r="H491" s="35"/>
      <c r="I491" s="35"/>
      <c r="J491" s="35">
        <f t="shared" si="16"/>
        <v>-239792.56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5"/>
        <v>0</v>
      </c>
      <c r="E492" s="18"/>
      <c r="F492" s="7"/>
      <c r="G492" s="19"/>
      <c r="H492" s="35"/>
      <c r="I492" s="35"/>
      <c r="J492" s="35">
        <f t="shared" si="16"/>
        <v>-239792.56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5"/>
        <v>0</v>
      </c>
      <c r="E493" s="18"/>
      <c r="F493" s="7"/>
      <c r="G493" s="19"/>
      <c r="H493" s="35"/>
      <c r="I493" s="35"/>
      <c r="J493" s="35">
        <f t="shared" si="16"/>
        <v>-239792.56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5"/>
        <v>0</v>
      </c>
      <c r="E494" s="18"/>
      <c r="F494" s="7"/>
      <c r="G494" s="19"/>
      <c r="H494" s="35"/>
      <c r="I494" s="35"/>
      <c r="J494" s="35">
        <f t="shared" si="16"/>
        <v>-239792.56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5"/>
        <v>0</v>
      </c>
      <c r="E495" s="18"/>
      <c r="F495" s="7"/>
      <c r="G495" s="19"/>
      <c r="H495" s="35"/>
      <c r="I495" s="35"/>
      <c r="J495" s="35">
        <f t="shared" si="16"/>
        <v>-239792.56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5"/>
        <v>0</v>
      </c>
      <c r="E496" s="18"/>
      <c r="F496" s="7"/>
      <c r="G496" s="19"/>
      <c r="H496" s="35"/>
      <c r="I496" s="35"/>
      <c r="J496" s="35">
        <f t="shared" si="16"/>
        <v>-239792.56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5"/>
        <v>0</v>
      </c>
      <c r="E497" s="18"/>
      <c r="F497" s="7"/>
      <c r="G497" s="19"/>
      <c r="H497" s="35"/>
      <c r="I497" s="35"/>
      <c r="J497" s="35">
        <f t="shared" si="16"/>
        <v>-239792.56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5"/>
        <v>0</v>
      </c>
      <c r="E498" s="18"/>
      <c r="F498" s="7"/>
      <c r="G498" s="19"/>
      <c r="H498" s="35"/>
      <c r="I498" s="35"/>
      <c r="J498" s="35">
        <f t="shared" si="16"/>
        <v>-239792.56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5"/>
        <v>0</v>
      </c>
      <c r="E499" s="18"/>
      <c r="F499" s="7"/>
      <c r="G499" s="19"/>
      <c r="H499" s="35"/>
      <c r="I499" s="35"/>
      <c r="J499" s="35">
        <f t="shared" si="16"/>
        <v>-239792.56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5"/>
        <v>0</v>
      </c>
      <c r="E500" s="18"/>
      <c r="F500" s="7"/>
      <c r="G500" s="19"/>
      <c r="H500" s="35"/>
      <c r="I500" s="35"/>
      <c r="J500" s="35">
        <f t="shared" si="16"/>
        <v>-239792.56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5"/>
        <v>0</v>
      </c>
      <c r="E501" s="18"/>
      <c r="F501" s="7"/>
      <c r="G501" s="19"/>
      <c r="H501" s="35"/>
      <c r="I501" s="35"/>
      <c r="J501" s="35">
        <f t="shared" si="16"/>
        <v>-239792.56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5"/>
        <v>0</v>
      </c>
      <c r="E502" s="18"/>
      <c r="F502" s="7"/>
      <c r="G502" s="19"/>
      <c r="H502" s="35"/>
      <c r="I502" s="35"/>
      <c r="J502" s="35">
        <f t="shared" si="16"/>
        <v>-239792.56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5"/>
        <v>0</v>
      </c>
      <c r="E503" s="18"/>
      <c r="F503" s="7"/>
      <c r="G503" s="19"/>
      <c r="H503" s="35"/>
      <c r="I503" s="35"/>
      <c r="J503" s="35">
        <f t="shared" si="16"/>
        <v>-239792.56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5"/>
        <v>0</v>
      </c>
      <c r="E504" s="18"/>
      <c r="F504" s="7"/>
      <c r="G504" s="19"/>
      <c r="H504" s="35"/>
      <c r="I504" s="35"/>
      <c r="J504" s="35">
        <f t="shared" si="16"/>
        <v>-239792.56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5"/>
        <v>0</v>
      </c>
      <c r="E505" s="18"/>
      <c r="F505" s="7"/>
      <c r="G505" s="19"/>
      <c r="H505" s="35"/>
      <c r="I505" s="35"/>
      <c r="J505" s="35">
        <f t="shared" si="16"/>
        <v>-239792.56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5"/>
        <v>0</v>
      </c>
      <c r="E506" s="18"/>
      <c r="F506" s="7"/>
      <c r="G506" s="19"/>
      <c r="H506" s="35"/>
      <c r="I506" s="35"/>
      <c r="J506" s="35">
        <f t="shared" si="16"/>
        <v>-239792.56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5"/>
        <v>0</v>
      </c>
      <c r="E507" s="18"/>
      <c r="F507" s="7"/>
      <c r="G507" s="19"/>
      <c r="H507" s="35"/>
      <c r="I507" s="35"/>
      <c r="J507" s="35">
        <f t="shared" si="16"/>
        <v>-239792.56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5"/>
        <v>0</v>
      </c>
      <c r="E508" s="18"/>
      <c r="F508" s="7"/>
      <c r="G508" s="19"/>
      <c r="H508" s="35"/>
      <c r="I508" s="35"/>
      <c r="J508" s="35">
        <f t="shared" si="16"/>
        <v>-239792.56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5"/>
        <v>0</v>
      </c>
      <c r="E509" s="18"/>
      <c r="F509" s="7"/>
      <c r="G509" s="19"/>
      <c r="H509" s="35"/>
      <c r="I509" s="35"/>
      <c r="J509" s="35">
        <f t="shared" si="16"/>
        <v>-239792.56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5"/>
        <v>0</v>
      </c>
      <c r="E510" s="18"/>
      <c r="F510" s="7"/>
      <c r="G510" s="19"/>
      <c r="H510" s="35"/>
      <c r="I510" s="35"/>
      <c r="J510" s="35">
        <f t="shared" si="16"/>
        <v>-239792.56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5"/>
        <v>0</v>
      </c>
      <c r="E511" s="18"/>
      <c r="F511" s="7"/>
      <c r="G511" s="19"/>
      <c r="H511" s="35"/>
      <c r="I511" s="35"/>
      <c r="J511" s="35">
        <f t="shared" si="16"/>
        <v>-239792.56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5"/>
        <v>0</v>
      </c>
      <c r="E512" s="18"/>
      <c r="F512" s="7"/>
      <c r="G512" s="19"/>
      <c r="H512" s="35"/>
      <c r="I512" s="35"/>
      <c r="J512" s="35">
        <f t="shared" si="16"/>
        <v>-239792.56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5"/>
        <v>0</v>
      </c>
      <c r="E513" s="18"/>
      <c r="F513" s="7"/>
      <c r="G513" s="19"/>
      <c r="H513" s="35"/>
      <c r="I513" s="35"/>
      <c r="J513" s="35">
        <f t="shared" si="16"/>
        <v>-239792.56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5"/>
        <v>0</v>
      </c>
      <c r="E514" s="18"/>
      <c r="F514" s="7"/>
      <c r="G514" s="19"/>
      <c r="H514" s="35"/>
      <c r="I514" s="35"/>
      <c r="J514" s="35">
        <f t="shared" si="16"/>
        <v>-239792.56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5"/>
        <v>0</v>
      </c>
      <c r="E515" s="18"/>
      <c r="F515" s="7"/>
      <c r="G515" s="19"/>
      <c r="H515" s="35"/>
      <c r="I515" s="35"/>
      <c r="J515" s="35">
        <f t="shared" si="16"/>
        <v>-239792.56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5"/>
        <v>0</v>
      </c>
      <c r="E516" s="18"/>
      <c r="F516" s="7"/>
      <c r="G516" s="19"/>
      <c r="H516" s="35"/>
      <c r="I516" s="35"/>
      <c r="J516" s="35">
        <f t="shared" si="16"/>
        <v>-239792.56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5"/>
        <v>0</v>
      </c>
      <c r="E517" s="18"/>
      <c r="F517" s="7"/>
      <c r="G517" s="19"/>
      <c r="H517" s="35"/>
      <c r="I517" s="35"/>
      <c r="J517" s="35">
        <f t="shared" si="16"/>
        <v>-239792.56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5"/>
        <v>0</v>
      </c>
      <c r="E518" s="18"/>
      <c r="F518" s="7"/>
      <c r="G518" s="19"/>
      <c r="H518" s="35"/>
      <c r="I518" s="35"/>
      <c r="J518" s="35">
        <f t="shared" si="16"/>
        <v>-239792.56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si="15"/>
        <v>0</v>
      </c>
      <c r="E519" s="18"/>
      <c r="F519" s="7"/>
      <c r="G519" s="19"/>
      <c r="H519" s="35"/>
      <c r="I519" s="35"/>
      <c r="J519" s="35">
        <f t="shared" si="16"/>
        <v>-239792.56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5"/>
        <v>0</v>
      </c>
      <c r="E520" s="18"/>
      <c r="F520" s="7"/>
      <c r="G520" s="19"/>
      <c r="H520" s="35"/>
      <c r="I520" s="35"/>
      <c r="J520" s="35">
        <f t="shared" si="16"/>
        <v>-239792.56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ref="D521:D584" si="17">D520+B521-C521</f>
        <v>0</v>
      </c>
      <c r="E521" s="18"/>
      <c r="F521" s="7"/>
      <c r="G521" s="19"/>
      <c r="H521" s="35"/>
      <c r="I521" s="35"/>
      <c r="J521" s="35">
        <f t="shared" si="16"/>
        <v>-239792.56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7"/>
        <v>0</v>
      </c>
      <c r="E522" s="18"/>
      <c r="F522" s="7"/>
      <c r="G522" s="19"/>
      <c r="H522" s="35"/>
      <c r="I522" s="35"/>
      <c r="J522" s="35">
        <f t="shared" ref="J522:J569" si="18">J521+H522-I522</f>
        <v>-239792.56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7"/>
        <v>0</v>
      </c>
      <c r="E523" s="18"/>
      <c r="F523" s="7"/>
      <c r="G523" s="19"/>
      <c r="H523" s="35"/>
      <c r="I523" s="35"/>
      <c r="J523" s="35">
        <f t="shared" si="18"/>
        <v>-239792.56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7"/>
        <v>0</v>
      </c>
      <c r="E524" s="18"/>
      <c r="F524" s="7"/>
      <c r="G524" s="19"/>
      <c r="H524" s="35"/>
      <c r="I524" s="35"/>
      <c r="J524" s="35">
        <f t="shared" si="18"/>
        <v>-239792.56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7"/>
        <v>0</v>
      </c>
      <c r="E525" s="18"/>
      <c r="F525" s="7"/>
      <c r="G525" s="19"/>
      <c r="H525" s="35"/>
      <c r="I525" s="35"/>
      <c r="J525" s="35">
        <f t="shared" si="18"/>
        <v>-239792.56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7"/>
        <v>0</v>
      </c>
      <c r="E526" s="18"/>
      <c r="F526" s="7"/>
      <c r="G526" s="19"/>
      <c r="H526" s="35"/>
      <c r="I526" s="35"/>
      <c r="J526" s="35">
        <f t="shared" si="18"/>
        <v>-239792.56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7"/>
        <v>0</v>
      </c>
      <c r="E527" s="18"/>
      <c r="F527" s="7"/>
      <c r="G527" s="19"/>
      <c r="H527" s="35"/>
      <c r="I527" s="35"/>
      <c r="J527" s="35">
        <f t="shared" si="18"/>
        <v>-239792.56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7"/>
        <v>0</v>
      </c>
      <c r="E528" s="18"/>
      <c r="F528" s="7"/>
      <c r="G528" s="19"/>
      <c r="H528" s="35"/>
      <c r="I528" s="35"/>
      <c r="J528" s="35">
        <f t="shared" si="18"/>
        <v>-239792.56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7"/>
        <v>0</v>
      </c>
      <c r="E529" s="18"/>
      <c r="F529" s="7"/>
      <c r="G529" s="19"/>
      <c r="H529" s="35"/>
      <c r="I529" s="35"/>
      <c r="J529" s="35">
        <f t="shared" si="18"/>
        <v>-239792.56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7"/>
        <v>0</v>
      </c>
      <c r="E530" s="18"/>
      <c r="F530" s="7"/>
      <c r="G530" s="19"/>
      <c r="H530" s="35"/>
      <c r="I530" s="35"/>
      <c r="J530" s="35">
        <f t="shared" si="18"/>
        <v>-239792.56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7"/>
        <v>0</v>
      </c>
      <c r="E531" s="18"/>
      <c r="F531" s="7"/>
      <c r="G531" s="19"/>
      <c r="H531" s="35"/>
      <c r="I531" s="35"/>
      <c r="J531" s="35">
        <f t="shared" si="18"/>
        <v>-239792.56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7"/>
        <v>0</v>
      </c>
      <c r="E532" s="18"/>
      <c r="F532" s="7"/>
      <c r="G532" s="19"/>
      <c r="H532" s="35"/>
      <c r="I532" s="35"/>
      <c r="J532" s="35">
        <f t="shared" si="18"/>
        <v>-239792.56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7"/>
        <v>0</v>
      </c>
      <c r="E533" s="18"/>
      <c r="F533" s="7"/>
      <c r="G533" s="19"/>
      <c r="H533" s="35"/>
      <c r="I533" s="35"/>
      <c r="J533" s="35">
        <f t="shared" si="18"/>
        <v>-239792.56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7"/>
        <v>0</v>
      </c>
      <c r="E534" s="18"/>
      <c r="F534" s="7"/>
      <c r="G534" s="19"/>
      <c r="H534" s="35"/>
      <c r="I534" s="35"/>
      <c r="J534" s="35">
        <f t="shared" si="18"/>
        <v>-239792.56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7"/>
        <v>0</v>
      </c>
      <c r="E535" s="18"/>
      <c r="F535" s="7"/>
      <c r="G535" s="19"/>
      <c r="H535" s="35"/>
      <c r="I535" s="35"/>
      <c r="J535" s="35">
        <f t="shared" si="18"/>
        <v>-239792.56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7"/>
        <v>0</v>
      </c>
      <c r="E536" s="18"/>
      <c r="F536" s="7"/>
      <c r="G536" s="19"/>
      <c r="H536" s="35"/>
      <c r="I536" s="35"/>
      <c r="J536" s="35">
        <f t="shared" si="18"/>
        <v>-239792.56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7"/>
        <v>0</v>
      </c>
      <c r="E537" s="18"/>
      <c r="F537" s="7"/>
      <c r="G537" s="19"/>
      <c r="H537" s="35"/>
      <c r="I537" s="35"/>
      <c r="J537" s="35">
        <f t="shared" si="18"/>
        <v>-239792.56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7"/>
        <v>0</v>
      </c>
      <c r="E538" s="18"/>
      <c r="F538" s="7"/>
      <c r="G538" s="19"/>
      <c r="H538" s="35"/>
      <c r="I538" s="35"/>
      <c r="J538" s="35">
        <f t="shared" si="18"/>
        <v>-239792.56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7"/>
        <v>0</v>
      </c>
      <c r="E539" s="18"/>
      <c r="F539" s="7"/>
      <c r="G539" s="19"/>
      <c r="H539" s="35"/>
      <c r="I539" s="35"/>
      <c r="J539" s="35">
        <f t="shared" si="18"/>
        <v>-239792.56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7"/>
        <v>0</v>
      </c>
      <c r="E540" s="18"/>
      <c r="F540" s="7"/>
      <c r="G540" s="19"/>
      <c r="H540" s="35"/>
      <c r="I540" s="35"/>
      <c r="J540" s="35">
        <f t="shared" si="18"/>
        <v>-239792.56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7"/>
        <v>0</v>
      </c>
      <c r="E541" s="18"/>
      <c r="F541" s="7"/>
      <c r="G541" s="19"/>
      <c r="H541" s="35"/>
      <c r="I541" s="35"/>
      <c r="J541" s="35">
        <f t="shared" si="18"/>
        <v>-239792.56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7"/>
        <v>0</v>
      </c>
      <c r="E542" s="18"/>
      <c r="F542" s="7"/>
      <c r="G542" s="19"/>
      <c r="H542" s="35"/>
      <c r="I542" s="35"/>
      <c r="J542" s="35">
        <f t="shared" si="18"/>
        <v>-239792.56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7"/>
        <v>0</v>
      </c>
      <c r="E543" s="18"/>
      <c r="F543" s="7"/>
      <c r="G543" s="19"/>
      <c r="H543" s="35"/>
      <c r="I543" s="35"/>
      <c r="J543" s="35">
        <f t="shared" si="18"/>
        <v>-239792.56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7"/>
        <v>0</v>
      </c>
      <c r="E544" s="18"/>
      <c r="F544" s="7"/>
      <c r="G544" s="19"/>
      <c r="H544" s="35"/>
      <c r="I544" s="35"/>
      <c r="J544" s="35">
        <f t="shared" si="18"/>
        <v>-239792.56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7"/>
        <v>0</v>
      </c>
      <c r="E545" s="18"/>
      <c r="F545" s="7"/>
      <c r="G545" s="19"/>
      <c r="H545" s="35"/>
      <c r="I545" s="35"/>
      <c r="J545" s="35">
        <f t="shared" si="18"/>
        <v>-239792.56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7"/>
        <v>0</v>
      </c>
      <c r="E546" s="18"/>
      <c r="F546" s="7"/>
      <c r="G546" s="19"/>
      <c r="H546" s="35"/>
      <c r="I546" s="35"/>
      <c r="J546" s="35">
        <f t="shared" si="18"/>
        <v>-239792.56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7"/>
        <v>0</v>
      </c>
      <c r="E547" s="18"/>
      <c r="F547" s="7"/>
      <c r="G547" s="19"/>
      <c r="H547" s="35"/>
      <c r="I547" s="35"/>
      <c r="J547" s="35">
        <f t="shared" si="18"/>
        <v>-239792.56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7"/>
        <v>0</v>
      </c>
      <c r="E548" s="18"/>
      <c r="F548" s="7"/>
      <c r="G548" s="19"/>
      <c r="H548" s="35"/>
      <c r="I548" s="35"/>
      <c r="J548" s="35">
        <f t="shared" si="18"/>
        <v>-239792.56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7"/>
        <v>0</v>
      </c>
      <c r="E549" s="18"/>
      <c r="F549" s="7"/>
      <c r="G549" s="19"/>
      <c r="H549" s="35"/>
      <c r="I549" s="35"/>
      <c r="J549" s="35">
        <f t="shared" si="18"/>
        <v>-239792.56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7"/>
        <v>0</v>
      </c>
      <c r="E550" s="18"/>
      <c r="F550" s="7"/>
      <c r="G550" s="19"/>
      <c r="H550" s="35"/>
      <c r="I550" s="35"/>
      <c r="J550" s="35">
        <f t="shared" si="18"/>
        <v>-239792.56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7"/>
        <v>0</v>
      </c>
      <c r="E551" s="18"/>
      <c r="F551" s="7"/>
      <c r="G551" s="19"/>
      <c r="H551" s="35"/>
      <c r="I551" s="35"/>
      <c r="J551" s="35">
        <f t="shared" si="18"/>
        <v>-239792.56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7"/>
        <v>0</v>
      </c>
      <c r="E552" s="18"/>
      <c r="F552" s="7"/>
      <c r="G552" s="19"/>
      <c r="H552" s="35"/>
      <c r="I552" s="35"/>
      <c r="J552" s="35">
        <f t="shared" si="18"/>
        <v>-239792.56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7"/>
        <v>0</v>
      </c>
      <c r="E553" s="18"/>
      <c r="F553" s="7"/>
      <c r="G553" s="19"/>
      <c r="H553" s="35"/>
      <c r="I553" s="35"/>
      <c r="J553" s="35">
        <f t="shared" si="18"/>
        <v>-239792.56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7"/>
        <v>0</v>
      </c>
      <c r="E554" s="18"/>
      <c r="F554" s="7"/>
      <c r="G554" s="19"/>
      <c r="H554" s="35"/>
      <c r="I554" s="35"/>
      <c r="J554" s="35">
        <f t="shared" si="18"/>
        <v>-239792.56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7"/>
        <v>0</v>
      </c>
      <c r="E555" s="18"/>
      <c r="F555" s="7"/>
      <c r="G555" s="19"/>
      <c r="H555" s="35"/>
      <c r="I555" s="35"/>
      <c r="J555" s="35">
        <f t="shared" si="18"/>
        <v>-239792.56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7"/>
        <v>0</v>
      </c>
      <c r="E556" s="18"/>
      <c r="F556" s="7"/>
      <c r="G556" s="19"/>
      <c r="H556" s="35"/>
      <c r="I556" s="35"/>
      <c r="J556" s="35">
        <f t="shared" si="18"/>
        <v>-239792.56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7"/>
        <v>0</v>
      </c>
      <c r="E557" s="18"/>
      <c r="F557" s="7"/>
      <c r="G557" s="19"/>
      <c r="H557" s="35"/>
      <c r="I557" s="35"/>
      <c r="J557" s="35">
        <f t="shared" si="18"/>
        <v>-239792.56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7"/>
        <v>0</v>
      </c>
      <c r="E558" s="18"/>
      <c r="F558" s="7"/>
      <c r="G558" s="19"/>
      <c r="H558" s="35"/>
      <c r="I558" s="35"/>
      <c r="J558" s="35">
        <f t="shared" si="18"/>
        <v>-239792.56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7"/>
        <v>0</v>
      </c>
      <c r="E559" s="18"/>
      <c r="F559" s="7"/>
      <c r="G559" s="19"/>
      <c r="H559" s="35"/>
      <c r="I559" s="35"/>
      <c r="J559" s="35">
        <f t="shared" si="18"/>
        <v>-239792.56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7"/>
        <v>0</v>
      </c>
      <c r="E560" s="18"/>
      <c r="F560" s="7"/>
      <c r="G560" s="19"/>
      <c r="H560" s="35"/>
      <c r="I560" s="35"/>
      <c r="J560" s="35">
        <f t="shared" si="18"/>
        <v>-239792.56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7"/>
        <v>0</v>
      </c>
      <c r="E561" s="18"/>
      <c r="F561" s="7"/>
      <c r="G561" s="19"/>
      <c r="H561" s="35"/>
      <c r="I561" s="35"/>
      <c r="J561" s="35">
        <f t="shared" si="18"/>
        <v>-239792.56</v>
      </c>
      <c r="K561" s="20"/>
      <c r="L561" s="7"/>
    </row>
    <row r="562" spans="1:12" s="9" customFormat="1" ht="18.75" x14ac:dyDescent="0.3">
      <c r="A562" s="19"/>
      <c r="B562" s="17"/>
      <c r="C562" s="17"/>
      <c r="D562" s="17">
        <f t="shared" si="17"/>
        <v>0</v>
      </c>
      <c r="E562" s="18"/>
      <c r="F562" s="7"/>
      <c r="G562" s="19"/>
      <c r="H562" s="35"/>
      <c r="I562" s="35"/>
      <c r="J562" s="35">
        <f t="shared" si="18"/>
        <v>-239792.56</v>
      </c>
      <c r="K562" s="20"/>
      <c r="L562" s="7"/>
    </row>
    <row r="563" spans="1:12" s="9" customFormat="1" ht="18.75" x14ac:dyDescent="0.3">
      <c r="A563" s="19"/>
      <c r="B563" s="17"/>
      <c r="C563" s="17"/>
      <c r="D563" s="17">
        <f t="shared" si="17"/>
        <v>0</v>
      </c>
      <c r="E563" s="18"/>
      <c r="F563" s="7"/>
      <c r="G563" s="19"/>
      <c r="H563" s="36"/>
      <c r="I563" s="36"/>
      <c r="J563" s="35">
        <f t="shared" si="18"/>
        <v>-239792.56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7"/>
        <v>0</v>
      </c>
      <c r="E564" s="18"/>
      <c r="F564" s="7"/>
      <c r="G564" s="22"/>
      <c r="H564" s="36"/>
      <c r="I564" s="36"/>
      <c r="J564" s="35">
        <f t="shared" si="18"/>
        <v>-239792.56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7"/>
        <v>0</v>
      </c>
      <c r="E565" s="18"/>
      <c r="F565" s="7"/>
      <c r="G565" s="22"/>
      <c r="H565" s="36"/>
      <c r="I565" s="36"/>
      <c r="J565" s="35">
        <f t="shared" si="18"/>
        <v>-239792.56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7"/>
        <v>0</v>
      </c>
      <c r="E566" s="18"/>
      <c r="F566" s="7"/>
      <c r="G566" s="22"/>
      <c r="H566" s="36"/>
      <c r="I566" s="36"/>
      <c r="J566" s="35">
        <f t="shared" si="18"/>
        <v>-239792.56</v>
      </c>
      <c r="K566" s="21"/>
      <c r="L566" s="7"/>
    </row>
    <row r="567" spans="1:12" s="9" customFormat="1" ht="18.75" x14ac:dyDescent="0.3">
      <c r="A567" s="19"/>
      <c r="B567" s="17"/>
      <c r="C567" s="17"/>
      <c r="D567" s="17">
        <f t="shared" si="17"/>
        <v>0</v>
      </c>
      <c r="E567" s="18"/>
      <c r="F567" s="7"/>
      <c r="G567" s="22"/>
      <c r="H567" s="36"/>
      <c r="I567" s="36"/>
      <c r="J567" s="35">
        <f t="shared" si="18"/>
        <v>-239792.56</v>
      </c>
      <c r="K567" s="21"/>
      <c r="L567" s="7"/>
    </row>
    <row r="568" spans="1:12" s="9" customFormat="1" ht="18.75" x14ac:dyDescent="0.3">
      <c r="A568" s="19"/>
      <c r="B568" s="17"/>
      <c r="C568" s="17"/>
      <c r="D568" s="17">
        <f t="shared" si="17"/>
        <v>0</v>
      </c>
      <c r="E568" s="18"/>
      <c r="F568" s="7"/>
      <c r="G568" s="22"/>
      <c r="H568" s="36"/>
      <c r="I568" s="36"/>
      <c r="J568" s="35">
        <f t="shared" si="18"/>
        <v>-239792.56</v>
      </c>
      <c r="K568" s="21"/>
      <c r="L568" s="7"/>
    </row>
    <row r="569" spans="1:12" s="9" customFormat="1" ht="19.5" thickBot="1" x14ac:dyDescent="0.35">
      <c r="A569" s="19"/>
      <c r="B569" s="17"/>
      <c r="C569" s="17"/>
      <c r="D569" s="17">
        <f t="shared" si="17"/>
        <v>0</v>
      </c>
      <c r="E569" s="18"/>
      <c r="F569" s="7"/>
      <c r="G569" s="22"/>
      <c r="H569" s="36"/>
      <c r="I569" s="36"/>
      <c r="J569" s="35">
        <f t="shared" si="18"/>
        <v>-239792.56</v>
      </c>
      <c r="K569" s="21"/>
      <c r="L569" s="7"/>
    </row>
    <row r="570" spans="1:12" s="9" customFormat="1" ht="20.25" thickTop="1" thickBot="1" x14ac:dyDescent="0.35">
      <c r="A570" s="19"/>
      <c r="B570" s="17"/>
      <c r="C570" s="17"/>
      <c r="D570" s="17">
        <f t="shared" si="17"/>
        <v>0</v>
      </c>
      <c r="E570" s="18"/>
      <c r="F570" s="7"/>
      <c r="G570" s="23" t="s">
        <v>9</v>
      </c>
      <c r="H570" s="37">
        <f>SUM(H6:H569)</f>
        <v>24704</v>
      </c>
      <c r="I570" s="37">
        <f>SUM(I6:I569)</f>
        <v>264496.56</v>
      </c>
      <c r="J570" s="37">
        <f>H570-I570</f>
        <v>-239792.56</v>
      </c>
      <c r="K570" s="24"/>
      <c r="L570" s="7"/>
    </row>
    <row r="571" spans="1:12" s="9" customFormat="1" ht="19.5" thickBot="1" x14ac:dyDescent="0.35">
      <c r="A571" s="19"/>
      <c r="B571" s="17"/>
      <c r="C571" s="17"/>
      <c r="D571" s="17">
        <f t="shared" si="17"/>
        <v>0</v>
      </c>
      <c r="E571" s="18"/>
      <c r="F571" s="7"/>
      <c r="G571" s="25" t="s">
        <v>7</v>
      </c>
      <c r="H571" s="26">
        <f>H570-I570</f>
        <v>-239792.56</v>
      </c>
      <c r="I571" s="213"/>
      <c r="J571" s="214"/>
      <c r="K571" s="215"/>
      <c r="L571" s="7"/>
    </row>
    <row r="572" spans="1:12" s="9" customFormat="1" ht="18.75" x14ac:dyDescent="0.3">
      <c r="A572" s="19"/>
      <c r="B572" s="17"/>
      <c r="C572" s="17"/>
      <c r="D572" s="17">
        <f t="shared" si="17"/>
        <v>0</v>
      </c>
      <c r="E572" s="18"/>
      <c r="F572" s="7"/>
      <c r="G572" s="7"/>
      <c r="H572" s="27"/>
      <c r="I572" s="27"/>
      <c r="J572" s="27"/>
      <c r="K572" s="28"/>
      <c r="L572" s="7"/>
    </row>
    <row r="573" spans="1:12" s="9" customFormat="1" ht="18.75" x14ac:dyDescent="0.3">
      <c r="A573" s="19"/>
      <c r="B573" s="17"/>
      <c r="C573" s="17"/>
      <c r="D573" s="17">
        <f t="shared" si="17"/>
        <v>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8.75" x14ac:dyDescent="0.3">
      <c r="A574" s="19"/>
      <c r="B574" s="17"/>
      <c r="C574" s="17"/>
      <c r="D574" s="17">
        <f t="shared" si="17"/>
        <v>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8.75" x14ac:dyDescent="0.3">
      <c r="A575" s="19"/>
      <c r="B575" s="17"/>
      <c r="C575" s="17"/>
      <c r="D575" s="17">
        <f t="shared" si="17"/>
        <v>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8.75" x14ac:dyDescent="0.3">
      <c r="A576" s="19"/>
      <c r="B576" s="17"/>
      <c r="C576" s="17"/>
      <c r="D576" s="17">
        <f t="shared" si="17"/>
        <v>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8.75" x14ac:dyDescent="0.3">
      <c r="A577" s="19"/>
      <c r="B577" s="17"/>
      <c r="C577" s="17"/>
      <c r="D577" s="17">
        <f t="shared" si="17"/>
        <v>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8.75" x14ac:dyDescent="0.3">
      <c r="A578" s="19"/>
      <c r="B578" s="17"/>
      <c r="C578" s="17"/>
      <c r="D578" s="17">
        <f t="shared" si="17"/>
        <v>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8.75" x14ac:dyDescent="0.3">
      <c r="A579" s="19"/>
      <c r="B579" s="17"/>
      <c r="C579" s="17"/>
      <c r="D579" s="17">
        <f t="shared" si="17"/>
        <v>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8.75" x14ac:dyDescent="0.3">
      <c r="A580" s="19"/>
      <c r="B580" s="17"/>
      <c r="C580" s="17"/>
      <c r="D580" s="17">
        <f t="shared" si="17"/>
        <v>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8.75" x14ac:dyDescent="0.3">
      <c r="A581" s="19"/>
      <c r="B581" s="17"/>
      <c r="C581" s="17"/>
      <c r="D581" s="17">
        <f t="shared" si="17"/>
        <v>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8.75" x14ac:dyDescent="0.3">
      <c r="A582" s="19"/>
      <c r="B582" s="17"/>
      <c r="C582" s="17"/>
      <c r="D582" s="17">
        <f t="shared" si="17"/>
        <v>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8.75" x14ac:dyDescent="0.3">
      <c r="A583" s="19"/>
      <c r="B583" s="17"/>
      <c r="C583" s="17"/>
      <c r="D583" s="17">
        <f t="shared" si="17"/>
        <v>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8.75" x14ac:dyDescent="0.3">
      <c r="A584" s="19"/>
      <c r="B584" s="17"/>
      <c r="C584" s="17"/>
      <c r="D584" s="17">
        <f t="shared" si="17"/>
        <v>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>
        <f t="shared" ref="D585:D648" si="19">D584+B585-C585</f>
        <v>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>
        <f t="shared" si="19"/>
        <v>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>
        <f t="shared" si="19"/>
        <v>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>
        <f t="shared" si="19"/>
        <v>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>
        <f t="shared" si="19"/>
        <v>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>
        <f t="shared" si="19"/>
        <v>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>
        <f t="shared" si="19"/>
        <v>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>
        <f t="shared" si="19"/>
        <v>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>
        <f t="shared" si="19"/>
        <v>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>
        <f t="shared" si="19"/>
        <v>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>
        <f t="shared" si="19"/>
        <v>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>
        <f t="shared" si="19"/>
        <v>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>
        <f t="shared" si="19"/>
        <v>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>
        <f t="shared" si="19"/>
        <v>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>
        <f t="shared" si="19"/>
        <v>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>
        <f t="shared" si="19"/>
        <v>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>
        <f t="shared" si="19"/>
        <v>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>
        <f t="shared" si="19"/>
        <v>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>
        <f t="shared" si="19"/>
        <v>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>
        <f t="shared" si="19"/>
        <v>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>
        <f t="shared" si="19"/>
        <v>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>
        <f t="shared" si="19"/>
        <v>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>
        <f t="shared" si="19"/>
        <v>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>
        <f t="shared" si="19"/>
        <v>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>
        <f t="shared" si="19"/>
        <v>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>
        <f t="shared" si="19"/>
        <v>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>
        <f t="shared" si="19"/>
        <v>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>
        <f t="shared" si="19"/>
        <v>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>
        <f t="shared" si="19"/>
        <v>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>
        <f t="shared" si="19"/>
        <v>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>
        <f t="shared" si="19"/>
        <v>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>
        <f t="shared" si="19"/>
        <v>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>
        <f t="shared" si="19"/>
        <v>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>
        <f t="shared" si="19"/>
        <v>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>
        <f t="shared" si="19"/>
        <v>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>
        <f t="shared" si="19"/>
        <v>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>
        <f t="shared" si="19"/>
        <v>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>
        <f t="shared" si="19"/>
        <v>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>
        <f t="shared" si="19"/>
        <v>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>
        <f t="shared" si="19"/>
        <v>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>
        <f t="shared" si="19"/>
        <v>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>
        <f t="shared" si="19"/>
        <v>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>
        <f t="shared" si="19"/>
        <v>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>
        <f t="shared" si="19"/>
        <v>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>
        <f t="shared" si="19"/>
        <v>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>
        <f t="shared" si="19"/>
        <v>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>
        <f t="shared" si="19"/>
        <v>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>
        <f t="shared" si="19"/>
        <v>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>
        <f t="shared" si="19"/>
        <v>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>
        <f t="shared" si="19"/>
        <v>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>
        <f t="shared" si="19"/>
        <v>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>
        <f t="shared" si="19"/>
        <v>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>
        <f t="shared" si="19"/>
        <v>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>
        <f t="shared" si="19"/>
        <v>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>
        <f t="shared" si="19"/>
        <v>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>
        <f t="shared" si="19"/>
        <v>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>
        <f t="shared" si="19"/>
        <v>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>
        <f t="shared" si="19"/>
        <v>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>
        <f t="shared" si="19"/>
        <v>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>
        <f t="shared" si="19"/>
        <v>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>
        <f t="shared" si="19"/>
        <v>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>
        <f t="shared" si="19"/>
        <v>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>
        <f t="shared" si="19"/>
        <v>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>
        <f t="shared" si="19"/>
        <v>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>
        <f t="shared" ref="D649:D712" si="20">D648+B649-C649</f>
        <v>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>
        <f t="shared" si="20"/>
        <v>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>
        <f t="shared" si="20"/>
        <v>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>
        <f t="shared" si="20"/>
        <v>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>
        <f t="shared" si="20"/>
        <v>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>
        <f t="shared" si="20"/>
        <v>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>
        <f t="shared" si="20"/>
        <v>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>
        <f t="shared" si="20"/>
        <v>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>
        <f t="shared" si="20"/>
        <v>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>
        <f t="shared" si="20"/>
        <v>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>
        <f t="shared" si="20"/>
        <v>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>
        <f t="shared" si="20"/>
        <v>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>
        <f t="shared" si="20"/>
        <v>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>
        <f t="shared" si="20"/>
        <v>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>
        <f t="shared" si="20"/>
        <v>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>
        <f t="shared" si="20"/>
        <v>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>
        <f t="shared" si="20"/>
        <v>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>
        <f t="shared" si="20"/>
        <v>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>
        <f t="shared" si="20"/>
        <v>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>
        <f t="shared" si="20"/>
        <v>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>
        <f t="shared" si="20"/>
        <v>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>
        <f t="shared" si="20"/>
        <v>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>
        <f t="shared" si="20"/>
        <v>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>
        <f t="shared" si="20"/>
        <v>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>
        <f t="shared" si="20"/>
        <v>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>
        <f t="shared" si="20"/>
        <v>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>
        <f t="shared" si="20"/>
        <v>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>
        <f t="shared" si="20"/>
        <v>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>
        <f t="shared" si="20"/>
        <v>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>
        <f t="shared" si="20"/>
        <v>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>
        <f t="shared" si="20"/>
        <v>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>
        <f t="shared" si="20"/>
        <v>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>
        <f t="shared" si="20"/>
        <v>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>
        <f t="shared" si="20"/>
        <v>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>
        <f t="shared" si="20"/>
        <v>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>
        <f t="shared" si="20"/>
        <v>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>
        <f t="shared" si="20"/>
        <v>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>
        <f t="shared" si="20"/>
        <v>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>
        <f t="shared" si="20"/>
        <v>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>
        <f t="shared" si="20"/>
        <v>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>
        <f t="shared" si="20"/>
        <v>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>
        <f t="shared" si="20"/>
        <v>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>
        <f t="shared" si="20"/>
        <v>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>
        <f t="shared" si="20"/>
        <v>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>
        <f t="shared" si="20"/>
        <v>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>
        <f t="shared" si="20"/>
        <v>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>
        <f t="shared" si="20"/>
        <v>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>
        <f t="shared" si="20"/>
        <v>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>
        <f t="shared" si="20"/>
        <v>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>
        <f t="shared" si="20"/>
        <v>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>
        <f t="shared" si="20"/>
        <v>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>
        <f t="shared" si="20"/>
        <v>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>
        <f t="shared" si="20"/>
        <v>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>
        <f t="shared" si="20"/>
        <v>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>
        <f t="shared" si="20"/>
        <v>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>
        <f t="shared" si="20"/>
        <v>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>
        <f t="shared" si="20"/>
        <v>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>
        <f t="shared" si="20"/>
        <v>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>
        <f t="shared" si="20"/>
        <v>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>
        <f t="shared" si="20"/>
        <v>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>
        <f t="shared" si="20"/>
        <v>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>
        <f t="shared" si="20"/>
        <v>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>
        <f t="shared" si="20"/>
        <v>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>
        <f t="shared" si="20"/>
        <v>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>
        <f t="shared" ref="D713:D766" si="21">D712+B713-C713</f>
        <v>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>
        <f t="shared" si="21"/>
        <v>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>
        <f t="shared" si="21"/>
        <v>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>
        <f t="shared" si="21"/>
        <v>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>
        <f t="shared" si="21"/>
        <v>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>
        <f t="shared" si="21"/>
        <v>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>
        <f t="shared" si="21"/>
        <v>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>
        <f t="shared" si="21"/>
        <v>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>
        <f t="shared" si="21"/>
        <v>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>
        <f t="shared" si="21"/>
        <v>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>
        <f t="shared" si="21"/>
        <v>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>
        <f t="shared" si="21"/>
        <v>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>
        <f t="shared" si="21"/>
        <v>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>
        <f t="shared" si="21"/>
        <v>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>
        <f t="shared" si="21"/>
        <v>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>
        <f t="shared" si="21"/>
        <v>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>
        <f t="shared" si="21"/>
        <v>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>
        <f t="shared" si="21"/>
        <v>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>
        <f t="shared" si="21"/>
        <v>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>
        <f t="shared" si="21"/>
        <v>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>
        <f t="shared" si="21"/>
        <v>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>
        <f t="shared" si="21"/>
        <v>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>
        <f t="shared" si="21"/>
        <v>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>
        <f t="shared" si="21"/>
        <v>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>
        <f t="shared" si="21"/>
        <v>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>
        <f t="shared" si="21"/>
        <v>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>
        <f t="shared" si="21"/>
        <v>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>
        <f t="shared" si="21"/>
        <v>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>
        <f t="shared" si="21"/>
        <v>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>
        <f t="shared" si="21"/>
        <v>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>
        <f t="shared" si="21"/>
        <v>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>
        <f t="shared" si="21"/>
        <v>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>
        <f t="shared" si="21"/>
        <v>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>
        <f t="shared" si="21"/>
        <v>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>
        <f t="shared" si="21"/>
        <v>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>
        <f t="shared" si="21"/>
        <v>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>
        <f t="shared" si="21"/>
        <v>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>
        <f t="shared" si="21"/>
        <v>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>
        <f t="shared" si="21"/>
        <v>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>
        <f t="shared" si="21"/>
        <v>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>
        <f t="shared" si="21"/>
        <v>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>
        <f t="shared" si="21"/>
        <v>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>
        <f t="shared" si="21"/>
        <v>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>
        <f t="shared" si="21"/>
        <v>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>
        <f t="shared" si="21"/>
        <v>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>
        <f t="shared" si="21"/>
        <v>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>
        <f t="shared" si="21"/>
        <v>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>
        <f t="shared" si="21"/>
        <v>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>
        <f t="shared" si="21"/>
        <v>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>
        <f t="shared" si="21"/>
        <v>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>
        <f t="shared" si="21"/>
        <v>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>
        <f t="shared" si="21"/>
        <v>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>
        <f t="shared" si="21"/>
        <v>0</v>
      </c>
      <c r="E765" s="18"/>
      <c r="F765" s="7"/>
      <c r="G765" s="7"/>
      <c r="H765" s="7"/>
      <c r="I765" s="7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>
        <f t="shared" si="21"/>
        <v>0</v>
      </c>
      <c r="E766" s="18"/>
      <c r="F766" s="7"/>
      <c r="G766" s="7"/>
      <c r="H766" s="7"/>
      <c r="I766" s="7"/>
      <c r="J766" s="7"/>
      <c r="K766" s="7"/>
      <c r="L766" s="7"/>
    </row>
    <row r="767" spans="1:12" s="9" customFormat="1" ht="19.5" thickBot="1" x14ac:dyDescent="0.35">
      <c r="A767" s="19"/>
      <c r="B767" s="17"/>
      <c r="C767" s="17"/>
      <c r="D767" s="17">
        <f>D766+B767-C767</f>
        <v>0</v>
      </c>
      <c r="E767" s="18"/>
      <c r="F767" s="7"/>
      <c r="G767" s="7"/>
      <c r="H767" s="7"/>
      <c r="I767" s="7"/>
      <c r="J767" s="7"/>
      <c r="K767" s="7"/>
      <c r="L767" s="7"/>
    </row>
    <row r="768" spans="1:12" ht="30" thickTop="1" thickBot="1" x14ac:dyDescent="0.5">
      <c r="A768" s="29" t="s">
        <v>9</v>
      </c>
      <c r="B768" s="30">
        <f>SUM(B6:B767)</f>
        <v>1297.8300000000002</v>
      </c>
      <c r="C768" s="30">
        <f>SUM(C6:C767)</f>
        <v>1297.8300000000002</v>
      </c>
      <c r="D768" s="30">
        <f>B768-C768</f>
        <v>0</v>
      </c>
      <c r="E768" s="31" t="s">
        <v>10</v>
      </c>
      <c r="F768" s="1"/>
      <c r="G768" s="1"/>
      <c r="H768" s="1"/>
      <c r="I768" s="1"/>
      <c r="J768" s="1"/>
      <c r="K768" s="1"/>
      <c r="L768" s="1"/>
    </row>
    <row r="769" spans="1:12" ht="29.25" thickBot="1" x14ac:dyDescent="0.5">
      <c r="A769" s="32" t="s">
        <v>7</v>
      </c>
      <c r="B769" s="33">
        <f>B768-C768</f>
        <v>0</v>
      </c>
      <c r="C769" s="204"/>
      <c r="D769" s="205"/>
      <c r="E769" s="206"/>
      <c r="F769" s="1"/>
      <c r="G769" s="1"/>
      <c r="H769" s="1"/>
      <c r="I769" s="1"/>
      <c r="J769" s="1"/>
      <c r="K769" s="1"/>
      <c r="L769" s="1"/>
    </row>
    <row r="770" spans="1:12" x14ac:dyDescent="0.45">
      <c r="J770" s="38">
        <f>H571</f>
        <v>-239792.56</v>
      </c>
      <c r="K770" s="2" t="s">
        <v>7</v>
      </c>
    </row>
  </sheetData>
  <mergeCells count="8">
    <mergeCell ref="C769:E769"/>
    <mergeCell ref="J2:K2"/>
    <mergeCell ref="A1:E1"/>
    <mergeCell ref="G1:K1"/>
    <mergeCell ref="A2:C2"/>
    <mergeCell ref="D2:E2"/>
    <mergeCell ref="G2:I2"/>
    <mergeCell ref="I571:K571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C0C-F095-4FA9-9025-3A125C2A400F}">
  <sheetPr>
    <tabColor rgb="FFFF0000"/>
  </sheetPr>
  <dimension ref="A1:D18"/>
  <sheetViews>
    <sheetView showGridLines="0" rightToLeft="1" zoomScaleNormal="100" workbookViewId="0">
      <selection activeCell="A8" sqref="A8"/>
    </sheetView>
  </sheetViews>
  <sheetFormatPr defaultColWidth="9.140625" defaultRowHeight="23.25" x14ac:dyDescent="0.35"/>
  <cols>
    <col min="1" max="1" width="39.85546875" style="73" customWidth="1"/>
    <col min="2" max="2" width="20.7109375" style="73" customWidth="1"/>
    <col min="3" max="3" width="23.140625" style="73" customWidth="1"/>
    <col min="4" max="4" width="17.5703125" style="73" customWidth="1"/>
    <col min="5" max="16384" width="9.140625" style="73"/>
  </cols>
  <sheetData>
    <row r="1" spans="1:4" ht="37.5" customHeight="1" thickBot="1" x14ac:dyDescent="0.4">
      <c r="A1" s="202" t="s">
        <v>135</v>
      </c>
      <c r="B1" s="202"/>
      <c r="C1" s="202"/>
    </row>
    <row r="2" spans="1:4" ht="41.25" customHeight="1" thickBot="1" x14ac:dyDescent="0.4">
      <c r="A2" s="74" t="s">
        <v>99</v>
      </c>
      <c r="B2" s="82" t="s">
        <v>15</v>
      </c>
      <c r="C2" s="75" t="s">
        <v>117</v>
      </c>
    </row>
    <row r="3" spans="1:4" ht="42.75" customHeight="1" thickTop="1" x14ac:dyDescent="0.35">
      <c r="A3" s="77" t="s">
        <v>100</v>
      </c>
      <c r="B3" s="76">
        <f>دولار!H927</f>
        <v>39173</v>
      </c>
      <c r="C3" s="76"/>
    </row>
    <row r="4" spans="1:4" ht="42.75" customHeight="1" x14ac:dyDescent="0.35">
      <c r="A4" s="85" t="s">
        <v>101</v>
      </c>
      <c r="B4" s="86"/>
      <c r="C4" s="87">
        <f>دهب!B276</f>
        <v>0</v>
      </c>
      <c r="D4" s="90">
        <f>C4</f>
        <v>0</v>
      </c>
    </row>
    <row r="5" spans="1:4" ht="42.75" customHeight="1" x14ac:dyDescent="0.35">
      <c r="A5" s="77" t="s">
        <v>102</v>
      </c>
      <c r="B5" s="83"/>
      <c r="C5" s="78">
        <f>فضة!B131</f>
        <v>6675.18</v>
      </c>
      <c r="D5" s="79"/>
    </row>
    <row r="6" spans="1:4" ht="42.75" customHeight="1" x14ac:dyDescent="0.35">
      <c r="A6" s="77" t="s">
        <v>103</v>
      </c>
      <c r="B6" s="83"/>
      <c r="C6" s="78">
        <f>'Alloy Cast'!B104</f>
        <v>2733.4400000000005</v>
      </c>
      <c r="D6" s="79"/>
    </row>
    <row r="7" spans="1:4" ht="42.75" customHeight="1" x14ac:dyDescent="0.35">
      <c r="A7" s="77" t="s">
        <v>104</v>
      </c>
      <c r="B7" s="83"/>
      <c r="C7" s="78">
        <f>'Alloy سحب'!B116</f>
        <v>2541.1500000000005</v>
      </c>
      <c r="D7" s="79"/>
    </row>
    <row r="8" spans="1:4" ht="42.75" customHeight="1" x14ac:dyDescent="0.35">
      <c r="A8" s="77" t="s">
        <v>160</v>
      </c>
      <c r="B8" s="83"/>
      <c r="C8" s="78">
        <f>'كسر 18 صب'!B150</f>
        <v>0</v>
      </c>
      <c r="D8" s="79">
        <f>C8*748/995</f>
        <v>0</v>
      </c>
    </row>
    <row r="9" spans="1:4" ht="42.75" customHeight="1" x14ac:dyDescent="0.35">
      <c r="A9" s="77" t="s">
        <v>162</v>
      </c>
      <c r="B9" s="83"/>
      <c r="C9" s="78">
        <f>'كسر 18 سحب'!B104</f>
        <v>0</v>
      </c>
      <c r="D9" s="79">
        <f>C9*748/995</f>
        <v>0</v>
      </c>
    </row>
    <row r="10" spans="1:4" ht="42.75" customHeight="1" x14ac:dyDescent="0.35">
      <c r="A10" s="77" t="s">
        <v>161</v>
      </c>
      <c r="B10" s="83"/>
      <c r="C10" s="78">
        <f>'كسر 21 صب'!B104</f>
        <v>0</v>
      </c>
      <c r="D10" s="79">
        <f>C10*873/995</f>
        <v>0</v>
      </c>
    </row>
    <row r="11" spans="1:4" ht="42.75" customHeight="1" x14ac:dyDescent="0.35">
      <c r="A11" s="77" t="s">
        <v>165</v>
      </c>
      <c r="B11" s="83"/>
      <c r="C11" s="78">
        <f>'كسر 21 سحب'!B104</f>
        <v>0</v>
      </c>
      <c r="D11" s="79">
        <f>C11*873/995</f>
        <v>0</v>
      </c>
    </row>
    <row r="12" spans="1:4" ht="42.75" customHeight="1" x14ac:dyDescent="0.35">
      <c r="A12" s="77" t="s">
        <v>105</v>
      </c>
      <c r="B12" s="83">
        <f>'مشغول 18'!H613</f>
        <v>-160727</v>
      </c>
      <c r="C12" s="78">
        <f>'مشغول 18'!B611</f>
        <v>0</v>
      </c>
      <c r="D12" s="79">
        <f>C12*748/995</f>
        <v>0</v>
      </c>
    </row>
    <row r="13" spans="1:4" ht="42.75" customHeight="1" thickBot="1" x14ac:dyDescent="0.4">
      <c r="A13" s="80" t="s">
        <v>106</v>
      </c>
      <c r="B13" s="84"/>
      <c r="C13" s="81">
        <f>'مشغول 21'!B104</f>
        <v>0</v>
      </c>
      <c r="D13" s="79">
        <f>C13*873/995</f>
        <v>0</v>
      </c>
    </row>
    <row r="14" spans="1:4" ht="42.75" customHeight="1" x14ac:dyDescent="0.35">
      <c r="A14" s="109" t="s">
        <v>174</v>
      </c>
      <c r="B14" s="111">
        <f>'K18'!B150</f>
        <v>0</v>
      </c>
      <c r="C14" s="78"/>
      <c r="D14" s="79">
        <f>B14*0.74</f>
        <v>0</v>
      </c>
    </row>
    <row r="15" spans="1:4" ht="42.75" customHeight="1" x14ac:dyDescent="0.35">
      <c r="A15" s="141" t="s">
        <v>466</v>
      </c>
      <c r="B15" s="142">
        <f>'K22'!B104</f>
        <v>0</v>
      </c>
      <c r="C15" s="143"/>
      <c r="D15" s="79">
        <f>B15*0.905</f>
        <v>0</v>
      </c>
    </row>
    <row r="16" spans="1:4" ht="42.75" customHeight="1" thickBot="1" x14ac:dyDescent="0.4">
      <c r="A16" s="110" t="s">
        <v>175</v>
      </c>
      <c r="B16" s="112">
        <f>'K21'!B118</f>
        <v>0</v>
      </c>
      <c r="C16" s="81"/>
      <c r="D16" s="79">
        <f>B16*0.865</f>
        <v>0</v>
      </c>
    </row>
    <row r="18" spans="1:3" x14ac:dyDescent="0.35">
      <c r="A18" s="73" t="s">
        <v>107</v>
      </c>
      <c r="C18" s="79">
        <f>SUM(D4:D16)</f>
        <v>0</v>
      </c>
    </row>
  </sheetData>
  <mergeCells count="1">
    <mergeCell ref="A1:C1"/>
  </mergeCells>
  <hyperlinks>
    <hyperlink ref="A3" location="دولار!A1" display="صندوق دولار" xr:uid="{48E518F9-F9AD-4D1F-A4AD-D545A99CE28B}"/>
    <hyperlink ref="A4" location="دهب!A1" display="دهب رملة 995" xr:uid="{C68BB987-778B-4C4F-BBB6-8F4344EF4FA4}"/>
    <hyperlink ref="A5" location="فضة!A1" display="فضة روباص" xr:uid="{75BA00AB-3DA9-45B1-AC91-6801AFF26F27}"/>
    <hyperlink ref="A6" location="'Alloy Cast'!A1" display="Alloy Cast" xr:uid="{AC48B153-2FC1-4C0F-8894-3B662BD47264}"/>
    <hyperlink ref="A7" location="'Alloy سحب'!A1" display="Alloy سحب" xr:uid="{F60AD786-26D0-4BD7-BA86-012D6CECEF67}"/>
    <hyperlink ref="A13" location="'مشغول 21'!A1" display="مشغول 21" xr:uid="{72F9ACBB-67CB-4A78-8EBF-F0F56DAB91FF}"/>
    <hyperlink ref="A11" location="'كسر 21 سحب'!A1" display="دهب كسر 21 - سحب" xr:uid="{75CF96BB-5228-4569-89A2-246DF47412AB}"/>
    <hyperlink ref="A9" location="'كسر 18 سحب'!A1" display="دهب كسر 18 - سحب" xr:uid="{9A74A52A-FD2E-4435-B13B-66EF1DF352C3}"/>
    <hyperlink ref="A8" location="'كسر 18 صب'!A1" display="دهب كسر 18 - صب" xr:uid="{491E3926-B168-4FED-A6E6-E0D57C259BE1}"/>
    <hyperlink ref="A10" location="'كسر 21 صب'!A1" display="دهب كسر 21 - صب" xr:uid="{F4DD1B31-AD3D-43D0-BB72-381CE1447AF8}"/>
    <hyperlink ref="A14" location="'K18'!A1" display="K18 -  740" xr:uid="{BE84C968-93F1-41E0-A25F-3FA5C86DFD17}"/>
    <hyperlink ref="A16" location="'K21'!A1" display="K21 -  860" xr:uid="{8DFD841B-F28A-413F-A669-AC1A73563367}"/>
    <hyperlink ref="A12" location="'مشغول 18'!A1" display="مشغول 18" xr:uid="{70B19DF7-4FA6-4AFD-9385-3F320C7C0565}"/>
  </hyperlink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CAC8D-7CE8-4453-BE52-08A63DCB1114}">
  <sheetPr>
    <tabColor theme="9" tint="0.59999389629810485"/>
  </sheetPr>
  <dimension ref="A1:L1126"/>
  <sheetViews>
    <sheetView showGridLines="0" rightToLeft="1" topLeftCell="F1" zoomScaleNormal="100" workbookViewId="0">
      <pane xSplit="2" ySplit="5" topLeftCell="H534" activePane="bottomRight" state="frozen"/>
      <selection activeCell="K993" sqref="K993"/>
      <selection pane="topRight" activeCell="K993" sqref="K993"/>
      <selection pane="bottomLeft" activeCell="K993" sqref="K993"/>
      <selection pane="bottomRight" activeCell="K543" sqref="K543:K544"/>
    </sheetView>
  </sheetViews>
  <sheetFormatPr defaultColWidth="9.140625" defaultRowHeight="28.5" x14ac:dyDescent="0.45"/>
  <cols>
    <col min="1" max="1" width="14.28515625" style="2" hidden="1" customWidth="1"/>
    <col min="2" max="2" width="20.28515625" style="2" hidden="1" customWidth="1"/>
    <col min="3" max="3" width="20" style="2" hidden="1" customWidth="1"/>
    <col min="4" max="4" width="20.28515625" style="2" hidden="1" customWidth="1"/>
    <col min="5" max="5" width="42.7109375" style="2" hidden="1" customWidth="1"/>
    <col min="6" max="6" width="9.140625" style="2"/>
    <col min="7" max="7" width="14.28515625" style="2" customWidth="1"/>
    <col min="8" max="8" width="20.28515625" style="46" customWidth="1"/>
    <col min="9" max="9" width="20.42578125" style="46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16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Pro</v>
      </c>
      <c r="E2" s="211"/>
      <c r="F2" s="1"/>
      <c r="G2" s="212" t="s">
        <v>1</v>
      </c>
      <c r="H2" s="212"/>
      <c r="I2" s="212"/>
      <c r="J2" s="3"/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108</v>
      </c>
      <c r="I5" s="115" t="s">
        <v>109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>
        <v>46157</v>
      </c>
      <c r="H6" s="15">
        <v>678</v>
      </c>
      <c r="I6" s="15"/>
      <c r="J6" s="34">
        <f>H6-I6</f>
        <v>678</v>
      </c>
      <c r="K6" s="16" t="s">
        <v>169</v>
      </c>
      <c r="L6" s="7"/>
    </row>
    <row r="7" spans="1:12" s="9" customFormat="1" ht="18.75" x14ac:dyDescent="0.3">
      <c r="A7" s="14"/>
      <c r="B7" s="17"/>
      <c r="C7" s="17"/>
      <c r="D7" s="17">
        <f t="shared" ref="D7:D22" si="0">D6+B7-C7</f>
        <v>0</v>
      </c>
      <c r="E7" s="16"/>
      <c r="F7" s="7"/>
      <c r="G7" s="14">
        <v>46164</v>
      </c>
      <c r="H7" s="17">
        <v>1180</v>
      </c>
      <c r="I7" s="17"/>
      <c r="J7" s="35">
        <f>J6+H7-I7</f>
        <v>1858</v>
      </c>
      <c r="K7" s="18" t="s">
        <v>170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>
        <v>46164</v>
      </c>
      <c r="H8" s="17">
        <v>240</v>
      </c>
      <c r="I8" s="17"/>
      <c r="J8" s="35">
        <f t="shared" ref="J8:J22" si="1">J7+H8-I8</f>
        <v>2098</v>
      </c>
      <c r="K8" s="18" t="s">
        <v>178</v>
      </c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>
        <v>46164</v>
      </c>
      <c r="H9" s="17"/>
      <c r="I9" s="17">
        <v>660</v>
      </c>
      <c r="J9" s="35">
        <f t="shared" si="1"/>
        <v>1438</v>
      </c>
      <c r="K9" s="18" t="s">
        <v>181</v>
      </c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>
        <v>46164</v>
      </c>
      <c r="H10" s="17"/>
      <c r="I10" s="17">
        <v>100</v>
      </c>
      <c r="J10" s="35">
        <f t="shared" si="1"/>
        <v>1338</v>
      </c>
      <c r="K10" s="18" t="s">
        <v>182</v>
      </c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>
        <v>46164</v>
      </c>
      <c r="H11" s="17"/>
      <c r="I11" s="17">
        <v>100</v>
      </c>
      <c r="J11" s="35">
        <f t="shared" si="1"/>
        <v>1238</v>
      </c>
      <c r="K11" s="18" t="s">
        <v>183</v>
      </c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>
        <v>46164</v>
      </c>
      <c r="H12" s="17"/>
      <c r="I12" s="17">
        <v>500</v>
      </c>
      <c r="J12" s="35">
        <f t="shared" si="1"/>
        <v>738</v>
      </c>
      <c r="K12" s="18" t="s">
        <v>184</v>
      </c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>
        <v>46167</v>
      </c>
      <c r="H13" s="17"/>
      <c r="I13" s="17">
        <v>49.5</v>
      </c>
      <c r="J13" s="35">
        <f t="shared" si="1"/>
        <v>688.5</v>
      </c>
      <c r="K13" s="18" t="s">
        <v>191</v>
      </c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>
        <v>46167</v>
      </c>
      <c r="H14" s="17"/>
      <c r="I14" s="17">
        <v>5.5</v>
      </c>
      <c r="J14" s="35">
        <f t="shared" si="1"/>
        <v>683</v>
      </c>
      <c r="K14" s="18" t="s">
        <v>192</v>
      </c>
      <c r="L14" s="7"/>
    </row>
    <row r="15" spans="1:12" s="9" customFormat="1" ht="18.75" x14ac:dyDescent="0.3">
      <c r="A15" s="19"/>
      <c r="B15" s="17"/>
      <c r="C15" s="17"/>
      <c r="D15" s="17">
        <f t="shared" si="0"/>
        <v>0</v>
      </c>
      <c r="E15" s="18"/>
      <c r="F15" s="7"/>
      <c r="G15" s="19">
        <v>46167</v>
      </c>
      <c r="H15" s="17"/>
      <c r="I15" s="17">
        <v>10</v>
      </c>
      <c r="J15" s="35">
        <f t="shared" si="1"/>
        <v>673</v>
      </c>
      <c r="K15" s="20" t="s">
        <v>193</v>
      </c>
      <c r="L15" s="7"/>
    </row>
    <row r="16" spans="1:12" s="9" customFormat="1" ht="18.75" x14ac:dyDescent="0.3">
      <c r="A16" s="19"/>
      <c r="B16" s="17"/>
      <c r="C16" s="17"/>
      <c r="D16" s="17">
        <f t="shared" si="0"/>
        <v>0</v>
      </c>
      <c r="E16" s="18"/>
      <c r="F16" s="7"/>
      <c r="G16" s="19">
        <v>46167</v>
      </c>
      <c r="H16" s="17"/>
      <c r="I16" s="17">
        <v>300</v>
      </c>
      <c r="J16" s="35">
        <f t="shared" si="1"/>
        <v>373</v>
      </c>
      <c r="K16" s="20" t="s">
        <v>194</v>
      </c>
      <c r="L16" s="7"/>
    </row>
    <row r="17" spans="1:12" s="9" customFormat="1" ht="18.75" x14ac:dyDescent="0.3">
      <c r="A17" s="19"/>
      <c r="B17" s="17"/>
      <c r="C17" s="17"/>
      <c r="D17" s="17">
        <f t="shared" si="0"/>
        <v>0</v>
      </c>
      <c r="E17" s="18"/>
      <c r="F17" s="7"/>
      <c r="G17" s="19">
        <v>46168</v>
      </c>
      <c r="H17" s="17"/>
      <c r="I17" s="17">
        <v>30</v>
      </c>
      <c r="J17" s="35">
        <f t="shared" si="1"/>
        <v>343</v>
      </c>
      <c r="K17" s="18" t="s">
        <v>197</v>
      </c>
      <c r="L17" s="7"/>
    </row>
    <row r="18" spans="1:12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>
        <v>46168</v>
      </c>
      <c r="H18" s="17">
        <v>4940</v>
      </c>
      <c r="I18" s="17"/>
      <c r="J18" s="35">
        <f t="shared" si="1"/>
        <v>5283</v>
      </c>
      <c r="K18" s="20" t="s">
        <v>202</v>
      </c>
      <c r="L18" s="7"/>
    </row>
    <row r="19" spans="1:12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>
        <v>46168</v>
      </c>
      <c r="H19" s="17"/>
      <c r="I19" s="17">
        <v>250</v>
      </c>
      <c r="J19" s="35">
        <f t="shared" si="1"/>
        <v>5033</v>
      </c>
      <c r="K19" s="20" t="s">
        <v>184</v>
      </c>
      <c r="L19" s="7"/>
    </row>
    <row r="20" spans="1:12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>
        <v>46168</v>
      </c>
      <c r="H20" s="17"/>
      <c r="I20" s="17">
        <v>120</v>
      </c>
      <c r="J20" s="35">
        <f t="shared" si="1"/>
        <v>4913</v>
      </c>
      <c r="K20" s="18" t="s">
        <v>205</v>
      </c>
      <c r="L20" s="7"/>
    </row>
    <row r="21" spans="1:12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>
        <v>46174</v>
      </c>
      <c r="H21" s="17"/>
      <c r="I21" s="17">
        <v>3650</v>
      </c>
      <c r="J21" s="35">
        <f t="shared" si="1"/>
        <v>1263</v>
      </c>
      <c r="K21" s="20" t="s">
        <v>209</v>
      </c>
      <c r="L21" s="7"/>
    </row>
    <row r="22" spans="1:12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>
        <v>46174</v>
      </c>
      <c r="H22" s="17"/>
      <c r="I22" s="17">
        <v>385</v>
      </c>
      <c r="J22" s="35">
        <f t="shared" si="1"/>
        <v>878</v>
      </c>
      <c r="K22" s="20" t="s">
        <v>210</v>
      </c>
      <c r="L22" s="7"/>
    </row>
    <row r="23" spans="1:12" s="9" customFormat="1" ht="18.75" x14ac:dyDescent="0.3">
      <c r="A23" s="19"/>
      <c r="B23" s="17"/>
      <c r="C23" s="17"/>
      <c r="D23" s="17">
        <f t="shared" ref="D23:D28" si="2">D22+B23-C23</f>
        <v>0</v>
      </c>
      <c r="E23" s="18"/>
      <c r="F23" s="7"/>
      <c r="G23" s="19">
        <v>46174</v>
      </c>
      <c r="H23" s="17"/>
      <c r="I23" s="17">
        <v>12</v>
      </c>
      <c r="J23" s="35">
        <f t="shared" ref="J23:J28" si="3">J22+H23-I23</f>
        <v>866</v>
      </c>
      <c r="K23" s="20" t="s">
        <v>211</v>
      </c>
      <c r="L23" s="7"/>
    </row>
    <row r="24" spans="1:12" s="9" customFormat="1" ht="18.75" x14ac:dyDescent="0.3">
      <c r="A24" s="19"/>
      <c r="B24" s="17"/>
      <c r="C24" s="17"/>
      <c r="D24" s="17">
        <f t="shared" si="2"/>
        <v>0</v>
      </c>
      <c r="E24" s="18"/>
      <c r="F24" s="7"/>
      <c r="G24" s="19">
        <v>46174</v>
      </c>
      <c r="H24" s="17"/>
      <c r="I24" s="17">
        <v>124</v>
      </c>
      <c r="J24" s="35">
        <f t="shared" si="3"/>
        <v>742</v>
      </c>
      <c r="K24" s="20" t="s">
        <v>212</v>
      </c>
      <c r="L24" s="7"/>
    </row>
    <row r="25" spans="1:12" s="9" customFormat="1" ht="18.75" x14ac:dyDescent="0.3">
      <c r="A25" s="19"/>
      <c r="B25" s="17"/>
      <c r="C25" s="17"/>
      <c r="D25" s="17">
        <f t="shared" si="2"/>
        <v>0</v>
      </c>
      <c r="E25" s="18"/>
      <c r="F25" s="7"/>
      <c r="G25" s="19">
        <v>46174</v>
      </c>
      <c r="H25" s="17"/>
      <c r="I25" s="17">
        <v>100</v>
      </c>
      <c r="J25" s="35">
        <f t="shared" si="3"/>
        <v>642</v>
      </c>
      <c r="K25" s="20" t="s">
        <v>213</v>
      </c>
      <c r="L25" s="7"/>
    </row>
    <row r="26" spans="1:12" s="9" customFormat="1" ht="18.75" x14ac:dyDescent="0.3">
      <c r="A26" s="19"/>
      <c r="B26" s="17"/>
      <c r="C26" s="17"/>
      <c r="D26" s="17">
        <f t="shared" si="2"/>
        <v>0</v>
      </c>
      <c r="E26" s="18"/>
      <c r="F26" s="7"/>
      <c r="G26" s="19">
        <v>46174</v>
      </c>
      <c r="H26" s="17"/>
      <c r="I26" s="17">
        <v>12</v>
      </c>
      <c r="J26" s="35">
        <f t="shared" si="3"/>
        <v>630</v>
      </c>
      <c r="K26" s="20" t="s">
        <v>214</v>
      </c>
      <c r="L26" s="7"/>
    </row>
    <row r="27" spans="1:12" s="9" customFormat="1" ht="18.75" x14ac:dyDescent="0.3">
      <c r="A27" s="19"/>
      <c r="B27" s="17"/>
      <c r="C27" s="17"/>
      <c r="D27" s="17">
        <f t="shared" si="2"/>
        <v>0</v>
      </c>
      <c r="E27" s="18"/>
      <c r="F27" s="7"/>
      <c r="G27" s="19">
        <v>46175</v>
      </c>
      <c r="H27" s="17">
        <v>2600</v>
      </c>
      <c r="I27" s="17"/>
      <c r="J27" s="35">
        <f t="shared" si="3"/>
        <v>3230</v>
      </c>
      <c r="K27" s="20" t="s">
        <v>215</v>
      </c>
      <c r="L27" s="7"/>
    </row>
    <row r="28" spans="1:12" s="9" customFormat="1" ht="18.75" x14ac:dyDescent="0.3">
      <c r="A28" s="19"/>
      <c r="B28" s="17"/>
      <c r="C28" s="17"/>
      <c r="D28" s="17">
        <f t="shared" si="2"/>
        <v>0</v>
      </c>
      <c r="E28" s="18"/>
      <c r="F28" s="7"/>
      <c r="G28" s="19">
        <v>46175</v>
      </c>
      <c r="H28" s="17"/>
      <c r="I28" s="17">
        <v>2600</v>
      </c>
      <c r="J28" s="35">
        <f t="shared" si="3"/>
        <v>630</v>
      </c>
      <c r="K28" s="20" t="s">
        <v>216</v>
      </c>
      <c r="L28" s="7"/>
    </row>
    <row r="29" spans="1:12" s="9" customFormat="1" ht="18.75" x14ac:dyDescent="0.3">
      <c r="A29" s="19"/>
      <c r="B29" s="17"/>
      <c r="C29" s="17"/>
      <c r="D29" s="17">
        <f t="shared" ref="D29:D42" si="4">D28+B29-C29</f>
        <v>0</v>
      </c>
      <c r="E29" s="18"/>
      <c r="F29" s="7"/>
      <c r="G29" s="19">
        <v>46175</v>
      </c>
      <c r="H29" s="17">
        <v>500</v>
      </c>
      <c r="I29" s="17"/>
      <c r="J29" s="35">
        <f t="shared" ref="J29:J49" si="5">J28+H29-I29</f>
        <v>1130</v>
      </c>
      <c r="K29" s="20" t="s">
        <v>217</v>
      </c>
      <c r="L29" s="7"/>
    </row>
    <row r="30" spans="1:12" s="9" customFormat="1" ht="18.75" x14ac:dyDescent="0.3">
      <c r="A30" s="19"/>
      <c r="B30" s="17"/>
      <c r="C30" s="17"/>
      <c r="D30" s="17">
        <f t="shared" si="4"/>
        <v>0</v>
      </c>
      <c r="E30" s="18"/>
      <c r="F30" s="7"/>
      <c r="G30" s="19">
        <v>46175</v>
      </c>
      <c r="H30" s="17"/>
      <c r="I30" s="17">
        <v>625</v>
      </c>
      <c r="J30" s="35">
        <f t="shared" si="5"/>
        <v>505</v>
      </c>
      <c r="K30" s="20" t="s">
        <v>218</v>
      </c>
      <c r="L30" s="7"/>
    </row>
    <row r="31" spans="1:12" s="9" customFormat="1" ht="18.75" x14ac:dyDescent="0.3">
      <c r="A31" s="19"/>
      <c r="B31" s="17"/>
      <c r="C31" s="17"/>
      <c r="D31" s="17">
        <f t="shared" si="4"/>
        <v>0</v>
      </c>
      <c r="E31" s="18"/>
      <c r="F31" s="7"/>
      <c r="G31" s="19">
        <v>46175</v>
      </c>
      <c r="H31" s="17">
        <v>500</v>
      </c>
      <c r="I31" s="17"/>
      <c r="J31" s="35">
        <f t="shared" si="5"/>
        <v>1005</v>
      </c>
      <c r="K31" s="20" t="s">
        <v>215</v>
      </c>
      <c r="L31" s="7"/>
    </row>
    <row r="32" spans="1:12" s="9" customFormat="1" ht="18.75" x14ac:dyDescent="0.3">
      <c r="A32" s="19"/>
      <c r="B32" s="17"/>
      <c r="C32" s="17"/>
      <c r="D32" s="17">
        <f t="shared" si="4"/>
        <v>0</v>
      </c>
      <c r="E32" s="18"/>
      <c r="F32" s="7"/>
      <c r="G32" s="19">
        <v>46175</v>
      </c>
      <c r="H32" s="17"/>
      <c r="I32" s="17">
        <v>10</v>
      </c>
      <c r="J32" s="35">
        <f t="shared" si="5"/>
        <v>995</v>
      </c>
      <c r="K32" s="20" t="s">
        <v>219</v>
      </c>
      <c r="L32" s="7"/>
    </row>
    <row r="33" spans="1:12" s="9" customFormat="1" ht="18.75" x14ac:dyDescent="0.3">
      <c r="A33" s="19"/>
      <c r="B33" s="17"/>
      <c r="C33" s="17"/>
      <c r="D33" s="17">
        <f t="shared" si="4"/>
        <v>0</v>
      </c>
      <c r="E33" s="18"/>
      <c r="F33" s="7"/>
      <c r="G33" s="19">
        <v>46176</v>
      </c>
      <c r="H33" s="17"/>
      <c r="I33" s="17">
        <v>200</v>
      </c>
      <c r="J33" s="35">
        <f t="shared" si="5"/>
        <v>795</v>
      </c>
      <c r="K33" s="20" t="s">
        <v>223</v>
      </c>
      <c r="L33" s="7"/>
    </row>
    <row r="34" spans="1:12" s="9" customFormat="1" ht="18.75" x14ac:dyDescent="0.3">
      <c r="A34" s="19"/>
      <c r="B34" s="17"/>
      <c r="C34" s="17"/>
      <c r="D34" s="17">
        <f t="shared" si="4"/>
        <v>0</v>
      </c>
      <c r="E34" s="18"/>
      <c r="F34" s="7"/>
      <c r="G34" s="19">
        <v>46176</v>
      </c>
      <c r="H34" s="17"/>
      <c r="I34" s="17">
        <f>25+24+120+12</f>
        <v>181</v>
      </c>
      <c r="J34" s="35">
        <f t="shared" si="5"/>
        <v>614</v>
      </c>
      <c r="K34" s="20" t="s">
        <v>218</v>
      </c>
      <c r="L34" s="7"/>
    </row>
    <row r="35" spans="1:12" s="9" customFormat="1" ht="18.75" x14ac:dyDescent="0.3">
      <c r="A35" s="19"/>
      <c r="B35" s="17"/>
      <c r="C35" s="17"/>
      <c r="D35" s="17">
        <f t="shared" si="4"/>
        <v>0</v>
      </c>
      <c r="E35" s="18"/>
      <c r="F35" s="7"/>
      <c r="G35" s="19">
        <v>46177</v>
      </c>
      <c r="H35" s="17">
        <v>598</v>
      </c>
      <c r="I35" s="17"/>
      <c r="J35" s="35">
        <f t="shared" si="5"/>
        <v>1212</v>
      </c>
      <c r="K35" s="18" t="s">
        <v>231</v>
      </c>
      <c r="L35" s="7"/>
    </row>
    <row r="36" spans="1:12" s="9" customFormat="1" ht="18.75" x14ac:dyDescent="0.3">
      <c r="A36" s="19"/>
      <c r="B36" s="17"/>
      <c r="C36" s="17"/>
      <c r="D36" s="17">
        <f t="shared" si="4"/>
        <v>0</v>
      </c>
      <c r="E36" s="18"/>
      <c r="F36" s="7"/>
      <c r="G36" s="19">
        <v>46177</v>
      </c>
      <c r="H36" s="17">
        <v>474</v>
      </c>
      <c r="I36" s="17"/>
      <c r="J36" s="35">
        <f t="shared" si="5"/>
        <v>1686</v>
      </c>
      <c r="K36" s="18" t="s">
        <v>233</v>
      </c>
      <c r="L36" s="7"/>
    </row>
    <row r="37" spans="1:12" s="9" customFormat="1" ht="18.75" x14ac:dyDescent="0.3">
      <c r="A37" s="19"/>
      <c r="B37" s="17"/>
      <c r="C37" s="17"/>
      <c r="D37" s="17">
        <f t="shared" si="4"/>
        <v>0</v>
      </c>
      <c r="E37" s="18"/>
      <c r="F37" s="7"/>
      <c r="G37" s="19">
        <v>46177</v>
      </c>
      <c r="H37" s="17">
        <v>643</v>
      </c>
      <c r="I37" s="17"/>
      <c r="J37" s="35">
        <f t="shared" si="5"/>
        <v>2329</v>
      </c>
      <c r="K37" s="18" t="s">
        <v>235</v>
      </c>
      <c r="L37" s="7"/>
    </row>
    <row r="38" spans="1:12" s="9" customFormat="1" ht="18.75" x14ac:dyDescent="0.3">
      <c r="A38" s="19"/>
      <c r="B38" s="17"/>
      <c r="C38" s="17"/>
      <c r="D38" s="17">
        <f t="shared" si="4"/>
        <v>0</v>
      </c>
      <c r="E38" s="18"/>
      <c r="F38" s="7"/>
      <c r="G38" s="19">
        <v>46177</v>
      </c>
      <c r="H38" s="17"/>
      <c r="I38" s="17">
        <v>115</v>
      </c>
      <c r="J38" s="35">
        <f t="shared" si="5"/>
        <v>2214</v>
      </c>
      <c r="K38" s="20" t="s">
        <v>236</v>
      </c>
      <c r="L38" s="7"/>
    </row>
    <row r="39" spans="1:12" s="9" customFormat="1" ht="18.75" x14ac:dyDescent="0.3">
      <c r="A39" s="19"/>
      <c r="B39" s="17"/>
      <c r="C39" s="17"/>
      <c r="D39" s="17">
        <f t="shared" si="4"/>
        <v>0</v>
      </c>
      <c r="E39" s="18"/>
      <c r="F39" s="7"/>
      <c r="G39" s="19">
        <v>46177</v>
      </c>
      <c r="H39" s="17"/>
      <c r="I39" s="17">
        <v>165</v>
      </c>
      <c r="J39" s="35">
        <f t="shared" si="5"/>
        <v>2049</v>
      </c>
      <c r="K39" s="20" t="s">
        <v>237</v>
      </c>
      <c r="L39" s="7"/>
    </row>
    <row r="40" spans="1:12" s="9" customFormat="1" ht="18.75" x14ac:dyDescent="0.3">
      <c r="A40" s="19"/>
      <c r="B40" s="17"/>
      <c r="C40" s="17"/>
      <c r="D40" s="17"/>
      <c r="E40" s="18"/>
      <c r="F40" s="7"/>
      <c r="G40" s="19">
        <v>46178</v>
      </c>
      <c r="H40" s="17"/>
      <c r="I40" s="17">
        <v>130</v>
      </c>
      <c r="J40" s="35">
        <f t="shared" si="5"/>
        <v>1919</v>
      </c>
      <c r="K40" s="20" t="s">
        <v>300</v>
      </c>
      <c r="L40" s="7"/>
    </row>
    <row r="41" spans="1:12" s="9" customFormat="1" ht="18.75" x14ac:dyDescent="0.3">
      <c r="A41" s="19"/>
      <c r="B41" s="17"/>
      <c r="C41" s="17"/>
      <c r="D41" s="17">
        <f>D39+B41-C41</f>
        <v>0</v>
      </c>
      <c r="E41" s="18"/>
      <c r="F41" s="7"/>
      <c r="G41" s="19">
        <v>46178</v>
      </c>
      <c r="H41" s="17"/>
      <c r="I41" s="17">
        <v>150</v>
      </c>
      <c r="J41" s="35">
        <f t="shared" si="5"/>
        <v>1769</v>
      </c>
      <c r="K41" s="20" t="s">
        <v>241</v>
      </c>
      <c r="L41" s="7"/>
    </row>
    <row r="42" spans="1:12" s="9" customFormat="1" ht="18.75" x14ac:dyDescent="0.3">
      <c r="A42" s="19"/>
      <c r="B42" s="17"/>
      <c r="C42" s="17"/>
      <c r="D42" s="17">
        <f t="shared" si="4"/>
        <v>0</v>
      </c>
      <c r="E42" s="18"/>
      <c r="F42" s="7"/>
      <c r="G42" s="19">
        <v>46178</v>
      </c>
      <c r="H42" s="17"/>
      <c r="I42" s="17">
        <v>73</v>
      </c>
      <c r="J42" s="35">
        <f t="shared" si="5"/>
        <v>1696</v>
      </c>
      <c r="K42" s="20" t="s">
        <v>242</v>
      </c>
      <c r="L42" s="7"/>
    </row>
    <row r="43" spans="1:12" s="9" customFormat="1" ht="18.75" x14ac:dyDescent="0.3">
      <c r="A43" s="19"/>
      <c r="B43" s="17"/>
      <c r="C43" s="17"/>
      <c r="D43" s="17">
        <f t="shared" ref="D43:D58" si="6">D42+B43-C43</f>
        <v>0</v>
      </c>
      <c r="E43" s="18"/>
      <c r="F43" s="7"/>
      <c r="G43" s="19">
        <v>46178</v>
      </c>
      <c r="H43" s="17"/>
      <c r="I43" s="17">
        <v>17</v>
      </c>
      <c r="J43" s="35">
        <f t="shared" si="5"/>
        <v>1679</v>
      </c>
      <c r="K43" s="20" t="s">
        <v>243</v>
      </c>
      <c r="L43" s="7"/>
    </row>
    <row r="44" spans="1:12" s="9" customFormat="1" ht="18.75" x14ac:dyDescent="0.3">
      <c r="A44" s="19"/>
      <c r="B44" s="17"/>
      <c r="C44" s="17"/>
      <c r="D44" s="17">
        <f t="shared" si="6"/>
        <v>0</v>
      </c>
      <c r="E44" s="18"/>
      <c r="F44" s="7"/>
      <c r="G44" s="19">
        <v>46181</v>
      </c>
      <c r="H44" s="17"/>
      <c r="I44" s="17">
        <v>120</v>
      </c>
      <c r="J44" s="35">
        <f t="shared" si="5"/>
        <v>1559</v>
      </c>
      <c r="K44" s="20" t="s">
        <v>183</v>
      </c>
      <c r="L44" s="7"/>
    </row>
    <row r="45" spans="1:12" s="9" customFormat="1" ht="18.75" x14ac:dyDescent="0.3">
      <c r="A45" s="19"/>
      <c r="B45" s="17"/>
      <c r="C45" s="17"/>
      <c r="D45" s="17">
        <f t="shared" si="6"/>
        <v>0</v>
      </c>
      <c r="E45" s="18"/>
      <c r="F45" s="7"/>
      <c r="G45" s="19">
        <v>46181</v>
      </c>
      <c r="H45" s="17"/>
      <c r="I45" s="17">
        <v>50</v>
      </c>
      <c r="J45" s="35">
        <f t="shared" si="5"/>
        <v>1509</v>
      </c>
      <c r="K45" s="20" t="s">
        <v>237</v>
      </c>
      <c r="L45" s="7"/>
    </row>
    <row r="46" spans="1:12" s="9" customFormat="1" ht="18.75" x14ac:dyDescent="0.3">
      <c r="A46" s="19"/>
      <c r="B46" s="17"/>
      <c r="C46" s="17"/>
      <c r="D46" s="17">
        <f t="shared" si="6"/>
        <v>0</v>
      </c>
      <c r="E46" s="18"/>
      <c r="F46" s="7"/>
      <c r="G46" s="19">
        <v>46182</v>
      </c>
      <c r="H46" s="17">
        <v>193</v>
      </c>
      <c r="I46" s="17"/>
      <c r="J46" s="35">
        <f t="shared" si="5"/>
        <v>1702</v>
      </c>
      <c r="K46" s="18" t="s">
        <v>257</v>
      </c>
      <c r="L46" s="7"/>
    </row>
    <row r="47" spans="1:12" s="9" customFormat="1" ht="18.75" x14ac:dyDescent="0.3">
      <c r="A47" s="19"/>
      <c r="B47" s="17"/>
      <c r="C47" s="17"/>
      <c r="D47" s="17"/>
      <c r="E47" s="18"/>
      <c r="F47" s="7"/>
      <c r="G47" s="19">
        <v>46182</v>
      </c>
      <c r="H47" s="17">
        <v>2000</v>
      </c>
      <c r="I47" s="17"/>
      <c r="J47" s="35">
        <f t="shared" si="5"/>
        <v>3702</v>
      </c>
      <c r="K47" s="18" t="s">
        <v>215</v>
      </c>
      <c r="L47" s="7"/>
    </row>
    <row r="48" spans="1:12" s="9" customFormat="1" ht="18.75" x14ac:dyDescent="0.3">
      <c r="A48" s="19"/>
      <c r="B48" s="17"/>
      <c r="C48" s="17"/>
      <c r="D48" s="17">
        <f>D46+B48-C48</f>
        <v>0</v>
      </c>
      <c r="E48" s="18"/>
      <c r="F48" s="7"/>
      <c r="G48" s="19">
        <v>46182</v>
      </c>
      <c r="H48" s="17"/>
      <c r="I48" s="17">
        <v>108</v>
      </c>
      <c r="J48" s="35">
        <f t="shared" si="5"/>
        <v>3594</v>
      </c>
      <c r="K48" s="18" t="s">
        <v>260</v>
      </c>
      <c r="L48" s="7"/>
    </row>
    <row r="49" spans="1:12" s="9" customFormat="1" ht="18.75" x14ac:dyDescent="0.3">
      <c r="A49" s="19"/>
      <c r="B49" s="17"/>
      <c r="C49" s="17"/>
      <c r="D49" s="17">
        <f t="shared" si="6"/>
        <v>0</v>
      </c>
      <c r="E49" s="18"/>
      <c r="F49" s="7"/>
      <c r="G49" s="19">
        <v>46182</v>
      </c>
      <c r="H49" s="17"/>
      <c r="I49" s="17">
        <v>430</v>
      </c>
      <c r="J49" s="35">
        <f t="shared" si="5"/>
        <v>3164</v>
      </c>
      <c r="K49" s="18" t="s">
        <v>260</v>
      </c>
      <c r="L49" s="7"/>
    </row>
    <row r="50" spans="1:12" s="9" customFormat="1" ht="18.75" x14ac:dyDescent="0.3">
      <c r="A50" s="19"/>
      <c r="B50" s="17"/>
      <c r="C50" s="17"/>
      <c r="D50" s="17">
        <f t="shared" si="6"/>
        <v>0</v>
      </c>
      <c r="E50" s="18"/>
      <c r="F50" s="7"/>
      <c r="G50" s="19">
        <v>46182</v>
      </c>
      <c r="H50" s="17"/>
      <c r="I50" s="17">
        <v>150</v>
      </c>
      <c r="J50" s="35">
        <f t="shared" ref="J50:J70" si="7">J49+H50-I50</f>
        <v>3014</v>
      </c>
      <c r="K50" s="18" t="s">
        <v>262</v>
      </c>
      <c r="L50" s="7"/>
    </row>
    <row r="51" spans="1:12" s="9" customFormat="1" ht="18.75" x14ac:dyDescent="0.3">
      <c r="A51" s="19"/>
      <c r="B51" s="17"/>
      <c r="C51" s="17"/>
      <c r="D51" s="17">
        <f t="shared" si="6"/>
        <v>0</v>
      </c>
      <c r="E51" s="18"/>
      <c r="F51" s="7"/>
      <c r="G51" s="19">
        <v>46182</v>
      </c>
      <c r="H51" s="17"/>
      <c r="I51" s="17">
        <v>52</v>
      </c>
      <c r="J51" s="35">
        <f t="shared" si="7"/>
        <v>2962</v>
      </c>
      <c r="K51" s="18" t="s">
        <v>262</v>
      </c>
      <c r="L51" s="7"/>
    </row>
    <row r="52" spans="1:12" s="9" customFormat="1" ht="18.75" x14ac:dyDescent="0.3">
      <c r="A52" s="19"/>
      <c r="B52" s="17"/>
      <c r="C52" s="17"/>
      <c r="D52" s="17">
        <f t="shared" si="6"/>
        <v>0</v>
      </c>
      <c r="E52" s="18"/>
      <c r="F52" s="7"/>
      <c r="G52" s="19">
        <v>46182</v>
      </c>
      <c r="H52" s="17"/>
      <c r="I52" s="17">
        <v>400</v>
      </c>
      <c r="J52" s="35">
        <f t="shared" si="7"/>
        <v>2562</v>
      </c>
      <c r="K52" s="20" t="s">
        <v>271</v>
      </c>
      <c r="L52" s="7"/>
    </row>
    <row r="53" spans="1:12" s="9" customFormat="1" ht="18.75" x14ac:dyDescent="0.3">
      <c r="A53" s="19"/>
      <c r="B53" s="17"/>
      <c r="C53" s="17"/>
      <c r="D53" s="17">
        <f t="shared" si="6"/>
        <v>0</v>
      </c>
      <c r="E53" s="18"/>
      <c r="F53" s="7"/>
      <c r="G53" s="19">
        <v>46182</v>
      </c>
      <c r="H53" s="17"/>
      <c r="I53" s="17">
        <v>1225</v>
      </c>
      <c r="J53" s="35">
        <f t="shared" si="7"/>
        <v>1337</v>
      </c>
      <c r="K53" s="20" t="s">
        <v>272</v>
      </c>
      <c r="L53" s="7"/>
    </row>
    <row r="54" spans="1:12" s="9" customFormat="1" ht="18.75" x14ac:dyDescent="0.3">
      <c r="A54" s="19"/>
      <c r="B54" s="17"/>
      <c r="C54" s="17"/>
      <c r="D54" s="17">
        <f t="shared" si="6"/>
        <v>0</v>
      </c>
      <c r="E54" s="18"/>
      <c r="F54" s="7"/>
      <c r="G54" s="19">
        <v>46183</v>
      </c>
      <c r="H54" s="17"/>
      <c r="I54" s="17">
        <v>67</v>
      </c>
      <c r="J54" s="35">
        <f t="shared" si="7"/>
        <v>1270</v>
      </c>
      <c r="K54" s="20" t="s">
        <v>277</v>
      </c>
      <c r="L54" s="7"/>
    </row>
    <row r="55" spans="1:12" s="9" customFormat="1" ht="18.75" x14ac:dyDescent="0.3">
      <c r="A55" s="19"/>
      <c r="B55" s="17"/>
      <c r="C55" s="17"/>
      <c r="D55" s="17">
        <f t="shared" si="6"/>
        <v>0</v>
      </c>
      <c r="E55" s="18"/>
      <c r="F55" s="7"/>
      <c r="G55" s="19">
        <v>46183</v>
      </c>
      <c r="H55" s="17"/>
      <c r="I55" s="17">
        <v>20</v>
      </c>
      <c r="J55" s="35">
        <f t="shared" si="7"/>
        <v>1250</v>
      </c>
      <c r="K55" s="20" t="s">
        <v>281</v>
      </c>
      <c r="L55" s="7"/>
    </row>
    <row r="56" spans="1:12" s="9" customFormat="1" ht="18.75" x14ac:dyDescent="0.3">
      <c r="A56" s="19"/>
      <c r="B56" s="17"/>
      <c r="C56" s="17"/>
      <c r="D56" s="17">
        <f t="shared" si="6"/>
        <v>0</v>
      </c>
      <c r="E56" s="18"/>
      <c r="F56" s="7"/>
      <c r="G56" s="19">
        <v>46184</v>
      </c>
      <c r="H56" s="17"/>
      <c r="I56" s="17">
        <v>200</v>
      </c>
      <c r="J56" s="35">
        <f t="shared" si="7"/>
        <v>1050</v>
      </c>
      <c r="K56" s="20" t="s">
        <v>182</v>
      </c>
      <c r="L56" s="7"/>
    </row>
    <row r="57" spans="1:12" s="9" customFormat="1" ht="18.75" x14ac:dyDescent="0.3">
      <c r="A57" s="19"/>
      <c r="B57" s="17"/>
      <c r="C57" s="17"/>
      <c r="D57" s="17">
        <f t="shared" si="6"/>
        <v>0</v>
      </c>
      <c r="E57" s="18"/>
      <c r="F57" s="7"/>
      <c r="G57" s="19">
        <v>46184</v>
      </c>
      <c r="H57" s="17"/>
      <c r="I57" s="17">
        <v>70</v>
      </c>
      <c r="J57" s="35">
        <f t="shared" si="7"/>
        <v>980</v>
      </c>
      <c r="K57" s="20" t="s">
        <v>283</v>
      </c>
      <c r="L57" s="7"/>
    </row>
    <row r="58" spans="1:12" s="9" customFormat="1" ht="18.75" x14ac:dyDescent="0.3">
      <c r="A58" s="19"/>
      <c r="B58" s="17"/>
      <c r="C58" s="17"/>
      <c r="D58" s="17">
        <f t="shared" si="6"/>
        <v>0</v>
      </c>
      <c r="E58" s="18"/>
      <c r="F58" s="7"/>
      <c r="G58" s="19">
        <v>46184</v>
      </c>
      <c r="H58" s="17"/>
      <c r="I58" s="17">
        <v>165</v>
      </c>
      <c r="J58" s="35">
        <f t="shared" si="7"/>
        <v>815</v>
      </c>
      <c r="K58" s="20" t="s">
        <v>277</v>
      </c>
      <c r="L58" s="7"/>
    </row>
    <row r="59" spans="1:12" s="9" customFormat="1" ht="18.75" x14ac:dyDescent="0.3">
      <c r="A59" s="19"/>
      <c r="B59" s="17"/>
      <c r="C59" s="17"/>
      <c r="D59" s="17">
        <f t="shared" ref="D59:D85" si="8">D58+B59-C59</f>
        <v>0</v>
      </c>
      <c r="E59" s="18"/>
      <c r="F59" s="7"/>
      <c r="G59" s="19">
        <v>46184</v>
      </c>
      <c r="H59" s="17"/>
      <c r="I59" s="17">
        <v>40</v>
      </c>
      <c r="J59" s="35">
        <f t="shared" si="7"/>
        <v>775</v>
      </c>
      <c r="K59" s="20" t="s">
        <v>277</v>
      </c>
      <c r="L59" s="7"/>
    </row>
    <row r="60" spans="1:12" s="9" customFormat="1" ht="18.75" x14ac:dyDescent="0.3">
      <c r="A60" s="19"/>
      <c r="B60" s="17"/>
      <c r="C60" s="17"/>
      <c r="D60" s="17">
        <f t="shared" si="8"/>
        <v>0</v>
      </c>
      <c r="E60" s="18"/>
      <c r="F60" s="7"/>
      <c r="G60" s="19">
        <v>46184</v>
      </c>
      <c r="H60" s="17">
        <v>680</v>
      </c>
      <c r="I60" s="17"/>
      <c r="J60" s="35">
        <f t="shared" si="7"/>
        <v>1455</v>
      </c>
      <c r="K60" s="18" t="s">
        <v>284</v>
      </c>
      <c r="L60" s="7"/>
    </row>
    <row r="61" spans="1:12" s="9" customFormat="1" ht="18.75" x14ac:dyDescent="0.3">
      <c r="A61" s="19"/>
      <c r="B61" s="17"/>
      <c r="C61" s="17"/>
      <c r="D61" s="17">
        <f t="shared" si="8"/>
        <v>0</v>
      </c>
      <c r="E61" s="18"/>
      <c r="F61" s="7"/>
      <c r="G61" s="19">
        <v>46184</v>
      </c>
      <c r="H61" s="17">
        <v>72</v>
      </c>
      <c r="I61" s="17"/>
      <c r="J61" s="35">
        <f t="shared" si="7"/>
        <v>1527</v>
      </c>
      <c r="K61" s="18" t="s">
        <v>284</v>
      </c>
      <c r="L61" s="7"/>
    </row>
    <row r="62" spans="1:12" s="9" customFormat="1" ht="18.75" x14ac:dyDescent="0.3">
      <c r="A62" s="19"/>
      <c r="B62" s="17"/>
      <c r="C62" s="17"/>
      <c r="D62" s="17">
        <f t="shared" si="8"/>
        <v>0</v>
      </c>
      <c r="E62" s="18"/>
      <c r="F62" s="7"/>
      <c r="G62" s="19">
        <v>46184</v>
      </c>
      <c r="H62" s="17"/>
      <c r="I62" s="17">
        <v>100</v>
      </c>
      <c r="J62" s="35">
        <f t="shared" si="7"/>
        <v>1427</v>
      </c>
      <c r="K62" s="20" t="s">
        <v>183</v>
      </c>
      <c r="L62" s="7"/>
    </row>
    <row r="63" spans="1:12" s="9" customFormat="1" ht="18.75" x14ac:dyDescent="0.3">
      <c r="A63" s="19"/>
      <c r="B63" s="17"/>
      <c r="C63" s="17"/>
      <c r="D63" s="17">
        <f t="shared" si="8"/>
        <v>0</v>
      </c>
      <c r="E63" s="18"/>
      <c r="F63" s="7"/>
      <c r="G63" s="19">
        <v>46185</v>
      </c>
      <c r="H63" s="17">
        <v>13550</v>
      </c>
      <c r="I63" s="17"/>
      <c r="J63" s="35">
        <f t="shared" si="7"/>
        <v>14977</v>
      </c>
      <c r="K63" s="18" t="s">
        <v>294</v>
      </c>
      <c r="L63" s="7"/>
    </row>
    <row r="64" spans="1:12" s="9" customFormat="1" ht="18.75" x14ac:dyDescent="0.3">
      <c r="A64" s="19"/>
      <c r="B64" s="17"/>
      <c r="C64" s="17"/>
      <c r="D64" s="17">
        <f t="shared" si="8"/>
        <v>0</v>
      </c>
      <c r="E64" s="18"/>
      <c r="F64" s="7"/>
      <c r="G64" s="19">
        <v>46185</v>
      </c>
      <c r="H64" s="17"/>
      <c r="I64" s="17">
        <v>2100</v>
      </c>
      <c r="J64" s="35">
        <f t="shared" si="7"/>
        <v>12877</v>
      </c>
      <c r="K64" s="20" t="s">
        <v>295</v>
      </c>
      <c r="L64" s="7"/>
    </row>
    <row r="65" spans="1:12" s="9" customFormat="1" ht="18.75" x14ac:dyDescent="0.3">
      <c r="A65" s="19"/>
      <c r="B65" s="17"/>
      <c r="C65" s="17"/>
      <c r="D65" s="17">
        <f t="shared" si="8"/>
        <v>0</v>
      </c>
      <c r="E65" s="18"/>
      <c r="F65" s="7"/>
      <c r="G65" s="19">
        <v>46185</v>
      </c>
      <c r="H65" s="17">
        <v>528</v>
      </c>
      <c r="I65" s="17"/>
      <c r="J65" s="35">
        <f t="shared" si="7"/>
        <v>13405</v>
      </c>
      <c r="K65" s="18" t="s">
        <v>296</v>
      </c>
      <c r="L65" s="7"/>
    </row>
    <row r="66" spans="1:12" s="9" customFormat="1" ht="18.75" x14ac:dyDescent="0.3">
      <c r="A66" s="19"/>
      <c r="B66" s="17"/>
      <c r="C66" s="17"/>
      <c r="D66" s="17">
        <f t="shared" si="8"/>
        <v>0</v>
      </c>
      <c r="E66" s="18"/>
      <c r="F66" s="7"/>
      <c r="G66" s="19">
        <v>46185</v>
      </c>
      <c r="H66" s="17">
        <v>3913</v>
      </c>
      <c r="I66" s="17"/>
      <c r="J66" s="35">
        <f t="shared" si="7"/>
        <v>17318</v>
      </c>
      <c r="K66" s="18" t="s">
        <v>297</v>
      </c>
      <c r="L66" s="7"/>
    </row>
    <row r="67" spans="1:12" s="9" customFormat="1" ht="18.75" x14ac:dyDescent="0.3">
      <c r="A67" s="19"/>
      <c r="B67" s="17"/>
      <c r="C67" s="17"/>
      <c r="D67" s="17">
        <f t="shared" si="8"/>
        <v>0</v>
      </c>
      <c r="E67" s="18"/>
      <c r="F67" s="7"/>
      <c r="G67" s="19">
        <v>46185</v>
      </c>
      <c r="H67" s="17">
        <v>5800</v>
      </c>
      <c r="I67" s="17"/>
      <c r="J67" s="35">
        <f t="shared" si="7"/>
        <v>23118</v>
      </c>
      <c r="K67" s="20" t="s">
        <v>298</v>
      </c>
      <c r="L67" s="7"/>
    </row>
    <row r="68" spans="1:12" s="9" customFormat="1" ht="18.75" x14ac:dyDescent="0.3">
      <c r="A68" s="19"/>
      <c r="B68" s="17"/>
      <c r="C68" s="17"/>
      <c r="D68" s="17">
        <f t="shared" si="8"/>
        <v>0</v>
      </c>
      <c r="E68" s="18"/>
      <c r="F68" s="7"/>
      <c r="G68" s="19">
        <v>46185</v>
      </c>
      <c r="H68" s="17"/>
      <c r="I68" s="17">
        <v>200</v>
      </c>
      <c r="J68" s="35">
        <f t="shared" si="7"/>
        <v>22918</v>
      </c>
      <c r="K68" s="20" t="s">
        <v>301</v>
      </c>
      <c r="L68" s="7"/>
    </row>
    <row r="69" spans="1:12" s="9" customFormat="1" ht="18.75" x14ac:dyDescent="0.3">
      <c r="A69" s="19"/>
      <c r="B69" s="17"/>
      <c r="C69" s="17"/>
      <c r="D69" s="17">
        <f t="shared" si="8"/>
        <v>0</v>
      </c>
      <c r="E69" s="18"/>
      <c r="F69" s="7"/>
      <c r="G69" s="19">
        <v>46188</v>
      </c>
      <c r="H69" s="17"/>
      <c r="I69" s="17">
        <v>234</v>
      </c>
      <c r="J69" s="35">
        <f t="shared" si="7"/>
        <v>22684</v>
      </c>
      <c r="K69" s="20" t="s">
        <v>307</v>
      </c>
      <c r="L69" s="7"/>
    </row>
    <row r="70" spans="1:12" s="9" customFormat="1" ht="18.75" x14ac:dyDescent="0.3">
      <c r="A70" s="19"/>
      <c r="B70" s="17"/>
      <c r="C70" s="17"/>
      <c r="D70" s="17">
        <f t="shared" si="8"/>
        <v>0</v>
      </c>
      <c r="E70" s="18"/>
      <c r="F70" s="7"/>
      <c r="G70" s="19">
        <v>46189</v>
      </c>
      <c r="H70" s="17"/>
      <c r="I70" s="17">
        <v>6</v>
      </c>
      <c r="J70" s="35">
        <f t="shared" si="7"/>
        <v>22678</v>
      </c>
      <c r="K70" s="20" t="s">
        <v>219</v>
      </c>
      <c r="L70" s="7"/>
    </row>
    <row r="71" spans="1:12" s="9" customFormat="1" ht="18.75" x14ac:dyDescent="0.3">
      <c r="A71" s="19"/>
      <c r="B71" s="17"/>
      <c r="C71" s="17"/>
      <c r="D71" s="17">
        <f t="shared" si="8"/>
        <v>0</v>
      </c>
      <c r="E71" s="18"/>
      <c r="F71" s="7"/>
      <c r="G71" s="19">
        <v>46189</v>
      </c>
      <c r="H71" s="17"/>
      <c r="I71" s="17">
        <v>70</v>
      </c>
      <c r="J71" s="35">
        <f t="shared" ref="J71:J85" si="9">J70+H71-I71</f>
        <v>22608</v>
      </c>
      <c r="K71" s="20" t="s">
        <v>295</v>
      </c>
      <c r="L71" s="7"/>
    </row>
    <row r="72" spans="1:12" s="9" customFormat="1" ht="18.75" x14ac:dyDescent="0.3">
      <c r="A72" s="19"/>
      <c r="B72" s="17"/>
      <c r="C72" s="17"/>
      <c r="D72" s="17"/>
      <c r="E72" s="18"/>
      <c r="F72" s="7"/>
      <c r="G72" s="19">
        <v>46189</v>
      </c>
      <c r="H72" s="17"/>
      <c r="I72" s="17">
        <v>160</v>
      </c>
      <c r="J72" s="35">
        <f t="shared" si="9"/>
        <v>22448</v>
      </c>
      <c r="K72" s="20" t="s">
        <v>332</v>
      </c>
      <c r="L72" s="7"/>
    </row>
    <row r="73" spans="1:12" s="9" customFormat="1" ht="18.75" x14ac:dyDescent="0.3">
      <c r="A73" s="19"/>
      <c r="B73" s="17"/>
      <c r="C73" s="17"/>
      <c r="D73" s="17">
        <f>D71+B73-C73</f>
        <v>0</v>
      </c>
      <c r="E73" s="18"/>
      <c r="F73" s="7"/>
      <c r="G73" s="19">
        <v>46189</v>
      </c>
      <c r="H73" s="17"/>
      <c r="I73" s="17">
        <v>280</v>
      </c>
      <c r="J73" s="35">
        <f t="shared" si="9"/>
        <v>22168</v>
      </c>
      <c r="K73" s="20" t="s">
        <v>309</v>
      </c>
      <c r="L73" s="7"/>
    </row>
    <row r="74" spans="1:12" s="9" customFormat="1" ht="18.75" x14ac:dyDescent="0.3">
      <c r="A74" s="19"/>
      <c r="B74" s="17"/>
      <c r="C74" s="17"/>
      <c r="D74" s="17">
        <f t="shared" si="8"/>
        <v>0</v>
      </c>
      <c r="E74" s="18"/>
      <c r="F74" s="7"/>
      <c r="G74" s="19">
        <v>46189</v>
      </c>
      <c r="H74" s="17">
        <v>12038</v>
      </c>
      <c r="I74" s="17"/>
      <c r="J74" s="35">
        <f t="shared" si="9"/>
        <v>34206</v>
      </c>
      <c r="K74" s="20" t="s">
        <v>310</v>
      </c>
      <c r="L74" s="7"/>
    </row>
    <row r="75" spans="1:12" s="9" customFormat="1" ht="18.75" x14ac:dyDescent="0.3">
      <c r="A75" s="19"/>
      <c r="B75" s="17"/>
      <c r="C75" s="17"/>
      <c r="D75" s="17">
        <f t="shared" si="8"/>
        <v>0</v>
      </c>
      <c r="E75" s="18"/>
      <c r="F75" s="7"/>
      <c r="G75" s="19">
        <v>46189</v>
      </c>
      <c r="H75" s="17"/>
      <c r="I75" s="17">
        <v>250</v>
      </c>
      <c r="J75" s="35">
        <f t="shared" si="9"/>
        <v>33956</v>
      </c>
      <c r="K75" s="20" t="s">
        <v>300</v>
      </c>
      <c r="L75" s="7"/>
    </row>
    <row r="76" spans="1:12" s="9" customFormat="1" ht="18.75" x14ac:dyDescent="0.3">
      <c r="A76" s="19"/>
      <c r="B76" s="17"/>
      <c r="C76" s="17"/>
      <c r="D76" s="17">
        <f t="shared" si="8"/>
        <v>0</v>
      </c>
      <c r="E76" s="18"/>
      <c r="F76" s="7"/>
      <c r="G76" s="19">
        <v>46189</v>
      </c>
      <c r="H76" s="17"/>
      <c r="I76" s="17">
        <v>100</v>
      </c>
      <c r="J76" s="35">
        <f t="shared" si="9"/>
        <v>33856</v>
      </c>
      <c r="K76" s="20" t="s">
        <v>315</v>
      </c>
      <c r="L76" s="7"/>
    </row>
    <row r="77" spans="1:12" s="9" customFormat="1" ht="18.75" x14ac:dyDescent="0.3">
      <c r="A77" s="19"/>
      <c r="B77" s="17"/>
      <c r="C77" s="17"/>
      <c r="D77" s="17">
        <f t="shared" si="8"/>
        <v>0</v>
      </c>
      <c r="E77" s="18"/>
      <c r="F77" s="7"/>
      <c r="G77" s="19">
        <v>46190</v>
      </c>
      <c r="H77" s="17">
        <v>1423</v>
      </c>
      <c r="I77" s="17"/>
      <c r="J77" s="35">
        <f t="shared" si="9"/>
        <v>35279</v>
      </c>
      <c r="K77" s="18" t="s">
        <v>316</v>
      </c>
      <c r="L77" s="7"/>
    </row>
    <row r="78" spans="1:12" s="9" customFormat="1" ht="18.75" x14ac:dyDescent="0.3">
      <c r="A78" s="19"/>
      <c r="B78" s="17"/>
      <c r="C78" s="17"/>
      <c r="D78" s="17">
        <f t="shared" si="8"/>
        <v>0</v>
      </c>
      <c r="E78" s="18"/>
      <c r="F78" s="7"/>
      <c r="G78" s="19">
        <v>46190</v>
      </c>
      <c r="H78" s="17"/>
      <c r="I78" s="17">
        <v>5036</v>
      </c>
      <c r="J78" s="35">
        <f t="shared" si="9"/>
        <v>30243</v>
      </c>
      <c r="K78" s="18" t="s">
        <v>318</v>
      </c>
      <c r="L78" s="7"/>
    </row>
    <row r="79" spans="1:12" s="9" customFormat="1" ht="18.75" x14ac:dyDescent="0.3">
      <c r="A79" s="19"/>
      <c r="B79" s="17"/>
      <c r="C79" s="17"/>
      <c r="D79" s="17">
        <f t="shared" si="8"/>
        <v>0</v>
      </c>
      <c r="E79" s="18"/>
      <c r="F79" s="7"/>
      <c r="G79" s="19">
        <v>46190</v>
      </c>
      <c r="H79" s="17">
        <v>115</v>
      </c>
      <c r="I79" s="17"/>
      <c r="J79" s="35">
        <f t="shared" si="9"/>
        <v>30358</v>
      </c>
      <c r="K79" s="20" t="s">
        <v>320</v>
      </c>
      <c r="L79" s="7"/>
    </row>
    <row r="80" spans="1:12" s="9" customFormat="1" ht="18.75" x14ac:dyDescent="0.3">
      <c r="A80" s="19"/>
      <c r="B80" s="17"/>
      <c r="C80" s="17"/>
      <c r="D80" s="17">
        <f t="shared" si="8"/>
        <v>0</v>
      </c>
      <c r="E80" s="18"/>
      <c r="F80" s="7"/>
      <c r="G80" s="19">
        <v>46190</v>
      </c>
      <c r="H80" s="17"/>
      <c r="I80" s="17">
        <v>200</v>
      </c>
      <c r="J80" s="35">
        <f t="shared" si="9"/>
        <v>30158</v>
      </c>
      <c r="K80" s="20" t="s">
        <v>325</v>
      </c>
      <c r="L80" s="7"/>
    </row>
    <row r="81" spans="1:12" s="9" customFormat="1" ht="18.75" x14ac:dyDescent="0.3">
      <c r="A81" s="19"/>
      <c r="B81" s="17"/>
      <c r="C81" s="17"/>
      <c r="D81" s="17">
        <f t="shared" si="8"/>
        <v>0</v>
      </c>
      <c r="E81" s="18"/>
      <c r="F81" s="7"/>
      <c r="G81" s="19">
        <v>46190</v>
      </c>
      <c r="H81" s="17"/>
      <c r="I81" s="17">
        <v>200</v>
      </c>
      <c r="J81" s="35">
        <f t="shared" si="9"/>
        <v>29958</v>
      </c>
      <c r="K81" s="20" t="s">
        <v>301</v>
      </c>
      <c r="L81" s="7"/>
    </row>
    <row r="82" spans="1:12" s="9" customFormat="1" ht="18.75" x14ac:dyDescent="0.3">
      <c r="A82" s="19"/>
      <c r="B82" s="17"/>
      <c r="C82" s="17"/>
      <c r="D82" s="17">
        <f t="shared" si="8"/>
        <v>0</v>
      </c>
      <c r="E82" s="18"/>
      <c r="F82" s="7"/>
      <c r="G82" s="19">
        <v>46190</v>
      </c>
      <c r="H82" s="17"/>
      <c r="I82" s="17">
        <v>14670</v>
      </c>
      <c r="J82" s="35">
        <f t="shared" si="9"/>
        <v>15288</v>
      </c>
      <c r="K82" s="20" t="s">
        <v>326</v>
      </c>
      <c r="L82" s="7"/>
    </row>
    <row r="83" spans="1:12" s="9" customFormat="1" ht="18.75" x14ac:dyDescent="0.3">
      <c r="A83" s="19"/>
      <c r="B83" s="17"/>
      <c r="C83" s="17"/>
      <c r="D83" s="17">
        <f t="shared" si="8"/>
        <v>0</v>
      </c>
      <c r="E83" s="18"/>
      <c r="F83" s="7"/>
      <c r="G83" s="19">
        <v>46195</v>
      </c>
      <c r="H83" s="17"/>
      <c r="I83" s="17">
        <v>1571</v>
      </c>
      <c r="J83" s="35">
        <f t="shared" si="9"/>
        <v>13717</v>
      </c>
      <c r="K83" s="20" t="s">
        <v>328</v>
      </c>
      <c r="L83" s="7"/>
    </row>
    <row r="84" spans="1:12" s="9" customFormat="1" ht="18.75" x14ac:dyDescent="0.3">
      <c r="A84" s="19"/>
      <c r="B84" s="17"/>
      <c r="C84" s="17"/>
      <c r="D84" s="17">
        <f t="shared" si="8"/>
        <v>0</v>
      </c>
      <c r="E84" s="18"/>
      <c r="F84" s="7"/>
      <c r="G84" s="19">
        <v>46195</v>
      </c>
      <c r="H84" s="17"/>
      <c r="I84" s="17">
        <v>65</v>
      </c>
      <c r="J84" s="35">
        <f t="shared" si="9"/>
        <v>13652</v>
      </c>
      <c r="K84" s="20" t="s">
        <v>329</v>
      </c>
      <c r="L84" s="7"/>
    </row>
    <row r="85" spans="1:12" s="9" customFormat="1" ht="18.75" x14ac:dyDescent="0.3">
      <c r="A85" s="19"/>
      <c r="B85" s="17"/>
      <c r="C85" s="17"/>
      <c r="D85" s="17">
        <f t="shared" si="8"/>
        <v>0</v>
      </c>
      <c r="E85" s="18"/>
      <c r="F85" s="7"/>
      <c r="G85" s="19">
        <v>46196</v>
      </c>
      <c r="H85" s="17"/>
      <c r="I85" s="17">
        <v>16</v>
      </c>
      <c r="J85" s="35">
        <f t="shared" si="9"/>
        <v>13636</v>
      </c>
      <c r="K85" s="20" t="s">
        <v>332</v>
      </c>
      <c r="L85" s="7"/>
    </row>
    <row r="86" spans="1:12" s="9" customFormat="1" ht="18.75" x14ac:dyDescent="0.3">
      <c r="A86" s="19"/>
      <c r="B86" s="17"/>
      <c r="C86" s="17"/>
      <c r="D86" s="17">
        <f t="shared" ref="D86:D103" si="10">D85+B86-C86</f>
        <v>0</v>
      </c>
      <c r="E86" s="18"/>
      <c r="F86" s="7"/>
      <c r="G86" s="19">
        <v>46196</v>
      </c>
      <c r="H86" s="17">
        <v>5880</v>
      </c>
      <c r="I86" s="17"/>
      <c r="J86" s="35">
        <f t="shared" ref="J86:J103" si="11">J85+H86-I86</f>
        <v>19516</v>
      </c>
      <c r="K86" s="18" t="s">
        <v>335</v>
      </c>
      <c r="L86" s="7"/>
    </row>
    <row r="87" spans="1:12" s="9" customFormat="1" ht="18.75" x14ac:dyDescent="0.3">
      <c r="A87" s="19"/>
      <c r="B87" s="17"/>
      <c r="C87" s="17"/>
      <c r="D87" s="17"/>
      <c r="E87" s="18"/>
      <c r="F87" s="7"/>
      <c r="G87" s="19">
        <v>46196</v>
      </c>
      <c r="H87" s="17"/>
      <c r="I87" s="17">
        <v>150</v>
      </c>
      <c r="J87" s="35">
        <f t="shared" si="11"/>
        <v>19366</v>
      </c>
      <c r="K87" s="18" t="s">
        <v>412</v>
      </c>
      <c r="L87" s="7"/>
    </row>
    <row r="88" spans="1:12" s="9" customFormat="1" ht="18.75" x14ac:dyDescent="0.3">
      <c r="A88" s="19"/>
      <c r="B88" s="17"/>
      <c r="C88" s="17"/>
      <c r="D88" s="17"/>
      <c r="E88" s="18"/>
      <c r="F88" s="7"/>
      <c r="G88" s="19">
        <v>46196</v>
      </c>
      <c r="H88" s="17"/>
      <c r="I88" s="17">
        <v>140</v>
      </c>
      <c r="J88" s="35">
        <f t="shared" si="11"/>
        <v>19226</v>
      </c>
      <c r="K88" s="18" t="s">
        <v>404</v>
      </c>
      <c r="L88" s="7"/>
    </row>
    <row r="89" spans="1:12" s="9" customFormat="1" ht="18.75" x14ac:dyDescent="0.3">
      <c r="A89" s="19"/>
      <c r="B89" s="17"/>
      <c r="C89" s="17"/>
      <c r="D89" s="17">
        <f>D86+B89-C89</f>
        <v>0</v>
      </c>
      <c r="E89" s="18"/>
      <c r="F89" s="7"/>
      <c r="G89" s="19">
        <v>46196</v>
      </c>
      <c r="H89" s="17"/>
      <c r="I89" s="17">
        <v>200</v>
      </c>
      <c r="J89" s="35">
        <f t="shared" si="11"/>
        <v>19026</v>
      </c>
      <c r="K89" s="20" t="s">
        <v>336</v>
      </c>
      <c r="L89" s="7"/>
    </row>
    <row r="90" spans="1:12" s="9" customFormat="1" ht="18.75" x14ac:dyDescent="0.3">
      <c r="A90" s="19"/>
      <c r="B90" s="17"/>
      <c r="C90" s="17"/>
      <c r="D90" s="17">
        <f t="shared" si="10"/>
        <v>0</v>
      </c>
      <c r="E90" s="18"/>
      <c r="F90" s="7"/>
      <c r="G90" s="19">
        <v>46197</v>
      </c>
      <c r="H90" s="17"/>
      <c r="I90" s="17">
        <v>7995</v>
      </c>
      <c r="J90" s="35">
        <f t="shared" si="11"/>
        <v>11031</v>
      </c>
      <c r="K90" s="20" t="s">
        <v>338</v>
      </c>
      <c r="L90" s="7"/>
    </row>
    <row r="91" spans="1:12" s="9" customFormat="1" ht="18.75" x14ac:dyDescent="0.3">
      <c r="A91" s="19"/>
      <c r="B91" s="17"/>
      <c r="C91" s="17"/>
      <c r="D91" s="17">
        <f t="shared" si="10"/>
        <v>0</v>
      </c>
      <c r="E91" s="18"/>
      <c r="F91" s="7"/>
      <c r="G91" s="19">
        <v>46197</v>
      </c>
      <c r="H91" s="17"/>
      <c r="I91" s="17">
        <v>650</v>
      </c>
      <c r="J91" s="35">
        <f t="shared" si="11"/>
        <v>10381</v>
      </c>
      <c r="K91" s="20" t="s">
        <v>339</v>
      </c>
      <c r="L91" s="7"/>
    </row>
    <row r="92" spans="1:12" s="9" customFormat="1" ht="18.75" x14ac:dyDescent="0.3">
      <c r="A92" s="19"/>
      <c r="B92" s="17"/>
      <c r="C92" s="17"/>
      <c r="D92" s="17">
        <f t="shared" si="10"/>
        <v>0</v>
      </c>
      <c r="E92" s="18"/>
      <c r="F92" s="7"/>
      <c r="G92" s="19">
        <v>46197</v>
      </c>
      <c r="H92" s="17"/>
      <c r="I92" s="17">
        <v>20</v>
      </c>
      <c r="J92" s="35">
        <f t="shared" si="11"/>
        <v>10361</v>
      </c>
      <c r="K92" s="20" t="s">
        <v>211</v>
      </c>
      <c r="L92" s="7"/>
    </row>
    <row r="93" spans="1:12" s="9" customFormat="1" ht="18.75" x14ac:dyDescent="0.3">
      <c r="A93" s="19"/>
      <c r="B93" s="17"/>
      <c r="C93" s="17"/>
      <c r="D93" s="17">
        <f t="shared" si="10"/>
        <v>0</v>
      </c>
      <c r="E93" s="18"/>
      <c r="F93" s="7"/>
      <c r="G93" s="19">
        <v>46197</v>
      </c>
      <c r="H93" s="17"/>
      <c r="I93" s="17">
        <v>50</v>
      </c>
      <c r="J93" s="35">
        <f t="shared" si="11"/>
        <v>10311</v>
      </c>
      <c r="K93" s="20" t="s">
        <v>340</v>
      </c>
      <c r="L93" s="7"/>
    </row>
    <row r="94" spans="1:12" s="9" customFormat="1" ht="18.75" x14ac:dyDescent="0.3">
      <c r="A94" s="19"/>
      <c r="B94" s="17"/>
      <c r="C94" s="17"/>
      <c r="D94" s="17">
        <f t="shared" si="10"/>
        <v>0</v>
      </c>
      <c r="E94" s="18"/>
      <c r="F94" s="7"/>
      <c r="G94" s="19">
        <v>46197</v>
      </c>
      <c r="H94" s="17">
        <v>2472</v>
      </c>
      <c r="I94" s="17"/>
      <c r="J94" s="35">
        <f t="shared" si="11"/>
        <v>12783</v>
      </c>
      <c r="K94" s="18" t="s">
        <v>341</v>
      </c>
      <c r="L94" s="7"/>
    </row>
    <row r="95" spans="1:12" s="9" customFormat="1" ht="18.75" x14ac:dyDescent="0.3">
      <c r="A95" s="19"/>
      <c r="B95" s="17"/>
      <c r="C95" s="17"/>
      <c r="D95" s="17">
        <f t="shared" si="10"/>
        <v>0</v>
      </c>
      <c r="E95" s="18"/>
      <c r="F95" s="7"/>
      <c r="G95" s="19">
        <v>46198</v>
      </c>
      <c r="H95" s="17"/>
      <c r="I95" s="17">
        <v>1310</v>
      </c>
      <c r="J95" s="35">
        <f t="shared" si="11"/>
        <v>11473</v>
      </c>
      <c r="K95" s="20" t="s">
        <v>342</v>
      </c>
      <c r="L95" s="7"/>
    </row>
    <row r="96" spans="1:12" s="9" customFormat="1" ht="18.75" x14ac:dyDescent="0.3">
      <c r="A96" s="19"/>
      <c r="B96" s="17"/>
      <c r="C96" s="17"/>
      <c r="D96" s="17">
        <f t="shared" si="10"/>
        <v>0</v>
      </c>
      <c r="E96" s="18"/>
      <c r="F96" s="7"/>
      <c r="G96" s="19">
        <v>46198</v>
      </c>
      <c r="H96" s="17"/>
      <c r="I96" s="17">
        <v>6</v>
      </c>
      <c r="J96" s="35">
        <f t="shared" si="11"/>
        <v>11467</v>
      </c>
      <c r="K96" s="20" t="s">
        <v>343</v>
      </c>
      <c r="L96" s="7"/>
    </row>
    <row r="97" spans="1:12" s="9" customFormat="1" ht="18.75" x14ac:dyDescent="0.3">
      <c r="A97" s="19"/>
      <c r="B97" s="17"/>
      <c r="C97" s="17"/>
      <c r="D97" s="17">
        <f t="shared" si="10"/>
        <v>0</v>
      </c>
      <c r="E97" s="18"/>
      <c r="F97" s="7"/>
      <c r="G97" s="19">
        <v>46198</v>
      </c>
      <c r="H97" s="17"/>
      <c r="I97" s="17">
        <v>15</v>
      </c>
      <c r="J97" s="35">
        <f t="shared" si="11"/>
        <v>11452</v>
      </c>
      <c r="K97" s="20" t="s">
        <v>344</v>
      </c>
      <c r="L97" s="7"/>
    </row>
    <row r="98" spans="1:12" s="9" customFormat="1" ht="18.75" x14ac:dyDescent="0.3">
      <c r="A98" s="19"/>
      <c r="B98" s="17"/>
      <c r="C98" s="17"/>
      <c r="D98" s="17">
        <f t="shared" si="10"/>
        <v>0</v>
      </c>
      <c r="E98" s="18"/>
      <c r="F98" s="7"/>
      <c r="G98" s="19">
        <v>46198</v>
      </c>
      <c r="H98" s="17"/>
      <c r="I98" s="17">
        <v>3</v>
      </c>
      <c r="J98" s="35">
        <f t="shared" si="11"/>
        <v>11449</v>
      </c>
      <c r="K98" s="20" t="s">
        <v>345</v>
      </c>
      <c r="L98" s="7"/>
    </row>
    <row r="99" spans="1:12" s="9" customFormat="1" ht="18.75" x14ac:dyDescent="0.3">
      <c r="A99" s="19"/>
      <c r="B99" s="17"/>
      <c r="C99" s="17"/>
      <c r="D99" s="17">
        <f t="shared" si="10"/>
        <v>0</v>
      </c>
      <c r="E99" s="18"/>
      <c r="F99" s="7"/>
      <c r="G99" s="19">
        <v>46198</v>
      </c>
      <c r="H99" s="17"/>
      <c r="I99" s="17">
        <v>28</v>
      </c>
      <c r="J99" s="35">
        <f t="shared" si="11"/>
        <v>11421</v>
      </c>
      <c r="K99" s="20" t="s">
        <v>346</v>
      </c>
      <c r="L99" s="7"/>
    </row>
    <row r="100" spans="1:12" s="9" customFormat="1" ht="18.75" x14ac:dyDescent="0.3">
      <c r="A100" s="19"/>
      <c r="B100" s="17"/>
      <c r="C100" s="17"/>
      <c r="D100" s="17">
        <f t="shared" si="10"/>
        <v>0</v>
      </c>
      <c r="E100" s="18"/>
      <c r="F100" s="7"/>
      <c r="G100" s="19">
        <v>46198</v>
      </c>
      <c r="H100" s="17">
        <v>511</v>
      </c>
      <c r="I100" s="17"/>
      <c r="J100" s="35">
        <f t="shared" si="11"/>
        <v>11932</v>
      </c>
      <c r="K100" s="20" t="s">
        <v>347</v>
      </c>
      <c r="L100" s="7"/>
    </row>
    <row r="101" spans="1:12" s="9" customFormat="1" ht="18.75" x14ac:dyDescent="0.3">
      <c r="A101" s="19"/>
      <c r="B101" s="17"/>
      <c r="C101" s="17"/>
      <c r="D101" s="17">
        <f t="shared" si="10"/>
        <v>0</v>
      </c>
      <c r="E101" s="18"/>
      <c r="F101" s="7"/>
      <c r="G101" s="19">
        <v>46198</v>
      </c>
      <c r="H101" s="17"/>
      <c r="I101" s="17">
        <v>125</v>
      </c>
      <c r="J101" s="35">
        <f t="shared" si="11"/>
        <v>11807</v>
      </c>
      <c r="K101" s="20" t="s">
        <v>303</v>
      </c>
      <c r="L101" s="7"/>
    </row>
    <row r="102" spans="1:12" s="9" customFormat="1" ht="18.75" x14ac:dyDescent="0.3">
      <c r="A102" s="19"/>
      <c r="B102" s="17"/>
      <c r="C102" s="17"/>
      <c r="D102" s="17">
        <f t="shared" si="10"/>
        <v>0</v>
      </c>
      <c r="E102" s="18"/>
      <c r="F102" s="7"/>
      <c r="G102" s="19">
        <v>46198</v>
      </c>
      <c r="H102" s="17">
        <v>20</v>
      </c>
      <c r="I102" s="17"/>
      <c r="J102" s="35">
        <f t="shared" si="11"/>
        <v>11827</v>
      </c>
      <c r="K102" s="20" t="s">
        <v>352</v>
      </c>
      <c r="L102" s="7"/>
    </row>
    <row r="103" spans="1:12" s="9" customFormat="1" ht="18.75" x14ac:dyDescent="0.3">
      <c r="A103" s="19"/>
      <c r="B103" s="17"/>
      <c r="C103" s="17"/>
      <c r="D103" s="17">
        <f t="shared" si="10"/>
        <v>0</v>
      </c>
      <c r="E103" s="18"/>
      <c r="F103" s="7"/>
      <c r="G103" s="19">
        <v>46198</v>
      </c>
      <c r="H103" s="17"/>
      <c r="I103" s="17">
        <v>200</v>
      </c>
      <c r="J103" s="35">
        <f t="shared" si="11"/>
        <v>11627</v>
      </c>
      <c r="K103" s="20" t="s">
        <v>355</v>
      </c>
      <c r="L103" s="7"/>
    </row>
    <row r="104" spans="1:12" s="9" customFormat="1" ht="18.75" x14ac:dyDescent="0.3">
      <c r="A104" s="19"/>
      <c r="B104" s="17"/>
      <c r="C104" s="17"/>
      <c r="D104" s="17">
        <f t="shared" ref="D104:D156" si="12">D103+B104-C104</f>
        <v>0</v>
      </c>
      <c r="E104" s="18"/>
      <c r="F104" s="7"/>
      <c r="G104" s="19">
        <v>46202</v>
      </c>
      <c r="H104" s="17"/>
      <c r="I104" s="17">
        <v>99</v>
      </c>
      <c r="J104" s="35">
        <f t="shared" ref="J104:J167" si="13">J103+H104-I104</f>
        <v>11528</v>
      </c>
      <c r="K104" s="18" t="s">
        <v>351</v>
      </c>
      <c r="L104" s="7"/>
    </row>
    <row r="105" spans="1:12" s="9" customFormat="1" ht="18.75" x14ac:dyDescent="0.3">
      <c r="A105" s="19"/>
      <c r="B105" s="17"/>
      <c r="C105" s="17"/>
      <c r="D105" s="17">
        <f t="shared" si="12"/>
        <v>0</v>
      </c>
      <c r="E105" s="18"/>
      <c r="F105" s="7"/>
      <c r="G105" s="19">
        <v>46202</v>
      </c>
      <c r="H105" s="17"/>
      <c r="I105" s="17">
        <v>11</v>
      </c>
      <c r="J105" s="35">
        <f t="shared" si="13"/>
        <v>11517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12"/>
        <v>0</v>
      </c>
      <c r="E106" s="18"/>
      <c r="F106" s="7"/>
      <c r="G106" s="19">
        <v>46202</v>
      </c>
      <c r="H106" s="17"/>
      <c r="I106" s="17">
        <v>100</v>
      </c>
      <c r="J106" s="35">
        <f t="shared" si="13"/>
        <v>11417</v>
      </c>
      <c r="K106" s="20" t="s">
        <v>315</v>
      </c>
      <c r="L106" s="7"/>
    </row>
    <row r="107" spans="1:12" s="9" customFormat="1" ht="18.75" x14ac:dyDescent="0.3">
      <c r="A107" s="19"/>
      <c r="B107" s="17"/>
      <c r="C107" s="17"/>
      <c r="D107" s="17">
        <f t="shared" si="12"/>
        <v>0</v>
      </c>
      <c r="E107" s="18"/>
      <c r="F107" s="7"/>
      <c r="G107" s="19">
        <v>46203</v>
      </c>
      <c r="H107" s="17"/>
      <c r="I107" s="17">
        <v>119</v>
      </c>
      <c r="J107" s="35">
        <f t="shared" si="13"/>
        <v>11298</v>
      </c>
      <c r="K107" s="20" t="s">
        <v>357</v>
      </c>
      <c r="L107" s="7"/>
    </row>
    <row r="108" spans="1:12" s="9" customFormat="1" ht="18.75" x14ac:dyDescent="0.3">
      <c r="A108" s="19"/>
      <c r="B108" s="17"/>
      <c r="C108" s="17"/>
      <c r="D108" s="17">
        <f t="shared" si="12"/>
        <v>0</v>
      </c>
      <c r="E108" s="18"/>
      <c r="F108" s="7"/>
      <c r="G108" s="19">
        <v>46203</v>
      </c>
      <c r="H108" s="17"/>
      <c r="I108" s="17">
        <v>60</v>
      </c>
      <c r="J108" s="35">
        <f t="shared" si="13"/>
        <v>11238</v>
      </c>
      <c r="K108" s="20" t="s">
        <v>359</v>
      </c>
      <c r="L108" s="7"/>
    </row>
    <row r="109" spans="1:12" s="9" customFormat="1" ht="18.75" x14ac:dyDescent="0.3">
      <c r="A109" s="19"/>
      <c r="B109" s="17"/>
      <c r="C109" s="17"/>
      <c r="D109" s="17">
        <f t="shared" si="12"/>
        <v>0</v>
      </c>
      <c r="E109" s="18"/>
      <c r="F109" s="7"/>
      <c r="G109" s="19">
        <v>46203</v>
      </c>
      <c r="H109" s="17">
        <v>110</v>
      </c>
      <c r="I109" s="17"/>
      <c r="J109" s="35">
        <f t="shared" si="13"/>
        <v>11348</v>
      </c>
      <c r="K109" s="18" t="s">
        <v>351</v>
      </c>
      <c r="L109" s="7"/>
    </row>
    <row r="110" spans="1:12" s="9" customFormat="1" ht="18.75" x14ac:dyDescent="0.3">
      <c r="A110" s="19"/>
      <c r="B110" s="17"/>
      <c r="C110" s="17"/>
      <c r="D110" s="17">
        <f t="shared" si="12"/>
        <v>0</v>
      </c>
      <c r="E110" s="18"/>
      <c r="F110" s="7"/>
      <c r="G110" s="19">
        <v>46203</v>
      </c>
      <c r="H110" s="17"/>
      <c r="I110" s="17">
        <v>900</v>
      </c>
      <c r="J110" s="35">
        <f t="shared" si="13"/>
        <v>10448</v>
      </c>
      <c r="K110" s="20" t="s">
        <v>362</v>
      </c>
      <c r="L110" s="7"/>
    </row>
    <row r="111" spans="1:12" s="9" customFormat="1" ht="18.75" x14ac:dyDescent="0.3">
      <c r="A111" s="19"/>
      <c r="B111" s="17"/>
      <c r="C111" s="17"/>
      <c r="D111" s="17">
        <f t="shared" si="12"/>
        <v>0</v>
      </c>
      <c r="E111" s="18"/>
      <c r="F111" s="7"/>
      <c r="G111" s="19">
        <v>46203</v>
      </c>
      <c r="H111" s="17"/>
      <c r="I111" s="17">
        <v>1000</v>
      </c>
      <c r="J111" s="35">
        <f t="shared" si="13"/>
        <v>9448</v>
      </c>
      <c r="K111" s="20" t="s">
        <v>363</v>
      </c>
      <c r="L111" s="7"/>
    </row>
    <row r="112" spans="1:12" s="9" customFormat="1" ht="18.75" x14ac:dyDescent="0.3">
      <c r="A112" s="19"/>
      <c r="B112" s="17"/>
      <c r="C112" s="17"/>
      <c r="D112" s="17">
        <f t="shared" si="12"/>
        <v>0</v>
      </c>
      <c r="E112" s="18"/>
      <c r="F112" s="7"/>
      <c r="G112" s="19">
        <v>46203</v>
      </c>
      <c r="H112" s="17"/>
      <c r="I112" s="17">
        <v>1000</v>
      </c>
      <c r="J112" s="35">
        <f t="shared" si="13"/>
        <v>8448</v>
      </c>
      <c r="K112" s="20" t="s">
        <v>364</v>
      </c>
      <c r="L112" s="7"/>
    </row>
    <row r="113" spans="1:12" s="9" customFormat="1" ht="18.75" x14ac:dyDescent="0.3">
      <c r="A113" s="19"/>
      <c r="B113" s="17"/>
      <c r="C113" s="17"/>
      <c r="D113" s="17">
        <f t="shared" si="12"/>
        <v>0</v>
      </c>
      <c r="E113" s="18"/>
      <c r="F113" s="7"/>
      <c r="G113" s="19">
        <v>46203</v>
      </c>
      <c r="H113" s="17"/>
      <c r="I113" s="17">
        <v>600</v>
      </c>
      <c r="J113" s="35">
        <f t="shared" si="13"/>
        <v>7848</v>
      </c>
      <c r="K113" s="20" t="s">
        <v>365</v>
      </c>
      <c r="L113" s="7"/>
    </row>
    <row r="114" spans="1:12" s="9" customFormat="1" ht="18.75" x14ac:dyDescent="0.3">
      <c r="A114" s="19"/>
      <c r="B114" s="17"/>
      <c r="C114" s="17"/>
      <c r="D114" s="17">
        <f t="shared" si="12"/>
        <v>0</v>
      </c>
      <c r="E114" s="18"/>
      <c r="F114" s="7"/>
      <c r="G114" s="19">
        <v>46203</v>
      </c>
      <c r="H114" s="17"/>
      <c r="I114" s="17">
        <v>600</v>
      </c>
      <c r="J114" s="35">
        <f t="shared" si="13"/>
        <v>7248</v>
      </c>
      <c r="K114" s="20" t="s">
        <v>366</v>
      </c>
      <c r="L114" s="7"/>
    </row>
    <row r="115" spans="1:12" s="9" customFormat="1" ht="18.75" x14ac:dyDescent="0.3">
      <c r="A115" s="19"/>
      <c r="B115" s="17"/>
      <c r="C115" s="17"/>
      <c r="D115" s="17">
        <f t="shared" si="12"/>
        <v>0</v>
      </c>
      <c r="E115" s="18"/>
      <c r="F115" s="7"/>
      <c r="G115" s="19">
        <v>46203</v>
      </c>
      <c r="H115" s="17"/>
      <c r="I115" s="17">
        <v>1000</v>
      </c>
      <c r="J115" s="35">
        <f t="shared" si="13"/>
        <v>6248</v>
      </c>
      <c r="K115" s="20" t="s">
        <v>367</v>
      </c>
      <c r="L115" s="7"/>
    </row>
    <row r="116" spans="1:12" s="9" customFormat="1" ht="18.75" x14ac:dyDescent="0.3">
      <c r="A116" s="19"/>
      <c r="B116" s="17"/>
      <c r="C116" s="17"/>
      <c r="D116" s="17">
        <f t="shared" si="12"/>
        <v>0</v>
      </c>
      <c r="E116" s="18"/>
      <c r="F116" s="7"/>
      <c r="G116" s="19">
        <v>46203</v>
      </c>
      <c r="H116" s="17"/>
      <c r="I116" s="17">
        <v>400</v>
      </c>
      <c r="J116" s="35">
        <f t="shared" si="13"/>
        <v>5848</v>
      </c>
      <c r="K116" s="20" t="s">
        <v>368</v>
      </c>
      <c r="L116" s="7"/>
    </row>
    <row r="117" spans="1:12" s="9" customFormat="1" ht="18.75" x14ac:dyDescent="0.3">
      <c r="A117" s="19"/>
      <c r="B117" s="17"/>
      <c r="C117" s="17"/>
      <c r="D117" s="17">
        <f t="shared" si="12"/>
        <v>0</v>
      </c>
      <c r="E117" s="18"/>
      <c r="F117" s="7"/>
      <c r="G117" s="19">
        <v>46203</v>
      </c>
      <c r="H117" s="17"/>
      <c r="I117" s="17">
        <v>600</v>
      </c>
      <c r="J117" s="35">
        <f t="shared" si="13"/>
        <v>5248</v>
      </c>
      <c r="K117" s="20" t="s">
        <v>369</v>
      </c>
      <c r="L117" s="7"/>
    </row>
    <row r="118" spans="1:12" s="9" customFormat="1" ht="18.75" x14ac:dyDescent="0.3">
      <c r="A118" s="19"/>
      <c r="B118" s="17"/>
      <c r="C118" s="17"/>
      <c r="D118" s="17">
        <f t="shared" si="12"/>
        <v>0</v>
      </c>
      <c r="E118" s="18"/>
      <c r="F118" s="7"/>
      <c r="G118" s="19">
        <v>46203</v>
      </c>
      <c r="H118" s="17"/>
      <c r="I118" s="17">
        <v>420</v>
      </c>
      <c r="J118" s="35">
        <f t="shared" si="13"/>
        <v>4828</v>
      </c>
      <c r="K118" s="20" t="s">
        <v>370</v>
      </c>
      <c r="L118" s="7"/>
    </row>
    <row r="119" spans="1:12" s="9" customFormat="1" ht="18.75" x14ac:dyDescent="0.3">
      <c r="A119" s="19"/>
      <c r="B119" s="17"/>
      <c r="C119" s="17"/>
      <c r="D119" s="17" t="e">
        <f>#REF!+B119-C119</f>
        <v>#REF!</v>
      </c>
      <c r="E119" s="18"/>
      <c r="F119" s="7"/>
      <c r="G119" s="19">
        <v>46204</v>
      </c>
      <c r="H119" s="17"/>
      <c r="I119" s="17">
        <v>20</v>
      </c>
      <c r="J119" s="35">
        <f t="shared" si="13"/>
        <v>4808</v>
      </c>
      <c r="K119" s="20" t="s">
        <v>371</v>
      </c>
      <c r="L119" s="7"/>
    </row>
    <row r="120" spans="1:12" s="9" customFormat="1" ht="18.75" x14ac:dyDescent="0.3">
      <c r="A120" s="19"/>
      <c r="B120" s="17"/>
      <c r="C120" s="17"/>
      <c r="D120" s="17" t="e">
        <f t="shared" si="12"/>
        <v>#REF!</v>
      </c>
      <c r="E120" s="18"/>
      <c r="F120" s="7"/>
      <c r="G120" s="19">
        <v>46204</v>
      </c>
      <c r="H120" s="17">
        <v>730</v>
      </c>
      <c r="I120" s="17"/>
      <c r="J120" s="35">
        <f t="shared" si="13"/>
        <v>5538</v>
      </c>
      <c r="K120" s="18" t="s">
        <v>372</v>
      </c>
      <c r="L120" s="7"/>
    </row>
    <row r="121" spans="1:12" s="9" customFormat="1" ht="18.75" x14ac:dyDescent="0.3">
      <c r="A121" s="19"/>
      <c r="B121" s="17"/>
      <c r="C121" s="17"/>
      <c r="D121" s="17" t="e">
        <f t="shared" si="12"/>
        <v>#REF!</v>
      </c>
      <c r="E121" s="18"/>
      <c r="F121" s="7"/>
      <c r="G121" s="19">
        <v>46204</v>
      </c>
      <c r="H121" s="17">
        <v>20</v>
      </c>
      <c r="I121" s="17"/>
      <c r="J121" s="35">
        <f t="shared" si="13"/>
        <v>5558</v>
      </c>
      <c r="K121" s="18" t="s">
        <v>373</v>
      </c>
      <c r="L121" s="7"/>
    </row>
    <row r="122" spans="1:12" s="9" customFormat="1" ht="18.75" x14ac:dyDescent="0.3">
      <c r="A122" s="19"/>
      <c r="B122" s="17"/>
      <c r="C122" s="17"/>
      <c r="D122" s="17" t="e">
        <f t="shared" si="12"/>
        <v>#REF!</v>
      </c>
      <c r="E122" s="18"/>
      <c r="F122" s="7"/>
      <c r="G122" s="19">
        <v>46204</v>
      </c>
      <c r="H122" s="17"/>
      <c r="I122" s="17"/>
      <c r="J122" s="35">
        <f t="shared" si="13"/>
        <v>5558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12"/>
        <v>#REF!</v>
      </c>
      <c r="E123" s="18"/>
      <c r="F123" s="7"/>
      <c r="G123" s="19">
        <v>46204</v>
      </c>
      <c r="H123" s="17"/>
      <c r="I123" s="17">
        <v>200</v>
      </c>
      <c r="J123" s="35">
        <f t="shared" si="13"/>
        <v>5358</v>
      </c>
      <c r="K123" s="20" t="s">
        <v>375</v>
      </c>
      <c r="L123" s="7"/>
    </row>
    <row r="124" spans="1:12" s="9" customFormat="1" ht="18.75" x14ac:dyDescent="0.3">
      <c r="A124" s="19"/>
      <c r="B124" s="17"/>
      <c r="C124" s="17"/>
      <c r="D124" s="17" t="e">
        <f t="shared" si="12"/>
        <v>#REF!</v>
      </c>
      <c r="E124" s="18"/>
      <c r="F124" s="7"/>
      <c r="G124" s="19">
        <v>46204</v>
      </c>
      <c r="H124" s="17"/>
      <c r="I124" s="17">
        <v>65</v>
      </c>
      <c r="J124" s="35">
        <f t="shared" si="13"/>
        <v>5293</v>
      </c>
      <c r="K124" s="20" t="s">
        <v>376</v>
      </c>
      <c r="L124" s="7"/>
    </row>
    <row r="125" spans="1:12" s="9" customFormat="1" ht="18.75" x14ac:dyDescent="0.3">
      <c r="A125" s="19"/>
      <c r="B125" s="17"/>
      <c r="C125" s="17"/>
      <c r="D125" s="17" t="e">
        <f t="shared" si="12"/>
        <v>#REF!</v>
      </c>
      <c r="E125" s="18"/>
      <c r="F125" s="7"/>
      <c r="G125" s="19">
        <v>46205</v>
      </c>
      <c r="H125" s="17"/>
      <c r="I125" s="17">
        <v>162</v>
      </c>
      <c r="J125" s="35">
        <f t="shared" si="13"/>
        <v>5131</v>
      </c>
      <c r="K125" s="20" t="s">
        <v>379</v>
      </c>
      <c r="L125" s="7"/>
    </row>
    <row r="126" spans="1:12" s="9" customFormat="1" ht="18.75" x14ac:dyDescent="0.3">
      <c r="A126" s="19"/>
      <c r="B126" s="17"/>
      <c r="C126" s="17"/>
      <c r="D126" s="17" t="e">
        <f t="shared" si="12"/>
        <v>#REF!</v>
      </c>
      <c r="E126" s="18"/>
      <c r="F126" s="7"/>
      <c r="G126" s="19">
        <v>46206</v>
      </c>
      <c r="H126" s="17">
        <v>1500</v>
      </c>
      <c r="I126" s="17"/>
      <c r="J126" s="35">
        <f t="shared" si="13"/>
        <v>6631</v>
      </c>
      <c r="K126" s="18" t="s">
        <v>385</v>
      </c>
      <c r="L126" s="7"/>
    </row>
    <row r="127" spans="1:12" s="9" customFormat="1" ht="18.75" x14ac:dyDescent="0.3">
      <c r="A127" s="19"/>
      <c r="B127" s="17"/>
      <c r="C127" s="17"/>
      <c r="D127" s="17" t="e">
        <f t="shared" si="12"/>
        <v>#REF!</v>
      </c>
      <c r="E127" s="18"/>
      <c r="F127" s="7"/>
      <c r="G127" s="19">
        <v>46206</v>
      </c>
      <c r="H127" s="17">
        <v>25000</v>
      </c>
      <c r="I127" s="17"/>
      <c r="J127" s="35">
        <f t="shared" si="13"/>
        <v>31631</v>
      </c>
      <c r="K127" s="18" t="s">
        <v>387</v>
      </c>
      <c r="L127" s="7"/>
    </row>
    <row r="128" spans="1:12" s="9" customFormat="1" ht="18.75" x14ac:dyDescent="0.3">
      <c r="A128" s="19"/>
      <c r="B128" s="17"/>
      <c r="C128" s="17"/>
      <c r="D128" s="17" t="e">
        <f t="shared" si="12"/>
        <v>#REF!</v>
      </c>
      <c r="E128" s="18"/>
      <c r="F128" s="7"/>
      <c r="G128" s="19">
        <v>46206</v>
      </c>
      <c r="H128" s="17">
        <v>1000</v>
      </c>
      <c r="I128" s="17"/>
      <c r="J128" s="35">
        <f t="shared" si="13"/>
        <v>32631</v>
      </c>
      <c r="K128" s="18" t="s">
        <v>388</v>
      </c>
      <c r="L128" s="7"/>
    </row>
    <row r="129" spans="1:12" s="9" customFormat="1" ht="18.75" x14ac:dyDescent="0.3">
      <c r="A129" s="19"/>
      <c r="B129" s="17"/>
      <c r="C129" s="17"/>
      <c r="D129" s="17" t="e">
        <f t="shared" si="12"/>
        <v>#REF!</v>
      </c>
      <c r="E129" s="18"/>
      <c r="F129" s="7"/>
      <c r="G129" s="19">
        <v>46206</v>
      </c>
      <c r="H129" s="17">
        <v>1640</v>
      </c>
      <c r="I129" s="17"/>
      <c r="J129" s="35">
        <f t="shared" si="13"/>
        <v>34271</v>
      </c>
      <c r="K129" s="18" t="s">
        <v>389</v>
      </c>
      <c r="L129" s="7"/>
    </row>
    <row r="130" spans="1:12" s="9" customFormat="1" ht="18.75" x14ac:dyDescent="0.3">
      <c r="A130" s="19"/>
      <c r="B130" s="17"/>
      <c r="C130" s="17"/>
      <c r="D130" s="17" t="e">
        <f t="shared" si="12"/>
        <v>#REF!</v>
      </c>
      <c r="E130" s="18"/>
      <c r="F130" s="7"/>
      <c r="G130" s="19">
        <v>46206</v>
      </c>
      <c r="H130" s="17"/>
      <c r="I130" s="17">
        <v>4700</v>
      </c>
      <c r="J130" s="35">
        <f t="shared" si="13"/>
        <v>29571</v>
      </c>
      <c r="K130" s="20" t="s">
        <v>397</v>
      </c>
      <c r="L130" s="7"/>
    </row>
    <row r="131" spans="1:12" s="9" customFormat="1" ht="18.75" x14ac:dyDescent="0.3">
      <c r="A131" s="19"/>
      <c r="B131" s="17"/>
      <c r="C131" s="17"/>
      <c r="D131" s="17" t="e">
        <f t="shared" si="12"/>
        <v>#REF!</v>
      </c>
      <c r="E131" s="18"/>
      <c r="F131" s="7"/>
      <c r="G131" s="19">
        <v>46206</v>
      </c>
      <c r="H131" s="17">
        <v>2005</v>
      </c>
      <c r="I131" s="17"/>
      <c r="J131" s="35">
        <f t="shared" si="13"/>
        <v>31576</v>
      </c>
      <c r="K131" s="18" t="s">
        <v>398</v>
      </c>
      <c r="L131" s="7"/>
    </row>
    <row r="132" spans="1:12" s="9" customFormat="1" ht="18.75" x14ac:dyDescent="0.3">
      <c r="A132" s="19"/>
      <c r="B132" s="17"/>
      <c r="C132" s="17"/>
      <c r="D132" s="17" t="e">
        <f t="shared" si="12"/>
        <v>#REF!</v>
      </c>
      <c r="E132" s="18"/>
      <c r="F132" s="7"/>
      <c r="G132" s="19">
        <v>46206</v>
      </c>
      <c r="H132" s="17"/>
      <c r="I132" s="17">
        <v>500</v>
      </c>
      <c r="J132" s="35">
        <f t="shared" si="13"/>
        <v>31076</v>
      </c>
      <c r="K132" s="20" t="s">
        <v>399</v>
      </c>
      <c r="L132" s="7"/>
    </row>
    <row r="133" spans="1:12" s="9" customFormat="1" ht="18.75" x14ac:dyDescent="0.3">
      <c r="A133" s="19"/>
      <c r="B133" s="17"/>
      <c r="C133" s="17"/>
      <c r="D133" s="17" t="e">
        <f t="shared" si="12"/>
        <v>#REF!</v>
      </c>
      <c r="E133" s="18"/>
      <c r="F133" s="7"/>
      <c r="G133" s="19">
        <v>46206</v>
      </c>
      <c r="H133" s="17"/>
      <c r="I133" s="17">
        <v>400</v>
      </c>
      <c r="J133" s="35">
        <f t="shared" si="13"/>
        <v>30676</v>
      </c>
      <c r="K133" s="20" t="s">
        <v>370</v>
      </c>
      <c r="L133" s="7"/>
    </row>
    <row r="134" spans="1:12" s="9" customFormat="1" ht="18.75" x14ac:dyDescent="0.3">
      <c r="A134" s="19"/>
      <c r="B134" s="17"/>
      <c r="C134" s="17"/>
      <c r="D134" s="17" t="e">
        <f t="shared" si="12"/>
        <v>#REF!</v>
      </c>
      <c r="E134" s="18"/>
      <c r="F134" s="7"/>
      <c r="G134" s="19"/>
      <c r="H134" s="17"/>
      <c r="I134" s="17">
        <v>200</v>
      </c>
      <c r="J134" s="35">
        <f t="shared" si="13"/>
        <v>30476</v>
      </c>
      <c r="K134" s="20" t="s">
        <v>368</v>
      </c>
      <c r="L134" s="7"/>
    </row>
    <row r="135" spans="1:12" s="9" customFormat="1" ht="18.75" x14ac:dyDescent="0.3">
      <c r="A135" s="19"/>
      <c r="B135" s="17"/>
      <c r="C135" s="17"/>
      <c r="D135" s="17" t="e">
        <f t="shared" si="12"/>
        <v>#REF!</v>
      </c>
      <c r="E135" s="18"/>
      <c r="F135" s="7"/>
      <c r="G135" s="19">
        <v>46209</v>
      </c>
      <c r="H135" s="17">
        <v>195</v>
      </c>
      <c r="I135" s="17"/>
      <c r="J135" s="35">
        <f t="shared" si="13"/>
        <v>30671</v>
      </c>
      <c r="K135" s="18" t="s">
        <v>402</v>
      </c>
      <c r="L135" s="7"/>
    </row>
    <row r="136" spans="1:12" s="9" customFormat="1" ht="18.75" x14ac:dyDescent="0.3">
      <c r="A136" s="19"/>
      <c r="B136" s="17"/>
      <c r="C136" s="17"/>
      <c r="D136" s="17" t="e">
        <f t="shared" si="12"/>
        <v>#REF!</v>
      </c>
      <c r="E136" s="18"/>
      <c r="F136" s="7"/>
      <c r="G136" s="19">
        <v>46209</v>
      </c>
      <c r="H136" s="17"/>
      <c r="I136" s="17">
        <f>120+54+600+5</f>
        <v>779</v>
      </c>
      <c r="J136" s="35">
        <f t="shared" si="13"/>
        <v>29892</v>
      </c>
      <c r="K136" s="20" t="s">
        <v>404</v>
      </c>
      <c r="L136" s="7"/>
    </row>
    <row r="137" spans="1:12" s="9" customFormat="1" ht="18.75" x14ac:dyDescent="0.3">
      <c r="A137" s="19"/>
      <c r="B137" s="17"/>
      <c r="C137" s="17"/>
      <c r="D137" s="17" t="e">
        <f t="shared" si="12"/>
        <v>#REF!</v>
      </c>
      <c r="E137" s="18"/>
      <c r="F137" s="7"/>
      <c r="G137" s="19">
        <v>46209</v>
      </c>
      <c r="H137" s="17">
        <v>4750</v>
      </c>
      <c r="I137" s="17"/>
      <c r="J137" s="35">
        <f t="shared" si="13"/>
        <v>34642</v>
      </c>
      <c r="K137" s="20" t="s">
        <v>405</v>
      </c>
      <c r="L137" s="7"/>
    </row>
    <row r="138" spans="1:12" s="9" customFormat="1" ht="18.75" x14ac:dyDescent="0.3">
      <c r="A138" s="19"/>
      <c r="B138" s="17"/>
      <c r="C138" s="17"/>
      <c r="D138" s="17" t="e">
        <f t="shared" si="12"/>
        <v>#REF!</v>
      </c>
      <c r="E138" s="18"/>
      <c r="F138" s="7"/>
      <c r="G138" s="19">
        <v>46210</v>
      </c>
      <c r="H138" s="17">
        <v>880</v>
      </c>
      <c r="I138" s="17"/>
      <c r="J138" s="35">
        <f t="shared" si="13"/>
        <v>35522</v>
      </c>
      <c r="K138" s="20" t="s">
        <v>298</v>
      </c>
      <c r="L138" s="7"/>
    </row>
    <row r="139" spans="1:12" s="9" customFormat="1" ht="18.75" x14ac:dyDescent="0.3">
      <c r="A139" s="19"/>
      <c r="B139" s="17"/>
      <c r="C139" s="17"/>
      <c r="D139" s="17" t="e">
        <f t="shared" si="12"/>
        <v>#REF!</v>
      </c>
      <c r="E139" s="18"/>
      <c r="F139" s="7"/>
      <c r="G139" s="19">
        <v>46210</v>
      </c>
      <c r="H139" s="17">
        <v>500</v>
      </c>
      <c r="I139" s="17"/>
      <c r="J139" s="35">
        <f t="shared" si="13"/>
        <v>36022</v>
      </c>
      <c r="K139" s="18" t="s">
        <v>408</v>
      </c>
      <c r="L139" s="7"/>
    </row>
    <row r="140" spans="1:12" s="9" customFormat="1" ht="18.75" x14ac:dyDescent="0.3">
      <c r="A140" s="19"/>
      <c r="B140" s="17"/>
      <c r="C140" s="17"/>
      <c r="D140" s="17" t="e">
        <f t="shared" si="12"/>
        <v>#REF!</v>
      </c>
      <c r="E140" s="18"/>
      <c r="F140" s="7"/>
      <c r="G140" s="19">
        <v>46210</v>
      </c>
      <c r="H140" s="17"/>
      <c r="I140" s="17">
        <v>15</v>
      </c>
      <c r="J140" s="35">
        <f t="shared" si="13"/>
        <v>36007</v>
      </c>
      <c r="K140" s="20" t="s">
        <v>411</v>
      </c>
      <c r="L140" s="7"/>
    </row>
    <row r="141" spans="1:12" s="9" customFormat="1" ht="18.75" x14ac:dyDescent="0.3">
      <c r="A141" s="19"/>
      <c r="B141" s="17"/>
      <c r="C141" s="17"/>
      <c r="D141" s="17" t="e">
        <f t="shared" si="12"/>
        <v>#REF!</v>
      </c>
      <c r="E141" s="18"/>
      <c r="F141" s="7"/>
      <c r="G141" s="19">
        <v>46210</v>
      </c>
      <c r="H141" s="17"/>
      <c r="I141" s="17">
        <v>5</v>
      </c>
      <c r="J141" s="35">
        <f t="shared" si="13"/>
        <v>36002</v>
      </c>
      <c r="K141" s="20" t="s">
        <v>219</v>
      </c>
      <c r="L141" s="7"/>
    </row>
    <row r="142" spans="1:12" s="9" customFormat="1" ht="18.75" x14ac:dyDescent="0.3">
      <c r="A142" s="19"/>
      <c r="B142" s="17"/>
      <c r="C142" s="17"/>
      <c r="D142" s="17" t="e">
        <f t="shared" si="12"/>
        <v>#REF!</v>
      </c>
      <c r="E142" s="18"/>
      <c r="F142" s="7"/>
      <c r="G142" s="19">
        <v>46211</v>
      </c>
      <c r="H142" s="17"/>
      <c r="I142" s="17">
        <v>60</v>
      </c>
      <c r="J142" s="35">
        <f t="shared" si="13"/>
        <v>35942</v>
      </c>
      <c r="K142" s="20" t="s">
        <v>414</v>
      </c>
      <c r="L142" s="7"/>
    </row>
    <row r="143" spans="1:12" s="9" customFormat="1" ht="18.75" x14ac:dyDescent="0.3">
      <c r="A143" s="19"/>
      <c r="B143" s="17"/>
      <c r="C143" s="17"/>
      <c r="D143" s="17" t="e">
        <f t="shared" si="12"/>
        <v>#REF!</v>
      </c>
      <c r="E143" s="18"/>
      <c r="F143" s="7"/>
      <c r="G143" s="19">
        <v>46211</v>
      </c>
      <c r="H143" s="17">
        <v>607</v>
      </c>
      <c r="I143" s="17"/>
      <c r="J143" s="35">
        <f t="shared" si="13"/>
        <v>36549</v>
      </c>
      <c r="K143" s="18" t="s">
        <v>415</v>
      </c>
      <c r="L143" s="7"/>
    </row>
    <row r="144" spans="1:12" s="9" customFormat="1" ht="18.75" x14ac:dyDescent="0.3">
      <c r="A144" s="19"/>
      <c r="B144" s="17"/>
      <c r="C144" s="17"/>
      <c r="D144" s="17" t="e">
        <f t="shared" si="12"/>
        <v>#REF!</v>
      </c>
      <c r="E144" s="18"/>
      <c r="F144" s="7"/>
      <c r="G144" s="19">
        <v>46211</v>
      </c>
      <c r="H144" s="17"/>
      <c r="I144" s="17">
        <v>50</v>
      </c>
      <c r="J144" s="35">
        <f t="shared" si="13"/>
        <v>36499</v>
      </c>
      <c r="K144" s="20" t="s">
        <v>416</v>
      </c>
      <c r="L144" s="7"/>
    </row>
    <row r="145" spans="1:12" s="9" customFormat="1" ht="18.75" x14ac:dyDescent="0.3">
      <c r="A145" s="19"/>
      <c r="B145" s="17"/>
      <c r="C145" s="17"/>
      <c r="D145" s="17" t="e">
        <f t="shared" si="12"/>
        <v>#REF!</v>
      </c>
      <c r="E145" s="18"/>
      <c r="F145" s="7"/>
      <c r="G145" s="19">
        <v>46211</v>
      </c>
      <c r="H145" s="17"/>
      <c r="I145" s="17">
        <v>100</v>
      </c>
      <c r="J145" s="35">
        <f t="shared" si="13"/>
        <v>36399</v>
      </c>
      <c r="K145" s="20" t="s">
        <v>315</v>
      </c>
      <c r="L145" s="7"/>
    </row>
    <row r="146" spans="1:12" s="9" customFormat="1" ht="18.75" x14ac:dyDescent="0.3">
      <c r="A146" s="19"/>
      <c r="B146" s="17"/>
      <c r="C146" s="17"/>
      <c r="D146" s="17" t="e">
        <f t="shared" si="12"/>
        <v>#REF!</v>
      </c>
      <c r="E146" s="18"/>
      <c r="F146" s="7"/>
      <c r="G146" s="19">
        <v>46212</v>
      </c>
      <c r="H146" s="17"/>
      <c r="I146" s="17">
        <v>50</v>
      </c>
      <c r="J146" s="35">
        <f t="shared" si="13"/>
        <v>36349</v>
      </c>
      <c r="K146" s="20" t="s">
        <v>420</v>
      </c>
      <c r="L146" s="7"/>
    </row>
    <row r="147" spans="1:12" s="9" customFormat="1" ht="18.75" x14ac:dyDescent="0.3">
      <c r="A147" s="19"/>
      <c r="B147" s="17"/>
      <c r="C147" s="17"/>
      <c r="D147" s="17" t="e">
        <f t="shared" si="12"/>
        <v>#REF!</v>
      </c>
      <c r="E147" s="18"/>
      <c r="F147" s="7"/>
      <c r="G147" s="19">
        <v>46212</v>
      </c>
      <c r="H147" s="17">
        <v>485</v>
      </c>
      <c r="I147" s="17"/>
      <c r="J147" s="35">
        <f t="shared" si="13"/>
        <v>36834</v>
      </c>
      <c r="K147" s="18" t="s">
        <v>422</v>
      </c>
      <c r="L147" s="7"/>
    </row>
    <row r="148" spans="1:12" s="9" customFormat="1" ht="18.75" x14ac:dyDescent="0.3">
      <c r="A148" s="19"/>
      <c r="B148" s="17"/>
      <c r="C148" s="17"/>
      <c r="D148" s="17" t="e">
        <f t="shared" si="12"/>
        <v>#REF!</v>
      </c>
      <c r="E148" s="18"/>
      <c r="F148" s="7"/>
      <c r="G148" s="19">
        <v>46212</v>
      </c>
      <c r="H148" s="17"/>
      <c r="I148" s="17">
        <v>8703</v>
      </c>
      <c r="J148" s="35">
        <f t="shared" si="13"/>
        <v>28131</v>
      </c>
      <c r="K148" s="20" t="s">
        <v>426</v>
      </c>
      <c r="L148" s="7"/>
    </row>
    <row r="149" spans="1:12" s="9" customFormat="1" ht="18.75" x14ac:dyDescent="0.3">
      <c r="A149" s="19"/>
      <c r="B149" s="17"/>
      <c r="C149" s="17"/>
      <c r="D149" s="17" t="e">
        <f t="shared" si="12"/>
        <v>#REF!</v>
      </c>
      <c r="E149" s="18"/>
      <c r="F149" s="7"/>
      <c r="G149" s="19">
        <v>46212</v>
      </c>
      <c r="H149" s="17"/>
      <c r="I149" s="17">
        <v>10000</v>
      </c>
      <c r="J149" s="35">
        <f t="shared" si="13"/>
        <v>18131</v>
      </c>
      <c r="K149" s="20" t="s">
        <v>427</v>
      </c>
      <c r="L149" s="7"/>
    </row>
    <row r="150" spans="1:12" s="9" customFormat="1" ht="18.75" x14ac:dyDescent="0.3">
      <c r="A150" s="19"/>
      <c r="B150" s="17"/>
      <c r="C150" s="17"/>
      <c r="D150" s="17" t="e">
        <f t="shared" si="12"/>
        <v>#REF!</v>
      </c>
      <c r="E150" s="18"/>
      <c r="F150" s="7"/>
      <c r="G150" s="19">
        <v>46213</v>
      </c>
      <c r="H150" s="17">
        <v>435</v>
      </c>
      <c r="I150" s="17"/>
      <c r="J150" s="35">
        <f t="shared" si="13"/>
        <v>18566</v>
      </c>
      <c r="K150" s="18" t="s">
        <v>430</v>
      </c>
      <c r="L150" s="7"/>
    </row>
    <row r="151" spans="1:12" s="9" customFormat="1" ht="18.75" x14ac:dyDescent="0.3">
      <c r="A151" s="19"/>
      <c r="B151" s="17"/>
      <c r="C151" s="17"/>
      <c r="D151" s="17" t="e">
        <f t="shared" si="12"/>
        <v>#REF!</v>
      </c>
      <c r="E151" s="18"/>
      <c r="F151" s="7"/>
      <c r="G151" s="19">
        <v>46213</v>
      </c>
      <c r="H151" s="17"/>
      <c r="I151" s="17">
        <v>30</v>
      </c>
      <c r="J151" s="35">
        <f t="shared" si="13"/>
        <v>18536</v>
      </c>
      <c r="K151" s="20" t="s">
        <v>431</v>
      </c>
      <c r="L151" s="7"/>
    </row>
    <row r="152" spans="1:12" s="9" customFormat="1" ht="18.75" x14ac:dyDescent="0.3">
      <c r="A152" s="19"/>
      <c r="B152" s="17"/>
      <c r="C152" s="17"/>
      <c r="D152" s="17" t="e">
        <f t="shared" si="12"/>
        <v>#REF!</v>
      </c>
      <c r="E152" s="18"/>
      <c r="F152" s="7"/>
      <c r="G152" s="19">
        <v>46213</v>
      </c>
      <c r="H152" s="17"/>
      <c r="I152" s="17">
        <v>200</v>
      </c>
      <c r="J152" s="35">
        <f t="shared" si="13"/>
        <v>18336</v>
      </c>
      <c r="K152" s="20" t="s">
        <v>301</v>
      </c>
      <c r="L152" s="7"/>
    </row>
    <row r="153" spans="1:12" s="9" customFormat="1" ht="18.75" x14ac:dyDescent="0.3">
      <c r="A153" s="19"/>
      <c r="B153" s="17"/>
      <c r="C153" s="17"/>
      <c r="D153" s="17" t="e">
        <f t="shared" si="12"/>
        <v>#REF!</v>
      </c>
      <c r="E153" s="18"/>
      <c r="F153" s="7"/>
      <c r="G153" s="19">
        <v>46213</v>
      </c>
      <c r="H153" s="17"/>
      <c r="I153" s="17">
        <v>300</v>
      </c>
      <c r="J153" s="35">
        <f t="shared" si="13"/>
        <v>18036</v>
      </c>
      <c r="K153" s="20" t="s">
        <v>336</v>
      </c>
      <c r="L153" s="7"/>
    </row>
    <row r="154" spans="1:12" s="9" customFormat="1" ht="18.75" x14ac:dyDescent="0.3">
      <c r="A154" s="19"/>
      <c r="B154" s="17"/>
      <c r="C154" s="17"/>
      <c r="D154" s="17" t="e">
        <f t="shared" si="12"/>
        <v>#REF!</v>
      </c>
      <c r="E154" s="18"/>
      <c r="F154" s="7"/>
      <c r="G154" s="19">
        <v>46213</v>
      </c>
      <c r="H154" s="17"/>
      <c r="I154" s="17">
        <v>200</v>
      </c>
      <c r="J154" s="35">
        <f t="shared" si="13"/>
        <v>17836</v>
      </c>
      <c r="K154" s="20" t="s">
        <v>432</v>
      </c>
      <c r="L154" s="7"/>
    </row>
    <row r="155" spans="1:12" s="9" customFormat="1" ht="18.75" x14ac:dyDescent="0.3">
      <c r="A155" s="19"/>
      <c r="B155" s="17"/>
      <c r="C155" s="17"/>
      <c r="D155" s="17" t="e">
        <f t="shared" si="12"/>
        <v>#REF!</v>
      </c>
      <c r="E155" s="18"/>
      <c r="F155" s="7"/>
      <c r="G155" s="19">
        <v>46213</v>
      </c>
      <c r="H155" s="17"/>
      <c r="I155" s="17">
        <v>200</v>
      </c>
      <c r="J155" s="35">
        <f t="shared" si="13"/>
        <v>17636</v>
      </c>
      <c r="K155" s="20" t="s">
        <v>301</v>
      </c>
      <c r="L155" s="7"/>
    </row>
    <row r="156" spans="1:12" s="9" customFormat="1" ht="18.75" x14ac:dyDescent="0.3">
      <c r="A156" s="19"/>
      <c r="B156" s="17"/>
      <c r="C156" s="17"/>
      <c r="D156" s="17" t="e">
        <f t="shared" si="12"/>
        <v>#REF!</v>
      </c>
      <c r="E156" s="18"/>
      <c r="F156" s="7"/>
      <c r="G156" s="19">
        <v>46213</v>
      </c>
      <c r="H156" s="17"/>
      <c r="I156" s="17">
        <v>300</v>
      </c>
      <c r="J156" s="35">
        <f t="shared" si="13"/>
        <v>17336</v>
      </c>
      <c r="K156" s="20" t="s">
        <v>433</v>
      </c>
      <c r="L156" s="7"/>
    </row>
    <row r="157" spans="1:12" s="9" customFormat="1" ht="18.75" x14ac:dyDescent="0.3">
      <c r="A157" s="19"/>
      <c r="B157" s="17"/>
      <c r="C157" s="17"/>
      <c r="D157" s="17" t="e">
        <f t="shared" ref="D157:D560" si="14">D156+B157-C157</f>
        <v>#REF!</v>
      </c>
      <c r="E157" s="18"/>
      <c r="F157" s="7"/>
      <c r="G157" s="19">
        <v>46213</v>
      </c>
      <c r="H157" s="17"/>
      <c r="I157" s="17">
        <v>150</v>
      </c>
      <c r="J157" s="35">
        <f t="shared" si="13"/>
        <v>17186</v>
      </c>
      <c r="K157" s="20" t="s">
        <v>434</v>
      </c>
      <c r="L157" s="7"/>
    </row>
    <row r="158" spans="1:12" s="9" customFormat="1" ht="18.75" x14ac:dyDescent="0.3">
      <c r="A158" s="19"/>
      <c r="B158" s="17"/>
      <c r="C158" s="17"/>
      <c r="D158" s="17" t="e">
        <f t="shared" si="14"/>
        <v>#REF!</v>
      </c>
      <c r="E158" s="18"/>
      <c r="F158" s="7"/>
      <c r="G158" s="19">
        <v>46213</v>
      </c>
      <c r="H158" s="17"/>
      <c r="I158" s="17">
        <v>20</v>
      </c>
      <c r="J158" s="35">
        <f t="shared" si="13"/>
        <v>17166</v>
      </c>
      <c r="K158" s="20" t="s">
        <v>243</v>
      </c>
      <c r="L158" s="7"/>
    </row>
    <row r="159" spans="1:12" s="9" customFormat="1" ht="18.75" x14ac:dyDescent="0.3">
      <c r="A159" s="19"/>
      <c r="B159" s="17"/>
      <c r="C159" s="17"/>
      <c r="D159" s="17" t="e">
        <f t="shared" si="14"/>
        <v>#REF!</v>
      </c>
      <c r="E159" s="18"/>
      <c r="F159" s="7"/>
      <c r="G159" s="19">
        <v>46216</v>
      </c>
      <c r="H159" s="17"/>
      <c r="I159" s="17">
        <v>15</v>
      </c>
      <c r="J159" s="35">
        <f t="shared" si="13"/>
        <v>17151</v>
      </c>
      <c r="K159" s="20" t="s">
        <v>334</v>
      </c>
      <c r="L159" s="7"/>
    </row>
    <row r="160" spans="1:12" s="9" customFormat="1" ht="18.75" x14ac:dyDescent="0.3">
      <c r="A160" s="19"/>
      <c r="B160" s="17"/>
      <c r="C160" s="17"/>
      <c r="D160" s="17" t="e">
        <f t="shared" si="14"/>
        <v>#REF!</v>
      </c>
      <c r="E160" s="18"/>
      <c r="F160" s="7"/>
      <c r="G160" s="19">
        <v>46216</v>
      </c>
      <c r="H160" s="17"/>
      <c r="I160" s="17">
        <v>100</v>
      </c>
      <c r="J160" s="35">
        <f t="shared" si="13"/>
        <v>17051</v>
      </c>
      <c r="K160" s="20" t="s">
        <v>370</v>
      </c>
      <c r="L160" s="7"/>
    </row>
    <row r="161" spans="1:12" s="9" customFormat="1" ht="18.75" x14ac:dyDescent="0.3">
      <c r="A161" s="19"/>
      <c r="B161" s="17"/>
      <c r="C161" s="17"/>
      <c r="D161" s="17" t="e">
        <f t="shared" si="14"/>
        <v>#REF!</v>
      </c>
      <c r="E161" s="18"/>
      <c r="F161" s="7"/>
      <c r="G161" s="19">
        <v>46216</v>
      </c>
      <c r="H161" s="17"/>
      <c r="I161" s="17">
        <v>8020</v>
      </c>
      <c r="J161" s="35">
        <f t="shared" si="13"/>
        <v>9031</v>
      </c>
      <c r="K161" s="18" t="s">
        <v>438</v>
      </c>
      <c r="L161" s="7"/>
    </row>
    <row r="162" spans="1:12" s="9" customFormat="1" ht="18.75" x14ac:dyDescent="0.3">
      <c r="A162" s="19"/>
      <c r="B162" s="17"/>
      <c r="C162" s="17"/>
      <c r="D162" s="17" t="e">
        <f t="shared" si="14"/>
        <v>#REF!</v>
      </c>
      <c r="E162" s="18"/>
      <c r="F162" s="7"/>
      <c r="G162" s="19">
        <v>46216</v>
      </c>
      <c r="H162" s="17">
        <v>1000</v>
      </c>
      <c r="I162" s="17"/>
      <c r="J162" s="35">
        <f t="shared" si="13"/>
        <v>10031</v>
      </c>
      <c r="K162" s="18" t="s">
        <v>439</v>
      </c>
      <c r="L162" s="7"/>
    </row>
    <row r="163" spans="1:12" s="9" customFormat="1" ht="18.75" x14ac:dyDescent="0.3">
      <c r="A163" s="19"/>
      <c r="B163" s="17"/>
      <c r="C163" s="17"/>
      <c r="D163" s="17" t="e">
        <f t="shared" si="14"/>
        <v>#REF!</v>
      </c>
      <c r="E163" s="18"/>
      <c r="F163" s="7"/>
      <c r="G163" s="19">
        <v>46216</v>
      </c>
      <c r="H163" s="17"/>
      <c r="I163" s="17">
        <v>302</v>
      </c>
      <c r="J163" s="35">
        <f t="shared" si="13"/>
        <v>9729</v>
      </c>
      <c r="K163" s="20" t="s">
        <v>440</v>
      </c>
      <c r="L163" s="7"/>
    </row>
    <row r="164" spans="1:12" s="9" customFormat="1" ht="18.75" x14ac:dyDescent="0.3">
      <c r="A164" s="19"/>
      <c r="B164" s="17"/>
      <c r="C164" s="17"/>
      <c r="D164" s="17" t="e">
        <f t="shared" si="14"/>
        <v>#REF!</v>
      </c>
      <c r="E164" s="18"/>
      <c r="F164" s="7"/>
      <c r="G164" s="19">
        <v>46216</v>
      </c>
      <c r="H164" s="17"/>
      <c r="I164" s="17">
        <v>30</v>
      </c>
      <c r="J164" s="35">
        <f t="shared" si="13"/>
        <v>9699</v>
      </c>
      <c r="K164" s="20" t="s">
        <v>441</v>
      </c>
      <c r="L164" s="7"/>
    </row>
    <row r="165" spans="1:12" s="9" customFormat="1" ht="18.75" x14ac:dyDescent="0.3">
      <c r="A165" s="19"/>
      <c r="B165" s="17"/>
      <c r="C165" s="17"/>
      <c r="D165" s="17" t="e">
        <f t="shared" si="14"/>
        <v>#REF!</v>
      </c>
      <c r="E165" s="18"/>
      <c r="F165" s="7"/>
      <c r="G165" s="19">
        <v>46216</v>
      </c>
      <c r="H165" s="17">
        <v>10000</v>
      </c>
      <c r="I165" s="17"/>
      <c r="J165" s="35">
        <f t="shared" si="13"/>
        <v>19699</v>
      </c>
      <c r="K165" s="18" t="s">
        <v>427</v>
      </c>
      <c r="L165" s="7"/>
    </row>
    <row r="166" spans="1:12" s="9" customFormat="1" ht="18.75" x14ac:dyDescent="0.3">
      <c r="A166" s="19"/>
      <c r="B166" s="17"/>
      <c r="C166" s="17"/>
      <c r="D166" s="17" t="e">
        <f t="shared" si="14"/>
        <v>#REF!</v>
      </c>
      <c r="E166" s="18"/>
      <c r="F166" s="7"/>
      <c r="G166" s="19">
        <v>46216</v>
      </c>
      <c r="H166" s="17"/>
      <c r="I166" s="17">
        <v>600</v>
      </c>
      <c r="J166" s="35">
        <f t="shared" si="13"/>
        <v>19099</v>
      </c>
      <c r="K166" s="20" t="s">
        <v>442</v>
      </c>
      <c r="L166" s="7"/>
    </row>
    <row r="167" spans="1:12" s="9" customFormat="1" ht="18.75" x14ac:dyDescent="0.3">
      <c r="A167" s="19"/>
      <c r="B167" s="17"/>
      <c r="C167" s="17"/>
      <c r="D167" s="17" t="e">
        <f t="shared" si="14"/>
        <v>#REF!</v>
      </c>
      <c r="E167" s="18"/>
      <c r="F167" s="7"/>
      <c r="G167" s="19">
        <v>46217</v>
      </c>
      <c r="H167" s="17"/>
      <c r="I167" s="17">
        <v>20</v>
      </c>
      <c r="J167" s="35">
        <f t="shared" si="13"/>
        <v>19079</v>
      </c>
      <c r="K167" s="20" t="s">
        <v>443</v>
      </c>
      <c r="L167" s="7"/>
    </row>
    <row r="168" spans="1:12" s="9" customFormat="1" ht="18.75" x14ac:dyDescent="0.3">
      <c r="A168" s="19"/>
      <c r="B168" s="17"/>
      <c r="C168" s="17"/>
      <c r="D168" s="17" t="e">
        <f t="shared" si="14"/>
        <v>#REF!</v>
      </c>
      <c r="E168" s="18"/>
      <c r="F168" s="7"/>
      <c r="G168" s="19">
        <v>46217</v>
      </c>
      <c r="H168" s="17"/>
      <c r="I168" s="17">
        <v>13</v>
      </c>
      <c r="J168" s="35">
        <f t="shared" ref="J168:J231" si="15">J167+H168-I168</f>
        <v>19066</v>
      </c>
      <c r="K168" s="20" t="s">
        <v>219</v>
      </c>
      <c r="L168" s="7"/>
    </row>
    <row r="169" spans="1:12" s="9" customFormat="1" ht="18.75" x14ac:dyDescent="0.3">
      <c r="A169" s="19"/>
      <c r="B169" s="17"/>
      <c r="C169" s="17"/>
      <c r="D169" s="17" t="e">
        <f t="shared" si="14"/>
        <v>#REF!</v>
      </c>
      <c r="E169" s="18"/>
      <c r="F169" s="7"/>
      <c r="G169" s="19">
        <v>46217</v>
      </c>
      <c r="H169" s="17"/>
      <c r="I169" s="17">
        <v>100</v>
      </c>
      <c r="J169" s="35">
        <f t="shared" si="15"/>
        <v>18966</v>
      </c>
      <c r="K169" s="20" t="s">
        <v>315</v>
      </c>
      <c r="L169" s="7"/>
    </row>
    <row r="170" spans="1:12" s="9" customFormat="1" ht="18.75" x14ac:dyDescent="0.3">
      <c r="A170" s="19"/>
      <c r="B170" s="17"/>
      <c r="C170" s="17"/>
      <c r="D170" s="17" t="e">
        <f t="shared" si="14"/>
        <v>#REF!</v>
      </c>
      <c r="E170" s="18"/>
      <c r="F170" s="7"/>
      <c r="G170" s="19">
        <v>46218</v>
      </c>
      <c r="H170" s="17">
        <v>79</v>
      </c>
      <c r="I170" s="17"/>
      <c r="J170" s="35">
        <f t="shared" si="15"/>
        <v>19045</v>
      </c>
      <c r="K170" s="18" t="s">
        <v>451</v>
      </c>
      <c r="L170" s="7"/>
    </row>
    <row r="171" spans="1:12" s="9" customFormat="1" ht="18.75" x14ac:dyDescent="0.3">
      <c r="A171" s="19"/>
      <c r="B171" s="17"/>
      <c r="C171" s="17"/>
      <c r="D171" s="17" t="e">
        <f t="shared" si="14"/>
        <v>#REF!</v>
      </c>
      <c r="E171" s="18"/>
      <c r="F171" s="7"/>
      <c r="G171" s="19">
        <v>46218</v>
      </c>
      <c r="H171" s="17"/>
      <c r="I171" s="17">
        <v>237</v>
      </c>
      <c r="J171" s="35">
        <f t="shared" si="15"/>
        <v>18808</v>
      </c>
      <c r="K171" s="20" t="s">
        <v>452</v>
      </c>
      <c r="L171" s="7"/>
    </row>
    <row r="172" spans="1:12" s="9" customFormat="1" ht="18.75" x14ac:dyDescent="0.3">
      <c r="A172" s="19"/>
      <c r="B172" s="17"/>
      <c r="C172" s="17"/>
      <c r="D172" s="17" t="e">
        <f t="shared" si="14"/>
        <v>#REF!</v>
      </c>
      <c r="E172" s="18"/>
      <c r="F172" s="7"/>
      <c r="G172" s="19">
        <v>46218</v>
      </c>
      <c r="H172" s="17">
        <v>230</v>
      </c>
      <c r="I172" s="17"/>
      <c r="J172" s="35">
        <f t="shared" si="15"/>
        <v>19038</v>
      </c>
      <c r="K172" s="18" t="s">
        <v>454</v>
      </c>
      <c r="L172" s="7"/>
    </row>
    <row r="173" spans="1:12" s="9" customFormat="1" ht="18.75" x14ac:dyDescent="0.3">
      <c r="A173" s="19"/>
      <c r="B173" s="17"/>
      <c r="C173" s="17"/>
      <c r="D173" s="17" t="e">
        <f t="shared" si="14"/>
        <v>#REF!</v>
      </c>
      <c r="E173" s="18"/>
      <c r="F173" s="7"/>
      <c r="G173" s="19">
        <v>46218</v>
      </c>
      <c r="H173" s="17"/>
      <c r="I173" s="17">
        <v>8</v>
      </c>
      <c r="J173" s="35">
        <f t="shared" si="15"/>
        <v>19030</v>
      </c>
      <c r="K173" s="20" t="s">
        <v>453</v>
      </c>
      <c r="L173" s="7"/>
    </row>
    <row r="174" spans="1:12" s="9" customFormat="1" ht="18.75" x14ac:dyDescent="0.3">
      <c r="A174" s="19"/>
      <c r="B174" s="17"/>
      <c r="C174" s="17"/>
      <c r="D174" s="17" t="e">
        <f t="shared" si="14"/>
        <v>#REF!</v>
      </c>
      <c r="E174" s="18"/>
      <c r="F174" s="7"/>
      <c r="G174" s="19">
        <v>46219</v>
      </c>
      <c r="H174" s="17"/>
      <c r="I174" s="17">
        <v>1250</v>
      </c>
      <c r="J174" s="35">
        <f t="shared" si="15"/>
        <v>17780</v>
      </c>
      <c r="K174" s="20" t="s">
        <v>455</v>
      </c>
      <c r="L174" s="7"/>
    </row>
    <row r="175" spans="1:12" s="9" customFormat="1" ht="18.75" x14ac:dyDescent="0.3">
      <c r="A175" s="19"/>
      <c r="B175" s="17"/>
      <c r="C175" s="17"/>
      <c r="D175" s="17" t="e">
        <f t="shared" si="14"/>
        <v>#REF!</v>
      </c>
      <c r="E175" s="18"/>
      <c r="F175" s="7"/>
      <c r="G175" s="19">
        <v>46219</v>
      </c>
      <c r="H175" s="17"/>
      <c r="I175" s="17">
        <v>1103</v>
      </c>
      <c r="J175" s="35">
        <f t="shared" si="15"/>
        <v>16677</v>
      </c>
      <c r="K175" s="20" t="s">
        <v>456</v>
      </c>
      <c r="L175" s="7"/>
    </row>
    <row r="176" spans="1:12" s="9" customFormat="1" ht="18.75" x14ac:dyDescent="0.3">
      <c r="A176" s="19"/>
      <c r="B176" s="17"/>
      <c r="C176" s="17"/>
      <c r="D176" s="17" t="e">
        <f t="shared" si="14"/>
        <v>#REF!</v>
      </c>
      <c r="E176" s="18"/>
      <c r="F176" s="7"/>
      <c r="G176" s="19">
        <v>46219</v>
      </c>
      <c r="H176" s="17"/>
      <c r="I176" s="17">
        <v>2</v>
      </c>
      <c r="J176" s="35">
        <f t="shared" si="15"/>
        <v>16675</v>
      </c>
      <c r="K176" s="20" t="s">
        <v>453</v>
      </c>
      <c r="L176" s="7"/>
    </row>
    <row r="177" spans="1:12" s="9" customFormat="1" ht="18.75" x14ac:dyDescent="0.3">
      <c r="A177" s="19"/>
      <c r="B177" s="17"/>
      <c r="C177" s="17"/>
      <c r="D177" s="17" t="e">
        <f t="shared" si="14"/>
        <v>#REF!</v>
      </c>
      <c r="E177" s="18"/>
      <c r="F177" s="7"/>
      <c r="G177" s="19">
        <v>46219</v>
      </c>
      <c r="H177" s="17"/>
      <c r="I177" s="17">
        <v>30</v>
      </c>
      <c r="J177" s="35">
        <f t="shared" si="15"/>
        <v>16645</v>
      </c>
      <c r="K177" s="20" t="s">
        <v>457</v>
      </c>
      <c r="L177" s="7"/>
    </row>
    <row r="178" spans="1:12" s="9" customFormat="1" ht="18.75" x14ac:dyDescent="0.3">
      <c r="A178" s="19"/>
      <c r="B178" s="17"/>
      <c r="C178" s="17"/>
      <c r="D178" s="17" t="e">
        <f t="shared" si="14"/>
        <v>#REF!</v>
      </c>
      <c r="E178" s="18"/>
      <c r="F178" s="7"/>
      <c r="G178" s="19">
        <v>46220</v>
      </c>
      <c r="H178" s="17">
        <v>65</v>
      </c>
      <c r="I178" s="17"/>
      <c r="J178" s="35">
        <f t="shared" si="15"/>
        <v>16710</v>
      </c>
      <c r="K178" s="18" t="s">
        <v>458</v>
      </c>
      <c r="L178" s="7"/>
    </row>
    <row r="179" spans="1:12" s="9" customFormat="1" ht="18.75" x14ac:dyDescent="0.3">
      <c r="A179" s="19"/>
      <c r="B179" s="17"/>
      <c r="C179" s="17"/>
      <c r="D179" s="17" t="e">
        <f t="shared" si="14"/>
        <v>#REF!</v>
      </c>
      <c r="E179" s="18"/>
      <c r="F179" s="7"/>
      <c r="G179" s="19">
        <v>46220</v>
      </c>
      <c r="H179" s="17">
        <v>85</v>
      </c>
      <c r="I179" s="17"/>
      <c r="J179" s="35">
        <f t="shared" si="15"/>
        <v>16795</v>
      </c>
      <c r="K179" s="18" t="s">
        <v>462</v>
      </c>
      <c r="L179" s="7"/>
    </row>
    <row r="180" spans="1:12" s="9" customFormat="1" ht="18.75" x14ac:dyDescent="0.3">
      <c r="A180" s="19"/>
      <c r="B180" s="17"/>
      <c r="C180" s="17"/>
      <c r="D180" s="17" t="e">
        <f t="shared" si="14"/>
        <v>#REF!</v>
      </c>
      <c r="E180" s="18"/>
      <c r="F180" s="7"/>
      <c r="G180" s="19">
        <v>46220</v>
      </c>
      <c r="H180" s="17">
        <v>10000</v>
      </c>
      <c r="I180" s="17"/>
      <c r="J180" s="35">
        <f t="shared" si="15"/>
        <v>26795</v>
      </c>
      <c r="K180" s="18" t="s">
        <v>464</v>
      </c>
      <c r="L180" s="7"/>
    </row>
    <row r="181" spans="1:12" s="9" customFormat="1" ht="18.75" x14ac:dyDescent="0.3">
      <c r="A181" s="19"/>
      <c r="B181" s="17"/>
      <c r="C181" s="17"/>
      <c r="D181" s="17" t="e">
        <f t="shared" si="14"/>
        <v>#REF!</v>
      </c>
      <c r="E181" s="18"/>
      <c r="F181" s="7"/>
      <c r="G181" s="19">
        <v>46220</v>
      </c>
      <c r="H181" s="17"/>
      <c r="I181" s="17">
        <v>73</v>
      </c>
      <c r="J181" s="35">
        <f t="shared" si="15"/>
        <v>26722</v>
      </c>
      <c r="K181" s="20" t="s">
        <v>453</v>
      </c>
      <c r="L181" s="7"/>
    </row>
    <row r="182" spans="1:12" s="9" customFormat="1" ht="18.75" x14ac:dyDescent="0.3">
      <c r="A182" s="19"/>
      <c r="B182" s="17"/>
      <c r="C182" s="17"/>
      <c r="D182" s="17" t="e">
        <f t="shared" si="14"/>
        <v>#REF!</v>
      </c>
      <c r="E182" s="18"/>
      <c r="F182" s="7"/>
      <c r="G182" s="19">
        <v>46220</v>
      </c>
      <c r="H182" s="17"/>
      <c r="I182" s="17">
        <v>9</v>
      </c>
      <c r="J182" s="35">
        <f t="shared" si="15"/>
        <v>26713</v>
      </c>
      <c r="K182" s="20" t="s">
        <v>453</v>
      </c>
      <c r="L182" s="7"/>
    </row>
    <row r="183" spans="1:12" s="9" customFormat="1" ht="18.75" x14ac:dyDescent="0.3">
      <c r="A183" s="19"/>
      <c r="B183" s="17"/>
      <c r="C183" s="17"/>
      <c r="D183" s="17" t="e">
        <f t="shared" si="14"/>
        <v>#REF!</v>
      </c>
      <c r="E183" s="18"/>
      <c r="F183" s="7"/>
      <c r="G183" s="19">
        <v>46220</v>
      </c>
      <c r="H183" s="17"/>
      <c r="I183" s="17">
        <v>38</v>
      </c>
      <c r="J183" s="35">
        <f t="shared" si="15"/>
        <v>26675</v>
      </c>
      <c r="K183" s="20" t="s">
        <v>465</v>
      </c>
      <c r="L183" s="7"/>
    </row>
    <row r="184" spans="1:12" s="9" customFormat="1" ht="18.75" x14ac:dyDescent="0.3">
      <c r="A184" s="19"/>
      <c r="B184" s="17"/>
      <c r="C184" s="17"/>
      <c r="D184" s="17" t="e">
        <f t="shared" si="14"/>
        <v>#REF!</v>
      </c>
      <c r="E184" s="18"/>
      <c r="F184" s="7"/>
      <c r="G184" s="19">
        <v>46220</v>
      </c>
      <c r="H184" s="17"/>
      <c r="I184" s="17">
        <v>310</v>
      </c>
      <c r="J184" s="35">
        <f t="shared" si="15"/>
        <v>26365</v>
      </c>
      <c r="K184" s="20" t="s">
        <v>336</v>
      </c>
      <c r="L184" s="7"/>
    </row>
    <row r="185" spans="1:12" s="9" customFormat="1" ht="18.75" x14ac:dyDescent="0.3">
      <c r="A185" s="19"/>
      <c r="B185" s="17"/>
      <c r="C185" s="17"/>
      <c r="D185" s="17" t="e">
        <f t="shared" si="14"/>
        <v>#REF!</v>
      </c>
      <c r="E185" s="18"/>
      <c r="F185" s="7"/>
      <c r="G185" s="19">
        <v>46220</v>
      </c>
      <c r="H185" s="17"/>
      <c r="I185" s="17">
        <v>200</v>
      </c>
      <c r="J185" s="35">
        <f t="shared" si="15"/>
        <v>26165</v>
      </c>
      <c r="K185" s="20" t="s">
        <v>432</v>
      </c>
      <c r="L185" s="7"/>
    </row>
    <row r="186" spans="1:12" s="9" customFormat="1" ht="18.75" x14ac:dyDescent="0.3">
      <c r="A186" s="19"/>
      <c r="B186" s="17"/>
      <c r="C186" s="17"/>
      <c r="D186" s="17"/>
      <c r="E186" s="18"/>
      <c r="F186" s="7"/>
      <c r="G186" s="19">
        <v>46220</v>
      </c>
      <c r="H186" s="17"/>
      <c r="I186" s="17">
        <v>250</v>
      </c>
      <c r="J186" s="35">
        <f t="shared" si="15"/>
        <v>25915</v>
      </c>
      <c r="K186" s="20" t="s">
        <v>497</v>
      </c>
      <c r="L186" s="7"/>
    </row>
    <row r="187" spans="1:12" s="9" customFormat="1" ht="18.75" x14ac:dyDescent="0.3">
      <c r="A187" s="19"/>
      <c r="B187" s="17"/>
      <c r="C187" s="17"/>
      <c r="D187" s="17" t="e">
        <f>D185+B187-C187</f>
        <v>#REF!</v>
      </c>
      <c r="E187" s="18"/>
      <c r="F187" s="7"/>
      <c r="G187" s="19">
        <v>46220</v>
      </c>
      <c r="H187" s="17"/>
      <c r="I187" s="17">
        <v>150</v>
      </c>
      <c r="J187" s="35">
        <f t="shared" si="15"/>
        <v>25765</v>
      </c>
      <c r="K187" s="20" t="s">
        <v>434</v>
      </c>
      <c r="L187" s="7"/>
    </row>
    <row r="188" spans="1:12" s="9" customFormat="1" ht="18.75" x14ac:dyDescent="0.3">
      <c r="A188" s="19"/>
      <c r="B188" s="17"/>
      <c r="C188" s="17"/>
      <c r="D188" s="17" t="e">
        <f t="shared" si="14"/>
        <v>#REF!</v>
      </c>
      <c r="E188" s="18"/>
      <c r="F188" s="7"/>
      <c r="G188" s="19">
        <v>46220</v>
      </c>
      <c r="H188" s="17"/>
      <c r="I188" s="17">
        <v>100</v>
      </c>
      <c r="J188" s="35">
        <f t="shared" si="15"/>
        <v>25665</v>
      </c>
      <c r="K188" s="20" t="s">
        <v>355</v>
      </c>
      <c r="L188" s="7"/>
    </row>
    <row r="189" spans="1:12" s="9" customFormat="1" ht="18.75" x14ac:dyDescent="0.3">
      <c r="A189" s="19"/>
      <c r="B189" s="17"/>
      <c r="C189" s="17"/>
      <c r="D189" s="17" t="e">
        <f t="shared" si="14"/>
        <v>#REF!</v>
      </c>
      <c r="E189" s="18"/>
      <c r="F189" s="7"/>
      <c r="G189" s="19">
        <v>46220</v>
      </c>
      <c r="H189" s="17"/>
      <c r="I189" s="17">
        <v>200</v>
      </c>
      <c r="J189" s="35">
        <f t="shared" si="15"/>
        <v>25465</v>
      </c>
      <c r="K189" s="20" t="s">
        <v>468</v>
      </c>
      <c r="L189" s="7"/>
    </row>
    <row r="190" spans="1:12" s="9" customFormat="1" ht="18.75" x14ac:dyDescent="0.3">
      <c r="A190" s="19"/>
      <c r="B190" s="17"/>
      <c r="C190" s="17"/>
      <c r="D190" s="17" t="e">
        <f t="shared" si="14"/>
        <v>#REF!</v>
      </c>
      <c r="E190" s="18"/>
      <c r="F190" s="7"/>
      <c r="G190" s="19">
        <v>46220</v>
      </c>
      <c r="H190" s="17"/>
      <c r="I190" s="17">
        <v>100</v>
      </c>
      <c r="J190" s="35">
        <f t="shared" si="15"/>
        <v>25365</v>
      </c>
      <c r="K190" s="20" t="s">
        <v>315</v>
      </c>
      <c r="L190" s="7"/>
    </row>
    <row r="191" spans="1:12" s="9" customFormat="1" ht="18.75" x14ac:dyDescent="0.3">
      <c r="A191" s="19"/>
      <c r="B191" s="17"/>
      <c r="C191" s="17"/>
      <c r="D191" s="17" t="e">
        <f t="shared" si="14"/>
        <v>#REF!</v>
      </c>
      <c r="E191" s="18"/>
      <c r="F191" s="7"/>
      <c r="G191" s="19">
        <v>46220</v>
      </c>
      <c r="H191" s="17"/>
      <c r="I191" s="17">
        <v>300</v>
      </c>
      <c r="J191" s="35">
        <f t="shared" si="15"/>
        <v>25065</v>
      </c>
      <c r="K191" s="20" t="s">
        <v>469</v>
      </c>
      <c r="L191" s="7"/>
    </row>
    <row r="192" spans="1:12" s="9" customFormat="1" ht="18.75" x14ac:dyDescent="0.3">
      <c r="A192" s="19"/>
      <c r="B192" s="17"/>
      <c r="C192" s="17"/>
      <c r="D192" s="17" t="e">
        <f t="shared" si="14"/>
        <v>#REF!</v>
      </c>
      <c r="E192" s="18"/>
      <c r="F192" s="7"/>
      <c r="G192" s="19">
        <v>46220</v>
      </c>
      <c r="H192" s="17">
        <v>954</v>
      </c>
      <c r="I192" s="17"/>
      <c r="J192" s="35">
        <f t="shared" si="15"/>
        <v>26019</v>
      </c>
      <c r="K192" s="18" t="s">
        <v>467</v>
      </c>
      <c r="L192" s="7"/>
    </row>
    <row r="193" spans="1:12" s="9" customFormat="1" ht="18.75" x14ac:dyDescent="0.3">
      <c r="A193" s="19"/>
      <c r="B193" s="17"/>
      <c r="C193" s="17"/>
      <c r="D193" s="17" t="e">
        <f t="shared" si="14"/>
        <v>#REF!</v>
      </c>
      <c r="E193" s="18"/>
      <c r="F193" s="7"/>
      <c r="G193" s="19">
        <v>46220</v>
      </c>
      <c r="H193" s="17">
        <v>3000</v>
      </c>
      <c r="I193" s="17"/>
      <c r="J193" s="35">
        <f t="shared" si="15"/>
        <v>29019</v>
      </c>
      <c r="K193" s="18" t="s">
        <v>470</v>
      </c>
      <c r="L193" s="7"/>
    </row>
    <row r="194" spans="1:12" s="9" customFormat="1" ht="18.75" x14ac:dyDescent="0.3">
      <c r="A194" s="19"/>
      <c r="B194" s="17"/>
      <c r="C194" s="17"/>
      <c r="D194" s="17" t="e">
        <f t="shared" si="14"/>
        <v>#REF!</v>
      </c>
      <c r="E194" s="18"/>
      <c r="F194" s="7"/>
      <c r="G194" s="19">
        <v>46220</v>
      </c>
      <c r="H194" s="17">
        <v>1000</v>
      </c>
      <c r="I194" s="17"/>
      <c r="J194" s="35">
        <f t="shared" si="15"/>
        <v>30019</v>
      </c>
      <c r="K194" s="18" t="s">
        <v>473</v>
      </c>
      <c r="L194" s="7"/>
    </row>
    <row r="195" spans="1:12" s="9" customFormat="1" ht="18.75" x14ac:dyDescent="0.3">
      <c r="A195" s="19"/>
      <c r="B195" s="17"/>
      <c r="C195" s="17"/>
      <c r="D195" s="17" t="e">
        <f t="shared" si="14"/>
        <v>#REF!</v>
      </c>
      <c r="E195" s="18"/>
      <c r="F195" s="7"/>
      <c r="G195" s="19">
        <v>46220</v>
      </c>
      <c r="H195" s="17">
        <v>14325</v>
      </c>
      <c r="I195" s="17"/>
      <c r="J195" s="35">
        <f t="shared" si="15"/>
        <v>44344</v>
      </c>
      <c r="K195" s="18" t="s">
        <v>474</v>
      </c>
      <c r="L195" s="7"/>
    </row>
    <row r="196" spans="1:12" s="9" customFormat="1" ht="18.75" x14ac:dyDescent="0.3">
      <c r="A196" s="19"/>
      <c r="B196" s="17"/>
      <c r="C196" s="17"/>
      <c r="D196" s="17" t="e">
        <f t="shared" si="14"/>
        <v>#REF!</v>
      </c>
      <c r="E196" s="18"/>
      <c r="F196" s="7"/>
      <c r="G196" s="19">
        <v>46223</v>
      </c>
      <c r="H196" s="17">
        <v>16150</v>
      </c>
      <c r="I196" s="17"/>
      <c r="J196" s="35">
        <f t="shared" si="15"/>
        <v>60494</v>
      </c>
      <c r="K196" s="18" t="s">
        <v>475</v>
      </c>
      <c r="L196" s="7"/>
    </row>
    <row r="197" spans="1:12" s="9" customFormat="1" ht="18.75" x14ac:dyDescent="0.3">
      <c r="A197" s="19"/>
      <c r="B197" s="17"/>
      <c r="C197" s="17"/>
      <c r="D197" s="17" t="e">
        <f t="shared" si="14"/>
        <v>#REF!</v>
      </c>
      <c r="E197" s="18"/>
      <c r="F197" s="7"/>
      <c r="G197" s="19">
        <v>46223</v>
      </c>
      <c r="H197" s="17"/>
      <c r="I197" s="17">
        <v>65</v>
      </c>
      <c r="J197" s="35">
        <f t="shared" si="15"/>
        <v>60429</v>
      </c>
      <c r="K197" s="20" t="s">
        <v>376</v>
      </c>
      <c r="L197" s="7"/>
    </row>
    <row r="198" spans="1:12" s="9" customFormat="1" ht="18.75" x14ac:dyDescent="0.3">
      <c r="A198" s="19"/>
      <c r="B198" s="17"/>
      <c r="C198" s="17"/>
      <c r="D198" s="17" t="e">
        <f t="shared" si="14"/>
        <v>#REF!</v>
      </c>
      <c r="E198" s="18"/>
      <c r="F198" s="7"/>
      <c r="G198" s="19">
        <v>46223</v>
      </c>
      <c r="H198" s="17">
        <v>1460</v>
      </c>
      <c r="I198" s="17"/>
      <c r="J198" s="35">
        <f t="shared" si="15"/>
        <v>61889</v>
      </c>
      <c r="K198" s="18" t="s">
        <v>476</v>
      </c>
      <c r="L198" s="7"/>
    </row>
    <row r="199" spans="1:12" s="9" customFormat="1" ht="18.75" x14ac:dyDescent="0.3">
      <c r="A199" s="19"/>
      <c r="B199" s="17"/>
      <c r="C199" s="17"/>
      <c r="D199" s="17"/>
      <c r="E199" s="18"/>
      <c r="F199" s="7"/>
      <c r="G199" s="19">
        <v>46223</v>
      </c>
      <c r="H199" s="17"/>
      <c r="I199" s="17">
        <v>100</v>
      </c>
      <c r="J199" s="35">
        <f t="shared" si="15"/>
        <v>61789</v>
      </c>
      <c r="K199" s="18" t="s">
        <v>497</v>
      </c>
      <c r="L199" s="7"/>
    </row>
    <row r="200" spans="1:12" s="9" customFormat="1" ht="18.75" x14ac:dyDescent="0.3">
      <c r="A200" s="19"/>
      <c r="B200" s="17"/>
      <c r="C200" s="17"/>
      <c r="D200" s="17"/>
      <c r="E200" s="18"/>
      <c r="F200" s="7"/>
      <c r="G200" s="19">
        <v>46223</v>
      </c>
      <c r="H200" s="17"/>
      <c r="I200" s="17">
        <v>22</v>
      </c>
      <c r="J200" s="35">
        <f t="shared" si="15"/>
        <v>61767</v>
      </c>
      <c r="K200" s="18" t="s">
        <v>477</v>
      </c>
      <c r="L200" s="7"/>
    </row>
    <row r="201" spans="1:12" s="9" customFormat="1" ht="18.75" x14ac:dyDescent="0.3">
      <c r="A201" s="19"/>
      <c r="B201" s="17"/>
      <c r="C201" s="17"/>
      <c r="D201" s="17"/>
      <c r="E201" s="18"/>
      <c r="F201" s="7"/>
      <c r="G201" s="19">
        <v>46223</v>
      </c>
      <c r="H201" s="17"/>
      <c r="I201" s="17">
        <v>50</v>
      </c>
      <c r="J201" s="35">
        <f t="shared" si="15"/>
        <v>61717</v>
      </c>
      <c r="K201" s="18" t="s">
        <v>483</v>
      </c>
      <c r="L201" s="7"/>
    </row>
    <row r="202" spans="1:12" s="9" customFormat="1" ht="18.75" x14ac:dyDescent="0.3">
      <c r="A202" s="19"/>
      <c r="B202" s="17"/>
      <c r="C202" s="17"/>
      <c r="D202" s="17"/>
      <c r="E202" s="18"/>
      <c r="F202" s="7"/>
      <c r="G202" s="19">
        <v>46224</v>
      </c>
      <c r="H202" s="17"/>
      <c r="I202" s="17">
        <v>200</v>
      </c>
      <c r="J202" s="35">
        <f t="shared" si="15"/>
        <v>61517</v>
      </c>
      <c r="K202" s="18" t="s">
        <v>486</v>
      </c>
      <c r="L202" s="7"/>
    </row>
    <row r="203" spans="1:12" s="9" customFormat="1" ht="18.75" x14ac:dyDescent="0.3">
      <c r="A203" s="19"/>
      <c r="B203" s="17"/>
      <c r="C203" s="17"/>
      <c r="D203" s="17"/>
      <c r="E203" s="18"/>
      <c r="F203" s="7"/>
      <c r="G203" s="19">
        <v>46224</v>
      </c>
      <c r="H203" s="17"/>
      <c r="I203" s="17">
        <v>15</v>
      </c>
      <c r="J203" s="35">
        <f t="shared" si="15"/>
        <v>61502</v>
      </c>
      <c r="K203" s="18" t="s">
        <v>488</v>
      </c>
      <c r="L203" s="7"/>
    </row>
    <row r="204" spans="1:12" s="9" customFormat="1" ht="18.75" x14ac:dyDescent="0.3">
      <c r="A204" s="19"/>
      <c r="B204" s="17"/>
      <c r="C204" s="17"/>
      <c r="D204" s="17"/>
      <c r="E204" s="18"/>
      <c r="F204" s="7"/>
      <c r="G204" s="19">
        <v>46224</v>
      </c>
      <c r="H204" s="17"/>
      <c r="I204" s="17">
        <v>50</v>
      </c>
      <c r="J204" s="35">
        <f t="shared" si="15"/>
        <v>61452</v>
      </c>
      <c r="K204" s="18" t="s">
        <v>469</v>
      </c>
      <c r="L204" s="7"/>
    </row>
    <row r="205" spans="1:12" s="9" customFormat="1" ht="18.75" x14ac:dyDescent="0.3">
      <c r="A205" s="19"/>
      <c r="B205" s="17"/>
      <c r="C205" s="17"/>
      <c r="D205" s="17"/>
      <c r="E205" s="18"/>
      <c r="F205" s="7"/>
      <c r="G205" s="19">
        <v>46224</v>
      </c>
      <c r="H205" s="17"/>
      <c r="I205" s="17">
        <v>4</v>
      </c>
      <c r="J205" s="35">
        <f t="shared" si="15"/>
        <v>61448</v>
      </c>
      <c r="K205" s="18" t="s">
        <v>489</v>
      </c>
      <c r="L205" s="7"/>
    </row>
    <row r="206" spans="1:12" s="9" customFormat="1" ht="18.75" x14ac:dyDescent="0.3">
      <c r="A206" s="19"/>
      <c r="B206" s="17"/>
      <c r="C206" s="17"/>
      <c r="D206" s="17"/>
      <c r="E206" s="18"/>
      <c r="F206" s="7"/>
      <c r="G206" s="19">
        <v>46224</v>
      </c>
      <c r="H206" s="17"/>
      <c r="I206" s="17">
        <v>14</v>
      </c>
      <c r="J206" s="35">
        <f t="shared" si="15"/>
        <v>61434</v>
      </c>
      <c r="K206" s="18" t="s">
        <v>414</v>
      </c>
      <c r="L206" s="7"/>
    </row>
    <row r="207" spans="1:12" s="9" customFormat="1" ht="18.75" x14ac:dyDescent="0.3">
      <c r="A207" s="19"/>
      <c r="B207" s="17"/>
      <c r="C207" s="17"/>
      <c r="D207" s="17"/>
      <c r="E207" s="18"/>
      <c r="F207" s="7"/>
      <c r="G207" s="19">
        <v>46224</v>
      </c>
      <c r="H207" s="17"/>
      <c r="I207" s="17">
        <v>100</v>
      </c>
      <c r="J207" s="35">
        <f t="shared" si="15"/>
        <v>61334</v>
      </c>
      <c r="K207" s="18" t="s">
        <v>497</v>
      </c>
      <c r="L207" s="7"/>
    </row>
    <row r="208" spans="1:12" s="9" customFormat="1" ht="18.75" x14ac:dyDescent="0.3">
      <c r="A208" s="19"/>
      <c r="B208" s="17"/>
      <c r="C208" s="17"/>
      <c r="D208" s="17"/>
      <c r="E208" s="18"/>
      <c r="F208" s="7"/>
      <c r="G208" s="19">
        <v>46225</v>
      </c>
      <c r="H208" s="17"/>
      <c r="I208" s="17">
        <v>100</v>
      </c>
      <c r="J208" s="35">
        <f t="shared" si="15"/>
        <v>61234</v>
      </c>
      <c r="K208" s="18" t="s">
        <v>499</v>
      </c>
      <c r="L208" s="7"/>
    </row>
    <row r="209" spans="1:12" s="9" customFormat="1" ht="18.75" x14ac:dyDescent="0.3">
      <c r="A209" s="19"/>
      <c r="B209" s="17"/>
      <c r="C209" s="17"/>
      <c r="D209" s="17"/>
      <c r="E209" s="18"/>
      <c r="F209" s="7"/>
      <c r="G209" s="19">
        <v>46225</v>
      </c>
      <c r="H209" s="17"/>
      <c r="I209" s="17">
        <v>300</v>
      </c>
      <c r="J209" s="35">
        <f t="shared" si="15"/>
        <v>60934</v>
      </c>
      <c r="K209" s="18" t="s">
        <v>498</v>
      </c>
      <c r="L209" s="7"/>
    </row>
    <row r="210" spans="1:12" s="9" customFormat="1" ht="18.75" x14ac:dyDescent="0.3">
      <c r="A210" s="19"/>
      <c r="B210" s="17"/>
      <c r="C210" s="17"/>
      <c r="D210" s="17"/>
      <c r="E210" s="18"/>
      <c r="F210" s="7"/>
      <c r="G210" s="19">
        <v>46225</v>
      </c>
      <c r="H210" s="17"/>
      <c r="I210" s="17">
        <v>20</v>
      </c>
      <c r="J210" s="35">
        <f t="shared" si="15"/>
        <v>60914</v>
      </c>
      <c r="K210" s="18" t="s">
        <v>500</v>
      </c>
      <c r="L210" s="7"/>
    </row>
    <row r="211" spans="1:12" s="9" customFormat="1" ht="18.75" x14ac:dyDescent="0.3">
      <c r="A211" s="19"/>
      <c r="B211" s="17"/>
      <c r="C211" s="17"/>
      <c r="D211" s="17"/>
      <c r="E211" s="18"/>
      <c r="F211" s="7"/>
      <c r="G211" s="19">
        <v>46226</v>
      </c>
      <c r="H211" s="17"/>
      <c r="I211" s="17">
        <v>20305</v>
      </c>
      <c r="J211" s="35">
        <f t="shared" si="15"/>
        <v>40609</v>
      </c>
      <c r="K211" s="18" t="s">
        <v>502</v>
      </c>
      <c r="L211" s="7"/>
    </row>
    <row r="212" spans="1:12" s="9" customFormat="1" ht="18.75" x14ac:dyDescent="0.3">
      <c r="A212" s="19"/>
      <c r="B212" s="17"/>
      <c r="C212" s="17"/>
      <c r="D212" s="17"/>
      <c r="E212" s="18"/>
      <c r="F212" s="7"/>
      <c r="G212" s="19">
        <v>46226</v>
      </c>
      <c r="H212" s="17"/>
      <c r="I212" s="17">
        <v>27800</v>
      </c>
      <c r="J212" s="35">
        <f t="shared" si="15"/>
        <v>12809</v>
      </c>
      <c r="K212" s="18" t="s">
        <v>503</v>
      </c>
      <c r="L212" s="7"/>
    </row>
    <row r="213" spans="1:12" s="9" customFormat="1" ht="18.75" x14ac:dyDescent="0.3">
      <c r="A213" s="19"/>
      <c r="B213" s="17"/>
      <c r="C213" s="17"/>
      <c r="D213" s="17"/>
      <c r="E213" s="18"/>
      <c r="F213" s="7"/>
      <c r="G213" s="19">
        <v>46226</v>
      </c>
      <c r="H213" s="17">
        <v>4000</v>
      </c>
      <c r="I213" s="17"/>
      <c r="J213" s="35">
        <f t="shared" si="15"/>
        <v>16809</v>
      </c>
      <c r="K213" s="18" t="s">
        <v>505</v>
      </c>
      <c r="L213" s="7"/>
    </row>
    <row r="214" spans="1:12" s="9" customFormat="1" ht="18.75" x14ac:dyDescent="0.3">
      <c r="A214" s="19"/>
      <c r="B214" s="17"/>
      <c r="C214" s="17"/>
      <c r="D214" s="17"/>
      <c r="E214" s="18"/>
      <c r="F214" s="7"/>
      <c r="G214" s="19">
        <v>46226</v>
      </c>
      <c r="H214" s="17">
        <v>300</v>
      </c>
      <c r="I214" s="17"/>
      <c r="J214" s="35">
        <f t="shared" si="15"/>
        <v>17109</v>
      </c>
      <c r="K214" s="18" t="s">
        <v>507</v>
      </c>
      <c r="L214" s="7"/>
    </row>
    <row r="215" spans="1:12" s="9" customFormat="1" ht="18.75" x14ac:dyDescent="0.3">
      <c r="A215" s="19"/>
      <c r="B215" s="17"/>
      <c r="C215" s="17"/>
      <c r="D215" s="17"/>
      <c r="E215" s="18"/>
      <c r="F215" s="7"/>
      <c r="G215" s="19">
        <v>46226</v>
      </c>
      <c r="H215" s="17">
        <v>230</v>
      </c>
      <c r="I215" s="17"/>
      <c r="J215" s="35">
        <f t="shared" si="15"/>
        <v>17339</v>
      </c>
      <c r="K215" s="18" t="s">
        <v>509</v>
      </c>
      <c r="L215" s="7"/>
    </row>
    <row r="216" spans="1:12" s="9" customFormat="1" ht="18.75" x14ac:dyDescent="0.3">
      <c r="A216" s="19"/>
      <c r="B216" s="17"/>
      <c r="C216" s="17"/>
      <c r="D216" s="17"/>
      <c r="E216" s="18"/>
      <c r="F216" s="7"/>
      <c r="G216" s="19">
        <v>46226</v>
      </c>
      <c r="H216" s="17"/>
      <c r="I216" s="17">
        <v>50</v>
      </c>
      <c r="J216" s="35">
        <f t="shared" si="15"/>
        <v>17289</v>
      </c>
      <c r="K216" s="18" t="s">
        <v>510</v>
      </c>
      <c r="L216" s="7"/>
    </row>
    <row r="217" spans="1:12" s="9" customFormat="1" ht="18.75" x14ac:dyDescent="0.3">
      <c r="A217" s="19"/>
      <c r="B217" s="17"/>
      <c r="C217" s="17"/>
      <c r="D217" s="17"/>
      <c r="E217" s="18"/>
      <c r="F217" s="7"/>
      <c r="G217" s="19">
        <v>46226</v>
      </c>
      <c r="H217" s="17"/>
      <c r="I217" s="17">
        <v>65</v>
      </c>
      <c r="J217" s="35">
        <f t="shared" si="15"/>
        <v>17224</v>
      </c>
      <c r="K217" s="20" t="s">
        <v>489</v>
      </c>
      <c r="L217" s="7"/>
    </row>
    <row r="218" spans="1:12" s="9" customFormat="1" ht="18.75" x14ac:dyDescent="0.3">
      <c r="A218" s="19"/>
      <c r="B218" s="17"/>
      <c r="C218" s="17"/>
      <c r="D218" s="17"/>
      <c r="E218" s="18"/>
      <c r="F218" s="7"/>
      <c r="G218" s="19">
        <v>46226</v>
      </c>
      <c r="H218" s="17"/>
      <c r="I218" s="17">
        <v>200</v>
      </c>
      <c r="J218" s="35">
        <f t="shared" si="15"/>
        <v>17024</v>
      </c>
      <c r="K218" s="18" t="s">
        <v>497</v>
      </c>
      <c r="L218" s="7"/>
    </row>
    <row r="219" spans="1:12" s="9" customFormat="1" ht="18.75" x14ac:dyDescent="0.3">
      <c r="A219" s="19"/>
      <c r="B219" s="17"/>
      <c r="C219" s="17"/>
      <c r="D219" s="17"/>
      <c r="E219" s="18"/>
      <c r="F219" s="7"/>
      <c r="G219" s="19">
        <v>46227</v>
      </c>
      <c r="H219" s="17"/>
      <c r="I219" s="17">
        <v>9</v>
      </c>
      <c r="J219" s="35">
        <f t="shared" si="15"/>
        <v>17015</v>
      </c>
      <c r="K219" s="18"/>
      <c r="L219" s="7"/>
    </row>
    <row r="220" spans="1:12" s="9" customFormat="1" ht="18.75" x14ac:dyDescent="0.3">
      <c r="A220" s="19"/>
      <c r="B220" s="17"/>
      <c r="C220" s="17"/>
      <c r="D220" s="17"/>
      <c r="E220" s="18"/>
      <c r="F220" s="7"/>
      <c r="G220" s="19">
        <v>46227</v>
      </c>
      <c r="H220" s="17"/>
      <c r="I220" s="17">
        <v>150</v>
      </c>
      <c r="J220" s="35">
        <f t="shared" si="15"/>
        <v>16865</v>
      </c>
      <c r="K220" s="18" t="s">
        <v>432</v>
      </c>
      <c r="L220" s="7"/>
    </row>
    <row r="221" spans="1:12" s="9" customFormat="1" ht="18.75" x14ac:dyDescent="0.3">
      <c r="A221" s="19"/>
      <c r="B221" s="17"/>
      <c r="C221" s="17"/>
      <c r="D221" s="17"/>
      <c r="E221" s="18"/>
      <c r="F221" s="7"/>
      <c r="G221" s="19">
        <v>46227</v>
      </c>
      <c r="H221" s="17"/>
      <c r="I221" s="17">
        <v>200</v>
      </c>
      <c r="J221" s="35">
        <f t="shared" si="15"/>
        <v>16665</v>
      </c>
      <c r="K221" s="18" t="s">
        <v>434</v>
      </c>
      <c r="L221" s="7"/>
    </row>
    <row r="222" spans="1:12" s="9" customFormat="1" ht="18.75" x14ac:dyDescent="0.3">
      <c r="A222" s="19"/>
      <c r="B222" s="17"/>
      <c r="C222" s="17"/>
      <c r="D222" s="17"/>
      <c r="E222" s="18"/>
      <c r="F222" s="7"/>
      <c r="G222" s="19">
        <v>46227</v>
      </c>
      <c r="H222" s="17"/>
      <c r="I222" s="17">
        <v>100</v>
      </c>
      <c r="J222" s="35">
        <f t="shared" si="15"/>
        <v>16565</v>
      </c>
      <c r="K222" s="18" t="s">
        <v>315</v>
      </c>
      <c r="L222" s="7"/>
    </row>
    <row r="223" spans="1:12" s="9" customFormat="1" ht="18.75" x14ac:dyDescent="0.3">
      <c r="A223" s="19"/>
      <c r="B223" s="17"/>
      <c r="C223" s="17"/>
      <c r="D223" s="17"/>
      <c r="E223" s="18"/>
      <c r="F223" s="7"/>
      <c r="G223" s="19">
        <v>46227</v>
      </c>
      <c r="H223" s="17"/>
      <c r="I223" s="17">
        <v>200</v>
      </c>
      <c r="J223" s="35">
        <f t="shared" si="15"/>
        <v>16365</v>
      </c>
      <c r="K223" s="20" t="s">
        <v>337</v>
      </c>
      <c r="L223" s="7"/>
    </row>
    <row r="224" spans="1:12" s="9" customFormat="1" ht="18.75" x14ac:dyDescent="0.3">
      <c r="A224" s="19"/>
      <c r="B224" s="17"/>
      <c r="C224" s="17"/>
      <c r="D224" s="17"/>
      <c r="E224" s="18"/>
      <c r="F224" s="7"/>
      <c r="G224" s="19">
        <v>46227</v>
      </c>
      <c r="H224" s="17"/>
      <c r="I224" s="17">
        <v>200</v>
      </c>
      <c r="J224" s="35">
        <f t="shared" si="15"/>
        <v>16165</v>
      </c>
      <c r="K224" s="18" t="s">
        <v>469</v>
      </c>
      <c r="L224" s="7"/>
    </row>
    <row r="225" spans="1:12" s="9" customFormat="1" ht="18.75" x14ac:dyDescent="0.3">
      <c r="A225" s="19"/>
      <c r="B225" s="17"/>
      <c r="C225" s="17"/>
      <c r="D225" s="17"/>
      <c r="E225" s="18"/>
      <c r="F225" s="7"/>
      <c r="G225" s="19">
        <v>46227</v>
      </c>
      <c r="H225" s="17"/>
      <c r="I225" s="17">
        <v>200</v>
      </c>
      <c r="J225" s="35">
        <f t="shared" si="15"/>
        <v>15965</v>
      </c>
      <c r="K225" s="18" t="s">
        <v>497</v>
      </c>
      <c r="L225" s="7"/>
    </row>
    <row r="226" spans="1:12" s="9" customFormat="1" ht="18.75" x14ac:dyDescent="0.3">
      <c r="A226" s="19"/>
      <c r="B226" s="17"/>
      <c r="C226" s="17"/>
      <c r="D226" s="17" t="e">
        <f>D198+B226-C226</f>
        <v>#REF!</v>
      </c>
      <c r="E226" s="18"/>
      <c r="F226" s="7"/>
      <c r="G226" s="19">
        <v>46227</v>
      </c>
      <c r="H226" s="17"/>
      <c r="I226" s="17">
        <v>100</v>
      </c>
      <c r="J226" s="35">
        <f t="shared" si="15"/>
        <v>15865</v>
      </c>
      <c r="K226" s="20" t="s">
        <v>511</v>
      </c>
      <c r="L226" s="7"/>
    </row>
    <row r="227" spans="1:12" s="9" customFormat="1" ht="18.75" x14ac:dyDescent="0.3">
      <c r="A227" s="19"/>
      <c r="B227" s="17"/>
      <c r="C227" s="17"/>
      <c r="D227" s="17"/>
      <c r="E227" s="18"/>
      <c r="F227" s="7"/>
      <c r="G227" s="19">
        <v>46230</v>
      </c>
      <c r="H227" s="17">
        <v>2200</v>
      </c>
      <c r="I227" s="17"/>
      <c r="J227" s="35">
        <f t="shared" si="15"/>
        <v>18065</v>
      </c>
      <c r="K227" s="18" t="s">
        <v>514</v>
      </c>
      <c r="L227" s="7"/>
    </row>
    <row r="228" spans="1:12" s="9" customFormat="1" ht="18.75" x14ac:dyDescent="0.3">
      <c r="A228" s="19"/>
      <c r="B228" s="17"/>
      <c r="C228" s="17"/>
      <c r="D228" s="17"/>
      <c r="E228" s="18"/>
      <c r="F228" s="7"/>
      <c r="G228" s="19">
        <v>46230</v>
      </c>
      <c r="H228" s="17"/>
      <c r="I228" s="17">
        <v>80</v>
      </c>
      <c r="J228" s="35">
        <f t="shared" si="15"/>
        <v>17985</v>
      </c>
      <c r="K228" s="20" t="s">
        <v>517</v>
      </c>
      <c r="L228" s="7"/>
    </row>
    <row r="229" spans="1:12" s="9" customFormat="1" ht="18.75" x14ac:dyDescent="0.3">
      <c r="A229" s="19"/>
      <c r="B229" s="17"/>
      <c r="C229" s="17"/>
      <c r="D229" s="17"/>
      <c r="E229" s="18"/>
      <c r="F229" s="7"/>
      <c r="G229" s="19">
        <v>46231</v>
      </c>
      <c r="H229" s="17"/>
      <c r="I229" s="17">
        <v>10</v>
      </c>
      <c r="J229" s="35">
        <f t="shared" si="15"/>
        <v>17975</v>
      </c>
      <c r="K229" s="20" t="s">
        <v>219</v>
      </c>
      <c r="L229" s="7"/>
    </row>
    <row r="230" spans="1:12" s="9" customFormat="1" ht="18.75" x14ac:dyDescent="0.3">
      <c r="A230" s="19"/>
      <c r="B230" s="17"/>
      <c r="C230" s="17"/>
      <c r="D230" s="17"/>
      <c r="E230" s="18"/>
      <c r="F230" s="7"/>
      <c r="G230" s="19">
        <v>46231</v>
      </c>
      <c r="H230" s="17">
        <v>355</v>
      </c>
      <c r="I230" s="17"/>
      <c r="J230" s="35">
        <f t="shared" si="15"/>
        <v>18330</v>
      </c>
      <c r="K230" s="20" t="s">
        <v>522</v>
      </c>
      <c r="L230" s="7"/>
    </row>
    <row r="231" spans="1:12" s="9" customFormat="1" ht="18.75" x14ac:dyDescent="0.3">
      <c r="A231" s="19"/>
      <c r="B231" s="17"/>
      <c r="C231" s="17"/>
      <c r="D231" s="17"/>
      <c r="E231" s="18"/>
      <c r="F231" s="7"/>
      <c r="G231" s="19">
        <v>46231</v>
      </c>
      <c r="H231" s="17">
        <v>1095</v>
      </c>
      <c r="I231" s="17"/>
      <c r="J231" s="35">
        <f t="shared" si="15"/>
        <v>19425</v>
      </c>
      <c r="K231" s="18" t="s">
        <v>520</v>
      </c>
      <c r="L231" s="7"/>
    </row>
    <row r="232" spans="1:12" s="9" customFormat="1" ht="18.75" x14ac:dyDescent="0.3">
      <c r="A232" s="19"/>
      <c r="B232" s="17"/>
      <c r="C232" s="17"/>
      <c r="D232" s="17"/>
      <c r="E232" s="18"/>
      <c r="F232" s="7"/>
      <c r="G232" s="19">
        <v>46231</v>
      </c>
      <c r="H232" s="17">
        <v>360</v>
      </c>
      <c r="I232" s="17"/>
      <c r="J232" s="35">
        <f t="shared" ref="J232:J295" si="16">J231+H232-I232</f>
        <v>19785</v>
      </c>
      <c r="K232" s="18" t="s">
        <v>521</v>
      </c>
      <c r="L232" s="7"/>
    </row>
    <row r="233" spans="1:12" s="9" customFormat="1" ht="18.75" x14ac:dyDescent="0.3">
      <c r="A233" s="19"/>
      <c r="B233" s="17"/>
      <c r="C233" s="17"/>
      <c r="D233" s="17"/>
      <c r="E233" s="18"/>
      <c r="F233" s="7"/>
      <c r="G233" s="19">
        <v>46231</v>
      </c>
      <c r="H233" s="17">
        <v>939</v>
      </c>
      <c r="I233" s="17"/>
      <c r="J233" s="35">
        <f t="shared" si="16"/>
        <v>20724</v>
      </c>
      <c r="K233" s="18" t="s">
        <v>523</v>
      </c>
      <c r="L233" s="7"/>
    </row>
    <row r="234" spans="1:12" s="9" customFormat="1" ht="18.75" x14ac:dyDescent="0.3">
      <c r="A234" s="19"/>
      <c r="B234" s="17"/>
      <c r="C234" s="17"/>
      <c r="D234" s="17"/>
      <c r="E234" s="18"/>
      <c r="F234" s="7"/>
      <c r="G234" s="19">
        <v>46231</v>
      </c>
      <c r="H234" s="17">
        <v>3000</v>
      </c>
      <c r="I234" s="17"/>
      <c r="J234" s="35">
        <f t="shared" si="16"/>
        <v>23724</v>
      </c>
      <c r="K234" s="18" t="s">
        <v>524</v>
      </c>
      <c r="L234" s="7"/>
    </row>
    <row r="235" spans="1:12" s="9" customFormat="1" ht="18.75" x14ac:dyDescent="0.3">
      <c r="A235" s="19"/>
      <c r="B235" s="17"/>
      <c r="C235" s="17"/>
      <c r="D235" s="17"/>
      <c r="E235" s="18"/>
      <c r="F235" s="7"/>
      <c r="G235" s="19">
        <v>46231</v>
      </c>
      <c r="H235" s="17">
        <v>503</v>
      </c>
      <c r="I235" s="17"/>
      <c r="J235" s="35">
        <f t="shared" si="16"/>
        <v>24227</v>
      </c>
      <c r="K235" s="18" t="s">
        <v>525</v>
      </c>
      <c r="L235" s="7"/>
    </row>
    <row r="236" spans="1:12" s="9" customFormat="1" ht="18.75" x14ac:dyDescent="0.3">
      <c r="A236" s="19"/>
      <c r="B236" s="17"/>
      <c r="C236" s="17"/>
      <c r="D236" s="17"/>
      <c r="E236" s="18"/>
      <c r="F236" s="7"/>
      <c r="G236" s="19">
        <v>46231</v>
      </c>
      <c r="H236" s="17"/>
      <c r="I236" s="17">
        <v>300</v>
      </c>
      <c r="J236" s="35">
        <f t="shared" si="16"/>
        <v>23927</v>
      </c>
      <c r="K236" s="18" t="s">
        <v>497</v>
      </c>
      <c r="L236" s="7"/>
    </row>
    <row r="237" spans="1:12" s="9" customFormat="1" ht="18.75" x14ac:dyDescent="0.3">
      <c r="A237" s="19"/>
      <c r="B237" s="17"/>
      <c r="C237" s="17"/>
      <c r="D237" s="17"/>
      <c r="E237" s="18"/>
      <c r="F237" s="7"/>
      <c r="G237" s="19">
        <v>46232</v>
      </c>
      <c r="H237" s="17"/>
      <c r="I237" s="17">
        <v>386</v>
      </c>
      <c r="J237" s="35">
        <f t="shared" si="16"/>
        <v>23541</v>
      </c>
      <c r="K237" s="18" t="s">
        <v>526</v>
      </c>
      <c r="L237" s="7"/>
    </row>
    <row r="238" spans="1:12" s="9" customFormat="1" ht="18.75" x14ac:dyDescent="0.3">
      <c r="A238" s="19"/>
      <c r="B238" s="17"/>
      <c r="C238" s="17"/>
      <c r="D238" s="17"/>
      <c r="E238" s="18"/>
      <c r="F238" s="7"/>
      <c r="G238" s="19">
        <v>46232</v>
      </c>
      <c r="H238" s="17"/>
      <c r="I238" s="17">
        <v>65</v>
      </c>
      <c r="J238" s="35">
        <f t="shared" si="16"/>
        <v>23476</v>
      </c>
      <c r="K238" s="20" t="s">
        <v>489</v>
      </c>
      <c r="L238" s="7"/>
    </row>
    <row r="239" spans="1:12" s="9" customFormat="1" ht="18.75" x14ac:dyDescent="0.3">
      <c r="A239" s="19"/>
      <c r="B239" s="17"/>
      <c r="C239" s="17"/>
      <c r="D239" s="17"/>
      <c r="E239" s="18"/>
      <c r="F239" s="7"/>
      <c r="G239" s="19">
        <v>46232</v>
      </c>
      <c r="H239" s="17">
        <v>7150</v>
      </c>
      <c r="I239" s="17"/>
      <c r="J239" s="35">
        <f t="shared" si="16"/>
        <v>30626</v>
      </c>
      <c r="K239" s="20" t="s">
        <v>352</v>
      </c>
      <c r="L239" s="7"/>
    </row>
    <row r="240" spans="1:12" s="9" customFormat="1" ht="18.75" x14ac:dyDescent="0.3">
      <c r="A240" s="19"/>
      <c r="B240" s="17"/>
      <c r="C240" s="17"/>
      <c r="D240" s="17"/>
      <c r="E240" s="18"/>
      <c r="F240" s="7"/>
      <c r="G240" s="19">
        <v>46232</v>
      </c>
      <c r="H240" s="17"/>
      <c r="I240" s="17">
        <v>300</v>
      </c>
      <c r="J240" s="35">
        <f t="shared" si="16"/>
        <v>30326</v>
      </c>
      <c r="K240" s="20" t="s">
        <v>498</v>
      </c>
      <c r="L240" s="7"/>
    </row>
    <row r="241" spans="1:12" s="9" customFormat="1" ht="18.75" x14ac:dyDescent="0.3">
      <c r="A241" s="19"/>
      <c r="B241" s="17"/>
      <c r="C241" s="17"/>
      <c r="D241" s="17" t="e">
        <f>D226+B241-C241</f>
        <v>#REF!</v>
      </c>
      <c r="E241" s="18"/>
      <c r="F241" s="7"/>
      <c r="G241" s="19">
        <v>46233</v>
      </c>
      <c r="H241" s="17"/>
      <c r="I241" s="17">
        <v>355</v>
      </c>
      <c r="J241" s="35">
        <f t="shared" si="16"/>
        <v>29971</v>
      </c>
      <c r="K241" s="20" t="s">
        <v>530</v>
      </c>
      <c r="L241" s="7"/>
    </row>
    <row r="242" spans="1:12" s="9" customFormat="1" ht="18.75" x14ac:dyDescent="0.3">
      <c r="A242" s="19"/>
      <c r="B242" s="17"/>
      <c r="C242" s="17"/>
      <c r="D242" s="17" t="e">
        <f t="shared" si="14"/>
        <v>#REF!</v>
      </c>
      <c r="E242" s="18"/>
      <c r="F242" s="7"/>
      <c r="G242" s="19">
        <v>46234</v>
      </c>
      <c r="H242" s="17"/>
      <c r="I242" s="17">
        <v>3</v>
      </c>
      <c r="J242" s="35">
        <f t="shared" si="16"/>
        <v>29968</v>
      </c>
      <c r="K242" s="20"/>
      <c r="L242" s="7"/>
    </row>
    <row r="243" spans="1:12" s="9" customFormat="1" ht="18.75" x14ac:dyDescent="0.3">
      <c r="A243" s="19"/>
      <c r="B243" s="17"/>
      <c r="C243" s="17"/>
      <c r="D243" s="17"/>
      <c r="E243" s="18"/>
      <c r="F243" s="7"/>
      <c r="G243" s="19">
        <v>46234</v>
      </c>
      <c r="H243" s="17"/>
      <c r="I243" s="17">
        <v>5000</v>
      </c>
      <c r="J243" s="35">
        <f t="shared" si="16"/>
        <v>24968</v>
      </c>
      <c r="K243" s="20" t="s">
        <v>532</v>
      </c>
      <c r="L243" s="7"/>
    </row>
    <row r="244" spans="1:12" s="9" customFormat="1" ht="18.75" x14ac:dyDescent="0.3">
      <c r="A244" s="19"/>
      <c r="B244" s="17"/>
      <c r="C244" s="17"/>
      <c r="D244" s="17"/>
      <c r="E244" s="18"/>
      <c r="F244" s="7"/>
      <c r="G244" s="19">
        <v>46234</v>
      </c>
      <c r="H244" s="17"/>
      <c r="I244" s="17">
        <v>200</v>
      </c>
      <c r="J244" s="35">
        <f t="shared" si="16"/>
        <v>24768</v>
      </c>
      <c r="K244" s="20" t="s">
        <v>533</v>
      </c>
      <c r="L244" s="7"/>
    </row>
    <row r="245" spans="1:12" s="9" customFormat="1" ht="18.75" x14ac:dyDescent="0.3">
      <c r="A245" s="19"/>
      <c r="B245" s="17"/>
      <c r="C245" s="17"/>
      <c r="D245" s="17"/>
      <c r="E245" s="18"/>
      <c r="F245" s="7"/>
      <c r="G245" s="19">
        <v>46234</v>
      </c>
      <c r="H245" s="17"/>
      <c r="I245" s="17">
        <f>1000+700+500+1000+250+400+350+300+200+400+800+200+800+650</f>
        <v>7550</v>
      </c>
      <c r="J245" s="35">
        <f t="shared" si="16"/>
        <v>17218</v>
      </c>
      <c r="K245" s="20" t="s">
        <v>209</v>
      </c>
      <c r="L245" s="7"/>
    </row>
    <row r="246" spans="1:12" s="9" customFormat="1" ht="18.75" x14ac:dyDescent="0.3">
      <c r="A246" s="19"/>
      <c r="B246" s="17"/>
      <c r="C246" s="17"/>
      <c r="D246" s="17"/>
      <c r="E246" s="18"/>
      <c r="F246" s="7"/>
      <c r="G246" s="19">
        <v>46234</v>
      </c>
      <c r="H246" s="17"/>
      <c r="I246" s="17">
        <v>200</v>
      </c>
      <c r="J246" s="35">
        <f t="shared" si="16"/>
        <v>17018</v>
      </c>
      <c r="K246" s="20" t="s">
        <v>534</v>
      </c>
      <c r="L246" s="7"/>
    </row>
    <row r="247" spans="1:12" s="9" customFormat="1" ht="18.75" x14ac:dyDescent="0.3">
      <c r="A247" s="19"/>
      <c r="B247" s="17"/>
      <c r="C247" s="17"/>
      <c r="D247" s="17"/>
      <c r="E247" s="18"/>
      <c r="F247" s="7"/>
      <c r="G247" s="19">
        <v>46234</v>
      </c>
      <c r="H247" s="17"/>
      <c r="I247" s="17">
        <v>710</v>
      </c>
      <c r="J247" s="35">
        <f t="shared" si="16"/>
        <v>16308</v>
      </c>
      <c r="K247" s="20" t="s">
        <v>497</v>
      </c>
      <c r="L247" s="7"/>
    </row>
    <row r="248" spans="1:12" s="9" customFormat="1" ht="18.75" x14ac:dyDescent="0.3">
      <c r="A248" s="19"/>
      <c r="B248" s="17"/>
      <c r="C248" s="17"/>
      <c r="D248" s="17"/>
      <c r="E248" s="18"/>
      <c r="F248" s="7"/>
      <c r="G248" s="19">
        <v>46234</v>
      </c>
      <c r="H248" s="17">
        <v>1400</v>
      </c>
      <c r="I248" s="17"/>
      <c r="J248" s="35">
        <f t="shared" si="16"/>
        <v>17708</v>
      </c>
      <c r="K248" s="18" t="s">
        <v>535</v>
      </c>
      <c r="L248" s="7"/>
    </row>
    <row r="249" spans="1:12" s="9" customFormat="1" ht="18.75" x14ac:dyDescent="0.3">
      <c r="A249" s="19"/>
      <c r="B249" s="17"/>
      <c r="C249" s="17"/>
      <c r="D249" s="17"/>
      <c r="E249" s="18"/>
      <c r="F249" s="7"/>
      <c r="G249" s="19">
        <v>46234</v>
      </c>
      <c r="H249" s="17">
        <v>345</v>
      </c>
      <c r="I249" s="17"/>
      <c r="J249" s="35">
        <f t="shared" si="16"/>
        <v>18053</v>
      </c>
      <c r="K249" s="18" t="s">
        <v>536</v>
      </c>
      <c r="L249" s="7"/>
    </row>
    <row r="250" spans="1:12" s="9" customFormat="1" ht="18.75" x14ac:dyDescent="0.3">
      <c r="A250" s="19"/>
      <c r="B250" s="17"/>
      <c r="C250" s="17"/>
      <c r="D250" s="17"/>
      <c r="E250" s="18"/>
      <c r="F250" s="7"/>
      <c r="G250" s="19">
        <v>46234</v>
      </c>
      <c r="H250" s="17">
        <v>1415</v>
      </c>
      <c r="I250" s="17"/>
      <c r="J250" s="35">
        <f t="shared" si="16"/>
        <v>19468</v>
      </c>
      <c r="K250" s="18" t="s">
        <v>537</v>
      </c>
      <c r="L250" s="7"/>
    </row>
    <row r="251" spans="1:12" s="9" customFormat="1" ht="18.75" x14ac:dyDescent="0.3">
      <c r="A251" s="19"/>
      <c r="B251" s="17"/>
      <c r="C251" s="17"/>
      <c r="D251" s="17"/>
      <c r="E251" s="18"/>
      <c r="F251" s="7"/>
      <c r="G251" s="19">
        <v>46234</v>
      </c>
      <c r="H251" s="17">
        <v>400</v>
      </c>
      <c r="I251" s="17"/>
      <c r="J251" s="35">
        <f t="shared" si="16"/>
        <v>19868</v>
      </c>
      <c r="K251" s="18" t="s">
        <v>539</v>
      </c>
      <c r="L251" s="7"/>
    </row>
    <row r="252" spans="1:12" s="9" customFormat="1" ht="18.75" x14ac:dyDescent="0.3">
      <c r="A252" s="19"/>
      <c r="B252" s="17"/>
      <c r="C252" s="17"/>
      <c r="D252" s="17"/>
      <c r="E252" s="18"/>
      <c r="F252" s="7"/>
      <c r="G252" s="19">
        <v>46234</v>
      </c>
      <c r="H252" s="17">
        <v>130</v>
      </c>
      <c r="I252" s="17"/>
      <c r="J252" s="35">
        <f t="shared" si="16"/>
        <v>19998</v>
      </c>
      <c r="K252" s="20" t="s">
        <v>542</v>
      </c>
      <c r="L252" s="7"/>
    </row>
    <row r="253" spans="1:12" s="9" customFormat="1" ht="18.75" x14ac:dyDescent="0.3">
      <c r="A253" s="19"/>
      <c r="B253" s="17"/>
      <c r="C253" s="17"/>
      <c r="D253" s="17"/>
      <c r="E253" s="18"/>
      <c r="F253" s="7"/>
      <c r="G253" s="19">
        <v>46234</v>
      </c>
      <c r="H253" s="17"/>
      <c r="I253" s="17">
        <v>100</v>
      </c>
      <c r="J253" s="35">
        <f t="shared" si="16"/>
        <v>19898</v>
      </c>
      <c r="K253" s="20" t="s">
        <v>543</v>
      </c>
      <c r="L253" s="7"/>
    </row>
    <row r="254" spans="1:12" s="9" customFormat="1" ht="18.75" x14ac:dyDescent="0.3">
      <c r="A254" s="19"/>
      <c r="B254" s="17"/>
      <c r="C254" s="17"/>
      <c r="D254" s="17"/>
      <c r="E254" s="18"/>
      <c r="F254" s="7"/>
      <c r="G254" s="19">
        <v>46234</v>
      </c>
      <c r="H254" s="17">
        <v>1700</v>
      </c>
      <c r="I254" s="17"/>
      <c r="J254" s="35">
        <f t="shared" si="16"/>
        <v>21598</v>
      </c>
      <c r="K254" s="20" t="s">
        <v>545</v>
      </c>
      <c r="L254" s="7"/>
    </row>
    <row r="255" spans="1:12" s="9" customFormat="1" ht="18.75" x14ac:dyDescent="0.3">
      <c r="A255" s="19"/>
      <c r="B255" s="17"/>
      <c r="C255" s="17"/>
      <c r="D255" s="17"/>
      <c r="E255" s="18"/>
      <c r="F255" s="7"/>
      <c r="G255" s="19"/>
      <c r="H255" s="17"/>
      <c r="I255" s="17">
        <v>1050</v>
      </c>
      <c r="J255" s="35">
        <f t="shared" si="16"/>
        <v>20548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>D242+B256-C256</f>
        <v>#REF!</v>
      </c>
      <c r="E256" s="18"/>
      <c r="F256" s="7"/>
      <c r="G256" s="19">
        <v>46238</v>
      </c>
      <c r="H256" s="17">
        <v>75</v>
      </c>
      <c r="I256" s="17"/>
      <c r="J256" s="35">
        <f t="shared" si="16"/>
        <v>20623</v>
      </c>
      <c r="K256" s="20" t="s">
        <v>352</v>
      </c>
      <c r="L256" s="7"/>
    </row>
    <row r="257" spans="1:12" s="9" customFormat="1" ht="18.75" x14ac:dyDescent="0.3">
      <c r="A257" s="19"/>
      <c r="B257" s="17"/>
      <c r="C257" s="17"/>
      <c r="D257" s="17"/>
      <c r="E257" s="18"/>
      <c r="F257" s="7"/>
      <c r="G257" s="19">
        <v>46238</v>
      </c>
      <c r="H257" s="17"/>
      <c r="I257" s="17">
        <v>40</v>
      </c>
      <c r="J257" s="35">
        <f t="shared" si="16"/>
        <v>20583</v>
      </c>
      <c r="K257" s="20" t="s">
        <v>546</v>
      </c>
      <c r="L257" s="7"/>
    </row>
    <row r="258" spans="1:12" s="9" customFormat="1" ht="18.75" x14ac:dyDescent="0.3">
      <c r="A258" s="19"/>
      <c r="B258" s="17"/>
      <c r="C258" s="17"/>
      <c r="D258" s="17"/>
      <c r="E258" s="18"/>
      <c r="F258" s="7"/>
      <c r="G258" s="19">
        <v>46238</v>
      </c>
      <c r="H258" s="17"/>
      <c r="I258" s="17">
        <v>14</v>
      </c>
      <c r="J258" s="35">
        <f t="shared" si="16"/>
        <v>20569</v>
      </c>
      <c r="K258" s="20" t="s">
        <v>547</v>
      </c>
      <c r="L258" s="7"/>
    </row>
    <row r="259" spans="1:12" s="9" customFormat="1" ht="18.75" x14ac:dyDescent="0.3">
      <c r="A259" s="19"/>
      <c r="B259" s="17"/>
      <c r="C259" s="17"/>
      <c r="D259" s="17"/>
      <c r="E259" s="18"/>
      <c r="F259" s="7"/>
      <c r="G259" s="19">
        <v>46238</v>
      </c>
      <c r="H259" s="17"/>
      <c r="I259" s="17">
        <v>5</v>
      </c>
      <c r="J259" s="35">
        <f t="shared" si="16"/>
        <v>20564</v>
      </c>
      <c r="K259" s="20" t="s">
        <v>548</v>
      </c>
      <c r="L259" s="7"/>
    </row>
    <row r="260" spans="1:12" s="9" customFormat="1" ht="18.75" x14ac:dyDescent="0.3">
      <c r="A260" s="19"/>
      <c r="B260" s="17"/>
      <c r="C260" s="17"/>
      <c r="D260" s="17"/>
      <c r="E260" s="18"/>
      <c r="F260" s="7"/>
      <c r="G260" s="19">
        <v>46238</v>
      </c>
      <c r="H260" s="17"/>
      <c r="I260" s="17">
        <v>14</v>
      </c>
      <c r="J260" s="35">
        <f t="shared" si="16"/>
        <v>20550</v>
      </c>
      <c r="K260" s="20" t="s">
        <v>219</v>
      </c>
      <c r="L260" s="7"/>
    </row>
    <row r="261" spans="1:12" s="9" customFormat="1" ht="18.75" x14ac:dyDescent="0.3">
      <c r="A261" s="19"/>
      <c r="B261" s="17"/>
      <c r="C261" s="17"/>
      <c r="D261" s="17"/>
      <c r="E261" s="18"/>
      <c r="F261" s="7"/>
      <c r="G261" s="19">
        <v>46238</v>
      </c>
      <c r="H261" s="17"/>
      <c r="I261" s="17">
        <v>150</v>
      </c>
      <c r="J261" s="35">
        <f t="shared" si="16"/>
        <v>20400</v>
      </c>
      <c r="K261" s="20" t="s">
        <v>465</v>
      </c>
      <c r="L261" s="7"/>
    </row>
    <row r="262" spans="1:12" s="9" customFormat="1" ht="18.75" x14ac:dyDescent="0.3">
      <c r="A262" s="19"/>
      <c r="B262" s="17"/>
      <c r="C262" s="17"/>
      <c r="D262" s="17"/>
      <c r="E262" s="18"/>
      <c r="F262" s="7"/>
      <c r="G262" s="19">
        <v>46238</v>
      </c>
      <c r="H262" s="17"/>
      <c r="I262" s="17">
        <v>60</v>
      </c>
      <c r="J262" s="35">
        <f t="shared" si="16"/>
        <v>20340</v>
      </c>
      <c r="K262" s="20" t="s">
        <v>441</v>
      </c>
      <c r="L262" s="7"/>
    </row>
    <row r="263" spans="1:12" s="9" customFormat="1" ht="18.75" x14ac:dyDescent="0.3">
      <c r="A263" s="19"/>
      <c r="B263" s="17"/>
      <c r="C263" s="17"/>
      <c r="D263" s="17"/>
      <c r="E263" s="18"/>
      <c r="F263" s="7"/>
      <c r="G263" s="19">
        <v>46238</v>
      </c>
      <c r="H263" s="17"/>
      <c r="I263" s="17">
        <v>55</v>
      </c>
      <c r="J263" s="35">
        <f t="shared" si="16"/>
        <v>20285</v>
      </c>
      <c r="K263" s="20" t="s">
        <v>550</v>
      </c>
      <c r="L263" s="7"/>
    </row>
    <row r="264" spans="1:12" s="9" customFormat="1" ht="18.75" x14ac:dyDescent="0.3">
      <c r="A264" s="19"/>
      <c r="B264" s="17"/>
      <c r="C264" s="17"/>
      <c r="D264" s="17"/>
      <c r="E264" s="18"/>
      <c r="F264" s="7"/>
      <c r="G264" s="19">
        <v>46238</v>
      </c>
      <c r="H264" s="17">
        <v>7700</v>
      </c>
      <c r="I264" s="17"/>
      <c r="J264" s="35">
        <f t="shared" si="16"/>
        <v>27985</v>
      </c>
      <c r="K264" s="20" t="s">
        <v>352</v>
      </c>
      <c r="L264" s="7"/>
    </row>
    <row r="265" spans="1:12" s="9" customFormat="1" ht="18.75" x14ac:dyDescent="0.3">
      <c r="A265" s="19"/>
      <c r="B265" s="17"/>
      <c r="C265" s="17"/>
      <c r="D265" s="17"/>
      <c r="E265" s="18"/>
      <c r="F265" s="7"/>
      <c r="G265" s="19">
        <v>46238</v>
      </c>
      <c r="H265" s="17">
        <v>910</v>
      </c>
      <c r="I265" s="17"/>
      <c r="J265" s="35">
        <f t="shared" si="16"/>
        <v>28895</v>
      </c>
      <c r="K265" s="18" t="s">
        <v>551</v>
      </c>
      <c r="L265" s="7"/>
    </row>
    <row r="266" spans="1:12" s="9" customFormat="1" ht="18.75" x14ac:dyDescent="0.3">
      <c r="A266" s="19"/>
      <c r="B266" s="17"/>
      <c r="C266" s="17"/>
      <c r="D266" s="17"/>
      <c r="E266" s="18"/>
      <c r="F266" s="7"/>
      <c r="G266" s="19">
        <v>46238</v>
      </c>
      <c r="H266" s="17">
        <v>600</v>
      </c>
      <c r="I266" s="17"/>
      <c r="J266" s="35">
        <f t="shared" si="16"/>
        <v>29495</v>
      </c>
      <c r="K266" s="20" t="s">
        <v>552</v>
      </c>
      <c r="L266" s="7"/>
    </row>
    <row r="267" spans="1:12" s="9" customFormat="1" ht="18.75" x14ac:dyDescent="0.3">
      <c r="A267" s="19"/>
      <c r="B267" s="17"/>
      <c r="C267" s="17"/>
      <c r="D267" s="17"/>
      <c r="E267" s="18"/>
      <c r="F267" s="7"/>
      <c r="G267" s="19">
        <v>46238</v>
      </c>
      <c r="H267" s="17">
        <v>20000</v>
      </c>
      <c r="I267" s="17"/>
      <c r="J267" s="35">
        <f t="shared" si="16"/>
        <v>49495</v>
      </c>
      <c r="K267" s="18" t="s">
        <v>554</v>
      </c>
      <c r="L267" s="7"/>
    </row>
    <row r="268" spans="1:12" s="9" customFormat="1" ht="18.75" x14ac:dyDescent="0.3">
      <c r="A268" s="19"/>
      <c r="B268" s="17"/>
      <c r="C268" s="17"/>
      <c r="D268" s="17"/>
      <c r="E268" s="18"/>
      <c r="F268" s="7"/>
      <c r="G268" s="19">
        <v>46238</v>
      </c>
      <c r="H268" s="17">
        <v>1700</v>
      </c>
      <c r="I268" s="17"/>
      <c r="J268" s="35">
        <f t="shared" si="16"/>
        <v>51195</v>
      </c>
      <c r="K268" s="18" t="s">
        <v>555</v>
      </c>
      <c r="L268" s="7"/>
    </row>
    <row r="269" spans="1:12" s="9" customFormat="1" ht="18.75" x14ac:dyDescent="0.3">
      <c r="A269" s="19"/>
      <c r="B269" s="17"/>
      <c r="C269" s="17"/>
      <c r="D269" s="17" t="e">
        <f>D256+B269-C269</f>
        <v>#REF!</v>
      </c>
      <c r="E269" s="18"/>
      <c r="F269" s="7"/>
      <c r="G269" s="19">
        <v>46238</v>
      </c>
      <c r="H269" s="17">
        <v>1200</v>
      </c>
      <c r="I269" s="17"/>
      <c r="J269" s="35">
        <f t="shared" si="16"/>
        <v>52395</v>
      </c>
      <c r="K269" s="18" t="s">
        <v>556</v>
      </c>
      <c r="L269" s="7"/>
    </row>
    <row r="270" spans="1:12" s="9" customFormat="1" ht="18.75" x14ac:dyDescent="0.3">
      <c r="A270" s="19"/>
      <c r="B270" s="17"/>
      <c r="C270" s="17"/>
      <c r="D270" s="17"/>
      <c r="E270" s="18"/>
      <c r="F270" s="7"/>
      <c r="G270" s="19">
        <v>46238</v>
      </c>
      <c r="H270" s="17"/>
      <c r="I270" s="17">
        <v>511</v>
      </c>
      <c r="J270" s="35">
        <f t="shared" si="16"/>
        <v>51884</v>
      </c>
      <c r="K270" s="18" t="s">
        <v>559</v>
      </c>
      <c r="L270" s="7"/>
    </row>
    <row r="271" spans="1:12" s="9" customFormat="1" ht="18.75" x14ac:dyDescent="0.3">
      <c r="A271" s="19"/>
      <c r="B271" s="17"/>
      <c r="C271" s="17"/>
      <c r="D271" s="17"/>
      <c r="E271" s="18"/>
      <c r="F271" s="7"/>
      <c r="G271" s="19">
        <v>46239</v>
      </c>
      <c r="H271" s="17"/>
      <c r="I271" s="17">
        <v>200</v>
      </c>
      <c r="J271" s="35">
        <f t="shared" si="16"/>
        <v>51684</v>
      </c>
      <c r="K271" s="20" t="s">
        <v>640</v>
      </c>
      <c r="L271" s="7"/>
    </row>
    <row r="272" spans="1:12" s="9" customFormat="1" ht="18.75" x14ac:dyDescent="0.3">
      <c r="A272" s="19"/>
      <c r="B272" s="17"/>
      <c r="C272" s="17"/>
      <c r="D272" s="17"/>
      <c r="E272" s="18"/>
      <c r="F272" s="7"/>
      <c r="G272" s="19">
        <v>46239</v>
      </c>
      <c r="H272" s="17"/>
      <c r="I272" s="17">
        <v>200</v>
      </c>
      <c r="J272" s="35">
        <f t="shared" si="16"/>
        <v>51484</v>
      </c>
      <c r="K272" s="18" t="s">
        <v>510</v>
      </c>
      <c r="L272" s="7"/>
    </row>
    <row r="273" spans="1:12" s="9" customFormat="1" ht="18.75" x14ac:dyDescent="0.3">
      <c r="A273" s="19"/>
      <c r="B273" s="17"/>
      <c r="C273" s="17"/>
      <c r="D273" s="17"/>
      <c r="E273" s="18"/>
      <c r="F273" s="7"/>
      <c r="G273" s="19">
        <v>46239</v>
      </c>
      <c r="H273" s="17"/>
      <c r="I273" s="17">
        <v>150</v>
      </c>
      <c r="J273" s="35">
        <f t="shared" si="16"/>
        <v>51334</v>
      </c>
      <c r="K273" s="18" t="s">
        <v>469</v>
      </c>
      <c r="L273" s="7"/>
    </row>
    <row r="274" spans="1:12" s="9" customFormat="1" ht="18.75" x14ac:dyDescent="0.3">
      <c r="A274" s="19"/>
      <c r="B274" s="17"/>
      <c r="C274" s="17"/>
      <c r="D274" s="17"/>
      <c r="E274" s="18"/>
      <c r="F274" s="7"/>
      <c r="G274" s="19"/>
      <c r="H274" s="17">
        <v>1500</v>
      </c>
      <c r="I274" s="17"/>
      <c r="J274" s="35">
        <f t="shared" si="16"/>
        <v>52834</v>
      </c>
      <c r="K274" s="18" t="s">
        <v>562</v>
      </c>
      <c r="L274" s="7"/>
    </row>
    <row r="275" spans="1:12" s="9" customFormat="1" ht="18.75" x14ac:dyDescent="0.3">
      <c r="A275" s="19"/>
      <c r="B275" s="17"/>
      <c r="C275" s="17"/>
      <c r="D275" s="17"/>
      <c r="E275" s="18"/>
      <c r="F275" s="7"/>
      <c r="G275" s="19"/>
      <c r="H275" s="17">
        <v>14700</v>
      </c>
      <c r="I275" s="17">
        <v>14700</v>
      </c>
      <c r="J275" s="35">
        <f t="shared" si="16"/>
        <v>52834</v>
      </c>
      <c r="K275" s="18" t="s">
        <v>563</v>
      </c>
      <c r="L275" s="7"/>
    </row>
    <row r="276" spans="1:12" s="9" customFormat="1" ht="18.75" x14ac:dyDescent="0.3">
      <c r="A276" s="19"/>
      <c r="B276" s="17"/>
      <c r="C276" s="17"/>
      <c r="D276" s="17"/>
      <c r="E276" s="18"/>
      <c r="F276" s="7"/>
      <c r="G276" s="19"/>
      <c r="H276" s="17">
        <v>1700</v>
      </c>
      <c r="I276" s="17"/>
      <c r="J276" s="35">
        <f t="shared" si="16"/>
        <v>54534</v>
      </c>
      <c r="K276" s="18" t="s">
        <v>570</v>
      </c>
      <c r="L276" s="7"/>
    </row>
    <row r="277" spans="1:12" s="9" customFormat="1" ht="18.75" x14ac:dyDescent="0.3">
      <c r="A277" s="19"/>
      <c r="B277" s="17"/>
      <c r="C277" s="17"/>
      <c r="D277" s="17"/>
      <c r="E277" s="18"/>
      <c r="F277" s="7"/>
      <c r="G277" s="19"/>
      <c r="H277" s="17"/>
      <c r="I277" s="17">
        <v>400</v>
      </c>
      <c r="J277" s="35">
        <f t="shared" si="16"/>
        <v>54134</v>
      </c>
      <c r="K277" s="18" t="s">
        <v>510</v>
      </c>
      <c r="L277" s="7"/>
    </row>
    <row r="278" spans="1:12" s="9" customFormat="1" ht="18.75" x14ac:dyDescent="0.3">
      <c r="A278" s="19"/>
      <c r="B278" s="17"/>
      <c r="C278" s="17"/>
      <c r="D278" s="17"/>
      <c r="E278" s="18"/>
      <c r="F278" s="7"/>
      <c r="G278" s="19"/>
      <c r="H278" s="17"/>
      <c r="I278" s="17">
        <v>530</v>
      </c>
      <c r="J278" s="35">
        <f t="shared" si="16"/>
        <v>53604</v>
      </c>
      <c r="K278" s="18" t="s">
        <v>571</v>
      </c>
      <c r="L278" s="7"/>
    </row>
    <row r="279" spans="1:12" s="9" customFormat="1" ht="18.75" x14ac:dyDescent="0.3">
      <c r="A279" s="19"/>
      <c r="B279" s="17"/>
      <c r="C279" s="17"/>
      <c r="D279" s="17"/>
      <c r="E279" s="18"/>
      <c r="F279" s="7"/>
      <c r="G279" s="19">
        <v>46241</v>
      </c>
      <c r="H279" s="17"/>
      <c r="I279" s="17">
        <v>243</v>
      </c>
      <c r="J279" s="35">
        <f t="shared" si="16"/>
        <v>53361</v>
      </c>
      <c r="K279" s="18" t="s">
        <v>572</v>
      </c>
      <c r="L279" s="7"/>
    </row>
    <row r="280" spans="1:12" s="9" customFormat="1" ht="18.75" x14ac:dyDescent="0.3">
      <c r="A280" s="19"/>
      <c r="B280" s="17"/>
      <c r="C280" s="17"/>
      <c r="D280" s="17"/>
      <c r="E280" s="18"/>
      <c r="F280" s="7"/>
      <c r="G280" s="19">
        <v>46241</v>
      </c>
      <c r="H280" s="17"/>
      <c r="I280" s="17">
        <v>240</v>
      </c>
      <c r="J280" s="35">
        <f t="shared" si="16"/>
        <v>53121</v>
      </c>
      <c r="K280" s="18" t="s">
        <v>573</v>
      </c>
      <c r="L280" s="7"/>
    </row>
    <row r="281" spans="1:12" s="9" customFormat="1" ht="18.75" x14ac:dyDescent="0.3">
      <c r="A281" s="19"/>
      <c r="B281" s="17"/>
      <c r="C281" s="17"/>
      <c r="D281" s="17"/>
      <c r="E281" s="18"/>
      <c r="F281" s="7"/>
      <c r="G281" s="19">
        <v>46241</v>
      </c>
      <c r="H281" s="17"/>
      <c r="I281" s="17">
        <v>20</v>
      </c>
      <c r="J281" s="35">
        <f t="shared" si="16"/>
        <v>53101</v>
      </c>
      <c r="K281" s="18" t="s">
        <v>547</v>
      </c>
      <c r="L281" s="7"/>
    </row>
    <row r="282" spans="1:12" s="9" customFormat="1" ht="18.75" x14ac:dyDescent="0.3">
      <c r="A282" s="19"/>
      <c r="B282" s="17"/>
      <c r="C282" s="17"/>
      <c r="D282" s="17"/>
      <c r="E282" s="18"/>
      <c r="F282" s="7"/>
      <c r="G282" s="19">
        <v>46241</v>
      </c>
      <c r="H282" s="17"/>
      <c r="I282" s="17">
        <v>200</v>
      </c>
      <c r="J282" s="35">
        <f t="shared" si="16"/>
        <v>52901</v>
      </c>
      <c r="K282" s="18" t="s">
        <v>337</v>
      </c>
      <c r="L282" s="7"/>
    </row>
    <row r="283" spans="1:12" s="9" customFormat="1" ht="18.75" x14ac:dyDescent="0.3">
      <c r="A283" s="19"/>
      <c r="B283" s="17"/>
      <c r="C283" s="17"/>
      <c r="D283" s="17"/>
      <c r="E283" s="18"/>
      <c r="F283" s="7"/>
      <c r="G283" s="19">
        <v>46241</v>
      </c>
      <c r="H283" s="17"/>
      <c r="I283" s="17">
        <v>100</v>
      </c>
      <c r="J283" s="35">
        <f t="shared" si="16"/>
        <v>52801</v>
      </c>
      <c r="K283" s="18" t="s">
        <v>574</v>
      </c>
      <c r="L283" s="7"/>
    </row>
    <row r="284" spans="1:12" s="9" customFormat="1" ht="18.75" x14ac:dyDescent="0.3">
      <c r="A284" s="19"/>
      <c r="B284" s="17"/>
      <c r="C284" s="17"/>
      <c r="D284" s="17"/>
      <c r="E284" s="18"/>
      <c r="F284" s="7"/>
      <c r="G284" s="19">
        <v>46241</v>
      </c>
      <c r="H284" s="17"/>
      <c r="I284" s="17">
        <v>200</v>
      </c>
      <c r="J284" s="35">
        <f t="shared" si="16"/>
        <v>52601</v>
      </c>
      <c r="K284" s="18" t="s">
        <v>434</v>
      </c>
      <c r="L284" s="7"/>
    </row>
    <row r="285" spans="1:12" s="9" customFormat="1" ht="18.75" x14ac:dyDescent="0.3">
      <c r="A285" s="19"/>
      <c r="B285" s="17"/>
      <c r="C285" s="17"/>
      <c r="D285" s="17"/>
      <c r="E285" s="18"/>
      <c r="F285" s="7"/>
      <c r="G285" s="19">
        <v>46241</v>
      </c>
      <c r="H285" s="17"/>
      <c r="I285" s="17">
        <v>100</v>
      </c>
      <c r="J285" s="35">
        <f t="shared" si="16"/>
        <v>52501</v>
      </c>
      <c r="K285" s="18" t="s">
        <v>469</v>
      </c>
      <c r="L285" s="7"/>
    </row>
    <row r="286" spans="1:12" s="9" customFormat="1" ht="18.75" x14ac:dyDescent="0.3">
      <c r="A286" s="19"/>
      <c r="B286" s="17"/>
      <c r="C286" s="17"/>
      <c r="D286" s="17"/>
      <c r="E286" s="18"/>
      <c r="F286" s="7"/>
      <c r="G286" s="19">
        <v>46241</v>
      </c>
      <c r="H286" s="17"/>
      <c r="I286" s="17">
        <v>100</v>
      </c>
      <c r="J286" s="35">
        <f t="shared" si="16"/>
        <v>52401</v>
      </c>
      <c r="K286" s="18" t="s">
        <v>468</v>
      </c>
      <c r="L286" s="7"/>
    </row>
    <row r="287" spans="1:12" s="9" customFormat="1" ht="18.75" x14ac:dyDescent="0.3">
      <c r="A287" s="19"/>
      <c r="B287" s="17"/>
      <c r="C287" s="17"/>
      <c r="D287" s="17"/>
      <c r="E287" s="18"/>
      <c r="F287" s="7"/>
      <c r="G287" s="19">
        <v>46241</v>
      </c>
      <c r="H287" s="17"/>
      <c r="I287" s="17">
        <v>400</v>
      </c>
      <c r="J287" s="35">
        <f t="shared" si="16"/>
        <v>52001</v>
      </c>
      <c r="K287" s="18" t="s">
        <v>432</v>
      </c>
      <c r="L287" s="7"/>
    </row>
    <row r="288" spans="1:12" s="9" customFormat="1" ht="18.75" x14ac:dyDescent="0.3">
      <c r="A288" s="19"/>
      <c r="B288" s="17"/>
      <c r="C288" s="17"/>
      <c r="D288" s="17"/>
      <c r="E288" s="18"/>
      <c r="F288" s="7"/>
      <c r="G288" s="19">
        <v>46241</v>
      </c>
      <c r="H288" s="17"/>
      <c r="I288" s="17">
        <v>200</v>
      </c>
      <c r="J288" s="35">
        <f t="shared" si="16"/>
        <v>51801</v>
      </c>
      <c r="K288" s="18" t="s">
        <v>575</v>
      </c>
      <c r="L288" s="7"/>
    </row>
    <row r="289" spans="1:12" s="9" customFormat="1" ht="18.75" x14ac:dyDescent="0.3">
      <c r="A289" s="19"/>
      <c r="B289" s="17"/>
      <c r="C289" s="17"/>
      <c r="D289" s="17"/>
      <c r="E289" s="18"/>
      <c r="F289" s="7"/>
      <c r="G289" s="19">
        <v>46245</v>
      </c>
      <c r="H289" s="17"/>
      <c r="I289" s="17">
        <v>100</v>
      </c>
      <c r="J289" s="35">
        <f t="shared" si="16"/>
        <v>51701</v>
      </c>
      <c r="K289" s="18"/>
      <c r="L289" s="7"/>
    </row>
    <row r="290" spans="1:12" s="9" customFormat="1" ht="18.75" x14ac:dyDescent="0.3">
      <c r="A290" s="19"/>
      <c r="B290" s="17"/>
      <c r="C290" s="17"/>
      <c r="D290" s="17"/>
      <c r="E290" s="18"/>
      <c r="F290" s="7"/>
      <c r="G290" s="19">
        <v>46245</v>
      </c>
      <c r="H290" s="17"/>
      <c r="I290" s="17">
        <v>100</v>
      </c>
      <c r="J290" s="35">
        <f t="shared" si="16"/>
        <v>51601</v>
      </c>
      <c r="K290" s="18" t="s">
        <v>580</v>
      </c>
      <c r="L290" s="7"/>
    </row>
    <row r="291" spans="1:12" s="9" customFormat="1" ht="18.75" x14ac:dyDescent="0.3">
      <c r="A291" s="19"/>
      <c r="B291" s="17"/>
      <c r="C291" s="17"/>
      <c r="D291" s="17"/>
      <c r="E291" s="18"/>
      <c r="F291" s="7"/>
      <c r="G291" s="19">
        <v>46245</v>
      </c>
      <c r="H291" s="17"/>
      <c r="I291" s="20">
        <v>5820</v>
      </c>
      <c r="J291" s="35">
        <f t="shared" si="16"/>
        <v>45781</v>
      </c>
      <c r="K291" s="20" t="s">
        <v>581</v>
      </c>
      <c r="L291" s="7"/>
    </row>
    <row r="292" spans="1:12" s="9" customFormat="1" ht="18.75" x14ac:dyDescent="0.3">
      <c r="A292" s="19"/>
      <c r="B292" s="17"/>
      <c r="C292" s="17"/>
      <c r="D292" s="17"/>
      <c r="E292" s="18"/>
      <c r="F292" s="7"/>
      <c r="G292" s="19">
        <v>46245</v>
      </c>
      <c r="H292" s="17"/>
      <c r="I292" s="17">
        <v>12900</v>
      </c>
      <c r="J292" s="35">
        <f t="shared" si="16"/>
        <v>32881</v>
      </c>
      <c r="K292" s="18" t="s">
        <v>582</v>
      </c>
      <c r="L292" s="7"/>
    </row>
    <row r="293" spans="1:12" s="9" customFormat="1" ht="18.75" x14ac:dyDescent="0.3">
      <c r="A293" s="19"/>
      <c r="B293" s="17"/>
      <c r="C293" s="17"/>
      <c r="D293" s="17"/>
      <c r="E293" s="18"/>
      <c r="F293" s="7"/>
      <c r="G293" s="19">
        <v>46245</v>
      </c>
      <c r="H293" s="17">
        <v>320</v>
      </c>
      <c r="I293" s="17"/>
      <c r="J293" s="35">
        <f t="shared" si="16"/>
        <v>33201</v>
      </c>
      <c r="K293" s="18" t="s">
        <v>298</v>
      </c>
      <c r="L293" s="7"/>
    </row>
    <row r="294" spans="1:12" s="9" customFormat="1" ht="18.75" x14ac:dyDescent="0.3">
      <c r="A294" s="19"/>
      <c r="B294" s="17"/>
      <c r="C294" s="17"/>
      <c r="D294" s="17"/>
      <c r="E294" s="18"/>
      <c r="F294" s="7"/>
      <c r="G294" s="19">
        <v>46245</v>
      </c>
      <c r="H294" s="17">
        <v>1393</v>
      </c>
      <c r="I294" s="17"/>
      <c r="J294" s="35">
        <f t="shared" si="16"/>
        <v>34594</v>
      </c>
      <c r="K294" s="18" t="s">
        <v>298</v>
      </c>
      <c r="L294" s="7"/>
    </row>
    <row r="295" spans="1:12" s="9" customFormat="1" ht="18.75" x14ac:dyDescent="0.3">
      <c r="A295" s="19"/>
      <c r="B295" s="17"/>
      <c r="C295" s="17"/>
      <c r="D295" s="17"/>
      <c r="E295" s="18"/>
      <c r="F295" s="7"/>
      <c r="G295" s="19">
        <v>46245</v>
      </c>
      <c r="H295" s="17"/>
      <c r="I295" s="17">
        <v>185</v>
      </c>
      <c r="J295" s="35">
        <f t="shared" si="16"/>
        <v>34409</v>
      </c>
      <c r="K295" s="18" t="s">
        <v>499</v>
      </c>
      <c r="L295" s="7"/>
    </row>
    <row r="296" spans="1:12" s="9" customFormat="1" ht="18.75" x14ac:dyDescent="0.3">
      <c r="A296" s="19"/>
      <c r="B296" s="17"/>
      <c r="C296" s="17"/>
      <c r="D296" s="17"/>
      <c r="E296" s="18"/>
      <c r="F296" s="7"/>
      <c r="G296" s="19"/>
      <c r="H296" s="17"/>
      <c r="I296" s="17">
        <v>13</v>
      </c>
      <c r="J296" s="35">
        <f t="shared" ref="J296:J359" si="17">J295+H296-I296</f>
        <v>34396</v>
      </c>
      <c r="K296" s="18" t="s">
        <v>219</v>
      </c>
      <c r="L296" s="7"/>
    </row>
    <row r="297" spans="1:12" s="9" customFormat="1" ht="18.75" x14ac:dyDescent="0.3">
      <c r="A297" s="19"/>
      <c r="B297" s="17"/>
      <c r="C297" s="17"/>
      <c r="D297" s="17"/>
      <c r="E297" s="18"/>
      <c r="F297" s="7"/>
      <c r="G297" s="19">
        <v>46245</v>
      </c>
      <c r="H297" s="17">
        <v>10000</v>
      </c>
      <c r="I297" s="17"/>
      <c r="J297" s="35">
        <f t="shared" si="17"/>
        <v>44396</v>
      </c>
      <c r="K297" s="18" t="s">
        <v>584</v>
      </c>
      <c r="L297" s="7"/>
    </row>
    <row r="298" spans="1:12" s="9" customFormat="1" ht="18.75" x14ac:dyDescent="0.3">
      <c r="A298" s="19"/>
      <c r="B298" s="17"/>
      <c r="C298" s="17"/>
      <c r="D298" s="17"/>
      <c r="E298" s="18"/>
      <c r="F298" s="7"/>
      <c r="G298" s="19">
        <v>46245</v>
      </c>
      <c r="H298" s="17">
        <v>1245</v>
      </c>
      <c r="I298" s="17"/>
      <c r="J298" s="35">
        <f t="shared" si="17"/>
        <v>45641</v>
      </c>
      <c r="K298" s="18" t="s">
        <v>585</v>
      </c>
      <c r="L298" s="7"/>
    </row>
    <row r="299" spans="1:12" s="9" customFormat="1" ht="18.75" x14ac:dyDescent="0.3">
      <c r="A299" s="19"/>
      <c r="B299" s="17"/>
      <c r="C299" s="17"/>
      <c r="D299" s="17"/>
      <c r="E299" s="18"/>
      <c r="F299" s="7"/>
      <c r="G299" s="19">
        <v>46245</v>
      </c>
      <c r="H299" s="17">
        <v>2000</v>
      </c>
      <c r="I299" s="17"/>
      <c r="J299" s="35">
        <f t="shared" si="17"/>
        <v>47641</v>
      </c>
      <c r="K299" s="18" t="s">
        <v>586</v>
      </c>
      <c r="L299" s="7"/>
    </row>
    <row r="300" spans="1:12" s="9" customFormat="1" ht="18.75" x14ac:dyDescent="0.3">
      <c r="A300" s="19"/>
      <c r="B300" s="17"/>
      <c r="C300" s="17"/>
      <c r="D300" s="17"/>
      <c r="E300" s="18"/>
      <c r="F300" s="7"/>
      <c r="G300" s="19">
        <v>46245</v>
      </c>
      <c r="H300" s="17">
        <v>2000</v>
      </c>
      <c r="I300" s="17"/>
      <c r="J300" s="35">
        <f t="shared" si="17"/>
        <v>49641</v>
      </c>
      <c r="K300" s="18" t="s">
        <v>587</v>
      </c>
      <c r="L300" s="7"/>
    </row>
    <row r="301" spans="1:12" s="9" customFormat="1" ht="18.75" x14ac:dyDescent="0.3">
      <c r="A301" s="19"/>
      <c r="B301" s="17"/>
      <c r="C301" s="17"/>
      <c r="D301" s="17"/>
      <c r="E301" s="18"/>
      <c r="F301" s="7"/>
      <c r="G301" s="19">
        <v>46245</v>
      </c>
      <c r="H301" s="17">
        <v>1700</v>
      </c>
      <c r="I301" s="17"/>
      <c r="J301" s="35">
        <f t="shared" si="17"/>
        <v>51341</v>
      </c>
      <c r="K301" s="18" t="s">
        <v>588</v>
      </c>
      <c r="L301" s="7"/>
    </row>
    <row r="302" spans="1:12" s="9" customFormat="1" ht="18.75" x14ac:dyDescent="0.3">
      <c r="A302" s="19"/>
      <c r="B302" s="17"/>
      <c r="C302" s="17"/>
      <c r="D302" s="17"/>
      <c r="E302" s="18"/>
      <c r="F302" s="7"/>
      <c r="G302" s="19">
        <v>46245</v>
      </c>
      <c r="H302" s="17">
        <v>5150</v>
      </c>
      <c r="I302" s="17"/>
      <c r="J302" s="35">
        <f t="shared" si="17"/>
        <v>56491</v>
      </c>
      <c r="K302" s="18" t="s">
        <v>589</v>
      </c>
      <c r="L302" s="7"/>
    </row>
    <row r="303" spans="1:12" s="9" customFormat="1" ht="18.75" x14ac:dyDescent="0.3">
      <c r="A303" s="19"/>
      <c r="B303" s="17"/>
      <c r="C303" s="17"/>
      <c r="D303" s="17"/>
      <c r="E303" s="18"/>
      <c r="F303" s="7"/>
      <c r="G303" s="19">
        <v>46245</v>
      </c>
      <c r="H303" s="17">
        <v>6080</v>
      </c>
      <c r="I303" s="17"/>
      <c r="J303" s="35">
        <f t="shared" si="17"/>
        <v>62571</v>
      </c>
      <c r="K303" s="18" t="s">
        <v>590</v>
      </c>
      <c r="L303" s="7"/>
    </row>
    <row r="304" spans="1:12" s="9" customFormat="1" ht="18.75" x14ac:dyDescent="0.3">
      <c r="A304" s="19"/>
      <c r="B304" s="17"/>
      <c r="C304" s="17"/>
      <c r="D304" s="17"/>
      <c r="E304" s="18"/>
      <c r="F304" s="7"/>
      <c r="G304" s="19">
        <v>46246</v>
      </c>
      <c r="H304" s="17">
        <v>2090</v>
      </c>
      <c r="I304" s="17"/>
      <c r="J304" s="35">
        <f t="shared" si="17"/>
        <v>64661</v>
      </c>
      <c r="K304" s="18" t="s">
        <v>596</v>
      </c>
      <c r="L304" s="7"/>
    </row>
    <row r="305" spans="1:12" s="9" customFormat="1" ht="18.75" x14ac:dyDescent="0.3">
      <c r="A305" s="19"/>
      <c r="B305" s="17"/>
      <c r="C305" s="17"/>
      <c r="D305" s="17"/>
      <c r="E305" s="18"/>
      <c r="F305" s="7"/>
      <c r="G305" s="19">
        <v>46246</v>
      </c>
      <c r="H305" s="17">
        <v>920</v>
      </c>
      <c r="I305" s="17"/>
      <c r="J305" s="35">
        <f t="shared" si="17"/>
        <v>65581</v>
      </c>
      <c r="K305" s="18" t="s">
        <v>598</v>
      </c>
      <c r="L305" s="7"/>
    </row>
    <row r="306" spans="1:12" s="9" customFormat="1" ht="18.75" x14ac:dyDescent="0.3">
      <c r="A306" s="19"/>
      <c r="B306" s="17"/>
      <c r="C306" s="17"/>
      <c r="D306" s="17"/>
      <c r="E306" s="18"/>
      <c r="F306" s="7"/>
      <c r="G306" s="19">
        <v>46246</v>
      </c>
      <c r="H306" s="17">
        <v>200</v>
      </c>
      <c r="I306" s="17"/>
      <c r="J306" s="35">
        <f t="shared" si="17"/>
        <v>65781</v>
      </c>
      <c r="K306" s="18" t="s">
        <v>599</v>
      </c>
      <c r="L306" s="7"/>
    </row>
    <row r="307" spans="1:12" s="9" customFormat="1" ht="18.75" x14ac:dyDescent="0.3">
      <c r="A307" s="19"/>
      <c r="B307" s="17"/>
      <c r="C307" s="17"/>
      <c r="D307" s="17"/>
      <c r="E307" s="18"/>
      <c r="F307" s="7"/>
      <c r="G307" s="19">
        <v>46246</v>
      </c>
      <c r="H307" s="17">
        <v>290</v>
      </c>
      <c r="I307" s="17"/>
      <c r="J307" s="35">
        <f t="shared" si="17"/>
        <v>66071</v>
      </c>
      <c r="K307" s="18"/>
      <c r="L307" s="7"/>
    </row>
    <row r="308" spans="1:12" s="9" customFormat="1" ht="18.75" x14ac:dyDescent="0.3">
      <c r="A308" s="19"/>
      <c r="B308" s="17"/>
      <c r="C308" s="17"/>
      <c r="D308" s="17"/>
      <c r="E308" s="18"/>
      <c r="F308" s="7"/>
      <c r="G308" s="19">
        <v>46246</v>
      </c>
      <c r="H308" s="17">
        <v>2600</v>
      </c>
      <c r="I308" s="17"/>
      <c r="J308" s="35">
        <f t="shared" si="17"/>
        <v>68671</v>
      </c>
      <c r="K308" s="18" t="s">
        <v>602</v>
      </c>
      <c r="L308" s="7"/>
    </row>
    <row r="309" spans="1:12" s="9" customFormat="1" ht="18.75" x14ac:dyDescent="0.3">
      <c r="A309" s="19"/>
      <c r="B309" s="17"/>
      <c r="C309" s="17"/>
      <c r="D309" s="17"/>
      <c r="E309" s="18"/>
      <c r="F309" s="7"/>
      <c r="G309" s="19">
        <v>46246</v>
      </c>
      <c r="H309" s="17"/>
      <c r="I309" s="17">
        <v>5040</v>
      </c>
      <c r="J309" s="35">
        <f t="shared" si="17"/>
        <v>63631</v>
      </c>
      <c r="K309" s="18"/>
      <c r="L309" s="7"/>
    </row>
    <row r="310" spans="1:12" s="9" customFormat="1" ht="18.75" x14ac:dyDescent="0.3">
      <c r="A310" s="19"/>
      <c r="B310" s="17"/>
      <c r="C310" s="17"/>
      <c r="D310" s="17"/>
      <c r="E310" s="18"/>
      <c r="F310" s="7"/>
      <c r="G310" s="19">
        <v>46246</v>
      </c>
      <c r="H310" s="17"/>
      <c r="I310" s="17">
        <v>1765</v>
      </c>
      <c r="J310" s="35">
        <f t="shared" si="17"/>
        <v>61866</v>
      </c>
      <c r="K310" s="18"/>
      <c r="L310" s="7"/>
    </row>
    <row r="311" spans="1:12" s="9" customFormat="1" ht="18.75" x14ac:dyDescent="0.3">
      <c r="A311" s="19"/>
      <c r="B311" s="17"/>
      <c r="C311" s="17"/>
      <c r="D311" s="17"/>
      <c r="E311" s="18"/>
      <c r="F311" s="7"/>
      <c r="G311" s="19">
        <v>46246</v>
      </c>
      <c r="H311" s="17"/>
      <c r="I311" s="17">
        <v>37</v>
      </c>
      <c r="J311" s="35">
        <f t="shared" si="17"/>
        <v>61829</v>
      </c>
      <c r="K311" s="18" t="s">
        <v>604</v>
      </c>
      <c r="L311" s="7"/>
    </row>
    <row r="312" spans="1:12" s="9" customFormat="1" ht="18.75" x14ac:dyDescent="0.3">
      <c r="A312" s="19"/>
      <c r="B312" s="17"/>
      <c r="C312" s="17"/>
      <c r="D312" s="17"/>
      <c r="E312" s="18"/>
      <c r="F312" s="7"/>
      <c r="G312" s="19">
        <v>46246</v>
      </c>
      <c r="H312" s="17"/>
      <c r="I312" s="17">
        <v>624</v>
      </c>
      <c r="J312" s="35">
        <f t="shared" si="17"/>
        <v>61205</v>
      </c>
      <c r="K312" s="18" t="s">
        <v>465</v>
      </c>
      <c r="L312" s="7"/>
    </row>
    <row r="313" spans="1:12" s="9" customFormat="1" ht="18.75" x14ac:dyDescent="0.3">
      <c r="A313" s="19"/>
      <c r="B313" s="17"/>
      <c r="C313" s="17"/>
      <c r="D313" s="17"/>
      <c r="E313" s="18"/>
      <c r="F313" s="7"/>
      <c r="G313" s="19">
        <v>46246</v>
      </c>
      <c r="H313" s="17"/>
      <c r="I313" s="17">
        <v>25000</v>
      </c>
      <c r="J313" s="35">
        <f t="shared" si="17"/>
        <v>36205</v>
      </c>
      <c r="K313" s="18" t="s">
        <v>606</v>
      </c>
      <c r="L313" s="7"/>
    </row>
    <row r="314" spans="1:12" s="9" customFormat="1" ht="18.75" x14ac:dyDescent="0.3">
      <c r="A314" s="19"/>
      <c r="B314" s="17"/>
      <c r="C314" s="17"/>
      <c r="D314" s="17"/>
      <c r="E314" s="18"/>
      <c r="F314" s="7"/>
      <c r="G314" s="19">
        <v>46247</v>
      </c>
      <c r="H314" s="17">
        <v>410</v>
      </c>
      <c r="I314" s="17"/>
      <c r="J314" s="35">
        <f t="shared" si="17"/>
        <v>36615</v>
      </c>
      <c r="K314" s="18" t="s">
        <v>298</v>
      </c>
      <c r="L314" s="7"/>
    </row>
    <row r="315" spans="1:12" s="9" customFormat="1" ht="18.75" x14ac:dyDescent="0.3">
      <c r="A315" s="19"/>
      <c r="B315" s="17"/>
      <c r="C315" s="17"/>
      <c r="D315" s="17"/>
      <c r="E315" s="18"/>
      <c r="F315" s="7"/>
      <c r="G315" s="19">
        <v>46247</v>
      </c>
      <c r="H315" s="17"/>
      <c r="I315" s="17">
        <v>1000</v>
      </c>
      <c r="J315" s="35">
        <f t="shared" si="17"/>
        <v>35615</v>
      </c>
      <c r="K315" s="18" t="s">
        <v>581</v>
      </c>
      <c r="L315" s="7"/>
    </row>
    <row r="316" spans="1:12" s="9" customFormat="1" ht="18.75" x14ac:dyDescent="0.3">
      <c r="A316" s="19"/>
      <c r="B316" s="17"/>
      <c r="C316" s="17"/>
      <c r="D316" s="17"/>
      <c r="E316" s="18"/>
      <c r="F316" s="7"/>
      <c r="G316" s="19">
        <v>46247</v>
      </c>
      <c r="H316" s="17"/>
      <c r="I316" s="17">
        <v>1300</v>
      </c>
      <c r="J316" s="35">
        <f t="shared" si="17"/>
        <v>34315</v>
      </c>
      <c r="K316" s="18" t="s">
        <v>613</v>
      </c>
      <c r="L316" s="7"/>
    </row>
    <row r="317" spans="1:12" s="9" customFormat="1" ht="18.75" x14ac:dyDescent="0.3">
      <c r="A317" s="19"/>
      <c r="B317" s="17"/>
      <c r="C317" s="17"/>
      <c r="D317" s="17"/>
      <c r="E317" s="18"/>
      <c r="F317" s="7"/>
      <c r="G317" s="19">
        <v>46247</v>
      </c>
      <c r="H317" s="17">
        <v>30</v>
      </c>
      <c r="I317" s="17"/>
      <c r="J317" s="35">
        <f t="shared" si="17"/>
        <v>34345</v>
      </c>
      <c r="K317" s="18"/>
      <c r="L317" s="7"/>
    </row>
    <row r="318" spans="1:12" s="9" customFormat="1" ht="18.75" x14ac:dyDescent="0.3">
      <c r="A318" s="19"/>
      <c r="B318" s="17"/>
      <c r="C318" s="17"/>
      <c r="D318" s="17"/>
      <c r="E318" s="18"/>
      <c r="F318" s="7"/>
      <c r="G318" s="19">
        <v>46247</v>
      </c>
      <c r="H318" s="17"/>
      <c r="I318" s="17">
        <v>1054</v>
      </c>
      <c r="J318" s="35">
        <f t="shared" si="17"/>
        <v>33291</v>
      </c>
      <c r="K318" s="18" t="s">
        <v>342</v>
      </c>
      <c r="L318" s="7"/>
    </row>
    <row r="319" spans="1:12" s="9" customFormat="1" ht="18.75" x14ac:dyDescent="0.3">
      <c r="A319" s="19"/>
      <c r="B319" s="17"/>
      <c r="C319" s="17"/>
      <c r="D319" s="17"/>
      <c r="E319" s="18"/>
      <c r="F319" s="7"/>
      <c r="G319" s="19">
        <v>46247</v>
      </c>
      <c r="H319" s="17"/>
      <c r="I319" s="17">
        <v>200</v>
      </c>
      <c r="J319" s="35">
        <f t="shared" si="17"/>
        <v>33091</v>
      </c>
      <c r="K319" s="18" t="s">
        <v>619</v>
      </c>
      <c r="L319" s="7"/>
    </row>
    <row r="320" spans="1:12" s="9" customFormat="1" ht="18.75" x14ac:dyDescent="0.3">
      <c r="A320" s="19"/>
      <c r="B320" s="17"/>
      <c r="C320" s="17"/>
      <c r="D320" s="17"/>
      <c r="E320" s="18"/>
      <c r="F320" s="7"/>
      <c r="G320" s="19">
        <v>46247</v>
      </c>
      <c r="H320" s="17"/>
      <c r="I320" s="17">
        <v>100</v>
      </c>
      <c r="J320" s="35">
        <f t="shared" si="17"/>
        <v>32991</v>
      </c>
      <c r="K320" s="18" t="s">
        <v>620</v>
      </c>
      <c r="L320" s="7"/>
    </row>
    <row r="321" spans="1:12" s="9" customFormat="1" ht="18.75" x14ac:dyDescent="0.3">
      <c r="A321" s="19"/>
      <c r="B321" s="17"/>
      <c r="C321" s="17"/>
      <c r="D321" s="17"/>
      <c r="E321" s="18"/>
      <c r="F321" s="7"/>
      <c r="G321" s="19">
        <v>46247</v>
      </c>
      <c r="H321" s="17">
        <v>2000</v>
      </c>
      <c r="I321" s="17"/>
      <c r="J321" s="35">
        <f t="shared" si="17"/>
        <v>34991</v>
      </c>
      <c r="K321" s="18" t="s">
        <v>622</v>
      </c>
      <c r="L321" s="7"/>
    </row>
    <row r="322" spans="1:12" s="9" customFormat="1" ht="18.75" x14ac:dyDescent="0.3">
      <c r="A322" s="19"/>
      <c r="B322" s="17"/>
      <c r="C322" s="17"/>
      <c r="D322" s="17"/>
      <c r="E322" s="18"/>
      <c r="F322" s="7"/>
      <c r="G322" s="19">
        <v>46247</v>
      </c>
      <c r="H322" s="17">
        <v>4050</v>
      </c>
      <c r="I322" s="17"/>
      <c r="J322" s="35">
        <f t="shared" si="17"/>
        <v>39041</v>
      </c>
      <c r="K322" s="18" t="s">
        <v>623</v>
      </c>
      <c r="L322" s="7"/>
    </row>
    <row r="323" spans="1:12" s="9" customFormat="1" ht="18.75" x14ac:dyDescent="0.3">
      <c r="A323" s="19"/>
      <c r="B323" s="17"/>
      <c r="C323" s="17"/>
      <c r="D323" s="17"/>
      <c r="E323" s="18"/>
      <c r="F323" s="7"/>
      <c r="G323" s="19">
        <v>46247</v>
      </c>
      <c r="H323" s="17">
        <v>810</v>
      </c>
      <c r="I323" s="17"/>
      <c r="J323" s="35">
        <f t="shared" si="17"/>
        <v>39851</v>
      </c>
      <c r="K323" s="18" t="s">
        <v>624</v>
      </c>
      <c r="L323" s="7"/>
    </row>
    <row r="324" spans="1:12" s="9" customFormat="1" ht="18.75" x14ac:dyDescent="0.3">
      <c r="A324" s="19"/>
      <c r="B324" s="17"/>
      <c r="C324" s="17"/>
      <c r="D324" s="17"/>
      <c r="E324" s="18"/>
      <c r="F324" s="7"/>
      <c r="G324" s="19">
        <v>46248</v>
      </c>
      <c r="H324" s="17"/>
      <c r="I324" s="17">
        <v>200</v>
      </c>
      <c r="J324" s="35">
        <f t="shared" si="17"/>
        <v>39651</v>
      </c>
      <c r="K324" s="18" t="s">
        <v>486</v>
      </c>
      <c r="L324" s="7"/>
    </row>
    <row r="325" spans="1:12" s="9" customFormat="1" ht="18.75" x14ac:dyDescent="0.3">
      <c r="A325" s="19"/>
      <c r="B325" s="17"/>
      <c r="C325" s="17"/>
      <c r="D325" s="17"/>
      <c r="E325" s="18"/>
      <c r="F325" s="7"/>
      <c r="G325" s="19">
        <v>46248</v>
      </c>
      <c r="H325" s="17"/>
      <c r="I325" s="17">
        <v>200</v>
      </c>
      <c r="J325" s="35">
        <f t="shared" si="17"/>
        <v>39451</v>
      </c>
      <c r="K325" s="18" t="s">
        <v>434</v>
      </c>
      <c r="L325" s="7"/>
    </row>
    <row r="326" spans="1:12" s="9" customFormat="1" ht="18.75" x14ac:dyDescent="0.3">
      <c r="A326" s="19"/>
      <c r="B326" s="17"/>
      <c r="C326" s="17"/>
      <c r="D326" s="17"/>
      <c r="E326" s="18"/>
      <c r="F326" s="7"/>
      <c r="G326" s="19">
        <v>46248</v>
      </c>
      <c r="H326" s="17"/>
      <c r="I326" s="17">
        <v>200</v>
      </c>
      <c r="J326" s="35">
        <f t="shared" si="17"/>
        <v>39251</v>
      </c>
      <c r="K326" s="18" t="s">
        <v>627</v>
      </c>
      <c r="L326" s="7"/>
    </row>
    <row r="327" spans="1:12" s="9" customFormat="1" ht="18.75" x14ac:dyDescent="0.3">
      <c r="A327" s="19"/>
      <c r="B327" s="17"/>
      <c r="C327" s="17"/>
      <c r="D327" s="17"/>
      <c r="E327" s="18"/>
      <c r="F327" s="7"/>
      <c r="G327" s="19">
        <v>46248</v>
      </c>
      <c r="H327" s="17"/>
      <c r="I327" s="17">
        <v>150</v>
      </c>
      <c r="J327" s="35">
        <f t="shared" si="17"/>
        <v>39101</v>
      </c>
      <c r="K327" s="18" t="s">
        <v>628</v>
      </c>
      <c r="L327" s="7"/>
    </row>
    <row r="328" spans="1:12" s="9" customFormat="1" ht="18.75" x14ac:dyDescent="0.3">
      <c r="A328" s="19"/>
      <c r="B328" s="17"/>
      <c r="C328" s="17"/>
      <c r="D328" s="17"/>
      <c r="E328" s="18"/>
      <c r="F328" s="7"/>
      <c r="G328" s="19">
        <v>46248</v>
      </c>
      <c r="H328" s="17"/>
      <c r="I328" s="17">
        <v>100</v>
      </c>
      <c r="J328" s="35">
        <f t="shared" si="17"/>
        <v>39001</v>
      </c>
      <c r="K328" s="18" t="s">
        <v>574</v>
      </c>
      <c r="L328" s="7"/>
    </row>
    <row r="329" spans="1:12" s="9" customFormat="1" ht="18.75" x14ac:dyDescent="0.3">
      <c r="A329" s="19"/>
      <c r="B329" s="17"/>
      <c r="C329" s="17"/>
      <c r="D329" s="17"/>
      <c r="E329" s="18"/>
      <c r="F329" s="7"/>
      <c r="G329" s="19">
        <v>46248</v>
      </c>
      <c r="H329" s="17"/>
      <c r="I329" s="17">
        <v>150</v>
      </c>
      <c r="J329" s="35">
        <f t="shared" si="17"/>
        <v>38851</v>
      </c>
      <c r="K329" s="18" t="s">
        <v>432</v>
      </c>
      <c r="L329" s="7"/>
    </row>
    <row r="330" spans="1:12" s="9" customFormat="1" ht="18.75" x14ac:dyDescent="0.3">
      <c r="A330" s="19"/>
      <c r="B330" s="17"/>
      <c r="C330" s="17"/>
      <c r="D330" s="17"/>
      <c r="E330" s="18"/>
      <c r="F330" s="7"/>
      <c r="G330" s="19">
        <v>46248</v>
      </c>
      <c r="H330" s="17"/>
      <c r="I330" s="17">
        <v>300</v>
      </c>
      <c r="J330" s="35">
        <f t="shared" si="17"/>
        <v>38551</v>
      </c>
      <c r="K330" s="18" t="s">
        <v>629</v>
      </c>
      <c r="L330" s="7"/>
    </row>
    <row r="331" spans="1:12" s="9" customFormat="1" ht="18.75" x14ac:dyDescent="0.3">
      <c r="A331" s="19"/>
      <c r="B331" s="17"/>
      <c r="C331" s="17"/>
      <c r="D331" s="17"/>
      <c r="E331" s="18"/>
      <c r="F331" s="7"/>
      <c r="G331" s="19">
        <v>46248</v>
      </c>
      <c r="H331" s="17"/>
      <c r="I331" s="17">
        <v>250</v>
      </c>
      <c r="J331" s="35">
        <f t="shared" si="17"/>
        <v>38301</v>
      </c>
      <c r="K331" s="18" t="s">
        <v>337</v>
      </c>
      <c r="L331" s="7"/>
    </row>
    <row r="332" spans="1:12" s="9" customFormat="1" ht="18.75" x14ac:dyDescent="0.3">
      <c r="A332" s="19"/>
      <c r="B332" s="17"/>
      <c r="C332" s="17"/>
      <c r="D332" s="17"/>
      <c r="E332" s="18"/>
      <c r="F332" s="7"/>
      <c r="G332" s="19">
        <v>46248</v>
      </c>
      <c r="H332" s="17"/>
      <c r="I332" s="17">
        <v>200</v>
      </c>
      <c r="J332" s="35">
        <f t="shared" si="17"/>
        <v>38101</v>
      </c>
      <c r="K332" s="18" t="s">
        <v>468</v>
      </c>
      <c r="L332" s="7"/>
    </row>
    <row r="333" spans="1:12" s="9" customFormat="1" ht="18.75" x14ac:dyDescent="0.3">
      <c r="A333" s="19"/>
      <c r="B333" s="17"/>
      <c r="C333" s="17"/>
      <c r="D333" s="17"/>
      <c r="E333" s="18"/>
      <c r="F333" s="7"/>
      <c r="G333" s="19">
        <v>46248</v>
      </c>
      <c r="H333" s="17"/>
      <c r="I333" s="17">
        <v>200</v>
      </c>
      <c r="J333" s="35">
        <f t="shared" si="17"/>
        <v>37901</v>
      </c>
      <c r="K333" s="18" t="s">
        <v>510</v>
      </c>
      <c r="L333" s="7"/>
    </row>
    <row r="334" spans="1:12" s="9" customFormat="1" ht="18.75" x14ac:dyDescent="0.3">
      <c r="A334" s="19"/>
      <c r="B334" s="17"/>
      <c r="C334" s="17"/>
      <c r="D334" s="17"/>
      <c r="E334" s="18"/>
      <c r="F334" s="7"/>
      <c r="G334" s="19">
        <v>46248</v>
      </c>
      <c r="H334" s="17"/>
      <c r="I334" s="17">
        <v>200</v>
      </c>
      <c r="J334" s="35">
        <f t="shared" si="17"/>
        <v>37701</v>
      </c>
      <c r="K334" s="18" t="s">
        <v>469</v>
      </c>
      <c r="L334" s="7"/>
    </row>
    <row r="335" spans="1:12" s="9" customFormat="1" ht="18.75" x14ac:dyDescent="0.3">
      <c r="A335" s="19"/>
      <c r="B335" s="17"/>
      <c r="C335" s="17"/>
      <c r="D335" s="17"/>
      <c r="E335" s="18"/>
      <c r="F335" s="7"/>
      <c r="G335" s="19">
        <v>46248</v>
      </c>
      <c r="H335" s="17">
        <v>440</v>
      </c>
      <c r="I335" s="17"/>
      <c r="J335" s="35">
        <f t="shared" si="17"/>
        <v>38141</v>
      </c>
      <c r="K335" s="18" t="s">
        <v>630</v>
      </c>
      <c r="L335" s="7"/>
    </row>
    <row r="336" spans="1:12" s="9" customFormat="1" ht="18.75" x14ac:dyDescent="0.3">
      <c r="A336" s="19"/>
      <c r="B336" s="17"/>
      <c r="C336" s="17"/>
      <c r="D336" s="17"/>
      <c r="E336" s="18"/>
      <c r="F336" s="7"/>
      <c r="G336" s="19">
        <v>46248</v>
      </c>
      <c r="H336" s="17"/>
      <c r="I336" s="17">
        <v>150</v>
      </c>
      <c r="J336" s="35">
        <f t="shared" si="17"/>
        <v>37991</v>
      </c>
      <c r="K336" s="18" t="s">
        <v>631</v>
      </c>
      <c r="L336" s="7"/>
    </row>
    <row r="337" spans="1:12" s="9" customFormat="1" ht="18.75" x14ac:dyDescent="0.3">
      <c r="A337" s="19"/>
      <c r="B337" s="17"/>
      <c r="C337" s="17"/>
      <c r="D337" s="17"/>
      <c r="E337" s="18"/>
      <c r="F337" s="7"/>
      <c r="G337" s="19">
        <v>46248</v>
      </c>
      <c r="H337" s="17"/>
      <c r="I337" s="17">
        <v>100</v>
      </c>
      <c r="J337" s="35">
        <f t="shared" si="17"/>
        <v>37891</v>
      </c>
      <c r="K337" s="18" t="s">
        <v>580</v>
      </c>
      <c r="L337" s="7"/>
    </row>
    <row r="338" spans="1:12" s="9" customFormat="1" ht="18.75" x14ac:dyDescent="0.3">
      <c r="A338" s="19"/>
      <c r="B338" s="17"/>
      <c r="C338" s="17"/>
      <c r="D338" s="17"/>
      <c r="E338" s="18"/>
      <c r="F338" s="7"/>
      <c r="G338" s="19">
        <v>46248</v>
      </c>
      <c r="H338" s="17">
        <v>2500</v>
      </c>
      <c r="I338" s="17"/>
      <c r="J338" s="35">
        <f t="shared" si="17"/>
        <v>40391</v>
      </c>
      <c r="K338" s="18" t="s">
        <v>632</v>
      </c>
      <c r="L338" s="7"/>
    </row>
    <row r="339" spans="1:12" s="9" customFormat="1" ht="18.75" x14ac:dyDescent="0.3">
      <c r="A339" s="19"/>
      <c r="B339" s="17"/>
      <c r="C339" s="17"/>
      <c r="D339" s="17"/>
      <c r="E339" s="18"/>
      <c r="F339" s="7"/>
      <c r="G339" s="19">
        <v>46248</v>
      </c>
      <c r="H339" s="17">
        <v>170</v>
      </c>
      <c r="I339" s="17"/>
      <c r="J339" s="35">
        <f t="shared" si="17"/>
        <v>40561</v>
      </c>
      <c r="K339" s="18" t="s">
        <v>633</v>
      </c>
      <c r="L339" s="7"/>
    </row>
    <row r="340" spans="1:12" s="9" customFormat="1" ht="18.75" x14ac:dyDescent="0.3">
      <c r="A340" s="19"/>
      <c r="B340" s="17"/>
      <c r="C340" s="17"/>
      <c r="D340" s="17"/>
      <c r="E340" s="18"/>
      <c r="F340" s="7"/>
      <c r="G340" s="19">
        <v>46248</v>
      </c>
      <c r="H340" s="17">
        <v>1550</v>
      </c>
      <c r="I340" s="17"/>
      <c r="J340" s="35">
        <f t="shared" si="17"/>
        <v>42111</v>
      </c>
      <c r="K340" s="18" t="s">
        <v>634</v>
      </c>
      <c r="L340" s="7"/>
    </row>
    <row r="341" spans="1:12" s="9" customFormat="1" ht="18.75" x14ac:dyDescent="0.3">
      <c r="A341" s="19"/>
      <c r="B341" s="17"/>
      <c r="C341" s="17"/>
      <c r="D341" s="17"/>
      <c r="E341" s="18"/>
      <c r="F341" s="7"/>
      <c r="G341" s="19">
        <v>46248</v>
      </c>
      <c r="H341" s="17">
        <v>1000</v>
      </c>
      <c r="I341" s="17"/>
      <c r="J341" s="35">
        <f t="shared" si="17"/>
        <v>43111</v>
      </c>
      <c r="K341" s="18" t="s">
        <v>635</v>
      </c>
      <c r="L341" s="7"/>
    </row>
    <row r="342" spans="1:12" s="9" customFormat="1" ht="18.75" x14ac:dyDescent="0.3">
      <c r="A342" s="19"/>
      <c r="B342" s="17"/>
      <c r="C342" s="17"/>
      <c r="D342" s="17"/>
      <c r="E342" s="18"/>
      <c r="F342" s="7"/>
      <c r="G342" s="19">
        <v>46248</v>
      </c>
      <c r="H342" s="17"/>
      <c r="I342" s="17">
        <v>25</v>
      </c>
      <c r="J342" s="35">
        <f t="shared" si="17"/>
        <v>43086</v>
      </c>
      <c r="K342" s="18" t="s">
        <v>636</v>
      </c>
      <c r="L342" s="7"/>
    </row>
    <row r="343" spans="1:12" s="9" customFormat="1" ht="18.75" x14ac:dyDescent="0.3">
      <c r="A343" s="19"/>
      <c r="B343" s="17"/>
      <c r="C343" s="17"/>
      <c r="D343" s="17"/>
      <c r="E343" s="18"/>
      <c r="F343" s="7"/>
      <c r="G343" s="19">
        <v>46248</v>
      </c>
      <c r="H343" s="17"/>
      <c r="I343" s="17">
        <v>600</v>
      </c>
      <c r="J343" s="35">
        <f t="shared" si="17"/>
        <v>42486</v>
      </c>
      <c r="K343" s="18" t="s">
        <v>379</v>
      </c>
      <c r="L343" s="7"/>
    </row>
    <row r="344" spans="1:12" s="9" customFormat="1" ht="18.75" x14ac:dyDescent="0.3">
      <c r="A344" s="19"/>
      <c r="B344" s="17"/>
      <c r="C344" s="17"/>
      <c r="D344" s="17"/>
      <c r="E344" s="18"/>
      <c r="F344" s="7"/>
      <c r="G344" s="19">
        <v>46248</v>
      </c>
      <c r="H344" s="17"/>
      <c r="I344" s="17">
        <v>11170</v>
      </c>
      <c r="J344" s="35">
        <f t="shared" si="17"/>
        <v>31316</v>
      </c>
      <c r="K344" s="18" t="s">
        <v>638</v>
      </c>
      <c r="L344" s="7"/>
    </row>
    <row r="345" spans="1:12" s="9" customFormat="1" ht="18.75" x14ac:dyDescent="0.3">
      <c r="A345" s="19"/>
      <c r="B345" s="17"/>
      <c r="C345" s="17"/>
      <c r="D345" s="17"/>
      <c r="E345" s="18"/>
      <c r="F345" s="7"/>
      <c r="G345" s="19">
        <v>46248</v>
      </c>
      <c r="H345" s="17"/>
      <c r="I345" s="17">
        <v>104</v>
      </c>
      <c r="J345" s="35">
        <f t="shared" si="17"/>
        <v>31212</v>
      </c>
      <c r="K345" s="18" t="s">
        <v>465</v>
      </c>
      <c r="L345" s="7"/>
    </row>
    <row r="346" spans="1:12" s="9" customFormat="1" ht="18.75" x14ac:dyDescent="0.3">
      <c r="A346" s="19"/>
      <c r="B346" s="17"/>
      <c r="C346" s="17"/>
      <c r="D346" s="17"/>
      <c r="E346" s="18"/>
      <c r="F346" s="7"/>
      <c r="G346" s="19">
        <v>46249</v>
      </c>
      <c r="H346" s="17"/>
      <c r="I346" s="17">
        <v>6000</v>
      </c>
      <c r="J346" s="35">
        <f t="shared" si="17"/>
        <v>25212</v>
      </c>
      <c r="K346" s="18" t="s">
        <v>532</v>
      </c>
      <c r="L346" s="7"/>
    </row>
    <row r="347" spans="1:12" s="9" customFormat="1" ht="18.75" x14ac:dyDescent="0.3">
      <c r="A347" s="19"/>
      <c r="B347" s="17"/>
      <c r="C347" s="17"/>
      <c r="D347" s="17"/>
      <c r="E347" s="18"/>
      <c r="F347" s="7"/>
      <c r="G347" s="19">
        <v>46251</v>
      </c>
      <c r="H347" s="17"/>
      <c r="I347" s="17">
        <v>20</v>
      </c>
      <c r="J347" s="35">
        <f t="shared" si="17"/>
        <v>25192</v>
      </c>
      <c r="K347" s="18" t="s">
        <v>443</v>
      </c>
      <c r="L347" s="7"/>
    </row>
    <row r="348" spans="1:12" s="9" customFormat="1" ht="18.75" x14ac:dyDescent="0.3">
      <c r="A348" s="19"/>
      <c r="B348" s="17"/>
      <c r="C348" s="17"/>
      <c r="D348" s="17"/>
      <c r="E348" s="18"/>
      <c r="F348" s="7"/>
      <c r="G348" s="19">
        <v>46251</v>
      </c>
      <c r="H348" s="17">
        <v>2150</v>
      </c>
      <c r="I348" s="17"/>
      <c r="J348" s="35">
        <f t="shared" si="17"/>
        <v>27342</v>
      </c>
      <c r="K348" s="18" t="s">
        <v>298</v>
      </c>
      <c r="L348" s="7"/>
    </row>
    <row r="349" spans="1:12" s="9" customFormat="1" ht="18.75" x14ac:dyDescent="0.3">
      <c r="A349" s="19"/>
      <c r="B349" s="17"/>
      <c r="C349" s="17"/>
      <c r="D349" s="17"/>
      <c r="E349" s="18"/>
      <c r="F349" s="7"/>
      <c r="G349" s="19">
        <v>46251</v>
      </c>
      <c r="H349" s="17"/>
      <c r="I349" s="17">
        <v>16000</v>
      </c>
      <c r="J349" s="35">
        <f t="shared" si="17"/>
        <v>11342</v>
      </c>
      <c r="K349" s="18" t="s">
        <v>532</v>
      </c>
      <c r="L349" s="7"/>
    </row>
    <row r="350" spans="1:12" s="9" customFormat="1" ht="18.75" x14ac:dyDescent="0.3">
      <c r="A350" s="19"/>
      <c r="B350" s="17"/>
      <c r="C350" s="17"/>
      <c r="D350" s="17"/>
      <c r="E350" s="18"/>
      <c r="F350" s="7"/>
      <c r="G350" s="19">
        <v>46251</v>
      </c>
      <c r="H350" s="17"/>
      <c r="I350" s="17">
        <v>55</v>
      </c>
      <c r="J350" s="35">
        <f t="shared" si="17"/>
        <v>11287</v>
      </c>
      <c r="K350" s="18" t="s">
        <v>547</v>
      </c>
      <c r="L350" s="7"/>
    </row>
    <row r="351" spans="1:12" s="9" customFormat="1" ht="18.75" x14ac:dyDescent="0.3">
      <c r="A351" s="19"/>
      <c r="B351" s="17"/>
      <c r="C351" s="17"/>
      <c r="D351" s="17"/>
      <c r="E351" s="18"/>
      <c r="F351" s="7"/>
      <c r="G351" s="19">
        <v>46251</v>
      </c>
      <c r="H351" s="17"/>
      <c r="I351" s="17">
        <v>37</v>
      </c>
      <c r="J351" s="35">
        <f t="shared" si="17"/>
        <v>11250</v>
      </c>
      <c r="K351" s="18" t="s">
        <v>645</v>
      </c>
      <c r="L351" s="7"/>
    </row>
    <row r="352" spans="1:12" s="9" customFormat="1" ht="18.75" x14ac:dyDescent="0.3">
      <c r="A352" s="19"/>
      <c r="B352" s="17"/>
      <c r="C352" s="17"/>
      <c r="D352" s="17"/>
      <c r="E352" s="18"/>
      <c r="F352" s="7"/>
      <c r="G352" s="19">
        <v>46251</v>
      </c>
      <c r="H352" s="17">
        <v>250</v>
      </c>
      <c r="I352" s="17"/>
      <c r="J352" s="35">
        <f t="shared" si="17"/>
        <v>11500</v>
      </c>
      <c r="K352" s="18" t="s">
        <v>544</v>
      </c>
      <c r="L352" s="7"/>
    </row>
    <row r="353" spans="1:12" s="9" customFormat="1" ht="18.75" x14ac:dyDescent="0.3">
      <c r="A353" s="19"/>
      <c r="B353" s="17"/>
      <c r="C353" s="17"/>
      <c r="D353" s="17"/>
      <c r="E353" s="18"/>
      <c r="F353" s="7"/>
      <c r="G353" s="19">
        <v>46252</v>
      </c>
      <c r="H353" s="17"/>
      <c r="I353" s="17">
        <v>70</v>
      </c>
      <c r="J353" s="35">
        <f t="shared" si="17"/>
        <v>11430</v>
      </c>
      <c r="K353" s="18" t="s">
        <v>650</v>
      </c>
      <c r="L353" s="7"/>
    </row>
    <row r="354" spans="1:12" s="9" customFormat="1" ht="18.75" x14ac:dyDescent="0.3">
      <c r="A354" s="19"/>
      <c r="B354" s="17"/>
      <c r="C354" s="17"/>
      <c r="D354" s="17"/>
      <c r="E354" s="18"/>
      <c r="F354" s="7"/>
      <c r="G354" s="19">
        <v>46252</v>
      </c>
      <c r="H354" s="17">
        <v>6000</v>
      </c>
      <c r="I354" s="17"/>
      <c r="J354" s="35">
        <f t="shared" si="17"/>
        <v>17430</v>
      </c>
      <c r="K354" s="18" t="s">
        <v>656</v>
      </c>
      <c r="L354" s="7"/>
    </row>
    <row r="355" spans="1:12" s="9" customFormat="1" ht="18.75" x14ac:dyDescent="0.3">
      <c r="A355" s="19"/>
      <c r="B355" s="17"/>
      <c r="C355" s="17"/>
      <c r="D355" s="17"/>
      <c r="E355" s="18"/>
      <c r="F355" s="7"/>
      <c r="G355" s="19">
        <v>46252</v>
      </c>
      <c r="H355" s="17">
        <v>1300</v>
      </c>
      <c r="I355" s="17"/>
      <c r="J355" s="35">
        <f t="shared" si="17"/>
        <v>18730</v>
      </c>
      <c r="K355" s="18" t="s">
        <v>658</v>
      </c>
      <c r="L355" s="7"/>
    </row>
    <row r="356" spans="1:12" s="9" customFormat="1" ht="18.75" x14ac:dyDescent="0.3">
      <c r="A356" s="19"/>
      <c r="B356" s="17"/>
      <c r="C356" s="17"/>
      <c r="D356" s="17"/>
      <c r="E356" s="18"/>
      <c r="F356" s="7"/>
      <c r="G356" s="19">
        <v>46252</v>
      </c>
      <c r="H356" s="17">
        <v>2715</v>
      </c>
      <c r="I356" s="17"/>
      <c r="J356" s="35">
        <f t="shared" si="17"/>
        <v>21445</v>
      </c>
      <c r="K356" s="18" t="s">
        <v>659</v>
      </c>
      <c r="L356" s="7"/>
    </row>
    <row r="357" spans="1:12" s="9" customFormat="1" ht="18.75" x14ac:dyDescent="0.3">
      <c r="A357" s="19"/>
      <c r="B357" s="17"/>
      <c r="C357" s="17"/>
      <c r="D357" s="17"/>
      <c r="E357" s="18"/>
      <c r="F357" s="7"/>
      <c r="G357" s="19">
        <v>46253</v>
      </c>
      <c r="H357" s="17"/>
      <c r="I357" s="17">
        <v>12</v>
      </c>
      <c r="J357" s="35">
        <f t="shared" si="17"/>
        <v>21433</v>
      </c>
      <c r="K357" s="18" t="s">
        <v>660</v>
      </c>
      <c r="L357" s="7"/>
    </row>
    <row r="358" spans="1:12" s="9" customFormat="1" ht="18.75" x14ac:dyDescent="0.3">
      <c r="A358" s="19"/>
      <c r="B358" s="17"/>
      <c r="C358" s="17"/>
      <c r="D358" s="17"/>
      <c r="E358" s="18"/>
      <c r="F358" s="7"/>
      <c r="G358" s="19">
        <v>46253</v>
      </c>
      <c r="H358" s="17"/>
      <c r="I358" s="17">
        <v>50</v>
      </c>
      <c r="J358" s="35">
        <f t="shared" si="17"/>
        <v>21383</v>
      </c>
      <c r="K358" s="18" t="s">
        <v>510</v>
      </c>
      <c r="L358" s="7"/>
    </row>
    <row r="359" spans="1:12" s="9" customFormat="1" ht="18.75" x14ac:dyDescent="0.3">
      <c r="A359" s="19"/>
      <c r="B359" s="17"/>
      <c r="C359" s="17"/>
      <c r="D359" s="17"/>
      <c r="E359" s="18"/>
      <c r="F359" s="7"/>
      <c r="G359" s="19">
        <v>46253</v>
      </c>
      <c r="H359" s="17">
        <v>170</v>
      </c>
      <c r="I359" s="17"/>
      <c r="J359" s="35">
        <f t="shared" si="17"/>
        <v>21553</v>
      </c>
      <c r="K359" s="18" t="s">
        <v>666</v>
      </c>
      <c r="L359" s="7"/>
    </row>
    <row r="360" spans="1:12" s="9" customFormat="1" ht="18.75" x14ac:dyDescent="0.3">
      <c r="A360" s="19"/>
      <c r="B360" s="17"/>
      <c r="C360" s="17"/>
      <c r="D360" s="17"/>
      <c r="E360" s="18"/>
      <c r="F360" s="7"/>
      <c r="G360" s="19">
        <v>46253</v>
      </c>
      <c r="H360" s="17">
        <v>1145</v>
      </c>
      <c r="I360" s="17"/>
      <c r="J360" s="35">
        <f t="shared" ref="J360:J423" si="18">J359+H360-I360</f>
        <v>22698</v>
      </c>
      <c r="K360" s="18" t="s">
        <v>667</v>
      </c>
      <c r="L360" s="7"/>
    </row>
    <row r="361" spans="1:12" s="9" customFormat="1" ht="18.75" x14ac:dyDescent="0.3">
      <c r="A361" s="19"/>
      <c r="B361" s="17"/>
      <c r="C361" s="17"/>
      <c r="D361" s="17"/>
      <c r="E361" s="18"/>
      <c r="F361" s="7"/>
      <c r="G361" s="19">
        <v>46253</v>
      </c>
      <c r="H361" s="17"/>
      <c r="I361" s="35">
        <v>14</v>
      </c>
      <c r="J361" s="35">
        <f t="shared" si="18"/>
        <v>22684</v>
      </c>
      <c r="K361" s="20" t="s">
        <v>669</v>
      </c>
      <c r="L361" s="7"/>
    </row>
    <row r="362" spans="1:12" s="9" customFormat="1" ht="18.75" x14ac:dyDescent="0.3">
      <c r="A362" s="19"/>
      <c r="B362" s="17"/>
      <c r="C362" s="17"/>
      <c r="D362" s="17"/>
      <c r="E362" s="18"/>
      <c r="F362" s="7"/>
      <c r="G362" s="19">
        <v>46253</v>
      </c>
      <c r="H362" s="17"/>
      <c r="I362" s="35">
        <v>75</v>
      </c>
      <c r="J362" s="35">
        <f t="shared" si="18"/>
        <v>22609</v>
      </c>
      <c r="K362" s="20" t="s">
        <v>547</v>
      </c>
      <c r="L362" s="7"/>
    </row>
    <row r="363" spans="1:12" s="9" customFormat="1" ht="18.75" x14ac:dyDescent="0.3">
      <c r="A363" s="19"/>
      <c r="B363" s="17"/>
      <c r="C363" s="17"/>
      <c r="D363" s="17"/>
      <c r="E363" s="18"/>
      <c r="F363" s="7"/>
      <c r="G363" s="19">
        <v>46253</v>
      </c>
      <c r="H363" s="17"/>
      <c r="I363" s="35">
        <v>3</v>
      </c>
      <c r="J363" s="35">
        <f t="shared" si="18"/>
        <v>22606</v>
      </c>
      <c r="K363" s="20" t="s">
        <v>411</v>
      </c>
      <c r="L363" s="7"/>
    </row>
    <row r="364" spans="1:12" s="9" customFormat="1" ht="18.75" x14ac:dyDescent="0.3">
      <c r="A364" s="19"/>
      <c r="B364" s="17"/>
      <c r="C364" s="17"/>
      <c r="D364" s="17"/>
      <c r="E364" s="18"/>
      <c r="F364" s="7"/>
      <c r="G364" s="19">
        <v>46253</v>
      </c>
      <c r="H364" s="17"/>
      <c r="I364" s="35">
        <v>12</v>
      </c>
      <c r="J364" s="35">
        <f t="shared" si="18"/>
        <v>22594</v>
      </c>
      <c r="K364" s="20" t="s">
        <v>670</v>
      </c>
      <c r="L364" s="7"/>
    </row>
    <row r="365" spans="1:12" s="9" customFormat="1" ht="18.75" x14ac:dyDescent="0.3">
      <c r="A365" s="19"/>
      <c r="B365" s="17"/>
      <c r="C365" s="17"/>
      <c r="D365" s="17"/>
      <c r="E365" s="18"/>
      <c r="F365" s="7"/>
      <c r="G365" s="19">
        <v>46253</v>
      </c>
      <c r="H365" s="17"/>
      <c r="I365" s="35">
        <v>120</v>
      </c>
      <c r="J365" s="35">
        <f t="shared" si="18"/>
        <v>22474</v>
      </c>
      <c r="K365" s="20" t="s">
        <v>267</v>
      </c>
      <c r="L365" s="7"/>
    </row>
    <row r="366" spans="1:12" s="9" customFormat="1" ht="18.75" x14ac:dyDescent="0.3">
      <c r="A366" s="19"/>
      <c r="B366" s="17"/>
      <c r="C366" s="17"/>
      <c r="D366" s="17"/>
      <c r="E366" s="18"/>
      <c r="F366" s="7"/>
      <c r="G366" s="19">
        <v>46254</v>
      </c>
      <c r="H366" s="17"/>
      <c r="I366" s="17">
        <v>50</v>
      </c>
      <c r="J366" s="35">
        <f t="shared" si="18"/>
        <v>22424</v>
      </c>
      <c r="K366" s="18" t="s">
        <v>631</v>
      </c>
      <c r="L366" s="7"/>
    </row>
    <row r="367" spans="1:12" s="9" customFormat="1" ht="18.75" x14ac:dyDescent="0.3">
      <c r="A367" s="19"/>
      <c r="B367" s="17"/>
      <c r="C367" s="17"/>
      <c r="D367" s="17"/>
      <c r="E367" s="18"/>
      <c r="F367" s="7"/>
      <c r="G367" s="19">
        <v>46254</v>
      </c>
      <c r="H367" s="17">
        <v>1700</v>
      </c>
      <c r="I367" s="17"/>
      <c r="J367" s="35">
        <f t="shared" si="18"/>
        <v>24124</v>
      </c>
      <c r="K367" s="18" t="s">
        <v>672</v>
      </c>
      <c r="L367" s="7"/>
    </row>
    <row r="368" spans="1:12" s="9" customFormat="1" ht="18.75" x14ac:dyDescent="0.3">
      <c r="A368" s="19"/>
      <c r="B368" s="17"/>
      <c r="C368" s="17"/>
      <c r="D368" s="17"/>
      <c r="E368" s="18"/>
      <c r="F368" s="7"/>
      <c r="G368" s="19">
        <v>46255</v>
      </c>
      <c r="H368" s="17"/>
      <c r="I368" s="17">
        <v>570</v>
      </c>
      <c r="J368" s="35">
        <f t="shared" si="18"/>
        <v>23554</v>
      </c>
      <c r="K368" s="18" t="s">
        <v>559</v>
      </c>
      <c r="L368" s="7"/>
    </row>
    <row r="369" spans="1:12" s="9" customFormat="1" ht="18.75" x14ac:dyDescent="0.3">
      <c r="A369" s="19"/>
      <c r="B369" s="17"/>
      <c r="C369" s="17"/>
      <c r="D369" s="17"/>
      <c r="E369" s="18"/>
      <c r="F369" s="7"/>
      <c r="G369" s="19">
        <v>46255</v>
      </c>
      <c r="H369" s="17"/>
      <c r="I369" s="17">
        <v>8</v>
      </c>
      <c r="J369" s="35">
        <f t="shared" si="18"/>
        <v>23546</v>
      </c>
      <c r="K369" s="18" t="s">
        <v>673</v>
      </c>
      <c r="L369" s="7"/>
    </row>
    <row r="370" spans="1:12" s="9" customFormat="1" ht="18.75" x14ac:dyDescent="0.3">
      <c r="A370" s="19"/>
      <c r="B370" s="17"/>
      <c r="C370" s="17"/>
      <c r="D370" s="17"/>
      <c r="E370" s="18"/>
      <c r="F370" s="7"/>
      <c r="G370" s="19">
        <v>46255</v>
      </c>
      <c r="H370" s="17"/>
      <c r="I370" s="17">
        <v>300</v>
      </c>
      <c r="J370" s="35">
        <f t="shared" si="18"/>
        <v>23246</v>
      </c>
      <c r="K370" s="18" t="s">
        <v>674</v>
      </c>
      <c r="L370" s="7"/>
    </row>
    <row r="371" spans="1:12" s="9" customFormat="1" ht="18.75" x14ac:dyDescent="0.3">
      <c r="A371" s="19"/>
      <c r="B371" s="17"/>
      <c r="C371" s="17"/>
      <c r="D371" s="17"/>
      <c r="E371" s="18"/>
      <c r="F371" s="7"/>
      <c r="G371" s="19">
        <v>46255</v>
      </c>
      <c r="H371" s="17"/>
      <c r="I371" s="17">
        <v>264</v>
      </c>
      <c r="J371" s="35">
        <f t="shared" si="18"/>
        <v>22982</v>
      </c>
      <c r="K371" s="18" t="s">
        <v>465</v>
      </c>
      <c r="L371" s="7"/>
    </row>
    <row r="372" spans="1:12" s="9" customFormat="1" ht="18.75" x14ac:dyDescent="0.3">
      <c r="A372" s="19"/>
      <c r="B372" s="17"/>
      <c r="C372" s="17"/>
      <c r="D372" s="17"/>
      <c r="E372" s="18"/>
      <c r="F372" s="7"/>
      <c r="G372" s="19">
        <v>46255</v>
      </c>
      <c r="H372" s="17"/>
      <c r="I372" s="17">
        <v>20</v>
      </c>
      <c r="J372" s="35">
        <f t="shared" si="18"/>
        <v>22962</v>
      </c>
      <c r="K372" s="18" t="s">
        <v>453</v>
      </c>
      <c r="L372" s="7"/>
    </row>
    <row r="373" spans="1:12" s="9" customFormat="1" ht="18.75" x14ac:dyDescent="0.3">
      <c r="A373" s="19"/>
      <c r="B373" s="17"/>
      <c r="C373" s="17"/>
      <c r="D373" s="17"/>
      <c r="E373" s="18"/>
      <c r="F373" s="7"/>
      <c r="G373" s="19">
        <v>46255</v>
      </c>
      <c r="H373" s="17"/>
      <c r="I373" s="17">
        <v>15</v>
      </c>
      <c r="J373" s="35">
        <f t="shared" si="18"/>
        <v>22947</v>
      </c>
      <c r="K373" s="18" t="s">
        <v>675</v>
      </c>
      <c r="L373" s="7"/>
    </row>
    <row r="374" spans="1:12" s="9" customFormat="1" ht="18.75" x14ac:dyDescent="0.3">
      <c r="A374" s="19"/>
      <c r="B374" s="17"/>
      <c r="C374" s="17"/>
      <c r="D374" s="17"/>
      <c r="E374" s="18"/>
      <c r="F374" s="7"/>
      <c r="G374" s="19">
        <v>46255</v>
      </c>
      <c r="H374" s="17">
        <v>1800</v>
      </c>
      <c r="I374" s="17"/>
      <c r="J374" s="35">
        <f t="shared" si="18"/>
        <v>24747</v>
      </c>
      <c r="K374" s="18" t="s">
        <v>677</v>
      </c>
      <c r="L374" s="7"/>
    </row>
    <row r="375" spans="1:12" s="9" customFormat="1" ht="18.75" x14ac:dyDescent="0.3">
      <c r="A375" s="19"/>
      <c r="B375" s="17"/>
      <c r="C375" s="17"/>
      <c r="D375" s="17"/>
      <c r="E375" s="18"/>
      <c r="F375" s="7"/>
      <c r="G375" s="19">
        <v>46255</v>
      </c>
      <c r="H375" s="17">
        <v>1000</v>
      </c>
      <c r="I375" s="17"/>
      <c r="J375" s="35">
        <f t="shared" si="18"/>
        <v>25747</v>
      </c>
      <c r="K375" s="18" t="s">
        <v>679</v>
      </c>
      <c r="L375" s="7"/>
    </row>
    <row r="376" spans="1:12" s="9" customFormat="1" ht="18.75" x14ac:dyDescent="0.3">
      <c r="A376" s="19"/>
      <c r="B376" s="17"/>
      <c r="C376" s="17"/>
      <c r="D376" s="17"/>
      <c r="E376" s="18"/>
      <c r="F376" s="7"/>
      <c r="G376" s="19">
        <v>46255</v>
      </c>
      <c r="H376" s="17"/>
      <c r="I376" s="17">
        <v>564</v>
      </c>
      <c r="J376" s="35">
        <f t="shared" si="18"/>
        <v>25183</v>
      </c>
      <c r="K376" s="18" t="s">
        <v>681</v>
      </c>
      <c r="L376" s="7"/>
    </row>
    <row r="377" spans="1:12" s="9" customFormat="1" ht="18.75" x14ac:dyDescent="0.3">
      <c r="A377" s="19"/>
      <c r="B377" s="17"/>
      <c r="C377" s="17"/>
      <c r="D377" s="17"/>
      <c r="E377" s="18"/>
      <c r="F377" s="7"/>
      <c r="G377" s="19">
        <v>46255</v>
      </c>
      <c r="H377" s="17"/>
      <c r="I377" s="17">
        <v>250</v>
      </c>
      <c r="J377" s="35">
        <f t="shared" si="18"/>
        <v>24933</v>
      </c>
      <c r="K377" s="18" t="s">
        <v>434</v>
      </c>
      <c r="L377" s="7"/>
    </row>
    <row r="378" spans="1:12" s="9" customFormat="1" ht="18.75" x14ac:dyDescent="0.3">
      <c r="A378" s="19"/>
      <c r="B378" s="17"/>
      <c r="C378" s="17"/>
      <c r="D378" s="17"/>
      <c r="E378" s="18"/>
      <c r="F378" s="7"/>
      <c r="G378" s="19">
        <v>46255</v>
      </c>
      <c r="H378" s="17"/>
      <c r="I378" s="17">
        <v>100</v>
      </c>
      <c r="J378" s="35">
        <f t="shared" si="18"/>
        <v>24833</v>
      </c>
      <c r="K378" s="18" t="s">
        <v>628</v>
      </c>
      <c r="L378" s="7"/>
    </row>
    <row r="379" spans="1:12" s="9" customFormat="1" ht="18.75" x14ac:dyDescent="0.3">
      <c r="A379" s="19"/>
      <c r="B379" s="17"/>
      <c r="C379" s="17"/>
      <c r="D379" s="17"/>
      <c r="E379" s="18"/>
      <c r="F379" s="7"/>
      <c r="G379" s="19">
        <v>46255</v>
      </c>
      <c r="H379" s="17"/>
      <c r="I379" s="17">
        <v>100</v>
      </c>
      <c r="J379" s="35">
        <f t="shared" si="18"/>
        <v>24733</v>
      </c>
      <c r="K379" s="18" t="s">
        <v>574</v>
      </c>
      <c r="L379" s="7"/>
    </row>
    <row r="380" spans="1:12" s="9" customFormat="1" ht="18.75" x14ac:dyDescent="0.3">
      <c r="A380" s="19"/>
      <c r="B380" s="17"/>
      <c r="C380" s="17"/>
      <c r="D380" s="17"/>
      <c r="E380" s="18"/>
      <c r="F380" s="7"/>
      <c r="G380" s="19">
        <v>46255</v>
      </c>
      <c r="H380" s="17"/>
      <c r="I380" s="17">
        <v>100</v>
      </c>
      <c r="J380" s="35">
        <f t="shared" si="18"/>
        <v>24633</v>
      </c>
      <c r="K380" s="18" t="s">
        <v>682</v>
      </c>
      <c r="L380" s="7"/>
    </row>
    <row r="381" spans="1:12" s="9" customFormat="1" ht="18.75" x14ac:dyDescent="0.3">
      <c r="A381" s="19"/>
      <c r="B381" s="17"/>
      <c r="C381" s="17"/>
      <c r="D381" s="17"/>
      <c r="E381" s="18"/>
      <c r="F381" s="7"/>
      <c r="G381" s="19">
        <v>46255</v>
      </c>
      <c r="H381" s="17"/>
      <c r="I381" s="17">
        <v>100</v>
      </c>
      <c r="J381" s="35">
        <f t="shared" si="18"/>
        <v>24533</v>
      </c>
      <c r="K381" s="18" t="s">
        <v>620</v>
      </c>
      <c r="L381" s="7"/>
    </row>
    <row r="382" spans="1:12" s="9" customFormat="1" ht="18.75" x14ac:dyDescent="0.3">
      <c r="A382" s="19"/>
      <c r="B382" s="17"/>
      <c r="C382" s="17"/>
      <c r="D382" s="17"/>
      <c r="E382" s="18"/>
      <c r="F382" s="7"/>
      <c r="G382" s="19">
        <v>46255</v>
      </c>
      <c r="H382" s="17"/>
      <c r="I382" s="17">
        <v>250</v>
      </c>
      <c r="J382" s="35">
        <f t="shared" si="18"/>
        <v>24283</v>
      </c>
      <c r="K382" s="18" t="s">
        <v>432</v>
      </c>
      <c r="L382" s="7"/>
    </row>
    <row r="383" spans="1:12" s="9" customFormat="1" ht="18.75" x14ac:dyDescent="0.3">
      <c r="A383" s="19"/>
      <c r="B383" s="17"/>
      <c r="C383" s="17"/>
      <c r="D383" s="17"/>
      <c r="E383" s="18"/>
      <c r="F383" s="7"/>
      <c r="G383" s="19">
        <v>46255</v>
      </c>
      <c r="H383" s="17"/>
      <c r="I383" s="17">
        <v>200</v>
      </c>
      <c r="J383" s="35">
        <f t="shared" si="18"/>
        <v>24083</v>
      </c>
      <c r="K383" s="18" t="s">
        <v>468</v>
      </c>
      <c r="L383" s="7"/>
    </row>
    <row r="384" spans="1:12" s="9" customFormat="1" ht="18.75" x14ac:dyDescent="0.3">
      <c r="A384" s="19"/>
      <c r="B384" s="17"/>
      <c r="C384" s="17"/>
      <c r="D384" s="17"/>
      <c r="E384" s="18"/>
      <c r="F384" s="7"/>
      <c r="G384" s="19">
        <v>46255</v>
      </c>
      <c r="H384" s="17"/>
      <c r="I384" s="17">
        <v>150</v>
      </c>
      <c r="J384" s="35">
        <f t="shared" si="18"/>
        <v>23933</v>
      </c>
      <c r="K384" s="18" t="s">
        <v>510</v>
      </c>
      <c r="L384" s="7"/>
    </row>
    <row r="385" spans="1:12" s="9" customFormat="1" ht="18.75" x14ac:dyDescent="0.3">
      <c r="A385" s="19"/>
      <c r="B385" s="17"/>
      <c r="C385" s="17"/>
      <c r="D385" s="17"/>
      <c r="E385" s="18"/>
      <c r="F385" s="7"/>
      <c r="G385" s="19">
        <v>46255</v>
      </c>
      <c r="H385" s="17">
        <v>3200</v>
      </c>
      <c r="I385" s="17"/>
      <c r="J385" s="35">
        <f t="shared" si="18"/>
        <v>27133</v>
      </c>
      <c r="K385" s="18" t="s">
        <v>665</v>
      </c>
      <c r="L385" s="7"/>
    </row>
    <row r="386" spans="1:12" s="9" customFormat="1" ht="18.75" x14ac:dyDescent="0.3">
      <c r="A386" s="19"/>
      <c r="B386" s="17"/>
      <c r="C386" s="17"/>
      <c r="D386" s="17"/>
      <c r="E386" s="18"/>
      <c r="F386" s="7"/>
      <c r="G386" s="19">
        <v>46258</v>
      </c>
      <c r="H386" s="17"/>
      <c r="I386" s="17">
        <v>20</v>
      </c>
      <c r="J386" s="35">
        <f t="shared" si="18"/>
        <v>27113</v>
      </c>
      <c r="K386" s="18" t="s">
        <v>685</v>
      </c>
      <c r="L386" s="7"/>
    </row>
    <row r="387" spans="1:12" s="9" customFormat="1" ht="18.75" x14ac:dyDescent="0.3">
      <c r="A387" s="19"/>
      <c r="B387" s="17"/>
      <c r="C387" s="17"/>
      <c r="D387" s="17"/>
      <c r="E387" s="18"/>
      <c r="F387" s="7"/>
      <c r="G387" s="19">
        <v>46258</v>
      </c>
      <c r="H387" s="17"/>
      <c r="I387" s="17">
        <v>100</v>
      </c>
      <c r="J387" s="35">
        <f t="shared" si="18"/>
        <v>27013</v>
      </c>
      <c r="K387" s="18" t="s">
        <v>686</v>
      </c>
      <c r="L387" s="7"/>
    </row>
    <row r="388" spans="1:12" s="9" customFormat="1" ht="18.75" x14ac:dyDescent="0.3">
      <c r="A388" s="19"/>
      <c r="B388" s="17"/>
      <c r="C388" s="17"/>
      <c r="D388" s="17"/>
      <c r="E388" s="18"/>
      <c r="F388" s="7"/>
      <c r="G388" s="19">
        <v>46258</v>
      </c>
      <c r="H388" s="17"/>
      <c r="I388" s="17">
        <v>20</v>
      </c>
      <c r="J388" s="35">
        <f t="shared" si="18"/>
        <v>26993</v>
      </c>
      <c r="K388" s="18" t="s">
        <v>687</v>
      </c>
      <c r="L388" s="7"/>
    </row>
    <row r="389" spans="1:12" s="9" customFormat="1" ht="18.75" x14ac:dyDescent="0.3">
      <c r="A389" s="19"/>
      <c r="B389" s="17"/>
      <c r="C389" s="17"/>
      <c r="D389" s="17"/>
      <c r="E389" s="18"/>
      <c r="F389" s="7"/>
      <c r="G389" s="19">
        <v>46258</v>
      </c>
      <c r="H389" s="17"/>
      <c r="I389" s="17">
        <v>30</v>
      </c>
      <c r="J389" s="35">
        <f t="shared" si="18"/>
        <v>26963</v>
      </c>
      <c r="K389" s="18" t="s">
        <v>688</v>
      </c>
      <c r="L389" s="7"/>
    </row>
    <row r="390" spans="1:12" s="9" customFormat="1" ht="18.75" x14ac:dyDescent="0.3">
      <c r="A390" s="19"/>
      <c r="B390" s="17"/>
      <c r="C390" s="17"/>
      <c r="D390" s="17"/>
      <c r="E390" s="18"/>
      <c r="F390" s="7"/>
      <c r="G390" s="19">
        <v>46258</v>
      </c>
      <c r="H390" s="17">
        <v>270</v>
      </c>
      <c r="I390" s="17"/>
      <c r="J390" s="35">
        <f t="shared" si="18"/>
        <v>27233</v>
      </c>
      <c r="K390" s="18" t="s">
        <v>298</v>
      </c>
      <c r="L390" s="7"/>
    </row>
    <row r="391" spans="1:12" s="9" customFormat="1" ht="18.75" x14ac:dyDescent="0.3">
      <c r="A391" s="19"/>
      <c r="B391" s="17"/>
      <c r="C391" s="17"/>
      <c r="D391" s="17"/>
      <c r="E391" s="18"/>
      <c r="F391" s="7"/>
      <c r="G391" s="19">
        <v>46258</v>
      </c>
      <c r="H391" s="17">
        <v>78</v>
      </c>
      <c r="I391" s="17"/>
      <c r="J391" s="35">
        <f t="shared" si="18"/>
        <v>27311</v>
      </c>
      <c r="K391" s="18" t="s">
        <v>690</v>
      </c>
      <c r="L391" s="7"/>
    </row>
    <row r="392" spans="1:12" s="9" customFormat="1" ht="18.75" x14ac:dyDescent="0.3">
      <c r="A392" s="19"/>
      <c r="B392" s="17"/>
      <c r="C392" s="17"/>
      <c r="D392" s="17"/>
      <c r="E392" s="18"/>
      <c r="F392" s="7"/>
      <c r="G392" s="19">
        <v>46258</v>
      </c>
      <c r="H392" s="17"/>
      <c r="I392" s="17">
        <v>3850</v>
      </c>
      <c r="J392" s="35">
        <f t="shared" si="18"/>
        <v>23461</v>
      </c>
      <c r="K392" s="18" t="s">
        <v>692</v>
      </c>
      <c r="L392" s="7"/>
    </row>
    <row r="393" spans="1:12" s="9" customFormat="1" ht="18.75" x14ac:dyDescent="0.3">
      <c r="A393" s="19"/>
      <c r="B393" s="17"/>
      <c r="C393" s="17"/>
      <c r="D393" s="17"/>
      <c r="E393" s="18"/>
      <c r="F393" s="7"/>
      <c r="G393" s="19">
        <v>46258</v>
      </c>
      <c r="H393" s="17"/>
      <c r="I393" s="17">
        <v>300</v>
      </c>
      <c r="J393" s="35">
        <f t="shared" si="18"/>
        <v>23161</v>
      </c>
      <c r="K393" s="18" t="s">
        <v>510</v>
      </c>
      <c r="L393" s="7"/>
    </row>
    <row r="394" spans="1:12" s="9" customFormat="1" ht="18.75" x14ac:dyDescent="0.3">
      <c r="A394" s="19"/>
      <c r="B394" s="17"/>
      <c r="C394" s="17"/>
      <c r="D394" s="17"/>
      <c r="E394" s="18"/>
      <c r="F394" s="7"/>
      <c r="G394" s="19">
        <v>46259</v>
      </c>
      <c r="H394" s="17"/>
      <c r="I394" s="17">
        <v>605</v>
      </c>
      <c r="J394" s="35">
        <f t="shared" si="18"/>
        <v>22556</v>
      </c>
      <c r="K394" s="18" t="s">
        <v>694</v>
      </c>
      <c r="L394" s="7"/>
    </row>
    <row r="395" spans="1:12" s="9" customFormat="1" ht="18.75" x14ac:dyDescent="0.3">
      <c r="A395" s="19"/>
      <c r="B395" s="17"/>
      <c r="C395" s="17"/>
      <c r="D395" s="17"/>
      <c r="E395" s="18"/>
      <c r="F395" s="7"/>
      <c r="G395" s="19">
        <v>46259</v>
      </c>
      <c r="H395" s="17"/>
      <c r="I395" s="17">
        <v>38</v>
      </c>
      <c r="J395" s="35">
        <f t="shared" si="18"/>
        <v>22518</v>
      </c>
      <c r="K395" s="18" t="s">
        <v>267</v>
      </c>
      <c r="L395" s="7"/>
    </row>
    <row r="396" spans="1:12" s="9" customFormat="1" ht="18.75" x14ac:dyDescent="0.3">
      <c r="A396" s="19"/>
      <c r="B396" s="17"/>
      <c r="C396" s="17"/>
      <c r="D396" s="17"/>
      <c r="E396" s="18"/>
      <c r="F396" s="7"/>
      <c r="G396" s="19">
        <v>46259</v>
      </c>
      <c r="H396" s="17">
        <v>500</v>
      </c>
      <c r="I396" s="17"/>
      <c r="J396" s="35">
        <f t="shared" si="18"/>
        <v>23018</v>
      </c>
      <c r="K396" s="18" t="s">
        <v>696</v>
      </c>
      <c r="L396" s="7"/>
    </row>
    <row r="397" spans="1:12" s="9" customFormat="1" ht="18.75" x14ac:dyDescent="0.3">
      <c r="A397" s="19"/>
      <c r="B397" s="17"/>
      <c r="C397" s="17"/>
      <c r="D397" s="17"/>
      <c r="E397" s="18"/>
      <c r="F397" s="7"/>
      <c r="G397" s="19">
        <v>46259</v>
      </c>
      <c r="H397" s="17"/>
      <c r="I397" s="17">
        <v>33</v>
      </c>
      <c r="J397" s="35">
        <f t="shared" si="18"/>
        <v>22985</v>
      </c>
      <c r="K397" s="18" t="s">
        <v>219</v>
      </c>
      <c r="L397" s="7"/>
    </row>
    <row r="398" spans="1:12" s="9" customFormat="1" ht="18.75" x14ac:dyDescent="0.3">
      <c r="A398" s="19"/>
      <c r="B398" s="17"/>
      <c r="C398" s="17"/>
      <c r="D398" s="17"/>
      <c r="E398" s="18"/>
      <c r="F398" s="7"/>
      <c r="G398" s="19">
        <v>46259</v>
      </c>
      <c r="H398" s="17"/>
      <c r="I398" s="17">
        <v>68</v>
      </c>
      <c r="J398" s="35">
        <f t="shared" si="18"/>
        <v>22917</v>
      </c>
      <c r="K398" s="18" t="s">
        <v>442</v>
      </c>
      <c r="L398" s="7"/>
    </row>
    <row r="399" spans="1:12" s="9" customFormat="1" ht="18.75" x14ac:dyDescent="0.3">
      <c r="A399" s="19"/>
      <c r="B399" s="17"/>
      <c r="C399" s="17"/>
      <c r="D399" s="17"/>
      <c r="E399" s="18"/>
      <c r="F399" s="7"/>
      <c r="G399" s="19">
        <v>46259</v>
      </c>
      <c r="H399" s="17"/>
      <c r="I399" s="17">
        <v>15</v>
      </c>
      <c r="J399" s="35">
        <f t="shared" si="18"/>
        <v>22902</v>
      </c>
      <c r="K399" s="18" t="s">
        <v>547</v>
      </c>
      <c r="L399" s="7"/>
    </row>
    <row r="400" spans="1:12" s="9" customFormat="1" ht="18.75" x14ac:dyDescent="0.3">
      <c r="A400" s="19"/>
      <c r="B400" s="17"/>
      <c r="C400" s="17"/>
      <c r="D400" s="17"/>
      <c r="E400" s="18"/>
      <c r="F400" s="7"/>
      <c r="G400" s="19">
        <v>46259</v>
      </c>
      <c r="H400" s="17">
        <v>1000</v>
      </c>
      <c r="I400" s="17"/>
      <c r="J400" s="35">
        <f t="shared" si="18"/>
        <v>23902</v>
      </c>
      <c r="K400" s="18" t="s">
        <v>699</v>
      </c>
      <c r="L400" s="7"/>
    </row>
    <row r="401" spans="1:12" s="9" customFormat="1" ht="18.75" x14ac:dyDescent="0.3">
      <c r="A401" s="19"/>
      <c r="B401" s="17"/>
      <c r="C401" s="17"/>
      <c r="D401" s="17"/>
      <c r="E401" s="18"/>
      <c r="F401" s="7"/>
      <c r="G401" s="19">
        <v>46259</v>
      </c>
      <c r="H401" s="17"/>
      <c r="I401" s="17">
        <v>725</v>
      </c>
      <c r="J401" s="35">
        <f t="shared" si="18"/>
        <v>23177</v>
      </c>
      <c r="K401" s="18" t="s">
        <v>699</v>
      </c>
      <c r="L401" s="7"/>
    </row>
    <row r="402" spans="1:12" s="9" customFormat="1" ht="18.75" x14ac:dyDescent="0.3">
      <c r="A402" s="19"/>
      <c r="B402" s="17"/>
      <c r="C402" s="17"/>
      <c r="D402" s="17"/>
      <c r="E402" s="18"/>
      <c r="F402" s="7"/>
      <c r="G402" s="19">
        <v>46259</v>
      </c>
      <c r="H402" s="17">
        <v>2000</v>
      </c>
      <c r="I402" s="17"/>
      <c r="J402" s="35">
        <f t="shared" si="18"/>
        <v>25177</v>
      </c>
      <c r="K402" s="18" t="s">
        <v>700</v>
      </c>
      <c r="L402" s="7"/>
    </row>
    <row r="403" spans="1:12" s="9" customFormat="1" ht="18.75" x14ac:dyDescent="0.3">
      <c r="A403" s="19"/>
      <c r="B403" s="17"/>
      <c r="C403" s="17"/>
      <c r="D403" s="17"/>
      <c r="E403" s="18"/>
      <c r="F403" s="7"/>
      <c r="G403" s="19">
        <v>46260</v>
      </c>
      <c r="H403" s="17"/>
      <c r="I403" s="17">
        <v>70</v>
      </c>
      <c r="J403" s="35">
        <f t="shared" si="18"/>
        <v>25107</v>
      </c>
      <c r="K403" s="20" t="s">
        <v>708</v>
      </c>
      <c r="L403" s="7"/>
    </row>
    <row r="404" spans="1:12" s="9" customFormat="1" ht="18.75" x14ac:dyDescent="0.3">
      <c r="A404" s="19"/>
      <c r="B404" s="17"/>
      <c r="C404" s="17"/>
      <c r="D404" s="17"/>
      <c r="E404" s="18"/>
      <c r="F404" s="7"/>
      <c r="G404" s="19">
        <v>46260</v>
      </c>
      <c r="H404" s="17"/>
      <c r="I404" s="17">
        <v>20</v>
      </c>
      <c r="J404" s="35">
        <f t="shared" si="18"/>
        <v>25087</v>
      </c>
      <c r="K404" s="18" t="s">
        <v>547</v>
      </c>
      <c r="L404" s="7"/>
    </row>
    <row r="405" spans="1:12" s="9" customFormat="1" ht="18.75" x14ac:dyDescent="0.3">
      <c r="A405" s="19"/>
      <c r="B405" s="17"/>
      <c r="C405" s="17"/>
      <c r="D405" s="17"/>
      <c r="E405" s="18"/>
      <c r="F405" s="7"/>
      <c r="G405" s="19">
        <v>46260</v>
      </c>
      <c r="H405" s="17"/>
      <c r="I405" s="17">
        <v>21</v>
      </c>
      <c r="J405" s="35">
        <f t="shared" si="18"/>
        <v>25066</v>
      </c>
      <c r="K405" s="18" t="s">
        <v>710</v>
      </c>
      <c r="L405" s="7"/>
    </row>
    <row r="406" spans="1:12" s="9" customFormat="1" ht="18.75" x14ac:dyDescent="0.3">
      <c r="A406" s="19"/>
      <c r="B406" s="17"/>
      <c r="C406" s="17"/>
      <c r="D406" s="17"/>
      <c r="E406" s="18"/>
      <c r="F406" s="7"/>
      <c r="G406" s="19">
        <v>46261</v>
      </c>
      <c r="H406" s="17"/>
      <c r="I406" s="17">
        <v>35</v>
      </c>
      <c r="J406" s="35">
        <f t="shared" si="18"/>
        <v>25031</v>
      </c>
      <c r="K406" s="18" t="s">
        <v>547</v>
      </c>
      <c r="L406" s="7"/>
    </row>
    <row r="407" spans="1:12" s="9" customFormat="1" ht="18.75" x14ac:dyDescent="0.3">
      <c r="A407" s="19"/>
      <c r="B407" s="17"/>
      <c r="C407" s="17"/>
      <c r="D407" s="17"/>
      <c r="E407" s="18"/>
      <c r="F407" s="7"/>
      <c r="G407" s="19">
        <v>46261</v>
      </c>
      <c r="H407" s="17">
        <v>700</v>
      </c>
      <c r="I407" s="17"/>
      <c r="J407" s="35">
        <f t="shared" si="18"/>
        <v>25731</v>
      </c>
      <c r="K407" s="18" t="s">
        <v>716</v>
      </c>
      <c r="L407" s="7"/>
    </row>
    <row r="408" spans="1:12" s="9" customFormat="1" ht="18.75" x14ac:dyDescent="0.3">
      <c r="A408" s="19"/>
      <c r="B408" s="17"/>
      <c r="C408" s="17"/>
      <c r="D408" s="17"/>
      <c r="E408" s="18"/>
      <c r="F408" s="7"/>
      <c r="G408" s="19">
        <v>46261</v>
      </c>
      <c r="H408" s="17">
        <v>1000</v>
      </c>
      <c r="I408" s="17"/>
      <c r="J408" s="35">
        <f t="shared" si="18"/>
        <v>26731</v>
      </c>
      <c r="K408" s="18" t="s">
        <v>718</v>
      </c>
      <c r="L408" s="7"/>
    </row>
    <row r="409" spans="1:12" s="9" customFormat="1" ht="18.75" x14ac:dyDescent="0.3">
      <c r="A409" s="19"/>
      <c r="B409" s="17"/>
      <c r="C409" s="17"/>
      <c r="D409" s="17"/>
      <c r="E409" s="18"/>
      <c r="F409" s="7"/>
      <c r="G409" s="19">
        <v>46261</v>
      </c>
      <c r="H409" s="17">
        <v>140</v>
      </c>
      <c r="I409" s="17"/>
      <c r="J409" s="35">
        <f t="shared" si="18"/>
        <v>26871</v>
      </c>
      <c r="K409" s="18" t="s">
        <v>719</v>
      </c>
      <c r="L409" s="7"/>
    </row>
    <row r="410" spans="1:12" s="9" customFormat="1" ht="18.75" x14ac:dyDescent="0.3">
      <c r="A410" s="19"/>
      <c r="B410" s="17"/>
      <c r="C410" s="17"/>
      <c r="D410" s="17"/>
      <c r="E410" s="18"/>
      <c r="F410" s="7"/>
      <c r="G410" s="19">
        <v>46261</v>
      </c>
      <c r="H410" s="17">
        <v>5000</v>
      </c>
      <c r="I410" s="17"/>
      <c r="J410" s="35">
        <f t="shared" si="18"/>
        <v>31871</v>
      </c>
      <c r="K410" s="18" t="s">
        <v>709</v>
      </c>
      <c r="L410" s="7"/>
    </row>
    <row r="411" spans="1:12" s="9" customFormat="1" ht="18.75" x14ac:dyDescent="0.3">
      <c r="A411" s="19"/>
      <c r="B411" s="17"/>
      <c r="C411" s="17"/>
      <c r="D411" s="17"/>
      <c r="E411" s="18"/>
      <c r="F411" s="7"/>
      <c r="G411" s="19">
        <v>46262</v>
      </c>
      <c r="H411" s="17">
        <v>4400</v>
      </c>
      <c r="I411" s="17"/>
      <c r="J411" s="35">
        <f t="shared" si="18"/>
        <v>36271</v>
      </c>
      <c r="K411" s="20" t="s">
        <v>298</v>
      </c>
      <c r="L411" s="7"/>
    </row>
    <row r="412" spans="1:12" s="9" customFormat="1" ht="18.75" x14ac:dyDescent="0.3">
      <c r="A412" s="19"/>
      <c r="B412" s="17"/>
      <c r="C412" s="17"/>
      <c r="D412" s="17"/>
      <c r="E412" s="18"/>
      <c r="F412" s="7"/>
      <c r="G412" s="19">
        <v>46262</v>
      </c>
      <c r="H412" s="17"/>
      <c r="I412" s="17">
        <v>568</v>
      </c>
      <c r="J412" s="35">
        <f t="shared" si="18"/>
        <v>35703</v>
      </c>
      <c r="K412" s="18" t="s">
        <v>559</v>
      </c>
      <c r="L412" s="7"/>
    </row>
    <row r="413" spans="1:12" s="9" customFormat="1" ht="18.75" x14ac:dyDescent="0.3">
      <c r="A413" s="19"/>
      <c r="B413" s="17"/>
      <c r="C413" s="17"/>
      <c r="D413" s="17"/>
      <c r="E413" s="18"/>
      <c r="F413" s="7"/>
      <c r="G413" s="19">
        <v>46262</v>
      </c>
      <c r="H413" s="17"/>
      <c r="I413" s="17">
        <v>4535</v>
      </c>
      <c r="J413" s="35">
        <f t="shared" si="18"/>
        <v>31168</v>
      </c>
      <c r="K413" s="18" t="s">
        <v>720</v>
      </c>
      <c r="L413" s="7"/>
    </row>
    <row r="414" spans="1:12" s="9" customFormat="1" ht="18.75" x14ac:dyDescent="0.3">
      <c r="A414" s="19"/>
      <c r="B414" s="17"/>
      <c r="C414" s="17"/>
      <c r="D414" s="17"/>
      <c r="E414" s="18"/>
      <c r="F414" s="7"/>
      <c r="G414" s="19">
        <v>46262</v>
      </c>
      <c r="H414" s="17"/>
      <c r="I414" s="17">
        <v>100</v>
      </c>
      <c r="J414" s="35">
        <f t="shared" si="18"/>
        <v>31068</v>
      </c>
      <c r="K414" s="18" t="s">
        <v>547</v>
      </c>
      <c r="L414" s="7"/>
    </row>
    <row r="415" spans="1:12" s="9" customFormat="1" ht="18.75" x14ac:dyDescent="0.3">
      <c r="A415" s="19"/>
      <c r="B415" s="17"/>
      <c r="C415" s="17"/>
      <c r="D415" s="17"/>
      <c r="E415" s="18"/>
      <c r="F415" s="7"/>
      <c r="G415" s="19">
        <v>46262</v>
      </c>
      <c r="H415" s="17"/>
      <c r="I415" s="17">
        <v>4540</v>
      </c>
      <c r="J415" s="35">
        <f t="shared" si="18"/>
        <v>26528</v>
      </c>
      <c r="K415" s="18" t="s">
        <v>720</v>
      </c>
      <c r="L415" s="7"/>
    </row>
    <row r="416" spans="1:12" s="9" customFormat="1" ht="18.75" x14ac:dyDescent="0.3">
      <c r="A416" s="19"/>
      <c r="B416" s="17"/>
      <c r="C416" s="17"/>
      <c r="D416" s="17"/>
      <c r="E416" s="18"/>
      <c r="F416" s="7"/>
      <c r="G416" s="19">
        <v>46262</v>
      </c>
      <c r="H416" s="17"/>
      <c r="I416" s="17">
        <v>100</v>
      </c>
      <c r="J416" s="35">
        <f t="shared" si="18"/>
        <v>26428</v>
      </c>
      <c r="K416" s="18" t="s">
        <v>721</v>
      </c>
      <c r="L416" s="7"/>
    </row>
    <row r="417" spans="1:12" s="9" customFormat="1" ht="18.75" x14ac:dyDescent="0.3">
      <c r="A417" s="19"/>
      <c r="B417" s="17"/>
      <c r="C417" s="17"/>
      <c r="D417" s="17"/>
      <c r="E417" s="18"/>
      <c r="F417" s="7"/>
      <c r="G417" s="19">
        <v>46262</v>
      </c>
      <c r="H417" s="17"/>
      <c r="I417" s="17">
        <v>100</v>
      </c>
      <c r="J417" s="35">
        <f t="shared" si="18"/>
        <v>26328</v>
      </c>
      <c r="K417" s="18" t="s">
        <v>722</v>
      </c>
      <c r="L417" s="7"/>
    </row>
    <row r="418" spans="1:12" s="9" customFormat="1" ht="18.75" x14ac:dyDescent="0.3">
      <c r="A418" s="19"/>
      <c r="B418" s="17"/>
      <c r="C418" s="17"/>
      <c r="D418" s="17"/>
      <c r="E418" s="18"/>
      <c r="F418" s="7"/>
      <c r="G418" s="19">
        <v>46262</v>
      </c>
      <c r="H418" s="17"/>
      <c r="I418" s="17">
        <v>100</v>
      </c>
      <c r="J418" s="35">
        <f t="shared" si="18"/>
        <v>26228</v>
      </c>
      <c r="K418" s="18" t="s">
        <v>723</v>
      </c>
      <c r="L418" s="7"/>
    </row>
    <row r="419" spans="1:12" s="9" customFormat="1" ht="18.75" x14ac:dyDescent="0.3">
      <c r="A419" s="19"/>
      <c r="B419" s="17"/>
      <c r="C419" s="17"/>
      <c r="D419" s="17"/>
      <c r="E419" s="18"/>
      <c r="F419" s="7"/>
      <c r="G419" s="19">
        <v>46262</v>
      </c>
      <c r="H419" s="17"/>
      <c r="I419" s="17">
        <v>100</v>
      </c>
      <c r="J419" s="35">
        <f t="shared" si="18"/>
        <v>26128</v>
      </c>
      <c r="K419" s="18" t="s">
        <v>724</v>
      </c>
      <c r="L419" s="7"/>
    </row>
    <row r="420" spans="1:12" s="9" customFormat="1" ht="18.75" x14ac:dyDescent="0.3">
      <c r="A420" s="19"/>
      <c r="B420" s="17"/>
      <c r="C420" s="17"/>
      <c r="D420" s="17"/>
      <c r="E420" s="18"/>
      <c r="F420" s="7"/>
      <c r="G420" s="19">
        <v>46262</v>
      </c>
      <c r="H420" s="17"/>
      <c r="I420" s="17">
        <v>200</v>
      </c>
      <c r="J420" s="35">
        <f t="shared" si="18"/>
        <v>25928</v>
      </c>
      <c r="K420" s="18" t="s">
        <v>511</v>
      </c>
      <c r="L420" s="7"/>
    </row>
    <row r="421" spans="1:12" s="9" customFormat="1" ht="18.75" x14ac:dyDescent="0.3">
      <c r="A421" s="19"/>
      <c r="B421" s="17"/>
      <c r="C421" s="17"/>
      <c r="D421" s="17"/>
      <c r="E421" s="18"/>
      <c r="F421" s="7"/>
      <c r="G421" s="19">
        <v>46262</v>
      </c>
      <c r="H421" s="17"/>
      <c r="I421" s="17">
        <v>250</v>
      </c>
      <c r="J421" s="35">
        <f t="shared" si="18"/>
        <v>25678</v>
      </c>
      <c r="K421" s="18" t="s">
        <v>725</v>
      </c>
      <c r="L421" s="7"/>
    </row>
    <row r="422" spans="1:12" s="9" customFormat="1" ht="18.75" x14ac:dyDescent="0.3">
      <c r="A422" s="19"/>
      <c r="B422" s="17"/>
      <c r="C422" s="17"/>
      <c r="D422" s="17"/>
      <c r="E422" s="18"/>
      <c r="F422" s="7"/>
      <c r="G422" s="19">
        <v>46262</v>
      </c>
      <c r="H422" s="17"/>
      <c r="I422" s="17">
        <v>200</v>
      </c>
      <c r="J422" s="35">
        <f t="shared" si="18"/>
        <v>25478</v>
      </c>
      <c r="K422" s="18" t="s">
        <v>726</v>
      </c>
      <c r="L422" s="7"/>
    </row>
    <row r="423" spans="1:12" s="9" customFormat="1" ht="18.75" x14ac:dyDescent="0.3">
      <c r="A423" s="19"/>
      <c r="B423" s="17"/>
      <c r="C423" s="17"/>
      <c r="D423" s="17"/>
      <c r="E423" s="18"/>
      <c r="F423" s="7"/>
      <c r="G423" s="19">
        <v>46262</v>
      </c>
      <c r="H423" s="17"/>
      <c r="I423" s="17">
        <v>50</v>
      </c>
      <c r="J423" s="35">
        <f t="shared" si="18"/>
        <v>25428</v>
      </c>
      <c r="K423" s="18" t="s">
        <v>727</v>
      </c>
      <c r="L423" s="7"/>
    </row>
    <row r="424" spans="1:12" s="9" customFormat="1" ht="18.75" x14ac:dyDescent="0.3">
      <c r="A424" s="19"/>
      <c r="B424" s="17"/>
      <c r="C424" s="17"/>
      <c r="D424" s="17" t="e">
        <f>D269+B424-C424</f>
        <v>#REF!</v>
      </c>
      <c r="E424" s="18"/>
      <c r="F424" s="7"/>
      <c r="G424" s="19">
        <v>46262</v>
      </c>
      <c r="H424" s="17"/>
      <c r="I424" s="17">
        <v>150</v>
      </c>
      <c r="J424" s="35">
        <f t="shared" ref="J424:J560" si="19">J423+H424-I424</f>
        <v>25278</v>
      </c>
      <c r="K424" s="20" t="s">
        <v>728</v>
      </c>
      <c r="L424" s="7"/>
    </row>
    <row r="425" spans="1:12" s="9" customFormat="1" ht="18.75" x14ac:dyDescent="0.3">
      <c r="A425" s="19"/>
      <c r="B425" s="17"/>
      <c r="C425" s="17"/>
      <c r="D425" s="17"/>
      <c r="E425" s="18"/>
      <c r="F425" s="7"/>
      <c r="G425" s="19">
        <v>46262</v>
      </c>
      <c r="H425" s="17"/>
      <c r="I425" s="17">
        <v>200</v>
      </c>
      <c r="J425" s="35">
        <f t="shared" si="19"/>
        <v>25078</v>
      </c>
      <c r="K425" s="20" t="s">
        <v>431</v>
      </c>
      <c r="L425" s="7"/>
    </row>
    <row r="426" spans="1:12" s="9" customFormat="1" ht="18.75" x14ac:dyDescent="0.3">
      <c r="A426" s="19"/>
      <c r="B426" s="17"/>
      <c r="C426" s="17"/>
      <c r="D426" s="17"/>
      <c r="E426" s="18"/>
      <c r="F426" s="7"/>
      <c r="G426" s="19">
        <v>46265</v>
      </c>
      <c r="H426" s="17"/>
      <c r="I426" s="17">
        <v>140</v>
      </c>
      <c r="J426" s="35">
        <f t="shared" si="19"/>
        <v>24938</v>
      </c>
      <c r="K426" s="20" t="s">
        <v>729</v>
      </c>
      <c r="L426" s="7"/>
    </row>
    <row r="427" spans="1:12" s="9" customFormat="1" ht="18.75" x14ac:dyDescent="0.3">
      <c r="A427" s="19"/>
      <c r="B427" s="17"/>
      <c r="C427" s="17"/>
      <c r="D427" s="17"/>
      <c r="E427" s="18"/>
      <c r="F427" s="7"/>
      <c r="G427" s="19">
        <v>46265</v>
      </c>
      <c r="H427" s="17"/>
      <c r="I427" s="17">
        <v>250</v>
      </c>
      <c r="J427" s="35">
        <f t="shared" si="19"/>
        <v>24688</v>
      </c>
      <c r="K427" s="18" t="s">
        <v>305</v>
      </c>
      <c r="L427" s="7"/>
    </row>
    <row r="428" spans="1:12" s="9" customFormat="1" ht="18.75" x14ac:dyDescent="0.3">
      <c r="A428" s="19"/>
      <c r="B428" s="17"/>
      <c r="C428" s="17"/>
      <c r="D428" s="17"/>
      <c r="E428" s="18"/>
      <c r="F428" s="7"/>
      <c r="G428" s="19">
        <v>46265</v>
      </c>
      <c r="H428" s="17"/>
      <c r="I428" s="17">
        <v>25</v>
      </c>
      <c r="J428" s="35">
        <f t="shared" si="19"/>
        <v>24663</v>
      </c>
      <c r="K428" s="20" t="s">
        <v>730</v>
      </c>
      <c r="L428" s="7"/>
    </row>
    <row r="429" spans="1:12" s="9" customFormat="1" ht="18.75" x14ac:dyDescent="0.3">
      <c r="A429" s="19"/>
      <c r="B429" s="17"/>
      <c r="C429" s="17"/>
      <c r="D429" s="17"/>
      <c r="E429" s="18"/>
      <c r="F429" s="7"/>
      <c r="G429" s="19">
        <v>46265</v>
      </c>
      <c r="H429" s="17"/>
      <c r="I429" s="17">
        <v>5</v>
      </c>
      <c r="J429" s="35">
        <f t="shared" si="19"/>
        <v>24658</v>
      </c>
      <c r="K429" s="20" t="s">
        <v>731</v>
      </c>
      <c r="L429" s="7"/>
    </row>
    <row r="430" spans="1:12" s="9" customFormat="1" ht="18.75" x14ac:dyDescent="0.3">
      <c r="A430" s="19"/>
      <c r="B430" s="17"/>
      <c r="C430" s="17"/>
      <c r="D430" s="17"/>
      <c r="E430" s="18"/>
      <c r="F430" s="7"/>
      <c r="G430" s="19">
        <v>46265</v>
      </c>
      <c r="H430" s="17"/>
      <c r="I430" s="17">
        <v>200</v>
      </c>
      <c r="J430" s="35">
        <f t="shared" si="19"/>
        <v>24458</v>
      </c>
      <c r="K430" s="20" t="s">
        <v>375</v>
      </c>
      <c r="L430" s="7"/>
    </row>
    <row r="431" spans="1:12" s="9" customFormat="1" ht="18.75" x14ac:dyDescent="0.3">
      <c r="A431" s="19"/>
      <c r="B431" s="17"/>
      <c r="C431" s="17"/>
      <c r="D431" s="17"/>
      <c r="E431" s="18"/>
      <c r="F431" s="7"/>
      <c r="G431" s="19">
        <v>46265</v>
      </c>
      <c r="H431" s="17"/>
      <c r="I431" s="17">
        <v>1000</v>
      </c>
      <c r="J431" s="35">
        <f t="shared" si="19"/>
        <v>23458</v>
      </c>
      <c r="K431" s="20" t="s">
        <v>364</v>
      </c>
      <c r="L431" s="7"/>
    </row>
    <row r="432" spans="1:12" s="9" customFormat="1" ht="18.75" x14ac:dyDescent="0.3">
      <c r="A432" s="19"/>
      <c r="B432" s="17"/>
      <c r="C432" s="17"/>
      <c r="D432" s="17"/>
      <c r="E432" s="18"/>
      <c r="F432" s="7"/>
      <c r="G432" s="19">
        <v>46265</v>
      </c>
      <c r="H432" s="17"/>
      <c r="I432" s="17">
        <v>800</v>
      </c>
      <c r="J432" s="35">
        <f t="shared" si="19"/>
        <v>22658</v>
      </c>
      <c r="K432" s="20" t="s">
        <v>362</v>
      </c>
      <c r="L432" s="7"/>
    </row>
    <row r="433" spans="1:12" s="9" customFormat="1" ht="18.75" x14ac:dyDescent="0.3">
      <c r="A433" s="19"/>
      <c r="B433" s="17"/>
      <c r="C433" s="17"/>
      <c r="D433" s="17"/>
      <c r="E433" s="18"/>
      <c r="F433" s="7"/>
      <c r="G433" s="19">
        <v>46265</v>
      </c>
      <c r="H433" s="17"/>
      <c r="I433" s="17">
        <v>1000</v>
      </c>
      <c r="J433" s="35">
        <f t="shared" si="19"/>
        <v>21658</v>
      </c>
      <c r="K433" s="20" t="s">
        <v>363</v>
      </c>
      <c r="L433" s="7"/>
    </row>
    <row r="434" spans="1:12" s="9" customFormat="1" ht="18.75" x14ac:dyDescent="0.3">
      <c r="A434" s="19"/>
      <c r="B434" s="17"/>
      <c r="C434" s="17"/>
      <c r="D434" s="17"/>
      <c r="E434" s="18"/>
      <c r="F434" s="7"/>
      <c r="G434" s="19">
        <v>46265</v>
      </c>
      <c r="H434" s="17"/>
      <c r="I434" s="17">
        <v>200</v>
      </c>
      <c r="J434" s="35">
        <f t="shared" si="19"/>
        <v>21458</v>
      </c>
      <c r="K434" s="20" t="s">
        <v>366</v>
      </c>
      <c r="L434" s="7"/>
    </row>
    <row r="435" spans="1:12" s="9" customFormat="1" ht="18.75" x14ac:dyDescent="0.3">
      <c r="A435" s="19"/>
      <c r="B435" s="17"/>
      <c r="C435" s="17"/>
      <c r="D435" s="17"/>
      <c r="E435" s="18"/>
      <c r="F435" s="7"/>
      <c r="G435" s="19">
        <v>46265</v>
      </c>
      <c r="H435" s="17"/>
      <c r="I435" s="17">
        <v>600</v>
      </c>
      <c r="J435" s="35">
        <f t="shared" si="19"/>
        <v>20858</v>
      </c>
      <c r="K435" s="20" t="s">
        <v>367</v>
      </c>
      <c r="L435" s="7"/>
    </row>
    <row r="436" spans="1:12" s="9" customFormat="1" ht="18.75" x14ac:dyDescent="0.3">
      <c r="A436" s="19"/>
      <c r="B436" s="17"/>
      <c r="C436" s="17"/>
      <c r="D436" s="17"/>
      <c r="E436" s="18"/>
      <c r="F436" s="7"/>
      <c r="G436" s="19">
        <v>46265</v>
      </c>
      <c r="H436" s="17"/>
      <c r="I436" s="17">
        <v>250</v>
      </c>
      <c r="J436" s="35">
        <f t="shared" si="19"/>
        <v>20608</v>
      </c>
      <c r="K436" s="20" t="s">
        <v>732</v>
      </c>
      <c r="L436" s="7"/>
    </row>
    <row r="437" spans="1:12" s="9" customFormat="1" ht="18.75" x14ac:dyDescent="0.3">
      <c r="A437" s="19"/>
      <c r="B437" s="17"/>
      <c r="C437" s="17"/>
      <c r="D437" s="17"/>
      <c r="E437" s="18"/>
      <c r="F437" s="7"/>
      <c r="G437" s="19">
        <v>46265</v>
      </c>
      <c r="H437" s="17"/>
      <c r="I437" s="17">
        <v>800</v>
      </c>
      <c r="J437" s="35">
        <f t="shared" si="19"/>
        <v>19808</v>
      </c>
      <c r="K437" s="20" t="s">
        <v>733</v>
      </c>
      <c r="L437" s="7"/>
    </row>
    <row r="438" spans="1:12" s="9" customFormat="1" ht="18.75" x14ac:dyDescent="0.3">
      <c r="A438" s="19"/>
      <c r="B438" s="17"/>
      <c r="C438" s="17"/>
      <c r="D438" s="17"/>
      <c r="E438" s="18"/>
      <c r="F438" s="7"/>
      <c r="G438" s="19">
        <v>46265</v>
      </c>
      <c r="H438" s="17"/>
      <c r="I438" s="17">
        <v>100</v>
      </c>
      <c r="J438" s="35">
        <f t="shared" si="19"/>
        <v>19708</v>
      </c>
      <c r="K438" s="20" t="s">
        <v>734</v>
      </c>
      <c r="L438" s="7"/>
    </row>
    <row r="439" spans="1:12" s="9" customFormat="1" ht="18.75" x14ac:dyDescent="0.3">
      <c r="A439" s="19"/>
      <c r="B439" s="17"/>
      <c r="C439" s="17"/>
      <c r="D439" s="17"/>
      <c r="E439" s="18"/>
      <c r="F439" s="7"/>
      <c r="G439" s="19">
        <v>46265</v>
      </c>
      <c r="H439" s="17"/>
      <c r="I439" s="17">
        <v>400</v>
      </c>
      <c r="J439" s="35">
        <f t="shared" si="19"/>
        <v>19308</v>
      </c>
      <c r="K439" s="20" t="s">
        <v>735</v>
      </c>
      <c r="L439" s="7"/>
    </row>
    <row r="440" spans="1:12" s="9" customFormat="1" ht="18.75" x14ac:dyDescent="0.3">
      <c r="A440" s="19"/>
      <c r="B440" s="17"/>
      <c r="C440" s="17"/>
      <c r="D440" s="17"/>
      <c r="E440" s="18"/>
      <c r="F440" s="7"/>
      <c r="G440" s="19">
        <v>46265</v>
      </c>
      <c r="H440" s="17"/>
      <c r="I440" s="17">
        <v>100</v>
      </c>
      <c r="J440" s="35">
        <f t="shared" si="19"/>
        <v>19208</v>
      </c>
      <c r="K440" s="20" t="s">
        <v>736</v>
      </c>
      <c r="L440" s="7"/>
    </row>
    <row r="441" spans="1:12" s="9" customFormat="1" ht="18.75" x14ac:dyDescent="0.3">
      <c r="A441" s="19"/>
      <c r="B441" s="17"/>
      <c r="C441" s="17"/>
      <c r="D441" s="17"/>
      <c r="E441" s="18"/>
      <c r="F441" s="7"/>
      <c r="G441" s="19">
        <v>46265</v>
      </c>
      <c r="H441" s="17"/>
      <c r="I441" s="17">
        <v>200</v>
      </c>
      <c r="J441" s="35">
        <f t="shared" si="19"/>
        <v>19008</v>
      </c>
      <c r="K441" s="20" t="s">
        <v>737</v>
      </c>
      <c r="L441" s="7"/>
    </row>
    <row r="442" spans="1:12" s="9" customFormat="1" ht="18.75" x14ac:dyDescent="0.3">
      <c r="A442" s="19"/>
      <c r="B442" s="17"/>
      <c r="C442" s="17"/>
      <c r="D442" s="17"/>
      <c r="E442" s="18"/>
      <c r="F442" s="7"/>
      <c r="G442" s="19">
        <v>46265</v>
      </c>
      <c r="H442" s="17"/>
      <c r="I442" s="17">
        <v>400</v>
      </c>
      <c r="J442" s="35">
        <f t="shared" si="19"/>
        <v>18608</v>
      </c>
      <c r="K442" s="20" t="s">
        <v>738</v>
      </c>
      <c r="L442" s="7"/>
    </row>
    <row r="443" spans="1:12" s="9" customFormat="1" ht="18.75" x14ac:dyDescent="0.3">
      <c r="A443" s="19"/>
      <c r="B443" s="17"/>
      <c r="C443" s="17"/>
      <c r="D443" s="17"/>
      <c r="E443" s="18"/>
      <c r="F443" s="7"/>
      <c r="G443" s="19">
        <v>46265</v>
      </c>
      <c r="H443" s="17"/>
      <c r="I443" s="17">
        <v>300</v>
      </c>
      <c r="J443" s="35">
        <f t="shared" si="19"/>
        <v>18308</v>
      </c>
      <c r="K443" s="20" t="s">
        <v>739</v>
      </c>
      <c r="L443" s="7"/>
    </row>
    <row r="444" spans="1:12" s="9" customFormat="1" ht="18.75" x14ac:dyDescent="0.3">
      <c r="A444" s="19"/>
      <c r="B444" s="17"/>
      <c r="C444" s="17"/>
      <c r="D444" s="17"/>
      <c r="E444" s="18"/>
      <c r="F444" s="7"/>
      <c r="G444" s="19">
        <v>46265</v>
      </c>
      <c r="H444" s="17"/>
      <c r="I444" s="17">
        <v>1000</v>
      </c>
      <c r="J444" s="35">
        <f t="shared" si="19"/>
        <v>17308</v>
      </c>
      <c r="K444" s="20" t="s">
        <v>740</v>
      </c>
      <c r="L444" s="7"/>
    </row>
    <row r="445" spans="1:12" s="9" customFormat="1" ht="18.75" x14ac:dyDescent="0.3">
      <c r="A445" s="19"/>
      <c r="B445" s="17"/>
      <c r="C445" s="17"/>
      <c r="D445" s="17"/>
      <c r="E445" s="18"/>
      <c r="F445" s="7"/>
      <c r="G445" s="19">
        <v>46265</v>
      </c>
      <c r="H445" s="17">
        <v>24745</v>
      </c>
      <c r="I445" s="17"/>
      <c r="J445" s="35">
        <f t="shared" si="19"/>
        <v>42053</v>
      </c>
      <c r="K445" s="18" t="s">
        <v>742</v>
      </c>
      <c r="L445" s="7"/>
    </row>
    <row r="446" spans="1:12" s="9" customFormat="1" ht="18.75" x14ac:dyDescent="0.3">
      <c r="A446" s="19"/>
      <c r="B446" s="17"/>
      <c r="C446" s="17"/>
      <c r="D446" s="17"/>
      <c r="E446" s="18"/>
      <c r="F446" s="7"/>
      <c r="G446" s="19">
        <v>46265</v>
      </c>
      <c r="H446" s="17">
        <v>250</v>
      </c>
      <c r="I446" s="17"/>
      <c r="J446" s="35">
        <f t="shared" si="19"/>
        <v>42303</v>
      </c>
      <c r="K446" s="18" t="s">
        <v>743</v>
      </c>
      <c r="L446" s="7"/>
    </row>
    <row r="447" spans="1:12" s="9" customFormat="1" ht="18.75" x14ac:dyDescent="0.3">
      <c r="A447" s="19"/>
      <c r="B447" s="17"/>
      <c r="C447" s="17"/>
      <c r="D447" s="17"/>
      <c r="E447" s="18"/>
      <c r="F447" s="7"/>
      <c r="G447" s="19">
        <v>46266</v>
      </c>
      <c r="H447" s="17"/>
      <c r="I447" s="17">
        <v>200</v>
      </c>
      <c r="J447" s="35">
        <f t="shared" si="19"/>
        <v>42103</v>
      </c>
      <c r="K447" s="20" t="s">
        <v>510</v>
      </c>
      <c r="L447" s="7"/>
    </row>
    <row r="448" spans="1:12" s="9" customFormat="1" ht="18.75" x14ac:dyDescent="0.3">
      <c r="A448" s="19"/>
      <c r="B448" s="17"/>
      <c r="C448" s="17"/>
      <c r="D448" s="17"/>
      <c r="E448" s="18"/>
      <c r="F448" s="7"/>
      <c r="G448" s="19">
        <v>46266</v>
      </c>
      <c r="H448" s="17"/>
      <c r="I448" s="17">
        <v>100</v>
      </c>
      <c r="J448" s="35">
        <f t="shared" si="19"/>
        <v>42003</v>
      </c>
      <c r="K448" s="20" t="s">
        <v>432</v>
      </c>
      <c r="L448" s="7"/>
    </row>
    <row r="449" spans="1:12" s="9" customFormat="1" ht="18.75" x14ac:dyDescent="0.3">
      <c r="A449" s="19"/>
      <c r="B449" s="17"/>
      <c r="C449" s="17"/>
      <c r="D449" s="17"/>
      <c r="E449" s="18"/>
      <c r="F449" s="7"/>
      <c r="G449" s="19">
        <v>46267</v>
      </c>
      <c r="H449" s="17"/>
      <c r="I449" s="17">
        <v>160</v>
      </c>
      <c r="J449" s="35">
        <f t="shared" si="19"/>
        <v>41843</v>
      </c>
      <c r="K449" s="20" t="s">
        <v>744</v>
      </c>
      <c r="L449" s="7"/>
    </row>
    <row r="450" spans="1:12" s="9" customFormat="1" ht="18.75" x14ac:dyDescent="0.3">
      <c r="A450" s="19"/>
      <c r="B450" s="17"/>
      <c r="C450" s="17"/>
      <c r="D450" s="17"/>
      <c r="E450" s="18"/>
      <c r="F450" s="7"/>
      <c r="G450" s="19">
        <v>46267</v>
      </c>
      <c r="H450" s="17"/>
      <c r="I450" s="17">
        <v>50</v>
      </c>
      <c r="J450" s="35">
        <f t="shared" si="19"/>
        <v>41793</v>
      </c>
      <c r="K450" s="20" t="s">
        <v>745</v>
      </c>
      <c r="L450" s="7"/>
    </row>
    <row r="451" spans="1:12" s="9" customFormat="1" ht="18.75" x14ac:dyDescent="0.3">
      <c r="A451" s="19"/>
      <c r="B451" s="17"/>
      <c r="C451" s="17"/>
      <c r="D451" s="17"/>
      <c r="E451" s="18"/>
      <c r="F451" s="7"/>
      <c r="G451" s="19">
        <v>46267</v>
      </c>
      <c r="H451" s="17"/>
      <c r="I451" s="17">
        <v>6000</v>
      </c>
      <c r="J451" s="35">
        <f t="shared" si="19"/>
        <v>35793</v>
      </c>
      <c r="K451" s="20" t="s">
        <v>746</v>
      </c>
      <c r="L451" s="7"/>
    </row>
    <row r="452" spans="1:12" s="9" customFormat="1" ht="18.75" x14ac:dyDescent="0.3">
      <c r="A452" s="19"/>
      <c r="B452" s="17"/>
      <c r="C452" s="17"/>
      <c r="D452" s="17"/>
      <c r="E452" s="18"/>
      <c r="F452" s="7"/>
      <c r="G452" s="19">
        <v>46267</v>
      </c>
      <c r="H452" s="17"/>
      <c r="I452" s="17">
        <v>240</v>
      </c>
      <c r="J452" s="35">
        <f t="shared" si="19"/>
        <v>35553</v>
      </c>
      <c r="K452" s="20" t="s">
        <v>747</v>
      </c>
      <c r="L452" s="7"/>
    </row>
    <row r="453" spans="1:12" s="9" customFormat="1" ht="18.75" x14ac:dyDescent="0.3">
      <c r="A453" s="19"/>
      <c r="B453" s="17"/>
      <c r="C453" s="17"/>
      <c r="D453" s="17"/>
      <c r="E453" s="18"/>
      <c r="F453" s="7"/>
      <c r="G453" s="19">
        <v>46267</v>
      </c>
      <c r="H453" s="17"/>
      <c r="I453" s="17">
        <v>50</v>
      </c>
      <c r="J453" s="35">
        <f t="shared" si="19"/>
        <v>35503</v>
      </c>
      <c r="K453" s="20" t="s">
        <v>441</v>
      </c>
      <c r="L453" s="7"/>
    </row>
    <row r="454" spans="1:12" s="9" customFormat="1" ht="18.75" x14ac:dyDescent="0.3">
      <c r="A454" s="19"/>
      <c r="B454" s="17"/>
      <c r="C454" s="17"/>
      <c r="D454" s="17"/>
      <c r="E454" s="18"/>
      <c r="F454" s="7"/>
      <c r="G454" s="19">
        <v>46267</v>
      </c>
      <c r="H454" s="17"/>
      <c r="I454" s="17">
        <v>71</v>
      </c>
      <c r="J454" s="35">
        <f t="shared" si="19"/>
        <v>35432</v>
      </c>
      <c r="K454" s="20" t="s">
        <v>289</v>
      </c>
      <c r="L454" s="7"/>
    </row>
    <row r="455" spans="1:12" s="9" customFormat="1" ht="18.75" x14ac:dyDescent="0.3">
      <c r="A455" s="19"/>
      <c r="B455" s="17"/>
      <c r="C455" s="17"/>
      <c r="D455" s="17"/>
      <c r="E455" s="18"/>
      <c r="F455" s="7"/>
      <c r="G455" s="19">
        <v>46267</v>
      </c>
      <c r="H455" s="17"/>
      <c r="I455" s="17">
        <v>15</v>
      </c>
      <c r="J455" s="35">
        <f t="shared" si="19"/>
        <v>35417</v>
      </c>
      <c r="K455" s="20" t="s">
        <v>675</v>
      </c>
      <c r="L455" s="7"/>
    </row>
    <row r="456" spans="1:12" s="9" customFormat="1" ht="18.75" x14ac:dyDescent="0.3">
      <c r="A456" s="19"/>
      <c r="B456" s="17"/>
      <c r="C456" s="17"/>
      <c r="D456" s="17"/>
      <c r="E456" s="18"/>
      <c r="F456" s="7"/>
      <c r="G456" s="19">
        <v>46267</v>
      </c>
      <c r="H456" s="17"/>
      <c r="I456" s="17">
        <v>200</v>
      </c>
      <c r="J456" s="35">
        <f t="shared" si="19"/>
        <v>35217</v>
      </c>
      <c r="K456" s="20" t="s">
        <v>575</v>
      </c>
      <c r="L456" s="7"/>
    </row>
    <row r="457" spans="1:12" s="9" customFormat="1" ht="18.75" x14ac:dyDescent="0.3">
      <c r="A457" s="19"/>
      <c r="B457" s="17"/>
      <c r="C457" s="17"/>
      <c r="D457" s="17"/>
      <c r="E457" s="18"/>
      <c r="F457" s="7"/>
      <c r="G457" s="19">
        <v>46268</v>
      </c>
      <c r="H457" s="17">
        <v>1400</v>
      </c>
      <c r="I457" s="17"/>
      <c r="J457" s="35">
        <f t="shared" si="19"/>
        <v>36617</v>
      </c>
      <c r="K457" s="18" t="s">
        <v>757</v>
      </c>
      <c r="L457" s="7"/>
    </row>
    <row r="458" spans="1:12" s="9" customFormat="1" ht="18.75" x14ac:dyDescent="0.3">
      <c r="A458" s="19"/>
      <c r="B458" s="17"/>
      <c r="C458" s="17"/>
      <c r="D458" s="17"/>
      <c r="E458" s="18"/>
      <c r="F458" s="7"/>
      <c r="G458" s="19">
        <v>46268</v>
      </c>
      <c r="H458" s="17"/>
      <c r="I458" s="17">
        <v>53</v>
      </c>
      <c r="J458" s="35">
        <f t="shared" si="19"/>
        <v>36564</v>
      </c>
      <c r="K458" s="20" t="s">
        <v>465</v>
      </c>
      <c r="L458" s="7"/>
    </row>
    <row r="459" spans="1:12" s="9" customFormat="1" ht="18.75" x14ac:dyDescent="0.3">
      <c r="A459" s="19"/>
      <c r="B459" s="17"/>
      <c r="C459" s="17"/>
      <c r="D459" s="17"/>
      <c r="E459" s="18"/>
      <c r="F459" s="7"/>
      <c r="G459" s="19">
        <v>46269</v>
      </c>
      <c r="H459" s="17">
        <v>1654</v>
      </c>
      <c r="I459" s="17"/>
      <c r="J459" s="35">
        <f t="shared" si="19"/>
        <v>38218</v>
      </c>
      <c r="K459" s="18" t="s">
        <v>764</v>
      </c>
      <c r="L459" s="7"/>
    </row>
    <row r="460" spans="1:12" s="9" customFormat="1" ht="18.75" x14ac:dyDescent="0.3">
      <c r="A460" s="19"/>
      <c r="B460" s="17"/>
      <c r="C460" s="17"/>
      <c r="D460" s="17"/>
      <c r="E460" s="18"/>
      <c r="F460" s="7"/>
      <c r="G460" s="19">
        <v>46269</v>
      </c>
      <c r="H460" s="17"/>
      <c r="I460" s="17">
        <v>250</v>
      </c>
      <c r="J460" s="35">
        <f t="shared" si="19"/>
        <v>37968</v>
      </c>
      <c r="K460" s="20" t="s">
        <v>434</v>
      </c>
      <c r="L460" s="7"/>
    </row>
    <row r="461" spans="1:12" s="9" customFormat="1" ht="18.75" x14ac:dyDescent="0.3">
      <c r="A461" s="19"/>
      <c r="B461" s="17"/>
      <c r="C461" s="17"/>
      <c r="D461" s="17"/>
      <c r="E461" s="18"/>
      <c r="F461" s="7"/>
      <c r="G461" s="19">
        <v>46269</v>
      </c>
      <c r="H461" s="17"/>
      <c r="I461" s="17">
        <v>100</v>
      </c>
      <c r="J461" s="35">
        <f t="shared" si="19"/>
        <v>37868</v>
      </c>
      <c r="K461" s="20" t="s">
        <v>574</v>
      </c>
      <c r="L461" s="7"/>
    </row>
    <row r="462" spans="1:12" s="9" customFormat="1" ht="18.75" x14ac:dyDescent="0.3">
      <c r="A462" s="19"/>
      <c r="B462" s="17"/>
      <c r="C462" s="17"/>
      <c r="D462" s="17"/>
      <c r="E462" s="18"/>
      <c r="F462" s="7"/>
      <c r="G462" s="19">
        <v>46269</v>
      </c>
      <c r="H462" s="17"/>
      <c r="I462" s="17">
        <v>200</v>
      </c>
      <c r="J462" s="35">
        <f t="shared" si="19"/>
        <v>37668</v>
      </c>
      <c r="K462" s="20" t="s">
        <v>468</v>
      </c>
      <c r="L462" s="7"/>
    </row>
    <row r="463" spans="1:12" s="9" customFormat="1" ht="18.75" x14ac:dyDescent="0.3">
      <c r="A463" s="19"/>
      <c r="B463" s="17"/>
      <c r="C463" s="17"/>
      <c r="D463" s="17"/>
      <c r="E463" s="18"/>
      <c r="F463" s="7"/>
      <c r="G463" s="19">
        <v>46269</v>
      </c>
      <c r="H463" s="17"/>
      <c r="I463" s="17">
        <v>100</v>
      </c>
      <c r="J463" s="35">
        <f t="shared" si="19"/>
        <v>37568</v>
      </c>
      <c r="K463" s="20" t="s">
        <v>627</v>
      </c>
      <c r="L463" s="7"/>
    </row>
    <row r="464" spans="1:12" s="9" customFormat="1" ht="18.75" x14ac:dyDescent="0.3">
      <c r="A464" s="19"/>
      <c r="B464" s="17"/>
      <c r="C464" s="17"/>
      <c r="D464" s="17"/>
      <c r="E464" s="18"/>
      <c r="F464" s="7"/>
      <c r="G464" s="19">
        <v>46269</v>
      </c>
      <c r="H464" s="17"/>
      <c r="I464" s="17">
        <v>258</v>
      </c>
      <c r="J464" s="35">
        <f t="shared" si="19"/>
        <v>37310</v>
      </c>
      <c r="K464" s="20" t="s">
        <v>465</v>
      </c>
      <c r="L464" s="7"/>
    </row>
    <row r="465" spans="1:12" s="9" customFormat="1" ht="18.75" x14ac:dyDescent="0.3">
      <c r="A465" s="19"/>
      <c r="B465" s="17"/>
      <c r="C465" s="17"/>
      <c r="D465" s="17"/>
      <c r="E465" s="18"/>
      <c r="F465" s="7"/>
      <c r="G465" s="19">
        <v>46269</v>
      </c>
      <c r="H465" s="17"/>
      <c r="I465" s="17">
        <v>300</v>
      </c>
      <c r="J465" s="35">
        <f t="shared" si="19"/>
        <v>37010</v>
      </c>
      <c r="K465" s="20" t="s">
        <v>510</v>
      </c>
      <c r="L465" s="7"/>
    </row>
    <row r="466" spans="1:12" s="9" customFormat="1" ht="18.75" x14ac:dyDescent="0.3">
      <c r="A466" s="19"/>
      <c r="B466" s="17"/>
      <c r="C466" s="17"/>
      <c r="D466" s="17"/>
      <c r="E466" s="18"/>
      <c r="F466" s="7"/>
      <c r="G466" s="19">
        <v>46272</v>
      </c>
      <c r="H466" s="17"/>
      <c r="I466" s="17">
        <v>100</v>
      </c>
      <c r="J466" s="35">
        <f t="shared" si="19"/>
        <v>36910</v>
      </c>
      <c r="K466" s="20" t="s">
        <v>580</v>
      </c>
      <c r="L466" s="7"/>
    </row>
    <row r="467" spans="1:12" s="9" customFormat="1" ht="18.75" x14ac:dyDescent="0.3">
      <c r="A467" s="19"/>
      <c r="B467" s="17"/>
      <c r="C467" s="17"/>
      <c r="D467" s="17"/>
      <c r="E467" s="18"/>
      <c r="F467" s="7"/>
      <c r="G467" s="19">
        <v>46272</v>
      </c>
      <c r="H467" s="17">
        <v>920</v>
      </c>
      <c r="I467" s="17"/>
      <c r="J467" s="35">
        <f t="shared" si="19"/>
        <v>37830</v>
      </c>
      <c r="K467" s="18" t="s">
        <v>769</v>
      </c>
      <c r="L467" s="7"/>
    </row>
    <row r="468" spans="1:12" s="9" customFormat="1" ht="18.75" x14ac:dyDescent="0.3">
      <c r="A468" s="19"/>
      <c r="B468" s="17"/>
      <c r="C468" s="17"/>
      <c r="D468" s="17"/>
      <c r="E468" s="18"/>
      <c r="F468" s="7"/>
      <c r="G468" s="19">
        <v>46272</v>
      </c>
      <c r="H468" s="17">
        <v>440</v>
      </c>
      <c r="I468" s="17"/>
      <c r="J468" s="35">
        <f t="shared" si="19"/>
        <v>38270</v>
      </c>
      <c r="K468" s="18" t="s">
        <v>771</v>
      </c>
      <c r="L468" s="7"/>
    </row>
    <row r="469" spans="1:12" s="9" customFormat="1" ht="18.75" x14ac:dyDescent="0.3">
      <c r="A469" s="19"/>
      <c r="B469" s="17"/>
      <c r="C469" s="17"/>
      <c r="D469" s="17"/>
      <c r="E469" s="18"/>
      <c r="F469" s="7"/>
      <c r="G469" s="19">
        <v>46272</v>
      </c>
      <c r="H469" s="17">
        <v>738</v>
      </c>
      <c r="I469" s="17"/>
      <c r="J469" s="35">
        <f t="shared" si="19"/>
        <v>39008</v>
      </c>
      <c r="K469" s="18" t="s">
        <v>772</v>
      </c>
      <c r="L469" s="7"/>
    </row>
    <row r="470" spans="1:12" s="9" customFormat="1" ht="18.75" x14ac:dyDescent="0.3">
      <c r="A470" s="19"/>
      <c r="B470" s="17"/>
      <c r="C470" s="17"/>
      <c r="D470" s="17"/>
      <c r="E470" s="18"/>
      <c r="F470" s="7"/>
      <c r="G470" s="19">
        <v>46272</v>
      </c>
      <c r="H470" s="17">
        <v>400</v>
      </c>
      <c r="I470" s="17"/>
      <c r="J470" s="35">
        <f t="shared" si="19"/>
        <v>39408</v>
      </c>
      <c r="K470" s="18" t="s">
        <v>774</v>
      </c>
      <c r="L470" s="7"/>
    </row>
    <row r="471" spans="1:12" s="9" customFormat="1" ht="18.75" x14ac:dyDescent="0.3">
      <c r="A471" s="19"/>
      <c r="B471" s="17"/>
      <c r="C471" s="17"/>
      <c r="D471" s="17"/>
      <c r="E471" s="18"/>
      <c r="F471" s="7"/>
      <c r="G471" s="19">
        <v>46273</v>
      </c>
      <c r="H471" s="17"/>
      <c r="I471" s="17">
        <v>10</v>
      </c>
      <c r="J471" s="35">
        <f t="shared" si="19"/>
        <v>39398</v>
      </c>
      <c r="K471" s="20" t="s">
        <v>219</v>
      </c>
      <c r="L471" s="7"/>
    </row>
    <row r="472" spans="1:12" s="9" customFormat="1" ht="18.75" x14ac:dyDescent="0.3">
      <c r="A472" s="19"/>
      <c r="B472" s="17"/>
      <c r="C472" s="17"/>
      <c r="D472" s="17"/>
      <c r="E472" s="18"/>
      <c r="F472" s="7"/>
      <c r="G472" s="19">
        <v>46273</v>
      </c>
      <c r="H472" s="17">
        <v>10000</v>
      </c>
      <c r="I472" s="17"/>
      <c r="J472" s="35">
        <f t="shared" si="19"/>
        <v>49398</v>
      </c>
      <c r="K472" s="20" t="s">
        <v>347</v>
      </c>
      <c r="L472" s="7"/>
    </row>
    <row r="473" spans="1:12" s="9" customFormat="1" ht="18.75" x14ac:dyDescent="0.3">
      <c r="A473" s="19"/>
      <c r="B473" s="17"/>
      <c r="C473" s="17"/>
      <c r="D473" s="17"/>
      <c r="E473" s="18"/>
      <c r="F473" s="7"/>
      <c r="G473" s="19"/>
      <c r="H473" s="17"/>
      <c r="I473" s="17">
        <v>5430</v>
      </c>
      <c r="J473" s="35">
        <f t="shared" si="19"/>
        <v>43968</v>
      </c>
      <c r="K473" s="20"/>
      <c r="L473" s="7"/>
    </row>
    <row r="474" spans="1:12" s="9" customFormat="1" ht="18.75" x14ac:dyDescent="0.3">
      <c r="A474" s="19"/>
      <c r="B474" s="17"/>
      <c r="C474" s="17"/>
      <c r="D474" s="17"/>
      <c r="E474" s="18"/>
      <c r="F474" s="7"/>
      <c r="G474" s="19">
        <v>46274</v>
      </c>
      <c r="H474" s="17">
        <v>5000</v>
      </c>
      <c r="I474" s="17"/>
      <c r="J474" s="35">
        <f t="shared" si="19"/>
        <v>48968</v>
      </c>
      <c r="K474" s="18" t="s">
        <v>787</v>
      </c>
      <c r="L474" s="7"/>
    </row>
    <row r="475" spans="1:12" s="9" customFormat="1" ht="18.75" x14ac:dyDescent="0.3">
      <c r="A475" s="19"/>
      <c r="B475" s="17"/>
      <c r="C475" s="17"/>
      <c r="D475" s="17"/>
      <c r="E475" s="18"/>
      <c r="F475" s="7"/>
      <c r="G475" s="19">
        <v>46274</v>
      </c>
      <c r="H475" s="17">
        <v>200</v>
      </c>
      <c r="I475" s="17"/>
      <c r="J475" s="35">
        <f t="shared" si="19"/>
        <v>49168</v>
      </c>
      <c r="K475" s="18" t="s">
        <v>789</v>
      </c>
      <c r="L475" s="7"/>
    </row>
    <row r="476" spans="1:12" s="9" customFormat="1" ht="18.75" x14ac:dyDescent="0.3">
      <c r="A476" s="19"/>
      <c r="B476" s="17"/>
      <c r="C476" s="17"/>
      <c r="D476" s="17"/>
      <c r="E476" s="18"/>
      <c r="F476" s="7"/>
      <c r="G476" s="19">
        <v>46274</v>
      </c>
      <c r="H476" s="17">
        <v>240</v>
      </c>
      <c r="I476" s="17"/>
      <c r="J476" s="35">
        <f t="shared" si="19"/>
        <v>49408</v>
      </c>
      <c r="K476" s="20" t="s">
        <v>298</v>
      </c>
      <c r="L476" s="7"/>
    </row>
    <row r="477" spans="1:12" s="9" customFormat="1" ht="18.75" x14ac:dyDescent="0.3">
      <c r="A477" s="19"/>
      <c r="B477" s="17"/>
      <c r="C477" s="17"/>
      <c r="D477" s="17"/>
      <c r="E477" s="18"/>
      <c r="F477" s="7"/>
      <c r="G477" s="19">
        <v>46274</v>
      </c>
      <c r="H477" s="17"/>
      <c r="I477" s="17">
        <v>200</v>
      </c>
      <c r="J477" s="35">
        <f t="shared" si="19"/>
        <v>49208</v>
      </c>
      <c r="K477" s="20" t="s">
        <v>510</v>
      </c>
      <c r="L477" s="7"/>
    </row>
    <row r="478" spans="1:12" s="9" customFormat="1" ht="18.75" x14ac:dyDescent="0.3">
      <c r="A478" s="19"/>
      <c r="B478" s="17"/>
      <c r="C478" s="17"/>
      <c r="D478" s="17"/>
      <c r="E478" s="18"/>
      <c r="F478" s="7"/>
      <c r="G478" s="19">
        <v>46275</v>
      </c>
      <c r="H478" s="17"/>
      <c r="I478" s="17">
        <v>100</v>
      </c>
      <c r="J478" s="35">
        <f t="shared" si="19"/>
        <v>49108</v>
      </c>
      <c r="K478" s="20" t="s">
        <v>620</v>
      </c>
      <c r="L478" s="7"/>
    </row>
    <row r="479" spans="1:12" s="9" customFormat="1" ht="18.75" x14ac:dyDescent="0.3">
      <c r="A479" s="19"/>
      <c r="B479" s="17"/>
      <c r="C479" s="17"/>
      <c r="D479" s="17"/>
      <c r="E479" s="18"/>
      <c r="F479" s="7"/>
      <c r="G479" s="19">
        <v>46275</v>
      </c>
      <c r="H479" s="17">
        <v>400</v>
      </c>
      <c r="I479" s="17"/>
      <c r="J479" s="35">
        <f t="shared" si="19"/>
        <v>49508</v>
      </c>
      <c r="K479" s="18" t="s">
        <v>796</v>
      </c>
      <c r="L479" s="7"/>
    </row>
    <row r="480" spans="1:12" s="9" customFormat="1" ht="18.75" x14ac:dyDescent="0.3">
      <c r="A480" s="19"/>
      <c r="B480" s="17"/>
      <c r="C480" s="17"/>
      <c r="D480" s="17"/>
      <c r="E480" s="18"/>
      <c r="F480" s="7"/>
      <c r="G480" s="19">
        <v>46276</v>
      </c>
      <c r="H480" s="17"/>
      <c r="I480" s="17">
        <v>40</v>
      </c>
      <c r="J480" s="35">
        <f t="shared" si="19"/>
        <v>49468</v>
      </c>
      <c r="K480" s="20" t="s">
        <v>443</v>
      </c>
      <c r="L480" s="7"/>
    </row>
    <row r="481" spans="1:12" s="9" customFormat="1" ht="18.75" x14ac:dyDescent="0.3">
      <c r="A481" s="19"/>
      <c r="B481" s="17"/>
      <c r="C481" s="17"/>
      <c r="D481" s="17"/>
      <c r="E481" s="18"/>
      <c r="F481" s="7"/>
      <c r="G481" s="19">
        <v>46276</v>
      </c>
      <c r="H481" s="17"/>
      <c r="I481" s="17">
        <v>65</v>
      </c>
      <c r="J481" s="35">
        <f t="shared" si="19"/>
        <v>49403</v>
      </c>
      <c r="K481" s="20" t="s">
        <v>334</v>
      </c>
      <c r="L481" s="7"/>
    </row>
    <row r="482" spans="1:12" s="9" customFormat="1" ht="18.75" x14ac:dyDescent="0.3">
      <c r="A482" s="19"/>
      <c r="B482" s="17"/>
      <c r="C482" s="17"/>
      <c r="D482" s="17"/>
      <c r="E482" s="18"/>
      <c r="F482" s="7"/>
      <c r="G482" s="19">
        <v>46276</v>
      </c>
      <c r="H482" s="17"/>
      <c r="I482" s="17">
        <v>135</v>
      </c>
      <c r="J482" s="35">
        <f t="shared" si="19"/>
        <v>49268</v>
      </c>
      <c r="K482" s="20" t="s">
        <v>798</v>
      </c>
      <c r="L482" s="7"/>
    </row>
    <row r="483" spans="1:12" s="9" customFormat="1" ht="18.75" x14ac:dyDescent="0.3">
      <c r="A483" s="19"/>
      <c r="B483" s="17"/>
      <c r="C483" s="17"/>
      <c r="D483" s="17"/>
      <c r="E483" s="18"/>
      <c r="F483" s="7"/>
      <c r="G483" s="19">
        <v>46276</v>
      </c>
      <c r="H483" s="17"/>
      <c r="I483" s="17">
        <v>846</v>
      </c>
      <c r="J483" s="35">
        <f t="shared" si="19"/>
        <v>48422</v>
      </c>
      <c r="K483" s="20" t="s">
        <v>615</v>
      </c>
      <c r="L483" s="7"/>
    </row>
    <row r="484" spans="1:12" s="9" customFormat="1" ht="18.75" x14ac:dyDescent="0.3">
      <c r="A484" s="19"/>
      <c r="B484" s="17"/>
      <c r="C484" s="17"/>
      <c r="D484" s="17"/>
      <c r="E484" s="18"/>
      <c r="F484" s="7"/>
      <c r="G484" s="19">
        <v>46276</v>
      </c>
      <c r="H484" s="17"/>
      <c r="I484" s="17">
        <v>593</v>
      </c>
      <c r="J484" s="35">
        <f t="shared" si="19"/>
        <v>47829</v>
      </c>
      <c r="K484" s="20" t="s">
        <v>559</v>
      </c>
      <c r="L484" s="7"/>
    </row>
    <row r="485" spans="1:12" s="9" customFormat="1" ht="18.75" x14ac:dyDescent="0.3">
      <c r="A485" s="19"/>
      <c r="B485" s="17"/>
      <c r="C485" s="17"/>
      <c r="D485" s="17"/>
      <c r="E485" s="18"/>
      <c r="F485" s="7"/>
      <c r="G485" s="19">
        <v>46276</v>
      </c>
      <c r="H485" s="17"/>
      <c r="I485" s="17">
        <v>6000</v>
      </c>
      <c r="J485" s="35">
        <f t="shared" si="19"/>
        <v>41829</v>
      </c>
      <c r="K485" s="20" t="s">
        <v>799</v>
      </c>
      <c r="L485" s="7"/>
    </row>
    <row r="486" spans="1:12" s="9" customFormat="1" ht="18.75" x14ac:dyDescent="0.3">
      <c r="A486" s="19"/>
      <c r="B486" s="17"/>
      <c r="C486" s="17"/>
      <c r="D486" s="17"/>
      <c r="E486" s="18"/>
      <c r="F486" s="7"/>
      <c r="G486" s="19">
        <v>46276</v>
      </c>
      <c r="H486" s="17"/>
      <c r="I486" s="17">
        <v>55</v>
      </c>
      <c r="J486" s="35">
        <f t="shared" si="19"/>
        <v>41774</v>
      </c>
      <c r="K486" s="20" t="s">
        <v>547</v>
      </c>
      <c r="L486" s="7"/>
    </row>
    <row r="487" spans="1:12" s="9" customFormat="1" ht="18.75" x14ac:dyDescent="0.3">
      <c r="A487" s="19"/>
      <c r="B487" s="17"/>
      <c r="C487" s="17"/>
      <c r="D487" s="17"/>
      <c r="E487" s="18"/>
      <c r="F487" s="7"/>
      <c r="G487" s="19">
        <v>46276</v>
      </c>
      <c r="H487" s="17"/>
      <c r="I487" s="17">
        <v>100</v>
      </c>
      <c r="J487" s="35">
        <f t="shared" si="19"/>
        <v>41674</v>
      </c>
      <c r="K487" s="20" t="s">
        <v>800</v>
      </c>
      <c r="L487" s="7"/>
    </row>
    <row r="488" spans="1:12" s="9" customFormat="1" ht="18.75" x14ac:dyDescent="0.3">
      <c r="A488" s="19"/>
      <c r="B488" s="17"/>
      <c r="C488" s="17"/>
      <c r="D488" s="17"/>
      <c r="E488" s="18"/>
      <c r="F488" s="7"/>
      <c r="G488" s="19">
        <v>46276</v>
      </c>
      <c r="H488" s="17"/>
      <c r="I488" s="17">
        <v>100</v>
      </c>
      <c r="J488" s="35">
        <f t="shared" si="19"/>
        <v>41574</v>
      </c>
      <c r="K488" s="20" t="s">
        <v>629</v>
      </c>
      <c r="L488" s="7"/>
    </row>
    <row r="489" spans="1:12" s="9" customFormat="1" ht="18.75" x14ac:dyDescent="0.3">
      <c r="A489" s="19"/>
      <c r="B489" s="17"/>
      <c r="C489" s="17"/>
      <c r="D489" s="17"/>
      <c r="E489" s="18"/>
      <c r="F489" s="7"/>
      <c r="G489" s="19">
        <v>46276</v>
      </c>
      <c r="H489" s="17"/>
      <c r="I489" s="17">
        <v>250</v>
      </c>
      <c r="J489" s="35">
        <f t="shared" si="19"/>
        <v>41324</v>
      </c>
      <c r="K489" s="20" t="s">
        <v>432</v>
      </c>
      <c r="L489" s="7"/>
    </row>
    <row r="490" spans="1:12" s="9" customFormat="1" ht="18.75" x14ac:dyDescent="0.3">
      <c r="A490" s="19"/>
      <c r="B490" s="17"/>
      <c r="C490" s="17"/>
      <c r="D490" s="17"/>
      <c r="E490" s="18"/>
      <c r="F490" s="7"/>
      <c r="G490" s="19">
        <v>46276</v>
      </c>
      <c r="H490" s="17"/>
      <c r="I490" s="17">
        <v>200</v>
      </c>
      <c r="J490" s="35">
        <f t="shared" si="19"/>
        <v>41124</v>
      </c>
      <c r="K490" s="20" t="s">
        <v>434</v>
      </c>
      <c r="L490" s="7"/>
    </row>
    <row r="491" spans="1:12" s="9" customFormat="1" ht="18.75" x14ac:dyDescent="0.3">
      <c r="A491" s="19"/>
      <c r="B491" s="17"/>
      <c r="C491" s="17"/>
      <c r="D491" s="17"/>
      <c r="E491" s="18"/>
      <c r="F491" s="7"/>
      <c r="G491" s="19">
        <v>46276</v>
      </c>
      <c r="H491" s="17"/>
      <c r="I491" s="17">
        <v>200</v>
      </c>
      <c r="J491" s="35">
        <f t="shared" si="19"/>
        <v>40924</v>
      </c>
      <c r="K491" s="20" t="s">
        <v>468</v>
      </c>
      <c r="L491" s="7"/>
    </row>
    <row r="492" spans="1:12" s="9" customFormat="1" ht="18.75" x14ac:dyDescent="0.3">
      <c r="A492" s="19"/>
      <c r="B492" s="17"/>
      <c r="C492" s="17"/>
      <c r="D492" s="17"/>
      <c r="E492" s="18"/>
      <c r="F492" s="7"/>
      <c r="G492" s="19">
        <v>46276</v>
      </c>
      <c r="H492" s="17"/>
      <c r="I492" s="17">
        <v>50</v>
      </c>
      <c r="J492" s="35">
        <f t="shared" si="19"/>
        <v>40874</v>
      </c>
      <c r="K492" s="20" t="s">
        <v>802</v>
      </c>
      <c r="L492" s="7"/>
    </row>
    <row r="493" spans="1:12" s="9" customFormat="1" ht="18.75" x14ac:dyDescent="0.3">
      <c r="A493" s="19"/>
      <c r="B493" s="17"/>
      <c r="C493" s="17"/>
      <c r="D493" s="17"/>
      <c r="E493" s="18"/>
      <c r="F493" s="7"/>
      <c r="G493" s="19">
        <v>46276</v>
      </c>
      <c r="H493" s="17"/>
      <c r="I493" s="17">
        <v>500</v>
      </c>
      <c r="J493" s="35">
        <f t="shared" si="19"/>
        <v>40374</v>
      </c>
      <c r="K493" s="20" t="s">
        <v>803</v>
      </c>
      <c r="L493" s="7"/>
    </row>
    <row r="494" spans="1:12" s="9" customFormat="1" ht="18.75" x14ac:dyDescent="0.3">
      <c r="A494" s="19"/>
      <c r="B494" s="17"/>
      <c r="C494" s="17"/>
      <c r="D494" s="17"/>
      <c r="E494" s="18"/>
      <c r="F494" s="7"/>
      <c r="G494" s="19">
        <v>46279</v>
      </c>
      <c r="H494" s="17">
        <v>1000</v>
      </c>
      <c r="I494" s="17"/>
      <c r="J494" s="35">
        <f t="shared" si="19"/>
        <v>41374</v>
      </c>
      <c r="K494" s="20" t="s">
        <v>808</v>
      </c>
      <c r="L494" s="7"/>
    </row>
    <row r="495" spans="1:12" s="9" customFormat="1" ht="18.75" x14ac:dyDescent="0.3">
      <c r="A495" s="19"/>
      <c r="B495" s="17"/>
      <c r="C495" s="17"/>
      <c r="D495" s="17"/>
      <c r="E495" s="18"/>
      <c r="F495" s="7"/>
      <c r="G495" s="19">
        <v>46275</v>
      </c>
      <c r="H495" s="17">
        <v>3000</v>
      </c>
      <c r="I495" s="17"/>
      <c r="J495" s="35">
        <f t="shared" si="19"/>
        <v>44374</v>
      </c>
      <c r="K495" s="18" t="s">
        <v>810</v>
      </c>
      <c r="L495" s="7"/>
    </row>
    <row r="496" spans="1:12" s="9" customFormat="1" ht="18.75" x14ac:dyDescent="0.3">
      <c r="A496" s="19"/>
      <c r="B496" s="17"/>
      <c r="C496" s="17"/>
      <c r="D496" s="17"/>
      <c r="E496" s="18"/>
      <c r="F496" s="7"/>
      <c r="G496" s="19">
        <v>46279</v>
      </c>
      <c r="H496" s="17">
        <v>555</v>
      </c>
      <c r="I496" s="17"/>
      <c r="J496" s="35">
        <f t="shared" si="19"/>
        <v>44929</v>
      </c>
      <c r="K496" s="18" t="s">
        <v>811</v>
      </c>
      <c r="L496" s="7"/>
    </row>
    <row r="497" spans="1:12" s="9" customFormat="1" ht="18.75" x14ac:dyDescent="0.3">
      <c r="A497" s="19"/>
      <c r="B497" s="17"/>
      <c r="C497" s="17"/>
      <c r="D497" s="17"/>
      <c r="E497" s="18"/>
      <c r="F497" s="7"/>
      <c r="G497" s="19">
        <v>46279</v>
      </c>
      <c r="H497" s="17"/>
      <c r="I497" s="17">
        <v>555</v>
      </c>
      <c r="J497" s="35">
        <f t="shared" si="19"/>
        <v>44374</v>
      </c>
      <c r="K497" s="20" t="s">
        <v>619</v>
      </c>
      <c r="L497" s="7"/>
    </row>
    <row r="498" spans="1:12" s="9" customFormat="1" ht="18.75" x14ac:dyDescent="0.3">
      <c r="A498" s="19"/>
      <c r="B498" s="17"/>
      <c r="C498" s="17"/>
      <c r="D498" s="17"/>
      <c r="E498" s="18"/>
      <c r="F498" s="7"/>
      <c r="G498" s="19">
        <v>46279</v>
      </c>
      <c r="H498" s="17">
        <v>2280</v>
      </c>
      <c r="I498" s="17"/>
      <c r="J498" s="35">
        <f t="shared" si="19"/>
        <v>46654</v>
      </c>
      <c r="K498" s="18" t="s">
        <v>813</v>
      </c>
      <c r="L498" s="7"/>
    </row>
    <row r="499" spans="1:12" s="9" customFormat="1" ht="18.75" x14ac:dyDescent="0.3">
      <c r="A499" s="19"/>
      <c r="B499" s="17"/>
      <c r="C499" s="17"/>
      <c r="D499" s="17"/>
      <c r="E499" s="18"/>
      <c r="F499" s="7"/>
      <c r="G499" s="19">
        <v>46279</v>
      </c>
      <c r="H499" s="17"/>
      <c r="I499" s="17">
        <v>100</v>
      </c>
      <c r="J499" s="35">
        <f t="shared" si="19"/>
        <v>46554</v>
      </c>
      <c r="K499" s="20" t="s">
        <v>580</v>
      </c>
      <c r="L499" s="7"/>
    </row>
    <row r="500" spans="1:12" s="9" customFormat="1" ht="18.75" x14ac:dyDescent="0.3">
      <c r="A500" s="19"/>
      <c r="B500" s="17"/>
      <c r="C500" s="17"/>
      <c r="D500" s="17"/>
      <c r="E500" s="18"/>
      <c r="F500" s="7"/>
      <c r="G500" s="19">
        <v>46280</v>
      </c>
      <c r="H500" s="17"/>
      <c r="I500" s="17">
        <v>8</v>
      </c>
      <c r="J500" s="35">
        <f t="shared" si="19"/>
        <v>46546</v>
      </c>
      <c r="K500" s="20" t="s">
        <v>669</v>
      </c>
      <c r="L500" s="7"/>
    </row>
    <row r="501" spans="1:12" s="9" customFormat="1" ht="18.75" x14ac:dyDescent="0.3">
      <c r="A501" s="19"/>
      <c r="B501" s="17"/>
      <c r="C501" s="17"/>
      <c r="D501" s="17"/>
      <c r="E501" s="18"/>
      <c r="F501" s="7"/>
      <c r="G501" s="19">
        <v>46280</v>
      </c>
      <c r="H501" s="17"/>
      <c r="I501" s="17">
        <v>48</v>
      </c>
      <c r="J501" s="35">
        <f t="shared" si="19"/>
        <v>46498</v>
      </c>
      <c r="K501" s="20" t="s">
        <v>816</v>
      </c>
      <c r="L501" s="7"/>
    </row>
    <row r="502" spans="1:12" s="9" customFormat="1" ht="18.75" x14ac:dyDescent="0.3">
      <c r="A502" s="19"/>
      <c r="B502" s="17"/>
      <c r="C502" s="17"/>
      <c r="D502" s="17"/>
      <c r="E502" s="18"/>
      <c r="F502" s="7"/>
      <c r="G502" s="19">
        <v>46280</v>
      </c>
      <c r="H502" s="17"/>
      <c r="I502" s="17">
        <v>100</v>
      </c>
      <c r="J502" s="35">
        <f t="shared" si="19"/>
        <v>46398</v>
      </c>
      <c r="K502" s="20" t="s">
        <v>631</v>
      </c>
      <c r="L502" s="7"/>
    </row>
    <row r="503" spans="1:12" s="9" customFormat="1" ht="18.75" x14ac:dyDescent="0.3">
      <c r="A503" s="19"/>
      <c r="B503" s="17"/>
      <c r="C503" s="17"/>
      <c r="D503" s="17"/>
      <c r="E503" s="18"/>
      <c r="F503" s="7"/>
      <c r="G503" s="19">
        <v>46280</v>
      </c>
      <c r="H503" s="17">
        <v>1500</v>
      </c>
      <c r="I503" s="17"/>
      <c r="J503" s="35">
        <f t="shared" si="19"/>
        <v>47898</v>
      </c>
      <c r="K503" s="18" t="s">
        <v>820</v>
      </c>
      <c r="L503" s="7"/>
    </row>
    <row r="504" spans="1:12" s="9" customFormat="1" ht="18.75" x14ac:dyDescent="0.3">
      <c r="A504" s="19"/>
      <c r="B504" s="17"/>
      <c r="C504" s="17"/>
      <c r="D504" s="17"/>
      <c r="E504" s="18"/>
      <c r="F504" s="7"/>
      <c r="G504" s="19">
        <v>46280</v>
      </c>
      <c r="H504" s="17">
        <v>1400</v>
      </c>
      <c r="I504" s="17"/>
      <c r="J504" s="35">
        <f t="shared" si="19"/>
        <v>49298</v>
      </c>
      <c r="K504" s="18" t="s">
        <v>822</v>
      </c>
      <c r="L504" s="7"/>
    </row>
    <row r="505" spans="1:12" s="9" customFormat="1" ht="18.75" x14ac:dyDescent="0.3">
      <c r="A505" s="19"/>
      <c r="B505" s="17"/>
      <c r="C505" s="17"/>
      <c r="D505" s="17"/>
      <c r="E505" s="18"/>
      <c r="F505" s="7"/>
      <c r="G505" s="19">
        <v>46280</v>
      </c>
      <c r="H505" s="17"/>
      <c r="I505" s="17">
        <v>1100</v>
      </c>
      <c r="J505" s="35">
        <f t="shared" si="19"/>
        <v>48198</v>
      </c>
      <c r="K505" s="18" t="s">
        <v>823</v>
      </c>
      <c r="L505" s="7"/>
    </row>
    <row r="506" spans="1:12" s="9" customFormat="1" ht="18.75" x14ac:dyDescent="0.3">
      <c r="A506" s="19"/>
      <c r="B506" s="17"/>
      <c r="C506" s="17"/>
      <c r="D506" s="17"/>
      <c r="E506" s="18"/>
      <c r="F506" s="7"/>
      <c r="G506" s="19">
        <v>46280</v>
      </c>
      <c r="H506" s="17"/>
      <c r="I506" s="17">
        <v>4</v>
      </c>
      <c r="J506" s="35">
        <f t="shared" si="19"/>
        <v>48194</v>
      </c>
      <c r="K506" s="20" t="s">
        <v>824</v>
      </c>
      <c r="L506" s="7"/>
    </row>
    <row r="507" spans="1:12" s="9" customFormat="1" ht="18.75" x14ac:dyDescent="0.3">
      <c r="A507" s="19"/>
      <c r="B507" s="17"/>
      <c r="C507" s="17"/>
      <c r="D507" s="17"/>
      <c r="E507" s="18"/>
      <c r="F507" s="7"/>
      <c r="G507" s="19">
        <v>46280</v>
      </c>
      <c r="H507" s="17"/>
      <c r="I507" s="17">
        <v>42</v>
      </c>
      <c r="J507" s="35">
        <f t="shared" si="19"/>
        <v>48152</v>
      </c>
      <c r="K507" s="18" t="s">
        <v>829</v>
      </c>
      <c r="L507" s="7"/>
    </row>
    <row r="508" spans="1:12" s="9" customFormat="1" ht="18.75" x14ac:dyDescent="0.3">
      <c r="A508" s="19"/>
      <c r="B508" s="17"/>
      <c r="C508" s="17"/>
      <c r="D508" s="17"/>
      <c r="E508" s="18"/>
      <c r="F508" s="7"/>
      <c r="G508" s="19">
        <v>46280</v>
      </c>
      <c r="H508" s="17"/>
      <c r="I508" s="17">
        <v>5500</v>
      </c>
      <c r="J508" s="35">
        <f t="shared" si="19"/>
        <v>42652</v>
      </c>
      <c r="K508" s="20" t="s">
        <v>837</v>
      </c>
      <c r="L508" s="7"/>
    </row>
    <row r="509" spans="1:12" s="9" customFormat="1" ht="18.75" x14ac:dyDescent="0.3">
      <c r="A509" s="19"/>
      <c r="B509" s="17"/>
      <c r="C509" s="17"/>
      <c r="D509" s="17"/>
      <c r="E509" s="18"/>
      <c r="F509" s="7"/>
      <c r="G509" s="19">
        <v>46281</v>
      </c>
      <c r="H509" s="17">
        <v>5022</v>
      </c>
      <c r="I509" s="17"/>
      <c r="J509" s="35">
        <f t="shared" si="19"/>
        <v>47674</v>
      </c>
      <c r="K509" s="20"/>
      <c r="L509" s="7"/>
    </row>
    <row r="510" spans="1:12" s="9" customFormat="1" ht="18.75" x14ac:dyDescent="0.3">
      <c r="A510" s="19"/>
      <c r="B510" s="17"/>
      <c r="C510" s="17"/>
      <c r="D510" s="17"/>
      <c r="E510" s="18"/>
      <c r="F510" s="7"/>
      <c r="G510" s="19">
        <v>46281</v>
      </c>
      <c r="H510" s="17">
        <v>2463</v>
      </c>
      <c r="I510" s="17"/>
      <c r="J510" s="35">
        <f t="shared" si="19"/>
        <v>50137</v>
      </c>
      <c r="K510" s="20" t="s">
        <v>839</v>
      </c>
      <c r="L510" s="7"/>
    </row>
    <row r="511" spans="1:12" s="9" customFormat="1" ht="18.75" x14ac:dyDescent="0.3">
      <c r="A511" s="19"/>
      <c r="B511" s="17"/>
      <c r="C511" s="17"/>
      <c r="D511" s="17"/>
      <c r="E511" s="18"/>
      <c r="F511" s="7"/>
      <c r="G511" s="19">
        <v>46281</v>
      </c>
      <c r="H511" s="17"/>
      <c r="I511" s="17">
        <v>100</v>
      </c>
      <c r="J511" s="35">
        <f t="shared" si="19"/>
        <v>50037</v>
      </c>
      <c r="K511" s="20" t="s">
        <v>620</v>
      </c>
      <c r="L511" s="7"/>
    </row>
    <row r="512" spans="1:12" s="9" customFormat="1" ht="18.75" x14ac:dyDescent="0.3">
      <c r="A512" s="19"/>
      <c r="B512" s="17"/>
      <c r="C512" s="17"/>
      <c r="D512" s="17"/>
      <c r="E512" s="18"/>
      <c r="F512" s="7"/>
      <c r="G512" s="19">
        <v>46281</v>
      </c>
      <c r="H512" s="17">
        <v>1000</v>
      </c>
      <c r="I512" s="17"/>
      <c r="J512" s="35">
        <f t="shared" si="19"/>
        <v>51037</v>
      </c>
      <c r="K512" s="18" t="s">
        <v>842</v>
      </c>
      <c r="L512" s="7"/>
    </row>
    <row r="513" spans="1:12" s="9" customFormat="1" ht="18.75" x14ac:dyDescent="0.3">
      <c r="A513" s="19"/>
      <c r="B513" s="17"/>
      <c r="C513" s="17"/>
      <c r="D513" s="17"/>
      <c r="E513" s="18"/>
      <c r="F513" s="7"/>
      <c r="G513" s="19">
        <v>46281</v>
      </c>
      <c r="H513" s="17">
        <v>537</v>
      </c>
      <c r="I513" s="17"/>
      <c r="J513" s="35">
        <f t="shared" si="19"/>
        <v>51574</v>
      </c>
      <c r="K513" s="20" t="s">
        <v>667</v>
      </c>
      <c r="L513" s="7"/>
    </row>
    <row r="514" spans="1:12" s="9" customFormat="1" ht="18.75" x14ac:dyDescent="0.3">
      <c r="A514" s="19"/>
      <c r="B514" s="17"/>
      <c r="C514" s="17"/>
      <c r="D514" s="17"/>
      <c r="E514" s="18"/>
      <c r="F514" s="7"/>
      <c r="G514" s="19">
        <v>46282</v>
      </c>
      <c r="H514" s="17"/>
      <c r="I514" s="17">
        <v>31130</v>
      </c>
      <c r="J514" s="35">
        <f t="shared" si="19"/>
        <v>20444</v>
      </c>
      <c r="K514" s="20" t="s">
        <v>850</v>
      </c>
      <c r="L514" s="7"/>
    </row>
    <row r="515" spans="1:12" s="9" customFormat="1" ht="18.75" x14ac:dyDescent="0.3">
      <c r="A515" s="19"/>
      <c r="B515" s="17"/>
      <c r="C515" s="17"/>
      <c r="D515" s="17"/>
      <c r="E515" s="18"/>
      <c r="F515" s="7"/>
      <c r="G515" s="19">
        <v>46282</v>
      </c>
      <c r="H515" s="17">
        <v>320</v>
      </c>
      <c r="I515" s="17"/>
      <c r="J515" s="35">
        <f t="shared" si="19"/>
        <v>20764</v>
      </c>
      <c r="K515" s="18" t="s">
        <v>851</v>
      </c>
      <c r="L515" s="7"/>
    </row>
    <row r="516" spans="1:12" s="9" customFormat="1" ht="18.75" x14ac:dyDescent="0.3">
      <c r="A516" s="19"/>
      <c r="B516" s="17"/>
      <c r="C516" s="17"/>
      <c r="D516" s="17"/>
      <c r="E516" s="18"/>
      <c r="F516" s="7"/>
      <c r="G516" s="19">
        <v>46282</v>
      </c>
      <c r="H516" s="17">
        <v>2000</v>
      </c>
      <c r="I516" s="17"/>
      <c r="J516" s="35">
        <f t="shared" si="19"/>
        <v>22764</v>
      </c>
      <c r="K516" s="18" t="s">
        <v>852</v>
      </c>
      <c r="L516" s="7"/>
    </row>
    <row r="517" spans="1:12" s="9" customFormat="1" ht="18.75" x14ac:dyDescent="0.3">
      <c r="A517" s="19"/>
      <c r="B517" s="17"/>
      <c r="C517" s="17"/>
      <c r="D517" s="17"/>
      <c r="E517" s="18"/>
      <c r="F517" s="7"/>
      <c r="G517" s="19">
        <v>46282</v>
      </c>
      <c r="H517" s="17">
        <v>5000</v>
      </c>
      <c r="I517" s="17"/>
      <c r="J517" s="35">
        <f t="shared" si="19"/>
        <v>27764</v>
      </c>
      <c r="K517" s="20" t="s">
        <v>854</v>
      </c>
      <c r="L517" s="7"/>
    </row>
    <row r="518" spans="1:12" s="9" customFormat="1" ht="18.75" x14ac:dyDescent="0.3">
      <c r="A518" s="19"/>
      <c r="B518" s="17"/>
      <c r="C518" s="17"/>
      <c r="D518" s="17"/>
      <c r="E518" s="18"/>
      <c r="F518" s="7"/>
      <c r="G518" s="19">
        <v>46282</v>
      </c>
      <c r="H518" s="17">
        <v>35</v>
      </c>
      <c r="I518" s="17"/>
      <c r="J518" s="35">
        <f t="shared" si="19"/>
        <v>27799</v>
      </c>
      <c r="K518" s="18" t="s">
        <v>855</v>
      </c>
      <c r="L518" s="7"/>
    </row>
    <row r="519" spans="1:12" s="9" customFormat="1" ht="18.75" x14ac:dyDescent="0.3">
      <c r="A519" s="19"/>
      <c r="B519" s="17"/>
      <c r="C519" s="17"/>
      <c r="D519" s="17"/>
      <c r="E519" s="18"/>
      <c r="F519" s="7"/>
      <c r="G519" s="19">
        <v>46282</v>
      </c>
      <c r="H519" s="17"/>
      <c r="I519" s="17">
        <v>130</v>
      </c>
      <c r="J519" s="35">
        <f t="shared" si="19"/>
        <v>27669</v>
      </c>
      <c r="K519" s="20" t="s">
        <v>856</v>
      </c>
      <c r="L519" s="7"/>
    </row>
    <row r="520" spans="1:12" s="9" customFormat="1" ht="18.75" x14ac:dyDescent="0.3">
      <c r="A520" s="19"/>
      <c r="B520" s="17"/>
      <c r="C520" s="17"/>
      <c r="D520" s="17"/>
      <c r="E520" s="18"/>
      <c r="F520" s="7"/>
      <c r="G520" s="19">
        <v>46282</v>
      </c>
      <c r="H520" s="17"/>
      <c r="I520" s="17">
        <v>110</v>
      </c>
      <c r="J520" s="35">
        <f t="shared" si="19"/>
        <v>27559</v>
      </c>
      <c r="K520" s="20" t="s">
        <v>857</v>
      </c>
      <c r="L520" s="7"/>
    </row>
    <row r="521" spans="1:12" s="9" customFormat="1" ht="18.75" x14ac:dyDescent="0.3">
      <c r="A521" s="19"/>
      <c r="B521" s="17"/>
      <c r="C521" s="17"/>
      <c r="D521" s="17"/>
      <c r="E521" s="18"/>
      <c r="F521" s="7"/>
      <c r="G521" s="19">
        <v>46282</v>
      </c>
      <c r="H521" s="17"/>
      <c r="I521" s="17">
        <v>43</v>
      </c>
      <c r="J521" s="35">
        <f t="shared" si="19"/>
        <v>27516</v>
      </c>
      <c r="K521" s="20" t="s">
        <v>858</v>
      </c>
      <c r="L521" s="7"/>
    </row>
    <row r="522" spans="1:12" s="9" customFormat="1" ht="18.75" x14ac:dyDescent="0.3">
      <c r="A522" s="19"/>
      <c r="B522" s="17"/>
      <c r="C522" s="17"/>
      <c r="D522" s="17"/>
      <c r="E522" s="18"/>
      <c r="F522" s="7"/>
      <c r="G522" s="19">
        <v>46282</v>
      </c>
      <c r="H522" s="17">
        <v>1000</v>
      </c>
      <c r="I522" s="17"/>
      <c r="J522" s="35">
        <f t="shared" si="19"/>
        <v>28516</v>
      </c>
      <c r="K522" s="18" t="s">
        <v>859</v>
      </c>
      <c r="L522" s="7"/>
    </row>
    <row r="523" spans="1:12" s="9" customFormat="1" ht="18.75" x14ac:dyDescent="0.3">
      <c r="A523" s="19"/>
      <c r="B523" s="17"/>
      <c r="C523" s="17"/>
      <c r="D523" s="17"/>
      <c r="E523" s="18"/>
      <c r="F523" s="7"/>
      <c r="G523" s="19">
        <v>46282</v>
      </c>
      <c r="H523" s="17">
        <v>128</v>
      </c>
      <c r="I523" s="17"/>
      <c r="J523" s="35">
        <f t="shared" si="19"/>
        <v>28644</v>
      </c>
      <c r="K523" s="18" t="s">
        <v>860</v>
      </c>
      <c r="L523" s="7"/>
    </row>
    <row r="524" spans="1:12" s="9" customFormat="1" ht="18.75" x14ac:dyDescent="0.3">
      <c r="A524" s="19"/>
      <c r="B524" s="17"/>
      <c r="C524" s="17"/>
      <c r="D524" s="17"/>
      <c r="E524" s="18"/>
      <c r="F524" s="7"/>
      <c r="G524" s="19">
        <v>46283</v>
      </c>
      <c r="H524" s="17"/>
      <c r="I524" s="17">
        <v>400</v>
      </c>
      <c r="J524" s="35">
        <f t="shared" si="19"/>
        <v>28244</v>
      </c>
      <c r="K524" s="18" t="s">
        <v>629</v>
      </c>
      <c r="L524" s="7"/>
    </row>
    <row r="525" spans="1:12" s="9" customFormat="1" ht="18.75" x14ac:dyDescent="0.3">
      <c r="A525" s="19"/>
      <c r="B525" s="17"/>
      <c r="C525" s="17"/>
      <c r="D525" s="17"/>
      <c r="E525" s="18"/>
      <c r="F525" s="7"/>
      <c r="G525" s="19">
        <v>46283</v>
      </c>
      <c r="H525" s="17"/>
      <c r="I525" s="17">
        <v>250</v>
      </c>
      <c r="J525" s="35">
        <f t="shared" si="19"/>
        <v>27994</v>
      </c>
      <c r="K525" s="18" t="s">
        <v>575</v>
      </c>
      <c r="L525" s="7"/>
    </row>
    <row r="526" spans="1:12" s="9" customFormat="1" ht="18.75" x14ac:dyDescent="0.3">
      <c r="A526" s="19"/>
      <c r="B526" s="17"/>
      <c r="C526" s="17"/>
      <c r="D526" s="17"/>
      <c r="E526" s="18"/>
      <c r="F526" s="7"/>
      <c r="G526" s="19">
        <v>46283</v>
      </c>
      <c r="H526" s="17"/>
      <c r="I526" s="17">
        <v>200</v>
      </c>
      <c r="J526" s="35">
        <f t="shared" si="19"/>
        <v>27794</v>
      </c>
      <c r="K526" s="18" t="s">
        <v>434</v>
      </c>
      <c r="L526" s="7"/>
    </row>
    <row r="527" spans="1:12" s="9" customFormat="1" ht="18.75" x14ac:dyDescent="0.3">
      <c r="A527" s="19"/>
      <c r="B527" s="17"/>
      <c r="C527" s="17"/>
      <c r="D527" s="17"/>
      <c r="E527" s="18"/>
      <c r="F527" s="7"/>
      <c r="G527" s="19">
        <v>46283</v>
      </c>
      <c r="H527" s="17"/>
      <c r="I527" s="17">
        <v>100</v>
      </c>
      <c r="J527" s="35">
        <f t="shared" si="19"/>
        <v>27694</v>
      </c>
      <c r="K527" s="18" t="s">
        <v>574</v>
      </c>
      <c r="L527" s="7"/>
    </row>
    <row r="528" spans="1:12" s="9" customFormat="1" ht="18.75" x14ac:dyDescent="0.3">
      <c r="A528" s="19"/>
      <c r="B528" s="17"/>
      <c r="C528" s="17"/>
      <c r="D528" s="17"/>
      <c r="E528" s="18"/>
      <c r="F528" s="7"/>
      <c r="G528" s="19">
        <v>46283</v>
      </c>
      <c r="H528" s="17"/>
      <c r="I528" s="17">
        <v>100</v>
      </c>
      <c r="J528" s="35">
        <f t="shared" si="19"/>
        <v>27594</v>
      </c>
      <c r="K528" s="18" t="s">
        <v>802</v>
      </c>
      <c r="L528" s="7"/>
    </row>
    <row r="529" spans="1:12" s="9" customFormat="1" ht="18.75" x14ac:dyDescent="0.3">
      <c r="A529" s="19"/>
      <c r="B529" s="17"/>
      <c r="C529" s="17"/>
      <c r="D529" s="17"/>
      <c r="E529" s="18"/>
      <c r="F529" s="7"/>
      <c r="G529" s="19">
        <v>46283</v>
      </c>
      <c r="H529" s="17"/>
      <c r="I529" s="17">
        <v>200</v>
      </c>
      <c r="J529" s="35">
        <f t="shared" si="19"/>
        <v>27394</v>
      </c>
      <c r="K529" s="18" t="s">
        <v>468</v>
      </c>
      <c r="L529" s="7"/>
    </row>
    <row r="530" spans="1:12" s="9" customFormat="1" ht="18.75" x14ac:dyDescent="0.3">
      <c r="A530" s="19"/>
      <c r="B530" s="17"/>
      <c r="C530" s="17"/>
      <c r="D530" s="17"/>
      <c r="E530" s="18"/>
      <c r="F530" s="7"/>
      <c r="G530" s="19">
        <v>46283</v>
      </c>
      <c r="H530" s="17"/>
      <c r="I530" s="17">
        <v>200</v>
      </c>
      <c r="J530" s="35">
        <f t="shared" si="19"/>
        <v>27194</v>
      </c>
      <c r="K530" s="18" t="s">
        <v>627</v>
      </c>
      <c r="L530" s="7"/>
    </row>
    <row r="531" spans="1:12" s="9" customFormat="1" ht="18.75" x14ac:dyDescent="0.3">
      <c r="A531" s="19"/>
      <c r="B531" s="17"/>
      <c r="C531" s="17"/>
      <c r="D531" s="17"/>
      <c r="E531" s="18"/>
      <c r="F531" s="7"/>
      <c r="G531" s="19">
        <v>46283</v>
      </c>
      <c r="H531" s="17"/>
      <c r="I531" s="17">
        <v>115</v>
      </c>
      <c r="J531" s="35">
        <f t="shared" si="19"/>
        <v>27079</v>
      </c>
      <c r="K531" s="18" t="s">
        <v>865</v>
      </c>
      <c r="L531" s="7"/>
    </row>
    <row r="532" spans="1:12" s="9" customFormat="1" ht="18.75" x14ac:dyDescent="0.3">
      <c r="A532" s="19"/>
      <c r="B532" s="17"/>
      <c r="C532" s="17"/>
      <c r="D532" s="17"/>
      <c r="E532" s="18"/>
      <c r="F532" s="7"/>
      <c r="G532" s="19">
        <v>46283</v>
      </c>
      <c r="H532" s="17">
        <v>1200</v>
      </c>
      <c r="I532" s="17"/>
      <c r="J532" s="35">
        <f t="shared" si="19"/>
        <v>28279</v>
      </c>
      <c r="K532" s="18" t="s">
        <v>866</v>
      </c>
      <c r="L532" s="7"/>
    </row>
    <row r="533" spans="1:12" s="9" customFormat="1" ht="18.75" x14ac:dyDescent="0.3">
      <c r="A533" s="19"/>
      <c r="B533" s="17"/>
      <c r="C533" s="17"/>
      <c r="D533" s="17"/>
      <c r="E533" s="18"/>
      <c r="F533" s="7"/>
      <c r="G533" s="19">
        <v>46283</v>
      </c>
      <c r="H533" s="17">
        <v>5000</v>
      </c>
      <c r="I533" s="17"/>
      <c r="J533" s="35">
        <f t="shared" si="19"/>
        <v>33279</v>
      </c>
      <c r="K533" s="18" t="s">
        <v>868</v>
      </c>
      <c r="L533" s="7"/>
    </row>
    <row r="534" spans="1:12" s="9" customFormat="1" ht="18.75" x14ac:dyDescent="0.3">
      <c r="A534" s="19"/>
      <c r="B534" s="17"/>
      <c r="C534" s="17"/>
      <c r="D534" s="17"/>
      <c r="E534" s="18"/>
      <c r="F534" s="7"/>
      <c r="G534" s="19">
        <v>46283</v>
      </c>
      <c r="H534" s="17"/>
      <c r="I534" s="17">
        <v>200</v>
      </c>
      <c r="J534" s="35">
        <f t="shared" si="19"/>
        <v>33079</v>
      </c>
      <c r="K534" s="18" t="s">
        <v>469</v>
      </c>
      <c r="L534" s="7"/>
    </row>
    <row r="535" spans="1:12" s="9" customFormat="1" ht="18.75" x14ac:dyDescent="0.3">
      <c r="A535" s="19"/>
      <c r="B535" s="17"/>
      <c r="C535" s="17"/>
      <c r="D535" s="17"/>
      <c r="E535" s="18"/>
      <c r="F535" s="7"/>
      <c r="G535" s="19">
        <v>46283</v>
      </c>
      <c r="H535" s="17"/>
      <c r="I535" s="17">
        <v>100</v>
      </c>
      <c r="J535" s="35">
        <f t="shared" si="19"/>
        <v>32979</v>
      </c>
      <c r="K535" s="18" t="s">
        <v>631</v>
      </c>
      <c r="L535" s="7"/>
    </row>
    <row r="536" spans="1:12" s="9" customFormat="1" ht="18.75" x14ac:dyDescent="0.3">
      <c r="A536" s="19"/>
      <c r="B536" s="17"/>
      <c r="C536" s="17"/>
      <c r="D536" s="17"/>
      <c r="E536" s="18"/>
      <c r="F536" s="7"/>
      <c r="G536" s="19">
        <v>46283</v>
      </c>
      <c r="H536" s="17"/>
      <c r="I536" s="17">
        <v>200</v>
      </c>
      <c r="J536" s="35">
        <f t="shared" si="19"/>
        <v>32779</v>
      </c>
      <c r="K536" s="18" t="s">
        <v>432</v>
      </c>
      <c r="L536" s="7"/>
    </row>
    <row r="537" spans="1:12" s="9" customFormat="1" ht="18.75" x14ac:dyDescent="0.3">
      <c r="A537" s="19"/>
      <c r="B537" s="17"/>
      <c r="C537" s="17"/>
      <c r="D537" s="17"/>
      <c r="E537" s="18"/>
      <c r="F537" s="7"/>
      <c r="G537" s="19">
        <v>46286</v>
      </c>
      <c r="H537" s="17"/>
      <c r="I537" s="17">
        <v>5</v>
      </c>
      <c r="J537" s="35">
        <f t="shared" si="19"/>
        <v>32774</v>
      </c>
      <c r="K537" s="18" t="s">
        <v>871</v>
      </c>
      <c r="L537" s="7"/>
    </row>
    <row r="538" spans="1:12" s="9" customFormat="1" ht="18.75" x14ac:dyDescent="0.3">
      <c r="A538" s="19"/>
      <c r="B538" s="17"/>
      <c r="C538" s="17"/>
      <c r="D538" s="17"/>
      <c r="E538" s="18"/>
      <c r="F538" s="7"/>
      <c r="G538" s="19">
        <v>46286</v>
      </c>
      <c r="H538" s="17"/>
      <c r="I538" s="17">
        <v>400</v>
      </c>
      <c r="J538" s="35">
        <f t="shared" si="19"/>
        <v>32374</v>
      </c>
      <c r="K538" s="18" t="s">
        <v>682</v>
      </c>
      <c r="L538" s="7"/>
    </row>
    <row r="539" spans="1:12" s="9" customFormat="1" ht="18.75" x14ac:dyDescent="0.3">
      <c r="A539" s="19"/>
      <c r="B539" s="17"/>
      <c r="C539" s="17"/>
      <c r="D539" s="17"/>
      <c r="E539" s="18"/>
      <c r="F539" s="7"/>
      <c r="G539" s="19">
        <v>46286</v>
      </c>
      <c r="H539" s="17"/>
      <c r="I539" s="17">
        <v>60</v>
      </c>
      <c r="J539" s="35">
        <f t="shared" si="19"/>
        <v>32314</v>
      </c>
      <c r="K539" s="18" t="s">
        <v>881</v>
      </c>
      <c r="L539" s="7"/>
    </row>
    <row r="540" spans="1:12" s="9" customFormat="1" ht="18.75" x14ac:dyDescent="0.3">
      <c r="A540" s="19"/>
      <c r="B540" s="17"/>
      <c r="C540" s="17"/>
      <c r="D540" s="17"/>
      <c r="E540" s="18"/>
      <c r="F540" s="7"/>
      <c r="G540" s="19">
        <v>46286</v>
      </c>
      <c r="H540" s="17">
        <v>2985</v>
      </c>
      <c r="I540" s="17"/>
      <c r="J540" s="35">
        <f t="shared" si="19"/>
        <v>35299</v>
      </c>
      <c r="K540" s="18"/>
      <c r="L540" s="7"/>
    </row>
    <row r="541" spans="1:12" s="9" customFormat="1" ht="18.75" x14ac:dyDescent="0.3">
      <c r="A541" s="19"/>
      <c r="B541" s="17"/>
      <c r="C541" s="17"/>
      <c r="D541" s="17"/>
      <c r="E541" s="18"/>
      <c r="F541" s="7"/>
      <c r="G541" s="19">
        <v>46287</v>
      </c>
      <c r="H541" s="17">
        <v>2900</v>
      </c>
      <c r="I541" s="17"/>
      <c r="J541" s="35">
        <f t="shared" si="19"/>
        <v>38199</v>
      </c>
      <c r="K541" s="18" t="s">
        <v>922</v>
      </c>
      <c r="L541" s="7"/>
    </row>
    <row r="542" spans="1:12" s="9" customFormat="1" ht="18.75" x14ac:dyDescent="0.3">
      <c r="A542" s="19"/>
      <c r="B542" s="17"/>
      <c r="C542" s="17"/>
      <c r="D542" s="17"/>
      <c r="E542" s="18"/>
      <c r="F542" s="7"/>
      <c r="G542" s="19">
        <v>46287</v>
      </c>
      <c r="H542" s="17">
        <v>1089</v>
      </c>
      <c r="I542" s="17"/>
      <c r="J542" s="35">
        <f t="shared" si="19"/>
        <v>39288</v>
      </c>
      <c r="K542" s="18" t="s">
        <v>923</v>
      </c>
      <c r="L542" s="7"/>
    </row>
    <row r="543" spans="1:12" s="9" customFormat="1" ht="18.75" x14ac:dyDescent="0.3">
      <c r="A543" s="19"/>
      <c r="B543" s="17"/>
      <c r="C543" s="17"/>
      <c r="D543" s="17"/>
      <c r="E543" s="18"/>
      <c r="F543" s="7"/>
      <c r="G543" s="19">
        <v>46287</v>
      </c>
      <c r="H543" s="17"/>
      <c r="I543" s="17">
        <v>100</v>
      </c>
      <c r="J543" s="35">
        <f t="shared" si="19"/>
        <v>39188</v>
      </c>
      <c r="K543" s="18" t="s">
        <v>620</v>
      </c>
      <c r="L543" s="7"/>
    </row>
    <row r="544" spans="1:12" s="9" customFormat="1" ht="18.75" x14ac:dyDescent="0.3">
      <c r="A544" s="19"/>
      <c r="B544" s="17"/>
      <c r="C544" s="17"/>
      <c r="D544" s="17"/>
      <c r="E544" s="18"/>
      <c r="F544" s="7"/>
      <c r="G544" s="19">
        <v>46287</v>
      </c>
      <c r="H544" s="17"/>
      <c r="I544" s="17">
        <v>15</v>
      </c>
      <c r="J544" s="35">
        <f t="shared" si="19"/>
        <v>39173</v>
      </c>
      <c r="K544" s="18" t="s">
        <v>219</v>
      </c>
      <c r="L544" s="7"/>
    </row>
    <row r="545" spans="1:12" s="9" customFormat="1" ht="18.75" x14ac:dyDescent="0.3">
      <c r="A545" s="19"/>
      <c r="B545" s="17"/>
      <c r="C545" s="17"/>
      <c r="D545" s="17"/>
      <c r="E545" s="18"/>
      <c r="F545" s="7"/>
      <c r="G545" s="19"/>
      <c r="H545" s="17"/>
      <c r="I545" s="17"/>
      <c r="J545" s="35">
        <f t="shared" si="19"/>
        <v>39173</v>
      </c>
      <c r="K545" s="18"/>
      <c r="L545" s="7"/>
    </row>
    <row r="546" spans="1:12" s="9" customFormat="1" ht="18.75" x14ac:dyDescent="0.3">
      <c r="A546" s="19"/>
      <c r="B546" s="17"/>
      <c r="C546" s="17"/>
      <c r="D546" s="17"/>
      <c r="E546" s="18"/>
      <c r="F546" s="7"/>
      <c r="G546" s="19"/>
      <c r="H546" s="17"/>
      <c r="I546" s="17"/>
      <c r="J546" s="35">
        <f t="shared" si="19"/>
        <v>39173</v>
      </c>
      <c r="K546" s="18"/>
      <c r="L546" s="7"/>
    </row>
    <row r="547" spans="1:12" s="9" customFormat="1" ht="18.75" x14ac:dyDescent="0.3">
      <c r="A547" s="19"/>
      <c r="B547" s="17"/>
      <c r="C547" s="17"/>
      <c r="D547" s="17"/>
      <c r="E547" s="18"/>
      <c r="F547" s="7"/>
      <c r="G547" s="19"/>
      <c r="H547" s="17"/>
      <c r="I547" s="17"/>
      <c r="J547" s="35">
        <f t="shared" si="19"/>
        <v>39173</v>
      </c>
      <c r="K547" s="18"/>
      <c r="L547" s="7"/>
    </row>
    <row r="548" spans="1:12" s="9" customFormat="1" ht="18.75" x14ac:dyDescent="0.3">
      <c r="A548" s="19"/>
      <c r="B548" s="17"/>
      <c r="C548" s="17"/>
      <c r="D548" s="17"/>
      <c r="E548" s="18"/>
      <c r="F548" s="7"/>
      <c r="G548" s="19"/>
      <c r="H548" s="17"/>
      <c r="I548" s="17"/>
      <c r="J548" s="35">
        <f t="shared" si="19"/>
        <v>39173</v>
      </c>
      <c r="K548" s="18"/>
      <c r="L548" s="7"/>
    </row>
    <row r="549" spans="1:12" s="9" customFormat="1" ht="18.75" x14ac:dyDescent="0.3">
      <c r="A549" s="19"/>
      <c r="B549" s="17"/>
      <c r="C549" s="17"/>
      <c r="D549" s="17"/>
      <c r="E549" s="18"/>
      <c r="F549" s="7"/>
      <c r="G549" s="19"/>
      <c r="H549" s="17"/>
      <c r="I549" s="17"/>
      <c r="J549" s="35">
        <f t="shared" si="19"/>
        <v>39173</v>
      </c>
      <c r="K549" s="18"/>
      <c r="L549" s="7"/>
    </row>
    <row r="550" spans="1:12" s="9" customFormat="1" ht="18.75" x14ac:dyDescent="0.3">
      <c r="A550" s="19"/>
      <c r="B550" s="17"/>
      <c r="C550" s="17"/>
      <c r="D550" s="17"/>
      <c r="E550" s="18"/>
      <c r="F550" s="7"/>
      <c r="G550" s="19"/>
      <c r="H550" s="17"/>
      <c r="I550" s="17"/>
      <c r="J550" s="35">
        <f t="shared" si="19"/>
        <v>39173</v>
      </c>
      <c r="K550" s="18"/>
      <c r="L550" s="7"/>
    </row>
    <row r="551" spans="1:12" s="9" customFormat="1" ht="18.75" x14ac:dyDescent="0.3">
      <c r="A551" s="19"/>
      <c r="B551" s="17"/>
      <c r="C551" s="17"/>
      <c r="D551" s="17"/>
      <c r="E551" s="18"/>
      <c r="F551" s="7"/>
      <c r="G551" s="19"/>
      <c r="H551" s="17"/>
      <c r="I551" s="17"/>
      <c r="J551" s="35">
        <f t="shared" si="19"/>
        <v>39173</v>
      </c>
      <c r="K551" s="18"/>
      <c r="L551" s="7"/>
    </row>
    <row r="552" spans="1:12" s="9" customFormat="1" ht="18.75" x14ac:dyDescent="0.3">
      <c r="A552" s="19"/>
      <c r="B552" s="17"/>
      <c r="C552" s="17"/>
      <c r="D552" s="17"/>
      <c r="E552" s="18"/>
      <c r="F552" s="7"/>
      <c r="G552" s="19"/>
      <c r="H552" s="17"/>
      <c r="I552" s="17"/>
      <c r="J552" s="35">
        <f t="shared" si="19"/>
        <v>39173</v>
      </c>
      <c r="K552" s="18"/>
      <c r="L552" s="7"/>
    </row>
    <row r="553" spans="1:12" s="9" customFormat="1" ht="18.75" x14ac:dyDescent="0.3">
      <c r="A553" s="19"/>
      <c r="B553" s="17"/>
      <c r="C553" s="17"/>
      <c r="D553" s="17"/>
      <c r="E553" s="18"/>
      <c r="F553" s="7"/>
      <c r="G553" s="19"/>
      <c r="H553" s="17"/>
      <c r="I553" s="17"/>
      <c r="J553" s="35">
        <f t="shared" si="19"/>
        <v>39173</v>
      </c>
      <c r="K553" s="18"/>
      <c r="L553" s="7"/>
    </row>
    <row r="554" spans="1:12" s="9" customFormat="1" ht="18.75" x14ac:dyDescent="0.3">
      <c r="A554" s="19"/>
      <c r="B554" s="17"/>
      <c r="C554" s="17"/>
      <c r="D554" s="17"/>
      <c r="E554" s="18"/>
      <c r="F554" s="7"/>
      <c r="G554" s="19"/>
      <c r="H554" s="17"/>
      <c r="I554" s="17"/>
      <c r="J554" s="35">
        <f t="shared" si="19"/>
        <v>39173</v>
      </c>
      <c r="K554" s="18"/>
      <c r="L554" s="7"/>
    </row>
    <row r="555" spans="1:12" s="9" customFormat="1" ht="18.75" x14ac:dyDescent="0.3">
      <c r="A555" s="19"/>
      <c r="B555" s="17"/>
      <c r="C555" s="17"/>
      <c r="D555" s="17"/>
      <c r="E555" s="18"/>
      <c r="F555" s="7"/>
      <c r="G555" s="19"/>
      <c r="H555" s="17"/>
      <c r="I555" s="17"/>
      <c r="J555" s="35">
        <f t="shared" si="19"/>
        <v>39173</v>
      </c>
      <c r="K555" s="18"/>
      <c r="L555" s="7"/>
    </row>
    <row r="556" spans="1:12" s="9" customFormat="1" ht="18.75" x14ac:dyDescent="0.3">
      <c r="A556" s="19"/>
      <c r="B556" s="17"/>
      <c r="C556" s="17"/>
      <c r="D556" s="17"/>
      <c r="E556" s="18"/>
      <c r="F556" s="7"/>
      <c r="G556" s="19"/>
      <c r="H556" s="17"/>
      <c r="I556" s="17"/>
      <c r="J556" s="35">
        <f t="shared" si="19"/>
        <v>39173</v>
      </c>
      <c r="K556" s="18"/>
      <c r="L556" s="7"/>
    </row>
    <row r="557" spans="1:12" s="9" customFormat="1" ht="18.75" x14ac:dyDescent="0.3">
      <c r="A557" s="19"/>
      <c r="B557" s="17"/>
      <c r="C557" s="17"/>
      <c r="D557" s="17"/>
      <c r="E557" s="18"/>
      <c r="F557" s="7"/>
      <c r="G557" s="19"/>
      <c r="H557" s="17"/>
      <c r="I557" s="17"/>
      <c r="J557" s="35">
        <f t="shared" si="19"/>
        <v>39173</v>
      </c>
      <c r="K557" s="18"/>
      <c r="L557" s="7"/>
    </row>
    <row r="558" spans="1:12" s="9" customFormat="1" ht="18.75" x14ac:dyDescent="0.3">
      <c r="A558" s="19"/>
      <c r="B558" s="17"/>
      <c r="C558" s="17"/>
      <c r="D558" s="17" t="e">
        <f>D424+B558-C558</f>
        <v>#REF!</v>
      </c>
      <c r="E558" s="18"/>
      <c r="F558" s="7"/>
      <c r="G558" s="19"/>
      <c r="H558" s="17"/>
      <c r="I558" s="17"/>
      <c r="J558" s="35">
        <f t="shared" si="19"/>
        <v>39173</v>
      </c>
      <c r="K558" s="18"/>
      <c r="L558" s="7"/>
    </row>
    <row r="559" spans="1:12" s="9" customFormat="1" ht="18.75" x14ac:dyDescent="0.3">
      <c r="A559" s="19"/>
      <c r="B559" s="17"/>
      <c r="C559" s="17"/>
      <c r="D559" s="17" t="e">
        <f t="shared" si="14"/>
        <v>#REF!</v>
      </c>
      <c r="E559" s="18"/>
      <c r="F559" s="7"/>
      <c r="G559" s="19"/>
      <c r="H559" s="17"/>
      <c r="I559" s="17"/>
      <c r="J559" s="35">
        <f t="shared" si="19"/>
        <v>39173</v>
      </c>
      <c r="K559" s="20"/>
      <c r="L559" s="7"/>
    </row>
    <row r="560" spans="1:12" s="9" customFormat="1" ht="19.5" thickBot="1" x14ac:dyDescent="0.35">
      <c r="A560" s="19"/>
      <c r="B560" s="17"/>
      <c r="C560" s="17"/>
      <c r="D560" s="17" t="e">
        <f t="shared" si="14"/>
        <v>#REF!</v>
      </c>
      <c r="E560" s="18"/>
      <c r="F560" s="7"/>
      <c r="G560" s="19"/>
      <c r="H560" s="17"/>
      <c r="I560" s="17"/>
      <c r="J560" s="35">
        <f t="shared" si="19"/>
        <v>39173</v>
      </c>
      <c r="K560" s="20"/>
      <c r="L560" s="7"/>
    </row>
    <row r="561" spans="1:12" s="9" customFormat="1" ht="19.5" hidden="1" thickBot="1" x14ac:dyDescent="0.35">
      <c r="A561" s="19"/>
      <c r="B561" s="17"/>
      <c r="C561" s="17"/>
      <c r="D561" s="17" t="e">
        <f>D560+B561-C561</f>
        <v>#REF!</v>
      </c>
      <c r="E561" s="18"/>
      <c r="F561" s="7"/>
      <c r="G561" s="19"/>
      <c r="H561" s="17"/>
      <c r="I561" s="17"/>
      <c r="J561" s="35">
        <f>J560+H561-I561</f>
        <v>39173</v>
      </c>
      <c r="K561" s="20"/>
      <c r="L561" s="7"/>
    </row>
    <row r="562" spans="1:12" s="9" customFormat="1" ht="19.5" hidden="1" thickBot="1" x14ac:dyDescent="0.35">
      <c r="A562" s="19"/>
      <c r="B562" s="17"/>
      <c r="C562" s="17"/>
      <c r="D562" s="17" t="e">
        <f t="shared" ref="D562:D620" si="20">D561+B562-C562</f>
        <v>#REF!</v>
      </c>
      <c r="E562" s="18"/>
      <c r="F562" s="7"/>
      <c r="G562" s="19"/>
      <c r="H562" s="17"/>
      <c r="I562" s="17"/>
      <c r="J562" s="35">
        <f t="shared" ref="J562:J621" si="21">J561+H562-I562</f>
        <v>39173</v>
      </c>
      <c r="K562" s="20"/>
      <c r="L562" s="7"/>
    </row>
    <row r="563" spans="1:12" s="9" customFormat="1" ht="19.5" hidden="1" thickBot="1" x14ac:dyDescent="0.35">
      <c r="A563" s="19"/>
      <c r="B563" s="17"/>
      <c r="C563" s="17"/>
      <c r="D563" s="17" t="e">
        <f t="shared" si="20"/>
        <v>#REF!</v>
      </c>
      <c r="E563" s="18"/>
      <c r="F563" s="7"/>
      <c r="G563" s="19"/>
      <c r="H563" s="17"/>
      <c r="I563" s="17"/>
      <c r="J563" s="35">
        <f t="shared" si="21"/>
        <v>39173</v>
      </c>
      <c r="K563" s="20"/>
      <c r="L563" s="7"/>
    </row>
    <row r="564" spans="1:12" s="9" customFormat="1" ht="19.5" hidden="1" thickBot="1" x14ac:dyDescent="0.35">
      <c r="A564" s="19"/>
      <c r="B564" s="17"/>
      <c r="C564" s="17"/>
      <c r="D564" s="17" t="e">
        <f t="shared" si="20"/>
        <v>#REF!</v>
      </c>
      <c r="E564" s="18"/>
      <c r="F564" s="7"/>
      <c r="G564" s="19"/>
      <c r="H564" s="17"/>
      <c r="I564" s="17"/>
      <c r="J564" s="35">
        <f t="shared" si="21"/>
        <v>39173</v>
      </c>
      <c r="K564" s="20"/>
      <c r="L564" s="7"/>
    </row>
    <row r="565" spans="1:12" s="9" customFormat="1" ht="19.5" hidden="1" thickBot="1" x14ac:dyDescent="0.35">
      <c r="A565" s="19"/>
      <c r="B565" s="17"/>
      <c r="C565" s="17"/>
      <c r="D565" s="17" t="e">
        <f t="shared" si="20"/>
        <v>#REF!</v>
      </c>
      <c r="E565" s="18"/>
      <c r="F565" s="7"/>
      <c r="G565" s="19"/>
      <c r="H565" s="17"/>
      <c r="I565" s="17"/>
      <c r="J565" s="35">
        <f t="shared" si="21"/>
        <v>39173</v>
      </c>
      <c r="K565" s="20"/>
      <c r="L565" s="7"/>
    </row>
    <row r="566" spans="1:12" s="9" customFormat="1" ht="19.5" hidden="1" thickBot="1" x14ac:dyDescent="0.35">
      <c r="A566" s="19"/>
      <c r="B566" s="17"/>
      <c r="C566" s="17"/>
      <c r="D566" s="17" t="e">
        <f t="shared" si="20"/>
        <v>#REF!</v>
      </c>
      <c r="E566" s="18"/>
      <c r="F566" s="7"/>
      <c r="G566" s="19"/>
      <c r="H566" s="17"/>
      <c r="I566" s="17"/>
      <c r="J566" s="35">
        <f t="shared" si="21"/>
        <v>39173</v>
      </c>
      <c r="K566" s="20"/>
      <c r="L566" s="7"/>
    </row>
    <row r="567" spans="1:12" s="9" customFormat="1" ht="19.5" hidden="1" thickBot="1" x14ac:dyDescent="0.35">
      <c r="A567" s="19"/>
      <c r="B567" s="17"/>
      <c r="C567" s="17"/>
      <c r="D567" s="17" t="e">
        <f t="shared" si="20"/>
        <v>#REF!</v>
      </c>
      <c r="E567" s="18"/>
      <c r="F567" s="7"/>
      <c r="G567" s="19"/>
      <c r="H567" s="17"/>
      <c r="I567" s="17"/>
      <c r="J567" s="35">
        <f t="shared" si="21"/>
        <v>39173</v>
      </c>
      <c r="K567" s="20"/>
      <c r="L567" s="7"/>
    </row>
    <row r="568" spans="1:12" s="9" customFormat="1" ht="19.5" hidden="1" thickBot="1" x14ac:dyDescent="0.35">
      <c r="A568" s="19"/>
      <c r="B568" s="17"/>
      <c r="C568" s="17"/>
      <c r="D568" s="17" t="e">
        <f t="shared" si="20"/>
        <v>#REF!</v>
      </c>
      <c r="E568" s="18"/>
      <c r="F568" s="7"/>
      <c r="G568" s="19"/>
      <c r="H568" s="17"/>
      <c r="I568" s="17"/>
      <c r="J568" s="35">
        <f t="shared" si="21"/>
        <v>39173</v>
      </c>
      <c r="K568" s="20"/>
      <c r="L568" s="7"/>
    </row>
    <row r="569" spans="1:12" s="9" customFormat="1" ht="19.5" hidden="1" thickBot="1" x14ac:dyDescent="0.35">
      <c r="A569" s="19"/>
      <c r="B569" s="17"/>
      <c r="C569" s="17"/>
      <c r="D569" s="17" t="e">
        <f t="shared" si="20"/>
        <v>#REF!</v>
      </c>
      <c r="E569" s="18"/>
      <c r="F569" s="7"/>
      <c r="G569" s="19"/>
      <c r="H569" s="17"/>
      <c r="I569" s="17"/>
      <c r="J569" s="35">
        <f t="shared" si="21"/>
        <v>39173</v>
      </c>
      <c r="K569" s="20"/>
      <c r="L569" s="7"/>
    </row>
    <row r="570" spans="1:12" s="9" customFormat="1" ht="19.5" hidden="1" thickBot="1" x14ac:dyDescent="0.35">
      <c r="A570" s="19"/>
      <c r="B570" s="17"/>
      <c r="C570" s="17"/>
      <c r="D570" s="17" t="e">
        <f t="shared" si="20"/>
        <v>#REF!</v>
      </c>
      <c r="E570" s="18"/>
      <c r="F570" s="7"/>
      <c r="G570" s="19"/>
      <c r="H570" s="17"/>
      <c r="I570" s="17"/>
      <c r="J570" s="35">
        <f t="shared" si="21"/>
        <v>39173</v>
      </c>
      <c r="K570" s="20"/>
      <c r="L570" s="7"/>
    </row>
    <row r="571" spans="1:12" s="9" customFormat="1" ht="19.5" hidden="1" thickBot="1" x14ac:dyDescent="0.35">
      <c r="A571" s="19"/>
      <c r="B571" s="17"/>
      <c r="C571" s="17"/>
      <c r="D571" s="17" t="e">
        <f t="shared" si="20"/>
        <v>#REF!</v>
      </c>
      <c r="E571" s="18"/>
      <c r="F571" s="7"/>
      <c r="G571" s="19"/>
      <c r="H571" s="17"/>
      <c r="I571" s="17"/>
      <c r="J571" s="35">
        <f t="shared" si="21"/>
        <v>39173</v>
      </c>
      <c r="K571" s="20"/>
      <c r="L571" s="7"/>
    </row>
    <row r="572" spans="1:12" s="9" customFormat="1" ht="19.5" hidden="1" thickBot="1" x14ac:dyDescent="0.35">
      <c r="A572" s="19"/>
      <c r="B572" s="17"/>
      <c r="C572" s="17"/>
      <c r="D572" s="17" t="e">
        <f t="shared" si="20"/>
        <v>#REF!</v>
      </c>
      <c r="E572" s="18"/>
      <c r="F572" s="7"/>
      <c r="G572" s="19"/>
      <c r="H572" s="17"/>
      <c r="I572" s="17"/>
      <c r="J572" s="35">
        <f t="shared" si="21"/>
        <v>39173</v>
      </c>
      <c r="K572" s="20"/>
      <c r="L572" s="7"/>
    </row>
    <row r="573" spans="1:12" s="9" customFormat="1" ht="19.5" hidden="1" thickBot="1" x14ac:dyDescent="0.35">
      <c r="A573" s="19"/>
      <c r="B573" s="17"/>
      <c r="C573" s="17"/>
      <c r="D573" s="17" t="e">
        <f t="shared" si="20"/>
        <v>#REF!</v>
      </c>
      <c r="E573" s="18"/>
      <c r="F573" s="7"/>
      <c r="G573" s="19"/>
      <c r="H573" s="17"/>
      <c r="I573" s="17"/>
      <c r="J573" s="35">
        <f t="shared" si="21"/>
        <v>39173</v>
      </c>
      <c r="K573" s="20"/>
      <c r="L573" s="7"/>
    </row>
    <row r="574" spans="1:12" s="9" customFormat="1" ht="19.5" hidden="1" thickBot="1" x14ac:dyDescent="0.35">
      <c r="A574" s="19"/>
      <c r="B574" s="17"/>
      <c r="C574" s="17"/>
      <c r="D574" s="17" t="e">
        <f t="shared" si="20"/>
        <v>#REF!</v>
      </c>
      <c r="E574" s="18"/>
      <c r="F574" s="7"/>
      <c r="G574" s="19"/>
      <c r="H574" s="17"/>
      <c r="I574" s="17"/>
      <c r="J574" s="35">
        <f t="shared" si="21"/>
        <v>39173</v>
      </c>
      <c r="K574" s="20"/>
      <c r="L574" s="7"/>
    </row>
    <row r="575" spans="1:12" s="9" customFormat="1" ht="19.5" hidden="1" thickBot="1" x14ac:dyDescent="0.35">
      <c r="A575" s="19"/>
      <c r="B575" s="17"/>
      <c r="C575" s="17"/>
      <c r="D575" s="17" t="e">
        <f t="shared" si="20"/>
        <v>#REF!</v>
      </c>
      <c r="E575" s="18"/>
      <c r="F575" s="7"/>
      <c r="G575" s="19"/>
      <c r="H575" s="17"/>
      <c r="I575" s="17"/>
      <c r="J575" s="35">
        <f t="shared" si="21"/>
        <v>39173</v>
      </c>
      <c r="K575" s="20"/>
      <c r="L575" s="7"/>
    </row>
    <row r="576" spans="1:12" s="9" customFormat="1" ht="19.5" hidden="1" thickBot="1" x14ac:dyDescent="0.35">
      <c r="A576" s="19"/>
      <c r="B576" s="17"/>
      <c r="C576" s="17"/>
      <c r="D576" s="17" t="e">
        <f t="shared" si="20"/>
        <v>#REF!</v>
      </c>
      <c r="E576" s="18"/>
      <c r="F576" s="7"/>
      <c r="G576" s="19"/>
      <c r="H576" s="17"/>
      <c r="I576" s="17"/>
      <c r="J576" s="35">
        <f t="shared" si="21"/>
        <v>39173</v>
      </c>
      <c r="K576" s="20"/>
      <c r="L576" s="7"/>
    </row>
    <row r="577" spans="1:12" s="9" customFormat="1" ht="19.5" hidden="1" thickBot="1" x14ac:dyDescent="0.35">
      <c r="A577" s="19"/>
      <c r="B577" s="17"/>
      <c r="C577" s="17"/>
      <c r="D577" s="17" t="e">
        <f t="shared" si="20"/>
        <v>#REF!</v>
      </c>
      <c r="E577" s="18"/>
      <c r="F577" s="7"/>
      <c r="G577" s="19"/>
      <c r="H577" s="17"/>
      <c r="I577" s="17"/>
      <c r="J577" s="35">
        <f t="shared" si="21"/>
        <v>39173</v>
      </c>
      <c r="K577" s="20"/>
      <c r="L577" s="7"/>
    </row>
    <row r="578" spans="1:12" s="9" customFormat="1" ht="19.5" hidden="1" thickBot="1" x14ac:dyDescent="0.35">
      <c r="A578" s="19"/>
      <c r="B578" s="17"/>
      <c r="C578" s="17"/>
      <c r="D578" s="17" t="e">
        <f t="shared" si="20"/>
        <v>#REF!</v>
      </c>
      <c r="E578" s="18"/>
      <c r="F578" s="7"/>
      <c r="G578" s="19"/>
      <c r="H578" s="17"/>
      <c r="I578" s="17"/>
      <c r="J578" s="35">
        <f t="shared" si="21"/>
        <v>39173</v>
      </c>
      <c r="K578" s="20"/>
      <c r="L578" s="7"/>
    </row>
    <row r="579" spans="1:12" s="9" customFormat="1" ht="19.5" hidden="1" thickBot="1" x14ac:dyDescent="0.35">
      <c r="A579" s="19"/>
      <c r="B579" s="17"/>
      <c r="C579" s="17"/>
      <c r="D579" s="17" t="e">
        <f t="shared" si="20"/>
        <v>#REF!</v>
      </c>
      <c r="E579" s="18"/>
      <c r="F579" s="7"/>
      <c r="G579" s="19"/>
      <c r="H579" s="17"/>
      <c r="I579" s="17"/>
      <c r="J579" s="35">
        <f t="shared" si="21"/>
        <v>39173</v>
      </c>
      <c r="K579" s="20"/>
      <c r="L579" s="7"/>
    </row>
    <row r="580" spans="1:12" s="9" customFormat="1" ht="19.5" hidden="1" thickBot="1" x14ac:dyDescent="0.35">
      <c r="A580" s="19"/>
      <c r="B580" s="17"/>
      <c r="C580" s="17"/>
      <c r="D580" s="17" t="e">
        <f t="shared" si="20"/>
        <v>#REF!</v>
      </c>
      <c r="E580" s="18"/>
      <c r="F580" s="7"/>
      <c r="G580" s="19"/>
      <c r="H580" s="17"/>
      <c r="I580" s="17"/>
      <c r="J580" s="35">
        <f t="shared" si="21"/>
        <v>39173</v>
      </c>
      <c r="K580" s="20"/>
      <c r="L580" s="7"/>
    </row>
    <row r="581" spans="1:12" s="9" customFormat="1" ht="19.5" hidden="1" thickBot="1" x14ac:dyDescent="0.35">
      <c r="A581" s="19"/>
      <c r="B581" s="17"/>
      <c r="C581" s="17"/>
      <c r="D581" s="17" t="e">
        <f t="shared" si="20"/>
        <v>#REF!</v>
      </c>
      <c r="E581" s="18"/>
      <c r="F581" s="7"/>
      <c r="G581" s="19"/>
      <c r="H581" s="17"/>
      <c r="I581" s="17"/>
      <c r="J581" s="35">
        <f t="shared" si="21"/>
        <v>39173</v>
      </c>
      <c r="K581" s="20"/>
      <c r="L581" s="7"/>
    </row>
    <row r="582" spans="1:12" s="9" customFormat="1" ht="19.5" hidden="1" thickBot="1" x14ac:dyDescent="0.35">
      <c r="A582" s="19"/>
      <c r="B582" s="17"/>
      <c r="C582" s="17"/>
      <c r="D582" s="17" t="e">
        <f t="shared" si="20"/>
        <v>#REF!</v>
      </c>
      <c r="E582" s="18"/>
      <c r="F582" s="7"/>
      <c r="G582" s="19"/>
      <c r="H582" s="17"/>
      <c r="I582" s="17"/>
      <c r="J582" s="35">
        <f t="shared" si="21"/>
        <v>39173</v>
      </c>
      <c r="K582" s="20"/>
      <c r="L582" s="7"/>
    </row>
    <row r="583" spans="1:12" s="9" customFormat="1" ht="19.5" hidden="1" thickBot="1" x14ac:dyDescent="0.35">
      <c r="A583" s="19"/>
      <c r="B583" s="17"/>
      <c r="C583" s="17"/>
      <c r="D583" s="17" t="e">
        <f t="shared" si="20"/>
        <v>#REF!</v>
      </c>
      <c r="E583" s="18"/>
      <c r="F583" s="7"/>
      <c r="G583" s="19"/>
      <c r="H583" s="17"/>
      <c r="I583" s="17"/>
      <c r="J583" s="35">
        <f t="shared" si="21"/>
        <v>39173</v>
      </c>
      <c r="K583" s="20"/>
      <c r="L583" s="7"/>
    </row>
    <row r="584" spans="1:12" s="9" customFormat="1" ht="19.5" hidden="1" thickBot="1" x14ac:dyDescent="0.35">
      <c r="A584" s="19"/>
      <c r="B584" s="17"/>
      <c r="C584" s="17"/>
      <c r="D584" s="17" t="e">
        <f t="shared" si="20"/>
        <v>#REF!</v>
      </c>
      <c r="E584" s="18"/>
      <c r="F584" s="7"/>
      <c r="G584" s="19"/>
      <c r="H584" s="17"/>
      <c r="I584" s="17"/>
      <c r="J584" s="35">
        <f t="shared" si="21"/>
        <v>39173</v>
      </c>
      <c r="K584" s="20"/>
      <c r="L584" s="7"/>
    </row>
    <row r="585" spans="1:12" s="9" customFormat="1" ht="19.5" hidden="1" thickBot="1" x14ac:dyDescent="0.35">
      <c r="A585" s="19"/>
      <c r="B585" s="17"/>
      <c r="C585" s="17"/>
      <c r="D585" s="17" t="e">
        <f t="shared" si="20"/>
        <v>#REF!</v>
      </c>
      <c r="E585" s="18"/>
      <c r="F585" s="7"/>
      <c r="G585" s="19"/>
      <c r="H585" s="17"/>
      <c r="I585" s="17"/>
      <c r="J585" s="35">
        <f t="shared" si="21"/>
        <v>39173</v>
      </c>
      <c r="K585" s="20"/>
      <c r="L585" s="7"/>
    </row>
    <row r="586" spans="1:12" s="9" customFormat="1" ht="19.5" hidden="1" thickBot="1" x14ac:dyDescent="0.35">
      <c r="A586" s="19"/>
      <c r="B586" s="17"/>
      <c r="C586" s="17"/>
      <c r="D586" s="17" t="e">
        <f t="shared" si="20"/>
        <v>#REF!</v>
      </c>
      <c r="E586" s="18"/>
      <c r="F586" s="7"/>
      <c r="G586" s="19"/>
      <c r="H586" s="17"/>
      <c r="I586" s="17"/>
      <c r="J586" s="35">
        <f t="shared" si="21"/>
        <v>39173</v>
      </c>
      <c r="K586" s="20"/>
      <c r="L586" s="7"/>
    </row>
    <row r="587" spans="1:12" s="9" customFormat="1" ht="19.5" hidden="1" thickBot="1" x14ac:dyDescent="0.35">
      <c r="A587" s="19"/>
      <c r="B587" s="17"/>
      <c r="C587" s="17"/>
      <c r="D587" s="17" t="e">
        <f t="shared" si="20"/>
        <v>#REF!</v>
      </c>
      <c r="E587" s="18"/>
      <c r="F587" s="7"/>
      <c r="G587" s="19"/>
      <c r="H587" s="17"/>
      <c r="I587" s="17"/>
      <c r="J587" s="35">
        <f t="shared" si="21"/>
        <v>39173</v>
      </c>
      <c r="K587" s="20"/>
      <c r="L587" s="7"/>
    </row>
    <row r="588" spans="1:12" s="9" customFormat="1" ht="19.5" hidden="1" thickBot="1" x14ac:dyDescent="0.35">
      <c r="A588" s="19"/>
      <c r="B588" s="17"/>
      <c r="C588" s="17"/>
      <c r="D588" s="17" t="e">
        <f t="shared" si="20"/>
        <v>#REF!</v>
      </c>
      <c r="E588" s="18"/>
      <c r="F588" s="7"/>
      <c r="G588" s="19"/>
      <c r="H588" s="17"/>
      <c r="I588" s="17"/>
      <c r="J588" s="35">
        <f t="shared" si="21"/>
        <v>39173</v>
      </c>
      <c r="K588" s="20"/>
      <c r="L588" s="7"/>
    </row>
    <row r="589" spans="1:12" s="9" customFormat="1" ht="19.5" hidden="1" thickBot="1" x14ac:dyDescent="0.35">
      <c r="A589" s="19"/>
      <c r="B589" s="17"/>
      <c r="C589" s="17"/>
      <c r="D589" s="17" t="e">
        <f t="shared" si="20"/>
        <v>#REF!</v>
      </c>
      <c r="E589" s="18"/>
      <c r="F589" s="7"/>
      <c r="G589" s="19"/>
      <c r="H589" s="17"/>
      <c r="I589" s="17"/>
      <c r="J589" s="35">
        <f t="shared" si="21"/>
        <v>39173</v>
      </c>
      <c r="K589" s="20"/>
      <c r="L589" s="7"/>
    </row>
    <row r="590" spans="1:12" s="9" customFormat="1" ht="19.5" hidden="1" thickBot="1" x14ac:dyDescent="0.35">
      <c r="A590" s="19"/>
      <c r="B590" s="17"/>
      <c r="C590" s="17"/>
      <c r="D590" s="17" t="e">
        <f t="shared" si="20"/>
        <v>#REF!</v>
      </c>
      <c r="E590" s="18"/>
      <c r="F590" s="7"/>
      <c r="G590" s="19"/>
      <c r="H590" s="17"/>
      <c r="I590" s="17"/>
      <c r="J590" s="35">
        <f t="shared" si="21"/>
        <v>39173</v>
      </c>
      <c r="K590" s="20"/>
      <c r="L590" s="7"/>
    </row>
    <row r="591" spans="1:12" s="9" customFormat="1" ht="19.5" hidden="1" thickBot="1" x14ac:dyDescent="0.35">
      <c r="A591" s="19"/>
      <c r="B591" s="17"/>
      <c r="C591" s="17"/>
      <c r="D591" s="17" t="e">
        <f t="shared" si="20"/>
        <v>#REF!</v>
      </c>
      <c r="E591" s="18"/>
      <c r="F591" s="7"/>
      <c r="G591" s="19"/>
      <c r="H591" s="17"/>
      <c r="I591" s="17"/>
      <c r="J591" s="35">
        <f t="shared" si="21"/>
        <v>39173</v>
      </c>
      <c r="K591" s="20"/>
      <c r="L591" s="7"/>
    </row>
    <row r="592" spans="1:12" s="9" customFormat="1" ht="19.5" hidden="1" thickBot="1" x14ac:dyDescent="0.35">
      <c r="A592" s="19"/>
      <c r="B592" s="17"/>
      <c r="C592" s="17"/>
      <c r="D592" s="17" t="e">
        <f t="shared" si="20"/>
        <v>#REF!</v>
      </c>
      <c r="E592" s="18"/>
      <c r="F592" s="7"/>
      <c r="G592" s="19"/>
      <c r="H592" s="17"/>
      <c r="I592" s="17"/>
      <c r="J592" s="35">
        <f t="shared" si="21"/>
        <v>39173</v>
      </c>
      <c r="K592" s="20"/>
      <c r="L592" s="7"/>
    </row>
    <row r="593" spans="1:12" s="9" customFormat="1" ht="19.5" hidden="1" thickBot="1" x14ac:dyDescent="0.35">
      <c r="A593" s="19"/>
      <c r="B593" s="17"/>
      <c r="C593" s="17"/>
      <c r="D593" s="17" t="e">
        <f t="shared" si="20"/>
        <v>#REF!</v>
      </c>
      <c r="E593" s="18"/>
      <c r="F593" s="7"/>
      <c r="G593" s="19"/>
      <c r="H593" s="17"/>
      <c r="I593" s="17"/>
      <c r="J593" s="35">
        <f t="shared" si="21"/>
        <v>39173</v>
      </c>
      <c r="K593" s="20"/>
      <c r="L593" s="7"/>
    </row>
    <row r="594" spans="1:12" s="9" customFormat="1" ht="19.5" hidden="1" thickBot="1" x14ac:dyDescent="0.35">
      <c r="A594" s="19"/>
      <c r="B594" s="17"/>
      <c r="C594" s="17"/>
      <c r="D594" s="17" t="e">
        <f t="shared" si="20"/>
        <v>#REF!</v>
      </c>
      <c r="E594" s="18"/>
      <c r="F594" s="7"/>
      <c r="G594" s="19"/>
      <c r="H594" s="17"/>
      <c r="I594" s="17"/>
      <c r="J594" s="35">
        <f t="shared" si="21"/>
        <v>39173</v>
      </c>
      <c r="K594" s="20"/>
      <c r="L594" s="7"/>
    </row>
    <row r="595" spans="1:12" s="9" customFormat="1" ht="19.5" hidden="1" thickBot="1" x14ac:dyDescent="0.35">
      <c r="A595" s="19"/>
      <c r="B595" s="17"/>
      <c r="C595" s="17"/>
      <c r="D595" s="17" t="e">
        <f t="shared" si="20"/>
        <v>#REF!</v>
      </c>
      <c r="E595" s="18"/>
      <c r="F595" s="7"/>
      <c r="G595" s="19"/>
      <c r="H595" s="17"/>
      <c r="I595" s="17"/>
      <c r="J595" s="35">
        <f t="shared" si="21"/>
        <v>39173</v>
      </c>
      <c r="K595" s="20"/>
      <c r="L595" s="7"/>
    </row>
    <row r="596" spans="1:12" s="9" customFormat="1" ht="19.5" hidden="1" thickBot="1" x14ac:dyDescent="0.35">
      <c r="A596" s="19"/>
      <c r="B596" s="17"/>
      <c r="C596" s="17"/>
      <c r="D596" s="17" t="e">
        <f t="shared" si="20"/>
        <v>#REF!</v>
      </c>
      <c r="E596" s="18"/>
      <c r="F596" s="7"/>
      <c r="G596" s="19"/>
      <c r="H596" s="17"/>
      <c r="I596" s="17"/>
      <c r="J596" s="35">
        <f t="shared" si="21"/>
        <v>39173</v>
      </c>
      <c r="K596" s="20"/>
      <c r="L596" s="7"/>
    </row>
    <row r="597" spans="1:12" s="9" customFormat="1" ht="19.5" hidden="1" thickBot="1" x14ac:dyDescent="0.35">
      <c r="A597" s="19"/>
      <c r="B597" s="17"/>
      <c r="C597" s="17"/>
      <c r="D597" s="17" t="e">
        <f t="shared" si="20"/>
        <v>#REF!</v>
      </c>
      <c r="E597" s="18"/>
      <c r="F597" s="7"/>
      <c r="G597" s="19"/>
      <c r="H597" s="17"/>
      <c r="I597" s="17"/>
      <c r="J597" s="35">
        <f t="shared" si="21"/>
        <v>39173</v>
      </c>
      <c r="K597" s="20"/>
      <c r="L597" s="7"/>
    </row>
    <row r="598" spans="1:12" s="9" customFormat="1" ht="19.5" hidden="1" thickBot="1" x14ac:dyDescent="0.35">
      <c r="A598" s="19"/>
      <c r="B598" s="17"/>
      <c r="C598" s="17"/>
      <c r="D598" s="17" t="e">
        <f t="shared" si="20"/>
        <v>#REF!</v>
      </c>
      <c r="E598" s="18"/>
      <c r="F598" s="7"/>
      <c r="G598" s="19"/>
      <c r="H598" s="17"/>
      <c r="I598" s="17"/>
      <c r="J598" s="35">
        <f t="shared" si="21"/>
        <v>39173</v>
      </c>
      <c r="K598" s="20"/>
      <c r="L598" s="7"/>
    </row>
    <row r="599" spans="1:12" s="9" customFormat="1" ht="19.5" hidden="1" thickBot="1" x14ac:dyDescent="0.35">
      <c r="A599" s="19"/>
      <c r="B599" s="17"/>
      <c r="C599" s="17"/>
      <c r="D599" s="17" t="e">
        <f t="shared" si="20"/>
        <v>#REF!</v>
      </c>
      <c r="E599" s="18"/>
      <c r="F599" s="7"/>
      <c r="G599" s="19"/>
      <c r="H599" s="17"/>
      <c r="I599" s="17"/>
      <c r="J599" s="35">
        <f t="shared" si="21"/>
        <v>39173</v>
      </c>
      <c r="K599" s="20"/>
      <c r="L599" s="7"/>
    </row>
    <row r="600" spans="1:12" s="9" customFormat="1" ht="19.5" hidden="1" thickBot="1" x14ac:dyDescent="0.35">
      <c r="A600" s="19"/>
      <c r="B600" s="17"/>
      <c r="C600" s="17"/>
      <c r="D600" s="17" t="e">
        <f t="shared" si="20"/>
        <v>#REF!</v>
      </c>
      <c r="E600" s="18"/>
      <c r="F600" s="7"/>
      <c r="G600" s="19"/>
      <c r="H600" s="17"/>
      <c r="I600" s="17"/>
      <c r="J600" s="35">
        <f t="shared" si="21"/>
        <v>39173</v>
      </c>
      <c r="K600" s="20"/>
      <c r="L600" s="7"/>
    </row>
    <row r="601" spans="1:12" s="9" customFormat="1" ht="19.5" hidden="1" thickBot="1" x14ac:dyDescent="0.35">
      <c r="A601" s="19"/>
      <c r="B601" s="17"/>
      <c r="C601" s="17"/>
      <c r="D601" s="17" t="e">
        <f t="shared" si="20"/>
        <v>#REF!</v>
      </c>
      <c r="E601" s="18"/>
      <c r="F601" s="7"/>
      <c r="G601" s="19"/>
      <c r="H601" s="17"/>
      <c r="I601" s="17"/>
      <c r="J601" s="35">
        <f t="shared" si="21"/>
        <v>39173</v>
      </c>
      <c r="K601" s="20"/>
      <c r="L601" s="7"/>
    </row>
    <row r="602" spans="1:12" s="9" customFormat="1" ht="19.5" hidden="1" thickBot="1" x14ac:dyDescent="0.35">
      <c r="A602" s="19"/>
      <c r="B602" s="17"/>
      <c r="C602" s="17"/>
      <c r="D602" s="17" t="e">
        <f t="shared" si="20"/>
        <v>#REF!</v>
      </c>
      <c r="E602" s="18"/>
      <c r="F602" s="7"/>
      <c r="G602" s="19"/>
      <c r="H602" s="17"/>
      <c r="I602" s="17"/>
      <c r="J602" s="35">
        <f t="shared" si="21"/>
        <v>39173</v>
      </c>
      <c r="K602" s="20"/>
      <c r="L602" s="7"/>
    </row>
    <row r="603" spans="1:12" s="9" customFormat="1" ht="19.5" hidden="1" thickBot="1" x14ac:dyDescent="0.35">
      <c r="A603" s="19"/>
      <c r="B603" s="17"/>
      <c r="C603" s="17"/>
      <c r="D603" s="17" t="e">
        <f t="shared" si="20"/>
        <v>#REF!</v>
      </c>
      <c r="E603" s="18"/>
      <c r="F603" s="7"/>
      <c r="G603" s="19"/>
      <c r="H603" s="17"/>
      <c r="I603" s="17"/>
      <c r="J603" s="35">
        <f t="shared" si="21"/>
        <v>39173</v>
      </c>
      <c r="K603" s="20"/>
      <c r="L603" s="7"/>
    </row>
    <row r="604" spans="1:12" s="9" customFormat="1" ht="19.5" hidden="1" thickBot="1" x14ac:dyDescent="0.35">
      <c r="A604" s="19"/>
      <c r="B604" s="17"/>
      <c r="C604" s="17"/>
      <c r="D604" s="17" t="e">
        <f t="shared" si="20"/>
        <v>#REF!</v>
      </c>
      <c r="E604" s="18"/>
      <c r="F604" s="7"/>
      <c r="G604" s="19"/>
      <c r="H604" s="17"/>
      <c r="I604" s="17"/>
      <c r="J604" s="35">
        <f t="shared" si="21"/>
        <v>39173</v>
      </c>
      <c r="K604" s="20"/>
      <c r="L604" s="7"/>
    </row>
    <row r="605" spans="1:12" s="9" customFormat="1" ht="19.5" hidden="1" thickBot="1" x14ac:dyDescent="0.35">
      <c r="A605" s="19"/>
      <c r="B605" s="17"/>
      <c r="C605" s="17"/>
      <c r="D605" s="17" t="e">
        <f t="shared" si="20"/>
        <v>#REF!</v>
      </c>
      <c r="E605" s="18"/>
      <c r="F605" s="7"/>
      <c r="G605" s="19"/>
      <c r="H605" s="17"/>
      <c r="I605" s="17"/>
      <c r="J605" s="35">
        <f t="shared" si="21"/>
        <v>39173</v>
      </c>
      <c r="K605" s="20"/>
      <c r="L605" s="7"/>
    </row>
    <row r="606" spans="1:12" s="9" customFormat="1" ht="19.5" hidden="1" thickBot="1" x14ac:dyDescent="0.35">
      <c r="A606" s="19"/>
      <c r="B606" s="17"/>
      <c r="C606" s="17"/>
      <c r="D606" s="17" t="e">
        <f t="shared" si="20"/>
        <v>#REF!</v>
      </c>
      <c r="E606" s="18"/>
      <c r="F606" s="7"/>
      <c r="G606" s="19"/>
      <c r="H606" s="17"/>
      <c r="I606" s="17"/>
      <c r="J606" s="35">
        <f t="shared" si="21"/>
        <v>39173</v>
      </c>
      <c r="K606" s="20"/>
      <c r="L606" s="7"/>
    </row>
    <row r="607" spans="1:12" s="9" customFormat="1" ht="19.5" hidden="1" thickBot="1" x14ac:dyDescent="0.35">
      <c r="A607" s="19"/>
      <c r="B607" s="17"/>
      <c r="C607" s="17"/>
      <c r="D607" s="17" t="e">
        <f t="shared" si="20"/>
        <v>#REF!</v>
      </c>
      <c r="E607" s="18"/>
      <c r="F607" s="7"/>
      <c r="G607" s="19"/>
      <c r="H607" s="17"/>
      <c r="I607" s="17"/>
      <c r="J607" s="35">
        <f t="shared" si="21"/>
        <v>39173</v>
      </c>
      <c r="K607" s="20"/>
      <c r="L607" s="7"/>
    </row>
    <row r="608" spans="1:12" s="9" customFormat="1" ht="19.5" hidden="1" thickBot="1" x14ac:dyDescent="0.35">
      <c r="A608" s="19"/>
      <c r="B608" s="17"/>
      <c r="C608" s="17"/>
      <c r="D608" s="17" t="e">
        <f t="shared" si="20"/>
        <v>#REF!</v>
      </c>
      <c r="E608" s="18"/>
      <c r="F608" s="7"/>
      <c r="G608" s="19"/>
      <c r="H608" s="17"/>
      <c r="I608" s="17"/>
      <c r="J608" s="35">
        <f t="shared" si="21"/>
        <v>39173</v>
      </c>
      <c r="K608" s="20"/>
      <c r="L608" s="7"/>
    </row>
    <row r="609" spans="1:12" s="9" customFormat="1" ht="19.5" hidden="1" thickBot="1" x14ac:dyDescent="0.35">
      <c r="A609" s="19"/>
      <c r="B609" s="17"/>
      <c r="C609" s="17"/>
      <c r="D609" s="17" t="e">
        <f t="shared" si="20"/>
        <v>#REF!</v>
      </c>
      <c r="E609" s="18"/>
      <c r="F609" s="7"/>
      <c r="G609" s="19"/>
      <c r="H609" s="17"/>
      <c r="I609" s="17"/>
      <c r="J609" s="35">
        <f t="shared" si="21"/>
        <v>39173</v>
      </c>
      <c r="K609" s="20"/>
      <c r="L609" s="7"/>
    </row>
    <row r="610" spans="1:12" s="9" customFormat="1" ht="19.5" hidden="1" thickBot="1" x14ac:dyDescent="0.35">
      <c r="A610" s="19"/>
      <c r="B610" s="17"/>
      <c r="C610" s="17"/>
      <c r="D610" s="17" t="e">
        <f t="shared" si="20"/>
        <v>#REF!</v>
      </c>
      <c r="E610" s="18"/>
      <c r="F610" s="7"/>
      <c r="G610" s="19"/>
      <c r="H610" s="17"/>
      <c r="I610" s="17"/>
      <c r="J610" s="35">
        <f t="shared" si="21"/>
        <v>39173</v>
      </c>
      <c r="K610" s="20"/>
      <c r="L610" s="7"/>
    </row>
    <row r="611" spans="1:12" s="9" customFormat="1" ht="19.5" hidden="1" thickBot="1" x14ac:dyDescent="0.35">
      <c r="A611" s="19"/>
      <c r="B611" s="17"/>
      <c r="C611" s="17"/>
      <c r="D611" s="17" t="e">
        <f t="shared" si="20"/>
        <v>#REF!</v>
      </c>
      <c r="E611" s="18"/>
      <c r="F611" s="7"/>
      <c r="G611" s="19"/>
      <c r="H611" s="17"/>
      <c r="I611" s="17"/>
      <c r="J611" s="35">
        <f t="shared" si="21"/>
        <v>39173</v>
      </c>
      <c r="K611" s="20"/>
      <c r="L611" s="7"/>
    </row>
    <row r="612" spans="1:12" s="9" customFormat="1" ht="19.5" hidden="1" thickBot="1" x14ac:dyDescent="0.35">
      <c r="A612" s="19"/>
      <c r="B612" s="17"/>
      <c r="C612" s="17"/>
      <c r="D612" s="17" t="e">
        <f t="shared" si="20"/>
        <v>#REF!</v>
      </c>
      <c r="E612" s="18"/>
      <c r="F612" s="7"/>
      <c r="G612" s="19"/>
      <c r="H612" s="17"/>
      <c r="I612" s="17"/>
      <c r="J612" s="35">
        <f t="shared" si="21"/>
        <v>39173</v>
      </c>
      <c r="K612" s="20"/>
      <c r="L612" s="7"/>
    </row>
    <row r="613" spans="1:12" s="9" customFormat="1" ht="19.5" hidden="1" thickBot="1" x14ac:dyDescent="0.35">
      <c r="A613" s="19"/>
      <c r="B613" s="17"/>
      <c r="C613" s="17"/>
      <c r="D613" s="17" t="e">
        <f t="shared" si="20"/>
        <v>#REF!</v>
      </c>
      <c r="E613" s="18"/>
      <c r="F613" s="7"/>
      <c r="G613" s="19"/>
      <c r="H613" s="17"/>
      <c r="I613" s="17"/>
      <c r="J613" s="35">
        <f t="shared" si="21"/>
        <v>39173</v>
      </c>
      <c r="K613" s="20"/>
      <c r="L613" s="7"/>
    </row>
    <row r="614" spans="1:12" s="9" customFormat="1" ht="19.5" hidden="1" thickBot="1" x14ac:dyDescent="0.35">
      <c r="A614" s="19"/>
      <c r="B614" s="17"/>
      <c r="C614" s="17"/>
      <c r="D614" s="17" t="e">
        <f t="shared" si="20"/>
        <v>#REF!</v>
      </c>
      <c r="E614" s="18"/>
      <c r="F614" s="7"/>
      <c r="G614" s="19"/>
      <c r="H614" s="17"/>
      <c r="I614" s="17"/>
      <c r="J614" s="35">
        <f t="shared" si="21"/>
        <v>39173</v>
      </c>
      <c r="K614" s="20"/>
      <c r="L614" s="7"/>
    </row>
    <row r="615" spans="1:12" s="9" customFormat="1" ht="19.5" hidden="1" thickBot="1" x14ac:dyDescent="0.35">
      <c r="A615" s="19"/>
      <c r="B615" s="17"/>
      <c r="C615" s="17"/>
      <c r="D615" s="17" t="e">
        <f t="shared" si="20"/>
        <v>#REF!</v>
      </c>
      <c r="E615" s="18"/>
      <c r="F615" s="7"/>
      <c r="G615" s="19"/>
      <c r="H615" s="17"/>
      <c r="I615" s="17"/>
      <c r="J615" s="35">
        <f t="shared" si="21"/>
        <v>39173</v>
      </c>
      <c r="K615" s="20"/>
      <c r="L615" s="7"/>
    </row>
    <row r="616" spans="1:12" s="9" customFormat="1" ht="19.5" hidden="1" thickBot="1" x14ac:dyDescent="0.35">
      <c r="A616" s="19"/>
      <c r="B616" s="17"/>
      <c r="C616" s="17"/>
      <c r="D616" s="17" t="e">
        <f t="shared" si="20"/>
        <v>#REF!</v>
      </c>
      <c r="E616" s="18"/>
      <c r="F616" s="7"/>
      <c r="G616" s="19"/>
      <c r="H616" s="17"/>
      <c r="I616" s="17"/>
      <c r="J616" s="35">
        <f t="shared" si="21"/>
        <v>39173</v>
      </c>
      <c r="K616" s="20"/>
      <c r="L616" s="7"/>
    </row>
    <row r="617" spans="1:12" s="9" customFormat="1" ht="19.5" hidden="1" thickBot="1" x14ac:dyDescent="0.35">
      <c r="A617" s="19"/>
      <c r="B617" s="17"/>
      <c r="C617" s="17"/>
      <c r="D617" s="17" t="e">
        <f t="shared" si="20"/>
        <v>#REF!</v>
      </c>
      <c r="E617" s="18"/>
      <c r="F617" s="7"/>
      <c r="G617" s="19"/>
      <c r="H617" s="17"/>
      <c r="I617" s="17"/>
      <c r="J617" s="35">
        <f t="shared" si="21"/>
        <v>39173</v>
      </c>
      <c r="K617" s="20"/>
      <c r="L617" s="7"/>
    </row>
    <row r="618" spans="1:12" s="9" customFormat="1" ht="19.5" hidden="1" thickBot="1" x14ac:dyDescent="0.35">
      <c r="A618" s="19"/>
      <c r="B618" s="17"/>
      <c r="C618" s="17"/>
      <c r="D618" s="17" t="e">
        <f t="shared" si="20"/>
        <v>#REF!</v>
      </c>
      <c r="E618" s="18"/>
      <c r="F618" s="7"/>
      <c r="G618" s="19"/>
      <c r="H618" s="17"/>
      <c r="I618" s="17"/>
      <c r="J618" s="35">
        <f t="shared" si="21"/>
        <v>39173</v>
      </c>
      <c r="K618" s="20"/>
      <c r="L618" s="7"/>
    </row>
    <row r="619" spans="1:12" s="9" customFormat="1" ht="19.5" hidden="1" thickBot="1" x14ac:dyDescent="0.35">
      <c r="A619" s="19"/>
      <c r="B619" s="17"/>
      <c r="C619" s="17"/>
      <c r="D619" s="17" t="e">
        <f t="shared" si="20"/>
        <v>#REF!</v>
      </c>
      <c r="E619" s="18"/>
      <c r="F619" s="7"/>
      <c r="G619" s="19"/>
      <c r="H619" s="17"/>
      <c r="I619" s="17"/>
      <c r="J619" s="35">
        <f t="shared" si="21"/>
        <v>39173</v>
      </c>
      <c r="K619" s="20"/>
      <c r="L619" s="7"/>
    </row>
    <row r="620" spans="1:12" s="9" customFormat="1" ht="19.5" hidden="1" thickBot="1" x14ac:dyDescent="0.35">
      <c r="A620" s="19"/>
      <c r="B620" s="17"/>
      <c r="C620" s="17"/>
      <c r="D620" s="17" t="e">
        <f t="shared" si="20"/>
        <v>#REF!</v>
      </c>
      <c r="E620" s="18"/>
      <c r="F620" s="7"/>
      <c r="G620" s="19"/>
      <c r="H620" s="17"/>
      <c r="I620" s="17"/>
      <c r="J620" s="35">
        <f t="shared" si="21"/>
        <v>39173</v>
      </c>
      <c r="K620" s="20"/>
      <c r="L620" s="7"/>
    </row>
    <row r="621" spans="1:12" s="9" customFormat="1" ht="19.5" hidden="1" thickBot="1" x14ac:dyDescent="0.35">
      <c r="A621" s="19"/>
      <c r="B621" s="17"/>
      <c r="C621" s="17"/>
      <c r="D621" s="17" t="e">
        <f t="shared" ref="D621:D684" si="22">D620+B621-C621</f>
        <v>#REF!</v>
      </c>
      <c r="E621" s="18"/>
      <c r="F621" s="7"/>
      <c r="G621" s="19"/>
      <c r="H621" s="17"/>
      <c r="I621" s="17"/>
      <c r="J621" s="35">
        <f t="shared" si="21"/>
        <v>39173</v>
      </c>
      <c r="K621" s="20"/>
      <c r="L621" s="7"/>
    </row>
    <row r="622" spans="1:12" s="9" customFormat="1" ht="19.5" hidden="1" thickBot="1" x14ac:dyDescent="0.35">
      <c r="A622" s="19"/>
      <c r="B622" s="17"/>
      <c r="C622" s="17"/>
      <c r="D622" s="17" t="e">
        <f t="shared" si="22"/>
        <v>#REF!</v>
      </c>
      <c r="E622" s="18"/>
      <c r="F622" s="7"/>
      <c r="G622" s="19"/>
      <c r="H622" s="17"/>
      <c r="I622" s="17"/>
      <c r="J622" s="35">
        <f t="shared" ref="J622:J685" si="23">J621+H622-I622</f>
        <v>39173</v>
      </c>
      <c r="K622" s="20"/>
      <c r="L622" s="7"/>
    </row>
    <row r="623" spans="1:12" s="9" customFormat="1" ht="19.5" hidden="1" thickBot="1" x14ac:dyDescent="0.35">
      <c r="A623" s="19"/>
      <c r="B623" s="17"/>
      <c r="C623" s="17"/>
      <c r="D623" s="17" t="e">
        <f t="shared" si="22"/>
        <v>#REF!</v>
      </c>
      <c r="E623" s="18"/>
      <c r="F623" s="7"/>
      <c r="G623" s="19"/>
      <c r="H623" s="17"/>
      <c r="I623" s="17"/>
      <c r="J623" s="35">
        <f t="shared" si="23"/>
        <v>39173</v>
      </c>
      <c r="K623" s="20"/>
      <c r="L623" s="7"/>
    </row>
    <row r="624" spans="1:12" s="9" customFormat="1" ht="19.5" hidden="1" thickBot="1" x14ac:dyDescent="0.35">
      <c r="A624" s="19"/>
      <c r="B624" s="17"/>
      <c r="C624" s="17"/>
      <c r="D624" s="17" t="e">
        <f t="shared" si="22"/>
        <v>#REF!</v>
      </c>
      <c r="E624" s="18"/>
      <c r="F624" s="7"/>
      <c r="G624" s="19"/>
      <c r="H624" s="17"/>
      <c r="I624" s="17"/>
      <c r="J624" s="35">
        <f t="shared" si="23"/>
        <v>39173</v>
      </c>
      <c r="K624" s="20"/>
      <c r="L624" s="7"/>
    </row>
    <row r="625" spans="1:12" s="9" customFormat="1" ht="19.5" hidden="1" thickBot="1" x14ac:dyDescent="0.35">
      <c r="A625" s="19"/>
      <c r="B625" s="17"/>
      <c r="C625" s="17"/>
      <c r="D625" s="17" t="e">
        <f t="shared" si="22"/>
        <v>#REF!</v>
      </c>
      <c r="E625" s="18"/>
      <c r="F625" s="7"/>
      <c r="G625" s="19"/>
      <c r="H625" s="17"/>
      <c r="I625" s="17"/>
      <c r="J625" s="35">
        <f t="shared" si="23"/>
        <v>39173</v>
      </c>
      <c r="K625" s="20"/>
      <c r="L625" s="7"/>
    </row>
    <row r="626" spans="1:12" s="9" customFormat="1" ht="19.5" hidden="1" thickBot="1" x14ac:dyDescent="0.35">
      <c r="A626" s="19"/>
      <c r="B626" s="17"/>
      <c r="C626" s="17"/>
      <c r="D626" s="17" t="e">
        <f t="shared" si="22"/>
        <v>#REF!</v>
      </c>
      <c r="E626" s="18"/>
      <c r="F626" s="7"/>
      <c r="G626" s="19"/>
      <c r="H626" s="17"/>
      <c r="I626" s="17"/>
      <c r="J626" s="35">
        <f t="shared" si="23"/>
        <v>39173</v>
      </c>
      <c r="K626" s="20"/>
      <c r="L626" s="7"/>
    </row>
    <row r="627" spans="1:12" s="9" customFormat="1" ht="19.5" hidden="1" thickBot="1" x14ac:dyDescent="0.35">
      <c r="A627" s="19"/>
      <c r="B627" s="17"/>
      <c r="C627" s="17"/>
      <c r="D627" s="17" t="e">
        <f t="shared" si="22"/>
        <v>#REF!</v>
      </c>
      <c r="E627" s="18"/>
      <c r="F627" s="7"/>
      <c r="G627" s="19"/>
      <c r="H627" s="17"/>
      <c r="I627" s="17"/>
      <c r="J627" s="35">
        <f t="shared" si="23"/>
        <v>39173</v>
      </c>
      <c r="K627" s="20"/>
      <c r="L627" s="7"/>
    </row>
    <row r="628" spans="1:12" s="9" customFormat="1" ht="19.5" hidden="1" thickBot="1" x14ac:dyDescent="0.35">
      <c r="A628" s="19"/>
      <c r="B628" s="17"/>
      <c r="C628" s="17"/>
      <c r="D628" s="17" t="e">
        <f t="shared" si="22"/>
        <v>#REF!</v>
      </c>
      <c r="E628" s="18"/>
      <c r="F628" s="7"/>
      <c r="G628" s="19"/>
      <c r="H628" s="17"/>
      <c r="I628" s="17"/>
      <c r="J628" s="35">
        <f t="shared" si="23"/>
        <v>39173</v>
      </c>
      <c r="K628" s="20"/>
      <c r="L628" s="7"/>
    </row>
    <row r="629" spans="1:12" s="9" customFormat="1" ht="19.5" hidden="1" thickBot="1" x14ac:dyDescent="0.35">
      <c r="A629" s="19"/>
      <c r="B629" s="17"/>
      <c r="C629" s="17"/>
      <c r="D629" s="17" t="e">
        <f t="shared" si="22"/>
        <v>#REF!</v>
      </c>
      <c r="E629" s="18"/>
      <c r="F629" s="7"/>
      <c r="G629" s="19"/>
      <c r="H629" s="17"/>
      <c r="I629" s="17"/>
      <c r="J629" s="35">
        <f t="shared" si="23"/>
        <v>39173</v>
      </c>
      <c r="K629" s="20"/>
      <c r="L629" s="7"/>
    </row>
    <row r="630" spans="1:12" s="9" customFormat="1" ht="19.5" hidden="1" thickBot="1" x14ac:dyDescent="0.35">
      <c r="A630" s="19"/>
      <c r="B630" s="17"/>
      <c r="C630" s="17"/>
      <c r="D630" s="17" t="e">
        <f t="shared" si="22"/>
        <v>#REF!</v>
      </c>
      <c r="E630" s="18"/>
      <c r="F630" s="7"/>
      <c r="G630" s="19"/>
      <c r="H630" s="17"/>
      <c r="I630" s="17"/>
      <c r="J630" s="35">
        <f t="shared" si="23"/>
        <v>39173</v>
      </c>
      <c r="K630" s="20"/>
      <c r="L630" s="7"/>
    </row>
    <row r="631" spans="1:12" s="9" customFormat="1" ht="19.5" hidden="1" thickBot="1" x14ac:dyDescent="0.35">
      <c r="A631" s="19"/>
      <c r="B631" s="17"/>
      <c r="C631" s="17"/>
      <c r="D631" s="17" t="e">
        <f t="shared" si="22"/>
        <v>#REF!</v>
      </c>
      <c r="E631" s="18"/>
      <c r="F631" s="7"/>
      <c r="G631" s="19"/>
      <c r="H631" s="17"/>
      <c r="I631" s="17"/>
      <c r="J631" s="35">
        <f t="shared" si="23"/>
        <v>39173</v>
      </c>
      <c r="K631" s="20"/>
      <c r="L631" s="7"/>
    </row>
    <row r="632" spans="1:12" s="9" customFormat="1" ht="19.5" hidden="1" thickBot="1" x14ac:dyDescent="0.35">
      <c r="A632" s="19"/>
      <c r="B632" s="17"/>
      <c r="C632" s="17"/>
      <c r="D632" s="17" t="e">
        <f t="shared" si="22"/>
        <v>#REF!</v>
      </c>
      <c r="E632" s="18"/>
      <c r="F632" s="7"/>
      <c r="G632" s="19"/>
      <c r="H632" s="17"/>
      <c r="I632" s="17"/>
      <c r="J632" s="35">
        <f t="shared" si="23"/>
        <v>39173</v>
      </c>
      <c r="K632" s="20"/>
      <c r="L632" s="7"/>
    </row>
    <row r="633" spans="1:12" s="9" customFormat="1" ht="19.5" hidden="1" thickBot="1" x14ac:dyDescent="0.35">
      <c r="A633" s="19"/>
      <c r="B633" s="17"/>
      <c r="C633" s="17"/>
      <c r="D633" s="17" t="e">
        <f t="shared" si="22"/>
        <v>#REF!</v>
      </c>
      <c r="E633" s="18"/>
      <c r="F633" s="7"/>
      <c r="G633" s="19"/>
      <c r="H633" s="17"/>
      <c r="I633" s="17"/>
      <c r="J633" s="35">
        <f t="shared" si="23"/>
        <v>39173</v>
      </c>
      <c r="K633" s="20"/>
      <c r="L633" s="7"/>
    </row>
    <row r="634" spans="1:12" s="9" customFormat="1" ht="19.5" hidden="1" thickBot="1" x14ac:dyDescent="0.35">
      <c r="A634" s="19"/>
      <c r="B634" s="17"/>
      <c r="C634" s="17"/>
      <c r="D634" s="17" t="e">
        <f t="shared" si="22"/>
        <v>#REF!</v>
      </c>
      <c r="E634" s="18"/>
      <c r="F634" s="7"/>
      <c r="G634" s="19"/>
      <c r="H634" s="17"/>
      <c r="I634" s="17"/>
      <c r="J634" s="35">
        <f t="shared" si="23"/>
        <v>39173</v>
      </c>
      <c r="K634" s="20"/>
      <c r="L634" s="7"/>
    </row>
    <row r="635" spans="1:12" s="9" customFormat="1" ht="19.5" hidden="1" thickBot="1" x14ac:dyDescent="0.35">
      <c r="A635" s="19"/>
      <c r="B635" s="17"/>
      <c r="C635" s="17"/>
      <c r="D635" s="17" t="e">
        <f t="shared" si="22"/>
        <v>#REF!</v>
      </c>
      <c r="E635" s="18"/>
      <c r="F635" s="7"/>
      <c r="G635" s="19"/>
      <c r="H635" s="17"/>
      <c r="I635" s="17"/>
      <c r="J635" s="35">
        <f t="shared" si="23"/>
        <v>39173</v>
      </c>
      <c r="K635" s="20"/>
      <c r="L635" s="7"/>
    </row>
    <row r="636" spans="1:12" s="9" customFormat="1" ht="19.5" hidden="1" thickBot="1" x14ac:dyDescent="0.35">
      <c r="A636" s="19"/>
      <c r="B636" s="17"/>
      <c r="C636" s="17"/>
      <c r="D636" s="17" t="e">
        <f t="shared" si="22"/>
        <v>#REF!</v>
      </c>
      <c r="E636" s="18"/>
      <c r="F636" s="7"/>
      <c r="G636" s="19"/>
      <c r="H636" s="17"/>
      <c r="I636" s="17"/>
      <c r="J636" s="35">
        <f t="shared" si="23"/>
        <v>39173</v>
      </c>
      <c r="K636" s="20"/>
      <c r="L636" s="7"/>
    </row>
    <row r="637" spans="1:12" s="9" customFormat="1" ht="19.5" hidden="1" thickBot="1" x14ac:dyDescent="0.35">
      <c r="A637" s="19"/>
      <c r="B637" s="17"/>
      <c r="C637" s="17"/>
      <c r="D637" s="17" t="e">
        <f t="shared" si="22"/>
        <v>#REF!</v>
      </c>
      <c r="E637" s="18"/>
      <c r="F637" s="7"/>
      <c r="G637" s="19"/>
      <c r="H637" s="17"/>
      <c r="I637" s="17"/>
      <c r="J637" s="35">
        <f t="shared" si="23"/>
        <v>39173</v>
      </c>
      <c r="K637" s="20"/>
      <c r="L637" s="7"/>
    </row>
    <row r="638" spans="1:12" s="9" customFormat="1" ht="19.5" hidden="1" thickBot="1" x14ac:dyDescent="0.35">
      <c r="A638" s="19"/>
      <c r="B638" s="17"/>
      <c r="C638" s="17"/>
      <c r="D638" s="17" t="e">
        <f t="shared" si="22"/>
        <v>#REF!</v>
      </c>
      <c r="E638" s="18"/>
      <c r="F638" s="7"/>
      <c r="G638" s="19"/>
      <c r="H638" s="17"/>
      <c r="I638" s="17"/>
      <c r="J638" s="35">
        <f t="shared" si="23"/>
        <v>39173</v>
      </c>
      <c r="K638" s="20"/>
      <c r="L638" s="7"/>
    </row>
    <row r="639" spans="1:12" s="9" customFormat="1" ht="19.5" hidden="1" thickBot="1" x14ac:dyDescent="0.35">
      <c r="A639" s="19"/>
      <c r="B639" s="17"/>
      <c r="C639" s="17"/>
      <c r="D639" s="17" t="e">
        <f t="shared" si="22"/>
        <v>#REF!</v>
      </c>
      <c r="E639" s="18"/>
      <c r="F639" s="7"/>
      <c r="G639" s="19"/>
      <c r="H639" s="17"/>
      <c r="I639" s="17"/>
      <c r="J639" s="35">
        <f t="shared" si="23"/>
        <v>39173</v>
      </c>
      <c r="K639" s="20"/>
      <c r="L639" s="7"/>
    </row>
    <row r="640" spans="1:12" s="9" customFormat="1" ht="19.5" hidden="1" thickBot="1" x14ac:dyDescent="0.35">
      <c r="A640" s="19"/>
      <c r="B640" s="17"/>
      <c r="C640" s="17"/>
      <c r="D640" s="17" t="e">
        <f t="shared" si="22"/>
        <v>#REF!</v>
      </c>
      <c r="E640" s="18"/>
      <c r="F640" s="7"/>
      <c r="G640" s="19"/>
      <c r="H640" s="17"/>
      <c r="I640" s="17"/>
      <c r="J640" s="35">
        <f t="shared" si="23"/>
        <v>39173</v>
      </c>
      <c r="K640" s="20"/>
      <c r="L640" s="7"/>
    </row>
    <row r="641" spans="1:12" s="9" customFormat="1" ht="19.5" hidden="1" thickBot="1" x14ac:dyDescent="0.35">
      <c r="A641" s="19"/>
      <c r="B641" s="17"/>
      <c r="C641" s="17"/>
      <c r="D641" s="17" t="e">
        <f t="shared" si="22"/>
        <v>#REF!</v>
      </c>
      <c r="E641" s="18"/>
      <c r="F641" s="7"/>
      <c r="G641" s="19"/>
      <c r="H641" s="17"/>
      <c r="I641" s="17"/>
      <c r="J641" s="35">
        <f t="shared" si="23"/>
        <v>39173</v>
      </c>
      <c r="K641" s="20"/>
      <c r="L641" s="7"/>
    </row>
    <row r="642" spans="1:12" s="9" customFormat="1" ht="19.5" hidden="1" thickBot="1" x14ac:dyDescent="0.35">
      <c r="A642" s="19"/>
      <c r="B642" s="17"/>
      <c r="C642" s="17"/>
      <c r="D642" s="17" t="e">
        <f t="shared" si="22"/>
        <v>#REF!</v>
      </c>
      <c r="E642" s="18"/>
      <c r="F642" s="7"/>
      <c r="G642" s="19"/>
      <c r="H642" s="17"/>
      <c r="I642" s="17"/>
      <c r="J642" s="35">
        <f t="shared" si="23"/>
        <v>39173</v>
      </c>
      <c r="K642" s="20"/>
      <c r="L642" s="7"/>
    </row>
    <row r="643" spans="1:12" s="9" customFormat="1" ht="19.5" hidden="1" thickBot="1" x14ac:dyDescent="0.35">
      <c r="A643" s="19"/>
      <c r="B643" s="17"/>
      <c r="C643" s="17"/>
      <c r="D643" s="17" t="e">
        <f t="shared" si="22"/>
        <v>#REF!</v>
      </c>
      <c r="E643" s="18"/>
      <c r="F643" s="7"/>
      <c r="G643" s="19"/>
      <c r="H643" s="17"/>
      <c r="I643" s="17"/>
      <c r="J643" s="35">
        <f t="shared" si="23"/>
        <v>39173</v>
      </c>
      <c r="K643" s="20"/>
      <c r="L643" s="7"/>
    </row>
    <row r="644" spans="1:12" s="9" customFormat="1" ht="19.5" hidden="1" thickBot="1" x14ac:dyDescent="0.35">
      <c r="A644" s="19"/>
      <c r="B644" s="17"/>
      <c r="C644" s="17"/>
      <c r="D644" s="17" t="e">
        <f t="shared" si="22"/>
        <v>#REF!</v>
      </c>
      <c r="E644" s="18"/>
      <c r="F644" s="7"/>
      <c r="G644" s="19"/>
      <c r="H644" s="17"/>
      <c r="I644" s="17"/>
      <c r="J644" s="35">
        <f t="shared" si="23"/>
        <v>39173</v>
      </c>
      <c r="K644" s="20"/>
      <c r="L644" s="7"/>
    </row>
    <row r="645" spans="1:12" s="9" customFormat="1" ht="19.5" hidden="1" thickBot="1" x14ac:dyDescent="0.35">
      <c r="A645" s="19"/>
      <c r="B645" s="17"/>
      <c r="C645" s="17"/>
      <c r="D645" s="17" t="e">
        <f t="shared" si="22"/>
        <v>#REF!</v>
      </c>
      <c r="E645" s="18"/>
      <c r="F645" s="7"/>
      <c r="G645" s="19"/>
      <c r="H645" s="17"/>
      <c r="I645" s="17"/>
      <c r="J645" s="35">
        <f t="shared" si="23"/>
        <v>39173</v>
      </c>
      <c r="K645" s="20"/>
      <c r="L645" s="7"/>
    </row>
    <row r="646" spans="1:12" s="9" customFormat="1" ht="19.5" hidden="1" thickBot="1" x14ac:dyDescent="0.35">
      <c r="A646" s="19"/>
      <c r="B646" s="17"/>
      <c r="C646" s="17"/>
      <c r="D646" s="17" t="e">
        <f t="shared" si="22"/>
        <v>#REF!</v>
      </c>
      <c r="E646" s="18"/>
      <c r="F646" s="7"/>
      <c r="G646" s="19"/>
      <c r="H646" s="17"/>
      <c r="I646" s="17"/>
      <c r="J646" s="35">
        <f t="shared" si="23"/>
        <v>39173</v>
      </c>
      <c r="K646" s="20"/>
      <c r="L646" s="7"/>
    </row>
    <row r="647" spans="1:12" s="9" customFormat="1" ht="19.5" hidden="1" thickBot="1" x14ac:dyDescent="0.35">
      <c r="A647" s="19"/>
      <c r="B647" s="17"/>
      <c r="C647" s="17"/>
      <c r="D647" s="17" t="e">
        <f t="shared" si="22"/>
        <v>#REF!</v>
      </c>
      <c r="E647" s="18"/>
      <c r="F647" s="7"/>
      <c r="G647" s="19"/>
      <c r="H647" s="17"/>
      <c r="I647" s="17"/>
      <c r="J647" s="35">
        <f t="shared" si="23"/>
        <v>39173</v>
      </c>
      <c r="K647" s="20"/>
      <c r="L647" s="7"/>
    </row>
    <row r="648" spans="1:12" s="9" customFormat="1" ht="19.5" hidden="1" thickBot="1" x14ac:dyDescent="0.35">
      <c r="A648" s="19"/>
      <c r="B648" s="17"/>
      <c r="C648" s="17"/>
      <c r="D648" s="17" t="e">
        <f t="shared" si="22"/>
        <v>#REF!</v>
      </c>
      <c r="E648" s="18"/>
      <c r="F648" s="7"/>
      <c r="G648" s="19"/>
      <c r="H648" s="17"/>
      <c r="I648" s="17"/>
      <c r="J648" s="35">
        <f t="shared" si="23"/>
        <v>39173</v>
      </c>
      <c r="K648" s="20"/>
      <c r="L648" s="7"/>
    </row>
    <row r="649" spans="1:12" s="9" customFormat="1" ht="19.5" hidden="1" thickBot="1" x14ac:dyDescent="0.35">
      <c r="A649" s="19"/>
      <c r="B649" s="17"/>
      <c r="C649" s="17"/>
      <c r="D649" s="17" t="e">
        <f t="shared" si="22"/>
        <v>#REF!</v>
      </c>
      <c r="E649" s="18"/>
      <c r="F649" s="7"/>
      <c r="G649" s="19"/>
      <c r="H649" s="17"/>
      <c r="I649" s="17"/>
      <c r="J649" s="35">
        <f t="shared" si="23"/>
        <v>39173</v>
      </c>
      <c r="K649" s="20"/>
      <c r="L649" s="7"/>
    </row>
    <row r="650" spans="1:12" s="9" customFormat="1" ht="19.5" hidden="1" thickBot="1" x14ac:dyDescent="0.35">
      <c r="A650" s="19"/>
      <c r="B650" s="17"/>
      <c r="C650" s="17"/>
      <c r="D650" s="17" t="e">
        <f t="shared" si="22"/>
        <v>#REF!</v>
      </c>
      <c r="E650" s="18"/>
      <c r="F650" s="7"/>
      <c r="G650" s="19"/>
      <c r="H650" s="17"/>
      <c r="I650" s="17"/>
      <c r="J650" s="35">
        <f t="shared" si="23"/>
        <v>39173</v>
      </c>
      <c r="K650" s="20"/>
      <c r="L650" s="7"/>
    </row>
    <row r="651" spans="1:12" s="9" customFormat="1" ht="19.5" hidden="1" thickBot="1" x14ac:dyDescent="0.35">
      <c r="A651" s="19"/>
      <c r="B651" s="17"/>
      <c r="C651" s="17"/>
      <c r="D651" s="17" t="e">
        <f t="shared" si="22"/>
        <v>#REF!</v>
      </c>
      <c r="E651" s="18"/>
      <c r="F651" s="7"/>
      <c r="G651" s="19"/>
      <c r="H651" s="17"/>
      <c r="I651" s="17"/>
      <c r="J651" s="35">
        <f t="shared" si="23"/>
        <v>39173</v>
      </c>
      <c r="K651" s="20"/>
      <c r="L651" s="7"/>
    </row>
    <row r="652" spans="1:12" s="9" customFormat="1" ht="19.5" hidden="1" thickBot="1" x14ac:dyDescent="0.35">
      <c r="A652" s="19"/>
      <c r="B652" s="17"/>
      <c r="C652" s="17"/>
      <c r="D652" s="17" t="e">
        <f t="shared" si="22"/>
        <v>#REF!</v>
      </c>
      <c r="E652" s="18"/>
      <c r="F652" s="7"/>
      <c r="G652" s="19"/>
      <c r="H652" s="17"/>
      <c r="I652" s="17"/>
      <c r="J652" s="35">
        <f t="shared" si="23"/>
        <v>39173</v>
      </c>
      <c r="K652" s="20"/>
      <c r="L652" s="7"/>
    </row>
    <row r="653" spans="1:12" s="9" customFormat="1" ht="19.5" hidden="1" thickBot="1" x14ac:dyDescent="0.35">
      <c r="A653" s="19"/>
      <c r="B653" s="17"/>
      <c r="C653" s="17"/>
      <c r="D653" s="17" t="e">
        <f t="shared" si="22"/>
        <v>#REF!</v>
      </c>
      <c r="E653" s="18"/>
      <c r="F653" s="7"/>
      <c r="G653" s="19"/>
      <c r="H653" s="17"/>
      <c r="I653" s="17"/>
      <c r="J653" s="35">
        <f t="shared" si="23"/>
        <v>39173</v>
      </c>
      <c r="K653" s="20"/>
      <c r="L653" s="7"/>
    </row>
    <row r="654" spans="1:12" s="9" customFormat="1" ht="19.5" hidden="1" thickBot="1" x14ac:dyDescent="0.35">
      <c r="A654" s="19"/>
      <c r="B654" s="17"/>
      <c r="C654" s="17"/>
      <c r="D654" s="17" t="e">
        <f t="shared" si="22"/>
        <v>#REF!</v>
      </c>
      <c r="E654" s="18"/>
      <c r="F654" s="7"/>
      <c r="G654" s="19"/>
      <c r="H654" s="17"/>
      <c r="I654" s="17"/>
      <c r="J654" s="35">
        <f t="shared" si="23"/>
        <v>39173</v>
      </c>
      <c r="K654" s="20"/>
      <c r="L654" s="7"/>
    </row>
    <row r="655" spans="1:12" s="9" customFormat="1" ht="19.5" hidden="1" thickBot="1" x14ac:dyDescent="0.35">
      <c r="A655" s="19"/>
      <c r="B655" s="17"/>
      <c r="C655" s="17"/>
      <c r="D655" s="17" t="e">
        <f t="shared" si="22"/>
        <v>#REF!</v>
      </c>
      <c r="E655" s="18"/>
      <c r="F655" s="7"/>
      <c r="G655" s="19"/>
      <c r="H655" s="17"/>
      <c r="I655" s="17"/>
      <c r="J655" s="35">
        <f t="shared" si="23"/>
        <v>39173</v>
      </c>
      <c r="K655" s="20"/>
      <c r="L655" s="7"/>
    </row>
    <row r="656" spans="1:12" s="9" customFormat="1" ht="19.5" hidden="1" thickBot="1" x14ac:dyDescent="0.35">
      <c r="A656" s="19"/>
      <c r="B656" s="17"/>
      <c r="C656" s="17"/>
      <c r="D656" s="17" t="e">
        <f t="shared" si="22"/>
        <v>#REF!</v>
      </c>
      <c r="E656" s="18"/>
      <c r="F656" s="7"/>
      <c r="G656" s="19"/>
      <c r="H656" s="17"/>
      <c r="I656" s="17"/>
      <c r="J656" s="35">
        <f t="shared" si="23"/>
        <v>39173</v>
      </c>
      <c r="K656" s="20"/>
      <c r="L656" s="7"/>
    </row>
    <row r="657" spans="1:12" s="9" customFormat="1" ht="19.5" hidden="1" thickBot="1" x14ac:dyDescent="0.35">
      <c r="A657" s="19"/>
      <c r="B657" s="17"/>
      <c r="C657" s="17"/>
      <c r="D657" s="17" t="e">
        <f t="shared" si="22"/>
        <v>#REF!</v>
      </c>
      <c r="E657" s="18"/>
      <c r="F657" s="7"/>
      <c r="G657" s="19"/>
      <c r="H657" s="17"/>
      <c r="I657" s="17"/>
      <c r="J657" s="35">
        <f t="shared" si="23"/>
        <v>39173</v>
      </c>
      <c r="K657" s="20"/>
      <c r="L657" s="7"/>
    </row>
    <row r="658" spans="1:12" s="9" customFormat="1" ht="19.5" hidden="1" thickBot="1" x14ac:dyDescent="0.35">
      <c r="A658" s="19"/>
      <c r="B658" s="17"/>
      <c r="C658" s="17"/>
      <c r="D658" s="17" t="e">
        <f t="shared" si="22"/>
        <v>#REF!</v>
      </c>
      <c r="E658" s="18"/>
      <c r="F658" s="7"/>
      <c r="G658" s="19"/>
      <c r="H658" s="17"/>
      <c r="I658" s="17"/>
      <c r="J658" s="35">
        <f t="shared" si="23"/>
        <v>39173</v>
      </c>
      <c r="K658" s="20"/>
      <c r="L658" s="7"/>
    </row>
    <row r="659" spans="1:12" s="9" customFormat="1" ht="19.5" hidden="1" thickBot="1" x14ac:dyDescent="0.35">
      <c r="A659" s="19"/>
      <c r="B659" s="17"/>
      <c r="C659" s="17"/>
      <c r="D659" s="17" t="e">
        <f t="shared" si="22"/>
        <v>#REF!</v>
      </c>
      <c r="E659" s="18"/>
      <c r="F659" s="7"/>
      <c r="G659" s="19"/>
      <c r="H659" s="17"/>
      <c r="I659" s="17"/>
      <c r="J659" s="35">
        <f t="shared" si="23"/>
        <v>39173</v>
      </c>
      <c r="K659" s="20"/>
      <c r="L659" s="7"/>
    </row>
    <row r="660" spans="1:12" s="9" customFormat="1" ht="19.5" hidden="1" thickBot="1" x14ac:dyDescent="0.35">
      <c r="A660" s="19"/>
      <c r="B660" s="17"/>
      <c r="C660" s="17"/>
      <c r="D660" s="17" t="e">
        <f t="shared" si="22"/>
        <v>#REF!</v>
      </c>
      <c r="E660" s="18"/>
      <c r="F660" s="7"/>
      <c r="G660" s="19"/>
      <c r="H660" s="17"/>
      <c r="I660" s="17"/>
      <c r="J660" s="35">
        <f t="shared" si="23"/>
        <v>39173</v>
      </c>
      <c r="K660" s="20"/>
      <c r="L660" s="7"/>
    </row>
    <row r="661" spans="1:12" s="9" customFormat="1" ht="19.5" hidden="1" thickBot="1" x14ac:dyDescent="0.35">
      <c r="A661" s="19"/>
      <c r="B661" s="17"/>
      <c r="C661" s="17"/>
      <c r="D661" s="17" t="e">
        <f t="shared" si="22"/>
        <v>#REF!</v>
      </c>
      <c r="E661" s="18"/>
      <c r="F661" s="7"/>
      <c r="G661" s="19"/>
      <c r="H661" s="17"/>
      <c r="I661" s="17"/>
      <c r="J661" s="35">
        <f t="shared" si="23"/>
        <v>39173</v>
      </c>
      <c r="K661" s="20"/>
      <c r="L661" s="7"/>
    </row>
    <row r="662" spans="1:12" s="9" customFormat="1" ht="19.5" hidden="1" thickBot="1" x14ac:dyDescent="0.35">
      <c r="A662" s="19"/>
      <c r="B662" s="17"/>
      <c r="C662" s="17"/>
      <c r="D662" s="17" t="e">
        <f t="shared" si="22"/>
        <v>#REF!</v>
      </c>
      <c r="E662" s="18"/>
      <c r="F662" s="7"/>
      <c r="G662" s="19"/>
      <c r="H662" s="17"/>
      <c r="I662" s="17"/>
      <c r="J662" s="35">
        <f t="shared" si="23"/>
        <v>39173</v>
      </c>
      <c r="K662" s="20"/>
      <c r="L662" s="7"/>
    </row>
    <row r="663" spans="1:12" s="9" customFormat="1" ht="19.5" hidden="1" thickBot="1" x14ac:dyDescent="0.35">
      <c r="A663" s="19"/>
      <c r="B663" s="17"/>
      <c r="C663" s="17"/>
      <c r="D663" s="17" t="e">
        <f t="shared" si="22"/>
        <v>#REF!</v>
      </c>
      <c r="E663" s="18"/>
      <c r="F663" s="7"/>
      <c r="G663" s="19"/>
      <c r="H663" s="17"/>
      <c r="I663" s="17"/>
      <c r="J663" s="35">
        <f t="shared" si="23"/>
        <v>39173</v>
      </c>
      <c r="K663" s="20"/>
      <c r="L663" s="7"/>
    </row>
    <row r="664" spans="1:12" s="9" customFormat="1" ht="19.5" hidden="1" thickBot="1" x14ac:dyDescent="0.35">
      <c r="A664" s="19"/>
      <c r="B664" s="17"/>
      <c r="C664" s="17"/>
      <c r="D664" s="17" t="e">
        <f t="shared" si="22"/>
        <v>#REF!</v>
      </c>
      <c r="E664" s="18"/>
      <c r="F664" s="7"/>
      <c r="G664" s="19"/>
      <c r="H664" s="17"/>
      <c r="I664" s="17"/>
      <c r="J664" s="35">
        <f t="shared" si="23"/>
        <v>39173</v>
      </c>
      <c r="K664" s="20"/>
      <c r="L664" s="7"/>
    </row>
    <row r="665" spans="1:12" s="9" customFormat="1" ht="19.5" hidden="1" thickBot="1" x14ac:dyDescent="0.35">
      <c r="A665" s="19"/>
      <c r="B665" s="17"/>
      <c r="C665" s="17"/>
      <c r="D665" s="17" t="e">
        <f t="shared" si="22"/>
        <v>#REF!</v>
      </c>
      <c r="E665" s="18"/>
      <c r="F665" s="7"/>
      <c r="G665" s="19"/>
      <c r="H665" s="17"/>
      <c r="I665" s="17"/>
      <c r="J665" s="35">
        <f t="shared" si="23"/>
        <v>39173</v>
      </c>
      <c r="K665" s="20"/>
      <c r="L665" s="7"/>
    </row>
    <row r="666" spans="1:12" s="9" customFormat="1" ht="19.5" hidden="1" thickBot="1" x14ac:dyDescent="0.35">
      <c r="A666" s="19"/>
      <c r="B666" s="17"/>
      <c r="C666" s="17"/>
      <c r="D666" s="17" t="e">
        <f t="shared" si="22"/>
        <v>#REF!</v>
      </c>
      <c r="E666" s="18"/>
      <c r="F666" s="7"/>
      <c r="G666" s="19"/>
      <c r="H666" s="17"/>
      <c r="I666" s="17"/>
      <c r="J666" s="35">
        <f t="shared" si="23"/>
        <v>39173</v>
      </c>
      <c r="K666" s="20"/>
      <c r="L666" s="7"/>
    </row>
    <row r="667" spans="1:12" s="9" customFormat="1" ht="19.5" hidden="1" thickBot="1" x14ac:dyDescent="0.35">
      <c r="A667" s="19"/>
      <c r="B667" s="17"/>
      <c r="C667" s="17"/>
      <c r="D667" s="17" t="e">
        <f t="shared" si="22"/>
        <v>#REF!</v>
      </c>
      <c r="E667" s="18"/>
      <c r="F667" s="7"/>
      <c r="G667" s="19"/>
      <c r="H667" s="17"/>
      <c r="I667" s="17"/>
      <c r="J667" s="35">
        <f t="shared" si="23"/>
        <v>39173</v>
      </c>
      <c r="K667" s="20"/>
      <c r="L667" s="7"/>
    </row>
    <row r="668" spans="1:12" s="9" customFormat="1" ht="19.5" hidden="1" thickBot="1" x14ac:dyDescent="0.35">
      <c r="A668" s="19"/>
      <c r="B668" s="17"/>
      <c r="C668" s="17"/>
      <c r="D668" s="17" t="e">
        <f t="shared" si="22"/>
        <v>#REF!</v>
      </c>
      <c r="E668" s="18"/>
      <c r="F668" s="7"/>
      <c r="G668" s="19"/>
      <c r="H668" s="17"/>
      <c r="I668" s="17"/>
      <c r="J668" s="35">
        <f t="shared" si="23"/>
        <v>39173</v>
      </c>
      <c r="K668" s="20"/>
      <c r="L668" s="7"/>
    </row>
    <row r="669" spans="1:12" s="9" customFormat="1" ht="19.5" hidden="1" thickBot="1" x14ac:dyDescent="0.35">
      <c r="A669" s="19"/>
      <c r="B669" s="17"/>
      <c r="C669" s="17"/>
      <c r="D669" s="17" t="e">
        <f t="shared" si="22"/>
        <v>#REF!</v>
      </c>
      <c r="E669" s="18"/>
      <c r="F669" s="7"/>
      <c r="G669" s="19"/>
      <c r="H669" s="17"/>
      <c r="I669" s="17"/>
      <c r="J669" s="35">
        <f t="shared" si="23"/>
        <v>39173</v>
      </c>
      <c r="K669" s="20"/>
      <c r="L669" s="7"/>
    </row>
    <row r="670" spans="1:12" s="9" customFormat="1" ht="19.5" hidden="1" thickBot="1" x14ac:dyDescent="0.35">
      <c r="A670" s="19"/>
      <c r="B670" s="17"/>
      <c r="C670" s="17"/>
      <c r="D670" s="17" t="e">
        <f t="shared" si="22"/>
        <v>#REF!</v>
      </c>
      <c r="E670" s="18"/>
      <c r="F670" s="7"/>
      <c r="G670" s="19"/>
      <c r="H670" s="17"/>
      <c r="I670" s="17"/>
      <c r="J670" s="35">
        <f t="shared" si="23"/>
        <v>39173</v>
      </c>
      <c r="K670" s="20"/>
      <c r="L670" s="7"/>
    </row>
    <row r="671" spans="1:12" s="9" customFormat="1" ht="19.5" hidden="1" thickBot="1" x14ac:dyDescent="0.35">
      <c r="A671" s="19"/>
      <c r="B671" s="17"/>
      <c r="C671" s="17"/>
      <c r="D671" s="17" t="e">
        <f t="shared" si="22"/>
        <v>#REF!</v>
      </c>
      <c r="E671" s="18"/>
      <c r="F671" s="7"/>
      <c r="G671" s="19"/>
      <c r="H671" s="17"/>
      <c r="I671" s="17"/>
      <c r="J671" s="35">
        <f t="shared" si="23"/>
        <v>39173</v>
      </c>
      <c r="K671" s="20"/>
      <c r="L671" s="7"/>
    </row>
    <row r="672" spans="1:12" s="9" customFormat="1" ht="19.5" hidden="1" thickBot="1" x14ac:dyDescent="0.35">
      <c r="A672" s="19"/>
      <c r="B672" s="17"/>
      <c r="C672" s="17"/>
      <c r="D672" s="17" t="e">
        <f t="shared" si="22"/>
        <v>#REF!</v>
      </c>
      <c r="E672" s="18"/>
      <c r="F672" s="7"/>
      <c r="G672" s="19"/>
      <c r="H672" s="17"/>
      <c r="I672" s="17"/>
      <c r="J672" s="35">
        <f t="shared" si="23"/>
        <v>39173</v>
      </c>
      <c r="K672" s="20"/>
      <c r="L672" s="7"/>
    </row>
    <row r="673" spans="1:12" s="9" customFormat="1" ht="19.5" hidden="1" thickBot="1" x14ac:dyDescent="0.35">
      <c r="A673" s="19"/>
      <c r="B673" s="17"/>
      <c r="C673" s="17"/>
      <c r="D673" s="17" t="e">
        <f t="shared" si="22"/>
        <v>#REF!</v>
      </c>
      <c r="E673" s="18"/>
      <c r="F673" s="7"/>
      <c r="G673" s="19"/>
      <c r="H673" s="17"/>
      <c r="I673" s="17"/>
      <c r="J673" s="35">
        <f t="shared" si="23"/>
        <v>39173</v>
      </c>
      <c r="K673" s="20"/>
      <c r="L673" s="7"/>
    </row>
    <row r="674" spans="1:12" s="9" customFormat="1" ht="19.5" hidden="1" thickBot="1" x14ac:dyDescent="0.35">
      <c r="A674" s="19"/>
      <c r="B674" s="17"/>
      <c r="C674" s="17"/>
      <c r="D674" s="17" t="e">
        <f t="shared" si="22"/>
        <v>#REF!</v>
      </c>
      <c r="E674" s="18"/>
      <c r="F674" s="7"/>
      <c r="G674" s="19"/>
      <c r="H674" s="17"/>
      <c r="I674" s="17"/>
      <c r="J674" s="35">
        <f t="shared" si="23"/>
        <v>39173</v>
      </c>
      <c r="K674" s="20"/>
      <c r="L674" s="7"/>
    </row>
    <row r="675" spans="1:12" s="9" customFormat="1" ht="19.5" hidden="1" thickBot="1" x14ac:dyDescent="0.35">
      <c r="A675" s="19"/>
      <c r="B675" s="17"/>
      <c r="C675" s="17"/>
      <c r="D675" s="17" t="e">
        <f t="shared" si="22"/>
        <v>#REF!</v>
      </c>
      <c r="E675" s="18"/>
      <c r="F675" s="7"/>
      <c r="G675" s="19"/>
      <c r="H675" s="17"/>
      <c r="I675" s="17"/>
      <c r="J675" s="35">
        <f t="shared" si="23"/>
        <v>39173</v>
      </c>
      <c r="K675" s="20"/>
      <c r="L675" s="7"/>
    </row>
    <row r="676" spans="1:12" s="9" customFormat="1" ht="19.5" hidden="1" thickBot="1" x14ac:dyDescent="0.35">
      <c r="A676" s="19"/>
      <c r="B676" s="17"/>
      <c r="C676" s="17"/>
      <c r="D676" s="17" t="e">
        <f t="shared" si="22"/>
        <v>#REF!</v>
      </c>
      <c r="E676" s="18"/>
      <c r="F676" s="7"/>
      <c r="G676" s="19"/>
      <c r="H676" s="17"/>
      <c r="I676" s="17"/>
      <c r="J676" s="35">
        <f t="shared" si="23"/>
        <v>39173</v>
      </c>
      <c r="K676" s="20"/>
      <c r="L676" s="7"/>
    </row>
    <row r="677" spans="1:12" s="9" customFormat="1" ht="19.5" hidden="1" thickBot="1" x14ac:dyDescent="0.35">
      <c r="A677" s="19"/>
      <c r="B677" s="17"/>
      <c r="C677" s="17"/>
      <c r="D677" s="17" t="e">
        <f t="shared" si="22"/>
        <v>#REF!</v>
      </c>
      <c r="E677" s="18"/>
      <c r="F677" s="7"/>
      <c r="G677" s="19"/>
      <c r="H677" s="17"/>
      <c r="I677" s="17"/>
      <c r="J677" s="35">
        <f t="shared" si="23"/>
        <v>39173</v>
      </c>
      <c r="K677" s="20"/>
      <c r="L677" s="7"/>
    </row>
    <row r="678" spans="1:12" s="9" customFormat="1" ht="19.5" hidden="1" thickBot="1" x14ac:dyDescent="0.35">
      <c r="A678" s="19"/>
      <c r="B678" s="17"/>
      <c r="C678" s="17"/>
      <c r="D678" s="17" t="e">
        <f t="shared" si="22"/>
        <v>#REF!</v>
      </c>
      <c r="E678" s="18"/>
      <c r="F678" s="7"/>
      <c r="G678" s="19"/>
      <c r="H678" s="17"/>
      <c r="I678" s="17"/>
      <c r="J678" s="35">
        <f t="shared" si="23"/>
        <v>39173</v>
      </c>
      <c r="K678" s="20"/>
      <c r="L678" s="7"/>
    </row>
    <row r="679" spans="1:12" s="9" customFormat="1" ht="19.5" hidden="1" thickBot="1" x14ac:dyDescent="0.35">
      <c r="A679" s="19"/>
      <c r="B679" s="17"/>
      <c r="C679" s="17"/>
      <c r="D679" s="17" t="e">
        <f t="shared" si="22"/>
        <v>#REF!</v>
      </c>
      <c r="E679" s="18"/>
      <c r="F679" s="7"/>
      <c r="G679" s="19"/>
      <c r="H679" s="17"/>
      <c r="I679" s="17"/>
      <c r="J679" s="35">
        <f t="shared" si="23"/>
        <v>39173</v>
      </c>
      <c r="K679" s="20"/>
      <c r="L679" s="7"/>
    </row>
    <row r="680" spans="1:12" s="9" customFormat="1" ht="19.5" hidden="1" thickBot="1" x14ac:dyDescent="0.35">
      <c r="A680" s="19"/>
      <c r="B680" s="17"/>
      <c r="C680" s="17"/>
      <c r="D680" s="17" t="e">
        <f t="shared" si="22"/>
        <v>#REF!</v>
      </c>
      <c r="E680" s="18"/>
      <c r="F680" s="7"/>
      <c r="G680" s="19"/>
      <c r="H680" s="17"/>
      <c r="I680" s="17"/>
      <c r="J680" s="35">
        <f t="shared" si="23"/>
        <v>39173</v>
      </c>
      <c r="K680" s="20"/>
      <c r="L680" s="7"/>
    </row>
    <row r="681" spans="1:12" s="9" customFormat="1" ht="19.5" hidden="1" thickBot="1" x14ac:dyDescent="0.35">
      <c r="A681" s="19"/>
      <c r="B681" s="17"/>
      <c r="C681" s="17"/>
      <c r="D681" s="17" t="e">
        <f t="shared" si="22"/>
        <v>#REF!</v>
      </c>
      <c r="E681" s="18"/>
      <c r="F681" s="7"/>
      <c r="G681" s="19"/>
      <c r="H681" s="17"/>
      <c r="I681" s="17"/>
      <c r="J681" s="35">
        <f t="shared" si="23"/>
        <v>39173</v>
      </c>
      <c r="K681" s="20"/>
      <c r="L681" s="7"/>
    </row>
    <row r="682" spans="1:12" s="9" customFormat="1" ht="19.5" hidden="1" thickBot="1" x14ac:dyDescent="0.35">
      <c r="A682" s="19"/>
      <c r="B682" s="17"/>
      <c r="C682" s="17"/>
      <c r="D682" s="17" t="e">
        <f t="shared" si="22"/>
        <v>#REF!</v>
      </c>
      <c r="E682" s="18"/>
      <c r="F682" s="7"/>
      <c r="G682" s="19"/>
      <c r="H682" s="17"/>
      <c r="I682" s="17"/>
      <c r="J682" s="35">
        <f t="shared" si="23"/>
        <v>39173</v>
      </c>
      <c r="K682" s="20"/>
      <c r="L682" s="7"/>
    </row>
    <row r="683" spans="1:12" s="9" customFormat="1" ht="19.5" hidden="1" thickBot="1" x14ac:dyDescent="0.35">
      <c r="A683" s="19"/>
      <c r="B683" s="17"/>
      <c r="C683" s="17"/>
      <c r="D683" s="17" t="e">
        <f t="shared" si="22"/>
        <v>#REF!</v>
      </c>
      <c r="E683" s="18"/>
      <c r="F683" s="7"/>
      <c r="G683" s="19"/>
      <c r="H683" s="17"/>
      <c r="I683" s="17"/>
      <c r="J683" s="35">
        <f t="shared" si="23"/>
        <v>39173</v>
      </c>
      <c r="K683" s="20"/>
      <c r="L683" s="7"/>
    </row>
    <row r="684" spans="1:12" s="9" customFormat="1" ht="19.5" hidden="1" thickBot="1" x14ac:dyDescent="0.35">
      <c r="A684" s="19"/>
      <c r="B684" s="17"/>
      <c r="C684" s="17"/>
      <c r="D684" s="17" t="e">
        <f t="shared" si="22"/>
        <v>#REF!</v>
      </c>
      <c r="E684" s="18"/>
      <c r="F684" s="7"/>
      <c r="G684" s="19"/>
      <c r="H684" s="17"/>
      <c r="I684" s="17"/>
      <c r="J684" s="35">
        <f t="shared" si="23"/>
        <v>39173</v>
      </c>
      <c r="K684" s="20"/>
      <c r="L684" s="7"/>
    </row>
    <row r="685" spans="1:12" s="9" customFormat="1" ht="19.5" hidden="1" thickBot="1" x14ac:dyDescent="0.35">
      <c r="A685" s="19"/>
      <c r="B685" s="17"/>
      <c r="C685" s="17"/>
      <c r="D685" s="17" t="e">
        <f t="shared" ref="D685:D748" si="24">D684+B685-C685</f>
        <v>#REF!</v>
      </c>
      <c r="E685" s="18"/>
      <c r="F685" s="7"/>
      <c r="G685" s="19"/>
      <c r="H685" s="17"/>
      <c r="I685" s="17"/>
      <c r="J685" s="35">
        <f t="shared" si="23"/>
        <v>39173</v>
      </c>
      <c r="K685" s="20"/>
      <c r="L685" s="7"/>
    </row>
    <row r="686" spans="1:12" s="9" customFormat="1" ht="19.5" hidden="1" thickBot="1" x14ac:dyDescent="0.35">
      <c r="A686" s="19"/>
      <c r="B686" s="17"/>
      <c r="C686" s="17"/>
      <c r="D686" s="17" t="e">
        <f t="shared" si="24"/>
        <v>#REF!</v>
      </c>
      <c r="E686" s="18"/>
      <c r="F686" s="7"/>
      <c r="G686" s="19"/>
      <c r="H686" s="17"/>
      <c r="I686" s="17"/>
      <c r="J686" s="35">
        <f t="shared" ref="J686:J749" si="25">J685+H686-I686</f>
        <v>39173</v>
      </c>
      <c r="K686" s="20"/>
      <c r="L686" s="7"/>
    </row>
    <row r="687" spans="1:12" s="9" customFormat="1" ht="19.5" hidden="1" thickBot="1" x14ac:dyDescent="0.35">
      <c r="A687" s="19"/>
      <c r="B687" s="17"/>
      <c r="C687" s="17"/>
      <c r="D687" s="17" t="e">
        <f t="shared" si="24"/>
        <v>#REF!</v>
      </c>
      <c r="E687" s="18"/>
      <c r="F687" s="7"/>
      <c r="G687" s="19"/>
      <c r="H687" s="17"/>
      <c r="I687" s="17"/>
      <c r="J687" s="35">
        <f t="shared" si="25"/>
        <v>39173</v>
      </c>
      <c r="K687" s="20"/>
      <c r="L687" s="7"/>
    </row>
    <row r="688" spans="1:12" s="9" customFormat="1" ht="19.5" hidden="1" thickBot="1" x14ac:dyDescent="0.35">
      <c r="A688" s="19"/>
      <c r="B688" s="17"/>
      <c r="C688" s="17"/>
      <c r="D688" s="17" t="e">
        <f t="shared" si="24"/>
        <v>#REF!</v>
      </c>
      <c r="E688" s="18"/>
      <c r="F688" s="7"/>
      <c r="G688" s="19"/>
      <c r="H688" s="17"/>
      <c r="I688" s="17"/>
      <c r="J688" s="35">
        <f t="shared" si="25"/>
        <v>39173</v>
      </c>
      <c r="K688" s="20"/>
      <c r="L688" s="7"/>
    </row>
    <row r="689" spans="1:12" s="9" customFormat="1" ht="19.5" hidden="1" thickBot="1" x14ac:dyDescent="0.35">
      <c r="A689" s="19"/>
      <c r="B689" s="17"/>
      <c r="C689" s="17"/>
      <c r="D689" s="17" t="e">
        <f t="shared" si="24"/>
        <v>#REF!</v>
      </c>
      <c r="E689" s="18"/>
      <c r="F689" s="7"/>
      <c r="G689" s="19"/>
      <c r="H689" s="17"/>
      <c r="I689" s="17"/>
      <c r="J689" s="35">
        <f t="shared" si="25"/>
        <v>39173</v>
      </c>
      <c r="K689" s="20"/>
      <c r="L689" s="7"/>
    </row>
    <row r="690" spans="1:12" s="9" customFormat="1" ht="19.5" hidden="1" thickBot="1" x14ac:dyDescent="0.35">
      <c r="A690" s="19"/>
      <c r="B690" s="17"/>
      <c r="C690" s="17"/>
      <c r="D690" s="17" t="e">
        <f t="shared" si="24"/>
        <v>#REF!</v>
      </c>
      <c r="E690" s="18"/>
      <c r="F690" s="7"/>
      <c r="G690" s="19"/>
      <c r="H690" s="17"/>
      <c r="I690" s="17"/>
      <c r="J690" s="35">
        <f t="shared" si="25"/>
        <v>39173</v>
      </c>
      <c r="K690" s="20"/>
      <c r="L690" s="7"/>
    </row>
    <row r="691" spans="1:12" s="9" customFormat="1" ht="19.5" hidden="1" thickBot="1" x14ac:dyDescent="0.35">
      <c r="A691" s="19"/>
      <c r="B691" s="17"/>
      <c r="C691" s="17"/>
      <c r="D691" s="17" t="e">
        <f t="shared" si="24"/>
        <v>#REF!</v>
      </c>
      <c r="E691" s="18"/>
      <c r="F691" s="7"/>
      <c r="G691" s="19"/>
      <c r="H691" s="17"/>
      <c r="I691" s="17"/>
      <c r="J691" s="35">
        <f t="shared" si="25"/>
        <v>39173</v>
      </c>
      <c r="K691" s="20"/>
      <c r="L691" s="7"/>
    </row>
    <row r="692" spans="1:12" s="9" customFormat="1" ht="19.5" hidden="1" thickBot="1" x14ac:dyDescent="0.35">
      <c r="A692" s="19"/>
      <c r="B692" s="17"/>
      <c r="C692" s="17"/>
      <c r="D692" s="17" t="e">
        <f t="shared" si="24"/>
        <v>#REF!</v>
      </c>
      <c r="E692" s="18"/>
      <c r="F692" s="7"/>
      <c r="G692" s="19"/>
      <c r="H692" s="17"/>
      <c r="I692" s="17"/>
      <c r="J692" s="35">
        <f t="shared" si="25"/>
        <v>39173</v>
      </c>
      <c r="K692" s="20"/>
      <c r="L692" s="7"/>
    </row>
    <row r="693" spans="1:12" s="9" customFormat="1" ht="19.5" hidden="1" thickBot="1" x14ac:dyDescent="0.35">
      <c r="A693" s="19"/>
      <c r="B693" s="17"/>
      <c r="C693" s="17"/>
      <c r="D693" s="17" t="e">
        <f t="shared" si="24"/>
        <v>#REF!</v>
      </c>
      <c r="E693" s="18"/>
      <c r="F693" s="7"/>
      <c r="G693" s="19"/>
      <c r="H693" s="17"/>
      <c r="I693" s="17"/>
      <c r="J693" s="35">
        <f t="shared" si="25"/>
        <v>39173</v>
      </c>
      <c r="K693" s="20"/>
      <c r="L693" s="7"/>
    </row>
    <row r="694" spans="1:12" s="9" customFormat="1" ht="19.5" hidden="1" thickBot="1" x14ac:dyDescent="0.35">
      <c r="A694" s="19"/>
      <c r="B694" s="17"/>
      <c r="C694" s="17"/>
      <c r="D694" s="17" t="e">
        <f t="shared" si="24"/>
        <v>#REF!</v>
      </c>
      <c r="E694" s="18"/>
      <c r="F694" s="7"/>
      <c r="G694" s="19"/>
      <c r="H694" s="17"/>
      <c r="I694" s="17"/>
      <c r="J694" s="35">
        <f t="shared" si="25"/>
        <v>39173</v>
      </c>
      <c r="K694" s="20"/>
      <c r="L694" s="7"/>
    </row>
    <row r="695" spans="1:12" s="9" customFormat="1" ht="19.5" hidden="1" thickBot="1" x14ac:dyDescent="0.35">
      <c r="A695" s="19"/>
      <c r="B695" s="17"/>
      <c r="C695" s="17"/>
      <c r="D695" s="17" t="e">
        <f t="shared" si="24"/>
        <v>#REF!</v>
      </c>
      <c r="E695" s="18"/>
      <c r="F695" s="7"/>
      <c r="G695" s="19"/>
      <c r="H695" s="17"/>
      <c r="I695" s="17"/>
      <c r="J695" s="35">
        <f t="shared" si="25"/>
        <v>39173</v>
      </c>
      <c r="K695" s="20"/>
      <c r="L695" s="7"/>
    </row>
    <row r="696" spans="1:12" s="9" customFormat="1" ht="19.5" hidden="1" thickBot="1" x14ac:dyDescent="0.35">
      <c r="A696" s="19"/>
      <c r="B696" s="17"/>
      <c r="C696" s="17"/>
      <c r="D696" s="17" t="e">
        <f t="shared" si="24"/>
        <v>#REF!</v>
      </c>
      <c r="E696" s="18"/>
      <c r="F696" s="7"/>
      <c r="G696" s="19"/>
      <c r="H696" s="17"/>
      <c r="I696" s="17"/>
      <c r="J696" s="35">
        <f t="shared" si="25"/>
        <v>39173</v>
      </c>
      <c r="K696" s="20"/>
      <c r="L696" s="7"/>
    </row>
    <row r="697" spans="1:12" s="9" customFormat="1" ht="19.5" hidden="1" thickBot="1" x14ac:dyDescent="0.35">
      <c r="A697" s="19"/>
      <c r="B697" s="17"/>
      <c r="C697" s="17"/>
      <c r="D697" s="17" t="e">
        <f t="shared" si="24"/>
        <v>#REF!</v>
      </c>
      <c r="E697" s="18"/>
      <c r="F697" s="7"/>
      <c r="G697" s="19"/>
      <c r="H697" s="17"/>
      <c r="I697" s="17"/>
      <c r="J697" s="35">
        <f t="shared" si="25"/>
        <v>39173</v>
      </c>
      <c r="K697" s="20"/>
      <c r="L697" s="7"/>
    </row>
    <row r="698" spans="1:12" s="9" customFormat="1" ht="19.5" hidden="1" thickBot="1" x14ac:dyDescent="0.35">
      <c r="A698" s="19"/>
      <c r="B698" s="17"/>
      <c r="C698" s="17"/>
      <c r="D698" s="17" t="e">
        <f t="shared" si="24"/>
        <v>#REF!</v>
      </c>
      <c r="E698" s="18"/>
      <c r="F698" s="7"/>
      <c r="G698" s="19"/>
      <c r="H698" s="17"/>
      <c r="I698" s="17"/>
      <c r="J698" s="35">
        <f t="shared" si="25"/>
        <v>39173</v>
      </c>
      <c r="K698" s="20"/>
      <c r="L698" s="7"/>
    </row>
    <row r="699" spans="1:12" s="9" customFormat="1" ht="19.5" hidden="1" thickBot="1" x14ac:dyDescent="0.35">
      <c r="A699" s="19"/>
      <c r="B699" s="17"/>
      <c r="C699" s="17"/>
      <c r="D699" s="17" t="e">
        <f t="shared" si="24"/>
        <v>#REF!</v>
      </c>
      <c r="E699" s="18"/>
      <c r="F699" s="7"/>
      <c r="G699" s="19"/>
      <c r="H699" s="17"/>
      <c r="I699" s="17"/>
      <c r="J699" s="35">
        <f t="shared" si="25"/>
        <v>39173</v>
      </c>
      <c r="K699" s="20"/>
      <c r="L699" s="7"/>
    </row>
    <row r="700" spans="1:12" s="9" customFormat="1" ht="19.5" hidden="1" thickBot="1" x14ac:dyDescent="0.35">
      <c r="A700" s="19"/>
      <c r="B700" s="17"/>
      <c r="C700" s="17"/>
      <c r="D700" s="17" t="e">
        <f t="shared" si="24"/>
        <v>#REF!</v>
      </c>
      <c r="E700" s="18"/>
      <c r="F700" s="7"/>
      <c r="G700" s="19"/>
      <c r="H700" s="17"/>
      <c r="I700" s="17"/>
      <c r="J700" s="35">
        <f t="shared" si="25"/>
        <v>39173</v>
      </c>
      <c r="K700" s="20"/>
      <c r="L700" s="7"/>
    </row>
    <row r="701" spans="1:12" s="9" customFormat="1" ht="19.5" hidden="1" thickBot="1" x14ac:dyDescent="0.35">
      <c r="A701" s="19"/>
      <c r="B701" s="17"/>
      <c r="C701" s="17"/>
      <c r="D701" s="17" t="e">
        <f t="shared" si="24"/>
        <v>#REF!</v>
      </c>
      <c r="E701" s="18"/>
      <c r="F701" s="7"/>
      <c r="G701" s="19"/>
      <c r="H701" s="17"/>
      <c r="I701" s="17"/>
      <c r="J701" s="35">
        <f t="shared" si="25"/>
        <v>39173</v>
      </c>
      <c r="K701" s="20"/>
      <c r="L701" s="7"/>
    </row>
    <row r="702" spans="1:12" s="9" customFormat="1" ht="19.5" hidden="1" thickBot="1" x14ac:dyDescent="0.35">
      <c r="A702" s="19"/>
      <c r="B702" s="17"/>
      <c r="C702" s="17"/>
      <c r="D702" s="17" t="e">
        <f t="shared" si="24"/>
        <v>#REF!</v>
      </c>
      <c r="E702" s="18"/>
      <c r="F702" s="7"/>
      <c r="G702" s="19"/>
      <c r="H702" s="17"/>
      <c r="I702" s="17"/>
      <c r="J702" s="35">
        <f t="shared" si="25"/>
        <v>39173</v>
      </c>
      <c r="K702" s="20"/>
      <c r="L702" s="7"/>
    </row>
    <row r="703" spans="1:12" s="9" customFormat="1" ht="19.5" hidden="1" thickBot="1" x14ac:dyDescent="0.35">
      <c r="A703" s="19"/>
      <c r="B703" s="17"/>
      <c r="C703" s="17"/>
      <c r="D703" s="17" t="e">
        <f t="shared" si="24"/>
        <v>#REF!</v>
      </c>
      <c r="E703" s="18"/>
      <c r="F703" s="7"/>
      <c r="G703" s="19"/>
      <c r="H703" s="17"/>
      <c r="I703" s="17"/>
      <c r="J703" s="35">
        <f t="shared" si="25"/>
        <v>39173</v>
      </c>
      <c r="K703" s="20"/>
      <c r="L703" s="7"/>
    </row>
    <row r="704" spans="1:12" s="9" customFormat="1" ht="19.5" hidden="1" thickBot="1" x14ac:dyDescent="0.35">
      <c r="A704" s="19"/>
      <c r="B704" s="17"/>
      <c r="C704" s="17"/>
      <c r="D704" s="17" t="e">
        <f t="shared" si="24"/>
        <v>#REF!</v>
      </c>
      <c r="E704" s="18"/>
      <c r="F704" s="7"/>
      <c r="G704" s="19"/>
      <c r="H704" s="17"/>
      <c r="I704" s="17"/>
      <c r="J704" s="35">
        <f t="shared" si="25"/>
        <v>39173</v>
      </c>
      <c r="K704" s="20"/>
      <c r="L704" s="7"/>
    </row>
    <row r="705" spans="1:12" s="9" customFormat="1" ht="19.5" hidden="1" thickBot="1" x14ac:dyDescent="0.35">
      <c r="A705" s="19"/>
      <c r="B705" s="17"/>
      <c r="C705" s="17"/>
      <c r="D705" s="17" t="e">
        <f t="shared" si="24"/>
        <v>#REF!</v>
      </c>
      <c r="E705" s="18"/>
      <c r="F705" s="7"/>
      <c r="G705" s="19"/>
      <c r="H705" s="17"/>
      <c r="I705" s="17"/>
      <c r="J705" s="35">
        <f t="shared" si="25"/>
        <v>39173</v>
      </c>
      <c r="K705" s="20"/>
      <c r="L705" s="7"/>
    </row>
    <row r="706" spans="1:12" s="9" customFormat="1" ht="19.5" hidden="1" thickBot="1" x14ac:dyDescent="0.35">
      <c r="A706" s="19"/>
      <c r="B706" s="17"/>
      <c r="C706" s="17"/>
      <c r="D706" s="17" t="e">
        <f t="shared" si="24"/>
        <v>#REF!</v>
      </c>
      <c r="E706" s="18"/>
      <c r="F706" s="7"/>
      <c r="G706" s="19"/>
      <c r="H706" s="17"/>
      <c r="I706" s="17"/>
      <c r="J706" s="35">
        <f t="shared" si="25"/>
        <v>39173</v>
      </c>
      <c r="K706" s="20"/>
      <c r="L706" s="7"/>
    </row>
    <row r="707" spans="1:12" s="9" customFormat="1" ht="19.5" hidden="1" thickBot="1" x14ac:dyDescent="0.35">
      <c r="A707" s="19"/>
      <c r="B707" s="17"/>
      <c r="C707" s="17"/>
      <c r="D707" s="17" t="e">
        <f t="shared" si="24"/>
        <v>#REF!</v>
      </c>
      <c r="E707" s="18"/>
      <c r="F707" s="7"/>
      <c r="G707" s="19"/>
      <c r="H707" s="17"/>
      <c r="I707" s="17"/>
      <c r="J707" s="35">
        <f t="shared" si="25"/>
        <v>39173</v>
      </c>
      <c r="K707" s="20"/>
      <c r="L707" s="7"/>
    </row>
    <row r="708" spans="1:12" s="9" customFormat="1" ht="19.5" hidden="1" thickBot="1" x14ac:dyDescent="0.35">
      <c r="A708" s="19"/>
      <c r="B708" s="17"/>
      <c r="C708" s="17"/>
      <c r="D708" s="17" t="e">
        <f t="shared" si="24"/>
        <v>#REF!</v>
      </c>
      <c r="E708" s="18"/>
      <c r="F708" s="7"/>
      <c r="G708" s="19"/>
      <c r="H708" s="17"/>
      <c r="I708" s="17"/>
      <c r="J708" s="35">
        <f t="shared" si="25"/>
        <v>39173</v>
      </c>
      <c r="K708" s="20"/>
      <c r="L708" s="7"/>
    </row>
    <row r="709" spans="1:12" s="9" customFormat="1" ht="19.5" hidden="1" thickBot="1" x14ac:dyDescent="0.35">
      <c r="A709" s="19"/>
      <c r="B709" s="17"/>
      <c r="C709" s="17"/>
      <c r="D709" s="17" t="e">
        <f t="shared" si="24"/>
        <v>#REF!</v>
      </c>
      <c r="E709" s="18"/>
      <c r="F709" s="7"/>
      <c r="G709" s="19"/>
      <c r="H709" s="17"/>
      <c r="I709" s="17"/>
      <c r="J709" s="35">
        <f t="shared" si="25"/>
        <v>39173</v>
      </c>
      <c r="K709" s="20"/>
      <c r="L709" s="7"/>
    </row>
    <row r="710" spans="1:12" s="9" customFormat="1" ht="19.5" hidden="1" thickBot="1" x14ac:dyDescent="0.35">
      <c r="A710" s="19"/>
      <c r="B710" s="17"/>
      <c r="C710" s="17"/>
      <c r="D710" s="17" t="e">
        <f t="shared" si="24"/>
        <v>#REF!</v>
      </c>
      <c r="E710" s="18"/>
      <c r="F710" s="7"/>
      <c r="G710" s="19"/>
      <c r="H710" s="17"/>
      <c r="I710" s="17"/>
      <c r="J710" s="35">
        <f t="shared" si="25"/>
        <v>39173</v>
      </c>
      <c r="K710" s="20"/>
      <c r="L710" s="7"/>
    </row>
    <row r="711" spans="1:12" s="9" customFormat="1" ht="19.5" hidden="1" thickBot="1" x14ac:dyDescent="0.35">
      <c r="A711" s="19"/>
      <c r="B711" s="17"/>
      <c r="C711" s="17"/>
      <c r="D711" s="17" t="e">
        <f t="shared" si="24"/>
        <v>#REF!</v>
      </c>
      <c r="E711" s="18"/>
      <c r="F711" s="7"/>
      <c r="G711" s="19"/>
      <c r="H711" s="17"/>
      <c r="I711" s="17"/>
      <c r="J711" s="35">
        <f t="shared" si="25"/>
        <v>39173</v>
      </c>
      <c r="K711" s="20"/>
      <c r="L711" s="7"/>
    </row>
    <row r="712" spans="1:12" s="9" customFormat="1" ht="19.5" hidden="1" thickBot="1" x14ac:dyDescent="0.35">
      <c r="A712" s="19"/>
      <c r="B712" s="17"/>
      <c r="C712" s="17"/>
      <c r="D712" s="17" t="e">
        <f t="shared" si="24"/>
        <v>#REF!</v>
      </c>
      <c r="E712" s="18"/>
      <c r="F712" s="7"/>
      <c r="G712" s="19"/>
      <c r="H712" s="17"/>
      <c r="I712" s="17"/>
      <c r="J712" s="35">
        <f t="shared" si="25"/>
        <v>39173</v>
      </c>
      <c r="K712" s="20"/>
      <c r="L712" s="7"/>
    </row>
    <row r="713" spans="1:12" s="9" customFormat="1" ht="19.5" hidden="1" thickBot="1" x14ac:dyDescent="0.35">
      <c r="A713" s="19"/>
      <c r="B713" s="17"/>
      <c r="C713" s="17"/>
      <c r="D713" s="17" t="e">
        <f t="shared" si="24"/>
        <v>#REF!</v>
      </c>
      <c r="E713" s="18"/>
      <c r="F713" s="7"/>
      <c r="G713" s="19"/>
      <c r="H713" s="17"/>
      <c r="I713" s="17"/>
      <c r="J713" s="35">
        <f t="shared" si="25"/>
        <v>39173</v>
      </c>
      <c r="K713" s="20"/>
      <c r="L713" s="7"/>
    </row>
    <row r="714" spans="1:12" s="9" customFormat="1" ht="19.5" hidden="1" thickBot="1" x14ac:dyDescent="0.35">
      <c r="A714" s="19"/>
      <c r="B714" s="17"/>
      <c r="C714" s="17"/>
      <c r="D714" s="17" t="e">
        <f t="shared" si="24"/>
        <v>#REF!</v>
      </c>
      <c r="E714" s="18"/>
      <c r="F714" s="7"/>
      <c r="G714" s="19"/>
      <c r="H714" s="17"/>
      <c r="I714" s="17"/>
      <c r="J714" s="35">
        <f t="shared" si="25"/>
        <v>39173</v>
      </c>
      <c r="K714" s="20"/>
      <c r="L714" s="7"/>
    </row>
    <row r="715" spans="1:12" s="9" customFormat="1" ht="19.5" hidden="1" thickBot="1" x14ac:dyDescent="0.35">
      <c r="A715" s="19"/>
      <c r="B715" s="17"/>
      <c r="C715" s="17"/>
      <c r="D715" s="17" t="e">
        <f t="shared" si="24"/>
        <v>#REF!</v>
      </c>
      <c r="E715" s="18"/>
      <c r="F715" s="7"/>
      <c r="G715" s="19"/>
      <c r="H715" s="17"/>
      <c r="I715" s="17"/>
      <c r="J715" s="35">
        <f t="shared" si="25"/>
        <v>39173</v>
      </c>
      <c r="K715" s="20"/>
      <c r="L715" s="7"/>
    </row>
    <row r="716" spans="1:12" s="9" customFormat="1" ht="19.5" hidden="1" thickBot="1" x14ac:dyDescent="0.35">
      <c r="A716" s="19"/>
      <c r="B716" s="17"/>
      <c r="C716" s="17"/>
      <c r="D716" s="17" t="e">
        <f t="shared" si="24"/>
        <v>#REF!</v>
      </c>
      <c r="E716" s="18"/>
      <c r="F716" s="7"/>
      <c r="G716" s="19"/>
      <c r="H716" s="17"/>
      <c r="I716" s="17"/>
      <c r="J716" s="35">
        <f t="shared" si="25"/>
        <v>39173</v>
      </c>
      <c r="K716" s="20"/>
      <c r="L716" s="7"/>
    </row>
    <row r="717" spans="1:12" s="9" customFormat="1" ht="19.5" hidden="1" thickBot="1" x14ac:dyDescent="0.35">
      <c r="A717" s="19"/>
      <c r="B717" s="17"/>
      <c r="C717" s="17"/>
      <c r="D717" s="17" t="e">
        <f t="shared" si="24"/>
        <v>#REF!</v>
      </c>
      <c r="E717" s="18"/>
      <c r="F717" s="7"/>
      <c r="G717" s="19"/>
      <c r="H717" s="17"/>
      <c r="I717" s="17"/>
      <c r="J717" s="35">
        <f t="shared" si="25"/>
        <v>39173</v>
      </c>
      <c r="K717" s="20"/>
      <c r="L717" s="7"/>
    </row>
    <row r="718" spans="1:12" s="9" customFormat="1" ht="19.5" hidden="1" thickBot="1" x14ac:dyDescent="0.35">
      <c r="A718" s="19"/>
      <c r="B718" s="17"/>
      <c r="C718" s="17"/>
      <c r="D718" s="17" t="e">
        <f t="shared" si="24"/>
        <v>#REF!</v>
      </c>
      <c r="E718" s="18"/>
      <c r="F718" s="7"/>
      <c r="G718" s="19"/>
      <c r="H718" s="17"/>
      <c r="I718" s="17"/>
      <c r="J718" s="35">
        <f t="shared" si="25"/>
        <v>39173</v>
      </c>
      <c r="K718" s="20"/>
      <c r="L718" s="7"/>
    </row>
    <row r="719" spans="1:12" s="9" customFormat="1" ht="19.5" hidden="1" thickBot="1" x14ac:dyDescent="0.35">
      <c r="A719" s="19"/>
      <c r="B719" s="17"/>
      <c r="C719" s="17"/>
      <c r="D719" s="17" t="e">
        <f t="shared" si="24"/>
        <v>#REF!</v>
      </c>
      <c r="E719" s="18"/>
      <c r="F719" s="7"/>
      <c r="G719" s="19"/>
      <c r="H719" s="17"/>
      <c r="I719" s="17"/>
      <c r="J719" s="35">
        <f t="shared" si="25"/>
        <v>39173</v>
      </c>
      <c r="K719" s="20"/>
      <c r="L719" s="7"/>
    </row>
    <row r="720" spans="1:12" s="9" customFormat="1" ht="19.5" hidden="1" thickBot="1" x14ac:dyDescent="0.35">
      <c r="A720" s="19"/>
      <c r="B720" s="17"/>
      <c r="C720" s="17"/>
      <c r="D720" s="17" t="e">
        <f t="shared" si="24"/>
        <v>#REF!</v>
      </c>
      <c r="E720" s="18"/>
      <c r="F720" s="7"/>
      <c r="G720" s="19"/>
      <c r="H720" s="17"/>
      <c r="I720" s="17"/>
      <c r="J720" s="35">
        <f t="shared" si="25"/>
        <v>39173</v>
      </c>
      <c r="K720" s="20"/>
      <c r="L720" s="7"/>
    </row>
    <row r="721" spans="1:12" s="9" customFormat="1" ht="19.5" hidden="1" thickBot="1" x14ac:dyDescent="0.35">
      <c r="A721" s="19"/>
      <c r="B721" s="17"/>
      <c r="C721" s="17"/>
      <c r="D721" s="17" t="e">
        <f t="shared" si="24"/>
        <v>#REF!</v>
      </c>
      <c r="E721" s="18"/>
      <c r="F721" s="7"/>
      <c r="G721" s="19"/>
      <c r="H721" s="17"/>
      <c r="I721" s="17"/>
      <c r="J721" s="35">
        <f t="shared" si="25"/>
        <v>39173</v>
      </c>
      <c r="K721" s="20"/>
      <c r="L721" s="7"/>
    </row>
    <row r="722" spans="1:12" s="9" customFormat="1" ht="19.5" hidden="1" thickBot="1" x14ac:dyDescent="0.35">
      <c r="A722" s="19"/>
      <c r="B722" s="17"/>
      <c r="C722" s="17"/>
      <c r="D722" s="17" t="e">
        <f t="shared" si="24"/>
        <v>#REF!</v>
      </c>
      <c r="E722" s="18"/>
      <c r="F722" s="7"/>
      <c r="G722" s="19"/>
      <c r="H722" s="17"/>
      <c r="I722" s="17"/>
      <c r="J722" s="35">
        <f t="shared" si="25"/>
        <v>39173</v>
      </c>
      <c r="K722" s="20"/>
      <c r="L722" s="7"/>
    </row>
    <row r="723" spans="1:12" s="9" customFormat="1" ht="19.5" hidden="1" thickBot="1" x14ac:dyDescent="0.35">
      <c r="A723" s="19"/>
      <c r="B723" s="17"/>
      <c r="C723" s="17"/>
      <c r="D723" s="17" t="e">
        <f t="shared" si="24"/>
        <v>#REF!</v>
      </c>
      <c r="E723" s="18"/>
      <c r="F723" s="7"/>
      <c r="G723" s="19"/>
      <c r="H723" s="17"/>
      <c r="I723" s="17"/>
      <c r="J723" s="35">
        <f t="shared" si="25"/>
        <v>39173</v>
      </c>
      <c r="K723" s="20"/>
      <c r="L723" s="7"/>
    </row>
    <row r="724" spans="1:12" s="9" customFormat="1" ht="19.5" hidden="1" thickBot="1" x14ac:dyDescent="0.35">
      <c r="A724" s="19"/>
      <c r="B724" s="17"/>
      <c r="C724" s="17"/>
      <c r="D724" s="17" t="e">
        <f t="shared" si="24"/>
        <v>#REF!</v>
      </c>
      <c r="E724" s="18"/>
      <c r="F724" s="7"/>
      <c r="G724" s="19"/>
      <c r="H724" s="17"/>
      <c r="I724" s="17"/>
      <c r="J724" s="35">
        <f t="shared" si="25"/>
        <v>39173</v>
      </c>
      <c r="K724" s="20"/>
      <c r="L724" s="7"/>
    </row>
    <row r="725" spans="1:12" s="9" customFormat="1" ht="19.5" hidden="1" thickBot="1" x14ac:dyDescent="0.35">
      <c r="A725" s="19"/>
      <c r="B725" s="17"/>
      <c r="C725" s="17"/>
      <c r="D725" s="17" t="e">
        <f t="shared" si="24"/>
        <v>#REF!</v>
      </c>
      <c r="E725" s="18"/>
      <c r="F725" s="7"/>
      <c r="G725" s="19"/>
      <c r="H725" s="17"/>
      <c r="I725" s="17"/>
      <c r="J725" s="35">
        <f t="shared" si="25"/>
        <v>39173</v>
      </c>
      <c r="K725" s="20"/>
      <c r="L725" s="7"/>
    </row>
    <row r="726" spans="1:12" s="9" customFormat="1" ht="19.5" hidden="1" thickBot="1" x14ac:dyDescent="0.35">
      <c r="A726" s="19"/>
      <c r="B726" s="17"/>
      <c r="C726" s="17"/>
      <c r="D726" s="17" t="e">
        <f t="shared" si="24"/>
        <v>#REF!</v>
      </c>
      <c r="E726" s="18"/>
      <c r="F726" s="7"/>
      <c r="G726" s="19"/>
      <c r="H726" s="17"/>
      <c r="I726" s="17"/>
      <c r="J726" s="35">
        <f t="shared" si="25"/>
        <v>39173</v>
      </c>
      <c r="K726" s="20"/>
      <c r="L726" s="7"/>
    </row>
    <row r="727" spans="1:12" s="9" customFormat="1" ht="19.5" hidden="1" thickBot="1" x14ac:dyDescent="0.35">
      <c r="A727" s="19"/>
      <c r="B727" s="17"/>
      <c r="C727" s="17"/>
      <c r="D727" s="17" t="e">
        <f t="shared" si="24"/>
        <v>#REF!</v>
      </c>
      <c r="E727" s="18"/>
      <c r="F727" s="7"/>
      <c r="G727" s="19"/>
      <c r="H727" s="17"/>
      <c r="I727" s="17"/>
      <c r="J727" s="35">
        <f t="shared" si="25"/>
        <v>39173</v>
      </c>
      <c r="K727" s="20"/>
      <c r="L727" s="7"/>
    </row>
    <row r="728" spans="1:12" s="9" customFormat="1" ht="19.5" hidden="1" thickBot="1" x14ac:dyDescent="0.35">
      <c r="A728" s="19"/>
      <c r="B728" s="17"/>
      <c r="C728" s="17"/>
      <c r="D728" s="17" t="e">
        <f t="shared" si="24"/>
        <v>#REF!</v>
      </c>
      <c r="E728" s="18"/>
      <c r="F728" s="7"/>
      <c r="G728" s="19"/>
      <c r="H728" s="17"/>
      <c r="I728" s="17"/>
      <c r="J728" s="35">
        <f t="shared" si="25"/>
        <v>39173</v>
      </c>
      <c r="K728" s="20"/>
      <c r="L728" s="7"/>
    </row>
    <row r="729" spans="1:12" s="9" customFormat="1" ht="19.5" hidden="1" thickBot="1" x14ac:dyDescent="0.35">
      <c r="A729" s="19"/>
      <c r="B729" s="17"/>
      <c r="C729" s="17"/>
      <c r="D729" s="17" t="e">
        <f t="shared" si="24"/>
        <v>#REF!</v>
      </c>
      <c r="E729" s="18"/>
      <c r="F729" s="7"/>
      <c r="G729" s="19"/>
      <c r="H729" s="17"/>
      <c r="I729" s="17"/>
      <c r="J729" s="35">
        <f t="shared" si="25"/>
        <v>39173</v>
      </c>
      <c r="K729" s="20"/>
      <c r="L729" s="7"/>
    </row>
    <row r="730" spans="1:12" s="9" customFormat="1" ht="19.5" hidden="1" thickBot="1" x14ac:dyDescent="0.35">
      <c r="A730" s="19"/>
      <c r="B730" s="17"/>
      <c r="C730" s="17"/>
      <c r="D730" s="17" t="e">
        <f t="shared" si="24"/>
        <v>#REF!</v>
      </c>
      <c r="E730" s="18"/>
      <c r="F730" s="7"/>
      <c r="G730" s="19"/>
      <c r="H730" s="17"/>
      <c r="I730" s="17"/>
      <c r="J730" s="35">
        <f t="shared" si="25"/>
        <v>39173</v>
      </c>
      <c r="K730" s="20"/>
      <c r="L730" s="7"/>
    </row>
    <row r="731" spans="1:12" s="9" customFormat="1" ht="19.5" hidden="1" thickBot="1" x14ac:dyDescent="0.35">
      <c r="A731" s="19"/>
      <c r="B731" s="17"/>
      <c r="C731" s="17"/>
      <c r="D731" s="17" t="e">
        <f t="shared" si="24"/>
        <v>#REF!</v>
      </c>
      <c r="E731" s="18"/>
      <c r="F731" s="7"/>
      <c r="G731" s="19"/>
      <c r="H731" s="17"/>
      <c r="I731" s="17"/>
      <c r="J731" s="35">
        <f t="shared" si="25"/>
        <v>39173</v>
      </c>
      <c r="K731" s="20"/>
      <c r="L731" s="7"/>
    </row>
    <row r="732" spans="1:12" s="9" customFormat="1" ht="19.5" hidden="1" thickBot="1" x14ac:dyDescent="0.35">
      <c r="A732" s="19"/>
      <c r="B732" s="17"/>
      <c r="C732" s="17"/>
      <c r="D732" s="17" t="e">
        <f t="shared" si="24"/>
        <v>#REF!</v>
      </c>
      <c r="E732" s="18"/>
      <c r="F732" s="7"/>
      <c r="G732" s="19"/>
      <c r="H732" s="17"/>
      <c r="I732" s="17"/>
      <c r="J732" s="35">
        <f t="shared" si="25"/>
        <v>39173</v>
      </c>
      <c r="K732" s="20"/>
      <c r="L732" s="7"/>
    </row>
    <row r="733" spans="1:12" s="9" customFormat="1" ht="19.5" hidden="1" thickBot="1" x14ac:dyDescent="0.35">
      <c r="A733" s="19"/>
      <c r="B733" s="17"/>
      <c r="C733" s="17"/>
      <c r="D733" s="17" t="e">
        <f t="shared" si="24"/>
        <v>#REF!</v>
      </c>
      <c r="E733" s="18"/>
      <c r="F733" s="7"/>
      <c r="G733" s="19"/>
      <c r="H733" s="17"/>
      <c r="I733" s="17"/>
      <c r="J733" s="35">
        <f t="shared" si="25"/>
        <v>39173</v>
      </c>
      <c r="K733" s="20"/>
      <c r="L733" s="7"/>
    </row>
    <row r="734" spans="1:12" s="9" customFormat="1" ht="19.5" hidden="1" thickBot="1" x14ac:dyDescent="0.35">
      <c r="A734" s="19"/>
      <c r="B734" s="17"/>
      <c r="C734" s="17"/>
      <c r="D734" s="17" t="e">
        <f t="shared" si="24"/>
        <v>#REF!</v>
      </c>
      <c r="E734" s="18"/>
      <c r="F734" s="7"/>
      <c r="G734" s="19"/>
      <c r="H734" s="17"/>
      <c r="I734" s="17"/>
      <c r="J734" s="35">
        <f t="shared" si="25"/>
        <v>39173</v>
      </c>
      <c r="K734" s="20"/>
      <c r="L734" s="7"/>
    </row>
    <row r="735" spans="1:12" s="9" customFormat="1" ht="19.5" hidden="1" thickBot="1" x14ac:dyDescent="0.35">
      <c r="A735" s="19"/>
      <c r="B735" s="17"/>
      <c r="C735" s="17"/>
      <c r="D735" s="17" t="e">
        <f t="shared" si="24"/>
        <v>#REF!</v>
      </c>
      <c r="E735" s="18"/>
      <c r="F735" s="7"/>
      <c r="G735" s="19"/>
      <c r="H735" s="17"/>
      <c r="I735" s="17"/>
      <c r="J735" s="35">
        <f t="shared" si="25"/>
        <v>39173</v>
      </c>
      <c r="K735" s="20"/>
      <c r="L735" s="7"/>
    </row>
    <row r="736" spans="1:12" s="9" customFormat="1" ht="19.5" hidden="1" thickBot="1" x14ac:dyDescent="0.35">
      <c r="A736" s="19"/>
      <c r="B736" s="17"/>
      <c r="C736" s="17"/>
      <c r="D736" s="17" t="e">
        <f t="shared" si="24"/>
        <v>#REF!</v>
      </c>
      <c r="E736" s="18"/>
      <c r="F736" s="7"/>
      <c r="G736" s="19"/>
      <c r="H736" s="17"/>
      <c r="I736" s="17"/>
      <c r="J736" s="35">
        <f t="shared" si="25"/>
        <v>39173</v>
      </c>
      <c r="K736" s="20"/>
      <c r="L736" s="7"/>
    </row>
    <row r="737" spans="1:12" s="9" customFormat="1" ht="19.5" hidden="1" thickBot="1" x14ac:dyDescent="0.35">
      <c r="A737" s="19"/>
      <c r="B737" s="17"/>
      <c r="C737" s="17"/>
      <c r="D737" s="17" t="e">
        <f t="shared" si="24"/>
        <v>#REF!</v>
      </c>
      <c r="E737" s="18"/>
      <c r="F737" s="7"/>
      <c r="G737" s="19"/>
      <c r="H737" s="17"/>
      <c r="I737" s="17"/>
      <c r="J737" s="35">
        <f t="shared" si="25"/>
        <v>39173</v>
      </c>
      <c r="K737" s="20"/>
      <c r="L737" s="7"/>
    </row>
    <row r="738" spans="1:12" s="9" customFormat="1" ht="19.5" hidden="1" thickBot="1" x14ac:dyDescent="0.35">
      <c r="A738" s="19"/>
      <c r="B738" s="17"/>
      <c r="C738" s="17"/>
      <c r="D738" s="17" t="e">
        <f t="shared" si="24"/>
        <v>#REF!</v>
      </c>
      <c r="E738" s="18"/>
      <c r="F738" s="7"/>
      <c r="G738" s="19"/>
      <c r="H738" s="17"/>
      <c r="I738" s="17"/>
      <c r="J738" s="35">
        <f t="shared" si="25"/>
        <v>39173</v>
      </c>
      <c r="K738" s="20"/>
      <c r="L738" s="7"/>
    </row>
    <row r="739" spans="1:12" s="9" customFormat="1" ht="19.5" hidden="1" thickBot="1" x14ac:dyDescent="0.35">
      <c r="A739" s="19"/>
      <c r="B739" s="17"/>
      <c r="C739" s="17"/>
      <c r="D739" s="17" t="e">
        <f t="shared" si="24"/>
        <v>#REF!</v>
      </c>
      <c r="E739" s="18"/>
      <c r="F739" s="7"/>
      <c r="G739" s="19"/>
      <c r="H739" s="17"/>
      <c r="I739" s="17"/>
      <c r="J739" s="35">
        <f t="shared" si="25"/>
        <v>39173</v>
      </c>
      <c r="K739" s="20"/>
      <c r="L739" s="7"/>
    </row>
    <row r="740" spans="1:12" s="9" customFormat="1" ht="19.5" hidden="1" thickBot="1" x14ac:dyDescent="0.35">
      <c r="A740" s="19"/>
      <c r="B740" s="17"/>
      <c r="C740" s="17"/>
      <c r="D740" s="17" t="e">
        <f t="shared" si="24"/>
        <v>#REF!</v>
      </c>
      <c r="E740" s="18"/>
      <c r="F740" s="7"/>
      <c r="G740" s="19"/>
      <c r="H740" s="17"/>
      <c r="I740" s="17"/>
      <c r="J740" s="35">
        <f t="shared" si="25"/>
        <v>39173</v>
      </c>
      <c r="K740" s="20"/>
      <c r="L740" s="7"/>
    </row>
    <row r="741" spans="1:12" s="9" customFormat="1" ht="19.5" hidden="1" thickBot="1" x14ac:dyDescent="0.35">
      <c r="A741" s="19"/>
      <c r="B741" s="17"/>
      <c r="C741" s="17"/>
      <c r="D741" s="17" t="e">
        <f t="shared" si="24"/>
        <v>#REF!</v>
      </c>
      <c r="E741" s="18"/>
      <c r="F741" s="7"/>
      <c r="G741" s="19"/>
      <c r="H741" s="17"/>
      <c r="I741" s="17"/>
      <c r="J741" s="35">
        <f t="shared" si="25"/>
        <v>39173</v>
      </c>
      <c r="K741" s="20"/>
      <c r="L741" s="7"/>
    </row>
    <row r="742" spans="1:12" s="9" customFormat="1" ht="19.5" hidden="1" thickBot="1" x14ac:dyDescent="0.35">
      <c r="A742" s="19"/>
      <c r="B742" s="17"/>
      <c r="C742" s="17"/>
      <c r="D742" s="17" t="e">
        <f t="shared" si="24"/>
        <v>#REF!</v>
      </c>
      <c r="E742" s="18"/>
      <c r="F742" s="7"/>
      <c r="G742" s="19"/>
      <c r="H742" s="17"/>
      <c r="I742" s="17"/>
      <c r="J742" s="35">
        <f t="shared" si="25"/>
        <v>39173</v>
      </c>
      <c r="K742" s="20"/>
      <c r="L742" s="7"/>
    </row>
    <row r="743" spans="1:12" s="9" customFormat="1" ht="19.5" hidden="1" thickBot="1" x14ac:dyDescent="0.35">
      <c r="A743" s="19"/>
      <c r="B743" s="17"/>
      <c r="C743" s="17"/>
      <c r="D743" s="17" t="e">
        <f t="shared" si="24"/>
        <v>#REF!</v>
      </c>
      <c r="E743" s="18"/>
      <c r="F743" s="7"/>
      <c r="G743" s="19"/>
      <c r="H743" s="17"/>
      <c r="I743" s="17"/>
      <c r="J743" s="35">
        <f t="shared" si="25"/>
        <v>39173</v>
      </c>
      <c r="K743" s="20"/>
      <c r="L743" s="7"/>
    </row>
    <row r="744" spans="1:12" s="9" customFormat="1" ht="19.5" hidden="1" thickBot="1" x14ac:dyDescent="0.35">
      <c r="A744" s="19"/>
      <c r="B744" s="17"/>
      <c r="C744" s="17"/>
      <c r="D744" s="17" t="e">
        <f t="shared" si="24"/>
        <v>#REF!</v>
      </c>
      <c r="E744" s="18"/>
      <c r="F744" s="7"/>
      <c r="G744" s="19"/>
      <c r="H744" s="17"/>
      <c r="I744" s="17"/>
      <c r="J744" s="35">
        <f t="shared" si="25"/>
        <v>39173</v>
      </c>
      <c r="K744" s="20"/>
      <c r="L744" s="7"/>
    </row>
    <row r="745" spans="1:12" s="9" customFormat="1" ht="19.5" hidden="1" thickBot="1" x14ac:dyDescent="0.35">
      <c r="A745" s="19"/>
      <c r="B745" s="17"/>
      <c r="C745" s="17"/>
      <c r="D745" s="17" t="e">
        <f t="shared" si="24"/>
        <v>#REF!</v>
      </c>
      <c r="E745" s="18"/>
      <c r="F745" s="7"/>
      <c r="G745" s="19"/>
      <c r="H745" s="17"/>
      <c r="I745" s="17"/>
      <c r="J745" s="35">
        <f t="shared" si="25"/>
        <v>39173</v>
      </c>
      <c r="K745" s="20"/>
      <c r="L745" s="7"/>
    </row>
    <row r="746" spans="1:12" s="9" customFormat="1" ht="19.5" hidden="1" thickBot="1" x14ac:dyDescent="0.35">
      <c r="A746" s="19"/>
      <c r="B746" s="17"/>
      <c r="C746" s="17"/>
      <c r="D746" s="17" t="e">
        <f t="shared" si="24"/>
        <v>#REF!</v>
      </c>
      <c r="E746" s="18"/>
      <c r="F746" s="7"/>
      <c r="G746" s="19"/>
      <c r="H746" s="17"/>
      <c r="I746" s="17"/>
      <c r="J746" s="35">
        <f t="shared" si="25"/>
        <v>39173</v>
      </c>
      <c r="K746" s="20"/>
      <c r="L746" s="7"/>
    </row>
    <row r="747" spans="1:12" s="9" customFormat="1" ht="19.5" hidden="1" thickBot="1" x14ac:dyDescent="0.35">
      <c r="A747" s="19"/>
      <c r="B747" s="17"/>
      <c r="C747" s="17"/>
      <c r="D747" s="17" t="e">
        <f t="shared" si="24"/>
        <v>#REF!</v>
      </c>
      <c r="E747" s="18"/>
      <c r="F747" s="7"/>
      <c r="G747" s="19"/>
      <c r="H747" s="17"/>
      <c r="I747" s="17"/>
      <c r="J747" s="35">
        <f t="shared" si="25"/>
        <v>39173</v>
      </c>
      <c r="K747" s="20"/>
      <c r="L747" s="7"/>
    </row>
    <row r="748" spans="1:12" s="9" customFormat="1" ht="19.5" hidden="1" thickBot="1" x14ac:dyDescent="0.35">
      <c r="A748" s="19"/>
      <c r="B748" s="17"/>
      <c r="C748" s="17"/>
      <c r="D748" s="17" t="e">
        <f t="shared" si="24"/>
        <v>#REF!</v>
      </c>
      <c r="E748" s="18"/>
      <c r="F748" s="7"/>
      <c r="G748" s="19"/>
      <c r="H748" s="17"/>
      <c r="I748" s="17"/>
      <c r="J748" s="35">
        <f t="shared" si="25"/>
        <v>39173</v>
      </c>
      <c r="K748" s="20"/>
      <c r="L748" s="7"/>
    </row>
    <row r="749" spans="1:12" s="9" customFormat="1" ht="19.5" hidden="1" thickBot="1" x14ac:dyDescent="0.35">
      <c r="A749" s="19"/>
      <c r="B749" s="17"/>
      <c r="C749" s="17"/>
      <c r="D749" s="17" t="e">
        <f t="shared" ref="D749:D812" si="26">D748+B749-C749</f>
        <v>#REF!</v>
      </c>
      <c r="E749" s="18"/>
      <c r="F749" s="7"/>
      <c r="G749" s="19"/>
      <c r="H749" s="17"/>
      <c r="I749" s="17"/>
      <c r="J749" s="35">
        <f t="shared" si="25"/>
        <v>39173</v>
      </c>
      <c r="K749" s="20"/>
      <c r="L749" s="7"/>
    </row>
    <row r="750" spans="1:12" s="9" customFormat="1" ht="19.5" hidden="1" thickBot="1" x14ac:dyDescent="0.35">
      <c r="A750" s="19"/>
      <c r="B750" s="17"/>
      <c r="C750" s="17"/>
      <c r="D750" s="17" t="e">
        <f t="shared" si="26"/>
        <v>#REF!</v>
      </c>
      <c r="E750" s="18"/>
      <c r="F750" s="7"/>
      <c r="G750" s="19"/>
      <c r="H750" s="17"/>
      <c r="I750" s="17"/>
      <c r="J750" s="35">
        <f t="shared" ref="J750:J813" si="27">J749+H750-I750</f>
        <v>39173</v>
      </c>
      <c r="K750" s="20"/>
      <c r="L750" s="7"/>
    </row>
    <row r="751" spans="1:12" s="9" customFormat="1" ht="19.5" hidden="1" thickBot="1" x14ac:dyDescent="0.35">
      <c r="A751" s="19"/>
      <c r="B751" s="17"/>
      <c r="C751" s="17"/>
      <c r="D751" s="17" t="e">
        <f t="shared" si="26"/>
        <v>#REF!</v>
      </c>
      <c r="E751" s="18"/>
      <c r="F751" s="7"/>
      <c r="G751" s="19"/>
      <c r="H751" s="17"/>
      <c r="I751" s="17"/>
      <c r="J751" s="35">
        <f t="shared" si="27"/>
        <v>39173</v>
      </c>
      <c r="K751" s="20"/>
      <c r="L751" s="7"/>
    </row>
    <row r="752" spans="1:12" s="9" customFormat="1" ht="19.5" hidden="1" thickBot="1" x14ac:dyDescent="0.35">
      <c r="A752" s="19"/>
      <c r="B752" s="17"/>
      <c r="C752" s="17"/>
      <c r="D752" s="17" t="e">
        <f t="shared" si="26"/>
        <v>#REF!</v>
      </c>
      <c r="E752" s="18"/>
      <c r="F752" s="7"/>
      <c r="G752" s="19"/>
      <c r="H752" s="17"/>
      <c r="I752" s="17"/>
      <c r="J752" s="35">
        <f t="shared" si="27"/>
        <v>39173</v>
      </c>
      <c r="K752" s="20"/>
      <c r="L752" s="7"/>
    </row>
    <row r="753" spans="1:12" s="9" customFormat="1" ht="19.5" hidden="1" thickBot="1" x14ac:dyDescent="0.35">
      <c r="A753" s="19"/>
      <c r="B753" s="17"/>
      <c r="C753" s="17"/>
      <c r="D753" s="17" t="e">
        <f t="shared" si="26"/>
        <v>#REF!</v>
      </c>
      <c r="E753" s="18"/>
      <c r="F753" s="7"/>
      <c r="G753" s="19"/>
      <c r="H753" s="17"/>
      <c r="I753" s="17"/>
      <c r="J753" s="35">
        <f t="shared" si="27"/>
        <v>39173</v>
      </c>
      <c r="K753" s="20"/>
      <c r="L753" s="7"/>
    </row>
    <row r="754" spans="1:12" s="9" customFormat="1" ht="19.5" hidden="1" thickBot="1" x14ac:dyDescent="0.35">
      <c r="A754" s="19"/>
      <c r="B754" s="17"/>
      <c r="C754" s="17"/>
      <c r="D754" s="17" t="e">
        <f t="shared" si="26"/>
        <v>#REF!</v>
      </c>
      <c r="E754" s="18"/>
      <c r="F754" s="7"/>
      <c r="G754" s="19"/>
      <c r="H754" s="17"/>
      <c r="I754" s="17"/>
      <c r="J754" s="35">
        <f t="shared" si="27"/>
        <v>39173</v>
      </c>
      <c r="K754" s="20"/>
      <c r="L754" s="7"/>
    </row>
    <row r="755" spans="1:12" s="9" customFormat="1" ht="19.5" hidden="1" thickBot="1" x14ac:dyDescent="0.35">
      <c r="A755" s="19"/>
      <c r="B755" s="17"/>
      <c r="C755" s="17"/>
      <c r="D755" s="17" t="e">
        <f t="shared" si="26"/>
        <v>#REF!</v>
      </c>
      <c r="E755" s="18"/>
      <c r="F755" s="7"/>
      <c r="G755" s="19"/>
      <c r="H755" s="17"/>
      <c r="I755" s="17"/>
      <c r="J755" s="35">
        <f t="shared" si="27"/>
        <v>39173</v>
      </c>
      <c r="K755" s="20"/>
      <c r="L755" s="7"/>
    </row>
    <row r="756" spans="1:12" s="9" customFormat="1" ht="19.5" hidden="1" thickBot="1" x14ac:dyDescent="0.35">
      <c r="A756" s="19"/>
      <c r="B756" s="17"/>
      <c r="C756" s="17"/>
      <c r="D756" s="17" t="e">
        <f t="shared" si="26"/>
        <v>#REF!</v>
      </c>
      <c r="E756" s="18"/>
      <c r="F756" s="7"/>
      <c r="G756" s="19"/>
      <c r="H756" s="17"/>
      <c r="I756" s="17"/>
      <c r="J756" s="35">
        <f t="shared" si="27"/>
        <v>39173</v>
      </c>
      <c r="K756" s="20"/>
      <c r="L756" s="7"/>
    </row>
    <row r="757" spans="1:12" s="9" customFormat="1" ht="19.5" hidden="1" thickBot="1" x14ac:dyDescent="0.35">
      <c r="A757" s="19"/>
      <c r="B757" s="17"/>
      <c r="C757" s="17"/>
      <c r="D757" s="17" t="e">
        <f t="shared" si="26"/>
        <v>#REF!</v>
      </c>
      <c r="E757" s="18"/>
      <c r="F757" s="7"/>
      <c r="G757" s="19"/>
      <c r="H757" s="17"/>
      <c r="I757" s="17"/>
      <c r="J757" s="35">
        <f t="shared" si="27"/>
        <v>39173</v>
      </c>
      <c r="K757" s="20"/>
      <c r="L757" s="7"/>
    </row>
    <row r="758" spans="1:12" s="9" customFormat="1" ht="19.5" hidden="1" thickBot="1" x14ac:dyDescent="0.35">
      <c r="A758" s="19"/>
      <c r="B758" s="17"/>
      <c r="C758" s="17"/>
      <c r="D758" s="17" t="e">
        <f t="shared" si="26"/>
        <v>#REF!</v>
      </c>
      <c r="E758" s="18"/>
      <c r="F758" s="7"/>
      <c r="G758" s="19"/>
      <c r="H758" s="17"/>
      <c r="I758" s="17"/>
      <c r="J758" s="35">
        <f t="shared" si="27"/>
        <v>39173</v>
      </c>
      <c r="K758" s="20"/>
      <c r="L758" s="7"/>
    </row>
    <row r="759" spans="1:12" s="9" customFormat="1" ht="19.5" hidden="1" thickBot="1" x14ac:dyDescent="0.35">
      <c r="A759" s="19"/>
      <c r="B759" s="17"/>
      <c r="C759" s="17"/>
      <c r="D759" s="17" t="e">
        <f t="shared" si="26"/>
        <v>#REF!</v>
      </c>
      <c r="E759" s="18"/>
      <c r="F759" s="7"/>
      <c r="G759" s="19"/>
      <c r="H759" s="17"/>
      <c r="I759" s="17"/>
      <c r="J759" s="35">
        <f t="shared" si="27"/>
        <v>39173</v>
      </c>
      <c r="K759" s="20"/>
      <c r="L759" s="7"/>
    </row>
    <row r="760" spans="1:12" s="9" customFormat="1" ht="19.5" hidden="1" thickBot="1" x14ac:dyDescent="0.35">
      <c r="A760" s="19"/>
      <c r="B760" s="17"/>
      <c r="C760" s="17"/>
      <c r="D760" s="17" t="e">
        <f t="shared" si="26"/>
        <v>#REF!</v>
      </c>
      <c r="E760" s="18"/>
      <c r="F760" s="7"/>
      <c r="G760" s="19"/>
      <c r="H760" s="17"/>
      <c r="I760" s="17"/>
      <c r="J760" s="35">
        <f t="shared" si="27"/>
        <v>39173</v>
      </c>
      <c r="K760" s="20"/>
      <c r="L760" s="7"/>
    </row>
    <row r="761" spans="1:12" s="9" customFormat="1" ht="19.5" hidden="1" thickBot="1" x14ac:dyDescent="0.35">
      <c r="A761" s="19"/>
      <c r="B761" s="17"/>
      <c r="C761" s="17"/>
      <c r="D761" s="17" t="e">
        <f t="shared" si="26"/>
        <v>#REF!</v>
      </c>
      <c r="E761" s="18"/>
      <c r="F761" s="7"/>
      <c r="G761" s="19"/>
      <c r="H761" s="17"/>
      <c r="I761" s="17"/>
      <c r="J761" s="35">
        <f t="shared" si="27"/>
        <v>39173</v>
      </c>
      <c r="K761" s="20"/>
      <c r="L761" s="7"/>
    </row>
    <row r="762" spans="1:12" s="9" customFormat="1" ht="19.5" hidden="1" thickBot="1" x14ac:dyDescent="0.35">
      <c r="A762" s="19"/>
      <c r="B762" s="17"/>
      <c r="C762" s="17"/>
      <c r="D762" s="17" t="e">
        <f t="shared" si="26"/>
        <v>#REF!</v>
      </c>
      <c r="E762" s="18"/>
      <c r="F762" s="7"/>
      <c r="G762" s="19"/>
      <c r="H762" s="17"/>
      <c r="I762" s="17"/>
      <c r="J762" s="35">
        <f t="shared" si="27"/>
        <v>39173</v>
      </c>
      <c r="K762" s="20"/>
      <c r="L762" s="7"/>
    </row>
    <row r="763" spans="1:12" s="9" customFormat="1" ht="19.5" hidden="1" thickBot="1" x14ac:dyDescent="0.35">
      <c r="A763" s="19"/>
      <c r="B763" s="17"/>
      <c r="C763" s="17"/>
      <c r="D763" s="17" t="e">
        <f t="shared" si="26"/>
        <v>#REF!</v>
      </c>
      <c r="E763" s="18"/>
      <c r="F763" s="7"/>
      <c r="G763" s="19"/>
      <c r="H763" s="17"/>
      <c r="I763" s="17"/>
      <c r="J763" s="35">
        <f t="shared" si="27"/>
        <v>39173</v>
      </c>
      <c r="K763" s="20"/>
      <c r="L763" s="7"/>
    </row>
    <row r="764" spans="1:12" s="9" customFormat="1" ht="19.5" hidden="1" thickBot="1" x14ac:dyDescent="0.35">
      <c r="A764" s="19"/>
      <c r="B764" s="17"/>
      <c r="C764" s="17"/>
      <c r="D764" s="17" t="e">
        <f t="shared" si="26"/>
        <v>#REF!</v>
      </c>
      <c r="E764" s="18"/>
      <c r="F764" s="7"/>
      <c r="G764" s="19"/>
      <c r="H764" s="17"/>
      <c r="I764" s="17"/>
      <c r="J764" s="35">
        <f t="shared" si="27"/>
        <v>39173</v>
      </c>
      <c r="K764" s="20"/>
      <c r="L764" s="7"/>
    </row>
    <row r="765" spans="1:12" s="9" customFormat="1" ht="19.5" hidden="1" thickBot="1" x14ac:dyDescent="0.35">
      <c r="A765" s="19"/>
      <c r="B765" s="17"/>
      <c r="C765" s="17"/>
      <c r="D765" s="17" t="e">
        <f t="shared" si="26"/>
        <v>#REF!</v>
      </c>
      <c r="E765" s="18"/>
      <c r="F765" s="7"/>
      <c r="G765" s="19"/>
      <c r="H765" s="17"/>
      <c r="I765" s="17"/>
      <c r="J765" s="35">
        <f t="shared" si="27"/>
        <v>39173</v>
      </c>
      <c r="K765" s="20"/>
      <c r="L765" s="7"/>
    </row>
    <row r="766" spans="1:12" s="9" customFormat="1" ht="19.5" hidden="1" thickBot="1" x14ac:dyDescent="0.35">
      <c r="A766" s="19"/>
      <c r="B766" s="17"/>
      <c r="C766" s="17"/>
      <c r="D766" s="17" t="e">
        <f t="shared" si="26"/>
        <v>#REF!</v>
      </c>
      <c r="E766" s="18"/>
      <c r="F766" s="7"/>
      <c r="G766" s="19"/>
      <c r="H766" s="17"/>
      <c r="I766" s="17"/>
      <c r="J766" s="35">
        <f t="shared" si="27"/>
        <v>39173</v>
      </c>
      <c r="K766" s="20"/>
      <c r="L766" s="7"/>
    </row>
    <row r="767" spans="1:12" s="9" customFormat="1" ht="19.5" hidden="1" thickBot="1" x14ac:dyDescent="0.35">
      <c r="A767" s="19"/>
      <c r="B767" s="17"/>
      <c r="C767" s="17"/>
      <c r="D767" s="17" t="e">
        <f t="shared" si="26"/>
        <v>#REF!</v>
      </c>
      <c r="E767" s="18"/>
      <c r="F767" s="7"/>
      <c r="G767" s="19"/>
      <c r="H767" s="17"/>
      <c r="I767" s="17"/>
      <c r="J767" s="35">
        <f t="shared" si="27"/>
        <v>39173</v>
      </c>
      <c r="K767" s="20"/>
      <c r="L767" s="7"/>
    </row>
    <row r="768" spans="1:12" s="9" customFormat="1" ht="19.5" hidden="1" thickBot="1" x14ac:dyDescent="0.35">
      <c r="A768" s="19"/>
      <c r="B768" s="17"/>
      <c r="C768" s="17"/>
      <c r="D768" s="17" t="e">
        <f t="shared" si="26"/>
        <v>#REF!</v>
      </c>
      <c r="E768" s="18"/>
      <c r="F768" s="7"/>
      <c r="G768" s="19"/>
      <c r="H768" s="17"/>
      <c r="I768" s="17"/>
      <c r="J768" s="35">
        <f t="shared" si="27"/>
        <v>39173</v>
      </c>
      <c r="K768" s="20"/>
      <c r="L768" s="7"/>
    </row>
    <row r="769" spans="1:12" s="9" customFormat="1" ht="19.5" hidden="1" thickBot="1" x14ac:dyDescent="0.35">
      <c r="A769" s="19"/>
      <c r="B769" s="17"/>
      <c r="C769" s="17"/>
      <c r="D769" s="17" t="e">
        <f t="shared" si="26"/>
        <v>#REF!</v>
      </c>
      <c r="E769" s="18"/>
      <c r="F769" s="7"/>
      <c r="G769" s="19"/>
      <c r="H769" s="17"/>
      <c r="I769" s="17"/>
      <c r="J769" s="35">
        <f t="shared" si="27"/>
        <v>39173</v>
      </c>
      <c r="K769" s="20"/>
      <c r="L769" s="7"/>
    </row>
    <row r="770" spans="1:12" s="9" customFormat="1" ht="19.5" hidden="1" thickBot="1" x14ac:dyDescent="0.35">
      <c r="A770" s="19"/>
      <c r="B770" s="17"/>
      <c r="C770" s="17"/>
      <c r="D770" s="17" t="e">
        <f t="shared" si="26"/>
        <v>#REF!</v>
      </c>
      <c r="E770" s="18"/>
      <c r="F770" s="7"/>
      <c r="G770" s="19"/>
      <c r="H770" s="17"/>
      <c r="I770" s="17"/>
      <c r="J770" s="35">
        <f t="shared" si="27"/>
        <v>39173</v>
      </c>
      <c r="K770" s="20"/>
      <c r="L770" s="7"/>
    </row>
    <row r="771" spans="1:12" s="9" customFormat="1" ht="19.5" hidden="1" thickBot="1" x14ac:dyDescent="0.35">
      <c r="A771" s="19"/>
      <c r="B771" s="17"/>
      <c r="C771" s="17"/>
      <c r="D771" s="17" t="e">
        <f t="shared" si="26"/>
        <v>#REF!</v>
      </c>
      <c r="E771" s="18"/>
      <c r="F771" s="7"/>
      <c r="G771" s="19"/>
      <c r="H771" s="17"/>
      <c r="I771" s="17"/>
      <c r="J771" s="35">
        <f t="shared" si="27"/>
        <v>39173</v>
      </c>
      <c r="K771" s="20"/>
      <c r="L771" s="7"/>
    </row>
    <row r="772" spans="1:12" s="9" customFormat="1" ht="19.5" hidden="1" thickBot="1" x14ac:dyDescent="0.35">
      <c r="A772" s="19"/>
      <c r="B772" s="17"/>
      <c r="C772" s="17"/>
      <c r="D772" s="17" t="e">
        <f t="shared" si="26"/>
        <v>#REF!</v>
      </c>
      <c r="E772" s="18"/>
      <c r="F772" s="7"/>
      <c r="G772" s="19"/>
      <c r="H772" s="17"/>
      <c r="I772" s="17"/>
      <c r="J772" s="35">
        <f t="shared" si="27"/>
        <v>39173</v>
      </c>
      <c r="K772" s="20"/>
      <c r="L772" s="7"/>
    </row>
    <row r="773" spans="1:12" s="9" customFormat="1" ht="19.5" hidden="1" thickBot="1" x14ac:dyDescent="0.35">
      <c r="A773" s="19"/>
      <c r="B773" s="17"/>
      <c r="C773" s="17"/>
      <c r="D773" s="17" t="e">
        <f t="shared" si="26"/>
        <v>#REF!</v>
      </c>
      <c r="E773" s="18"/>
      <c r="F773" s="7"/>
      <c r="G773" s="19"/>
      <c r="H773" s="17"/>
      <c r="I773" s="17"/>
      <c r="J773" s="35">
        <f t="shared" si="27"/>
        <v>39173</v>
      </c>
      <c r="K773" s="20"/>
      <c r="L773" s="7"/>
    </row>
    <row r="774" spans="1:12" s="9" customFormat="1" ht="19.5" hidden="1" thickBot="1" x14ac:dyDescent="0.35">
      <c r="A774" s="19"/>
      <c r="B774" s="17"/>
      <c r="C774" s="17"/>
      <c r="D774" s="17" t="e">
        <f t="shared" si="26"/>
        <v>#REF!</v>
      </c>
      <c r="E774" s="18"/>
      <c r="F774" s="7"/>
      <c r="G774" s="19"/>
      <c r="H774" s="17"/>
      <c r="I774" s="17"/>
      <c r="J774" s="35">
        <f t="shared" si="27"/>
        <v>39173</v>
      </c>
      <c r="K774" s="20"/>
      <c r="L774" s="7"/>
    </row>
    <row r="775" spans="1:12" s="9" customFormat="1" ht="19.5" hidden="1" thickBot="1" x14ac:dyDescent="0.35">
      <c r="A775" s="19"/>
      <c r="B775" s="17"/>
      <c r="C775" s="17"/>
      <c r="D775" s="17" t="e">
        <f t="shared" si="26"/>
        <v>#REF!</v>
      </c>
      <c r="E775" s="18"/>
      <c r="F775" s="7"/>
      <c r="G775" s="19"/>
      <c r="H775" s="17"/>
      <c r="I775" s="17"/>
      <c r="J775" s="35">
        <f t="shared" si="27"/>
        <v>39173</v>
      </c>
      <c r="K775" s="20"/>
      <c r="L775" s="7"/>
    </row>
    <row r="776" spans="1:12" s="9" customFormat="1" ht="19.5" hidden="1" thickBot="1" x14ac:dyDescent="0.35">
      <c r="A776" s="19"/>
      <c r="B776" s="17"/>
      <c r="C776" s="17"/>
      <c r="D776" s="17" t="e">
        <f t="shared" si="26"/>
        <v>#REF!</v>
      </c>
      <c r="E776" s="18"/>
      <c r="F776" s="7"/>
      <c r="G776" s="19"/>
      <c r="H776" s="17"/>
      <c r="I776" s="17"/>
      <c r="J776" s="35">
        <f t="shared" si="27"/>
        <v>39173</v>
      </c>
      <c r="K776" s="20"/>
      <c r="L776" s="7"/>
    </row>
    <row r="777" spans="1:12" s="9" customFormat="1" ht="19.5" hidden="1" thickBot="1" x14ac:dyDescent="0.35">
      <c r="A777" s="19"/>
      <c r="B777" s="17"/>
      <c r="C777" s="17"/>
      <c r="D777" s="17" t="e">
        <f t="shared" si="26"/>
        <v>#REF!</v>
      </c>
      <c r="E777" s="18"/>
      <c r="F777" s="7"/>
      <c r="G777" s="19"/>
      <c r="H777" s="17"/>
      <c r="I777" s="17"/>
      <c r="J777" s="35">
        <f t="shared" si="27"/>
        <v>39173</v>
      </c>
      <c r="K777" s="20"/>
      <c r="L777" s="7"/>
    </row>
    <row r="778" spans="1:12" s="9" customFormat="1" ht="19.5" hidden="1" thickBot="1" x14ac:dyDescent="0.35">
      <c r="A778" s="19"/>
      <c r="B778" s="17"/>
      <c r="C778" s="17"/>
      <c r="D778" s="17" t="e">
        <f t="shared" si="26"/>
        <v>#REF!</v>
      </c>
      <c r="E778" s="18"/>
      <c r="F778" s="7"/>
      <c r="G778" s="19"/>
      <c r="H778" s="17"/>
      <c r="I778" s="17"/>
      <c r="J778" s="35">
        <f t="shared" si="27"/>
        <v>39173</v>
      </c>
      <c r="K778" s="20"/>
      <c r="L778" s="7"/>
    </row>
    <row r="779" spans="1:12" s="9" customFormat="1" ht="19.5" hidden="1" thickBot="1" x14ac:dyDescent="0.35">
      <c r="A779" s="19"/>
      <c r="B779" s="17"/>
      <c r="C779" s="17"/>
      <c r="D779" s="17" t="e">
        <f t="shared" si="26"/>
        <v>#REF!</v>
      </c>
      <c r="E779" s="18"/>
      <c r="F779" s="7"/>
      <c r="G779" s="19"/>
      <c r="H779" s="17"/>
      <c r="I779" s="17"/>
      <c r="J779" s="35">
        <f t="shared" si="27"/>
        <v>39173</v>
      </c>
      <c r="K779" s="20"/>
      <c r="L779" s="7"/>
    </row>
    <row r="780" spans="1:12" s="9" customFormat="1" ht="19.5" hidden="1" thickBot="1" x14ac:dyDescent="0.35">
      <c r="A780" s="19"/>
      <c r="B780" s="17"/>
      <c r="C780" s="17"/>
      <c r="D780" s="17" t="e">
        <f t="shared" si="26"/>
        <v>#REF!</v>
      </c>
      <c r="E780" s="18"/>
      <c r="F780" s="7"/>
      <c r="G780" s="19"/>
      <c r="H780" s="17"/>
      <c r="I780" s="17"/>
      <c r="J780" s="35">
        <f t="shared" si="27"/>
        <v>39173</v>
      </c>
      <c r="K780" s="20"/>
      <c r="L780" s="7"/>
    </row>
    <row r="781" spans="1:12" s="9" customFormat="1" ht="19.5" hidden="1" thickBot="1" x14ac:dyDescent="0.35">
      <c r="A781" s="19"/>
      <c r="B781" s="17"/>
      <c r="C781" s="17"/>
      <c r="D781" s="17" t="e">
        <f t="shared" si="26"/>
        <v>#REF!</v>
      </c>
      <c r="E781" s="18"/>
      <c r="F781" s="7"/>
      <c r="G781" s="19"/>
      <c r="H781" s="17"/>
      <c r="I781" s="17"/>
      <c r="J781" s="35">
        <f t="shared" si="27"/>
        <v>39173</v>
      </c>
      <c r="K781" s="20"/>
      <c r="L781" s="7"/>
    </row>
    <row r="782" spans="1:12" s="9" customFormat="1" ht="19.5" hidden="1" thickBot="1" x14ac:dyDescent="0.35">
      <c r="A782" s="19"/>
      <c r="B782" s="17"/>
      <c r="C782" s="17"/>
      <c r="D782" s="17" t="e">
        <f t="shared" si="26"/>
        <v>#REF!</v>
      </c>
      <c r="E782" s="18"/>
      <c r="F782" s="7"/>
      <c r="G782" s="19"/>
      <c r="H782" s="17"/>
      <c r="I782" s="17"/>
      <c r="J782" s="35">
        <f t="shared" si="27"/>
        <v>39173</v>
      </c>
      <c r="K782" s="20"/>
      <c r="L782" s="7"/>
    </row>
    <row r="783" spans="1:12" s="9" customFormat="1" ht="19.5" hidden="1" thickBot="1" x14ac:dyDescent="0.35">
      <c r="A783" s="19"/>
      <c r="B783" s="17"/>
      <c r="C783" s="17"/>
      <c r="D783" s="17" t="e">
        <f t="shared" si="26"/>
        <v>#REF!</v>
      </c>
      <c r="E783" s="18"/>
      <c r="F783" s="7"/>
      <c r="G783" s="19"/>
      <c r="H783" s="17"/>
      <c r="I783" s="17"/>
      <c r="J783" s="35">
        <f t="shared" si="27"/>
        <v>39173</v>
      </c>
      <c r="K783" s="20"/>
      <c r="L783" s="7"/>
    </row>
    <row r="784" spans="1:12" s="9" customFormat="1" ht="19.5" hidden="1" thickBot="1" x14ac:dyDescent="0.35">
      <c r="A784" s="19"/>
      <c r="B784" s="17"/>
      <c r="C784" s="17"/>
      <c r="D784" s="17" t="e">
        <f t="shared" si="26"/>
        <v>#REF!</v>
      </c>
      <c r="E784" s="18"/>
      <c r="F784" s="7"/>
      <c r="G784" s="19"/>
      <c r="H784" s="17"/>
      <c r="I784" s="17"/>
      <c r="J784" s="35">
        <f t="shared" si="27"/>
        <v>39173</v>
      </c>
      <c r="K784" s="20"/>
      <c r="L784" s="7"/>
    </row>
    <row r="785" spans="1:12" s="9" customFormat="1" ht="19.5" hidden="1" thickBot="1" x14ac:dyDescent="0.35">
      <c r="A785" s="19"/>
      <c r="B785" s="17"/>
      <c r="C785" s="17"/>
      <c r="D785" s="17" t="e">
        <f t="shared" si="26"/>
        <v>#REF!</v>
      </c>
      <c r="E785" s="18"/>
      <c r="F785" s="7"/>
      <c r="G785" s="19"/>
      <c r="H785" s="17"/>
      <c r="I785" s="17"/>
      <c r="J785" s="35">
        <f t="shared" si="27"/>
        <v>39173</v>
      </c>
      <c r="K785" s="20"/>
      <c r="L785" s="7"/>
    </row>
    <row r="786" spans="1:12" s="9" customFormat="1" ht="19.5" hidden="1" thickBot="1" x14ac:dyDescent="0.35">
      <c r="A786" s="19"/>
      <c r="B786" s="17"/>
      <c r="C786" s="17"/>
      <c r="D786" s="17" t="e">
        <f t="shared" si="26"/>
        <v>#REF!</v>
      </c>
      <c r="E786" s="18"/>
      <c r="F786" s="7"/>
      <c r="G786" s="19"/>
      <c r="H786" s="17"/>
      <c r="I786" s="17"/>
      <c r="J786" s="35">
        <f t="shared" si="27"/>
        <v>39173</v>
      </c>
      <c r="K786" s="20"/>
      <c r="L786" s="7"/>
    </row>
    <row r="787" spans="1:12" s="9" customFormat="1" ht="19.5" hidden="1" thickBot="1" x14ac:dyDescent="0.35">
      <c r="A787" s="19"/>
      <c r="B787" s="17"/>
      <c r="C787" s="17"/>
      <c r="D787" s="17" t="e">
        <f t="shared" si="26"/>
        <v>#REF!</v>
      </c>
      <c r="E787" s="18"/>
      <c r="F787" s="7"/>
      <c r="G787" s="19"/>
      <c r="H787" s="17"/>
      <c r="I787" s="17"/>
      <c r="J787" s="35">
        <f t="shared" si="27"/>
        <v>39173</v>
      </c>
      <c r="K787" s="20"/>
      <c r="L787" s="7"/>
    </row>
    <row r="788" spans="1:12" s="9" customFormat="1" ht="19.5" hidden="1" thickBot="1" x14ac:dyDescent="0.35">
      <c r="A788" s="19"/>
      <c r="B788" s="17"/>
      <c r="C788" s="17"/>
      <c r="D788" s="17" t="e">
        <f t="shared" si="26"/>
        <v>#REF!</v>
      </c>
      <c r="E788" s="18"/>
      <c r="F788" s="7"/>
      <c r="G788" s="19"/>
      <c r="H788" s="17"/>
      <c r="I788" s="17"/>
      <c r="J788" s="35">
        <f t="shared" si="27"/>
        <v>39173</v>
      </c>
      <c r="K788" s="20"/>
      <c r="L788" s="7"/>
    </row>
    <row r="789" spans="1:12" s="9" customFormat="1" ht="19.5" hidden="1" thickBot="1" x14ac:dyDescent="0.35">
      <c r="A789" s="19"/>
      <c r="B789" s="17"/>
      <c r="C789" s="17"/>
      <c r="D789" s="17" t="e">
        <f t="shared" si="26"/>
        <v>#REF!</v>
      </c>
      <c r="E789" s="18"/>
      <c r="F789" s="7"/>
      <c r="G789" s="19"/>
      <c r="H789" s="17"/>
      <c r="I789" s="17"/>
      <c r="J789" s="35">
        <f t="shared" si="27"/>
        <v>39173</v>
      </c>
      <c r="K789" s="20"/>
      <c r="L789" s="7"/>
    </row>
    <row r="790" spans="1:12" s="9" customFormat="1" ht="19.5" hidden="1" thickBot="1" x14ac:dyDescent="0.35">
      <c r="A790" s="19"/>
      <c r="B790" s="17"/>
      <c r="C790" s="17"/>
      <c r="D790" s="17" t="e">
        <f t="shared" si="26"/>
        <v>#REF!</v>
      </c>
      <c r="E790" s="18"/>
      <c r="F790" s="7"/>
      <c r="G790" s="19"/>
      <c r="H790" s="17"/>
      <c r="I790" s="17"/>
      <c r="J790" s="35">
        <f t="shared" si="27"/>
        <v>39173</v>
      </c>
      <c r="K790" s="20"/>
      <c r="L790" s="7"/>
    </row>
    <row r="791" spans="1:12" s="9" customFormat="1" ht="19.5" hidden="1" thickBot="1" x14ac:dyDescent="0.35">
      <c r="A791" s="19"/>
      <c r="B791" s="17"/>
      <c r="C791" s="17"/>
      <c r="D791" s="17" t="e">
        <f t="shared" si="26"/>
        <v>#REF!</v>
      </c>
      <c r="E791" s="18"/>
      <c r="F791" s="7"/>
      <c r="G791" s="19"/>
      <c r="H791" s="17"/>
      <c r="I791" s="17"/>
      <c r="J791" s="35">
        <f t="shared" si="27"/>
        <v>39173</v>
      </c>
      <c r="K791" s="20"/>
      <c r="L791" s="7"/>
    </row>
    <row r="792" spans="1:12" s="9" customFormat="1" ht="19.5" hidden="1" thickBot="1" x14ac:dyDescent="0.35">
      <c r="A792" s="19"/>
      <c r="B792" s="17"/>
      <c r="C792" s="17"/>
      <c r="D792" s="17" t="e">
        <f t="shared" si="26"/>
        <v>#REF!</v>
      </c>
      <c r="E792" s="18"/>
      <c r="F792" s="7"/>
      <c r="G792" s="19"/>
      <c r="H792" s="17"/>
      <c r="I792" s="17"/>
      <c r="J792" s="35">
        <f t="shared" si="27"/>
        <v>39173</v>
      </c>
      <c r="K792" s="20"/>
      <c r="L792" s="7"/>
    </row>
    <row r="793" spans="1:12" s="9" customFormat="1" ht="19.5" hidden="1" thickBot="1" x14ac:dyDescent="0.35">
      <c r="A793" s="19"/>
      <c r="B793" s="17"/>
      <c r="C793" s="17"/>
      <c r="D793" s="17" t="e">
        <f t="shared" si="26"/>
        <v>#REF!</v>
      </c>
      <c r="E793" s="18"/>
      <c r="F793" s="7"/>
      <c r="G793" s="19"/>
      <c r="H793" s="17"/>
      <c r="I793" s="17"/>
      <c r="J793" s="35">
        <f t="shared" si="27"/>
        <v>39173</v>
      </c>
      <c r="K793" s="20"/>
      <c r="L793" s="7"/>
    </row>
    <row r="794" spans="1:12" s="9" customFormat="1" ht="19.5" hidden="1" thickBot="1" x14ac:dyDescent="0.35">
      <c r="A794" s="19"/>
      <c r="B794" s="17"/>
      <c r="C794" s="17"/>
      <c r="D794" s="17" t="e">
        <f t="shared" si="26"/>
        <v>#REF!</v>
      </c>
      <c r="E794" s="18"/>
      <c r="F794" s="7"/>
      <c r="G794" s="19"/>
      <c r="H794" s="17"/>
      <c r="I794" s="17"/>
      <c r="J794" s="35">
        <f t="shared" si="27"/>
        <v>39173</v>
      </c>
      <c r="K794" s="20"/>
      <c r="L794" s="7"/>
    </row>
    <row r="795" spans="1:12" s="9" customFormat="1" ht="19.5" hidden="1" thickBot="1" x14ac:dyDescent="0.35">
      <c r="A795" s="19"/>
      <c r="B795" s="17"/>
      <c r="C795" s="17"/>
      <c r="D795" s="17" t="e">
        <f t="shared" si="26"/>
        <v>#REF!</v>
      </c>
      <c r="E795" s="18"/>
      <c r="F795" s="7"/>
      <c r="G795" s="19"/>
      <c r="H795" s="17"/>
      <c r="I795" s="17"/>
      <c r="J795" s="35">
        <f t="shared" si="27"/>
        <v>39173</v>
      </c>
      <c r="K795" s="20"/>
      <c r="L795" s="7"/>
    </row>
    <row r="796" spans="1:12" s="9" customFormat="1" ht="19.5" hidden="1" thickBot="1" x14ac:dyDescent="0.35">
      <c r="A796" s="19"/>
      <c r="B796" s="17"/>
      <c r="C796" s="17"/>
      <c r="D796" s="17" t="e">
        <f t="shared" si="26"/>
        <v>#REF!</v>
      </c>
      <c r="E796" s="18"/>
      <c r="F796" s="7"/>
      <c r="G796" s="19"/>
      <c r="H796" s="17"/>
      <c r="I796" s="17"/>
      <c r="J796" s="35">
        <f t="shared" si="27"/>
        <v>39173</v>
      </c>
      <c r="K796" s="20"/>
      <c r="L796" s="7"/>
    </row>
    <row r="797" spans="1:12" s="9" customFormat="1" ht="19.5" hidden="1" thickBot="1" x14ac:dyDescent="0.35">
      <c r="A797" s="19"/>
      <c r="B797" s="17"/>
      <c r="C797" s="17"/>
      <c r="D797" s="17" t="e">
        <f t="shared" si="26"/>
        <v>#REF!</v>
      </c>
      <c r="E797" s="18"/>
      <c r="F797" s="7"/>
      <c r="G797" s="19"/>
      <c r="H797" s="17"/>
      <c r="I797" s="17"/>
      <c r="J797" s="35">
        <f t="shared" si="27"/>
        <v>39173</v>
      </c>
      <c r="K797" s="20"/>
      <c r="L797" s="7"/>
    </row>
    <row r="798" spans="1:12" s="9" customFormat="1" ht="19.5" hidden="1" thickBot="1" x14ac:dyDescent="0.35">
      <c r="A798" s="19"/>
      <c r="B798" s="17"/>
      <c r="C798" s="17"/>
      <c r="D798" s="17" t="e">
        <f t="shared" si="26"/>
        <v>#REF!</v>
      </c>
      <c r="E798" s="18"/>
      <c r="F798" s="7"/>
      <c r="G798" s="19"/>
      <c r="H798" s="17"/>
      <c r="I798" s="17"/>
      <c r="J798" s="35">
        <f t="shared" si="27"/>
        <v>39173</v>
      </c>
      <c r="K798" s="20"/>
      <c r="L798" s="7"/>
    </row>
    <row r="799" spans="1:12" s="9" customFormat="1" ht="19.5" hidden="1" thickBot="1" x14ac:dyDescent="0.35">
      <c r="A799" s="19"/>
      <c r="B799" s="17"/>
      <c r="C799" s="17"/>
      <c r="D799" s="17" t="e">
        <f t="shared" si="26"/>
        <v>#REF!</v>
      </c>
      <c r="E799" s="18"/>
      <c r="F799" s="7"/>
      <c r="G799" s="19"/>
      <c r="H799" s="17"/>
      <c r="I799" s="17"/>
      <c r="J799" s="35">
        <f t="shared" si="27"/>
        <v>39173</v>
      </c>
      <c r="K799" s="20"/>
      <c r="L799" s="7"/>
    </row>
    <row r="800" spans="1:12" s="9" customFormat="1" ht="19.5" hidden="1" thickBot="1" x14ac:dyDescent="0.35">
      <c r="A800" s="19"/>
      <c r="B800" s="17"/>
      <c r="C800" s="17"/>
      <c r="D800" s="17" t="e">
        <f t="shared" si="26"/>
        <v>#REF!</v>
      </c>
      <c r="E800" s="18"/>
      <c r="F800" s="7"/>
      <c r="G800" s="19"/>
      <c r="H800" s="17"/>
      <c r="I800" s="17"/>
      <c r="J800" s="35">
        <f t="shared" si="27"/>
        <v>39173</v>
      </c>
      <c r="K800" s="20"/>
      <c r="L800" s="7"/>
    </row>
    <row r="801" spans="1:12" s="9" customFormat="1" ht="19.5" hidden="1" thickBot="1" x14ac:dyDescent="0.35">
      <c r="A801" s="19"/>
      <c r="B801" s="17"/>
      <c r="C801" s="17"/>
      <c r="D801" s="17" t="e">
        <f t="shared" si="26"/>
        <v>#REF!</v>
      </c>
      <c r="E801" s="18"/>
      <c r="F801" s="7"/>
      <c r="G801" s="19"/>
      <c r="H801" s="17"/>
      <c r="I801" s="17"/>
      <c r="J801" s="35">
        <f t="shared" si="27"/>
        <v>39173</v>
      </c>
      <c r="K801" s="20"/>
      <c r="L801" s="7"/>
    </row>
    <row r="802" spans="1:12" s="9" customFormat="1" ht="19.5" hidden="1" thickBot="1" x14ac:dyDescent="0.35">
      <c r="A802" s="19"/>
      <c r="B802" s="17"/>
      <c r="C802" s="17"/>
      <c r="D802" s="17" t="e">
        <f t="shared" si="26"/>
        <v>#REF!</v>
      </c>
      <c r="E802" s="18"/>
      <c r="F802" s="7"/>
      <c r="G802" s="19"/>
      <c r="H802" s="17"/>
      <c r="I802" s="17"/>
      <c r="J802" s="35">
        <f t="shared" si="27"/>
        <v>39173</v>
      </c>
      <c r="K802" s="20"/>
      <c r="L802" s="7"/>
    </row>
    <row r="803" spans="1:12" s="9" customFormat="1" ht="19.5" hidden="1" thickBot="1" x14ac:dyDescent="0.35">
      <c r="A803" s="19"/>
      <c r="B803" s="17"/>
      <c r="C803" s="17"/>
      <c r="D803" s="17" t="e">
        <f t="shared" si="26"/>
        <v>#REF!</v>
      </c>
      <c r="E803" s="18"/>
      <c r="F803" s="7"/>
      <c r="G803" s="19"/>
      <c r="H803" s="17"/>
      <c r="I803" s="17"/>
      <c r="J803" s="35">
        <f t="shared" si="27"/>
        <v>39173</v>
      </c>
      <c r="K803" s="20"/>
      <c r="L803" s="7"/>
    </row>
    <row r="804" spans="1:12" s="9" customFormat="1" ht="19.5" hidden="1" thickBot="1" x14ac:dyDescent="0.35">
      <c r="A804" s="19"/>
      <c r="B804" s="17"/>
      <c r="C804" s="17"/>
      <c r="D804" s="17" t="e">
        <f t="shared" si="26"/>
        <v>#REF!</v>
      </c>
      <c r="E804" s="18"/>
      <c r="F804" s="7"/>
      <c r="G804" s="19"/>
      <c r="H804" s="17"/>
      <c r="I804" s="17"/>
      <c r="J804" s="35">
        <f t="shared" si="27"/>
        <v>39173</v>
      </c>
      <c r="K804" s="20"/>
      <c r="L804" s="7"/>
    </row>
    <row r="805" spans="1:12" s="9" customFormat="1" ht="19.5" hidden="1" thickBot="1" x14ac:dyDescent="0.35">
      <c r="A805" s="19"/>
      <c r="B805" s="17"/>
      <c r="C805" s="17"/>
      <c r="D805" s="17" t="e">
        <f t="shared" si="26"/>
        <v>#REF!</v>
      </c>
      <c r="E805" s="18"/>
      <c r="F805" s="7"/>
      <c r="G805" s="19"/>
      <c r="H805" s="17"/>
      <c r="I805" s="17"/>
      <c r="J805" s="35">
        <f t="shared" si="27"/>
        <v>39173</v>
      </c>
      <c r="K805" s="20"/>
      <c r="L805" s="7"/>
    </row>
    <row r="806" spans="1:12" s="9" customFormat="1" ht="19.5" hidden="1" thickBot="1" x14ac:dyDescent="0.35">
      <c r="A806" s="19"/>
      <c r="B806" s="17"/>
      <c r="C806" s="17"/>
      <c r="D806" s="17" t="e">
        <f t="shared" si="26"/>
        <v>#REF!</v>
      </c>
      <c r="E806" s="18"/>
      <c r="F806" s="7"/>
      <c r="G806" s="19"/>
      <c r="H806" s="17"/>
      <c r="I806" s="17"/>
      <c r="J806" s="35">
        <f t="shared" si="27"/>
        <v>39173</v>
      </c>
      <c r="K806" s="20"/>
      <c r="L806" s="7"/>
    </row>
    <row r="807" spans="1:12" s="9" customFormat="1" ht="19.5" hidden="1" thickBot="1" x14ac:dyDescent="0.35">
      <c r="A807" s="19"/>
      <c r="B807" s="17"/>
      <c r="C807" s="17"/>
      <c r="D807" s="17" t="e">
        <f t="shared" si="26"/>
        <v>#REF!</v>
      </c>
      <c r="E807" s="18"/>
      <c r="F807" s="7"/>
      <c r="G807" s="19"/>
      <c r="H807" s="17"/>
      <c r="I807" s="17"/>
      <c r="J807" s="35">
        <f t="shared" si="27"/>
        <v>39173</v>
      </c>
      <c r="K807" s="20"/>
      <c r="L807" s="7"/>
    </row>
    <row r="808" spans="1:12" s="9" customFormat="1" ht="19.5" hidden="1" thickBot="1" x14ac:dyDescent="0.35">
      <c r="A808" s="19"/>
      <c r="B808" s="17"/>
      <c r="C808" s="17"/>
      <c r="D808" s="17" t="e">
        <f t="shared" si="26"/>
        <v>#REF!</v>
      </c>
      <c r="E808" s="18"/>
      <c r="F808" s="7"/>
      <c r="G808" s="19"/>
      <c r="H808" s="17"/>
      <c r="I808" s="17"/>
      <c r="J808" s="35">
        <f t="shared" si="27"/>
        <v>39173</v>
      </c>
      <c r="K808" s="20"/>
      <c r="L808" s="7"/>
    </row>
    <row r="809" spans="1:12" s="9" customFormat="1" ht="19.5" hidden="1" thickBot="1" x14ac:dyDescent="0.35">
      <c r="A809" s="19"/>
      <c r="B809" s="17"/>
      <c r="C809" s="17"/>
      <c r="D809" s="17" t="e">
        <f t="shared" si="26"/>
        <v>#REF!</v>
      </c>
      <c r="E809" s="18"/>
      <c r="F809" s="7"/>
      <c r="G809" s="19"/>
      <c r="H809" s="17"/>
      <c r="I809" s="17"/>
      <c r="J809" s="35">
        <f t="shared" si="27"/>
        <v>39173</v>
      </c>
      <c r="K809" s="20"/>
      <c r="L809" s="7"/>
    </row>
    <row r="810" spans="1:12" s="9" customFormat="1" ht="19.5" hidden="1" thickBot="1" x14ac:dyDescent="0.35">
      <c r="A810" s="19"/>
      <c r="B810" s="17"/>
      <c r="C810" s="17"/>
      <c r="D810" s="17" t="e">
        <f t="shared" si="26"/>
        <v>#REF!</v>
      </c>
      <c r="E810" s="18"/>
      <c r="F810" s="7"/>
      <c r="G810" s="19"/>
      <c r="H810" s="17"/>
      <c r="I810" s="17"/>
      <c r="J810" s="35">
        <f t="shared" si="27"/>
        <v>39173</v>
      </c>
      <c r="K810" s="20"/>
      <c r="L810" s="7"/>
    </row>
    <row r="811" spans="1:12" s="9" customFormat="1" ht="19.5" hidden="1" thickBot="1" x14ac:dyDescent="0.35">
      <c r="A811" s="19"/>
      <c r="B811" s="17"/>
      <c r="C811" s="17"/>
      <c r="D811" s="17" t="e">
        <f t="shared" si="26"/>
        <v>#REF!</v>
      </c>
      <c r="E811" s="18"/>
      <c r="F811" s="7"/>
      <c r="G811" s="19"/>
      <c r="H811" s="17"/>
      <c r="I811" s="17"/>
      <c r="J811" s="35">
        <f t="shared" si="27"/>
        <v>39173</v>
      </c>
      <c r="K811" s="20"/>
      <c r="L811" s="7"/>
    </row>
    <row r="812" spans="1:12" s="9" customFormat="1" ht="19.5" hidden="1" thickBot="1" x14ac:dyDescent="0.35">
      <c r="A812" s="19"/>
      <c r="B812" s="17"/>
      <c r="C812" s="17"/>
      <c r="D812" s="17" t="e">
        <f t="shared" si="26"/>
        <v>#REF!</v>
      </c>
      <c r="E812" s="18"/>
      <c r="F812" s="7"/>
      <c r="G812" s="19"/>
      <c r="H812" s="17"/>
      <c r="I812" s="17"/>
      <c r="J812" s="35">
        <f t="shared" si="27"/>
        <v>39173</v>
      </c>
      <c r="K812" s="20"/>
      <c r="L812" s="7"/>
    </row>
    <row r="813" spans="1:12" s="9" customFormat="1" ht="19.5" hidden="1" thickBot="1" x14ac:dyDescent="0.35">
      <c r="A813" s="19"/>
      <c r="B813" s="17"/>
      <c r="C813" s="17"/>
      <c r="D813" s="17" t="e">
        <f t="shared" ref="D813:D876" si="28">D812+B813-C813</f>
        <v>#REF!</v>
      </c>
      <c r="E813" s="18"/>
      <c r="F813" s="7"/>
      <c r="G813" s="19"/>
      <c r="H813" s="17"/>
      <c r="I813" s="17"/>
      <c r="J813" s="35">
        <f t="shared" si="27"/>
        <v>39173</v>
      </c>
      <c r="K813" s="20"/>
      <c r="L813" s="7"/>
    </row>
    <row r="814" spans="1:12" s="9" customFormat="1" ht="19.5" hidden="1" thickBot="1" x14ac:dyDescent="0.35">
      <c r="A814" s="19"/>
      <c r="B814" s="17"/>
      <c r="C814" s="17"/>
      <c r="D814" s="17" t="e">
        <f t="shared" si="28"/>
        <v>#REF!</v>
      </c>
      <c r="E814" s="18"/>
      <c r="F814" s="7"/>
      <c r="G814" s="19"/>
      <c r="H814" s="17"/>
      <c r="I814" s="17"/>
      <c r="J814" s="35">
        <f t="shared" ref="J814:J877" si="29">J813+H814-I814</f>
        <v>39173</v>
      </c>
      <c r="K814" s="20"/>
      <c r="L814" s="7"/>
    </row>
    <row r="815" spans="1:12" s="9" customFormat="1" ht="19.5" hidden="1" thickBot="1" x14ac:dyDescent="0.35">
      <c r="A815" s="19"/>
      <c r="B815" s="17"/>
      <c r="C815" s="17"/>
      <c r="D815" s="17" t="e">
        <f t="shared" si="28"/>
        <v>#REF!</v>
      </c>
      <c r="E815" s="18"/>
      <c r="F815" s="7"/>
      <c r="G815" s="19"/>
      <c r="H815" s="17"/>
      <c r="I815" s="17"/>
      <c r="J815" s="35">
        <f t="shared" si="29"/>
        <v>39173</v>
      </c>
      <c r="K815" s="20"/>
      <c r="L815" s="7"/>
    </row>
    <row r="816" spans="1:12" s="9" customFormat="1" ht="19.5" hidden="1" thickBot="1" x14ac:dyDescent="0.35">
      <c r="A816" s="19"/>
      <c r="B816" s="17"/>
      <c r="C816" s="17"/>
      <c r="D816" s="17" t="e">
        <f t="shared" si="28"/>
        <v>#REF!</v>
      </c>
      <c r="E816" s="18"/>
      <c r="F816" s="7"/>
      <c r="G816" s="19"/>
      <c r="H816" s="17"/>
      <c r="I816" s="17"/>
      <c r="J816" s="35">
        <f t="shared" si="29"/>
        <v>39173</v>
      </c>
      <c r="K816" s="20"/>
      <c r="L816" s="7"/>
    </row>
    <row r="817" spans="1:12" s="9" customFormat="1" ht="19.5" hidden="1" thickBot="1" x14ac:dyDescent="0.35">
      <c r="A817" s="19"/>
      <c r="B817" s="17"/>
      <c r="C817" s="17"/>
      <c r="D817" s="17" t="e">
        <f t="shared" si="28"/>
        <v>#REF!</v>
      </c>
      <c r="E817" s="18"/>
      <c r="F817" s="7"/>
      <c r="G817" s="19"/>
      <c r="H817" s="17"/>
      <c r="I817" s="17"/>
      <c r="J817" s="35">
        <f t="shared" si="29"/>
        <v>39173</v>
      </c>
      <c r="K817" s="20"/>
      <c r="L817" s="7"/>
    </row>
    <row r="818" spans="1:12" s="9" customFormat="1" ht="19.5" hidden="1" thickBot="1" x14ac:dyDescent="0.35">
      <c r="A818" s="19"/>
      <c r="B818" s="17"/>
      <c r="C818" s="17"/>
      <c r="D818" s="17" t="e">
        <f t="shared" si="28"/>
        <v>#REF!</v>
      </c>
      <c r="E818" s="18"/>
      <c r="F818" s="7"/>
      <c r="G818" s="19"/>
      <c r="H818" s="17"/>
      <c r="I818" s="17"/>
      <c r="J818" s="35">
        <f t="shared" si="29"/>
        <v>39173</v>
      </c>
      <c r="K818" s="20"/>
      <c r="L818" s="7"/>
    </row>
    <row r="819" spans="1:12" s="9" customFormat="1" ht="19.5" hidden="1" thickBot="1" x14ac:dyDescent="0.35">
      <c r="A819" s="19"/>
      <c r="B819" s="17"/>
      <c r="C819" s="17"/>
      <c r="D819" s="17" t="e">
        <f t="shared" si="28"/>
        <v>#REF!</v>
      </c>
      <c r="E819" s="18"/>
      <c r="F819" s="7"/>
      <c r="G819" s="19"/>
      <c r="H819" s="17"/>
      <c r="I819" s="17"/>
      <c r="J819" s="35">
        <f t="shared" si="29"/>
        <v>39173</v>
      </c>
      <c r="K819" s="20"/>
      <c r="L819" s="7"/>
    </row>
    <row r="820" spans="1:12" s="9" customFormat="1" ht="19.5" hidden="1" thickBot="1" x14ac:dyDescent="0.35">
      <c r="A820" s="19"/>
      <c r="B820" s="17"/>
      <c r="C820" s="17"/>
      <c r="D820" s="17" t="e">
        <f t="shared" si="28"/>
        <v>#REF!</v>
      </c>
      <c r="E820" s="18"/>
      <c r="F820" s="7"/>
      <c r="G820" s="19"/>
      <c r="H820" s="17"/>
      <c r="I820" s="17"/>
      <c r="J820" s="35">
        <f t="shared" si="29"/>
        <v>39173</v>
      </c>
      <c r="K820" s="20"/>
      <c r="L820" s="7"/>
    </row>
    <row r="821" spans="1:12" s="9" customFormat="1" ht="19.5" hidden="1" thickBot="1" x14ac:dyDescent="0.35">
      <c r="A821" s="19"/>
      <c r="B821" s="17"/>
      <c r="C821" s="17"/>
      <c r="D821" s="17" t="e">
        <f t="shared" si="28"/>
        <v>#REF!</v>
      </c>
      <c r="E821" s="18"/>
      <c r="F821" s="7"/>
      <c r="G821" s="19"/>
      <c r="H821" s="17"/>
      <c r="I821" s="17"/>
      <c r="J821" s="35">
        <f t="shared" si="29"/>
        <v>39173</v>
      </c>
      <c r="K821" s="20"/>
      <c r="L821" s="7"/>
    </row>
    <row r="822" spans="1:12" s="9" customFormat="1" ht="19.5" hidden="1" thickBot="1" x14ac:dyDescent="0.35">
      <c r="A822" s="19"/>
      <c r="B822" s="17"/>
      <c r="C822" s="17"/>
      <c r="D822" s="17" t="e">
        <f t="shared" si="28"/>
        <v>#REF!</v>
      </c>
      <c r="E822" s="18"/>
      <c r="F822" s="7"/>
      <c r="G822" s="19"/>
      <c r="H822" s="17"/>
      <c r="I822" s="17"/>
      <c r="J822" s="35">
        <f t="shared" si="29"/>
        <v>39173</v>
      </c>
      <c r="K822" s="20"/>
      <c r="L822" s="7"/>
    </row>
    <row r="823" spans="1:12" s="9" customFormat="1" ht="19.5" hidden="1" thickBot="1" x14ac:dyDescent="0.35">
      <c r="A823" s="19"/>
      <c r="B823" s="17"/>
      <c r="C823" s="17"/>
      <c r="D823" s="17" t="e">
        <f t="shared" si="28"/>
        <v>#REF!</v>
      </c>
      <c r="E823" s="18"/>
      <c r="F823" s="7"/>
      <c r="G823" s="19"/>
      <c r="H823" s="17"/>
      <c r="I823" s="17"/>
      <c r="J823" s="35">
        <f t="shared" si="29"/>
        <v>39173</v>
      </c>
      <c r="K823" s="20"/>
      <c r="L823" s="7"/>
    </row>
    <row r="824" spans="1:12" s="9" customFormat="1" ht="19.5" hidden="1" thickBot="1" x14ac:dyDescent="0.35">
      <c r="A824" s="19"/>
      <c r="B824" s="17"/>
      <c r="C824" s="17"/>
      <c r="D824" s="17" t="e">
        <f t="shared" si="28"/>
        <v>#REF!</v>
      </c>
      <c r="E824" s="18"/>
      <c r="F824" s="7"/>
      <c r="G824" s="19"/>
      <c r="H824" s="17"/>
      <c r="I824" s="17"/>
      <c r="J824" s="35">
        <f t="shared" si="29"/>
        <v>39173</v>
      </c>
      <c r="K824" s="20"/>
      <c r="L824" s="7"/>
    </row>
    <row r="825" spans="1:12" s="9" customFormat="1" ht="19.5" hidden="1" thickBot="1" x14ac:dyDescent="0.35">
      <c r="A825" s="19"/>
      <c r="B825" s="17"/>
      <c r="C825" s="17"/>
      <c r="D825" s="17" t="e">
        <f t="shared" si="28"/>
        <v>#REF!</v>
      </c>
      <c r="E825" s="18"/>
      <c r="F825" s="7"/>
      <c r="G825" s="19"/>
      <c r="H825" s="17"/>
      <c r="I825" s="17"/>
      <c r="J825" s="35">
        <f t="shared" si="29"/>
        <v>39173</v>
      </c>
      <c r="K825" s="20"/>
      <c r="L825" s="7"/>
    </row>
    <row r="826" spans="1:12" s="9" customFormat="1" ht="19.5" hidden="1" thickBot="1" x14ac:dyDescent="0.35">
      <c r="A826" s="19"/>
      <c r="B826" s="17"/>
      <c r="C826" s="17"/>
      <c r="D826" s="17" t="e">
        <f t="shared" si="28"/>
        <v>#REF!</v>
      </c>
      <c r="E826" s="18"/>
      <c r="F826" s="7"/>
      <c r="G826" s="19"/>
      <c r="H826" s="17"/>
      <c r="I826" s="17"/>
      <c r="J826" s="35">
        <f t="shared" si="29"/>
        <v>39173</v>
      </c>
      <c r="K826" s="20"/>
      <c r="L826" s="7"/>
    </row>
    <row r="827" spans="1:12" s="9" customFormat="1" ht="19.5" hidden="1" thickBot="1" x14ac:dyDescent="0.35">
      <c r="A827" s="19"/>
      <c r="B827" s="17"/>
      <c r="C827" s="17"/>
      <c r="D827" s="17" t="e">
        <f t="shared" si="28"/>
        <v>#REF!</v>
      </c>
      <c r="E827" s="18"/>
      <c r="F827" s="7"/>
      <c r="G827" s="19"/>
      <c r="H827" s="17"/>
      <c r="I827" s="17"/>
      <c r="J827" s="35">
        <f t="shared" si="29"/>
        <v>39173</v>
      </c>
      <c r="K827" s="20"/>
      <c r="L827" s="7"/>
    </row>
    <row r="828" spans="1:12" s="9" customFormat="1" ht="19.5" hidden="1" thickBot="1" x14ac:dyDescent="0.35">
      <c r="A828" s="19"/>
      <c r="B828" s="17"/>
      <c r="C828" s="17"/>
      <c r="D828" s="17" t="e">
        <f t="shared" si="28"/>
        <v>#REF!</v>
      </c>
      <c r="E828" s="18"/>
      <c r="F828" s="7"/>
      <c r="G828" s="19"/>
      <c r="H828" s="17"/>
      <c r="I828" s="17"/>
      <c r="J828" s="35">
        <f t="shared" si="29"/>
        <v>39173</v>
      </c>
      <c r="K828" s="20"/>
      <c r="L828" s="7"/>
    </row>
    <row r="829" spans="1:12" s="9" customFormat="1" ht="19.5" hidden="1" thickBot="1" x14ac:dyDescent="0.35">
      <c r="A829" s="19"/>
      <c r="B829" s="17"/>
      <c r="C829" s="17"/>
      <c r="D829" s="17" t="e">
        <f t="shared" si="28"/>
        <v>#REF!</v>
      </c>
      <c r="E829" s="18"/>
      <c r="F829" s="7"/>
      <c r="G829" s="19"/>
      <c r="H829" s="17"/>
      <c r="I829" s="17"/>
      <c r="J829" s="35">
        <f t="shared" si="29"/>
        <v>39173</v>
      </c>
      <c r="K829" s="20"/>
      <c r="L829" s="7"/>
    </row>
    <row r="830" spans="1:12" s="9" customFormat="1" ht="19.5" hidden="1" thickBot="1" x14ac:dyDescent="0.35">
      <c r="A830" s="19"/>
      <c r="B830" s="17"/>
      <c r="C830" s="17"/>
      <c r="D830" s="17" t="e">
        <f t="shared" si="28"/>
        <v>#REF!</v>
      </c>
      <c r="E830" s="18"/>
      <c r="F830" s="7"/>
      <c r="G830" s="19"/>
      <c r="H830" s="17"/>
      <c r="I830" s="17"/>
      <c r="J830" s="35">
        <f t="shared" si="29"/>
        <v>39173</v>
      </c>
      <c r="K830" s="20"/>
      <c r="L830" s="7"/>
    </row>
    <row r="831" spans="1:12" s="9" customFormat="1" ht="19.5" hidden="1" thickBot="1" x14ac:dyDescent="0.35">
      <c r="A831" s="19"/>
      <c r="B831" s="17"/>
      <c r="C831" s="17"/>
      <c r="D831" s="17" t="e">
        <f t="shared" si="28"/>
        <v>#REF!</v>
      </c>
      <c r="E831" s="18"/>
      <c r="F831" s="7"/>
      <c r="G831" s="19"/>
      <c r="H831" s="17"/>
      <c r="I831" s="17"/>
      <c r="J831" s="35">
        <f t="shared" si="29"/>
        <v>39173</v>
      </c>
      <c r="K831" s="20"/>
      <c r="L831" s="7"/>
    </row>
    <row r="832" spans="1:12" s="9" customFormat="1" ht="19.5" hidden="1" thickBot="1" x14ac:dyDescent="0.35">
      <c r="A832" s="19"/>
      <c r="B832" s="17"/>
      <c r="C832" s="17"/>
      <c r="D832" s="17" t="e">
        <f t="shared" si="28"/>
        <v>#REF!</v>
      </c>
      <c r="E832" s="18"/>
      <c r="F832" s="7"/>
      <c r="G832" s="19"/>
      <c r="H832" s="17"/>
      <c r="I832" s="17"/>
      <c r="J832" s="35">
        <f t="shared" si="29"/>
        <v>39173</v>
      </c>
      <c r="K832" s="20"/>
      <c r="L832" s="7"/>
    </row>
    <row r="833" spans="1:12" s="9" customFormat="1" ht="19.5" hidden="1" thickBot="1" x14ac:dyDescent="0.35">
      <c r="A833" s="19"/>
      <c r="B833" s="17"/>
      <c r="C833" s="17"/>
      <c r="D833" s="17" t="e">
        <f t="shared" si="28"/>
        <v>#REF!</v>
      </c>
      <c r="E833" s="18"/>
      <c r="F833" s="7"/>
      <c r="G833" s="19"/>
      <c r="H833" s="17"/>
      <c r="I833" s="17"/>
      <c r="J833" s="35">
        <f t="shared" si="29"/>
        <v>39173</v>
      </c>
      <c r="K833" s="20"/>
      <c r="L833" s="7"/>
    </row>
    <row r="834" spans="1:12" s="9" customFormat="1" ht="19.5" hidden="1" thickBot="1" x14ac:dyDescent="0.35">
      <c r="A834" s="19"/>
      <c r="B834" s="17"/>
      <c r="C834" s="17"/>
      <c r="D834" s="17" t="e">
        <f t="shared" si="28"/>
        <v>#REF!</v>
      </c>
      <c r="E834" s="18"/>
      <c r="F834" s="7"/>
      <c r="G834" s="19"/>
      <c r="H834" s="17"/>
      <c r="I834" s="17"/>
      <c r="J834" s="35">
        <f t="shared" si="29"/>
        <v>39173</v>
      </c>
      <c r="K834" s="20"/>
      <c r="L834" s="7"/>
    </row>
    <row r="835" spans="1:12" s="9" customFormat="1" ht="19.5" hidden="1" thickBot="1" x14ac:dyDescent="0.35">
      <c r="A835" s="19"/>
      <c r="B835" s="17"/>
      <c r="C835" s="17"/>
      <c r="D835" s="17" t="e">
        <f t="shared" si="28"/>
        <v>#REF!</v>
      </c>
      <c r="E835" s="18"/>
      <c r="F835" s="7"/>
      <c r="G835" s="19"/>
      <c r="H835" s="17"/>
      <c r="I835" s="17"/>
      <c r="J835" s="35">
        <f t="shared" si="29"/>
        <v>39173</v>
      </c>
      <c r="K835" s="20"/>
      <c r="L835" s="7"/>
    </row>
    <row r="836" spans="1:12" s="9" customFormat="1" ht="19.5" hidden="1" thickBot="1" x14ac:dyDescent="0.35">
      <c r="A836" s="19"/>
      <c r="B836" s="17"/>
      <c r="C836" s="17"/>
      <c r="D836" s="17" t="e">
        <f t="shared" si="28"/>
        <v>#REF!</v>
      </c>
      <c r="E836" s="18"/>
      <c r="F836" s="7"/>
      <c r="G836" s="19"/>
      <c r="H836" s="17"/>
      <c r="I836" s="17"/>
      <c r="J836" s="35">
        <f t="shared" si="29"/>
        <v>39173</v>
      </c>
      <c r="K836" s="20"/>
      <c r="L836" s="7"/>
    </row>
    <row r="837" spans="1:12" s="9" customFormat="1" ht="19.5" hidden="1" thickBot="1" x14ac:dyDescent="0.35">
      <c r="A837" s="19"/>
      <c r="B837" s="17"/>
      <c r="C837" s="17"/>
      <c r="D837" s="17" t="e">
        <f t="shared" si="28"/>
        <v>#REF!</v>
      </c>
      <c r="E837" s="18"/>
      <c r="F837" s="7"/>
      <c r="G837" s="19"/>
      <c r="H837" s="17"/>
      <c r="I837" s="17"/>
      <c r="J837" s="35">
        <f t="shared" si="29"/>
        <v>39173</v>
      </c>
      <c r="K837" s="20"/>
      <c r="L837" s="7"/>
    </row>
    <row r="838" spans="1:12" s="9" customFormat="1" ht="19.5" hidden="1" thickBot="1" x14ac:dyDescent="0.35">
      <c r="A838" s="19"/>
      <c r="B838" s="17"/>
      <c r="C838" s="17"/>
      <c r="D838" s="17" t="e">
        <f t="shared" si="28"/>
        <v>#REF!</v>
      </c>
      <c r="E838" s="18"/>
      <c r="F838" s="7"/>
      <c r="G838" s="19"/>
      <c r="H838" s="17"/>
      <c r="I838" s="17"/>
      <c r="J838" s="35">
        <f t="shared" si="29"/>
        <v>39173</v>
      </c>
      <c r="K838" s="20"/>
      <c r="L838" s="7"/>
    </row>
    <row r="839" spans="1:12" s="9" customFormat="1" ht="19.5" hidden="1" thickBot="1" x14ac:dyDescent="0.35">
      <c r="A839" s="19"/>
      <c r="B839" s="17"/>
      <c r="C839" s="17"/>
      <c r="D839" s="17" t="e">
        <f t="shared" si="28"/>
        <v>#REF!</v>
      </c>
      <c r="E839" s="18"/>
      <c r="F839" s="7"/>
      <c r="G839" s="19"/>
      <c r="H839" s="17"/>
      <c r="I839" s="17"/>
      <c r="J839" s="35">
        <f t="shared" si="29"/>
        <v>39173</v>
      </c>
      <c r="K839" s="20"/>
      <c r="L839" s="7"/>
    </row>
    <row r="840" spans="1:12" s="9" customFormat="1" ht="19.5" hidden="1" thickBot="1" x14ac:dyDescent="0.35">
      <c r="A840" s="19"/>
      <c r="B840" s="17"/>
      <c r="C840" s="17"/>
      <c r="D840" s="17" t="e">
        <f t="shared" si="28"/>
        <v>#REF!</v>
      </c>
      <c r="E840" s="18"/>
      <c r="F840" s="7"/>
      <c r="G840" s="19"/>
      <c r="H840" s="17"/>
      <c r="I840" s="17"/>
      <c r="J840" s="35">
        <f t="shared" si="29"/>
        <v>39173</v>
      </c>
      <c r="K840" s="20"/>
      <c r="L840" s="7"/>
    </row>
    <row r="841" spans="1:12" s="9" customFormat="1" ht="19.5" hidden="1" thickBot="1" x14ac:dyDescent="0.35">
      <c r="A841" s="19"/>
      <c r="B841" s="17"/>
      <c r="C841" s="17"/>
      <c r="D841" s="17" t="e">
        <f t="shared" si="28"/>
        <v>#REF!</v>
      </c>
      <c r="E841" s="18"/>
      <c r="F841" s="7"/>
      <c r="G841" s="19"/>
      <c r="H841" s="17"/>
      <c r="I841" s="17"/>
      <c r="J841" s="35">
        <f t="shared" si="29"/>
        <v>39173</v>
      </c>
      <c r="K841" s="20"/>
      <c r="L841" s="7"/>
    </row>
    <row r="842" spans="1:12" s="9" customFormat="1" ht="19.5" hidden="1" thickBot="1" x14ac:dyDescent="0.35">
      <c r="A842" s="19"/>
      <c r="B842" s="17"/>
      <c r="C842" s="17"/>
      <c r="D842" s="17" t="e">
        <f t="shared" si="28"/>
        <v>#REF!</v>
      </c>
      <c r="E842" s="18"/>
      <c r="F842" s="7"/>
      <c r="G842" s="19"/>
      <c r="H842" s="17"/>
      <c r="I842" s="17"/>
      <c r="J842" s="35">
        <f t="shared" si="29"/>
        <v>39173</v>
      </c>
      <c r="K842" s="20"/>
      <c r="L842" s="7"/>
    </row>
    <row r="843" spans="1:12" s="9" customFormat="1" ht="19.5" hidden="1" thickBot="1" x14ac:dyDescent="0.35">
      <c r="A843" s="19"/>
      <c r="B843" s="17"/>
      <c r="C843" s="17"/>
      <c r="D843" s="17" t="e">
        <f t="shared" si="28"/>
        <v>#REF!</v>
      </c>
      <c r="E843" s="18"/>
      <c r="F843" s="7"/>
      <c r="G843" s="19"/>
      <c r="H843" s="17"/>
      <c r="I843" s="17"/>
      <c r="J843" s="35">
        <f t="shared" si="29"/>
        <v>39173</v>
      </c>
      <c r="K843" s="20"/>
      <c r="L843" s="7"/>
    </row>
    <row r="844" spans="1:12" s="9" customFormat="1" ht="19.5" hidden="1" thickBot="1" x14ac:dyDescent="0.35">
      <c r="A844" s="19"/>
      <c r="B844" s="17"/>
      <c r="C844" s="17"/>
      <c r="D844" s="17" t="e">
        <f t="shared" si="28"/>
        <v>#REF!</v>
      </c>
      <c r="E844" s="18"/>
      <c r="F844" s="7"/>
      <c r="G844" s="19"/>
      <c r="H844" s="17"/>
      <c r="I844" s="17"/>
      <c r="J844" s="35">
        <f t="shared" si="29"/>
        <v>39173</v>
      </c>
      <c r="K844" s="20"/>
      <c r="L844" s="7"/>
    </row>
    <row r="845" spans="1:12" s="9" customFormat="1" ht="19.5" hidden="1" thickBot="1" x14ac:dyDescent="0.35">
      <c r="A845" s="19"/>
      <c r="B845" s="17"/>
      <c r="C845" s="17"/>
      <c r="D845" s="17" t="e">
        <f t="shared" si="28"/>
        <v>#REF!</v>
      </c>
      <c r="E845" s="18"/>
      <c r="F845" s="7"/>
      <c r="G845" s="19"/>
      <c r="H845" s="17"/>
      <c r="I845" s="17"/>
      <c r="J845" s="35">
        <f t="shared" si="29"/>
        <v>39173</v>
      </c>
      <c r="K845" s="20"/>
      <c r="L845" s="7"/>
    </row>
    <row r="846" spans="1:12" s="9" customFormat="1" ht="19.5" hidden="1" thickBot="1" x14ac:dyDescent="0.35">
      <c r="A846" s="19"/>
      <c r="B846" s="17"/>
      <c r="C846" s="17"/>
      <c r="D846" s="17" t="e">
        <f t="shared" si="28"/>
        <v>#REF!</v>
      </c>
      <c r="E846" s="18"/>
      <c r="F846" s="7"/>
      <c r="G846" s="19"/>
      <c r="H846" s="17"/>
      <c r="I846" s="17"/>
      <c r="J846" s="35">
        <f t="shared" si="29"/>
        <v>39173</v>
      </c>
      <c r="K846" s="20"/>
      <c r="L846" s="7"/>
    </row>
    <row r="847" spans="1:12" s="9" customFormat="1" ht="19.5" hidden="1" thickBot="1" x14ac:dyDescent="0.35">
      <c r="A847" s="19"/>
      <c r="B847" s="17"/>
      <c r="C847" s="17"/>
      <c r="D847" s="17" t="e">
        <f t="shared" si="28"/>
        <v>#REF!</v>
      </c>
      <c r="E847" s="18"/>
      <c r="F847" s="7"/>
      <c r="G847" s="19"/>
      <c r="H847" s="17"/>
      <c r="I847" s="17"/>
      <c r="J847" s="35">
        <f t="shared" si="29"/>
        <v>39173</v>
      </c>
      <c r="K847" s="20"/>
      <c r="L847" s="7"/>
    </row>
    <row r="848" spans="1:12" s="9" customFormat="1" ht="19.5" hidden="1" thickBot="1" x14ac:dyDescent="0.35">
      <c r="A848" s="19"/>
      <c r="B848" s="17"/>
      <c r="C848" s="17"/>
      <c r="D848" s="17" t="e">
        <f t="shared" si="28"/>
        <v>#REF!</v>
      </c>
      <c r="E848" s="18"/>
      <c r="F848" s="7"/>
      <c r="G848" s="19"/>
      <c r="H848" s="17"/>
      <c r="I848" s="17"/>
      <c r="J848" s="35">
        <f t="shared" si="29"/>
        <v>39173</v>
      </c>
      <c r="K848" s="20"/>
      <c r="L848" s="7"/>
    </row>
    <row r="849" spans="1:12" s="9" customFormat="1" ht="19.5" hidden="1" thickBot="1" x14ac:dyDescent="0.35">
      <c r="A849" s="19"/>
      <c r="B849" s="17"/>
      <c r="C849" s="17"/>
      <c r="D849" s="17" t="e">
        <f t="shared" si="28"/>
        <v>#REF!</v>
      </c>
      <c r="E849" s="18"/>
      <c r="F849" s="7"/>
      <c r="G849" s="19"/>
      <c r="H849" s="17"/>
      <c r="I849" s="17"/>
      <c r="J849" s="35">
        <f t="shared" si="29"/>
        <v>39173</v>
      </c>
      <c r="K849" s="20"/>
      <c r="L849" s="7"/>
    </row>
    <row r="850" spans="1:12" s="9" customFormat="1" ht="19.5" hidden="1" thickBot="1" x14ac:dyDescent="0.35">
      <c r="A850" s="19"/>
      <c r="B850" s="17"/>
      <c r="C850" s="17"/>
      <c r="D850" s="17" t="e">
        <f t="shared" si="28"/>
        <v>#REF!</v>
      </c>
      <c r="E850" s="18"/>
      <c r="F850" s="7"/>
      <c r="G850" s="19"/>
      <c r="H850" s="17"/>
      <c r="I850" s="17"/>
      <c r="J850" s="35">
        <f t="shared" si="29"/>
        <v>39173</v>
      </c>
      <c r="K850" s="20"/>
      <c r="L850" s="7"/>
    </row>
    <row r="851" spans="1:12" s="9" customFormat="1" ht="19.5" hidden="1" thickBot="1" x14ac:dyDescent="0.35">
      <c r="A851" s="19"/>
      <c r="B851" s="17"/>
      <c r="C851" s="17"/>
      <c r="D851" s="17" t="e">
        <f t="shared" si="28"/>
        <v>#REF!</v>
      </c>
      <c r="E851" s="18"/>
      <c r="F851" s="7"/>
      <c r="G851" s="19"/>
      <c r="H851" s="17"/>
      <c r="I851" s="17"/>
      <c r="J851" s="35">
        <f t="shared" si="29"/>
        <v>39173</v>
      </c>
      <c r="K851" s="20"/>
      <c r="L851" s="7"/>
    </row>
    <row r="852" spans="1:12" s="9" customFormat="1" ht="19.5" hidden="1" thickBot="1" x14ac:dyDescent="0.35">
      <c r="A852" s="19"/>
      <c r="B852" s="17"/>
      <c r="C852" s="17"/>
      <c r="D852" s="17" t="e">
        <f t="shared" si="28"/>
        <v>#REF!</v>
      </c>
      <c r="E852" s="18"/>
      <c r="F852" s="7"/>
      <c r="G852" s="19"/>
      <c r="H852" s="17"/>
      <c r="I852" s="17"/>
      <c r="J852" s="35">
        <f t="shared" si="29"/>
        <v>39173</v>
      </c>
      <c r="K852" s="20"/>
      <c r="L852" s="7"/>
    </row>
    <row r="853" spans="1:12" s="9" customFormat="1" ht="19.5" hidden="1" thickBot="1" x14ac:dyDescent="0.35">
      <c r="A853" s="19"/>
      <c r="B853" s="17"/>
      <c r="C853" s="17"/>
      <c r="D853" s="17" t="e">
        <f t="shared" si="28"/>
        <v>#REF!</v>
      </c>
      <c r="E853" s="18"/>
      <c r="F853" s="7"/>
      <c r="G853" s="19"/>
      <c r="H853" s="17"/>
      <c r="I853" s="17"/>
      <c r="J853" s="35">
        <f t="shared" si="29"/>
        <v>39173</v>
      </c>
      <c r="K853" s="20"/>
      <c r="L853" s="7"/>
    </row>
    <row r="854" spans="1:12" s="9" customFormat="1" ht="19.5" hidden="1" thickBot="1" x14ac:dyDescent="0.35">
      <c r="A854" s="19"/>
      <c r="B854" s="17"/>
      <c r="C854" s="17"/>
      <c r="D854" s="17" t="e">
        <f t="shared" si="28"/>
        <v>#REF!</v>
      </c>
      <c r="E854" s="18"/>
      <c r="F854" s="7"/>
      <c r="G854" s="19"/>
      <c r="H854" s="17"/>
      <c r="I854" s="17"/>
      <c r="J854" s="35">
        <f t="shared" si="29"/>
        <v>39173</v>
      </c>
      <c r="K854" s="20"/>
      <c r="L854" s="7"/>
    </row>
    <row r="855" spans="1:12" s="9" customFormat="1" ht="19.5" hidden="1" thickBot="1" x14ac:dyDescent="0.35">
      <c r="A855" s="19"/>
      <c r="B855" s="17"/>
      <c r="C855" s="17"/>
      <c r="D855" s="17" t="e">
        <f t="shared" si="28"/>
        <v>#REF!</v>
      </c>
      <c r="E855" s="18"/>
      <c r="F855" s="7"/>
      <c r="G855" s="19"/>
      <c r="H855" s="17"/>
      <c r="I855" s="17"/>
      <c r="J855" s="35">
        <f t="shared" si="29"/>
        <v>39173</v>
      </c>
      <c r="K855" s="20"/>
      <c r="L855" s="7"/>
    </row>
    <row r="856" spans="1:12" s="9" customFormat="1" ht="19.5" hidden="1" thickBot="1" x14ac:dyDescent="0.35">
      <c r="A856" s="19"/>
      <c r="B856" s="17"/>
      <c r="C856" s="17"/>
      <c r="D856" s="17" t="e">
        <f t="shared" si="28"/>
        <v>#REF!</v>
      </c>
      <c r="E856" s="18"/>
      <c r="F856" s="7"/>
      <c r="G856" s="19"/>
      <c r="H856" s="17"/>
      <c r="I856" s="17"/>
      <c r="J856" s="35">
        <f t="shared" si="29"/>
        <v>39173</v>
      </c>
      <c r="K856" s="20"/>
      <c r="L856" s="7"/>
    </row>
    <row r="857" spans="1:12" s="9" customFormat="1" ht="19.5" hidden="1" thickBot="1" x14ac:dyDescent="0.35">
      <c r="A857" s="19"/>
      <c r="B857" s="17"/>
      <c r="C857" s="17"/>
      <c r="D857" s="17" t="e">
        <f t="shared" si="28"/>
        <v>#REF!</v>
      </c>
      <c r="E857" s="18"/>
      <c r="F857" s="7"/>
      <c r="G857" s="19"/>
      <c r="H857" s="17"/>
      <c r="I857" s="17"/>
      <c r="J857" s="35">
        <f t="shared" si="29"/>
        <v>39173</v>
      </c>
      <c r="K857" s="20"/>
      <c r="L857" s="7"/>
    </row>
    <row r="858" spans="1:12" s="9" customFormat="1" ht="19.5" hidden="1" thickBot="1" x14ac:dyDescent="0.35">
      <c r="A858" s="19"/>
      <c r="B858" s="17"/>
      <c r="C858" s="17"/>
      <c r="D858" s="17" t="e">
        <f t="shared" si="28"/>
        <v>#REF!</v>
      </c>
      <c r="E858" s="18"/>
      <c r="F858" s="7"/>
      <c r="G858" s="19"/>
      <c r="H858" s="17"/>
      <c r="I858" s="17"/>
      <c r="J858" s="35">
        <f t="shared" si="29"/>
        <v>39173</v>
      </c>
      <c r="K858" s="20"/>
      <c r="L858" s="7"/>
    </row>
    <row r="859" spans="1:12" s="9" customFormat="1" ht="19.5" hidden="1" thickBot="1" x14ac:dyDescent="0.35">
      <c r="A859" s="19"/>
      <c r="B859" s="17"/>
      <c r="C859" s="17"/>
      <c r="D859" s="17" t="e">
        <f t="shared" si="28"/>
        <v>#REF!</v>
      </c>
      <c r="E859" s="18"/>
      <c r="F859" s="7"/>
      <c r="G859" s="19"/>
      <c r="H859" s="17"/>
      <c r="I859" s="17"/>
      <c r="J859" s="35">
        <f t="shared" si="29"/>
        <v>39173</v>
      </c>
      <c r="K859" s="20"/>
      <c r="L859" s="7"/>
    </row>
    <row r="860" spans="1:12" s="9" customFormat="1" ht="19.5" hidden="1" thickBot="1" x14ac:dyDescent="0.35">
      <c r="A860" s="19"/>
      <c r="B860" s="17"/>
      <c r="C860" s="17"/>
      <c r="D860" s="17" t="e">
        <f t="shared" si="28"/>
        <v>#REF!</v>
      </c>
      <c r="E860" s="18"/>
      <c r="F860" s="7"/>
      <c r="G860" s="19"/>
      <c r="H860" s="17"/>
      <c r="I860" s="17"/>
      <c r="J860" s="35">
        <f t="shared" si="29"/>
        <v>39173</v>
      </c>
      <c r="K860" s="20"/>
      <c r="L860" s="7"/>
    </row>
    <row r="861" spans="1:12" s="9" customFormat="1" ht="19.5" hidden="1" thickBot="1" x14ac:dyDescent="0.35">
      <c r="A861" s="19"/>
      <c r="B861" s="17"/>
      <c r="C861" s="17"/>
      <c r="D861" s="17" t="e">
        <f t="shared" si="28"/>
        <v>#REF!</v>
      </c>
      <c r="E861" s="18"/>
      <c r="F861" s="7"/>
      <c r="G861" s="19"/>
      <c r="H861" s="17"/>
      <c r="I861" s="17"/>
      <c r="J861" s="35">
        <f t="shared" si="29"/>
        <v>39173</v>
      </c>
      <c r="K861" s="20"/>
      <c r="L861" s="7"/>
    </row>
    <row r="862" spans="1:12" s="9" customFormat="1" ht="19.5" hidden="1" thickBot="1" x14ac:dyDescent="0.35">
      <c r="A862" s="19"/>
      <c r="B862" s="17"/>
      <c r="C862" s="17"/>
      <c r="D862" s="17" t="e">
        <f t="shared" si="28"/>
        <v>#REF!</v>
      </c>
      <c r="E862" s="18"/>
      <c r="F862" s="7"/>
      <c r="G862" s="19"/>
      <c r="H862" s="17"/>
      <c r="I862" s="17"/>
      <c r="J862" s="35">
        <f t="shared" si="29"/>
        <v>39173</v>
      </c>
      <c r="K862" s="20"/>
      <c r="L862" s="7"/>
    </row>
    <row r="863" spans="1:12" s="9" customFormat="1" ht="19.5" hidden="1" thickBot="1" x14ac:dyDescent="0.35">
      <c r="A863" s="19"/>
      <c r="B863" s="17"/>
      <c r="C863" s="17"/>
      <c r="D863" s="17" t="e">
        <f t="shared" si="28"/>
        <v>#REF!</v>
      </c>
      <c r="E863" s="18"/>
      <c r="F863" s="7"/>
      <c r="G863" s="19"/>
      <c r="H863" s="17"/>
      <c r="I863" s="17"/>
      <c r="J863" s="35">
        <f t="shared" si="29"/>
        <v>39173</v>
      </c>
      <c r="K863" s="20"/>
      <c r="L863" s="7"/>
    </row>
    <row r="864" spans="1:12" s="9" customFormat="1" ht="19.5" hidden="1" thickBot="1" x14ac:dyDescent="0.35">
      <c r="A864" s="19"/>
      <c r="B864" s="17"/>
      <c r="C864" s="17"/>
      <c r="D864" s="17" t="e">
        <f t="shared" si="28"/>
        <v>#REF!</v>
      </c>
      <c r="E864" s="18"/>
      <c r="F864" s="7"/>
      <c r="G864" s="19"/>
      <c r="H864" s="17"/>
      <c r="I864" s="17"/>
      <c r="J864" s="35">
        <f t="shared" si="29"/>
        <v>39173</v>
      </c>
      <c r="K864" s="20"/>
      <c r="L864" s="7"/>
    </row>
    <row r="865" spans="1:12" s="9" customFormat="1" ht="19.5" hidden="1" thickBot="1" x14ac:dyDescent="0.35">
      <c r="A865" s="19"/>
      <c r="B865" s="17"/>
      <c r="C865" s="17"/>
      <c r="D865" s="17" t="e">
        <f t="shared" si="28"/>
        <v>#REF!</v>
      </c>
      <c r="E865" s="18"/>
      <c r="F865" s="7"/>
      <c r="G865" s="19"/>
      <c r="H865" s="17"/>
      <c r="I865" s="17"/>
      <c r="J865" s="35">
        <f t="shared" si="29"/>
        <v>39173</v>
      </c>
      <c r="K865" s="20"/>
      <c r="L865" s="7"/>
    </row>
    <row r="866" spans="1:12" s="9" customFormat="1" ht="19.5" hidden="1" thickBot="1" x14ac:dyDescent="0.35">
      <c r="A866" s="19"/>
      <c r="B866" s="17"/>
      <c r="C866" s="17"/>
      <c r="D866" s="17" t="e">
        <f t="shared" si="28"/>
        <v>#REF!</v>
      </c>
      <c r="E866" s="18"/>
      <c r="F866" s="7"/>
      <c r="G866" s="19"/>
      <c r="H866" s="17"/>
      <c r="I866" s="17"/>
      <c r="J866" s="35">
        <f t="shared" si="29"/>
        <v>39173</v>
      </c>
      <c r="K866" s="20"/>
      <c r="L866" s="7"/>
    </row>
    <row r="867" spans="1:12" s="9" customFormat="1" ht="19.5" hidden="1" thickBot="1" x14ac:dyDescent="0.35">
      <c r="A867" s="19"/>
      <c r="B867" s="17"/>
      <c r="C867" s="17"/>
      <c r="D867" s="17" t="e">
        <f t="shared" si="28"/>
        <v>#REF!</v>
      </c>
      <c r="E867" s="18"/>
      <c r="F867" s="7"/>
      <c r="G867" s="19"/>
      <c r="H867" s="17"/>
      <c r="I867" s="17"/>
      <c r="J867" s="35">
        <f t="shared" si="29"/>
        <v>39173</v>
      </c>
      <c r="K867" s="20"/>
      <c r="L867" s="7"/>
    </row>
    <row r="868" spans="1:12" s="9" customFormat="1" ht="19.5" hidden="1" thickBot="1" x14ac:dyDescent="0.35">
      <c r="A868" s="19"/>
      <c r="B868" s="17"/>
      <c r="C868" s="17"/>
      <c r="D868" s="17" t="e">
        <f t="shared" si="28"/>
        <v>#REF!</v>
      </c>
      <c r="E868" s="18"/>
      <c r="F868" s="7"/>
      <c r="G868" s="19"/>
      <c r="H868" s="17"/>
      <c r="I868" s="17"/>
      <c r="J868" s="35">
        <f t="shared" si="29"/>
        <v>39173</v>
      </c>
      <c r="K868" s="20"/>
      <c r="L868" s="7"/>
    </row>
    <row r="869" spans="1:12" s="9" customFormat="1" ht="19.5" hidden="1" thickBot="1" x14ac:dyDescent="0.35">
      <c r="A869" s="19"/>
      <c r="B869" s="17"/>
      <c r="C869" s="17"/>
      <c r="D869" s="17" t="e">
        <f t="shared" si="28"/>
        <v>#REF!</v>
      </c>
      <c r="E869" s="18"/>
      <c r="F869" s="7"/>
      <c r="G869" s="19"/>
      <c r="H869" s="17"/>
      <c r="I869" s="17"/>
      <c r="J869" s="35">
        <f t="shared" si="29"/>
        <v>39173</v>
      </c>
      <c r="K869" s="20"/>
      <c r="L869" s="7"/>
    </row>
    <row r="870" spans="1:12" s="9" customFormat="1" ht="19.5" hidden="1" thickBot="1" x14ac:dyDescent="0.35">
      <c r="A870" s="19"/>
      <c r="B870" s="17"/>
      <c r="C870" s="17"/>
      <c r="D870" s="17" t="e">
        <f t="shared" si="28"/>
        <v>#REF!</v>
      </c>
      <c r="E870" s="18"/>
      <c r="F870" s="7"/>
      <c r="G870" s="19"/>
      <c r="H870" s="17"/>
      <c r="I870" s="17"/>
      <c r="J870" s="35">
        <f t="shared" si="29"/>
        <v>39173</v>
      </c>
      <c r="K870" s="20"/>
      <c r="L870" s="7"/>
    </row>
    <row r="871" spans="1:12" s="9" customFormat="1" ht="19.5" hidden="1" thickBot="1" x14ac:dyDescent="0.35">
      <c r="A871" s="19"/>
      <c r="B871" s="17"/>
      <c r="C871" s="17"/>
      <c r="D871" s="17" t="e">
        <f t="shared" si="28"/>
        <v>#REF!</v>
      </c>
      <c r="E871" s="18"/>
      <c r="F871" s="7"/>
      <c r="G871" s="19"/>
      <c r="H871" s="17"/>
      <c r="I871" s="17"/>
      <c r="J871" s="35">
        <f t="shared" si="29"/>
        <v>39173</v>
      </c>
      <c r="K871" s="20"/>
      <c r="L871" s="7"/>
    </row>
    <row r="872" spans="1:12" s="9" customFormat="1" ht="19.5" hidden="1" thickBot="1" x14ac:dyDescent="0.35">
      <c r="A872" s="19"/>
      <c r="B872" s="17"/>
      <c r="C872" s="17"/>
      <c r="D872" s="17" t="e">
        <f t="shared" si="28"/>
        <v>#REF!</v>
      </c>
      <c r="E872" s="18"/>
      <c r="F872" s="7"/>
      <c r="G872" s="19"/>
      <c r="H872" s="17"/>
      <c r="I872" s="17"/>
      <c r="J872" s="35">
        <f t="shared" si="29"/>
        <v>39173</v>
      </c>
      <c r="K872" s="20"/>
      <c r="L872" s="7"/>
    </row>
    <row r="873" spans="1:12" s="9" customFormat="1" ht="19.5" hidden="1" thickBot="1" x14ac:dyDescent="0.35">
      <c r="A873" s="19"/>
      <c r="B873" s="17"/>
      <c r="C873" s="17"/>
      <c r="D873" s="17" t="e">
        <f t="shared" si="28"/>
        <v>#REF!</v>
      </c>
      <c r="E873" s="18"/>
      <c r="F873" s="7"/>
      <c r="G873" s="19"/>
      <c r="H873" s="17"/>
      <c r="I873" s="17"/>
      <c r="J873" s="35">
        <f t="shared" si="29"/>
        <v>39173</v>
      </c>
      <c r="K873" s="20"/>
      <c r="L873" s="7"/>
    </row>
    <row r="874" spans="1:12" s="9" customFormat="1" ht="19.5" hidden="1" thickBot="1" x14ac:dyDescent="0.35">
      <c r="A874" s="19"/>
      <c r="B874" s="17"/>
      <c r="C874" s="17"/>
      <c r="D874" s="17" t="e">
        <f t="shared" si="28"/>
        <v>#REF!</v>
      </c>
      <c r="E874" s="18"/>
      <c r="F874" s="7"/>
      <c r="G874" s="19"/>
      <c r="H874" s="17"/>
      <c r="I874" s="17"/>
      <c r="J874" s="35">
        <f t="shared" si="29"/>
        <v>39173</v>
      </c>
      <c r="K874" s="20"/>
      <c r="L874" s="7"/>
    </row>
    <row r="875" spans="1:12" s="9" customFormat="1" ht="19.5" hidden="1" thickBot="1" x14ac:dyDescent="0.35">
      <c r="A875" s="19"/>
      <c r="B875" s="17"/>
      <c r="C875" s="17"/>
      <c r="D875" s="17" t="e">
        <f t="shared" si="28"/>
        <v>#REF!</v>
      </c>
      <c r="E875" s="18"/>
      <c r="F875" s="7"/>
      <c r="G875" s="19"/>
      <c r="H875" s="17"/>
      <c r="I875" s="17"/>
      <c r="J875" s="35">
        <f t="shared" si="29"/>
        <v>39173</v>
      </c>
      <c r="K875" s="20"/>
      <c r="L875" s="7"/>
    </row>
    <row r="876" spans="1:12" s="9" customFormat="1" ht="19.5" hidden="1" thickBot="1" x14ac:dyDescent="0.35">
      <c r="A876" s="19"/>
      <c r="B876" s="17"/>
      <c r="C876" s="17"/>
      <c r="D876" s="17" t="e">
        <f t="shared" si="28"/>
        <v>#REF!</v>
      </c>
      <c r="E876" s="18"/>
      <c r="F876" s="7"/>
      <c r="G876" s="19"/>
      <c r="H876" s="17"/>
      <c r="I876" s="17"/>
      <c r="J876" s="35">
        <f t="shared" si="29"/>
        <v>39173</v>
      </c>
      <c r="K876" s="20"/>
      <c r="L876" s="7"/>
    </row>
    <row r="877" spans="1:12" s="9" customFormat="1" ht="19.5" hidden="1" thickBot="1" x14ac:dyDescent="0.35">
      <c r="A877" s="19"/>
      <c r="B877" s="17"/>
      <c r="C877" s="17"/>
      <c r="D877" s="17" t="e">
        <f t="shared" ref="D877:D940" si="30">D876+B877-C877</f>
        <v>#REF!</v>
      </c>
      <c r="E877" s="18"/>
      <c r="F877" s="7"/>
      <c r="G877" s="19"/>
      <c r="H877" s="17"/>
      <c r="I877" s="17"/>
      <c r="J877" s="35">
        <f t="shared" si="29"/>
        <v>39173</v>
      </c>
      <c r="K877" s="20"/>
      <c r="L877" s="7"/>
    </row>
    <row r="878" spans="1:12" s="9" customFormat="1" ht="19.5" hidden="1" thickBot="1" x14ac:dyDescent="0.35">
      <c r="A878" s="19"/>
      <c r="B878" s="17"/>
      <c r="C878" s="17"/>
      <c r="D878" s="17" t="e">
        <f t="shared" si="30"/>
        <v>#REF!</v>
      </c>
      <c r="E878" s="18"/>
      <c r="F878" s="7"/>
      <c r="G878" s="19"/>
      <c r="H878" s="17"/>
      <c r="I878" s="17"/>
      <c r="J878" s="35">
        <f t="shared" ref="J878:J925" si="31">J877+H878-I878</f>
        <v>39173</v>
      </c>
      <c r="K878" s="20"/>
      <c r="L878" s="7"/>
    </row>
    <row r="879" spans="1:12" s="9" customFormat="1" ht="19.5" hidden="1" thickBot="1" x14ac:dyDescent="0.35">
      <c r="A879" s="19"/>
      <c r="B879" s="17"/>
      <c r="C879" s="17"/>
      <c r="D879" s="17" t="e">
        <f t="shared" si="30"/>
        <v>#REF!</v>
      </c>
      <c r="E879" s="18"/>
      <c r="F879" s="7"/>
      <c r="G879" s="19"/>
      <c r="H879" s="17"/>
      <c r="I879" s="17"/>
      <c r="J879" s="35">
        <f t="shared" si="31"/>
        <v>39173</v>
      </c>
      <c r="K879" s="20"/>
      <c r="L879" s="7"/>
    </row>
    <row r="880" spans="1:12" s="9" customFormat="1" ht="19.5" hidden="1" thickBot="1" x14ac:dyDescent="0.35">
      <c r="A880" s="19"/>
      <c r="B880" s="17"/>
      <c r="C880" s="17"/>
      <c r="D880" s="17" t="e">
        <f t="shared" si="30"/>
        <v>#REF!</v>
      </c>
      <c r="E880" s="18"/>
      <c r="F880" s="7"/>
      <c r="G880" s="19"/>
      <c r="H880" s="17"/>
      <c r="I880" s="17"/>
      <c r="J880" s="35">
        <f t="shared" si="31"/>
        <v>39173</v>
      </c>
      <c r="K880" s="20"/>
      <c r="L880" s="7"/>
    </row>
    <row r="881" spans="1:12" s="9" customFormat="1" ht="19.5" hidden="1" thickBot="1" x14ac:dyDescent="0.35">
      <c r="A881" s="19"/>
      <c r="B881" s="17"/>
      <c r="C881" s="17"/>
      <c r="D881" s="17" t="e">
        <f t="shared" si="30"/>
        <v>#REF!</v>
      </c>
      <c r="E881" s="18"/>
      <c r="F881" s="7"/>
      <c r="G881" s="19"/>
      <c r="H881" s="17"/>
      <c r="I881" s="17"/>
      <c r="J881" s="35">
        <f t="shared" si="31"/>
        <v>39173</v>
      </c>
      <c r="K881" s="20"/>
      <c r="L881" s="7"/>
    </row>
    <row r="882" spans="1:12" s="9" customFormat="1" ht="19.5" hidden="1" thickBot="1" x14ac:dyDescent="0.35">
      <c r="A882" s="19"/>
      <c r="B882" s="17"/>
      <c r="C882" s="17"/>
      <c r="D882" s="17" t="e">
        <f t="shared" si="30"/>
        <v>#REF!</v>
      </c>
      <c r="E882" s="18"/>
      <c r="F882" s="7"/>
      <c r="G882" s="19"/>
      <c r="H882" s="17"/>
      <c r="I882" s="17"/>
      <c r="J882" s="35">
        <f t="shared" si="31"/>
        <v>39173</v>
      </c>
      <c r="K882" s="20"/>
      <c r="L882" s="7"/>
    </row>
    <row r="883" spans="1:12" s="9" customFormat="1" ht="19.5" hidden="1" thickBot="1" x14ac:dyDescent="0.35">
      <c r="A883" s="19"/>
      <c r="B883" s="17"/>
      <c r="C883" s="17"/>
      <c r="D883" s="17" t="e">
        <f t="shared" si="30"/>
        <v>#REF!</v>
      </c>
      <c r="E883" s="18"/>
      <c r="F883" s="7"/>
      <c r="G883" s="19"/>
      <c r="H883" s="17"/>
      <c r="I883" s="17"/>
      <c r="J883" s="35">
        <f t="shared" si="31"/>
        <v>39173</v>
      </c>
      <c r="K883" s="20"/>
      <c r="L883" s="7"/>
    </row>
    <row r="884" spans="1:12" s="9" customFormat="1" ht="19.5" hidden="1" thickBot="1" x14ac:dyDescent="0.35">
      <c r="A884" s="19"/>
      <c r="B884" s="17"/>
      <c r="C884" s="17"/>
      <c r="D884" s="17" t="e">
        <f t="shared" si="30"/>
        <v>#REF!</v>
      </c>
      <c r="E884" s="18"/>
      <c r="F884" s="7"/>
      <c r="G884" s="19"/>
      <c r="H884" s="17"/>
      <c r="I884" s="17"/>
      <c r="J884" s="35">
        <f t="shared" si="31"/>
        <v>39173</v>
      </c>
      <c r="K884" s="20"/>
      <c r="L884" s="7"/>
    </row>
    <row r="885" spans="1:12" s="9" customFormat="1" ht="19.5" hidden="1" thickBot="1" x14ac:dyDescent="0.35">
      <c r="A885" s="19"/>
      <c r="B885" s="17"/>
      <c r="C885" s="17"/>
      <c r="D885" s="17" t="e">
        <f t="shared" si="30"/>
        <v>#REF!</v>
      </c>
      <c r="E885" s="18"/>
      <c r="F885" s="7"/>
      <c r="G885" s="19"/>
      <c r="H885" s="17"/>
      <c r="I885" s="17"/>
      <c r="J885" s="35">
        <f t="shared" si="31"/>
        <v>39173</v>
      </c>
      <c r="K885" s="20"/>
      <c r="L885" s="7"/>
    </row>
    <row r="886" spans="1:12" s="9" customFormat="1" ht="19.5" hidden="1" thickBot="1" x14ac:dyDescent="0.35">
      <c r="A886" s="19"/>
      <c r="B886" s="17"/>
      <c r="C886" s="17"/>
      <c r="D886" s="17" t="e">
        <f t="shared" si="30"/>
        <v>#REF!</v>
      </c>
      <c r="E886" s="18"/>
      <c r="F886" s="7"/>
      <c r="G886" s="19"/>
      <c r="H886" s="17"/>
      <c r="I886" s="17"/>
      <c r="J886" s="35">
        <f t="shared" si="31"/>
        <v>39173</v>
      </c>
      <c r="K886" s="20"/>
      <c r="L886" s="7"/>
    </row>
    <row r="887" spans="1:12" s="9" customFormat="1" ht="19.5" hidden="1" thickBot="1" x14ac:dyDescent="0.35">
      <c r="A887" s="19"/>
      <c r="B887" s="17"/>
      <c r="C887" s="17"/>
      <c r="D887" s="17" t="e">
        <f t="shared" si="30"/>
        <v>#REF!</v>
      </c>
      <c r="E887" s="18"/>
      <c r="F887" s="7"/>
      <c r="G887" s="19"/>
      <c r="H887" s="17"/>
      <c r="I887" s="17"/>
      <c r="J887" s="35">
        <f t="shared" si="31"/>
        <v>39173</v>
      </c>
      <c r="K887" s="20"/>
      <c r="L887" s="7"/>
    </row>
    <row r="888" spans="1:12" s="9" customFormat="1" ht="19.5" hidden="1" thickBot="1" x14ac:dyDescent="0.35">
      <c r="A888" s="19"/>
      <c r="B888" s="17"/>
      <c r="C888" s="17"/>
      <c r="D888" s="17" t="e">
        <f t="shared" si="30"/>
        <v>#REF!</v>
      </c>
      <c r="E888" s="18"/>
      <c r="F888" s="7"/>
      <c r="G888" s="19"/>
      <c r="H888" s="17"/>
      <c r="I888" s="17"/>
      <c r="J888" s="35">
        <f t="shared" si="31"/>
        <v>39173</v>
      </c>
      <c r="K888" s="20"/>
      <c r="L888" s="7"/>
    </row>
    <row r="889" spans="1:12" s="9" customFormat="1" ht="19.5" hidden="1" thickBot="1" x14ac:dyDescent="0.35">
      <c r="A889" s="19"/>
      <c r="B889" s="17"/>
      <c r="C889" s="17"/>
      <c r="D889" s="17" t="e">
        <f t="shared" si="30"/>
        <v>#REF!</v>
      </c>
      <c r="E889" s="18"/>
      <c r="F889" s="7"/>
      <c r="G889" s="19"/>
      <c r="H889" s="17"/>
      <c r="I889" s="17"/>
      <c r="J889" s="35">
        <f t="shared" si="31"/>
        <v>39173</v>
      </c>
      <c r="K889" s="20"/>
      <c r="L889" s="7"/>
    </row>
    <row r="890" spans="1:12" s="9" customFormat="1" ht="19.5" hidden="1" thickBot="1" x14ac:dyDescent="0.35">
      <c r="A890" s="19"/>
      <c r="B890" s="17"/>
      <c r="C890" s="17"/>
      <c r="D890" s="17" t="e">
        <f t="shared" si="30"/>
        <v>#REF!</v>
      </c>
      <c r="E890" s="18"/>
      <c r="F890" s="7"/>
      <c r="G890" s="19"/>
      <c r="H890" s="17"/>
      <c r="I890" s="17"/>
      <c r="J890" s="35">
        <f t="shared" si="31"/>
        <v>39173</v>
      </c>
      <c r="K890" s="20"/>
      <c r="L890" s="7"/>
    </row>
    <row r="891" spans="1:12" s="9" customFormat="1" ht="19.5" hidden="1" thickBot="1" x14ac:dyDescent="0.35">
      <c r="A891" s="19"/>
      <c r="B891" s="17"/>
      <c r="C891" s="17"/>
      <c r="D891" s="17" t="e">
        <f t="shared" si="30"/>
        <v>#REF!</v>
      </c>
      <c r="E891" s="18"/>
      <c r="F891" s="7"/>
      <c r="G891" s="19"/>
      <c r="H891" s="17"/>
      <c r="I891" s="17"/>
      <c r="J891" s="35">
        <f t="shared" si="31"/>
        <v>39173</v>
      </c>
      <c r="K891" s="20"/>
      <c r="L891" s="7"/>
    </row>
    <row r="892" spans="1:12" s="9" customFormat="1" ht="19.5" hidden="1" thickBot="1" x14ac:dyDescent="0.35">
      <c r="A892" s="19"/>
      <c r="B892" s="17"/>
      <c r="C892" s="17"/>
      <c r="D892" s="17" t="e">
        <f t="shared" si="30"/>
        <v>#REF!</v>
      </c>
      <c r="E892" s="18"/>
      <c r="F892" s="7"/>
      <c r="G892" s="19"/>
      <c r="H892" s="17"/>
      <c r="I892" s="17"/>
      <c r="J892" s="35">
        <f t="shared" si="31"/>
        <v>39173</v>
      </c>
      <c r="K892" s="20"/>
      <c r="L892" s="7"/>
    </row>
    <row r="893" spans="1:12" s="9" customFormat="1" ht="19.5" hidden="1" thickBot="1" x14ac:dyDescent="0.35">
      <c r="A893" s="19"/>
      <c r="B893" s="17"/>
      <c r="C893" s="17"/>
      <c r="D893" s="17" t="e">
        <f t="shared" si="30"/>
        <v>#REF!</v>
      </c>
      <c r="E893" s="18"/>
      <c r="F893" s="7"/>
      <c r="G893" s="19"/>
      <c r="H893" s="17"/>
      <c r="I893" s="17"/>
      <c r="J893" s="35">
        <f t="shared" si="31"/>
        <v>39173</v>
      </c>
      <c r="K893" s="20"/>
      <c r="L893" s="7"/>
    </row>
    <row r="894" spans="1:12" s="9" customFormat="1" ht="19.5" hidden="1" thickBot="1" x14ac:dyDescent="0.35">
      <c r="A894" s="19"/>
      <c r="B894" s="17"/>
      <c r="C894" s="17"/>
      <c r="D894" s="17" t="e">
        <f t="shared" si="30"/>
        <v>#REF!</v>
      </c>
      <c r="E894" s="18"/>
      <c r="F894" s="7"/>
      <c r="G894" s="19"/>
      <c r="H894" s="17"/>
      <c r="I894" s="17"/>
      <c r="J894" s="35">
        <f t="shared" si="31"/>
        <v>39173</v>
      </c>
      <c r="K894" s="20"/>
      <c r="L894" s="7"/>
    </row>
    <row r="895" spans="1:12" s="9" customFormat="1" ht="19.5" hidden="1" thickBot="1" x14ac:dyDescent="0.35">
      <c r="A895" s="19"/>
      <c r="B895" s="17"/>
      <c r="C895" s="17"/>
      <c r="D895" s="17" t="e">
        <f t="shared" si="30"/>
        <v>#REF!</v>
      </c>
      <c r="E895" s="18"/>
      <c r="F895" s="7"/>
      <c r="G895" s="19"/>
      <c r="H895" s="17"/>
      <c r="I895" s="17"/>
      <c r="J895" s="35">
        <f t="shared" si="31"/>
        <v>39173</v>
      </c>
      <c r="K895" s="20"/>
      <c r="L895" s="7"/>
    </row>
    <row r="896" spans="1:12" s="9" customFormat="1" ht="19.5" hidden="1" thickBot="1" x14ac:dyDescent="0.35">
      <c r="A896" s="19"/>
      <c r="B896" s="17"/>
      <c r="C896" s="17"/>
      <c r="D896" s="17" t="e">
        <f t="shared" si="30"/>
        <v>#REF!</v>
      </c>
      <c r="E896" s="18"/>
      <c r="F896" s="7"/>
      <c r="G896" s="19"/>
      <c r="H896" s="17"/>
      <c r="I896" s="17"/>
      <c r="J896" s="35">
        <f t="shared" si="31"/>
        <v>39173</v>
      </c>
      <c r="K896" s="20"/>
      <c r="L896" s="7"/>
    </row>
    <row r="897" spans="1:12" s="9" customFormat="1" ht="19.5" hidden="1" thickBot="1" x14ac:dyDescent="0.35">
      <c r="A897" s="19"/>
      <c r="B897" s="17"/>
      <c r="C897" s="17"/>
      <c r="D897" s="17" t="e">
        <f t="shared" si="30"/>
        <v>#REF!</v>
      </c>
      <c r="E897" s="18"/>
      <c r="F897" s="7"/>
      <c r="G897" s="19"/>
      <c r="H897" s="17"/>
      <c r="I897" s="17"/>
      <c r="J897" s="35">
        <f t="shared" si="31"/>
        <v>39173</v>
      </c>
      <c r="K897" s="20"/>
      <c r="L897" s="7"/>
    </row>
    <row r="898" spans="1:12" s="9" customFormat="1" ht="19.5" hidden="1" thickBot="1" x14ac:dyDescent="0.35">
      <c r="A898" s="19"/>
      <c r="B898" s="17"/>
      <c r="C898" s="17"/>
      <c r="D898" s="17" t="e">
        <f t="shared" si="30"/>
        <v>#REF!</v>
      </c>
      <c r="E898" s="18"/>
      <c r="F898" s="7"/>
      <c r="G898" s="19"/>
      <c r="H898" s="17"/>
      <c r="I898" s="17"/>
      <c r="J898" s="35">
        <f t="shared" si="31"/>
        <v>39173</v>
      </c>
      <c r="K898" s="20"/>
      <c r="L898" s="7"/>
    </row>
    <row r="899" spans="1:12" s="9" customFormat="1" ht="19.5" hidden="1" thickBot="1" x14ac:dyDescent="0.35">
      <c r="A899" s="19"/>
      <c r="B899" s="17"/>
      <c r="C899" s="17"/>
      <c r="D899" s="17" t="e">
        <f t="shared" si="30"/>
        <v>#REF!</v>
      </c>
      <c r="E899" s="18"/>
      <c r="F899" s="7"/>
      <c r="G899" s="19"/>
      <c r="H899" s="17"/>
      <c r="I899" s="17"/>
      <c r="J899" s="35">
        <f t="shared" si="31"/>
        <v>39173</v>
      </c>
      <c r="K899" s="20"/>
      <c r="L899" s="7"/>
    </row>
    <row r="900" spans="1:12" s="9" customFormat="1" ht="19.5" hidden="1" thickBot="1" x14ac:dyDescent="0.35">
      <c r="A900" s="19"/>
      <c r="B900" s="17"/>
      <c r="C900" s="17"/>
      <c r="D900" s="17" t="e">
        <f t="shared" si="30"/>
        <v>#REF!</v>
      </c>
      <c r="E900" s="18"/>
      <c r="F900" s="7"/>
      <c r="G900" s="19"/>
      <c r="H900" s="17"/>
      <c r="I900" s="17"/>
      <c r="J900" s="35">
        <f t="shared" si="31"/>
        <v>39173</v>
      </c>
      <c r="K900" s="20"/>
      <c r="L900" s="7"/>
    </row>
    <row r="901" spans="1:12" s="9" customFormat="1" ht="19.5" hidden="1" thickBot="1" x14ac:dyDescent="0.35">
      <c r="A901" s="19"/>
      <c r="B901" s="17"/>
      <c r="C901" s="17"/>
      <c r="D901" s="17" t="e">
        <f t="shared" si="30"/>
        <v>#REF!</v>
      </c>
      <c r="E901" s="18"/>
      <c r="F901" s="7"/>
      <c r="G901" s="19"/>
      <c r="H901" s="17"/>
      <c r="I901" s="17"/>
      <c r="J901" s="35">
        <f t="shared" si="31"/>
        <v>39173</v>
      </c>
      <c r="K901" s="20"/>
      <c r="L901" s="7"/>
    </row>
    <row r="902" spans="1:12" s="9" customFormat="1" ht="19.5" hidden="1" thickBot="1" x14ac:dyDescent="0.35">
      <c r="A902" s="19"/>
      <c r="B902" s="17"/>
      <c r="C902" s="17"/>
      <c r="D902" s="17" t="e">
        <f t="shared" si="30"/>
        <v>#REF!</v>
      </c>
      <c r="E902" s="18"/>
      <c r="F902" s="7"/>
      <c r="G902" s="19"/>
      <c r="H902" s="17"/>
      <c r="I902" s="17"/>
      <c r="J902" s="35">
        <f t="shared" si="31"/>
        <v>39173</v>
      </c>
      <c r="K902" s="20"/>
      <c r="L902" s="7"/>
    </row>
    <row r="903" spans="1:12" s="9" customFormat="1" ht="19.5" hidden="1" thickBot="1" x14ac:dyDescent="0.35">
      <c r="A903" s="19"/>
      <c r="B903" s="17"/>
      <c r="C903" s="17"/>
      <c r="D903" s="17" t="e">
        <f t="shared" si="30"/>
        <v>#REF!</v>
      </c>
      <c r="E903" s="18"/>
      <c r="F903" s="7"/>
      <c r="G903" s="19"/>
      <c r="H903" s="17"/>
      <c r="I903" s="17"/>
      <c r="J903" s="35">
        <f t="shared" si="31"/>
        <v>39173</v>
      </c>
      <c r="K903" s="20"/>
      <c r="L903" s="7"/>
    </row>
    <row r="904" spans="1:12" s="9" customFormat="1" ht="19.5" hidden="1" thickBot="1" x14ac:dyDescent="0.35">
      <c r="A904" s="19"/>
      <c r="B904" s="17"/>
      <c r="C904" s="17"/>
      <c r="D904" s="17" t="e">
        <f t="shared" si="30"/>
        <v>#REF!</v>
      </c>
      <c r="E904" s="18"/>
      <c r="F904" s="7"/>
      <c r="G904" s="19"/>
      <c r="H904" s="17"/>
      <c r="I904" s="17"/>
      <c r="J904" s="35">
        <f t="shared" si="31"/>
        <v>39173</v>
      </c>
      <c r="K904" s="20"/>
      <c r="L904" s="7"/>
    </row>
    <row r="905" spans="1:12" s="9" customFormat="1" ht="19.5" hidden="1" thickBot="1" x14ac:dyDescent="0.35">
      <c r="A905" s="19"/>
      <c r="B905" s="17"/>
      <c r="C905" s="17"/>
      <c r="D905" s="17" t="e">
        <f t="shared" si="30"/>
        <v>#REF!</v>
      </c>
      <c r="E905" s="18"/>
      <c r="F905" s="7"/>
      <c r="G905" s="19"/>
      <c r="H905" s="17"/>
      <c r="I905" s="17"/>
      <c r="J905" s="35">
        <f t="shared" si="31"/>
        <v>39173</v>
      </c>
      <c r="K905" s="20"/>
      <c r="L905" s="7"/>
    </row>
    <row r="906" spans="1:12" s="9" customFormat="1" ht="19.5" hidden="1" thickBot="1" x14ac:dyDescent="0.35">
      <c r="A906" s="19"/>
      <c r="B906" s="17"/>
      <c r="C906" s="17"/>
      <c r="D906" s="17" t="e">
        <f t="shared" si="30"/>
        <v>#REF!</v>
      </c>
      <c r="E906" s="18"/>
      <c r="F906" s="7"/>
      <c r="G906" s="19"/>
      <c r="H906" s="17"/>
      <c r="I906" s="17"/>
      <c r="J906" s="35">
        <f t="shared" si="31"/>
        <v>39173</v>
      </c>
      <c r="K906" s="20"/>
      <c r="L906" s="7"/>
    </row>
    <row r="907" spans="1:12" s="9" customFormat="1" ht="19.5" hidden="1" thickBot="1" x14ac:dyDescent="0.35">
      <c r="A907" s="19"/>
      <c r="B907" s="17"/>
      <c r="C907" s="17"/>
      <c r="D907" s="17" t="e">
        <f t="shared" si="30"/>
        <v>#REF!</v>
      </c>
      <c r="E907" s="18"/>
      <c r="F907" s="7"/>
      <c r="G907" s="19"/>
      <c r="H907" s="17"/>
      <c r="I907" s="17"/>
      <c r="J907" s="35">
        <f t="shared" si="31"/>
        <v>39173</v>
      </c>
      <c r="K907" s="20"/>
      <c r="L907" s="7"/>
    </row>
    <row r="908" spans="1:12" s="9" customFormat="1" ht="19.5" hidden="1" thickBot="1" x14ac:dyDescent="0.35">
      <c r="A908" s="19"/>
      <c r="B908" s="17"/>
      <c r="C908" s="17"/>
      <c r="D908" s="17" t="e">
        <f t="shared" si="30"/>
        <v>#REF!</v>
      </c>
      <c r="E908" s="18"/>
      <c r="F908" s="7"/>
      <c r="G908" s="19"/>
      <c r="H908" s="17"/>
      <c r="I908" s="17"/>
      <c r="J908" s="35">
        <f t="shared" si="31"/>
        <v>39173</v>
      </c>
      <c r="K908" s="20"/>
      <c r="L908" s="7"/>
    </row>
    <row r="909" spans="1:12" s="9" customFormat="1" ht="19.5" hidden="1" thickBot="1" x14ac:dyDescent="0.35">
      <c r="A909" s="19"/>
      <c r="B909" s="17"/>
      <c r="C909" s="17"/>
      <c r="D909" s="17" t="e">
        <f t="shared" si="30"/>
        <v>#REF!</v>
      </c>
      <c r="E909" s="18"/>
      <c r="F909" s="7"/>
      <c r="G909" s="19"/>
      <c r="H909" s="17"/>
      <c r="I909" s="17"/>
      <c r="J909" s="35">
        <f t="shared" si="31"/>
        <v>39173</v>
      </c>
      <c r="K909" s="20"/>
      <c r="L909" s="7"/>
    </row>
    <row r="910" spans="1:12" s="9" customFormat="1" ht="19.5" hidden="1" thickBot="1" x14ac:dyDescent="0.35">
      <c r="A910" s="19"/>
      <c r="B910" s="17"/>
      <c r="C910" s="17"/>
      <c r="D910" s="17" t="e">
        <f t="shared" si="30"/>
        <v>#REF!</v>
      </c>
      <c r="E910" s="18"/>
      <c r="F910" s="7"/>
      <c r="G910" s="19"/>
      <c r="H910" s="17"/>
      <c r="I910" s="17"/>
      <c r="J910" s="35">
        <f t="shared" si="31"/>
        <v>39173</v>
      </c>
      <c r="K910" s="20"/>
      <c r="L910" s="7"/>
    </row>
    <row r="911" spans="1:12" s="9" customFormat="1" ht="19.5" hidden="1" thickBot="1" x14ac:dyDescent="0.35">
      <c r="A911" s="19"/>
      <c r="B911" s="17"/>
      <c r="C911" s="17"/>
      <c r="D911" s="17" t="e">
        <f t="shared" si="30"/>
        <v>#REF!</v>
      </c>
      <c r="E911" s="18"/>
      <c r="F911" s="7"/>
      <c r="G911" s="19"/>
      <c r="H911" s="17"/>
      <c r="I911" s="17"/>
      <c r="J911" s="35">
        <f t="shared" si="31"/>
        <v>39173</v>
      </c>
      <c r="K911" s="20"/>
      <c r="L911" s="7"/>
    </row>
    <row r="912" spans="1:12" s="9" customFormat="1" ht="19.5" hidden="1" thickBot="1" x14ac:dyDescent="0.35">
      <c r="A912" s="19"/>
      <c r="B912" s="17"/>
      <c r="C912" s="17"/>
      <c r="D912" s="17" t="e">
        <f t="shared" si="30"/>
        <v>#REF!</v>
      </c>
      <c r="E912" s="18"/>
      <c r="F912" s="7"/>
      <c r="G912" s="19"/>
      <c r="H912" s="17"/>
      <c r="I912" s="17"/>
      <c r="J912" s="35">
        <f t="shared" si="31"/>
        <v>39173</v>
      </c>
      <c r="K912" s="20"/>
      <c r="L912" s="7"/>
    </row>
    <row r="913" spans="1:12" s="9" customFormat="1" ht="19.5" hidden="1" thickBot="1" x14ac:dyDescent="0.35">
      <c r="A913" s="19"/>
      <c r="B913" s="17"/>
      <c r="C913" s="17"/>
      <c r="D913" s="17" t="e">
        <f t="shared" si="30"/>
        <v>#REF!</v>
      </c>
      <c r="E913" s="18"/>
      <c r="F913" s="7"/>
      <c r="G913" s="19"/>
      <c r="H913" s="17"/>
      <c r="I913" s="17"/>
      <c r="J913" s="35">
        <f t="shared" si="31"/>
        <v>39173</v>
      </c>
      <c r="K913" s="20"/>
      <c r="L913" s="7"/>
    </row>
    <row r="914" spans="1:12" s="9" customFormat="1" ht="19.5" hidden="1" thickBot="1" x14ac:dyDescent="0.35">
      <c r="A914" s="19"/>
      <c r="B914" s="17"/>
      <c r="C914" s="17"/>
      <c r="D914" s="17" t="e">
        <f t="shared" si="30"/>
        <v>#REF!</v>
      </c>
      <c r="E914" s="18"/>
      <c r="F914" s="7"/>
      <c r="G914" s="19"/>
      <c r="H914" s="17"/>
      <c r="I914" s="17"/>
      <c r="J914" s="35">
        <f t="shared" si="31"/>
        <v>39173</v>
      </c>
      <c r="K914" s="20"/>
      <c r="L914" s="7"/>
    </row>
    <row r="915" spans="1:12" s="9" customFormat="1" ht="19.5" hidden="1" thickBot="1" x14ac:dyDescent="0.35">
      <c r="A915" s="19"/>
      <c r="B915" s="17"/>
      <c r="C915" s="17"/>
      <c r="D915" s="17" t="e">
        <f t="shared" si="30"/>
        <v>#REF!</v>
      </c>
      <c r="E915" s="18"/>
      <c r="F915" s="7"/>
      <c r="G915" s="19"/>
      <c r="H915" s="17"/>
      <c r="I915" s="17"/>
      <c r="J915" s="35">
        <f t="shared" si="31"/>
        <v>39173</v>
      </c>
      <c r="K915" s="20"/>
      <c r="L915" s="7"/>
    </row>
    <row r="916" spans="1:12" s="9" customFormat="1" ht="19.5" hidden="1" thickBot="1" x14ac:dyDescent="0.35">
      <c r="A916" s="19"/>
      <c r="B916" s="17"/>
      <c r="C916" s="17"/>
      <c r="D916" s="17" t="e">
        <f t="shared" si="30"/>
        <v>#REF!</v>
      </c>
      <c r="E916" s="18"/>
      <c r="F916" s="7"/>
      <c r="G916" s="19"/>
      <c r="H916" s="17"/>
      <c r="I916" s="17"/>
      <c r="J916" s="35">
        <f t="shared" si="31"/>
        <v>39173</v>
      </c>
      <c r="K916" s="20"/>
      <c r="L916" s="7"/>
    </row>
    <row r="917" spans="1:12" s="9" customFormat="1" ht="19.5" hidden="1" thickBot="1" x14ac:dyDescent="0.35">
      <c r="A917" s="19"/>
      <c r="B917" s="17"/>
      <c r="C917" s="17"/>
      <c r="D917" s="17" t="e">
        <f t="shared" si="30"/>
        <v>#REF!</v>
      </c>
      <c r="E917" s="18"/>
      <c r="F917" s="7"/>
      <c r="G917" s="19"/>
      <c r="H917" s="17"/>
      <c r="I917" s="17"/>
      <c r="J917" s="35">
        <f t="shared" si="31"/>
        <v>39173</v>
      </c>
      <c r="K917" s="20"/>
      <c r="L917" s="7"/>
    </row>
    <row r="918" spans="1:12" s="9" customFormat="1" ht="19.5" hidden="1" thickBot="1" x14ac:dyDescent="0.35">
      <c r="A918" s="19"/>
      <c r="B918" s="17"/>
      <c r="C918" s="17"/>
      <c r="D918" s="17" t="e">
        <f t="shared" si="30"/>
        <v>#REF!</v>
      </c>
      <c r="E918" s="18"/>
      <c r="F918" s="7"/>
      <c r="G918" s="19"/>
      <c r="H918" s="17"/>
      <c r="I918" s="17"/>
      <c r="J918" s="35">
        <f t="shared" si="31"/>
        <v>39173</v>
      </c>
      <c r="K918" s="20"/>
      <c r="L918" s="7"/>
    </row>
    <row r="919" spans="1:12" s="9" customFormat="1" ht="19.5" hidden="1" thickBot="1" x14ac:dyDescent="0.35">
      <c r="A919" s="19"/>
      <c r="B919" s="17"/>
      <c r="C919" s="17"/>
      <c r="D919" s="17" t="e">
        <f t="shared" si="30"/>
        <v>#REF!</v>
      </c>
      <c r="E919" s="18"/>
      <c r="F919" s="7"/>
      <c r="G919" s="19"/>
      <c r="H919" s="116"/>
      <c r="I919" s="116"/>
      <c r="J919" s="35">
        <f t="shared" si="31"/>
        <v>39173</v>
      </c>
      <c r="K919" s="21"/>
      <c r="L919" s="7"/>
    </row>
    <row r="920" spans="1:12" s="9" customFormat="1" ht="19.5" hidden="1" thickBot="1" x14ac:dyDescent="0.35">
      <c r="A920" s="19"/>
      <c r="B920" s="17"/>
      <c r="C920" s="17"/>
      <c r="D920" s="17" t="e">
        <f t="shared" si="30"/>
        <v>#REF!</v>
      </c>
      <c r="E920" s="18"/>
      <c r="F920" s="7"/>
      <c r="G920" s="22"/>
      <c r="H920" s="116"/>
      <c r="I920" s="116"/>
      <c r="J920" s="35">
        <f t="shared" si="31"/>
        <v>39173</v>
      </c>
      <c r="K920" s="21"/>
      <c r="L920" s="7"/>
    </row>
    <row r="921" spans="1:12" s="9" customFormat="1" ht="19.5" hidden="1" thickBot="1" x14ac:dyDescent="0.35">
      <c r="A921" s="19"/>
      <c r="B921" s="17"/>
      <c r="C921" s="17"/>
      <c r="D921" s="17" t="e">
        <f t="shared" si="30"/>
        <v>#REF!</v>
      </c>
      <c r="E921" s="18"/>
      <c r="F921" s="7"/>
      <c r="G921" s="22"/>
      <c r="H921" s="116"/>
      <c r="I921" s="116"/>
      <c r="J921" s="35">
        <f t="shared" si="31"/>
        <v>39173</v>
      </c>
      <c r="K921" s="21"/>
      <c r="L921" s="7"/>
    </row>
    <row r="922" spans="1:12" s="9" customFormat="1" ht="19.5" hidden="1" thickBot="1" x14ac:dyDescent="0.35">
      <c r="A922" s="19"/>
      <c r="B922" s="17"/>
      <c r="C922" s="17"/>
      <c r="D922" s="17" t="e">
        <f t="shared" si="30"/>
        <v>#REF!</v>
      </c>
      <c r="E922" s="18"/>
      <c r="F922" s="7"/>
      <c r="G922" s="22"/>
      <c r="H922" s="116"/>
      <c r="I922" s="116"/>
      <c r="J922" s="35">
        <f t="shared" si="31"/>
        <v>39173</v>
      </c>
      <c r="K922" s="21"/>
      <c r="L922" s="7"/>
    </row>
    <row r="923" spans="1:12" s="9" customFormat="1" ht="19.5" hidden="1" thickBot="1" x14ac:dyDescent="0.35">
      <c r="A923" s="19"/>
      <c r="B923" s="17"/>
      <c r="C923" s="17"/>
      <c r="D923" s="17" t="e">
        <f t="shared" si="30"/>
        <v>#REF!</v>
      </c>
      <c r="E923" s="18"/>
      <c r="F923" s="7"/>
      <c r="G923" s="22"/>
      <c r="H923" s="116"/>
      <c r="I923" s="116"/>
      <c r="J923" s="35">
        <f t="shared" si="31"/>
        <v>39173</v>
      </c>
      <c r="K923" s="21"/>
      <c r="L923" s="7"/>
    </row>
    <row r="924" spans="1:12" s="9" customFormat="1" ht="19.5" hidden="1" thickBot="1" x14ac:dyDescent="0.35">
      <c r="A924" s="19"/>
      <c r="B924" s="17"/>
      <c r="C924" s="17"/>
      <c r="D924" s="17" t="e">
        <f t="shared" si="30"/>
        <v>#REF!</v>
      </c>
      <c r="E924" s="18"/>
      <c r="F924" s="7"/>
      <c r="G924" s="22"/>
      <c r="H924" s="116"/>
      <c r="I924" s="116"/>
      <c r="J924" s="35">
        <f t="shared" si="31"/>
        <v>39173</v>
      </c>
      <c r="K924" s="21"/>
      <c r="L924" s="7"/>
    </row>
    <row r="925" spans="1:12" s="9" customFormat="1" ht="19.5" hidden="1" thickBot="1" x14ac:dyDescent="0.35">
      <c r="A925" s="19"/>
      <c r="B925" s="17"/>
      <c r="C925" s="17"/>
      <c r="D925" s="17" t="e">
        <f t="shared" si="30"/>
        <v>#REF!</v>
      </c>
      <c r="E925" s="18"/>
      <c r="F925" s="7"/>
      <c r="G925" s="22"/>
      <c r="H925" s="116"/>
      <c r="I925" s="116"/>
      <c r="J925" s="35">
        <f t="shared" si="31"/>
        <v>39173</v>
      </c>
      <c r="K925" s="21"/>
      <c r="L925" s="7"/>
    </row>
    <row r="926" spans="1:12" s="9" customFormat="1" ht="20.25" thickTop="1" thickBot="1" x14ac:dyDescent="0.35">
      <c r="A926" s="19"/>
      <c r="B926" s="17"/>
      <c r="C926" s="17"/>
      <c r="D926" s="17" t="e">
        <f t="shared" si="30"/>
        <v>#REF!</v>
      </c>
      <c r="E926" s="18"/>
      <c r="F926" s="7"/>
      <c r="G926" s="23" t="s">
        <v>9</v>
      </c>
      <c r="H926" s="117">
        <f>SUM(H6:H925)</f>
        <v>407627</v>
      </c>
      <c r="I926" s="117">
        <f>SUM(I6:I925)</f>
        <v>368454</v>
      </c>
      <c r="J926" s="37">
        <f>H926-I926</f>
        <v>39173</v>
      </c>
      <c r="K926" s="24"/>
      <c r="L926" s="7"/>
    </row>
    <row r="927" spans="1:12" s="9" customFormat="1" ht="36" customHeight="1" thickBot="1" x14ac:dyDescent="0.35">
      <c r="A927" s="19"/>
      <c r="B927" s="17"/>
      <c r="C927" s="17"/>
      <c r="D927" s="17" t="e">
        <f t="shared" si="30"/>
        <v>#REF!</v>
      </c>
      <c r="E927" s="18"/>
      <c r="F927" s="7"/>
      <c r="G927" s="41" t="s">
        <v>7</v>
      </c>
      <c r="H927" s="122">
        <f>H926-I926</f>
        <v>39173</v>
      </c>
      <c r="I927" s="213"/>
      <c r="J927" s="214"/>
      <c r="K927" s="215"/>
      <c r="L927" s="7"/>
    </row>
    <row r="928" spans="1:12" s="9" customFormat="1" ht="19.5" hidden="1" thickBot="1" x14ac:dyDescent="0.35">
      <c r="A928" s="19"/>
      <c r="B928" s="17"/>
      <c r="C928" s="17"/>
      <c r="D928" s="17" t="e">
        <f t="shared" si="30"/>
        <v>#REF!</v>
      </c>
      <c r="E928" s="18"/>
      <c r="F928" s="7"/>
      <c r="G928" s="7"/>
      <c r="H928" s="119"/>
      <c r="I928" s="119"/>
      <c r="J928" s="27"/>
      <c r="K928" s="28"/>
      <c r="L928" s="7"/>
    </row>
    <row r="929" spans="1:12" s="9" customFormat="1" ht="19.5" hidden="1" thickBot="1" x14ac:dyDescent="0.35">
      <c r="A929" s="19"/>
      <c r="B929" s="17"/>
      <c r="C929" s="17"/>
      <c r="D929" s="17" t="e">
        <f t="shared" si="30"/>
        <v>#REF!</v>
      </c>
      <c r="E929" s="18"/>
      <c r="F929" s="7"/>
      <c r="G929" s="7"/>
      <c r="H929" s="120"/>
      <c r="I929" s="120"/>
      <c r="J929" s="7"/>
      <c r="K929" s="7"/>
      <c r="L929" s="7"/>
    </row>
    <row r="930" spans="1:12" s="9" customFormat="1" ht="19.5" hidden="1" thickBot="1" x14ac:dyDescent="0.35">
      <c r="A930" s="19"/>
      <c r="B930" s="17"/>
      <c r="C930" s="17"/>
      <c r="D930" s="17" t="e">
        <f t="shared" si="30"/>
        <v>#REF!</v>
      </c>
      <c r="E930" s="18"/>
      <c r="F930" s="7"/>
      <c r="G930" s="7"/>
      <c r="H930" s="120"/>
      <c r="I930" s="120"/>
      <c r="J930" s="7"/>
      <c r="K930" s="7"/>
      <c r="L930" s="7"/>
    </row>
    <row r="931" spans="1:12" s="9" customFormat="1" ht="19.5" hidden="1" thickBot="1" x14ac:dyDescent="0.35">
      <c r="A931" s="19"/>
      <c r="B931" s="17"/>
      <c r="C931" s="17"/>
      <c r="D931" s="17" t="e">
        <f t="shared" si="30"/>
        <v>#REF!</v>
      </c>
      <c r="E931" s="18"/>
      <c r="F931" s="7"/>
      <c r="G931" s="7"/>
      <c r="H931" s="120"/>
      <c r="I931" s="120"/>
      <c r="J931" s="7"/>
      <c r="K931" s="7"/>
      <c r="L931" s="7"/>
    </row>
    <row r="932" spans="1:12" s="9" customFormat="1" ht="19.5" hidden="1" thickBot="1" x14ac:dyDescent="0.35">
      <c r="A932" s="19"/>
      <c r="B932" s="17"/>
      <c r="C932" s="17"/>
      <c r="D932" s="17" t="e">
        <f t="shared" si="30"/>
        <v>#REF!</v>
      </c>
      <c r="E932" s="18"/>
      <c r="F932" s="7"/>
      <c r="G932" s="7"/>
      <c r="H932" s="120"/>
      <c r="I932" s="120"/>
      <c r="J932" s="7"/>
      <c r="K932" s="7"/>
      <c r="L932" s="7"/>
    </row>
    <row r="933" spans="1:12" s="9" customFormat="1" ht="19.5" hidden="1" thickBot="1" x14ac:dyDescent="0.35">
      <c r="A933" s="19"/>
      <c r="B933" s="17"/>
      <c r="C933" s="17"/>
      <c r="D933" s="17" t="e">
        <f t="shared" si="30"/>
        <v>#REF!</v>
      </c>
      <c r="E933" s="18"/>
      <c r="F933" s="7"/>
      <c r="G933" s="7"/>
      <c r="H933" s="120"/>
      <c r="I933" s="120"/>
      <c r="J933" s="7"/>
      <c r="K933" s="7"/>
      <c r="L933" s="7"/>
    </row>
    <row r="934" spans="1:12" s="9" customFormat="1" ht="19.5" hidden="1" thickBot="1" x14ac:dyDescent="0.35">
      <c r="A934" s="19"/>
      <c r="B934" s="17"/>
      <c r="C934" s="17"/>
      <c r="D934" s="17" t="e">
        <f t="shared" si="30"/>
        <v>#REF!</v>
      </c>
      <c r="E934" s="18"/>
      <c r="F934" s="7"/>
      <c r="G934" s="7"/>
      <c r="H934" s="120"/>
      <c r="I934" s="120"/>
      <c r="J934" s="7"/>
      <c r="K934" s="7"/>
      <c r="L934" s="7"/>
    </row>
    <row r="935" spans="1:12" s="9" customFormat="1" ht="19.5" hidden="1" thickBot="1" x14ac:dyDescent="0.35">
      <c r="A935" s="19"/>
      <c r="B935" s="17"/>
      <c r="C935" s="17"/>
      <c r="D935" s="17" t="e">
        <f t="shared" si="30"/>
        <v>#REF!</v>
      </c>
      <c r="E935" s="18"/>
      <c r="F935" s="7"/>
      <c r="G935" s="7"/>
      <c r="H935" s="120"/>
      <c r="I935" s="120"/>
      <c r="J935" s="7"/>
      <c r="K935" s="7"/>
      <c r="L935" s="7"/>
    </row>
    <row r="936" spans="1:12" s="9" customFormat="1" ht="19.5" hidden="1" thickBot="1" x14ac:dyDescent="0.35">
      <c r="A936" s="19"/>
      <c r="B936" s="17"/>
      <c r="C936" s="17"/>
      <c r="D936" s="17" t="e">
        <f t="shared" si="30"/>
        <v>#REF!</v>
      </c>
      <c r="E936" s="18"/>
      <c r="F936" s="7"/>
      <c r="G936" s="7"/>
      <c r="H936" s="120"/>
      <c r="I936" s="120"/>
      <c r="J936" s="7"/>
      <c r="K936" s="7"/>
      <c r="L936" s="7"/>
    </row>
    <row r="937" spans="1:12" s="9" customFormat="1" ht="19.5" hidden="1" thickBot="1" x14ac:dyDescent="0.35">
      <c r="A937" s="19"/>
      <c r="B937" s="17"/>
      <c r="C937" s="17"/>
      <c r="D937" s="17" t="e">
        <f t="shared" si="30"/>
        <v>#REF!</v>
      </c>
      <c r="E937" s="18"/>
      <c r="F937" s="7"/>
      <c r="G937" s="7"/>
      <c r="H937" s="120"/>
      <c r="I937" s="120"/>
      <c r="J937" s="7"/>
      <c r="K937" s="7"/>
      <c r="L937" s="7"/>
    </row>
    <row r="938" spans="1:12" s="9" customFormat="1" ht="19.5" hidden="1" thickBot="1" x14ac:dyDescent="0.35">
      <c r="A938" s="19"/>
      <c r="B938" s="17"/>
      <c r="C938" s="17"/>
      <c r="D938" s="17" t="e">
        <f t="shared" si="30"/>
        <v>#REF!</v>
      </c>
      <c r="E938" s="18"/>
      <c r="F938" s="7"/>
      <c r="G938" s="7"/>
      <c r="H938" s="120"/>
      <c r="I938" s="120"/>
      <c r="J938" s="7"/>
      <c r="K938" s="7"/>
      <c r="L938" s="7"/>
    </row>
    <row r="939" spans="1:12" s="9" customFormat="1" ht="19.5" hidden="1" thickBot="1" x14ac:dyDescent="0.35">
      <c r="A939" s="19"/>
      <c r="B939" s="17"/>
      <c r="C939" s="17"/>
      <c r="D939" s="17" t="e">
        <f t="shared" si="30"/>
        <v>#REF!</v>
      </c>
      <c r="E939" s="18"/>
      <c r="F939" s="7"/>
      <c r="G939" s="7"/>
      <c r="H939" s="120"/>
      <c r="I939" s="120"/>
      <c r="J939" s="7"/>
      <c r="K939" s="7"/>
      <c r="L939" s="7"/>
    </row>
    <row r="940" spans="1:12" s="9" customFormat="1" ht="19.5" hidden="1" thickBot="1" x14ac:dyDescent="0.35">
      <c r="A940" s="19"/>
      <c r="B940" s="17"/>
      <c r="C940" s="17"/>
      <c r="D940" s="17" t="e">
        <f t="shared" si="30"/>
        <v>#REF!</v>
      </c>
      <c r="E940" s="18"/>
      <c r="F940" s="7"/>
      <c r="G940" s="7"/>
      <c r="H940" s="120"/>
      <c r="I940" s="120"/>
      <c r="J940" s="7"/>
      <c r="K940" s="7"/>
      <c r="L940" s="7"/>
    </row>
    <row r="941" spans="1:12" s="9" customFormat="1" ht="19.5" hidden="1" thickBot="1" x14ac:dyDescent="0.35">
      <c r="A941" s="19"/>
      <c r="B941" s="17"/>
      <c r="C941" s="17"/>
      <c r="D941" s="17" t="e">
        <f t="shared" ref="D941:D1004" si="32">D940+B941-C941</f>
        <v>#REF!</v>
      </c>
      <c r="E941" s="18"/>
      <c r="F941" s="7"/>
      <c r="G941" s="7"/>
      <c r="H941" s="120"/>
      <c r="I941" s="120"/>
      <c r="J941" s="7"/>
      <c r="K941" s="7"/>
      <c r="L941" s="7"/>
    </row>
    <row r="942" spans="1:12" s="9" customFormat="1" ht="19.5" hidden="1" thickBot="1" x14ac:dyDescent="0.35">
      <c r="A942" s="19"/>
      <c r="B942" s="17"/>
      <c r="C942" s="17"/>
      <c r="D942" s="17" t="e">
        <f t="shared" si="32"/>
        <v>#REF!</v>
      </c>
      <c r="E942" s="18"/>
      <c r="F942" s="7"/>
      <c r="G942" s="7"/>
      <c r="H942" s="120"/>
      <c r="I942" s="120"/>
      <c r="J942" s="7"/>
      <c r="K942" s="7"/>
      <c r="L942" s="7"/>
    </row>
    <row r="943" spans="1:12" s="9" customFormat="1" ht="19.5" hidden="1" thickBot="1" x14ac:dyDescent="0.35">
      <c r="A943" s="19"/>
      <c r="B943" s="17"/>
      <c r="C943" s="17"/>
      <c r="D943" s="17" t="e">
        <f t="shared" si="32"/>
        <v>#REF!</v>
      </c>
      <c r="E943" s="18"/>
      <c r="F943" s="7"/>
      <c r="G943" s="7"/>
      <c r="H943" s="120"/>
      <c r="I943" s="120"/>
      <c r="J943" s="7"/>
      <c r="K943" s="7"/>
      <c r="L943" s="7"/>
    </row>
    <row r="944" spans="1:12" s="9" customFormat="1" ht="19.5" hidden="1" thickBot="1" x14ac:dyDescent="0.35">
      <c r="A944" s="19"/>
      <c r="B944" s="17"/>
      <c r="C944" s="17"/>
      <c r="D944" s="17" t="e">
        <f t="shared" si="32"/>
        <v>#REF!</v>
      </c>
      <c r="E944" s="18"/>
      <c r="F944" s="7"/>
      <c r="G944" s="7"/>
      <c r="H944" s="120"/>
      <c r="I944" s="120"/>
      <c r="J944" s="7"/>
      <c r="K944" s="7"/>
      <c r="L944" s="7"/>
    </row>
    <row r="945" spans="1:12" s="9" customFormat="1" ht="19.5" hidden="1" thickBot="1" x14ac:dyDescent="0.35">
      <c r="A945" s="19"/>
      <c r="B945" s="17"/>
      <c r="C945" s="17"/>
      <c r="D945" s="17" t="e">
        <f t="shared" si="32"/>
        <v>#REF!</v>
      </c>
      <c r="E945" s="18"/>
      <c r="F945" s="7"/>
      <c r="G945" s="7"/>
      <c r="H945" s="120"/>
      <c r="I945" s="120"/>
      <c r="J945" s="7"/>
      <c r="K945" s="7"/>
      <c r="L945" s="7"/>
    </row>
    <row r="946" spans="1:12" s="9" customFormat="1" ht="19.5" hidden="1" thickBot="1" x14ac:dyDescent="0.35">
      <c r="A946" s="19"/>
      <c r="B946" s="17"/>
      <c r="C946" s="17"/>
      <c r="D946" s="17" t="e">
        <f t="shared" si="32"/>
        <v>#REF!</v>
      </c>
      <c r="E946" s="18"/>
      <c r="F946" s="7"/>
      <c r="G946" s="7"/>
      <c r="H946" s="120"/>
      <c r="I946" s="120"/>
      <c r="J946" s="7"/>
      <c r="K946" s="7"/>
      <c r="L946" s="7"/>
    </row>
    <row r="947" spans="1:12" s="9" customFormat="1" ht="19.5" hidden="1" thickBot="1" x14ac:dyDescent="0.35">
      <c r="A947" s="19"/>
      <c r="B947" s="17"/>
      <c r="C947" s="17"/>
      <c r="D947" s="17" t="e">
        <f t="shared" si="32"/>
        <v>#REF!</v>
      </c>
      <c r="E947" s="18"/>
      <c r="F947" s="7"/>
      <c r="G947" s="7"/>
      <c r="H947" s="120"/>
      <c r="I947" s="120"/>
      <c r="J947" s="7"/>
      <c r="K947" s="7"/>
      <c r="L947" s="7"/>
    </row>
    <row r="948" spans="1:12" s="9" customFormat="1" ht="19.5" hidden="1" thickBot="1" x14ac:dyDescent="0.35">
      <c r="A948" s="19"/>
      <c r="B948" s="17"/>
      <c r="C948" s="17"/>
      <c r="D948" s="17" t="e">
        <f t="shared" si="32"/>
        <v>#REF!</v>
      </c>
      <c r="E948" s="18"/>
      <c r="F948" s="7"/>
      <c r="G948" s="7"/>
      <c r="H948" s="120"/>
      <c r="I948" s="120"/>
      <c r="J948" s="7"/>
      <c r="K948" s="7"/>
      <c r="L948" s="7"/>
    </row>
    <row r="949" spans="1:12" s="9" customFormat="1" ht="19.5" hidden="1" thickBot="1" x14ac:dyDescent="0.35">
      <c r="A949" s="19"/>
      <c r="B949" s="17"/>
      <c r="C949" s="17"/>
      <c r="D949" s="17" t="e">
        <f t="shared" si="32"/>
        <v>#REF!</v>
      </c>
      <c r="E949" s="18"/>
      <c r="F949" s="7"/>
      <c r="G949" s="7"/>
      <c r="H949" s="120"/>
      <c r="I949" s="120"/>
      <c r="J949" s="7"/>
      <c r="K949" s="7"/>
      <c r="L949" s="7"/>
    </row>
    <row r="950" spans="1:12" s="9" customFormat="1" ht="19.5" hidden="1" thickBot="1" x14ac:dyDescent="0.35">
      <c r="A950" s="19"/>
      <c r="B950" s="17"/>
      <c r="C950" s="17"/>
      <c r="D950" s="17" t="e">
        <f t="shared" si="32"/>
        <v>#REF!</v>
      </c>
      <c r="E950" s="18"/>
      <c r="F950" s="7"/>
      <c r="G950" s="7"/>
      <c r="H950" s="120"/>
      <c r="I950" s="120"/>
      <c r="J950" s="7"/>
      <c r="K950" s="7"/>
      <c r="L950" s="7"/>
    </row>
    <row r="951" spans="1:12" s="9" customFormat="1" ht="19.5" hidden="1" thickBot="1" x14ac:dyDescent="0.35">
      <c r="A951" s="19"/>
      <c r="B951" s="17"/>
      <c r="C951" s="17"/>
      <c r="D951" s="17" t="e">
        <f t="shared" si="32"/>
        <v>#REF!</v>
      </c>
      <c r="E951" s="18"/>
      <c r="F951" s="7"/>
      <c r="G951" s="7"/>
      <c r="H951" s="120"/>
      <c r="I951" s="120"/>
      <c r="J951" s="7"/>
      <c r="K951" s="7"/>
      <c r="L951" s="7"/>
    </row>
    <row r="952" spans="1:12" s="9" customFormat="1" ht="19.5" hidden="1" thickBot="1" x14ac:dyDescent="0.35">
      <c r="A952" s="19"/>
      <c r="B952" s="17"/>
      <c r="C952" s="17"/>
      <c r="D952" s="17" t="e">
        <f t="shared" si="32"/>
        <v>#REF!</v>
      </c>
      <c r="E952" s="18"/>
      <c r="F952" s="7"/>
      <c r="G952" s="7"/>
      <c r="H952" s="120"/>
      <c r="I952" s="120"/>
      <c r="J952" s="7"/>
      <c r="K952" s="7"/>
      <c r="L952" s="7"/>
    </row>
    <row r="953" spans="1:12" s="9" customFormat="1" ht="19.5" hidden="1" thickBot="1" x14ac:dyDescent="0.35">
      <c r="A953" s="19"/>
      <c r="B953" s="17"/>
      <c r="C953" s="17"/>
      <c r="D953" s="17" t="e">
        <f t="shared" si="32"/>
        <v>#REF!</v>
      </c>
      <c r="E953" s="18"/>
      <c r="F953" s="7"/>
      <c r="G953" s="7"/>
      <c r="H953" s="120"/>
      <c r="I953" s="120"/>
      <c r="J953" s="7"/>
      <c r="K953" s="7"/>
      <c r="L953" s="7"/>
    </row>
    <row r="954" spans="1:12" s="9" customFormat="1" ht="19.5" hidden="1" thickBot="1" x14ac:dyDescent="0.35">
      <c r="A954" s="19"/>
      <c r="B954" s="17"/>
      <c r="C954" s="17"/>
      <c r="D954" s="17" t="e">
        <f t="shared" si="32"/>
        <v>#REF!</v>
      </c>
      <c r="E954" s="18"/>
      <c r="F954" s="7"/>
      <c r="G954" s="7"/>
      <c r="H954" s="120"/>
      <c r="I954" s="120"/>
      <c r="J954" s="7"/>
      <c r="K954" s="7"/>
      <c r="L954" s="7"/>
    </row>
    <row r="955" spans="1:12" s="9" customFormat="1" ht="19.5" hidden="1" thickBot="1" x14ac:dyDescent="0.35">
      <c r="A955" s="19"/>
      <c r="B955" s="17"/>
      <c r="C955" s="17"/>
      <c r="D955" s="17" t="e">
        <f t="shared" si="32"/>
        <v>#REF!</v>
      </c>
      <c r="E955" s="18"/>
      <c r="F955" s="7"/>
      <c r="G955" s="7"/>
      <c r="H955" s="120"/>
      <c r="I955" s="120"/>
      <c r="J955" s="7"/>
      <c r="K955" s="7"/>
      <c r="L955" s="7"/>
    </row>
    <row r="956" spans="1:12" s="9" customFormat="1" ht="19.5" hidden="1" thickBot="1" x14ac:dyDescent="0.35">
      <c r="A956" s="19"/>
      <c r="B956" s="17"/>
      <c r="C956" s="17"/>
      <c r="D956" s="17" t="e">
        <f t="shared" si="32"/>
        <v>#REF!</v>
      </c>
      <c r="E956" s="18"/>
      <c r="F956" s="7"/>
      <c r="G956" s="7"/>
      <c r="H956" s="120"/>
      <c r="I956" s="120"/>
      <c r="J956" s="7"/>
      <c r="K956" s="7"/>
      <c r="L956" s="7"/>
    </row>
    <row r="957" spans="1:12" s="9" customFormat="1" ht="19.5" hidden="1" thickBot="1" x14ac:dyDescent="0.35">
      <c r="A957" s="19"/>
      <c r="B957" s="17"/>
      <c r="C957" s="17"/>
      <c r="D957" s="17" t="e">
        <f t="shared" si="32"/>
        <v>#REF!</v>
      </c>
      <c r="E957" s="18"/>
      <c r="F957" s="7"/>
      <c r="G957" s="7"/>
      <c r="H957" s="120"/>
      <c r="I957" s="120"/>
      <c r="J957" s="7"/>
      <c r="K957" s="7"/>
      <c r="L957" s="7"/>
    </row>
    <row r="958" spans="1:12" s="9" customFormat="1" ht="19.5" hidden="1" thickBot="1" x14ac:dyDescent="0.35">
      <c r="A958" s="19"/>
      <c r="B958" s="17"/>
      <c r="C958" s="17"/>
      <c r="D958" s="17" t="e">
        <f t="shared" si="32"/>
        <v>#REF!</v>
      </c>
      <c r="E958" s="18"/>
      <c r="F958" s="7"/>
      <c r="G958" s="7"/>
      <c r="H958" s="120"/>
      <c r="I958" s="120"/>
      <c r="J958" s="7"/>
      <c r="K958" s="7"/>
      <c r="L958" s="7"/>
    </row>
    <row r="959" spans="1:12" s="9" customFormat="1" ht="19.5" hidden="1" thickBot="1" x14ac:dyDescent="0.35">
      <c r="A959" s="19"/>
      <c r="B959" s="17"/>
      <c r="C959" s="17"/>
      <c r="D959" s="17" t="e">
        <f t="shared" si="32"/>
        <v>#REF!</v>
      </c>
      <c r="E959" s="18"/>
      <c r="F959" s="7"/>
      <c r="G959" s="7"/>
      <c r="H959" s="120"/>
      <c r="I959" s="120"/>
      <c r="J959" s="7"/>
      <c r="K959" s="7"/>
      <c r="L959" s="7"/>
    </row>
    <row r="960" spans="1:12" s="9" customFormat="1" ht="19.5" hidden="1" thickBot="1" x14ac:dyDescent="0.35">
      <c r="A960" s="19"/>
      <c r="B960" s="17"/>
      <c r="C960" s="17"/>
      <c r="D960" s="17" t="e">
        <f t="shared" si="32"/>
        <v>#REF!</v>
      </c>
      <c r="E960" s="18"/>
      <c r="F960" s="7"/>
      <c r="G960" s="7"/>
      <c r="H960" s="120"/>
      <c r="I960" s="120"/>
      <c r="J960" s="7"/>
      <c r="K960" s="7"/>
      <c r="L960" s="7"/>
    </row>
    <row r="961" spans="1:12" s="9" customFormat="1" ht="19.5" hidden="1" thickBot="1" x14ac:dyDescent="0.35">
      <c r="A961" s="19"/>
      <c r="B961" s="17"/>
      <c r="C961" s="17"/>
      <c r="D961" s="17" t="e">
        <f t="shared" si="32"/>
        <v>#REF!</v>
      </c>
      <c r="E961" s="18"/>
      <c r="F961" s="7"/>
      <c r="G961" s="7"/>
      <c r="H961" s="120"/>
      <c r="I961" s="120"/>
      <c r="J961" s="7"/>
      <c r="K961" s="7"/>
      <c r="L961" s="7"/>
    </row>
    <row r="962" spans="1:12" s="9" customFormat="1" ht="19.5" hidden="1" thickBot="1" x14ac:dyDescent="0.35">
      <c r="A962" s="19"/>
      <c r="B962" s="17"/>
      <c r="C962" s="17"/>
      <c r="D962" s="17" t="e">
        <f t="shared" si="32"/>
        <v>#REF!</v>
      </c>
      <c r="E962" s="18"/>
      <c r="F962" s="7"/>
      <c r="G962" s="7"/>
      <c r="H962" s="120"/>
      <c r="I962" s="120"/>
      <c r="J962" s="7"/>
      <c r="K962" s="7"/>
      <c r="L962" s="7"/>
    </row>
    <row r="963" spans="1:12" s="9" customFormat="1" ht="19.5" hidden="1" thickBot="1" x14ac:dyDescent="0.35">
      <c r="A963" s="19"/>
      <c r="B963" s="17"/>
      <c r="C963" s="17"/>
      <c r="D963" s="17" t="e">
        <f t="shared" si="32"/>
        <v>#REF!</v>
      </c>
      <c r="E963" s="18"/>
      <c r="F963" s="7"/>
      <c r="G963" s="7"/>
      <c r="H963" s="120"/>
      <c r="I963" s="120"/>
      <c r="J963" s="7"/>
      <c r="K963" s="7"/>
      <c r="L963" s="7"/>
    </row>
    <row r="964" spans="1:12" s="9" customFormat="1" ht="19.5" hidden="1" thickBot="1" x14ac:dyDescent="0.35">
      <c r="A964" s="19"/>
      <c r="B964" s="17"/>
      <c r="C964" s="17"/>
      <c r="D964" s="17" t="e">
        <f t="shared" si="32"/>
        <v>#REF!</v>
      </c>
      <c r="E964" s="18"/>
      <c r="F964" s="7"/>
      <c r="G964" s="7"/>
      <c r="H964" s="120"/>
      <c r="I964" s="120"/>
      <c r="J964" s="7"/>
      <c r="K964" s="7"/>
      <c r="L964" s="7"/>
    </row>
    <row r="965" spans="1:12" s="9" customFormat="1" ht="19.5" hidden="1" thickBot="1" x14ac:dyDescent="0.35">
      <c r="A965" s="19"/>
      <c r="B965" s="17"/>
      <c r="C965" s="17"/>
      <c r="D965" s="17" t="e">
        <f t="shared" si="32"/>
        <v>#REF!</v>
      </c>
      <c r="E965" s="18"/>
      <c r="F965" s="7"/>
      <c r="G965" s="7"/>
      <c r="H965" s="120"/>
      <c r="I965" s="120"/>
      <c r="J965" s="7"/>
      <c r="K965" s="7"/>
      <c r="L965" s="7"/>
    </row>
    <row r="966" spans="1:12" s="9" customFormat="1" ht="19.5" hidden="1" thickBot="1" x14ac:dyDescent="0.35">
      <c r="A966" s="19"/>
      <c r="B966" s="17"/>
      <c r="C966" s="17"/>
      <c r="D966" s="17" t="e">
        <f t="shared" si="32"/>
        <v>#REF!</v>
      </c>
      <c r="E966" s="18"/>
      <c r="F966" s="7"/>
      <c r="G966" s="7"/>
      <c r="H966" s="120"/>
      <c r="I966" s="120"/>
      <c r="J966" s="7"/>
      <c r="K966" s="7"/>
      <c r="L966" s="7"/>
    </row>
    <row r="967" spans="1:12" s="9" customFormat="1" ht="19.5" hidden="1" thickBot="1" x14ac:dyDescent="0.35">
      <c r="A967" s="19"/>
      <c r="B967" s="17"/>
      <c r="C967" s="17"/>
      <c r="D967" s="17" t="e">
        <f t="shared" si="32"/>
        <v>#REF!</v>
      </c>
      <c r="E967" s="18"/>
      <c r="F967" s="7"/>
      <c r="G967" s="7"/>
      <c r="H967" s="120"/>
      <c r="I967" s="120"/>
      <c r="J967" s="7"/>
      <c r="K967" s="7"/>
      <c r="L967" s="7"/>
    </row>
    <row r="968" spans="1:12" s="9" customFormat="1" ht="19.5" hidden="1" thickBot="1" x14ac:dyDescent="0.35">
      <c r="A968" s="19"/>
      <c r="B968" s="17"/>
      <c r="C968" s="17"/>
      <c r="D968" s="17" t="e">
        <f t="shared" si="32"/>
        <v>#REF!</v>
      </c>
      <c r="E968" s="18"/>
      <c r="F968" s="7"/>
      <c r="G968" s="7"/>
      <c r="H968" s="120"/>
      <c r="I968" s="120"/>
      <c r="J968" s="7"/>
      <c r="K968" s="7"/>
      <c r="L968" s="7"/>
    </row>
    <row r="969" spans="1:12" s="9" customFormat="1" ht="19.5" hidden="1" thickBot="1" x14ac:dyDescent="0.35">
      <c r="A969" s="19"/>
      <c r="B969" s="17"/>
      <c r="C969" s="17"/>
      <c r="D969" s="17" t="e">
        <f t="shared" si="32"/>
        <v>#REF!</v>
      </c>
      <c r="E969" s="18"/>
      <c r="F969" s="7"/>
      <c r="G969" s="7"/>
      <c r="H969" s="120"/>
      <c r="I969" s="120"/>
      <c r="J969" s="7"/>
      <c r="K969" s="7"/>
      <c r="L969" s="7"/>
    </row>
    <row r="970" spans="1:12" s="9" customFormat="1" ht="19.5" hidden="1" thickBot="1" x14ac:dyDescent="0.35">
      <c r="A970" s="19"/>
      <c r="B970" s="17"/>
      <c r="C970" s="17"/>
      <c r="D970" s="17" t="e">
        <f t="shared" si="32"/>
        <v>#REF!</v>
      </c>
      <c r="E970" s="18"/>
      <c r="F970" s="7"/>
      <c r="G970" s="7"/>
      <c r="H970" s="120"/>
      <c r="I970" s="120"/>
      <c r="J970" s="7"/>
      <c r="K970" s="7"/>
      <c r="L970" s="7"/>
    </row>
    <row r="971" spans="1:12" s="9" customFormat="1" ht="19.5" hidden="1" thickBot="1" x14ac:dyDescent="0.35">
      <c r="A971" s="19"/>
      <c r="B971" s="17"/>
      <c r="C971" s="17"/>
      <c r="D971" s="17" t="e">
        <f t="shared" si="32"/>
        <v>#REF!</v>
      </c>
      <c r="E971" s="18"/>
      <c r="F971" s="7"/>
      <c r="G971" s="7"/>
      <c r="H971" s="120"/>
      <c r="I971" s="120"/>
      <c r="J971" s="7"/>
      <c r="K971" s="7"/>
      <c r="L971" s="7"/>
    </row>
    <row r="972" spans="1:12" s="9" customFormat="1" ht="19.5" hidden="1" thickBot="1" x14ac:dyDescent="0.35">
      <c r="A972" s="19"/>
      <c r="B972" s="17"/>
      <c r="C972" s="17"/>
      <c r="D972" s="17" t="e">
        <f t="shared" si="32"/>
        <v>#REF!</v>
      </c>
      <c r="E972" s="18"/>
      <c r="F972" s="7"/>
      <c r="G972" s="7"/>
      <c r="H972" s="120"/>
      <c r="I972" s="120"/>
      <c r="J972" s="7"/>
      <c r="K972" s="7"/>
      <c r="L972" s="7"/>
    </row>
    <row r="973" spans="1:12" s="9" customFormat="1" ht="19.5" hidden="1" thickBot="1" x14ac:dyDescent="0.35">
      <c r="A973" s="19"/>
      <c r="B973" s="17"/>
      <c r="C973" s="17"/>
      <c r="D973" s="17" t="e">
        <f t="shared" si="32"/>
        <v>#REF!</v>
      </c>
      <c r="E973" s="18"/>
      <c r="F973" s="7"/>
      <c r="G973" s="7"/>
      <c r="H973" s="120"/>
      <c r="I973" s="120"/>
      <c r="J973" s="7"/>
      <c r="K973" s="7"/>
      <c r="L973" s="7"/>
    </row>
    <row r="974" spans="1:12" s="9" customFormat="1" ht="19.5" hidden="1" thickBot="1" x14ac:dyDescent="0.35">
      <c r="A974" s="19"/>
      <c r="B974" s="17"/>
      <c r="C974" s="17"/>
      <c r="D974" s="17" t="e">
        <f t="shared" si="32"/>
        <v>#REF!</v>
      </c>
      <c r="E974" s="18"/>
      <c r="F974" s="7"/>
      <c r="G974" s="7"/>
      <c r="H974" s="120"/>
      <c r="I974" s="120"/>
      <c r="J974" s="7"/>
      <c r="K974" s="7"/>
      <c r="L974" s="7"/>
    </row>
    <row r="975" spans="1:12" s="9" customFormat="1" ht="19.5" hidden="1" thickBot="1" x14ac:dyDescent="0.35">
      <c r="A975" s="19"/>
      <c r="B975" s="17"/>
      <c r="C975" s="17"/>
      <c r="D975" s="17" t="e">
        <f t="shared" si="32"/>
        <v>#REF!</v>
      </c>
      <c r="E975" s="18"/>
      <c r="F975" s="7"/>
      <c r="G975" s="7"/>
      <c r="H975" s="120"/>
      <c r="I975" s="120"/>
      <c r="J975" s="7"/>
      <c r="K975" s="7"/>
      <c r="L975" s="7"/>
    </row>
    <row r="976" spans="1:12" s="9" customFormat="1" ht="19.5" hidden="1" thickBot="1" x14ac:dyDescent="0.35">
      <c r="A976" s="19"/>
      <c r="B976" s="17"/>
      <c r="C976" s="17"/>
      <c r="D976" s="17" t="e">
        <f t="shared" si="32"/>
        <v>#REF!</v>
      </c>
      <c r="E976" s="18"/>
      <c r="F976" s="7"/>
      <c r="G976" s="7"/>
      <c r="H976" s="120"/>
      <c r="I976" s="120"/>
      <c r="J976" s="7"/>
      <c r="K976" s="7"/>
      <c r="L976" s="7"/>
    </row>
    <row r="977" spans="1:12" s="9" customFormat="1" ht="19.5" hidden="1" thickBot="1" x14ac:dyDescent="0.35">
      <c r="A977" s="19"/>
      <c r="B977" s="17"/>
      <c r="C977" s="17"/>
      <c r="D977" s="17" t="e">
        <f t="shared" si="32"/>
        <v>#REF!</v>
      </c>
      <c r="E977" s="18"/>
      <c r="F977" s="7"/>
      <c r="G977" s="7"/>
      <c r="H977" s="120"/>
      <c r="I977" s="120"/>
      <c r="J977" s="7"/>
      <c r="K977" s="7"/>
      <c r="L977" s="7"/>
    </row>
    <row r="978" spans="1:12" s="9" customFormat="1" ht="19.5" hidden="1" thickBot="1" x14ac:dyDescent="0.35">
      <c r="A978" s="19"/>
      <c r="B978" s="17"/>
      <c r="C978" s="17"/>
      <c r="D978" s="17" t="e">
        <f t="shared" si="32"/>
        <v>#REF!</v>
      </c>
      <c r="E978" s="18"/>
      <c r="F978" s="7"/>
      <c r="G978" s="7"/>
      <c r="H978" s="120"/>
      <c r="I978" s="120"/>
      <c r="J978" s="7"/>
      <c r="K978" s="7"/>
      <c r="L978" s="7"/>
    </row>
    <row r="979" spans="1:12" s="9" customFormat="1" ht="19.5" hidden="1" thickBot="1" x14ac:dyDescent="0.35">
      <c r="A979" s="19"/>
      <c r="B979" s="17"/>
      <c r="C979" s="17"/>
      <c r="D979" s="17" t="e">
        <f t="shared" si="32"/>
        <v>#REF!</v>
      </c>
      <c r="E979" s="18"/>
      <c r="F979" s="7"/>
      <c r="G979" s="7"/>
      <c r="H979" s="120"/>
      <c r="I979" s="120"/>
      <c r="J979" s="7"/>
      <c r="K979" s="7"/>
      <c r="L979" s="7"/>
    </row>
    <row r="980" spans="1:12" s="9" customFormat="1" ht="19.5" hidden="1" thickBot="1" x14ac:dyDescent="0.35">
      <c r="A980" s="19"/>
      <c r="B980" s="17"/>
      <c r="C980" s="17"/>
      <c r="D980" s="17" t="e">
        <f t="shared" si="32"/>
        <v>#REF!</v>
      </c>
      <c r="E980" s="18"/>
      <c r="F980" s="7"/>
      <c r="G980" s="7"/>
      <c r="H980" s="120"/>
      <c r="I980" s="120"/>
      <c r="J980" s="7"/>
      <c r="K980" s="7"/>
      <c r="L980" s="7"/>
    </row>
    <row r="981" spans="1:12" s="9" customFormat="1" ht="19.5" hidden="1" thickBot="1" x14ac:dyDescent="0.35">
      <c r="A981" s="19"/>
      <c r="B981" s="17"/>
      <c r="C981" s="17"/>
      <c r="D981" s="17" t="e">
        <f t="shared" si="32"/>
        <v>#REF!</v>
      </c>
      <c r="E981" s="18"/>
      <c r="F981" s="7"/>
      <c r="G981" s="7"/>
      <c r="H981" s="120"/>
      <c r="I981" s="120"/>
      <c r="J981" s="7"/>
      <c r="K981" s="7"/>
      <c r="L981" s="7"/>
    </row>
    <row r="982" spans="1:12" s="9" customFormat="1" ht="19.5" hidden="1" thickBot="1" x14ac:dyDescent="0.35">
      <c r="A982" s="19"/>
      <c r="B982" s="17"/>
      <c r="C982" s="17"/>
      <c r="D982" s="17" t="e">
        <f t="shared" si="32"/>
        <v>#REF!</v>
      </c>
      <c r="E982" s="18"/>
      <c r="F982" s="7"/>
      <c r="G982" s="7"/>
      <c r="H982" s="120"/>
      <c r="I982" s="120"/>
      <c r="J982" s="7"/>
      <c r="K982" s="7"/>
      <c r="L982" s="7"/>
    </row>
    <row r="983" spans="1:12" s="9" customFormat="1" ht="19.5" hidden="1" thickBot="1" x14ac:dyDescent="0.35">
      <c r="A983" s="19"/>
      <c r="B983" s="17"/>
      <c r="C983" s="17"/>
      <c r="D983" s="17" t="e">
        <f t="shared" si="32"/>
        <v>#REF!</v>
      </c>
      <c r="E983" s="18"/>
      <c r="F983" s="7"/>
      <c r="G983" s="7"/>
      <c r="H983" s="120"/>
      <c r="I983" s="120"/>
      <c r="J983" s="7"/>
      <c r="K983" s="7"/>
      <c r="L983" s="7"/>
    </row>
    <row r="984" spans="1:12" s="9" customFormat="1" ht="19.5" hidden="1" thickBot="1" x14ac:dyDescent="0.35">
      <c r="A984" s="19"/>
      <c r="B984" s="17"/>
      <c r="C984" s="17"/>
      <c r="D984" s="17" t="e">
        <f t="shared" si="32"/>
        <v>#REF!</v>
      </c>
      <c r="E984" s="18"/>
      <c r="F984" s="7"/>
      <c r="G984" s="7"/>
      <c r="H984" s="120"/>
      <c r="I984" s="120"/>
      <c r="J984" s="7"/>
      <c r="K984" s="7"/>
      <c r="L984" s="7"/>
    </row>
    <row r="985" spans="1:12" s="9" customFormat="1" ht="19.5" hidden="1" thickBot="1" x14ac:dyDescent="0.35">
      <c r="A985" s="19"/>
      <c r="B985" s="17"/>
      <c r="C985" s="17"/>
      <c r="D985" s="17" t="e">
        <f t="shared" si="32"/>
        <v>#REF!</v>
      </c>
      <c r="E985" s="18"/>
      <c r="F985" s="7"/>
      <c r="G985" s="7"/>
      <c r="H985" s="120"/>
      <c r="I985" s="120"/>
      <c r="J985" s="7"/>
      <c r="K985" s="7"/>
      <c r="L985" s="7"/>
    </row>
    <row r="986" spans="1:12" s="9" customFormat="1" ht="19.5" hidden="1" thickBot="1" x14ac:dyDescent="0.35">
      <c r="A986" s="19"/>
      <c r="B986" s="17"/>
      <c r="C986" s="17"/>
      <c r="D986" s="17" t="e">
        <f t="shared" si="32"/>
        <v>#REF!</v>
      </c>
      <c r="E986" s="18"/>
      <c r="F986" s="7"/>
      <c r="G986" s="7"/>
      <c r="H986" s="120"/>
      <c r="I986" s="120"/>
      <c r="J986" s="7"/>
      <c r="K986" s="7"/>
      <c r="L986" s="7"/>
    </row>
    <row r="987" spans="1:12" s="9" customFormat="1" ht="19.5" hidden="1" thickBot="1" x14ac:dyDescent="0.35">
      <c r="A987" s="19"/>
      <c r="B987" s="17"/>
      <c r="C987" s="17"/>
      <c r="D987" s="17" t="e">
        <f t="shared" si="32"/>
        <v>#REF!</v>
      </c>
      <c r="E987" s="18"/>
      <c r="F987" s="7"/>
      <c r="G987" s="7"/>
      <c r="H987" s="120"/>
      <c r="I987" s="120"/>
      <c r="J987" s="7"/>
      <c r="K987" s="7"/>
      <c r="L987" s="7"/>
    </row>
    <row r="988" spans="1:12" s="9" customFormat="1" ht="19.5" hidden="1" thickBot="1" x14ac:dyDescent="0.35">
      <c r="A988" s="19"/>
      <c r="B988" s="17"/>
      <c r="C988" s="17"/>
      <c r="D988" s="17" t="e">
        <f t="shared" si="32"/>
        <v>#REF!</v>
      </c>
      <c r="E988" s="18"/>
      <c r="F988" s="7"/>
      <c r="G988" s="7"/>
      <c r="H988" s="120"/>
      <c r="I988" s="120"/>
      <c r="J988" s="7"/>
      <c r="K988" s="7"/>
      <c r="L988" s="7"/>
    </row>
    <row r="989" spans="1:12" s="9" customFormat="1" ht="19.5" hidden="1" thickBot="1" x14ac:dyDescent="0.35">
      <c r="A989" s="19"/>
      <c r="B989" s="17"/>
      <c r="C989" s="17"/>
      <c r="D989" s="17" t="e">
        <f t="shared" si="32"/>
        <v>#REF!</v>
      </c>
      <c r="E989" s="18"/>
      <c r="F989" s="7"/>
      <c r="G989" s="7"/>
      <c r="H989" s="120"/>
      <c r="I989" s="120"/>
      <c r="J989" s="7"/>
      <c r="K989" s="7"/>
      <c r="L989" s="7"/>
    </row>
    <row r="990" spans="1:12" s="9" customFormat="1" ht="19.5" hidden="1" thickBot="1" x14ac:dyDescent="0.35">
      <c r="A990" s="19"/>
      <c r="B990" s="17"/>
      <c r="C990" s="17"/>
      <c r="D990" s="17" t="e">
        <f t="shared" si="32"/>
        <v>#REF!</v>
      </c>
      <c r="E990" s="18"/>
      <c r="F990" s="7"/>
      <c r="G990" s="7"/>
      <c r="H990" s="120"/>
      <c r="I990" s="120"/>
      <c r="J990" s="7"/>
      <c r="K990" s="7"/>
      <c r="L990" s="7"/>
    </row>
    <row r="991" spans="1:12" s="9" customFormat="1" ht="19.5" hidden="1" thickBot="1" x14ac:dyDescent="0.35">
      <c r="A991" s="19"/>
      <c r="B991" s="17"/>
      <c r="C991" s="17"/>
      <c r="D991" s="17" t="e">
        <f t="shared" si="32"/>
        <v>#REF!</v>
      </c>
      <c r="E991" s="18"/>
      <c r="F991" s="7"/>
      <c r="G991" s="7"/>
      <c r="H991" s="120"/>
      <c r="I991" s="120"/>
      <c r="J991" s="7"/>
      <c r="K991" s="7"/>
      <c r="L991" s="7"/>
    </row>
    <row r="992" spans="1:12" s="9" customFormat="1" ht="19.5" hidden="1" thickBot="1" x14ac:dyDescent="0.35">
      <c r="A992" s="19"/>
      <c r="B992" s="17"/>
      <c r="C992" s="17"/>
      <c r="D992" s="17" t="e">
        <f t="shared" si="32"/>
        <v>#REF!</v>
      </c>
      <c r="E992" s="18"/>
      <c r="F992" s="7"/>
      <c r="G992" s="7"/>
      <c r="H992" s="120"/>
      <c r="I992" s="120"/>
      <c r="J992" s="7"/>
      <c r="K992" s="7"/>
      <c r="L992" s="7"/>
    </row>
    <row r="993" spans="1:12" s="9" customFormat="1" ht="19.5" hidden="1" thickBot="1" x14ac:dyDescent="0.35">
      <c r="A993" s="19"/>
      <c r="B993" s="17"/>
      <c r="C993" s="17"/>
      <c r="D993" s="17" t="e">
        <f t="shared" si="32"/>
        <v>#REF!</v>
      </c>
      <c r="E993" s="18"/>
      <c r="F993" s="7"/>
      <c r="G993" s="7"/>
      <c r="H993" s="120"/>
      <c r="I993" s="120"/>
      <c r="J993" s="7"/>
      <c r="K993" s="7"/>
      <c r="L993" s="7"/>
    </row>
    <row r="994" spans="1:12" s="9" customFormat="1" ht="19.5" hidden="1" thickBot="1" x14ac:dyDescent="0.35">
      <c r="A994" s="19"/>
      <c r="B994" s="17"/>
      <c r="C994" s="17"/>
      <c r="D994" s="17" t="e">
        <f t="shared" si="32"/>
        <v>#REF!</v>
      </c>
      <c r="E994" s="18"/>
      <c r="F994" s="7"/>
      <c r="G994" s="7"/>
      <c r="H994" s="120"/>
      <c r="I994" s="120"/>
      <c r="J994" s="7"/>
      <c r="K994" s="7"/>
      <c r="L994" s="7"/>
    </row>
    <row r="995" spans="1:12" s="9" customFormat="1" ht="19.5" hidden="1" thickBot="1" x14ac:dyDescent="0.35">
      <c r="A995" s="19"/>
      <c r="B995" s="17"/>
      <c r="C995" s="17"/>
      <c r="D995" s="17" t="e">
        <f t="shared" si="32"/>
        <v>#REF!</v>
      </c>
      <c r="E995" s="18"/>
      <c r="F995" s="7"/>
      <c r="G995" s="7"/>
      <c r="H995" s="120"/>
      <c r="I995" s="120"/>
      <c r="J995" s="7"/>
      <c r="K995" s="7"/>
      <c r="L995" s="7"/>
    </row>
    <row r="996" spans="1:12" s="9" customFormat="1" ht="19.5" hidden="1" thickBot="1" x14ac:dyDescent="0.35">
      <c r="A996" s="19"/>
      <c r="B996" s="17"/>
      <c r="C996" s="17"/>
      <c r="D996" s="17" t="e">
        <f t="shared" si="32"/>
        <v>#REF!</v>
      </c>
      <c r="E996" s="18"/>
      <c r="F996" s="7"/>
      <c r="G996" s="7"/>
      <c r="H996" s="120"/>
      <c r="I996" s="120"/>
      <c r="J996" s="7"/>
      <c r="K996" s="7"/>
      <c r="L996" s="7"/>
    </row>
    <row r="997" spans="1:12" s="9" customFormat="1" ht="19.5" hidden="1" thickBot="1" x14ac:dyDescent="0.35">
      <c r="A997" s="19"/>
      <c r="B997" s="17"/>
      <c r="C997" s="17"/>
      <c r="D997" s="17" t="e">
        <f t="shared" si="32"/>
        <v>#REF!</v>
      </c>
      <c r="E997" s="18"/>
      <c r="F997" s="7"/>
      <c r="G997" s="7"/>
      <c r="H997" s="120"/>
      <c r="I997" s="120"/>
      <c r="J997" s="7"/>
      <c r="K997" s="7"/>
      <c r="L997" s="7"/>
    </row>
    <row r="998" spans="1:12" s="9" customFormat="1" ht="19.5" hidden="1" thickBot="1" x14ac:dyDescent="0.35">
      <c r="A998" s="19"/>
      <c r="B998" s="17"/>
      <c r="C998" s="17"/>
      <c r="D998" s="17" t="e">
        <f t="shared" si="32"/>
        <v>#REF!</v>
      </c>
      <c r="E998" s="18"/>
      <c r="F998" s="7"/>
      <c r="G998" s="7"/>
      <c r="H998" s="120"/>
      <c r="I998" s="120"/>
      <c r="J998" s="7"/>
      <c r="K998" s="7"/>
      <c r="L998" s="7"/>
    </row>
    <row r="999" spans="1:12" s="9" customFormat="1" ht="19.5" hidden="1" thickBot="1" x14ac:dyDescent="0.35">
      <c r="A999" s="19"/>
      <c r="B999" s="17"/>
      <c r="C999" s="17"/>
      <c r="D999" s="17" t="e">
        <f t="shared" si="32"/>
        <v>#REF!</v>
      </c>
      <c r="E999" s="18"/>
      <c r="F999" s="7"/>
      <c r="G999" s="7"/>
      <c r="H999" s="120"/>
      <c r="I999" s="120"/>
      <c r="J999" s="7"/>
      <c r="K999" s="7"/>
      <c r="L999" s="7"/>
    </row>
    <row r="1000" spans="1:12" s="9" customFormat="1" ht="19.5" hidden="1" thickBot="1" x14ac:dyDescent="0.35">
      <c r="A1000" s="19"/>
      <c r="B1000" s="17"/>
      <c r="C1000" s="17"/>
      <c r="D1000" s="17" t="e">
        <f t="shared" si="32"/>
        <v>#REF!</v>
      </c>
      <c r="E1000" s="18"/>
      <c r="F1000" s="7"/>
      <c r="G1000" s="7"/>
      <c r="H1000" s="120"/>
      <c r="I1000" s="120"/>
      <c r="J1000" s="7"/>
      <c r="K1000" s="7"/>
      <c r="L1000" s="7"/>
    </row>
    <row r="1001" spans="1:12" s="9" customFormat="1" ht="19.5" hidden="1" thickBot="1" x14ac:dyDescent="0.35">
      <c r="A1001" s="19"/>
      <c r="B1001" s="17"/>
      <c r="C1001" s="17"/>
      <c r="D1001" s="17" t="e">
        <f t="shared" si="32"/>
        <v>#REF!</v>
      </c>
      <c r="E1001" s="18"/>
      <c r="F1001" s="7"/>
      <c r="G1001" s="7"/>
      <c r="H1001" s="120"/>
      <c r="I1001" s="120"/>
      <c r="J1001" s="7"/>
      <c r="K1001" s="7"/>
      <c r="L1001" s="7"/>
    </row>
    <row r="1002" spans="1:12" s="9" customFormat="1" ht="19.5" hidden="1" thickBot="1" x14ac:dyDescent="0.35">
      <c r="A1002" s="19"/>
      <c r="B1002" s="17"/>
      <c r="C1002" s="17"/>
      <c r="D1002" s="17" t="e">
        <f t="shared" si="32"/>
        <v>#REF!</v>
      </c>
      <c r="E1002" s="18"/>
      <c r="F1002" s="7"/>
      <c r="G1002" s="7"/>
      <c r="H1002" s="120"/>
      <c r="I1002" s="120"/>
      <c r="J1002" s="7"/>
      <c r="K1002" s="7"/>
      <c r="L1002" s="7"/>
    </row>
    <row r="1003" spans="1:12" s="9" customFormat="1" ht="19.5" hidden="1" thickBot="1" x14ac:dyDescent="0.35">
      <c r="A1003" s="19"/>
      <c r="B1003" s="17"/>
      <c r="C1003" s="17"/>
      <c r="D1003" s="17" t="e">
        <f t="shared" si="32"/>
        <v>#REF!</v>
      </c>
      <c r="E1003" s="18"/>
      <c r="F1003" s="7"/>
      <c r="G1003" s="7"/>
      <c r="H1003" s="120"/>
      <c r="I1003" s="120"/>
      <c r="J1003" s="7"/>
      <c r="K1003" s="7"/>
      <c r="L1003" s="7"/>
    </row>
    <row r="1004" spans="1:12" s="9" customFormat="1" ht="19.5" hidden="1" thickBot="1" x14ac:dyDescent="0.35">
      <c r="A1004" s="19"/>
      <c r="B1004" s="17"/>
      <c r="C1004" s="17"/>
      <c r="D1004" s="17" t="e">
        <f t="shared" si="32"/>
        <v>#REF!</v>
      </c>
      <c r="E1004" s="18"/>
      <c r="F1004" s="7"/>
      <c r="G1004" s="7"/>
      <c r="H1004" s="120"/>
      <c r="I1004" s="120"/>
      <c r="J1004" s="7"/>
      <c r="K1004" s="7"/>
      <c r="L1004" s="7"/>
    </row>
    <row r="1005" spans="1:12" s="9" customFormat="1" ht="19.5" hidden="1" thickBot="1" x14ac:dyDescent="0.35">
      <c r="A1005" s="19"/>
      <c r="B1005" s="17"/>
      <c r="C1005" s="17"/>
      <c r="D1005" s="17" t="e">
        <f t="shared" ref="D1005:D1068" si="33">D1004+B1005-C1005</f>
        <v>#REF!</v>
      </c>
      <c r="E1005" s="18"/>
      <c r="F1005" s="7"/>
      <c r="G1005" s="7"/>
      <c r="H1005" s="120"/>
      <c r="I1005" s="120"/>
      <c r="J1005" s="7"/>
      <c r="K1005" s="7"/>
      <c r="L1005" s="7"/>
    </row>
    <row r="1006" spans="1:12" s="9" customFormat="1" ht="19.5" hidden="1" thickBot="1" x14ac:dyDescent="0.35">
      <c r="A1006" s="19"/>
      <c r="B1006" s="17"/>
      <c r="C1006" s="17"/>
      <c r="D1006" s="17" t="e">
        <f t="shared" si="33"/>
        <v>#REF!</v>
      </c>
      <c r="E1006" s="18"/>
      <c r="F1006" s="7"/>
      <c r="G1006" s="7"/>
      <c r="H1006" s="120"/>
      <c r="I1006" s="120"/>
      <c r="J1006" s="7"/>
      <c r="K1006" s="7"/>
      <c r="L1006" s="7"/>
    </row>
    <row r="1007" spans="1:12" s="9" customFormat="1" ht="19.5" hidden="1" thickBot="1" x14ac:dyDescent="0.35">
      <c r="A1007" s="19"/>
      <c r="B1007" s="17"/>
      <c r="C1007" s="17"/>
      <c r="D1007" s="17" t="e">
        <f t="shared" si="33"/>
        <v>#REF!</v>
      </c>
      <c r="E1007" s="18"/>
      <c r="F1007" s="7"/>
      <c r="G1007" s="7"/>
      <c r="H1007" s="120"/>
      <c r="I1007" s="120"/>
      <c r="J1007" s="7"/>
      <c r="K1007" s="7"/>
      <c r="L1007" s="7"/>
    </row>
    <row r="1008" spans="1:12" s="9" customFormat="1" ht="19.5" hidden="1" thickBot="1" x14ac:dyDescent="0.35">
      <c r="A1008" s="19"/>
      <c r="B1008" s="17"/>
      <c r="C1008" s="17"/>
      <c r="D1008" s="17" t="e">
        <f t="shared" si="33"/>
        <v>#REF!</v>
      </c>
      <c r="E1008" s="18"/>
      <c r="F1008" s="7"/>
      <c r="G1008" s="7"/>
      <c r="H1008" s="120"/>
      <c r="I1008" s="120"/>
      <c r="J1008" s="7"/>
      <c r="K1008" s="7"/>
      <c r="L1008" s="7"/>
    </row>
    <row r="1009" spans="1:12" s="9" customFormat="1" ht="19.5" hidden="1" thickBot="1" x14ac:dyDescent="0.35">
      <c r="A1009" s="19"/>
      <c r="B1009" s="17"/>
      <c r="C1009" s="17"/>
      <c r="D1009" s="17" t="e">
        <f t="shared" si="33"/>
        <v>#REF!</v>
      </c>
      <c r="E1009" s="18"/>
      <c r="F1009" s="7"/>
      <c r="G1009" s="7"/>
      <c r="H1009" s="120"/>
      <c r="I1009" s="120"/>
      <c r="J1009" s="7"/>
      <c r="K1009" s="7"/>
      <c r="L1009" s="7"/>
    </row>
    <row r="1010" spans="1:12" s="9" customFormat="1" ht="19.5" hidden="1" thickBot="1" x14ac:dyDescent="0.35">
      <c r="A1010" s="19"/>
      <c r="B1010" s="17"/>
      <c r="C1010" s="17"/>
      <c r="D1010" s="17" t="e">
        <f t="shared" si="33"/>
        <v>#REF!</v>
      </c>
      <c r="E1010" s="18"/>
      <c r="F1010" s="7"/>
      <c r="G1010" s="7"/>
      <c r="H1010" s="120"/>
      <c r="I1010" s="120"/>
      <c r="J1010" s="7"/>
      <c r="K1010" s="7"/>
      <c r="L1010" s="7"/>
    </row>
    <row r="1011" spans="1:12" s="9" customFormat="1" ht="19.5" hidden="1" thickBot="1" x14ac:dyDescent="0.35">
      <c r="A1011" s="19"/>
      <c r="B1011" s="17"/>
      <c r="C1011" s="17"/>
      <c r="D1011" s="17" t="e">
        <f t="shared" si="33"/>
        <v>#REF!</v>
      </c>
      <c r="E1011" s="18"/>
      <c r="F1011" s="7"/>
      <c r="G1011" s="7"/>
      <c r="H1011" s="120"/>
      <c r="I1011" s="120"/>
      <c r="J1011" s="7"/>
      <c r="K1011" s="7"/>
      <c r="L1011" s="7"/>
    </row>
    <row r="1012" spans="1:12" s="9" customFormat="1" ht="19.5" hidden="1" thickBot="1" x14ac:dyDescent="0.35">
      <c r="A1012" s="19"/>
      <c r="B1012" s="17"/>
      <c r="C1012" s="17"/>
      <c r="D1012" s="17" t="e">
        <f t="shared" si="33"/>
        <v>#REF!</v>
      </c>
      <c r="E1012" s="18"/>
      <c r="F1012" s="7"/>
      <c r="G1012" s="7"/>
      <c r="H1012" s="120"/>
      <c r="I1012" s="120"/>
      <c r="J1012" s="7"/>
      <c r="K1012" s="7"/>
      <c r="L1012" s="7"/>
    </row>
    <row r="1013" spans="1:12" s="9" customFormat="1" ht="19.5" hidden="1" thickBot="1" x14ac:dyDescent="0.35">
      <c r="A1013" s="19"/>
      <c r="B1013" s="17"/>
      <c r="C1013" s="17"/>
      <c r="D1013" s="17" t="e">
        <f t="shared" si="33"/>
        <v>#REF!</v>
      </c>
      <c r="E1013" s="18"/>
      <c r="F1013" s="7"/>
      <c r="G1013" s="7"/>
      <c r="H1013" s="120"/>
      <c r="I1013" s="120"/>
      <c r="J1013" s="7"/>
      <c r="K1013" s="7"/>
      <c r="L1013" s="7"/>
    </row>
    <row r="1014" spans="1:12" s="9" customFormat="1" ht="19.5" hidden="1" thickBot="1" x14ac:dyDescent="0.35">
      <c r="A1014" s="19"/>
      <c r="B1014" s="17"/>
      <c r="C1014" s="17"/>
      <c r="D1014" s="17" t="e">
        <f t="shared" si="33"/>
        <v>#REF!</v>
      </c>
      <c r="E1014" s="18"/>
      <c r="F1014" s="7"/>
      <c r="G1014" s="7"/>
      <c r="H1014" s="120"/>
      <c r="I1014" s="120"/>
      <c r="J1014" s="7"/>
      <c r="K1014" s="7"/>
      <c r="L1014" s="7"/>
    </row>
    <row r="1015" spans="1:12" s="9" customFormat="1" ht="19.5" hidden="1" thickBot="1" x14ac:dyDescent="0.35">
      <c r="A1015" s="19"/>
      <c r="B1015" s="17"/>
      <c r="C1015" s="17"/>
      <c r="D1015" s="17" t="e">
        <f t="shared" si="33"/>
        <v>#REF!</v>
      </c>
      <c r="E1015" s="18"/>
      <c r="F1015" s="7"/>
      <c r="G1015" s="7"/>
      <c r="H1015" s="120"/>
      <c r="I1015" s="120"/>
      <c r="J1015" s="7"/>
      <c r="K1015" s="7"/>
      <c r="L1015" s="7"/>
    </row>
    <row r="1016" spans="1:12" s="9" customFormat="1" ht="19.5" hidden="1" thickBot="1" x14ac:dyDescent="0.35">
      <c r="A1016" s="19"/>
      <c r="B1016" s="17"/>
      <c r="C1016" s="17"/>
      <c r="D1016" s="17" t="e">
        <f t="shared" si="33"/>
        <v>#REF!</v>
      </c>
      <c r="E1016" s="18"/>
      <c r="F1016" s="7"/>
      <c r="G1016" s="7"/>
      <c r="H1016" s="120"/>
      <c r="I1016" s="120"/>
      <c r="J1016" s="7"/>
      <c r="K1016" s="7"/>
      <c r="L1016" s="7"/>
    </row>
    <row r="1017" spans="1:12" s="9" customFormat="1" ht="19.5" hidden="1" thickBot="1" x14ac:dyDescent="0.35">
      <c r="A1017" s="19"/>
      <c r="B1017" s="17"/>
      <c r="C1017" s="17"/>
      <c r="D1017" s="17" t="e">
        <f t="shared" si="33"/>
        <v>#REF!</v>
      </c>
      <c r="E1017" s="18"/>
      <c r="F1017" s="7"/>
      <c r="G1017" s="7"/>
      <c r="H1017" s="120"/>
      <c r="I1017" s="120"/>
      <c r="J1017" s="7"/>
      <c r="K1017" s="7"/>
      <c r="L1017" s="7"/>
    </row>
    <row r="1018" spans="1:12" s="9" customFormat="1" ht="19.5" hidden="1" thickBot="1" x14ac:dyDescent="0.35">
      <c r="A1018" s="19"/>
      <c r="B1018" s="17"/>
      <c r="C1018" s="17"/>
      <c r="D1018" s="17" t="e">
        <f t="shared" si="33"/>
        <v>#REF!</v>
      </c>
      <c r="E1018" s="18"/>
      <c r="F1018" s="7"/>
      <c r="G1018" s="7"/>
      <c r="H1018" s="120"/>
      <c r="I1018" s="120"/>
      <c r="J1018" s="7"/>
      <c r="K1018" s="7"/>
      <c r="L1018" s="7"/>
    </row>
    <row r="1019" spans="1:12" s="9" customFormat="1" ht="19.5" hidden="1" thickBot="1" x14ac:dyDescent="0.35">
      <c r="A1019" s="19"/>
      <c r="B1019" s="17"/>
      <c r="C1019" s="17"/>
      <c r="D1019" s="17" t="e">
        <f t="shared" si="33"/>
        <v>#REF!</v>
      </c>
      <c r="E1019" s="18"/>
      <c r="F1019" s="7"/>
      <c r="G1019" s="7"/>
      <c r="H1019" s="120"/>
      <c r="I1019" s="120"/>
      <c r="J1019" s="7"/>
      <c r="K1019" s="7"/>
      <c r="L1019" s="7"/>
    </row>
    <row r="1020" spans="1:12" s="9" customFormat="1" ht="19.5" hidden="1" thickBot="1" x14ac:dyDescent="0.35">
      <c r="A1020" s="19"/>
      <c r="B1020" s="17"/>
      <c r="C1020" s="17"/>
      <c r="D1020" s="17" t="e">
        <f t="shared" si="33"/>
        <v>#REF!</v>
      </c>
      <c r="E1020" s="18"/>
      <c r="F1020" s="7"/>
      <c r="G1020" s="7"/>
      <c r="H1020" s="120"/>
      <c r="I1020" s="120"/>
      <c r="J1020" s="7"/>
      <c r="K1020" s="7"/>
      <c r="L1020" s="7"/>
    </row>
    <row r="1021" spans="1:12" s="9" customFormat="1" ht="19.5" hidden="1" thickBot="1" x14ac:dyDescent="0.35">
      <c r="A1021" s="19"/>
      <c r="B1021" s="17"/>
      <c r="C1021" s="17"/>
      <c r="D1021" s="17" t="e">
        <f t="shared" si="33"/>
        <v>#REF!</v>
      </c>
      <c r="E1021" s="18"/>
      <c r="F1021" s="7"/>
      <c r="G1021" s="7"/>
      <c r="H1021" s="120"/>
      <c r="I1021" s="120"/>
      <c r="J1021" s="7"/>
      <c r="K1021" s="7"/>
      <c r="L1021" s="7"/>
    </row>
    <row r="1022" spans="1:12" s="9" customFormat="1" ht="19.5" hidden="1" thickBot="1" x14ac:dyDescent="0.35">
      <c r="A1022" s="19"/>
      <c r="B1022" s="17"/>
      <c r="C1022" s="17"/>
      <c r="D1022" s="17" t="e">
        <f t="shared" si="33"/>
        <v>#REF!</v>
      </c>
      <c r="E1022" s="18"/>
      <c r="F1022" s="7"/>
      <c r="G1022" s="7"/>
      <c r="H1022" s="120"/>
      <c r="I1022" s="120"/>
      <c r="J1022" s="7"/>
      <c r="K1022" s="7"/>
      <c r="L1022" s="7"/>
    </row>
    <row r="1023" spans="1:12" s="9" customFormat="1" ht="19.5" hidden="1" thickBot="1" x14ac:dyDescent="0.35">
      <c r="A1023" s="19"/>
      <c r="B1023" s="17"/>
      <c r="C1023" s="17"/>
      <c r="D1023" s="17" t="e">
        <f t="shared" si="33"/>
        <v>#REF!</v>
      </c>
      <c r="E1023" s="18"/>
      <c r="F1023" s="7"/>
      <c r="G1023" s="7"/>
      <c r="H1023" s="120"/>
      <c r="I1023" s="120"/>
      <c r="J1023" s="7"/>
      <c r="K1023" s="7"/>
      <c r="L1023" s="7"/>
    </row>
    <row r="1024" spans="1:12" s="9" customFormat="1" ht="19.5" hidden="1" thickBot="1" x14ac:dyDescent="0.35">
      <c r="A1024" s="19"/>
      <c r="B1024" s="17"/>
      <c r="C1024" s="17"/>
      <c r="D1024" s="17" t="e">
        <f t="shared" si="33"/>
        <v>#REF!</v>
      </c>
      <c r="E1024" s="18"/>
      <c r="F1024" s="7"/>
      <c r="G1024" s="7"/>
      <c r="H1024" s="120"/>
      <c r="I1024" s="120"/>
      <c r="J1024" s="7"/>
      <c r="K1024" s="7"/>
      <c r="L1024" s="7"/>
    </row>
    <row r="1025" spans="1:12" s="9" customFormat="1" ht="19.5" hidden="1" thickBot="1" x14ac:dyDescent="0.35">
      <c r="A1025" s="19"/>
      <c r="B1025" s="17"/>
      <c r="C1025" s="17"/>
      <c r="D1025" s="17" t="e">
        <f t="shared" si="33"/>
        <v>#REF!</v>
      </c>
      <c r="E1025" s="18"/>
      <c r="F1025" s="7"/>
      <c r="G1025" s="7"/>
      <c r="H1025" s="120"/>
      <c r="I1025" s="120"/>
      <c r="J1025" s="7"/>
      <c r="K1025" s="7"/>
      <c r="L1025" s="7"/>
    </row>
    <row r="1026" spans="1:12" s="9" customFormat="1" ht="19.5" hidden="1" thickBot="1" x14ac:dyDescent="0.35">
      <c r="A1026" s="19"/>
      <c r="B1026" s="17"/>
      <c r="C1026" s="17"/>
      <c r="D1026" s="17" t="e">
        <f t="shared" si="33"/>
        <v>#REF!</v>
      </c>
      <c r="E1026" s="18"/>
      <c r="F1026" s="7"/>
      <c r="G1026" s="7"/>
      <c r="H1026" s="120"/>
      <c r="I1026" s="120"/>
      <c r="J1026" s="7"/>
      <c r="K1026" s="7"/>
      <c r="L1026" s="7"/>
    </row>
    <row r="1027" spans="1:12" s="9" customFormat="1" ht="19.5" hidden="1" thickBot="1" x14ac:dyDescent="0.35">
      <c r="A1027" s="19"/>
      <c r="B1027" s="17"/>
      <c r="C1027" s="17"/>
      <c r="D1027" s="17" t="e">
        <f t="shared" si="33"/>
        <v>#REF!</v>
      </c>
      <c r="E1027" s="18"/>
      <c r="F1027" s="7"/>
      <c r="G1027" s="7"/>
      <c r="H1027" s="120"/>
      <c r="I1027" s="120"/>
      <c r="J1027" s="7"/>
      <c r="K1027" s="7"/>
      <c r="L1027" s="7"/>
    </row>
    <row r="1028" spans="1:12" s="9" customFormat="1" ht="19.5" hidden="1" thickBot="1" x14ac:dyDescent="0.35">
      <c r="A1028" s="19"/>
      <c r="B1028" s="17"/>
      <c r="C1028" s="17"/>
      <c r="D1028" s="17" t="e">
        <f t="shared" si="33"/>
        <v>#REF!</v>
      </c>
      <c r="E1028" s="18"/>
      <c r="F1028" s="7"/>
      <c r="G1028" s="7"/>
      <c r="H1028" s="120"/>
      <c r="I1028" s="120"/>
      <c r="J1028" s="7"/>
      <c r="K1028" s="7"/>
      <c r="L1028" s="7"/>
    </row>
    <row r="1029" spans="1:12" s="9" customFormat="1" ht="19.5" hidden="1" thickBot="1" x14ac:dyDescent="0.35">
      <c r="A1029" s="19"/>
      <c r="B1029" s="17"/>
      <c r="C1029" s="17"/>
      <c r="D1029" s="17" t="e">
        <f t="shared" si="33"/>
        <v>#REF!</v>
      </c>
      <c r="E1029" s="18"/>
      <c r="F1029" s="7"/>
      <c r="G1029" s="7"/>
      <c r="H1029" s="120"/>
      <c r="I1029" s="120"/>
      <c r="J1029" s="7"/>
      <c r="K1029" s="7"/>
      <c r="L1029" s="7"/>
    </row>
    <row r="1030" spans="1:12" s="9" customFormat="1" ht="19.5" hidden="1" thickBot="1" x14ac:dyDescent="0.35">
      <c r="A1030" s="19"/>
      <c r="B1030" s="17"/>
      <c r="C1030" s="17"/>
      <c r="D1030" s="17" t="e">
        <f t="shared" si="33"/>
        <v>#REF!</v>
      </c>
      <c r="E1030" s="18"/>
      <c r="F1030" s="7"/>
      <c r="G1030" s="7"/>
      <c r="H1030" s="120"/>
      <c r="I1030" s="120"/>
      <c r="J1030" s="7"/>
      <c r="K1030" s="7"/>
      <c r="L1030" s="7"/>
    </row>
    <row r="1031" spans="1:12" s="9" customFormat="1" ht="19.5" hidden="1" thickBot="1" x14ac:dyDescent="0.35">
      <c r="A1031" s="19"/>
      <c r="B1031" s="17"/>
      <c r="C1031" s="17"/>
      <c r="D1031" s="17" t="e">
        <f t="shared" si="33"/>
        <v>#REF!</v>
      </c>
      <c r="E1031" s="18"/>
      <c r="F1031" s="7"/>
      <c r="G1031" s="7"/>
      <c r="H1031" s="120"/>
      <c r="I1031" s="120"/>
      <c r="J1031" s="7"/>
      <c r="K1031" s="7"/>
      <c r="L1031" s="7"/>
    </row>
    <row r="1032" spans="1:12" s="9" customFormat="1" ht="19.5" hidden="1" thickBot="1" x14ac:dyDescent="0.35">
      <c r="A1032" s="19"/>
      <c r="B1032" s="17"/>
      <c r="C1032" s="17"/>
      <c r="D1032" s="17" t="e">
        <f t="shared" si="33"/>
        <v>#REF!</v>
      </c>
      <c r="E1032" s="18"/>
      <c r="F1032" s="7"/>
      <c r="G1032" s="7"/>
      <c r="H1032" s="120"/>
      <c r="I1032" s="120"/>
      <c r="J1032" s="7"/>
      <c r="K1032" s="7"/>
      <c r="L1032" s="7"/>
    </row>
    <row r="1033" spans="1:12" s="9" customFormat="1" ht="19.5" hidden="1" thickBot="1" x14ac:dyDescent="0.35">
      <c r="A1033" s="19"/>
      <c r="B1033" s="17"/>
      <c r="C1033" s="17"/>
      <c r="D1033" s="17" t="e">
        <f t="shared" si="33"/>
        <v>#REF!</v>
      </c>
      <c r="E1033" s="18"/>
      <c r="F1033" s="7"/>
      <c r="G1033" s="7"/>
      <c r="H1033" s="120"/>
      <c r="I1033" s="120"/>
      <c r="J1033" s="7"/>
      <c r="K1033" s="7"/>
      <c r="L1033" s="7"/>
    </row>
    <row r="1034" spans="1:12" s="9" customFormat="1" ht="19.5" hidden="1" thickBot="1" x14ac:dyDescent="0.35">
      <c r="A1034" s="19"/>
      <c r="B1034" s="17"/>
      <c r="C1034" s="17"/>
      <c r="D1034" s="17" t="e">
        <f t="shared" si="33"/>
        <v>#REF!</v>
      </c>
      <c r="E1034" s="18"/>
      <c r="F1034" s="7"/>
      <c r="G1034" s="7"/>
      <c r="H1034" s="120"/>
      <c r="I1034" s="120"/>
      <c r="J1034" s="7"/>
      <c r="K1034" s="7"/>
      <c r="L1034" s="7"/>
    </row>
    <row r="1035" spans="1:12" s="9" customFormat="1" ht="19.5" hidden="1" thickBot="1" x14ac:dyDescent="0.35">
      <c r="A1035" s="19"/>
      <c r="B1035" s="17"/>
      <c r="C1035" s="17"/>
      <c r="D1035" s="17" t="e">
        <f t="shared" si="33"/>
        <v>#REF!</v>
      </c>
      <c r="E1035" s="18"/>
      <c r="F1035" s="7"/>
      <c r="G1035" s="7"/>
      <c r="H1035" s="120"/>
      <c r="I1035" s="120"/>
      <c r="J1035" s="7"/>
      <c r="K1035" s="7"/>
      <c r="L1035" s="7"/>
    </row>
    <row r="1036" spans="1:12" s="9" customFormat="1" ht="19.5" hidden="1" thickBot="1" x14ac:dyDescent="0.35">
      <c r="A1036" s="19"/>
      <c r="B1036" s="17"/>
      <c r="C1036" s="17"/>
      <c r="D1036" s="17" t="e">
        <f t="shared" si="33"/>
        <v>#REF!</v>
      </c>
      <c r="E1036" s="18"/>
      <c r="F1036" s="7"/>
      <c r="G1036" s="7"/>
      <c r="H1036" s="120"/>
      <c r="I1036" s="120"/>
      <c r="J1036" s="7"/>
      <c r="K1036" s="7"/>
      <c r="L1036" s="7"/>
    </row>
    <row r="1037" spans="1:12" s="9" customFormat="1" ht="19.5" hidden="1" thickBot="1" x14ac:dyDescent="0.35">
      <c r="A1037" s="19"/>
      <c r="B1037" s="17"/>
      <c r="C1037" s="17"/>
      <c r="D1037" s="17" t="e">
        <f t="shared" si="33"/>
        <v>#REF!</v>
      </c>
      <c r="E1037" s="18"/>
      <c r="F1037" s="7"/>
      <c r="G1037" s="7"/>
      <c r="H1037" s="120"/>
      <c r="I1037" s="120"/>
      <c r="J1037" s="7"/>
      <c r="K1037" s="7"/>
      <c r="L1037" s="7"/>
    </row>
    <row r="1038" spans="1:12" s="9" customFormat="1" ht="19.5" hidden="1" thickBot="1" x14ac:dyDescent="0.35">
      <c r="A1038" s="19"/>
      <c r="B1038" s="17"/>
      <c r="C1038" s="17"/>
      <c r="D1038" s="17" t="e">
        <f t="shared" si="33"/>
        <v>#REF!</v>
      </c>
      <c r="E1038" s="18"/>
      <c r="F1038" s="7"/>
      <c r="G1038" s="7"/>
      <c r="H1038" s="120"/>
      <c r="I1038" s="120"/>
      <c r="J1038" s="7"/>
      <c r="K1038" s="7"/>
      <c r="L1038" s="7"/>
    </row>
    <row r="1039" spans="1:12" s="9" customFormat="1" ht="19.5" hidden="1" thickBot="1" x14ac:dyDescent="0.35">
      <c r="A1039" s="19"/>
      <c r="B1039" s="17"/>
      <c r="C1039" s="17"/>
      <c r="D1039" s="17" t="e">
        <f t="shared" si="33"/>
        <v>#REF!</v>
      </c>
      <c r="E1039" s="18"/>
      <c r="F1039" s="7"/>
      <c r="G1039" s="7"/>
      <c r="H1039" s="120"/>
      <c r="I1039" s="120"/>
      <c r="J1039" s="7"/>
      <c r="K1039" s="7"/>
      <c r="L1039" s="7"/>
    </row>
    <row r="1040" spans="1:12" s="9" customFormat="1" ht="19.5" hidden="1" thickBot="1" x14ac:dyDescent="0.35">
      <c r="A1040" s="19"/>
      <c r="B1040" s="17"/>
      <c r="C1040" s="17"/>
      <c r="D1040" s="17" t="e">
        <f t="shared" si="33"/>
        <v>#REF!</v>
      </c>
      <c r="E1040" s="18"/>
      <c r="F1040" s="7"/>
      <c r="G1040" s="7"/>
      <c r="H1040" s="120"/>
      <c r="I1040" s="120"/>
      <c r="J1040" s="7"/>
      <c r="K1040" s="7"/>
      <c r="L1040" s="7"/>
    </row>
    <row r="1041" spans="1:12" s="9" customFormat="1" ht="19.5" hidden="1" thickBot="1" x14ac:dyDescent="0.35">
      <c r="A1041" s="19"/>
      <c r="B1041" s="17"/>
      <c r="C1041" s="17"/>
      <c r="D1041" s="17" t="e">
        <f t="shared" si="33"/>
        <v>#REF!</v>
      </c>
      <c r="E1041" s="18"/>
      <c r="F1041" s="7"/>
      <c r="G1041" s="7"/>
      <c r="H1041" s="120"/>
      <c r="I1041" s="120"/>
      <c r="J1041" s="7"/>
      <c r="K1041" s="7"/>
      <c r="L1041" s="7"/>
    </row>
    <row r="1042" spans="1:12" s="9" customFormat="1" ht="19.5" hidden="1" thickBot="1" x14ac:dyDescent="0.35">
      <c r="A1042" s="19"/>
      <c r="B1042" s="17"/>
      <c r="C1042" s="17"/>
      <c r="D1042" s="17" t="e">
        <f t="shared" si="33"/>
        <v>#REF!</v>
      </c>
      <c r="E1042" s="18"/>
      <c r="F1042" s="7"/>
      <c r="G1042" s="7"/>
      <c r="H1042" s="120"/>
      <c r="I1042" s="120"/>
      <c r="J1042" s="7"/>
      <c r="K1042" s="7"/>
      <c r="L1042" s="7"/>
    </row>
    <row r="1043" spans="1:12" s="9" customFormat="1" ht="19.5" hidden="1" thickBot="1" x14ac:dyDescent="0.35">
      <c r="A1043" s="19"/>
      <c r="B1043" s="17"/>
      <c r="C1043" s="17"/>
      <c r="D1043" s="17" t="e">
        <f t="shared" si="33"/>
        <v>#REF!</v>
      </c>
      <c r="E1043" s="18"/>
      <c r="F1043" s="7"/>
      <c r="G1043" s="7"/>
      <c r="H1043" s="120"/>
      <c r="I1043" s="120"/>
      <c r="J1043" s="7"/>
      <c r="K1043" s="7"/>
      <c r="L1043" s="7"/>
    </row>
    <row r="1044" spans="1:12" s="9" customFormat="1" ht="19.5" hidden="1" thickBot="1" x14ac:dyDescent="0.35">
      <c r="A1044" s="19"/>
      <c r="B1044" s="17"/>
      <c r="C1044" s="17"/>
      <c r="D1044" s="17" t="e">
        <f t="shared" si="33"/>
        <v>#REF!</v>
      </c>
      <c r="E1044" s="18"/>
      <c r="F1044" s="7"/>
      <c r="G1044" s="7"/>
      <c r="H1044" s="120"/>
      <c r="I1044" s="120"/>
      <c r="J1044" s="7"/>
      <c r="K1044" s="7"/>
      <c r="L1044" s="7"/>
    </row>
    <row r="1045" spans="1:12" s="9" customFormat="1" ht="19.5" hidden="1" thickBot="1" x14ac:dyDescent="0.35">
      <c r="A1045" s="19"/>
      <c r="B1045" s="17"/>
      <c r="C1045" s="17"/>
      <c r="D1045" s="17" t="e">
        <f t="shared" si="33"/>
        <v>#REF!</v>
      </c>
      <c r="E1045" s="18"/>
      <c r="F1045" s="7"/>
      <c r="G1045" s="7"/>
      <c r="H1045" s="120"/>
      <c r="I1045" s="120"/>
      <c r="J1045" s="7"/>
      <c r="K1045" s="7"/>
      <c r="L1045" s="7"/>
    </row>
    <row r="1046" spans="1:12" s="9" customFormat="1" ht="19.5" hidden="1" thickBot="1" x14ac:dyDescent="0.35">
      <c r="A1046" s="19"/>
      <c r="B1046" s="17"/>
      <c r="C1046" s="17"/>
      <c r="D1046" s="17" t="e">
        <f t="shared" si="33"/>
        <v>#REF!</v>
      </c>
      <c r="E1046" s="18"/>
      <c r="F1046" s="7"/>
      <c r="G1046" s="7"/>
      <c r="H1046" s="120"/>
      <c r="I1046" s="120"/>
      <c r="J1046" s="7"/>
      <c r="K1046" s="7"/>
      <c r="L1046" s="7"/>
    </row>
    <row r="1047" spans="1:12" s="9" customFormat="1" ht="19.5" hidden="1" thickBot="1" x14ac:dyDescent="0.35">
      <c r="A1047" s="19"/>
      <c r="B1047" s="17"/>
      <c r="C1047" s="17"/>
      <c r="D1047" s="17" t="e">
        <f t="shared" si="33"/>
        <v>#REF!</v>
      </c>
      <c r="E1047" s="18"/>
      <c r="F1047" s="7"/>
      <c r="G1047" s="7"/>
      <c r="H1047" s="120"/>
      <c r="I1047" s="120"/>
      <c r="J1047" s="7"/>
      <c r="K1047" s="7"/>
      <c r="L1047" s="7"/>
    </row>
    <row r="1048" spans="1:12" s="9" customFormat="1" ht="19.5" hidden="1" thickBot="1" x14ac:dyDescent="0.35">
      <c r="A1048" s="19"/>
      <c r="B1048" s="17"/>
      <c r="C1048" s="17"/>
      <c r="D1048" s="17" t="e">
        <f t="shared" si="33"/>
        <v>#REF!</v>
      </c>
      <c r="E1048" s="18"/>
      <c r="F1048" s="7"/>
      <c r="G1048" s="7"/>
      <c r="H1048" s="120"/>
      <c r="I1048" s="120"/>
      <c r="J1048" s="7"/>
      <c r="K1048" s="7"/>
      <c r="L1048" s="7"/>
    </row>
    <row r="1049" spans="1:12" s="9" customFormat="1" ht="19.5" hidden="1" thickBot="1" x14ac:dyDescent="0.35">
      <c r="A1049" s="19"/>
      <c r="B1049" s="17"/>
      <c r="C1049" s="17"/>
      <c r="D1049" s="17" t="e">
        <f t="shared" si="33"/>
        <v>#REF!</v>
      </c>
      <c r="E1049" s="18"/>
      <c r="F1049" s="7"/>
      <c r="G1049" s="7"/>
      <c r="H1049" s="120"/>
      <c r="I1049" s="120"/>
      <c r="J1049" s="7"/>
      <c r="K1049" s="7"/>
      <c r="L1049" s="7"/>
    </row>
    <row r="1050" spans="1:12" s="9" customFormat="1" ht="19.5" hidden="1" thickBot="1" x14ac:dyDescent="0.35">
      <c r="A1050" s="19"/>
      <c r="B1050" s="17"/>
      <c r="C1050" s="17"/>
      <c r="D1050" s="17" t="e">
        <f t="shared" si="33"/>
        <v>#REF!</v>
      </c>
      <c r="E1050" s="18"/>
      <c r="F1050" s="7"/>
      <c r="G1050" s="7"/>
      <c r="H1050" s="120"/>
      <c r="I1050" s="120"/>
      <c r="J1050" s="7"/>
      <c r="K1050" s="7"/>
      <c r="L1050" s="7"/>
    </row>
    <row r="1051" spans="1:12" s="9" customFormat="1" ht="19.5" hidden="1" thickBot="1" x14ac:dyDescent="0.35">
      <c r="A1051" s="19"/>
      <c r="B1051" s="17"/>
      <c r="C1051" s="17"/>
      <c r="D1051" s="17" t="e">
        <f t="shared" si="33"/>
        <v>#REF!</v>
      </c>
      <c r="E1051" s="18"/>
      <c r="F1051" s="7"/>
      <c r="G1051" s="7"/>
      <c r="H1051" s="120"/>
      <c r="I1051" s="120"/>
      <c r="J1051" s="7"/>
      <c r="K1051" s="7"/>
      <c r="L1051" s="7"/>
    </row>
    <row r="1052" spans="1:12" s="9" customFormat="1" ht="19.5" hidden="1" thickBot="1" x14ac:dyDescent="0.35">
      <c r="A1052" s="19"/>
      <c r="B1052" s="17"/>
      <c r="C1052" s="17"/>
      <c r="D1052" s="17" t="e">
        <f t="shared" si="33"/>
        <v>#REF!</v>
      </c>
      <c r="E1052" s="18"/>
      <c r="F1052" s="7"/>
      <c r="G1052" s="7"/>
      <c r="H1052" s="120"/>
      <c r="I1052" s="120"/>
      <c r="J1052" s="7"/>
      <c r="K1052" s="7"/>
      <c r="L1052" s="7"/>
    </row>
    <row r="1053" spans="1:12" s="9" customFormat="1" ht="19.5" hidden="1" thickBot="1" x14ac:dyDescent="0.35">
      <c r="A1053" s="19"/>
      <c r="B1053" s="17"/>
      <c r="C1053" s="17"/>
      <c r="D1053" s="17" t="e">
        <f t="shared" si="33"/>
        <v>#REF!</v>
      </c>
      <c r="E1053" s="18"/>
      <c r="F1053" s="7"/>
      <c r="G1053" s="7"/>
      <c r="H1053" s="120"/>
      <c r="I1053" s="120"/>
      <c r="J1053" s="7"/>
      <c r="K1053" s="7"/>
      <c r="L1053" s="7"/>
    </row>
    <row r="1054" spans="1:12" s="9" customFormat="1" ht="19.5" hidden="1" thickBot="1" x14ac:dyDescent="0.35">
      <c r="A1054" s="19"/>
      <c r="B1054" s="17"/>
      <c r="C1054" s="17"/>
      <c r="D1054" s="17" t="e">
        <f t="shared" si="33"/>
        <v>#REF!</v>
      </c>
      <c r="E1054" s="18"/>
      <c r="F1054" s="7"/>
      <c r="G1054" s="7"/>
      <c r="H1054" s="120"/>
      <c r="I1054" s="120"/>
      <c r="J1054" s="7"/>
      <c r="K1054" s="7"/>
      <c r="L1054" s="7"/>
    </row>
    <row r="1055" spans="1:12" s="9" customFormat="1" ht="19.5" hidden="1" thickBot="1" x14ac:dyDescent="0.35">
      <c r="A1055" s="19"/>
      <c r="B1055" s="17"/>
      <c r="C1055" s="17"/>
      <c r="D1055" s="17" t="e">
        <f t="shared" si="33"/>
        <v>#REF!</v>
      </c>
      <c r="E1055" s="18"/>
      <c r="F1055" s="7"/>
      <c r="G1055" s="7"/>
      <c r="H1055" s="120"/>
      <c r="I1055" s="120"/>
      <c r="J1055" s="7"/>
      <c r="K1055" s="7"/>
      <c r="L1055" s="7"/>
    </row>
    <row r="1056" spans="1:12" s="9" customFormat="1" ht="19.5" hidden="1" thickBot="1" x14ac:dyDescent="0.35">
      <c r="A1056" s="19"/>
      <c r="B1056" s="17"/>
      <c r="C1056" s="17"/>
      <c r="D1056" s="17" t="e">
        <f t="shared" si="33"/>
        <v>#REF!</v>
      </c>
      <c r="E1056" s="18"/>
      <c r="F1056" s="7"/>
      <c r="G1056" s="7"/>
      <c r="H1056" s="120"/>
      <c r="I1056" s="120"/>
      <c r="J1056" s="7"/>
      <c r="K1056" s="7"/>
      <c r="L1056" s="7"/>
    </row>
    <row r="1057" spans="1:12" s="9" customFormat="1" ht="19.5" hidden="1" thickBot="1" x14ac:dyDescent="0.35">
      <c r="A1057" s="19"/>
      <c r="B1057" s="17"/>
      <c r="C1057" s="17"/>
      <c r="D1057" s="17" t="e">
        <f t="shared" si="33"/>
        <v>#REF!</v>
      </c>
      <c r="E1057" s="18"/>
      <c r="F1057" s="7"/>
      <c r="G1057" s="7"/>
      <c r="H1057" s="120"/>
      <c r="I1057" s="120"/>
      <c r="J1057" s="7"/>
      <c r="K1057" s="7"/>
      <c r="L1057" s="7"/>
    </row>
    <row r="1058" spans="1:12" s="9" customFormat="1" ht="19.5" hidden="1" thickBot="1" x14ac:dyDescent="0.35">
      <c r="A1058" s="19"/>
      <c r="B1058" s="17"/>
      <c r="C1058" s="17"/>
      <c r="D1058" s="17" t="e">
        <f t="shared" si="33"/>
        <v>#REF!</v>
      </c>
      <c r="E1058" s="18"/>
      <c r="F1058" s="7"/>
      <c r="G1058" s="7"/>
      <c r="H1058" s="120"/>
      <c r="I1058" s="120"/>
      <c r="J1058" s="7"/>
      <c r="K1058" s="7"/>
      <c r="L1058" s="7"/>
    </row>
    <row r="1059" spans="1:12" s="9" customFormat="1" ht="19.5" hidden="1" thickBot="1" x14ac:dyDescent="0.35">
      <c r="A1059" s="19"/>
      <c r="B1059" s="17"/>
      <c r="C1059" s="17"/>
      <c r="D1059" s="17" t="e">
        <f t="shared" si="33"/>
        <v>#REF!</v>
      </c>
      <c r="E1059" s="18"/>
      <c r="F1059" s="7"/>
      <c r="G1059" s="7"/>
      <c r="H1059" s="120"/>
      <c r="I1059" s="120"/>
      <c r="J1059" s="7"/>
      <c r="K1059" s="7"/>
      <c r="L1059" s="7"/>
    </row>
    <row r="1060" spans="1:12" s="9" customFormat="1" ht="19.5" hidden="1" thickBot="1" x14ac:dyDescent="0.35">
      <c r="A1060" s="19"/>
      <c r="B1060" s="17"/>
      <c r="C1060" s="17"/>
      <c r="D1060" s="17" t="e">
        <f t="shared" si="33"/>
        <v>#REF!</v>
      </c>
      <c r="E1060" s="18"/>
      <c r="F1060" s="7"/>
      <c r="G1060" s="7"/>
      <c r="H1060" s="120"/>
      <c r="I1060" s="120"/>
      <c r="J1060" s="7"/>
      <c r="K1060" s="7"/>
      <c r="L1060" s="7"/>
    </row>
    <row r="1061" spans="1:12" s="9" customFormat="1" ht="19.5" hidden="1" thickBot="1" x14ac:dyDescent="0.35">
      <c r="A1061" s="19"/>
      <c r="B1061" s="17"/>
      <c r="C1061" s="17"/>
      <c r="D1061" s="17" t="e">
        <f t="shared" si="33"/>
        <v>#REF!</v>
      </c>
      <c r="E1061" s="18"/>
      <c r="F1061" s="7"/>
      <c r="G1061" s="7"/>
      <c r="H1061" s="120"/>
      <c r="I1061" s="120"/>
      <c r="J1061" s="7"/>
      <c r="K1061" s="7"/>
      <c r="L1061" s="7"/>
    </row>
    <row r="1062" spans="1:12" s="9" customFormat="1" ht="19.5" hidden="1" thickBot="1" x14ac:dyDescent="0.35">
      <c r="A1062" s="19"/>
      <c r="B1062" s="17"/>
      <c r="C1062" s="17"/>
      <c r="D1062" s="17" t="e">
        <f t="shared" si="33"/>
        <v>#REF!</v>
      </c>
      <c r="E1062" s="18"/>
      <c r="F1062" s="7"/>
      <c r="G1062" s="7"/>
      <c r="H1062" s="120"/>
      <c r="I1062" s="120"/>
      <c r="J1062" s="7"/>
      <c r="K1062" s="7"/>
      <c r="L1062" s="7"/>
    </row>
    <row r="1063" spans="1:12" s="9" customFormat="1" ht="19.5" hidden="1" thickBot="1" x14ac:dyDescent="0.35">
      <c r="A1063" s="19"/>
      <c r="B1063" s="17"/>
      <c r="C1063" s="17"/>
      <c r="D1063" s="17" t="e">
        <f t="shared" si="33"/>
        <v>#REF!</v>
      </c>
      <c r="E1063" s="18"/>
      <c r="F1063" s="7"/>
      <c r="G1063" s="7"/>
      <c r="H1063" s="120"/>
      <c r="I1063" s="120"/>
      <c r="J1063" s="7"/>
      <c r="K1063" s="7"/>
      <c r="L1063" s="7"/>
    </row>
    <row r="1064" spans="1:12" s="9" customFormat="1" ht="19.5" hidden="1" thickBot="1" x14ac:dyDescent="0.35">
      <c r="A1064" s="19"/>
      <c r="B1064" s="17"/>
      <c r="C1064" s="17"/>
      <c r="D1064" s="17" t="e">
        <f t="shared" si="33"/>
        <v>#REF!</v>
      </c>
      <c r="E1064" s="18"/>
      <c r="F1064" s="7"/>
      <c r="G1064" s="7"/>
      <c r="H1064" s="120"/>
      <c r="I1064" s="120"/>
      <c r="J1064" s="7"/>
      <c r="K1064" s="7"/>
      <c r="L1064" s="7"/>
    </row>
    <row r="1065" spans="1:12" s="9" customFormat="1" ht="19.5" hidden="1" thickBot="1" x14ac:dyDescent="0.35">
      <c r="A1065" s="19"/>
      <c r="B1065" s="17"/>
      <c r="C1065" s="17"/>
      <c r="D1065" s="17" t="e">
        <f t="shared" si="33"/>
        <v>#REF!</v>
      </c>
      <c r="E1065" s="18"/>
      <c r="F1065" s="7"/>
      <c r="G1065" s="7"/>
      <c r="H1065" s="120"/>
      <c r="I1065" s="120"/>
      <c r="J1065" s="7"/>
      <c r="K1065" s="7"/>
      <c r="L1065" s="7"/>
    </row>
    <row r="1066" spans="1:12" s="9" customFormat="1" ht="19.5" hidden="1" thickBot="1" x14ac:dyDescent="0.35">
      <c r="A1066" s="19"/>
      <c r="B1066" s="17"/>
      <c r="C1066" s="17"/>
      <c r="D1066" s="17" t="e">
        <f t="shared" si="33"/>
        <v>#REF!</v>
      </c>
      <c r="E1066" s="18"/>
      <c r="F1066" s="7"/>
      <c r="G1066" s="7"/>
      <c r="H1066" s="120"/>
      <c r="I1066" s="120"/>
      <c r="J1066" s="7"/>
      <c r="K1066" s="7"/>
      <c r="L1066" s="7"/>
    </row>
    <row r="1067" spans="1:12" s="9" customFormat="1" ht="19.5" hidden="1" thickBot="1" x14ac:dyDescent="0.35">
      <c r="A1067" s="19"/>
      <c r="B1067" s="17"/>
      <c r="C1067" s="17"/>
      <c r="D1067" s="17" t="e">
        <f t="shared" si="33"/>
        <v>#REF!</v>
      </c>
      <c r="E1067" s="18"/>
      <c r="F1067" s="7"/>
      <c r="G1067" s="7"/>
      <c r="H1067" s="120"/>
      <c r="I1067" s="120"/>
      <c r="J1067" s="7"/>
      <c r="K1067" s="7"/>
      <c r="L1067" s="7"/>
    </row>
    <row r="1068" spans="1:12" s="9" customFormat="1" ht="19.5" hidden="1" thickBot="1" x14ac:dyDescent="0.35">
      <c r="A1068" s="19"/>
      <c r="B1068" s="17"/>
      <c r="C1068" s="17"/>
      <c r="D1068" s="17" t="e">
        <f t="shared" si="33"/>
        <v>#REF!</v>
      </c>
      <c r="E1068" s="18"/>
      <c r="F1068" s="7"/>
      <c r="G1068" s="7"/>
      <c r="H1068" s="120"/>
      <c r="I1068" s="120"/>
      <c r="J1068" s="7"/>
      <c r="K1068" s="7"/>
      <c r="L1068" s="7"/>
    </row>
    <row r="1069" spans="1:12" s="9" customFormat="1" ht="19.5" hidden="1" thickBot="1" x14ac:dyDescent="0.35">
      <c r="A1069" s="19"/>
      <c r="B1069" s="17"/>
      <c r="C1069" s="17"/>
      <c r="D1069" s="17" t="e">
        <f t="shared" ref="D1069:D1122" si="34">D1068+B1069-C1069</f>
        <v>#REF!</v>
      </c>
      <c r="E1069" s="18"/>
      <c r="F1069" s="7"/>
      <c r="G1069" s="7"/>
      <c r="H1069" s="120"/>
      <c r="I1069" s="120"/>
      <c r="J1069" s="7"/>
      <c r="K1069" s="7"/>
      <c r="L1069" s="7"/>
    </row>
    <row r="1070" spans="1:12" s="9" customFormat="1" ht="19.5" hidden="1" thickBot="1" x14ac:dyDescent="0.35">
      <c r="A1070" s="19"/>
      <c r="B1070" s="17"/>
      <c r="C1070" s="17"/>
      <c r="D1070" s="17" t="e">
        <f t="shared" si="34"/>
        <v>#REF!</v>
      </c>
      <c r="E1070" s="18"/>
      <c r="F1070" s="7"/>
      <c r="G1070" s="7"/>
      <c r="H1070" s="120"/>
      <c r="I1070" s="120"/>
      <c r="J1070" s="7"/>
      <c r="K1070" s="7"/>
      <c r="L1070" s="7"/>
    </row>
    <row r="1071" spans="1:12" s="9" customFormat="1" ht="19.5" hidden="1" thickBot="1" x14ac:dyDescent="0.35">
      <c r="A1071" s="19"/>
      <c r="B1071" s="17"/>
      <c r="C1071" s="17"/>
      <c r="D1071" s="17" t="e">
        <f t="shared" si="34"/>
        <v>#REF!</v>
      </c>
      <c r="E1071" s="18"/>
      <c r="F1071" s="7"/>
      <c r="G1071" s="7"/>
      <c r="H1071" s="120"/>
      <c r="I1071" s="120"/>
      <c r="J1071" s="7"/>
      <c r="K1071" s="7"/>
      <c r="L1071" s="7"/>
    </row>
    <row r="1072" spans="1:12" s="9" customFormat="1" ht="19.5" hidden="1" thickBot="1" x14ac:dyDescent="0.35">
      <c r="A1072" s="19"/>
      <c r="B1072" s="17"/>
      <c r="C1072" s="17"/>
      <c r="D1072" s="17" t="e">
        <f t="shared" si="34"/>
        <v>#REF!</v>
      </c>
      <c r="E1072" s="18"/>
      <c r="F1072" s="7"/>
      <c r="G1072" s="7"/>
      <c r="H1072" s="120"/>
      <c r="I1072" s="120"/>
      <c r="J1072" s="7"/>
      <c r="K1072" s="7"/>
      <c r="L1072" s="7"/>
    </row>
    <row r="1073" spans="1:12" s="9" customFormat="1" ht="19.5" hidden="1" thickBot="1" x14ac:dyDescent="0.35">
      <c r="A1073" s="19"/>
      <c r="B1073" s="17"/>
      <c r="C1073" s="17"/>
      <c r="D1073" s="17" t="e">
        <f t="shared" si="34"/>
        <v>#REF!</v>
      </c>
      <c r="E1073" s="18"/>
      <c r="F1073" s="7"/>
      <c r="G1073" s="7"/>
      <c r="H1073" s="120"/>
      <c r="I1073" s="120"/>
      <c r="J1073" s="7"/>
      <c r="K1073" s="7"/>
      <c r="L1073" s="7"/>
    </row>
    <row r="1074" spans="1:12" s="9" customFormat="1" ht="19.5" hidden="1" thickBot="1" x14ac:dyDescent="0.35">
      <c r="A1074" s="19"/>
      <c r="B1074" s="17"/>
      <c r="C1074" s="17"/>
      <c r="D1074" s="17" t="e">
        <f t="shared" si="34"/>
        <v>#REF!</v>
      </c>
      <c r="E1074" s="18"/>
      <c r="F1074" s="7"/>
      <c r="G1074" s="7"/>
      <c r="H1074" s="120"/>
      <c r="I1074" s="120"/>
      <c r="J1074" s="7"/>
      <c r="K1074" s="7"/>
      <c r="L1074" s="7"/>
    </row>
    <row r="1075" spans="1:12" s="9" customFormat="1" ht="19.5" hidden="1" thickBot="1" x14ac:dyDescent="0.35">
      <c r="A1075" s="19"/>
      <c r="B1075" s="17"/>
      <c r="C1075" s="17"/>
      <c r="D1075" s="17" t="e">
        <f t="shared" si="34"/>
        <v>#REF!</v>
      </c>
      <c r="E1075" s="18"/>
      <c r="F1075" s="7"/>
      <c r="G1075" s="7"/>
      <c r="H1075" s="120"/>
      <c r="I1075" s="120"/>
      <c r="J1075" s="7"/>
      <c r="K1075" s="7"/>
      <c r="L1075" s="7"/>
    </row>
    <row r="1076" spans="1:12" s="9" customFormat="1" ht="19.5" hidden="1" thickBot="1" x14ac:dyDescent="0.35">
      <c r="A1076" s="19"/>
      <c r="B1076" s="17"/>
      <c r="C1076" s="17"/>
      <c r="D1076" s="17" t="e">
        <f t="shared" si="34"/>
        <v>#REF!</v>
      </c>
      <c r="E1076" s="18"/>
      <c r="F1076" s="7"/>
      <c r="G1076" s="7"/>
      <c r="H1076" s="120"/>
      <c r="I1076" s="120"/>
      <c r="J1076" s="7"/>
      <c r="K1076" s="7"/>
      <c r="L1076" s="7"/>
    </row>
    <row r="1077" spans="1:12" s="9" customFormat="1" ht="19.5" hidden="1" thickBot="1" x14ac:dyDescent="0.35">
      <c r="A1077" s="19"/>
      <c r="B1077" s="17"/>
      <c r="C1077" s="17"/>
      <c r="D1077" s="17" t="e">
        <f t="shared" si="34"/>
        <v>#REF!</v>
      </c>
      <c r="E1077" s="18"/>
      <c r="F1077" s="7"/>
      <c r="G1077" s="7"/>
      <c r="H1077" s="120"/>
      <c r="I1077" s="120"/>
      <c r="J1077" s="7"/>
      <c r="K1077" s="7"/>
      <c r="L1077" s="7"/>
    </row>
    <row r="1078" spans="1:12" s="9" customFormat="1" ht="19.5" hidden="1" thickBot="1" x14ac:dyDescent="0.35">
      <c r="A1078" s="19"/>
      <c r="B1078" s="17"/>
      <c r="C1078" s="17"/>
      <c r="D1078" s="17" t="e">
        <f t="shared" si="34"/>
        <v>#REF!</v>
      </c>
      <c r="E1078" s="18"/>
      <c r="F1078" s="7"/>
      <c r="G1078" s="7"/>
      <c r="H1078" s="120"/>
      <c r="I1078" s="120"/>
      <c r="J1078" s="7"/>
      <c r="K1078" s="7"/>
      <c r="L1078" s="7"/>
    </row>
    <row r="1079" spans="1:12" s="9" customFormat="1" ht="19.5" hidden="1" thickBot="1" x14ac:dyDescent="0.35">
      <c r="A1079" s="19"/>
      <c r="B1079" s="17"/>
      <c r="C1079" s="17"/>
      <c r="D1079" s="17" t="e">
        <f t="shared" si="34"/>
        <v>#REF!</v>
      </c>
      <c r="E1079" s="18"/>
      <c r="F1079" s="7"/>
      <c r="G1079" s="7"/>
      <c r="H1079" s="120"/>
      <c r="I1079" s="120"/>
      <c r="J1079" s="7"/>
      <c r="K1079" s="7"/>
      <c r="L1079" s="7"/>
    </row>
    <row r="1080" spans="1:12" s="9" customFormat="1" ht="19.5" hidden="1" thickBot="1" x14ac:dyDescent="0.35">
      <c r="A1080" s="19"/>
      <c r="B1080" s="17"/>
      <c r="C1080" s="17"/>
      <c r="D1080" s="17" t="e">
        <f t="shared" si="34"/>
        <v>#REF!</v>
      </c>
      <c r="E1080" s="18"/>
      <c r="F1080" s="7"/>
      <c r="G1080" s="7"/>
      <c r="H1080" s="120"/>
      <c r="I1080" s="120"/>
      <c r="J1080" s="7"/>
      <c r="K1080" s="7"/>
      <c r="L1080" s="7"/>
    </row>
    <row r="1081" spans="1:12" s="9" customFormat="1" ht="19.5" hidden="1" thickBot="1" x14ac:dyDescent="0.35">
      <c r="A1081" s="19"/>
      <c r="B1081" s="17"/>
      <c r="C1081" s="17"/>
      <c r="D1081" s="17" t="e">
        <f t="shared" si="34"/>
        <v>#REF!</v>
      </c>
      <c r="E1081" s="18"/>
      <c r="F1081" s="7"/>
      <c r="G1081" s="7"/>
      <c r="H1081" s="120"/>
      <c r="I1081" s="120"/>
      <c r="J1081" s="7"/>
      <c r="K1081" s="7"/>
      <c r="L1081" s="7"/>
    </row>
    <row r="1082" spans="1:12" s="9" customFormat="1" ht="19.5" hidden="1" thickBot="1" x14ac:dyDescent="0.35">
      <c r="A1082" s="19"/>
      <c r="B1082" s="17"/>
      <c r="C1082" s="17"/>
      <c r="D1082" s="17" t="e">
        <f t="shared" si="34"/>
        <v>#REF!</v>
      </c>
      <c r="E1082" s="18"/>
      <c r="F1082" s="7"/>
      <c r="G1082" s="7"/>
      <c r="H1082" s="120"/>
      <c r="I1082" s="120"/>
      <c r="J1082" s="7"/>
      <c r="K1082" s="7"/>
      <c r="L1082" s="7"/>
    </row>
    <row r="1083" spans="1:12" s="9" customFormat="1" ht="19.5" hidden="1" thickBot="1" x14ac:dyDescent="0.35">
      <c r="A1083" s="19"/>
      <c r="B1083" s="17"/>
      <c r="C1083" s="17"/>
      <c r="D1083" s="17" t="e">
        <f t="shared" si="34"/>
        <v>#REF!</v>
      </c>
      <c r="E1083" s="18"/>
      <c r="F1083" s="7"/>
      <c r="G1083" s="7"/>
      <c r="H1083" s="120"/>
      <c r="I1083" s="120"/>
      <c r="J1083" s="7"/>
      <c r="K1083" s="7"/>
      <c r="L1083" s="7"/>
    </row>
    <row r="1084" spans="1:12" s="9" customFormat="1" ht="19.5" hidden="1" thickBot="1" x14ac:dyDescent="0.35">
      <c r="A1084" s="19"/>
      <c r="B1084" s="17"/>
      <c r="C1084" s="17"/>
      <c r="D1084" s="17" t="e">
        <f t="shared" si="34"/>
        <v>#REF!</v>
      </c>
      <c r="E1084" s="18"/>
      <c r="F1084" s="7"/>
      <c r="G1084" s="7"/>
      <c r="H1084" s="120"/>
      <c r="I1084" s="120"/>
      <c r="J1084" s="7"/>
      <c r="K1084" s="7"/>
      <c r="L1084" s="7"/>
    </row>
    <row r="1085" spans="1:12" s="9" customFormat="1" ht="19.5" hidden="1" thickBot="1" x14ac:dyDescent="0.35">
      <c r="A1085" s="19"/>
      <c r="B1085" s="17"/>
      <c r="C1085" s="17"/>
      <c r="D1085" s="17" t="e">
        <f t="shared" si="34"/>
        <v>#REF!</v>
      </c>
      <c r="E1085" s="18"/>
      <c r="F1085" s="7"/>
      <c r="G1085" s="7"/>
      <c r="H1085" s="120"/>
      <c r="I1085" s="120"/>
      <c r="J1085" s="7"/>
      <c r="K1085" s="7"/>
      <c r="L1085" s="7"/>
    </row>
    <row r="1086" spans="1:12" s="9" customFormat="1" ht="19.5" hidden="1" thickBot="1" x14ac:dyDescent="0.35">
      <c r="A1086" s="19"/>
      <c r="B1086" s="17"/>
      <c r="C1086" s="17"/>
      <c r="D1086" s="17" t="e">
        <f t="shared" si="34"/>
        <v>#REF!</v>
      </c>
      <c r="E1086" s="18"/>
      <c r="F1086" s="7"/>
      <c r="G1086" s="7"/>
      <c r="H1086" s="120"/>
      <c r="I1086" s="120"/>
      <c r="J1086" s="7"/>
      <c r="K1086" s="7"/>
      <c r="L1086" s="7"/>
    </row>
    <row r="1087" spans="1:12" s="9" customFormat="1" ht="19.5" hidden="1" thickBot="1" x14ac:dyDescent="0.35">
      <c r="A1087" s="19"/>
      <c r="B1087" s="17"/>
      <c r="C1087" s="17"/>
      <c r="D1087" s="17" t="e">
        <f t="shared" si="34"/>
        <v>#REF!</v>
      </c>
      <c r="E1087" s="18"/>
      <c r="F1087" s="7"/>
      <c r="G1087" s="7"/>
      <c r="H1087" s="120"/>
      <c r="I1087" s="120"/>
      <c r="J1087" s="7"/>
      <c r="K1087" s="7"/>
      <c r="L1087" s="7"/>
    </row>
    <row r="1088" spans="1:12" s="9" customFormat="1" ht="19.5" hidden="1" thickBot="1" x14ac:dyDescent="0.35">
      <c r="A1088" s="19"/>
      <c r="B1088" s="17"/>
      <c r="C1088" s="17"/>
      <c r="D1088" s="17" t="e">
        <f t="shared" si="34"/>
        <v>#REF!</v>
      </c>
      <c r="E1088" s="18"/>
      <c r="F1088" s="7"/>
      <c r="G1088" s="7"/>
      <c r="H1088" s="120"/>
      <c r="I1088" s="120"/>
      <c r="J1088" s="7"/>
      <c r="K1088" s="7"/>
      <c r="L1088" s="7"/>
    </row>
    <row r="1089" spans="1:12" s="9" customFormat="1" ht="19.5" hidden="1" thickBot="1" x14ac:dyDescent="0.35">
      <c r="A1089" s="19"/>
      <c r="B1089" s="17"/>
      <c r="C1089" s="17"/>
      <c r="D1089" s="17" t="e">
        <f t="shared" si="34"/>
        <v>#REF!</v>
      </c>
      <c r="E1089" s="18"/>
      <c r="F1089" s="7"/>
      <c r="G1089" s="7"/>
      <c r="H1089" s="120"/>
      <c r="I1089" s="120"/>
      <c r="J1089" s="7"/>
      <c r="K1089" s="7"/>
      <c r="L1089" s="7"/>
    </row>
    <row r="1090" spans="1:12" s="9" customFormat="1" ht="19.5" hidden="1" thickBot="1" x14ac:dyDescent="0.35">
      <c r="A1090" s="19"/>
      <c r="B1090" s="17"/>
      <c r="C1090" s="17"/>
      <c r="D1090" s="17" t="e">
        <f t="shared" si="34"/>
        <v>#REF!</v>
      </c>
      <c r="E1090" s="18"/>
      <c r="F1090" s="7"/>
      <c r="G1090" s="7"/>
      <c r="H1090" s="120"/>
      <c r="I1090" s="120"/>
      <c r="J1090" s="7"/>
      <c r="K1090" s="7"/>
      <c r="L1090" s="7"/>
    </row>
    <row r="1091" spans="1:12" s="9" customFormat="1" ht="19.5" hidden="1" thickBot="1" x14ac:dyDescent="0.35">
      <c r="A1091" s="19"/>
      <c r="B1091" s="17"/>
      <c r="C1091" s="17"/>
      <c r="D1091" s="17" t="e">
        <f t="shared" si="34"/>
        <v>#REF!</v>
      </c>
      <c r="E1091" s="18"/>
      <c r="F1091" s="7"/>
      <c r="G1091" s="7"/>
      <c r="H1091" s="120"/>
      <c r="I1091" s="120"/>
      <c r="J1091" s="7"/>
      <c r="K1091" s="7"/>
      <c r="L1091" s="7"/>
    </row>
    <row r="1092" spans="1:12" s="9" customFormat="1" ht="19.5" hidden="1" thickBot="1" x14ac:dyDescent="0.35">
      <c r="A1092" s="19"/>
      <c r="B1092" s="17"/>
      <c r="C1092" s="17"/>
      <c r="D1092" s="17" t="e">
        <f t="shared" si="34"/>
        <v>#REF!</v>
      </c>
      <c r="E1092" s="18"/>
      <c r="F1092" s="7"/>
      <c r="G1092" s="7"/>
      <c r="H1092" s="120"/>
      <c r="I1092" s="120"/>
      <c r="J1092" s="7"/>
      <c r="K1092" s="7"/>
      <c r="L1092" s="7"/>
    </row>
    <row r="1093" spans="1:12" s="9" customFormat="1" ht="19.5" hidden="1" thickBot="1" x14ac:dyDescent="0.35">
      <c r="A1093" s="19"/>
      <c r="B1093" s="17"/>
      <c r="C1093" s="17"/>
      <c r="D1093" s="17" t="e">
        <f t="shared" si="34"/>
        <v>#REF!</v>
      </c>
      <c r="E1093" s="18"/>
      <c r="F1093" s="7"/>
      <c r="G1093" s="7"/>
      <c r="H1093" s="120"/>
      <c r="I1093" s="120"/>
      <c r="J1093" s="7"/>
      <c r="K1093" s="7"/>
      <c r="L1093" s="7"/>
    </row>
    <row r="1094" spans="1:12" s="9" customFormat="1" ht="19.5" hidden="1" thickBot="1" x14ac:dyDescent="0.35">
      <c r="A1094" s="19"/>
      <c r="B1094" s="17"/>
      <c r="C1094" s="17"/>
      <c r="D1094" s="17" t="e">
        <f t="shared" si="34"/>
        <v>#REF!</v>
      </c>
      <c r="E1094" s="18"/>
      <c r="F1094" s="7"/>
      <c r="G1094" s="7"/>
      <c r="H1094" s="120"/>
      <c r="I1094" s="120"/>
      <c r="J1094" s="7"/>
      <c r="K1094" s="7"/>
      <c r="L1094" s="7"/>
    </row>
    <row r="1095" spans="1:12" s="9" customFormat="1" ht="19.5" hidden="1" thickBot="1" x14ac:dyDescent="0.35">
      <c r="A1095" s="19"/>
      <c r="B1095" s="17"/>
      <c r="C1095" s="17"/>
      <c r="D1095" s="17" t="e">
        <f t="shared" si="34"/>
        <v>#REF!</v>
      </c>
      <c r="E1095" s="18"/>
      <c r="F1095" s="7"/>
      <c r="G1095" s="7"/>
      <c r="H1095" s="120"/>
      <c r="I1095" s="120"/>
      <c r="J1095" s="7"/>
      <c r="K1095" s="7"/>
      <c r="L1095" s="7"/>
    </row>
    <row r="1096" spans="1:12" s="9" customFormat="1" ht="19.5" hidden="1" thickBot="1" x14ac:dyDescent="0.35">
      <c r="A1096" s="19"/>
      <c r="B1096" s="17"/>
      <c r="C1096" s="17"/>
      <c r="D1096" s="17" t="e">
        <f t="shared" si="34"/>
        <v>#REF!</v>
      </c>
      <c r="E1096" s="18"/>
      <c r="F1096" s="7"/>
      <c r="G1096" s="7"/>
      <c r="H1096" s="120"/>
      <c r="I1096" s="120"/>
      <c r="J1096" s="7"/>
      <c r="K1096" s="7"/>
      <c r="L1096" s="7"/>
    </row>
    <row r="1097" spans="1:12" s="9" customFormat="1" ht="19.5" hidden="1" thickBot="1" x14ac:dyDescent="0.35">
      <c r="A1097" s="19"/>
      <c r="B1097" s="17"/>
      <c r="C1097" s="17"/>
      <c r="D1097" s="17" t="e">
        <f t="shared" si="34"/>
        <v>#REF!</v>
      </c>
      <c r="E1097" s="18"/>
      <c r="F1097" s="7"/>
      <c r="G1097" s="7"/>
      <c r="H1097" s="120"/>
      <c r="I1097" s="120"/>
      <c r="J1097" s="7"/>
      <c r="K1097" s="7"/>
      <c r="L1097" s="7"/>
    </row>
    <row r="1098" spans="1:12" s="9" customFormat="1" ht="19.5" hidden="1" thickBot="1" x14ac:dyDescent="0.35">
      <c r="A1098" s="19"/>
      <c r="B1098" s="17"/>
      <c r="C1098" s="17"/>
      <c r="D1098" s="17" t="e">
        <f t="shared" si="34"/>
        <v>#REF!</v>
      </c>
      <c r="E1098" s="18"/>
      <c r="F1098" s="7"/>
      <c r="G1098" s="7"/>
      <c r="H1098" s="120"/>
      <c r="I1098" s="120"/>
      <c r="J1098" s="7"/>
      <c r="K1098" s="7"/>
      <c r="L1098" s="7"/>
    </row>
    <row r="1099" spans="1:12" s="9" customFormat="1" ht="19.5" hidden="1" thickBot="1" x14ac:dyDescent="0.35">
      <c r="A1099" s="19"/>
      <c r="B1099" s="17"/>
      <c r="C1099" s="17"/>
      <c r="D1099" s="17" t="e">
        <f t="shared" si="34"/>
        <v>#REF!</v>
      </c>
      <c r="E1099" s="18"/>
      <c r="F1099" s="7"/>
      <c r="G1099" s="7"/>
      <c r="H1099" s="120"/>
      <c r="I1099" s="120"/>
      <c r="J1099" s="7"/>
      <c r="K1099" s="7"/>
      <c r="L1099" s="7"/>
    </row>
    <row r="1100" spans="1:12" s="9" customFormat="1" ht="19.5" hidden="1" thickBot="1" x14ac:dyDescent="0.35">
      <c r="A1100" s="19"/>
      <c r="B1100" s="17"/>
      <c r="C1100" s="17"/>
      <c r="D1100" s="17" t="e">
        <f t="shared" si="34"/>
        <v>#REF!</v>
      </c>
      <c r="E1100" s="18"/>
      <c r="F1100" s="7"/>
      <c r="G1100" s="7"/>
      <c r="H1100" s="120"/>
      <c r="I1100" s="120"/>
      <c r="J1100" s="7"/>
      <c r="K1100" s="7"/>
      <c r="L1100" s="7"/>
    </row>
    <row r="1101" spans="1:12" s="9" customFormat="1" ht="19.5" hidden="1" thickBot="1" x14ac:dyDescent="0.35">
      <c r="A1101" s="19"/>
      <c r="B1101" s="17"/>
      <c r="C1101" s="17"/>
      <c r="D1101" s="17" t="e">
        <f t="shared" si="34"/>
        <v>#REF!</v>
      </c>
      <c r="E1101" s="18"/>
      <c r="F1101" s="7"/>
      <c r="G1101" s="7"/>
      <c r="H1101" s="120"/>
      <c r="I1101" s="120"/>
      <c r="J1101" s="7"/>
      <c r="K1101" s="7"/>
      <c r="L1101" s="7"/>
    </row>
    <row r="1102" spans="1:12" s="9" customFormat="1" ht="19.5" hidden="1" thickBot="1" x14ac:dyDescent="0.35">
      <c r="A1102" s="19"/>
      <c r="B1102" s="17"/>
      <c r="C1102" s="17"/>
      <c r="D1102" s="17" t="e">
        <f t="shared" si="34"/>
        <v>#REF!</v>
      </c>
      <c r="E1102" s="18"/>
      <c r="F1102" s="7"/>
      <c r="G1102" s="7"/>
      <c r="H1102" s="120"/>
      <c r="I1102" s="120"/>
      <c r="J1102" s="7"/>
      <c r="K1102" s="7"/>
      <c r="L1102" s="7"/>
    </row>
    <row r="1103" spans="1:12" s="9" customFormat="1" ht="19.5" hidden="1" thickBot="1" x14ac:dyDescent="0.35">
      <c r="A1103" s="19"/>
      <c r="B1103" s="17"/>
      <c r="C1103" s="17"/>
      <c r="D1103" s="17" t="e">
        <f t="shared" si="34"/>
        <v>#REF!</v>
      </c>
      <c r="E1103" s="18"/>
      <c r="F1103" s="7"/>
      <c r="G1103" s="7"/>
      <c r="H1103" s="120"/>
      <c r="I1103" s="120"/>
      <c r="J1103" s="7"/>
      <c r="K1103" s="7"/>
      <c r="L1103" s="7"/>
    </row>
    <row r="1104" spans="1:12" s="9" customFormat="1" ht="19.5" hidden="1" thickBot="1" x14ac:dyDescent="0.35">
      <c r="A1104" s="19"/>
      <c r="B1104" s="17"/>
      <c r="C1104" s="17"/>
      <c r="D1104" s="17" t="e">
        <f t="shared" si="34"/>
        <v>#REF!</v>
      </c>
      <c r="E1104" s="18"/>
      <c r="F1104" s="7"/>
      <c r="G1104" s="7"/>
      <c r="H1104" s="120"/>
      <c r="I1104" s="120"/>
      <c r="J1104" s="7"/>
      <c r="K1104" s="7"/>
      <c r="L1104" s="7"/>
    </row>
    <row r="1105" spans="1:12" s="9" customFormat="1" ht="19.5" hidden="1" thickBot="1" x14ac:dyDescent="0.35">
      <c r="A1105" s="19"/>
      <c r="B1105" s="17"/>
      <c r="C1105" s="17"/>
      <c r="D1105" s="17" t="e">
        <f t="shared" si="34"/>
        <v>#REF!</v>
      </c>
      <c r="E1105" s="18"/>
      <c r="F1105" s="7"/>
      <c r="G1105" s="7"/>
      <c r="H1105" s="120"/>
      <c r="I1105" s="120"/>
      <c r="J1105" s="7"/>
      <c r="K1105" s="7"/>
      <c r="L1105" s="7"/>
    </row>
    <row r="1106" spans="1:12" s="9" customFormat="1" ht="19.5" hidden="1" thickBot="1" x14ac:dyDescent="0.35">
      <c r="A1106" s="19"/>
      <c r="B1106" s="17"/>
      <c r="C1106" s="17"/>
      <c r="D1106" s="17" t="e">
        <f t="shared" si="34"/>
        <v>#REF!</v>
      </c>
      <c r="E1106" s="18"/>
      <c r="F1106" s="7"/>
      <c r="G1106" s="7"/>
      <c r="H1106" s="120"/>
      <c r="I1106" s="120"/>
      <c r="J1106" s="7"/>
      <c r="K1106" s="7"/>
      <c r="L1106" s="7"/>
    </row>
    <row r="1107" spans="1:12" s="9" customFormat="1" ht="19.5" hidden="1" thickBot="1" x14ac:dyDescent="0.35">
      <c r="A1107" s="19"/>
      <c r="B1107" s="17"/>
      <c r="C1107" s="17"/>
      <c r="D1107" s="17" t="e">
        <f t="shared" si="34"/>
        <v>#REF!</v>
      </c>
      <c r="E1107" s="18"/>
      <c r="F1107" s="7"/>
      <c r="G1107" s="7"/>
      <c r="H1107" s="120"/>
      <c r="I1107" s="120"/>
      <c r="J1107" s="7"/>
      <c r="K1107" s="7"/>
      <c r="L1107" s="7"/>
    </row>
    <row r="1108" spans="1:12" s="9" customFormat="1" ht="19.5" hidden="1" thickBot="1" x14ac:dyDescent="0.35">
      <c r="A1108" s="19"/>
      <c r="B1108" s="17"/>
      <c r="C1108" s="17"/>
      <c r="D1108" s="17" t="e">
        <f t="shared" si="34"/>
        <v>#REF!</v>
      </c>
      <c r="E1108" s="18"/>
      <c r="F1108" s="7"/>
      <c r="G1108" s="7"/>
      <c r="H1108" s="120"/>
      <c r="I1108" s="120"/>
      <c r="J1108" s="7"/>
      <c r="K1108" s="7"/>
      <c r="L1108" s="7"/>
    </row>
    <row r="1109" spans="1:12" s="9" customFormat="1" ht="19.5" hidden="1" thickBot="1" x14ac:dyDescent="0.35">
      <c r="A1109" s="19"/>
      <c r="B1109" s="17"/>
      <c r="C1109" s="17"/>
      <c r="D1109" s="17" t="e">
        <f t="shared" si="34"/>
        <v>#REF!</v>
      </c>
      <c r="E1109" s="18"/>
      <c r="F1109" s="7"/>
      <c r="G1109" s="7"/>
      <c r="H1109" s="120"/>
      <c r="I1109" s="120"/>
      <c r="J1109" s="7"/>
      <c r="K1109" s="7"/>
      <c r="L1109" s="7"/>
    </row>
    <row r="1110" spans="1:12" s="9" customFormat="1" ht="19.5" hidden="1" thickBot="1" x14ac:dyDescent="0.35">
      <c r="A1110" s="19"/>
      <c r="B1110" s="17"/>
      <c r="C1110" s="17"/>
      <c r="D1110" s="17" t="e">
        <f t="shared" si="34"/>
        <v>#REF!</v>
      </c>
      <c r="E1110" s="18"/>
      <c r="F1110" s="7"/>
      <c r="G1110" s="7"/>
      <c r="H1110" s="120"/>
      <c r="I1110" s="120"/>
      <c r="J1110" s="7"/>
      <c r="K1110" s="7"/>
      <c r="L1110" s="7"/>
    </row>
    <row r="1111" spans="1:12" s="9" customFormat="1" ht="19.5" hidden="1" thickBot="1" x14ac:dyDescent="0.35">
      <c r="A1111" s="19"/>
      <c r="B1111" s="17"/>
      <c r="C1111" s="17"/>
      <c r="D1111" s="17" t="e">
        <f t="shared" si="34"/>
        <v>#REF!</v>
      </c>
      <c r="E1111" s="18"/>
      <c r="F1111" s="7"/>
      <c r="G1111" s="7"/>
      <c r="H1111" s="120"/>
      <c r="I1111" s="120"/>
      <c r="J1111" s="7"/>
      <c r="K1111" s="7"/>
      <c r="L1111" s="7"/>
    </row>
    <row r="1112" spans="1:12" s="9" customFormat="1" ht="19.5" hidden="1" thickBot="1" x14ac:dyDescent="0.35">
      <c r="A1112" s="19"/>
      <c r="B1112" s="17"/>
      <c r="C1112" s="17"/>
      <c r="D1112" s="17" t="e">
        <f t="shared" si="34"/>
        <v>#REF!</v>
      </c>
      <c r="E1112" s="18"/>
      <c r="F1112" s="7"/>
      <c r="G1112" s="7"/>
      <c r="H1112" s="120"/>
      <c r="I1112" s="120"/>
      <c r="J1112" s="7"/>
      <c r="K1112" s="7"/>
      <c r="L1112" s="7"/>
    </row>
    <row r="1113" spans="1:12" s="9" customFormat="1" ht="19.5" hidden="1" thickBot="1" x14ac:dyDescent="0.35">
      <c r="A1113" s="19"/>
      <c r="B1113" s="17"/>
      <c r="C1113" s="17"/>
      <c r="D1113" s="17" t="e">
        <f t="shared" si="34"/>
        <v>#REF!</v>
      </c>
      <c r="E1113" s="18"/>
      <c r="F1113" s="7"/>
      <c r="G1113" s="7"/>
      <c r="H1113" s="120"/>
      <c r="I1113" s="120"/>
      <c r="J1113" s="7"/>
      <c r="K1113" s="7"/>
      <c r="L1113" s="7"/>
    </row>
    <row r="1114" spans="1:12" s="9" customFormat="1" ht="19.5" hidden="1" thickBot="1" x14ac:dyDescent="0.35">
      <c r="A1114" s="19"/>
      <c r="B1114" s="17"/>
      <c r="C1114" s="17"/>
      <c r="D1114" s="17" t="e">
        <f t="shared" si="34"/>
        <v>#REF!</v>
      </c>
      <c r="E1114" s="18"/>
      <c r="F1114" s="7"/>
      <c r="G1114" s="7"/>
      <c r="H1114" s="120"/>
      <c r="I1114" s="120"/>
      <c r="J1114" s="7"/>
      <c r="K1114" s="7"/>
      <c r="L1114" s="7"/>
    </row>
    <row r="1115" spans="1:12" s="9" customFormat="1" ht="19.5" hidden="1" thickBot="1" x14ac:dyDescent="0.35">
      <c r="A1115" s="19"/>
      <c r="B1115" s="17"/>
      <c r="C1115" s="17"/>
      <c r="D1115" s="17" t="e">
        <f t="shared" si="34"/>
        <v>#REF!</v>
      </c>
      <c r="E1115" s="18"/>
      <c r="F1115" s="7"/>
      <c r="G1115" s="7"/>
      <c r="H1115" s="120"/>
      <c r="I1115" s="120"/>
      <c r="J1115" s="7"/>
      <c r="K1115" s="7"/>
      <c r="L1115" s="7"/>
    </row>
    <row r="1116" spans="1:12" s="9" customFormat="1" ht="19.5" hidden="1" thickBot="1" x14ac:dyDescent="0.35">
      <c r="A1116" s="19"/>
      <c r="B1116" s="17"/>
      <c r="C1116" s="17"/>
      <c r="D1116" s="17" t="e">
        <f t="shared" si="34"/>
        <v>#REF!</v>
      </c>
      <c r="E1116" s="18"/>
      <c r="F1116" s="7"/>
      <c r="G1116" s="7"/>
      <c r="H1116" s="120"/>
      <c r="I1116" s="120"/>
      <c r="J1116" s="7"/>
      <c r="K1116" s="7"/>
      <c r="L1116" s="7"/>
    </row>
    <row r="1117" spans="1:12" s="9" customFormat="1" ht="19.5" hidden="1" thickBot="1" x14ac:dyDescent="0.35">
      <c r="A1117" s="19"/>
      <c r="B1117" s="17"/>
      <c r="C1117" s="17"/>
      <c r="D1117" s="17" t="e">
        <f t="shared" si="34"/>
        <v>#REF!</v>
      </c>
      <c r="E1117" s="18"/>
      <c r="F1117" s="7"/>
      <c r="G1117" s="7"/>
      <c r="H1117" s="120"/>
      <c r="I1117" s="120"/>
      <c r="J1117" s="7"/>
      <c r="K1117" s="7"/>
      <c r="L1117" s="7"/>
    </row>
    <row r="1118" spans="1:12" s="9" customFormat="1" ht="19.5" hidden="1" thickBot="1" x14ac:dyDescent="0.35">
      <c r="A1118" s="19"/>
      <c r="B1118" s="17"/>
      <c r="C1118" s="17"/>
      <c r="D1118" s="17" t="e">
        <f t="shared" si="34"/>
        <v>#REF!</v>
      </c>
      <c r="E1118" s="18"/>
      <c r="F1118" s="7"/>
      <c r="G1118" s="7"/>
      <c r="H1118" s="120"/>
      <c r="I1118" s="120"/>
      <c r="J1118" s="7"/>
      <c r="K1118" s="7"/>
      <c r="L1118" s="7"/>
    </row>
    <row r="1119" spans="1:12" s="9" customFormat="1" ht="19.5" hidden="1" thickBot="1" x14ac:dyDescent="0.35">
      <c r="A1119" s="19"/>
      <c r="B1119" s="17"/>
      <c r="C1119" s="17"/>
      <c r="D1119" s="17" t="e">
        <f t="shared" si="34"/>
        <v>#REF!</v>
      </c>
      <c r="E1119" s="18"/>
      <c r="F1119" s="7"/>
      <c r="G1119" s="7"/>
      <c r="H1119" s="120"/>
      <c r="I1119" s="120"/>
      <c r="J1119" s="7"/>
      <c r="K1119" s="7"/>
      <c r="L1119" s="7"/>
    </row>
    <row r="1120" spans="1:12" s="9" customFormat="1" ht="19.5" hidden="1" thickBot="1" x14ac:dyDescent="0.35">
      <c r="A1120" s="19"/>
      <c r="B1120" s="17"/>
      <c r="C1120" s="17"/>
      <c r="D1120" s="17" t="e">
        <f t="shared" si="34"/>
        <v>#REF!</v>
      </c>
      <c r="E1120" s="18"/>
      <c r="F1120" s="7"/>
      <c r="G1120" s="7"/>
      <c r="H1120" s="120"/>
      <c r="I1120" s="120"/>
      <c r="J1120" s="7"/>
      <c r="K1120" s="7"/>
      <c r="L1120" s="7"/>
    </row>
    <row r="1121" spans="1:12" s="9" customFormat="1" ht="19.5" hidden="1" thickBot="1" x14ac:dyDescent="0.35">
      <c r="A1121" s="19"/>
      <c r="B1121" s="17"/>
      <c r="C1121" s="17"/>
      <c r="D1121" s="17" t="e">
        <f t="shared" si="34"/>
        <v>#REF!</v>
      </c>
      <c r="E1121" s="18"/>
      <c r="F1121" s="7"/>
      <c r="G1121" s="7"/>
      <c r="H1121" s="120"/>
      <c r="I1121" s="120"/>
      <c r="J1121" s="7"/>
      <c r="K1121" s="7"/>
      <c r="L1121" s="7"/>
    </row>
    <row r="1122" spans="1:12" s="9" customFormat="1" ht="19.5" hidden="1" thickBot="1" x14ac:dyDescent="0.35">
      <c r="A1122" s="19"/>
      <c r="B1122" s="17"/>
      <c r="C1122" s="17"/>
      <c r="D1122" s="17" t="e">
        <f t="shared" si="34"/>
        <v>#REF!</v>
      </c>
      <c r="E1122" s="18"/>
      <c r="F1122" s="7"/>
      <c r="G1122" s="7"/>
      <c r="H1122" s="120"/>
      <c r="I1122" s="120"/>
      <c r="J1122" s="7"/>
      <c r="K1122" s="7"/>
      <c r="L1122" s="7"/>
    </row>
    <row r="1123" spans="1:12" s="9" customFormat="1" ht="19.5" hidden="1" thickBot="1" x14ac:dyDescent="0.35">
      <c r="A1123" s="19"/>
      <c r="B1123" s="17"/>
      <c r="C1123" s="17"/>
      <c r="D1123" s="17" t="e">
        <f>D1122+B1123-C1123</f>
        <v>#REF!</v>
      </c>
      <c r="E1123" s="18"/>
      <c r="F1123" s="7"/>
      <c r="G1123" s="7"/>
      <c r="H1123" s="120"/>
      <c r="I1123" s="120"/>
      <c r="J1123" s="7"/>
      <c r="K1123" s="7"/>
      <c r="L1123" s="7"/>
    </row>
    <row r="1124" spans="1:12" ht="30" thickTop="1" thickBot="1" x14ac:dyDescent="0.5">
      <c r="A1124" s="29" t="s">
        <v>9</v>
      </c>
      <c r="B1124" s="30">
        <f>SUM(B6:B1123)</f>
        <v>0</v>
      </c>
      <c r="C1124" s="30">
        <f>SUM(C6:C1123)</f>
        <v>0</v>
      </c>
      <c r="D1124" s="30">
        <f>B1124-C1124</f>
        <v>0</v>
      </c>
      <c r="E1124" s="31" t="s">
        <v>10</v>
      </c>
      <c r="F1124" s="1"/>
      <c r="G1124" s="1"/>
      <c r="H1124" s="121"/>
      <c r="I1124" s="121"/>
      <c r="J1124" s="1"/>
      <c r="K1124" s="1"/>
      <c r="L1124" s="1"/>
    </row>
    <row r="1125" spans="1:12" ht="29.25" thickBot="1" x14ac:dyDescent="0.5">
      <c r="A1125" s="32" t="s">
        <v>7</v>
      </c>
      <c r="B1125" s="33">
        <f>B1124-C1124</f>
        <v>0</v>
      </c>
      <c r="C1125" s="204"/>
      <c r="D1125" s="205"/>
      <c r="E1125" s="206"/>
      <c r="F1125" s="1"/>
      <c r="G1125" s="1"/>
      <c r="H1125" s="121"/>
      <c r="I1125" s="121"/>
      <c r="J1125" s="1"/>
      <c r="K1125" s="1"/>
      <c r="L1125" s="1"/>
    </row>
    <row r="1126" spans="1:12" x14ac:dyDescent="0.45">
      <c r="J1126" s="38">
        <f>H927</f>
        <v>39173</v>
      </c>
      <c r="K1126" s="2" t="s">
        <v>7</v>
      </c>
    </row>
  </sheetData>
  <mergeCells count="7">
    <mergeCell ref="C1125:E1125"/>
    <mergeCell ref="A1:E1"/>
    <mergeCell ref="G1:K1"/>
    <mergeCell ref="A2:C2"/>
    <mergeCell ref="D2:E2"/>
    <mergeCell ref="G2:I2"/>
    <mergeCell ref="I927:K927"/>
  </mergeCells>
  <phoneticPr fontId="17" type="noConversion"/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8B4E-6201-4F95-ABAD-C7C844696649}">
  <dimension ref="A1:E276"/>
  <sheetViews>
    <sheetView showGridLines="0" rightToLeft="1" zoomScaleNormal="100" workbookViewId="0">
      <pane xSplit="1" ySplit="5" topLeftCell="B255" activePane="bottomRight" state="frozen"/>
      <selection activeCell="B8" sqref="B8"/>
      <selection pane="topRight" activeCell="B8" sqref="B8"/>
      <selection pane="bottomLeft" activeCell="B8" sqref="B8"/>
      <selection pane="bottomRight" activeCell="C264" sqref="C264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0</v>
      </c>
      <c r="B2" s="210"/>
      <c r="C2" s="210"/>
      <c r="D2" s="211"/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128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>
        <v>74.31</v>
      </c>
      <c r="C6" s="15"/>
      <c r="D6" s="15">
        <f>B6-C6</f>
        <v>74.31</v>
      </c>
      <c r="E6" s="16"/>
    </row>
    <row r="7" spans="1:5" s="9" customFormat="1" ht="18.75" x14ac:dyDescent="0.3">
      <c r="A7" s="14"/>
      <c r="B7" s="17">
        <v>986.31</v>
      </c>
      <c r="C7" s="17"/>
      <c r="D7" s="17">
        <f>D6+B7-C7</f>
        <v>1060.6199999999999</v>
      </c>
      <c r="E7" s="16" t="s">
        <v>141</v>
      </c>
    </row>
    <row r="8" spans="1:5" s="9" customFormat="1" ht="18.75" x14ac:dyDescent="0.3">
      <c r="A8" s="14"/>
      <c r="B8" s="17"/>
      <c r="C8" s="17">
        <v>834.16</v>
      </c>
      <c r="D8" s="17">
        <f t="shared" ref="D8:D37" si="0">D7+B8-C8</f>
        <v>226.45999999999992</v>
      </c>
      <c r="E8" s="16" t="s">
        <v>142</v>
      </c>
    </row>
    <row r="9" spans="1:5" s="9" customFormat="1" ht="18.75" x14ac:dyDescent="0.3">
      <c r="A9" s="14">
        <v>46161</v>
      </c>
      <c r="B9" s="17">
        <v>145.96</v>
      </c>
      <c r="C9" s="17"/>
      <c r="D9" s="17">
        <f t="shared" si="0"/>
        <v>372.41999999999996</v>
      </c>
      <c r="E9" s="18"/>
    </row>
    <row r="10" spans="1:5" s="9" customFormat="1" ht="18.75" x14ac:dyDescent="0.3">
      <c r="A10" s="14">
        <v>46161</v>
      </c>
      <c r="B10" s="17"/>
      <c r="C10" s="17">
        <v>150</v>
      </c>
      <c r="D10" s="17">
        <f t="shared" si="0"/>
        <v>222.41999999999996</v>
      </c>
      <c r="E10" s="18" t="s">
        <v>148</v>
      </c>
    </row>
    <row r="11" spans="1:5" s="9" customFormat="1" ht="18.75" x14ac:dyDescent="0.3">
      <c r="A11" s="14">
        <v>46163</v>
      </c>
      <c r="B11" s="17"/>
      <c r="C11" s="17">
        <v>200</v>
      </c>
      <c r="D11" s="17">
        <f t="shared" si="0"/>
        <v>22.419999999999959</v>
      </c>
      <c r="E11" s="18" t="s">
        <v>153</v>
      </c>
    </row>
    <row r="12" spans="1:5" s="9" customFormat="1" ht="18.75" x14ac:dyDescent="0.3">
      <c r="A12" s="14">
        <v>46164</v>
      </c>
      <c r="B12" s="17">
        <v>536.9</v>
      </c>
      <c r="C12" s="17"/>
      <c r="D12" s="17">
        <f t="shared" si="0"/>
        <v>559.31999999999994</v>
      </c>
      <c r="E12" s="18" t="s">
        <v>158</v>
      </c>
    </row>
    <row r="13" spans="1:5" s="9" customFormat="1" ht="18.75" x14ac:dyDescent="0.3">
      <c r="A13" s="14">
        <v>46164</v>
      </c>
      <c r="B13" s="17"/>
      <c r="C13" s="17">
        <v>100.23</v>
      </c>
      <c r="D13" s="17">
        <f t="shared" si="0"/>
        <v>459.08999999999992</v>
      </c>
      <c r="E13" s="18" t="s">
        <v>159</v>
      </c>
    </row>
    <row r="14" spans="1:5" s="9" customFormat="1" ht="18.75" x14ac:dyDescent="0.3">
      <c r="A14" s="14">
        <v>46164</v>
      </c>
      <c r="B14" s="17"/>
      <c r="C14" s="17">
        <v>400</v>
      </c>
      <c r="D14" s="17">
        <f t="shared" si="0"/>
        <v>59.089999999999918</v>
      </c>
      <c r="E14" s="18" t="s">
        <v>166</v>
      </c>
    </row>
    <row r="15" spans="1:5" s="9" customFormat="1" ht="18.75" x14ac:dyDescent="0.3">
      <c r="A15" s="14">
        <v>46168</v>
      </c>
      <c r="B15" s="17">
        <v>700</v>
      </c>
      <c r="C15" s="17"/>
      <c r="D15" s="17">
        <f t="shared" si="0"/>
        <v>759.08999999999992</v>
      </c>
      <c r="E15" s="18" t="s">
        <v>158</v>
      </c>
    </row>
    <row r="16" spans="1:5" s="9" customFormat="1" ht="18.75" x14ac:dyDescent="0.3">
      <c r="A16" s="19">
        <v>46168</v>
      </c>
      <c r="B16" s="17"/>
      <c r="C16" s="17">
        <v>708.7</v>
      </c>
      <c r="D16" s="17">
        <f t="shared" si="0"/>
        <v>50.389999999999873</v>
      </c>
      <c r="E16" s="16" t="s">
        <v>206</v>
      </c>
    </row>
    <row r="17" spans="1:5" s="9" customFormat="1" ht="18.75" x14ac:dyDescent="0.3">
      <c r="A17" s="19">
        <v>46177</v>
      </c>
      <c r="B17" s="17">
        <v>689.3</v>
      </c>
      <c r="C17" s="17"/>
      <c r="D17" s="17">
        <f t="shared" si="0"/>
        <v>739.68999999999983</v>
      </c>
      <c r="E17" s="18" t="s">
        <v>230</v>
      </c>
    </row>
    <row r="18" spans="1:5" s="9" customFormat="1" ht="18.75" x14ac:dyDescent="0.3">
      <c r="A18" s="19">
        <v>46177</v>
      </c>
      <c r="B18" s="17">
        <v>92.12</v>
      </c>
      <c r="C18" s="17"/>
      <c r="D18" s="17">
        <f t="shared" si="0"/>
        <v>831.80999999999983</v>
      </c>
      <c r="E18" s="18" t="s">
        <v>235</v>
      </c>
    </row>
    <row r="19" spans="1:5" s="9" customFormat="1" ht="18.75" x14ac:dyDescent="0.3">
      <c r="A19" s="19">
        <v>46178</v>
      </c>
      <c r="B19" s="17">
        <v>600</v>
      </c>
      <c r="C19" s="17"/>
      <c r="D19" s="17">
        <f t="shared" si="0"/>
        <v>1431.81</v>
      </c>
      <c r="E19" s="18" t="s">
        <v>240</v>
      </c>
    </row>
    <row r="20" spans="1:5" s="9" customFormat="1" ht="18.75" x14ac:dyDescent="0.3">
      <c r="A20" s="19">
        <v>46181</v>
      </c>
      <c r="B20" s="17">
        <v>4653.29</v>
      </c>
      <c r="C20" s="17"/>
      <c r="D20" s="17">
        <f t="shared" si="0"/>
        <v>6085.1</v>
      </c>
      <c r="E20" s="18" t="s">
        <v>240</v>
      </c>
    </row>
    <row r="21" spans="1:5" s="9" customFormat="1" ht="18.75" x14ac:dyDescent="0.3">
      <c r="A21" s="19">
        <v>46181</v>
      </c>
      <c r="B21" s="17"/>
      <c r="C21" s="17">
        <v>1321.67</v>
      </c>
      <c r="D21" s="17">
        <f t="shared" si="0"/>
        <v>4763.43</v>
      </c>
      <c r="E21" s="18" t="s">
        <v>273</v>
      </c>
    </row>
    <row r="22" spans="1:5" s="9" customFormat="1" ht="18.75" x14ac:dyDescent="0.3">
      <c r="A22" s="19">
        <v>46181</v>
      </c>
      <c r="B22" s="17">
        <v>29.04</v>
      </c>
      <c r="C22" s="17"/>
      <c r="D22" s="17">
        <f t="shared" si="0"/>
        <v>4792.47</v>
      </c>
      <c r="E22" s="18" t="s">
        <v>255</v>
      </c>
    </row>
    <row r="23" spans="1:5" s="9" customFormat="1" ht="18.75" x14ac:dyDescent="0.3">
      <c r="A23" s="19">
        <v>46182</v>
      </c>
      <c r="B23" s="17"/>
      <c r="C23" s="17">
        <v>1244.69</v>
      </c>
      <c r="D23" s="17">
        <f t="shared" si="0"/>
        <v>3547.78</v>
      </c>
      <c r="E23" s="18" t="s">
        <v>256</v>
      </c>
    </row>
    <row r="24" spans="1:5" s="9" customFormat="1" ht="18.75" x14ac:dyDescent="0.3">
      <c r="A24" s="19">
        <v>46182</v>
      </c>
      <c r="B24" s="17"/>
      <c r="C24" s="17">
        <v>500.05</v>
      </c>
      <c r="D24" s="17">
        <f t="shared" si="0"/>
        <v>3047.73</v>
      </c>
      <c r="E24" s="18" t="s">
        <v>259</v>
      </c>
    </row>
    <row r="25" spans="1:5" s="9" customFormat="1" ht="18.75" x14ac:dyDescent="0.3">
      <c r="A25" s="19">
        <v>46182</v>
      </c>
      <c r="B25" s="17"/>
      <c r="C25" s="17">
        <v>20.27</v>
      </c>
      <c r="D25" s="17">
        <f t="shared" si="0"/>
        <v>3027.46</v>
      </c>
      <c r="E25" s="18" t="s">
        <v>260</v>
      </c>
    </row>
    <row r="26" spans="1:5" s="9" customFormat="1" ht="18.75" x14ac:dyDescent="0.3">
      <c r="A26" s="19">
        <v>46182</v>
      </c>
      <c r="B26" s="17"/>
      <c r="C26" s="17">
        <v>81.19</v>
      </c>
      <c r="D26" s="17">
        <f t="shared" si="0"/>
        <v>2946.27</v>
      </c>
      <c r="E26" s="18" t="s">
        <v>260</v>
      </c>
    </row>
    <row r="27" spans="1:5" s="9" customFormat="1" ht="18.75" x14ac:dyDescent="0.3">
      <c r="A27" s="19">
        <v>46182</v>
      </c>
      <c r="B27" s="17"/>
      <c r="C27" s="17">
        <v>64.569999999999993</v>
      </c>
      <c r="D27" s="17">
        <f t="shared" si="0"/>
        <v>2881.7</v>
      </c>
      <c r="E27" s="18" t="s">
        <v>262</v>
      </c>
    </row>
    <row r="28" spans="1:5" s="9" customFormat="1" ht="18.75" x14ac:dyDescent="0.3">
      <c r="A28" s="19">
        <v>46182</v>
      </c>
      <c r="B28" s="17"/>
      <c r="C28" s="17">
        <v>22.03</v>
      </c>
      <c r="D28" s="17">
        <f t="shared" si="0"/>
        <v>2859.6699999999996</v>
      </c>
      <c r="E28" s="18" t="s">
        <v>262</v>
      </c>
    </row>
    <row r="29" spans="1:5" s="9" customFormat="1" ht="18.75" x14ac:dyDescent="0.3">
      <c r="A29" s="19">
        <v>46183</v>
      </c>
      <c r="B29" s="17"/>
      <c r="C29" s="17">
        <v>1138.83</v>
      </c>
      <c r="D29" s="17">
        <f t="shared" si="0"/>
        <v>1720.8399999999997</v>
      </c>
      <c r="E29" s="18" t="s">
        <v>276</v>
      </c>
    </row>
    <row r="30" spans="1:5" s="9" customFormat="1" ht="18.75" x14ac:dyDescent="0.3">
      <c r="A30" s="19">
        <v>46184</v>
      </c>
      <c r="B30" s="17">
        <v>88.54</v>
      </c>
      <c r="C30" s="17"/>
      <c r="D30" s="17">
        <f t="shared" si="0"/>
        <v>1809.3799999999997</v>
      </c>
      <c r="E30" s="18" t="s">
        <v>284</v>
      </c>
    </row>
    <row r="31" spans="1:5" s="9" customFormat="1" ht="18.75" x14ac:dyDescent="0.3">
      <c r="A31" s="19">
        <v>46185</v>
      </c>
      <c r="B31" s="17">
        <v>69.790000000000006</v>
      </c>
      <c r="C31" s="17"/>
      <c r="D31" s="17">
        <f t="shared" si="0"/>
        <v>1879.1699999999996</v>
      </c>
      <c r="E31" s="18" t="s">
        <v>296</v>
      </c>
    </row>
    <row r="32" spans="1:5" s="9" customFormat="1" ht="18.75" x14ac:dyDescent="0.3">
      <c r="A32" s="19">
        <v>46188</v>
      </c>
      <c r="B32" s="17"/>
      <c r="C32" s="17">
        <v>393.01</v>
      </c>
      <c r="D32" s="17">
        <f t="shared" si="0"/>
        <v>1486.1599999999996</v>
      </c>
      <c r="E32" s="18" t="s">
        <v>302</v>
      </c>
    </row>
    <row r="33" spans="1:5" s="9" customFormat="1" ht="18.75" x14ac:dyDescent="0.3">
      <c r="A33" s="19">
        <v>46188</v>
      </c>
      <c r="B33" s="17"/>
      <c r="C33" s="17">
        <v>50.02</v>
      </c>
      <c r="D33" s="17">
        <f t="shared" si="0"/>
        <v>1436.1399999999996</v>
      </c>
      <c r="E33" s="18" t="s">
        <v>305</v>
      </c>
    </row>
    <row r="34" spans="1:5" s="9" customFormat="1" ht="18.75" x14ac:dyDescent="0.3">
      <c r="A34" s="19">
        <v>46190</v>
      </c>
      <c r="B34" s="17">
        <v>240.88</v>
      </c>
      <c r="C34" s="17"/>
      <c r="D34" s="17">
        <f t="shared" si="0"/>
        <v>1677.0199999999995</v>
      </c>
      <c r="E34" s="18" t="s">
        <v>316</v>
      </c>
    </row>
    <row r="35" spans="1:5" s="9" customFormat="1" ht="18.75" x14ac:dyDescent="0.3">
      <c r="A35" s="19">
        <v>46190</v>
      </c>
      <c r="B35" s="17">
        <v>34.840000000000003</v>
      </c>
      <c r="C35" s="17"/>
      <c r="D35" s="17">
        <f t="shared" si="0"/>
        <v>1711.8599999999994</v>
      </c>
      <c r="E35" s="18" t="s">
        <v>318</v>
      </c>
    </row>
    <row r="36" spans="1:5" s="9" customFormat="1" ht="18.75" x14ac:dyDescent="0.3">
      <c r="A36" s="19">
        <v>46190</v>
      </c>
      <c r="B36" s="17"/>
      <c r="C36" s="17">
        <v>37.369999999999997</v>
      </c>
      <c r="D36" s="17">
        <f t="shared" si="0"/>
        <v>1674.4899999999996</v>
      </c>
      <c r="E36" s="18" t="s">
        <v>322</v>
      </c>
    </row>
    <row r="37" spans="1:5" s="9" customFormat="1" ht="18.75" x14ac:dyDescent="0.3">
      <c r="A37" s="19">
        <v>46190</v>
      </c>
      <c r="B37" s="17">
        <v>31.07</v>
      </c>
      <c r="C37" s="17"/>
      <c r="D37" s="17">
        <f t="shared" si="0"/>
        <v>1705.5599999999995</v>
      </c>
      <c r="E37" s="18" t="s">
        <v>289</v>
      </c>
    </row>
    <row r="38" spans="1:5" s="9" customFormat="1" ht="18.75" x14ac:dyDescent="0.3">
      <c r="A38" s="19">
        <v>46196</v>
      </c>
      <c r="B38" s="17"/>
      <c r="C38" s="17">
        <v>1321.87</v>
      </c>
      <c r="D38" s="17">
        <f t="shared" ref="D38:D60" si="1">D37+B38-C38</f>
        <v>383.6899999999996</v>
      </c>
      <c r="E38" s="18" t="s">
        <v>311</v>
      </c>
    </row>
    <row r="39" spans="1:5" s="9" customFormat="1" ht="18.75" x14ac:dyDescent="0.3">
      <c r="A39" s="19">
        <v>46197</v>
      </c>
      <c r="B39" s="17">
        <v>60</v>
      </c>
      <c r="C39" s="17"/>
      <c r="D39" s="17">
        <f t="shared" si="1"/>
        <v>443.6899999999996</v>
      </c>
      <c r="E39" s="18" t="s">
        <v>289</v>
      </c>
    </row>
    <row r="40" spans="1:5" s="9" customFormat="1" ht="18.75" x14ac:dyDescent="0.3">
      <c r="A40" s="19">
        <v>46198</v>
      </c>
      <c r="B40" s="17">
        <v>120.15</v>
      </c>
      <c r="C40" s="17"/>
      <c r="D40" s="17">
        <f t="shared" si="1"/>
        <v>563.83999999999958</v>
      </c>
      <c r="E40" s="18" t="s">
        <v>347</v>
      </c>
    </row>
    <row r="41" spans="1:5" s="9" customFormat="1" ht="18.75" x14ac:dyDescent="0.3">
      <c r="A41" s="19">
        <v>46198</v>
      </c>
      <c r="B41" s="17"/>
      <c r="C41" s="17">
        <v>53.49</v>
      </c>
      <c r="D41" s="17">
        <f t="shared" si="1"/>
        <v>510.34999999999957</v>
      </c>
      <c r="E41" s="18" t="s">
        <v>303</v>
      </c>
    </row>
    <row r="42" spans="1:5" s="9" customFormat="1" ht="18.75" x14ac:dyDescent="0.3">
      <c r="A42" s="19">
        <v>46198</v>
      </c>
      <c r="B42" s="17"/>
      <c r="C42" s="17">
        <v>400</v>
      </c>
      <c r="D42" s="17">
        <f t="shared" si="1"/>
        <v>110.34999999999957</v>
      </c>
      <c r="E42" s="18" t="s">
        <v>349</v>
      </c>
    </row>
    <row r="43" spans="1:5" s="9" customFormat="1" ht="18.75" x14ac:dyDescent="0.3">
      <c r="A43" s="19">
        <v>46198</v>
      </c>
      <c r="B43" s="17">
        <v>32.06</v>
      </c>
      <c r="C43" s="17"/>
      <c r="D43" s="17">
        <f t="shared" si="1"/>
        <v>142.40999999999957</v>
      </c>
      <c r="E43" s="18" t="s">
        <v>350</v>
      </c>
    </row>
    <row r="44" spans="1:5" s="9" customFormat="1" ht="18.75" x14ac:dyDescent="0.3">
      <c r="A44" s="19">
        <v>46198</v>
      </c>
      <c r="B44" s="17">
        <v>4.68</v>
      </c>
      <c r="C44" s="17"/>
      <c r="D44" s="17">
        <f t="shared" si="1"/>
        <v>147.08999999999958</v>
      </c>
      <c r="E44" s="18" t="s">
        <v>352</v>
      </c>
    </row>
    <row r="45" spans="1:5" s="9" customFormat="1" ht="18.75" x14ac:dyDescent="0.3">
      <c r="A45" s="19">
        <v>46198</v>
      </c>
      <c r="B45" s="17"/>
      <c r="C45" s="17">
        <v>180.6</v>
      </c>
      <c r="D45" s="17">
        <f t="shared" si="1"/>
        <v>-33.510000000000417</v>
      </c>
      <c r="E45" s="18" t="s">
        <v>273</v>
      </c>
    </row>
    <row r="46" spans="1:5" s="9" customFormat="1" ht="18.75" x14ac:dyDescent="0.3">
      <c r="A46" s="19">
        <v>46198</v>
      </c>
      <c r="B46" s="17"/>
      <c r="C46" s="17">
        <v>8.1999999999999993</v>
      </c>
      <c r="D46" s="17">
        <f t="shared" si="1"/>
        <v>-41.71000000000042</v>
      </c>
      <c r="E46" s="18" t="s">
        <v>351</v>
      </c>
    </row>
    <row r="47" spans="1:5" s="9" customFormat="1" ht="18.75" x14ac:dyDescent="0.3">
      <c r="A47" s="19">
        <v>46203</v>
      </c>
      <c r="B47" s="17">
        <v>6.59</v>
      </c>
      <c r="C47" s="17"/>
      <c r="D47" s="17">
        <f t="shared" si="1"/>
        <v>-35.120000000000417</v>
      </c>
      <c r="E47" s="18" t="s">
        <v>351</v>
      </c>
    </row>
    <row r="48" spans="1:5" s="9" customFormat="1" ht="18.75" x14ac:dyDescent="0.3">
      <c r="A48" s="19">
        <v>46204</v>
      </c>
      <c r="B48" s="17">
        <v>92.87</v>
      </c>
      <c r="C48" s="17"/>
      <c r="D48" s="17">
        <f t="shared" si="1"/>
        <v>57.749999999999588</v>
      </c>
      <c r="E48" s="18" t="s">
        <v>372</v>
      </c>
    </row>
    <row r="49" spans="1:5" s="9" customFormat="1" ht="18.75" x14ac:dyDescent="0.3">
      <c r="A49" s="19">
        <v>46204</v>
      </c>
      <c r="B49" s="17"/>
      <c r="C49" s="17">
        <v>0.43</v>
      </c>
      <c r="D49" s="17">
        <f t="shared" si="1"/>
        <v>57.319999999999588</v>
      </c>
      <c r="E49" s="18" t="s">
        <v>305</v>
      </c>
    </row>
    <row r="50" spans="1:5" s="9" customFormat="1" ht="18.75" x14ac:dyDescent="0.3">
      <c r="A50" s="19">
        <v>46204</v>
      </c>
      <c r="B50" s="17">
        <v>2.02</v>
      </c>
      <c r="C50" s="17"/>
      <c r="D50" s="17">
        <f t="shared" si="1"/>
        <v>59.339999999999591</v>
      </c>
      <c r="E50" s="18" t="s">
        <v>373</v>
      </c>
    </row>
    <row r="51" spans="1:5" s="9" customFormat="1" ht="18.75" x14ac:dyDescent="0.3">
      <c r="A51" s="19">
        <v>46204</v>
      </c>
      <c r="B51" s="17"/>
      <c r="C51" s="17"/>
      <c r="D51" s="17">
        <f t="shared" si="1"/>
        <v>59.339999999999591</v>
      </c>
      <c r="E51" s="18" t="s">
        <v>374</v>
      </c>
    </row>
    <row r="52" spans="1:5" s="9" customFormat="1" ht="18.75" x14ac:dyDescent="0.3">
      <c r="A52" s="19">
        <v>46205</v>
      </c>
      <c r="B52" s="17"/>
      <c r="C52" s="17">
        <v>3632.3</v>
      </c>
      <c r="D52" s="17">
        <f t="shared" si="1"/>
        <v>-3572.9600000000005</v>
      </c>
      <c r="E52" s="18" t="s">
        <v>380</v>
      </c>
    </row>
    <row r="53" spans="1:5" s="9" customFormat="1" ht="18.75" x14ac:dyDescent="0.3">
      <c r="A53" s="19">
        <v>46206</v>
      </c>
      <c r="B53" s="17">
        <v>155.5</v>
      </c>
      <c r="C53" s="17"/>
      <c r="D53" s="17">
        <f t="shared" si="1"/>
        <v>-3417.4600000000005</v>
      </c>
      <c r="E53" s="18" t="s">
        <v>383</v>
      </c>
    </row>
    <row r="54" spans="1:5" s="9" customFormat="1" ht="18.75" x14ac:dyDescent="0.3">
      <c r="A54" s="19">
        <v>46206</v>
      </c>
      <c r="B54" s="17">
        <v>200</v>
      </c>
      <c r="C54" s="17"/>
      <c r="D54" s="17">
        <f t="shared" si="1"/>
        <v>-3217.4600000000005</v>
      </c>
      <c r="E54" s="18" t="s">
        <v>374</v>
      </c>
    </row>
    <row r="55" spans="1:5" s="9" customFormat="1" ht="18.75" x14ac:dyDescent="0.3">
      <c r="A55" s="19">
        <v>46206</v>
      </c>
      <c r="B55" s="17">
        <v>28.34</v>
      </c>
      <c r="C55" s="17"/>
      <c r="D55" s="17">
        <f t="shared" si="1"/>
        <v>-3189.1200000000003</v>
      </c>
      <c r="E55" s="18" t="s">
        <v>386</v>
      </c>
    </row>
    <row r="56" spans="1:5" s="9" customFormat="1" ht="18.75" x14ac:dyDescent="0.3">
      <c r="A56" s="19">
        <v>46206</v>
      </c>
      <c r="B56" s="17">
        <v>31.1</v>
      </c>
      <c r="C56" s="17"/>
      <c r="D56" s="17">
        <f t="shared" si="1"/>
        <v>-3158.0200000000004</v>
      </c>
      <c r="E56" s="18" t="s">
        <v>388</v>
      </c>
    </row>
    <row r="57" spans="1:5" s="9" customFormat="1" ht="18.75" x14ac:dyDescent="0.3">
      <c r="A57" s="19">
        <v>46206</v>
      </c>
      <c r="B57" s="17">
        <v>170.42</v>
      </c>
      <c r="C57" s="17"/>
      <c r="D57" s="17">
        <f t="shared" si="1"/>
        <v>-2987.6000000000004</v>
      </c>
      <c r="E57" s="18" t="s">
        <v>390</v>
      </c>
    </row>
    <row r="58" spans="1:5" s="9" customFormat="1" ht="18.75" x14ac:dyDescent="0.3">
      <c r="A58" s="19">
        <v>46206</v>
      </c>
      <c r="B58" s="17"/>
      <c r="C58" s="17">
        <v>380</v>
      </c>
      <c r="D58" s="17">
        <f t="shared" si="1"/>
        <v>-3367.6000000000004</v>
      </c>
      <c r="E58" s="18" t="s">
        <v>391</v>
      </c>
    </row>
    <row r="59" spans="1:5" s="9" customFormat="1" ht="18.75" x14ac:dyDescent="0.3">
      <c r="A59" s="19">
        <v>46206</v>
      </c>
      <c r="B59" s="60">
        <v>2618.56</v>
      </c>
      <c r="C59" s="17"/>
      <c r="D59" s="17">
        <f t="shared" si="1"/>
        <v>-749.04000000000042</v>
      </c>
      <c r="E59" s="18" t="s">
        <v>395</v>
      </c>
    </row>
    <row r="60" spans="1:5" s="9" customFormat="1" ht="18.75" x14ac:dyDescent="0.3">
      <c r="A60" s="19">
        <v>46206</v>
      </c>
      <c r="B60" s="60">
        <v>800</v>
      </c>
      <c r="C60" s="17"/>
      <c r="D60" s="17">
        <f t="shared" si="1"/>
        <v>50.959999999999582</v>
      </c>
      <c r="E60" s="18" t="s">
        <v>396</v>
      </c>
    </row>
    <row r="61" spans="1:5" s="9" customFormat="1" ht="18.75" x14ac:dyDescent="0.3">
      <c r="A61" s="19">
        <v>46206</v>
      </c>
      <c r="B61" s="17">
        <f>181.11+155.5+31.02</f>
        <v>367.63</v>
      </c>
      <c r="C61" s="17"/>
      <c r="D61" s="17">
        <f t="shared" ref="D61:D148" si="2">D60+B61-C61</f>
        <v>418.58999999999958</v>
      </c>
      <c r="E61" s="18" t="s">
        <v>398</v>
      </c>
    </row>
    <row r="62" spans="1:5" s="9" customFormat="1" ht="18.75" x14ac:dyDescent="0.3">
      <c r="A62" s="19">
        <v>46209</v>
      </c>
      <c r="B62" s="17">
        <v>26.81</v>
      </c>
      <c r="C62" s="17"/>
      <c r="D62" s="17">
        <f t="shared" si="2"/>
        <v>445.39999999999958</v>
      </c>
      <c r="E62" s="18" t="s">
        <v>402</v>
      </c>
    </row>
    <row r="63" spans="1:5" s="9" customFormat="1" ht="18.75" x14ac:dyDescent="0.3">
      <c r="A63" s="19">
        <v>46209</v>
      </c>
      <c r="B63" s="17"/>
      <c r="C63" s="17">
        <v>70.67</v>
      </c>
      <c r="D63" s="17">
        <f t="shared" si="2"/>
        <v>374.72999999999956</v>
      </c>
      <c r="E63" s="18" t="s">
        <v>303</v>
      </c>
    </row>
    <row r="64" spans="1:5" s="9" customFormat="1" ht="18.75" x14ac:dyDescent="0.3">
      <c r="A64" s="19">
        <v>46209</v>
      </c>
      <c r="B64" s="17"/>
      <c r="C64" s="17">
        <v>19.32</v>
      </c>
      <c r="D64" s="17">
        <f t="shared" si="2"/>
        <v>355.40999999999957</v>
      </c>
      <c r="E64" s="18" t="s">
        <v>403</v>
      </c>
    </row>
    <row r="65" spans="1:5" s="9" customFormat="1" ht="18.75" x14ac:dyDescent="0.3">
      <c r="A65" s="19">
        <v>46210</v>
      </c>
      <c r="B65" s="17">
        <v>31.1</v>
      </c>
      <c r="C65" s="17"/>
      <c r="D65" s="17">
        <f t="shared" si="2"/>
        <v>386.50999999999959</v>
      </c>
      <c r="E65" s="18" t="s">
        <v>406</v>
      </c>
    </row>
    <row r="66" spans="1:5" s="9" customFormat="1" ht="18.75" x14ac:dyDescent="0.3">
      <c r="A66" s="19">
        <v>46210</v>
      </c>
      <c r="B66" s="17">
        <v>154.72999999999999</v>
      </c>
      <c r="C66" s="17"/>
      <c r="D66" s="17">
        <f t="shared" si="2"/>
        <v>541.23999999999955</v>
      </c>
      <c r="E66" s="18" t="s">
        <v>407</v>
      </c>
    </row>
    <row r="67" spans="1:5" s="9" customFormat="1" ht="18.75" x14ac:dyDescent="0.3">
      <c r="A67" s="19">
        <v>46210</v>
      </c>
      <c r="B67" s="17"/>
      <c r="C67" s="17">
        <v>100</v>
      </c>
      <c r="D67" s="17">
        <f t="shared" si="2"/>
        <v>441.23999999999955</v>
      </c>
      <c r="E67" s="18" t="s">
        <v>410</v>
      </c>
    </row>
    <row r="68" spans="1:5" s="9" customFormat="1" ht="18.75" x14ac:dyDescent="0.3">
      <c r="A68" s="19">
        <v>46211</v>
      </c>
      <c r="B68" s="60">
        <v>1000</v>
      </c>
      <c r="C68" s="17"/>
      <c r="D68" s="17">
        <f t="shared" si="2"/>
        <v>1441.2399999999996</v>
      </c>
      <c r="E68" s="18" t="s">
        <v>317</v>
      </c>
    </row>
    <row r="69" spans="1:5" s="9" customFormat="1" ht="18.75" x14ac:dyDescent="0.3">
      <c r="A69" s="19">
        <v>46211</v>
      </c>
      <c r="B69" s="17"/>
      <c r="C69" s="17">
        <v>1268.17</v>
      </c>
      <c r="D69" s="17">
        <f t="shared" si="2"/>
        <v>173.06999999999948</v>
      </c>
      <c r="E69" s="18" t="s">
        <v>354</v>
      </c>
    </row>
    <row r="70" spans="1:5" s="9" customFormat="1" ht="18.75" x14ac:dyDescent="0.3">
      <c r="A70" s="19">
        <v>46211</v>
      </c>
      <c r="B70" s="60">
        <v>1208.74</v>
      </c>
      <c r="C70" s="17"/>
      <c r="D70" s="17">
        <f t="shared" si="2"/>
        <v>1381.8099999999995</v>
      </c>
      <c r="E70" s="18" t="s">
        <v>417</v>
      </c>
    </row>
    <row r="71" spans="1:5" s="9" customFormat="1" ht="18.75" x14ac:dyDescent="0.3">
      <c r="A71" s="19">
        <v>46211</v>
      </c>
      <c r="B71" s="17"/>
      <c r="C71" s="60">
        <v>1208.74</v>
      </c>
      <c r="D71" s="17">
        <f t="shared" si="2"/>
        <v>173.06999999999948</v>
      </c>
      <c r="E71" s="18" t="s">
        <v>419</v>
      </c>
    </row>
    <row r="72" spans="1:5" s="9" customFormat="1" ht="18.75" x14ac:dyDescent="0.3">
      <c r="A72" s="19">
        <v>46212</v>
      </c>
      <c r="B72" s="17">
        <v>74.55</v>
      </c>
      <c r="C72" s="17"/>
      <c r="D72" s="17">
        <f t="shared" si="2"/>
        <v>247.61999999999949</v>
      </c>
      <c r="E72" s="18" t="s">
        <v>422</v>
      </c>
    </row>
    <row r="73" spans="1:5" s="9" customFormat="1" ht="18.75" x14ac:dyDescent="0.3">
      <c r="A73" s="19">
        <v>46216</v>
      </c>
      <c r="B73" s="17">
        <v>62.2</v>
      </c>
      <c r="C73" s="17"/>
      <c r="D73" s="17">
        <f t="shared" si="2"/>
        <v>309.81999999999948</v>
      </c>
      <c r="E73" s="18" t="s">
        <v>438</v>
      </c>
    </row>
    <row r="74" spans="1:5" s="9" customFormat="1" ht="18.75" x14ac:dyDescent="0.3">
      <c r="A74" s="19">
        <v>46216</v>
      </c>
      <c r="B74" s="17">
        <f>83.25+10.42</f>
        <v>93.67</v>
      </c>
      <c r="C74" s="17"/>
      <c r="D74" s="17">
        <f t="shared" si="2"/>
        <v>403.4899999999995</v>
      </c>
      <c r="E74" s="18" t="s">
        <v>439</v>
      </c>
    </row>
    <row r="75" spans="1:5" s="9" customFormat="1" ht="18.75" x14ac:dyDescent="0.3">
      <c r="A75" s="19">
        <v>46217</v>
      </c>
      <c r="B75" s="60">
        <v>2000</v>
      </c>
      <c r="C75" s="17"/>
      <c r="D75" s="17">
        <f t="shared" si="2"/>
        <v>2403.4899999999993</v>
      </c>
      <c r="E75" s="18" t="s">
        <v>317</v>
      </c>
    </row>
    <row r="76" spans="1:5" s="9" customFormat="1" ht="18.75" x14ac:dyDescent="0.3">
      <c r="A76" s="19">
        <v>46217</v>
      </c>
      <c r="B76" s="17"/>
      <c r="C76" s="17">
        <v>1121.3399999999999</v>
      </c>
      <c r="D76" s="17">
        <f t="shared" si="2"/>
        <v>1282.1499999999994</v>
      </c>
      <c r="E76" s="18" t="s">
        <v>354</v>
      </c>
    </row>
    <row r="77" spans="1:5" s="9" customFormat="1" ht="18.75" x14ac:dyDescent="0.3">
      <c r="A77" s="19">
        <v>46218</v>
      </c>
      <c r="B77" s="17"/>
      <c r="C77" s="17">
        <v>1000</v>
      </c>
      <c r="D77" s="17">
        <f t="shared" si="2"/>
        <v>282.14999999999941</v>
      </c>
      <c r="E77" s="18" t="s">
        <v>258</v>
      </c>
    </row>
    <row r="78" spans="1:5" s="9" customFormat="1" ht="18.75" x14ac:dyDescent="0.3">
      <c r="A78" s="19">
        <v>46218</v>
      </c>
      <c r="B78" s="17"/>
      <c r="C78" s="17">
        <v>89.32</v>
      </c>
      <c r="D78" s="17">
        <f t="shared" si="2"/>
        <v>192.82999999999942</v>
      </c>
      <c r="E78" s="18" t="s">
        <v>450</v>
      </c>
    </row>
    <row r="79" spans="1:5" s="9" customFormat="1" ht="18.75" x14ac:dyDescent="0.3">
      <c r="A79" s="19">
        <v>46218</v>
      </c>
      <c r="B79" s="17">
        <v>13.25</v>
      </c>
      <c r="C79" s="17"/>
      <c r="D79" s="17">
        <f t="shared" si="2"/>
        <v>206.07999999999942</v>
      </c>
      <c r="E79" s="18" t="s">
        <v>451</v>
      </c>
    </row>
    <row r="80" spans="1:5" s="9" customFormat="1" ht="18.75" x14ac:dyDescent="0.3">
      <c r="A80" s="19">
        <v>46218</v>
      </c>
      <c r="B80" s="17">
        <v>34.64</v>
      </c>
      <c r="C80" s="17"/>
      <c r="D80" s="17">
        <f t="shared" si="2"/>
        <v>240.7199999999994</v>
      </c>
      <c r="E80" s="18" t="s">
        <v>454</v>
      </c>
    </row>
    <row r="81" spans="1:5" s="9" customFormat="1" ht="18.75" x14ac:dyDescent="0.3">
      <c r="A81" s="19">
        <v>46220</v>
      </c>
      <c r="B81" s="17">
        <v>12.94</v>
      </c>
      <c r="C81" s="17"/>
      <c r="D81" s="17">
        <f t="shared" si="2"/>
        <v>253.6599999999994</v>
      </c>
      <c r="E81" s="18" t="s">
        <v>462</v>
      </c>
    </row>
    <row r="82" spans="1:5" s="9" customFormat="1" ht="18.75" x14ac:dyDescent="0.3">
      <c r="A82" s="19">
        <v>46220</v>
      </c>
      <c r="B82" s="17">
        <v>31.1</v>
      </c>
      <c r="C82" s="17"/>
      <c r="D82" s="17">
        <f t="shared" si="2"/>
        <v>284.75999999999942</v>
      </c>
      <c r="E82" s="18" t="s">
        <v>467</v>
      </c>
    </row>
    <row r="83" spans="1:5" s="9" customFormat="1" ht="18.75" x14ac:dyDescent="0.3">
      <c r="A83" s="19">
        <v>46220</v>
      </c>
      <c r="B83" s="17">
        <v>210.8</v>
      </c>
      <c r="C83" s="17"/>
      <c r="D83" s="17">
        <f t="shared" si="2"/>
        <v>495.55999999999943</v>
      </c>
      <c r="E83" s="18" t="s">
        <v>473</v>
      </c>
    </row>
    <row r="84" spans="1:5" s="9" customFormat="1" ht="18.75" x14ac:dyDescent="0.3">
      <c r="A84" s="19">
        <v>46223</v>
      </c>
      <c r="B84" s="17">
        <v>146.76</v>
      </c>
      <c r="C84" s="17"/>
      <c r="D84" s="17">
        <f t="shared" si="2"/>
        <v>642.31999999999948</v>
      </c>
      <c r="E84" s="18" t="s">
        <v>475</v>
      </c>
    </row>
    <row r="85" spans="1:5" s="9" customFormat="1" ht="18.75" x14ac:dyDescent="0.3">
      <c r="A85" s="19">
        <v>46223</v>
      </c>
      <c r="B85" s="17">
        <v>244.68</v>
      </c>
      <c r="C85" s="17"/>
      <c r="D85" s="17">
        <f t="shared" si="2"/>
        <v>886.99999999999955</v>
      </c>
      <c r="E85" s="18" t="s">
        <v>476</v>
      </c>
    </row>
    <row r="86" spans="1:5" s="9" customFormat="1" ht="18.75" x14ac:dyDescent="0.3">
      <c r="A86" s="19">
        <v>46223</v>
      </c>
      <c r="B86" s="17">
        <v>46.41</v>
      </c>
      <c r="C86" s="17"/>
      <c r="D86" s="17">
        <f t="shared" si="2"/>
        <v>933.40999999999951</v>
      </c>
      <c r="E86" s="18" t="s">
        <v>478</v>
      </c>
    </row>
    <row r="87" spans="1:5" s="9" customFormat="1" ht="18.75" x14ac:dyDescent="0.3">
      <c r="A87" s="19">
        <v>46224</v>
      </c>
      <c r="B87" s="17">
        <v>1000.06</v>
      </c>
      <c r="C87" s="17"/>
      <c r="D87" s="17">
        <f t="shared" si="2"/>
        <v>1933.4699999999993</v>
      </c>
      <c r="E87" s="18" t="s">
        <v>493</v>
      </c>
    </row>
    <row r="88" spans="1:5" s="9" customFormat="1" ht="18.75" x14ac:dyDescent="0.3">
      <c r="A88" s="19">
        <v>46224</v>
      </c>
      <c r="B88" s="17"/>
      <c r="C88" s="17">
        <v>120</v>
      </c>
      <c r="D88" s="17">
        <f t="shared" si="2"/>
        <v>1813.4699999999993</v>
      </c>
      <c r="E88" s="18" t="s">
        <v>495</v>
      </c>
    </row>
    <row r="89" spans="1:5" s="9" customFormat="1" ht="18.75" x14ac:dyDescent="0.3">
      <c r="A89" s="19">
        <v>46224</v>
      </c>
      <c r="B89" s="17"/>
      <c r="C89" s="17">
        <v>30</v>
      </c>
      <c r="D89" s="17">
        <f t="shared" si="2"/>
        <v>1783.4699999999993</v>
      </c>
      <c r="E89" s="18" t="s">
        <v>494</v>
      </c>
    </row>
    <row r="90" spans="1:5" s="9" customFormat="1" ht="18.75" x14ac:dyDescent="0.3">
      <c r="A90" s="19">
        <v>46224</v>
      </c>
      <c r="B90" s="17"/>
      <c r="C90" s="17">
        <v>600</v>
      </c>
      <c r="D90" s="17">
        <f t="shared" si="2"/>
        <v>1183.4699999999993</v>
      </c>
      <c r="E90" s="18" t="s">
        <v>494</v>
      </c>
    </row>
    <row r="91" spans="1:5" s="9" customFormat="1" ht="18.75" x14ac:dyDescent="0.3">
      <c r="A91" s="19">
        <v>46224</v>
      </c>
      <c r="B91" s="17"/>
      <c r="C91" s="17">
        <v>1164.3800000000001</v>
      </c>
      <c r="D91" s="17">
        <f t="shared" si="2"/>
        <v>19.089999999999236</v>
      </c>
      <c r="E91" s="18" t="s">
        <v>354</v>
      </c>
    </row>
    <row r="92" spans="1:5" s="9" customFormat="1" ht="18.75" x14ac:dyDescent="0.3">
      <c r="A92" s="19">
        <v>46224</v>
      </c>
      <c r="B92" s="17"/>
      <c r="C92" s="17">
        <v>1000.05</v>
      </c>
      <c r="D92" s="17">
        <f t="shared" si="2"/>
        <v>-980.96000000000072</v>
      </c>
      <c r="E92" s="18"/>
    </row>
    <row r="93" spans="1:5" s="9" customFormat="1" ht="18.75" x14ac:dyDescent="0.3">
      <c r="A93" s="19">
        <v>46224</v>
      </c>
      <c r="B93" s="17"/>
      <c r="C93" s="17">
        <v>73.05</v>
      </c>
      <c r="D93" s="17">
        <f t="shared" si="2"/>
        <v>-1054.0100000000007</v>
      </c>
      <c r="E93" s="18"/>
    </row>
    <row r="94" spans="1:5" s="9" customFormat="1" ht="18.75" x14ac:dyDescent="0.3">
      <c r="A94" s="19">
        <v>46225</v>
      </c>
      <c r="B94" s="17"/>
      <c r="C94" s="17">
        <v>100</v>
      </c>
      <c r="D94" s="17">
        <f t="shared" si="2"/>
        <v>-1154.0100000000007</v>
      </c>
      <c r="E94" s="18" t="s">
        <v>501</v>
      </c>
    </row>
    <row r="95" spans="1:5" s="9" customFormat="1" ht="18.75" x14ac:dyDescent="0.3">
      <c r="A95" s="19">
        <v>46226</v>
      </c>
      <c r="B95" s="17">
        <v>155.5</v>
      </c>
      <c r="C95" s="17"/>
      <c r="D95" s="17">
        <f t="shared" si="2"/>
        <v>-998.51000000000067</v>
      </c>
      <c r="E95" s="18" t="s">
        <v>502</v>
      </c>
    </row>
    <row r="96" spans="1:5" s="9" customFormat="1" ht="18.75" x14ac:dyDescent="0.3">
      <c r="A96" s="19">
        <v>46226</v>
      </c>
      <c r="B96" s="17">
        <v>217.7</v>
      </c>
      <c r="C96" s="17"/>
      <c r="D96" s="17">
        <f t="shared" si="2"/>
        <v>-780.81000000000063</v>
      </c>
      <c r="E96" s="18" t="s">
        <v>503</v>
      </c>
    </row>
    <row r="97" spans="1:5" s="9" customFormat="1" ht="18.75" x14ac:dyDescent="0.3">
      <c r="A97" s="19">
        <v>46226</v>
      </c>
      <c r="B97" s="17">
        <f>520.47+147.36</f>
        <v>667.83</v>
      </c>
      <c r="C97" s="17"/>
      <c r="D97" s="17">
        <f t="shared" si="2"/>
        <v>-112.98000000000059</v>
      </c>
      <c r="E97" s="18" t="s">
        <v>505</v>
      </c>
    </row>
    <row r="98" spans="1:5" s="9" customFormat="1" ht="18.75" x14ac:dyDescent="0.3">
      <c r="A98" s="19">
        <v>46226</v>
      </c>
      <c r="B98" s="17">
        <v>17.829999999999998</v>
      </c>
      <c r="C98" s="17"/>
      <c r="D98" s="17">
        <f t="shared" si="2"/>
        <v>-95.150000000000588</v>
      </c>
      <c r="E98" s="18" t="s">
        <v>507</v>
      </c>
    </row>
    <row r="99" spans="1:5" s="9" customFormat="1" ht="18.75" x14ac:dyDescent="0.3">
      <c r="A99" s="19">
        <v>46226</v>
      </c>
      <c r="B99" s="17">
        <v>44.64</v>
      </c>
      <c r="C99" s="17"/>
      <c r="D99" s="17">
        <f t="shared" si="2"/>
        <v>-50.510000000000588</v>
      </c>
      <c r="E99" s="18" t="s">
        <v>509</v>
      </c>
    </row>
    <row r="100" spans="1:5" s="9" customFormat="1" ht="18.75" x14ac:dyDescent="0.3">
      <c r="A100" s="19">
        <v>46230</v>
      </c>
      <c r="B100" s="17"/>
      <c r="C100" s="17">
        <v>1340.43</v>
      </c>
      <c r="D100" s="17">
        <f t="shared" si="2"/>
        <v>-1390.9400000000007</v>
      </c>
      <c r="E100" s="18" t="s">
        <v>354</v>
      </c>
    </row>
    <row r="101" spans="1:5" s="9" customFormat="1" ht="18.75" x14ac:dyDescent="0.3">
      <c r="A101" s="19">
        <v>46230</v>
      </c>
      <c r="B101" s="17"/>
      <c r="C101" s="17">
        <v>750</v>
      </c>
      <c r="D101" s="17">
        <f t="shared" si="2"/>
        <v>-2140.9400000000005</v>
      </c>
      <c r="E101" s="18" t="s">
        <v>495</v>
      </c>
    </row>
    <row r="102" spans="1:5" s="9" customFormat="1" ht="18.75" x14ac:dyDescent="0.3">
      <c r="A102" s="19">
        <v>46230</v>
      </c>
      <c r="B102" s="17"/>
      <c r="C102" s="17">
        <v>75</v>
      </c>
      <c r="D102" s="17">
        <f t="shared" si="2"/>
        <v>-2215.9400000000005</v>
      </c>
      <c r="E102" s="18" t="s">
        <v>495</v>
      </c>
    </row>
    <row r="103" spans="1:5" s="9" customFormat="1" ht="18.75" x14ac:dyDescent="0.3">
      <c r="A103" s="19">
        <v>46230</v>
      </c>
      <c r="B103" s="17"/>
      <c r="C103" s="17">
        <v>1070</v>
      </c>
      <c r="D103" s="17">
        <f t="shared" si="2"/>
        <v>-3285.9400000000005</v>
      </c>
      <c r="E103" s="18" t="s">
        <v>354</v>
      </c>
    </row>
    <row r="104" spans="1:5" s="9" customFormat="1" ht="18.75" x14ac:dyDescent="0.3">
      <c r="A104" s="19">
        <v>46230</v>
      </c>
      <c r="B104" s="17">
        <v>370.4</v>
      </c>
      <c r="C104" s="17"/>
      <c r="D104" s="17">
        <f t="shared" si="2"/>
        <v>-2915.5400000000004</v>
      </c>
      <c r="E104" s="18" t="s">
        <v>514</v>
      </c>
    </row>
    <row r="105" spans="1:5" s="9" customFormat="1" ht="18.75" x14ac:dyDescent="0.3">
      <c r="A105" s="19">
        <v>46230</v>
      </c>
      <c r="B105" s="17">
        <v>250.7</v>
      </c>
      <c r="C105" s="17"/>
      <c r="D105" s="17">
        <f t="shared" si="2"/>
        <v>-2664.8400000000006</v>
      </c>
      <c r="E105" s="18" t="s">
        <v>515</v>
      </c>
    </row>
    <row r="106" spans="1:5" s="9" customFormat="1" ht="18.75" x14ac:dyDescent="0.3">
      <c r="A106" s="19">
        <v>46230</v>
      </c>
      <c r="B106" s="17">
        <v>258.69</v>
      </c>
      <c r="C106" s="17"/>
      <c r="D106" s="17">
        <f t="shared" si="2"/>
        <v>-2406.1500000000005</v>
      </c>
      <c r="E106" s="18" t="s">
        <v>516</v>
      </c>
    </row>
    <row r="107" spans="1:5" s="9" customFormat="1" ht="18.75" x14ac:dyDescent="0.3">
      <c r="A107" s="19">
        <v>46231</v>
      </c>
      <c r="B107" s="17">
        <v>49.78</v>
      </c>
      <c r="C107" s="17"/>
      <c r="D107" s="17">
        <f t="shared" si="2"/>
        <v>-2356.3700000000003</v>
      </c>
      <c r="E107" s="18" t="s">
        <v>521</v>
      </c>
    </row>
    <row r="108" spans="1:5" s="9" customFormat="1" ht="18.75" x14ac:dyDescent="0.3">
      <c r="A108" s="19">
        <v>46231</v>
      </c>
      <c r="B108" s="17">
        <v>199.66</v>
      </c>
      <c r="C108" s="17"/>
      <c r="D108" s="17">
        <f t="shared" si="2"/>
        <v>-2156.7100000000005</v>
      </c>
      <c r="E108" s="18" t="s">
        <v>524</v>
      </c>
    </row>
    <row r="109" spans="1:5" s="9" customFormat="1" ht="18.75" x14ac:dyDescent="0.3">
      <c r="A109" s="19">
        <v>46231</v>
      </c>
      <c r="B109" s="17">
        <v>22.38</v>
      </c>
      <c r="C109" s="17"/>
      <c r="D109" s="17">
        <f t="shared" si="2"/>
        <v>-2134.3300000000004</v>
      </c>
      <c r="E109" s="18" t="s">
        <v>525</v>
      </c>
    </row>
    <row r="110" spans="1:5" s="9" customFormat="1" ht="18.75" x14ac:dyDescent="0.3">
      <c r="A110" s="19">
        <v>46232</v>
      </c>
      <c r="B110" s="17"/>
      <c r="C110" s="17">
        <v>58.22</v>
      </c>
      <c r="D110" s="17">
        <f t="shared" si="2"/>
        <v>-2192.5500000000002</v>
      </c>
      <c r="E110" s="18" t="s">
        <v>526</v>
      </c>
    </row>
    <row r="111" spans="1:5" s="9" customFormat="1" ht="18.75" x14ac:dyDescent="0.3">
      <c r="A111" s="19">
        <v>46232</v>
      </c>
      <c r="B111" s="17"/>
      <c r="C111" s="17">
        <v>300</v>
      </c>
      <c r="D111" s="17">
        <f t="shared" si="2"/>
        <v>-2492.5500000000002</v>
      </c>
      <c r="E111" s="18" t="s">
        <v>495</v>
      </c>
    </row>
    <row r="112" spans="1:5" s="9" customFormat="1" ht="18.75" x14ac:dyDescent="0.3">
      <c r="A112" s="19">
        <v>46232</v>
      </c>
      <c r="B112" s="17"/>
      <c r="C112" s="17">
        <v>100</v>
      </c>
      <c r="D112" s="17">
        <f t="shared" si="2"/>
        <v>-2592.5500000000002</v>
      </c>
      <c r="E112" s="18" t="s">
        <v>495</v>
      </c>
    </row>
    <row r="113" spans="1:5" s="9" customFormat="1" ht="18.75" x14ac:dyDescent="0.3">
      <c r="A113" s="19">
        <v>46232</v>
      </c>
      <c r="B113" s="17"/>
      <c r="C113" s="17">
        <v>40</v>
      </c>
      <c r="D113" s="17">
        <f t="shared" si="2"/>
        <v>-2632.55</v>
      </c>
      <c r="E113" s="18" t="s">
        <v>450</v>
      </c>
    </row>
    <row r="114" spans="1:5" s="9" customFormat="1" ht="18.75" x14ac:dyDescent="0.3">
      <c r="A114" s="19">
        <v>46233</v>
      </c>
      <c r="B114" s="60">
        <v>3000</v>
      </c>
      <c r="C114" s="17"/>
      <c r="D114" s="17">
        <f t="shared" si="2"/>
        <v>367.44999999999982</v>
      </c>
      <c r="E114" s="18" t="s">
        <v>531</v>
      </c>
    </row>
    <row r="115" spans="1:5" s="9" customFormat="1" ht="18.75" x14ac:dyDescent="0.3">
      <c r="A115" s="19">
        <v>46237</v>
      </c>
      <c r="B115" s="17">
        <v>654.57000000000005</v>
      </c>
      <c r="C115" s="17"/>
      <c r="D115" s="17">
        <f t="shared" si="2"/>
        <v>1022.0199999999999</v>
      </c>
      <c r="E115" s="18" t="s">
        <v>535</v>
      </c>
    </row>
    <row r="116" spans="1:5" s="9" customFormat="1" ht="18.75" x14ac:dyDescent="0.3">
      <c r="A116" s="19">
        <v>46237</v>
      </c>
      <c r="B116" s="17">
        <v>31.09</v>
      </c>
      <c r="C116" s="17"/>
      <c r="D116" s="17">
        <f t="shared" si="2"/>
        <v>1053.1099999999999</v>
      </c>
      <c r="E116" s="18" t="s">
        <v>536</v>
      </c>
    </row>
    <row r="117" spans="1:5" s="9" customFormat="1" ht="18.75" x14ac:dyDescent="0.3">
      <c r="A117" s="19">
        <v>46237</v>
      </c>
      <c r="B117" s="17">
        <v>63.94</v>
      </c>
      <c r="C117" s="17"/>
      <c r="D117" s="17">
        <f t="shared" si="2"/>
        <v>1117.05</v>
      </c>
      <c r="E117" s="18" t="s">
        <v>537</v>
      </c>
    </row>
    <row r="118" spans="1:5" s="9" customFormat="1" ht="18.75" x14ac:dyDescent="0.3">
      <c r="A118" s="19">
        <v>46237</v>
      </c>
      <c r="B118" s="17">
        <v>33.72</v>
      </c>
      <c r="C118" s="17"/>
      <c r="D118" s="17">
        <f t="shared" si="2"/>
        <v>1150.77</v>
      </c>
      <c r="E118" s="18" t="s">
        <v>538</v>
      </c>
    </row>
    <row r="119" spans="1:5" s="9" customFormat="1" ht="18.75" x14ac:dyDescent="0.3">
      <c r="A119" s="19">
        <v>46237</v>
      </c>
      <c r="B119" s="17">
        <v>105.05</v>
      </c>
      <c r="C119" s="17"/>
      <c r="D119" s="17">
        <f t="shared" si="2"/>
        <v>1255.82</v>
      </c>
      <c r="E119" s="18" t="s">
        <v>539</v>
      </c>
    </row>
    <row r="120" spans="1:5" s="9" customFormat="1" ht="18.75" x14ac:dyDescent="0.3">
      <c r="A120" s="19">
        <v>46238</v>
      </c>
      <c r="B120" s="17"/>
      <c r="C120" s="17">
        <v>800</v>
      </c>
      <c r="D120" s="17">
        <f t="shared" si="2"/>
        <v>455.81999999999994</v>
      </c>
      <c r="E120" s="18" t="s">
        <v>541</v>
      </c>
    </row>
    <row r="121" spans="1:5" s="9" customFormat="1" ht="18.75" x14ac:dyDescent="0.3">
      <c r="A121" s="19">
        <v>46238</v>
      </c>
      <c r="B121" s="17">
        <v>6.06</v>
      </c>
      <c r="C121" s="17"/>
      <c r="D121" s="17">
        <f t="shared" si="2"/>
        <v>461.87999999999994</v>
      </c>
      <c r="E121" s="18"/>
    </row>
    <row r="122" spans="1:5" s="9" customFormat="1" ht="18.75" x14ac:dyDescent="0.3">
      <c r="A122" s="19">
        <v>46238</v>
      </c>
      <c r="B122" s="17">
        <v>282.06</v>
      </c>
      <c r="C122" s="17"/>
      <c r="D122" s="17">
        <f t="shared" si="2"/>
        <v>743.93999999999994</v>
      </c>
      <c r="E122" s="18" t="s">
        <v>551</v>
      </c>
    </row>
    <row r="123" spans="1:5" s="9" customFormat="1" ht="18.75" x14ac:dyDescent="0.3">
      <c r="A123" s="19">
        <v>46238</v>
      </c>
      <c r="B123" s="17">
        <f>186.6+27.32</f>
        <v>213.92</v>
      </c>
      <c r="C123" s="17"/>
      <c r="D123" s="17">
        <f t="shared" si="2"/>
        <v>957.8599999999999</v>
      </c>
      <c r="E123" s="18" t="s">
        <v>555</v>
      </c>
    </row>
    <row r="124" spans="1:5" s="9" customFormat="1" ht="18.75" x14ac:dyDescent="0.3">
      <c r="A124" s="19">
        <v>46238</v>
      </c>
      <c r="B124" s="17">
        <v>531.5</v>
      </c>
      <c r="C124" s="17"/>
      <c r="D124" s="17">
        <f t="shared" si="2"/>
        <v>1489.36</v>
      </c>
      <c r="E124" s="18" t="s">
        <v>556</v>
      </c>
    </row>
    <row r="125" spans="1:5" s="9" customFormat="1" ht="18.75" x14ac:dyDescent="0.3">
      <c r="A125" s="19">
        <v>46238</v>
      </c>
      <c r="B125" s="17">
        <v>320.64999999999998</v>
      </c>
      <c r="C125" s="17"/>
      <c r="D125" s="17">
        <f t="shared" si="2"/>
        <v>1810.0099999999998</v>
      </c>
      <c r="E125" s="18" t="s">
        <v>557</v>
      </c>
    </row>
    <row r="126" spans="1:5" s="9" customFormat="1" ht="18.75" x14ac:dyDescent="0.3">
      <c r="A126" s="19">
        <v>46238</v>
      </c>
      <c r="B126" s="17"/>
      <c r="C126" s="17">
        <v>1751.95</v>
      </c>
      <c r="D126" s="17">
        <f t="shared" si="2"/>
        <v>58.059999999999718</v>
      </c>
      <c r="E126" s="18" t="s">
        <v>558</v>
      </c>
    </row>
    <row r="127" spans="1:5" s="9" customFormat="1" ht="18.75" x14ac:dyDescent="0.3">
      <c r="A127" s="19"/>
      <c r="B127" s="17">
        <v>39.35</v>
      </c>
      <c r="C127" s="17"/>
      <c r="D127" s="17">
        <f t="shared" si="2"/>
        <v>97.409999999999712</v>
      </c>
      <c r="E127" s="18"/>
    </row>
    <row r="128" spans="1:5" s="9" customFormat="1" ht="18.75" x14ac:dyDescent="0.3">
      <c r="A128" s="19"/>
      <c r="B128" s="17"/>
      <c r="C128" s="17">
        <v>5</v>
      </c>
      <c r="D128" s="17">
        <f t="shared" si="2"/>
        <v>92.409999999999712</v>
      </c>
      <c r="E128" s="18" t="s">
        <v>562</v>
      </c>
    </row>
    <row r="129" spans="1:5" s="9" customFormat="1" ht="18.75" x14ac:dyDescent="0.3">
      <c r="A129" s="19"/>
      <c r="B129" s="17">
        <v>320.64999999999998</v>
      </c>
      <c r="C129" s="17"/>
      <c r="D129" s="17">
        <f t="shared" si="2"/>
        <v>413.05999999999972</v>
      </c>
      <c r="E129" s="18" t="s">
        <v>557</v>
      </c>
    </row>
    <row r="130" spans="1:5" s="9" customFormat="1" ht="18.75" x14ac:dyDescent="0.3">
      <c r="A130" s="19"/>
      <c r="B130" s="17">
        <v>100.85</v>
      </c>
      <c r="C130" s="17"/>
      <c r="D130" s="17">
        <f t="shared" si="2"/>
        <v>513.90999999999974</v>
      </c>
      <c r="E130" s="18" t="s">
        <v>567</v>
      </c>
    </row>
    <row r="131" spans="1:5" s="9" customFormat="1" ht="18.75" x14ac:dyDescent="0.3">
      <c r="A131" s="19"/>
      <c r="B131" s="17">
        <v>684</v>
      </c>
      <c r="C131" s="17"/>
      <c r="D131" s="17">
        <f t="shared" si="2"/>
        <v>1197.9099999999999</v>
      </c>
      <c r="E131" s="18" t="s">
        <v>568</v>
      </c>
    </row>
    <row r="132" spans="1:5" s="9" customFormat="1" ht="18.75" x14ac:dyDescent="0.3">
      <c r="A132" s="19"/>
      <c r="B132" s="17">
        <v>31.25</v>
      </c>
      <c r="C132" s="17"/>
      <c r="D132" s="17">
        <f t="shared" si="2"/>
        <v>1229.1599999999999</v>
      </c>
      <c r="E132" s="18" t="s">
        <v>570</v>
      </c>
    </row>
    <row r="133" spans="1:5" s="9" customFormat="1" ht="18.75" x14ac:dyDescent="0.3">
      <c r="A133" s="19"/>
      <c r="B133" s="17"/>
      <c r="C133" s="17">
        <v>2</v>
      </c>
      <c r="D133" s="17">
        <f t="shared" si="2"/>
        <v>1227.1599999999999</v>
      </c>
      <c r="E133" s="18"/>
    </row>
    <row r="134" spans="1:5" s="9" customFormat="1" ht="18.75" x14ac:dyDescent="0.3">
      <c r="A134" s="19"/>
      <c r="B134" s="17"/>
      <c r="C134" s="17">
        <v>100</v>
      </c>
      <c r="D134" s="17">
        <f t="shared" si="2"/>
        <v>1127.1599999999999</v>
      </c>
      <c r="E134" s="18" t="s">
        <v>576</v>
      </c>
    </row>
    <row r="135" spans="1:5" s="9" customFormat="1" ht="18.75" x14ac:dyDescent="0.3">
      <c r="A135" s="19"/>
      <c r="B135" s="17"/>
      <c r="C135" s="17">
        <v>5167.79</v>
      </c>
      <c r="D135" s="17">
        <f t="shared" si="2"/>
        <v>-4040.63</v>
      </c>
      <c r="E135" s="18" t="s">
        <v>578</v>
      </c>
    </row>
    <row r="136" spans="1:5" s="9" customFormat="1" ht="18.75" x14ac:dyDescent="0.3">
      <c r="A136" s="19"/>
      <c r="B136" s="17"/>
      <c r="C136" s="17"/>
      <c r="D136" s="17">
        <f t="shared" si="2"/>
        <v>-4040.63</v>
      </c>
      <c r="E136" s="18" t="s">
        <v>577</v>
      </c>
    </row>
    <row r="137" spans="1:5" s="9" customFormat="1" ht="18.75" x14ac:dyDescent="0.3">
      <c r="A137" s="19">
        <v>46245</v>
      </c>
      <c r="B137" s="17">
        <v>93.3</v>
      </c>
      <c r="C137" s="17"/>
      <c r="D137" s="17">
        <f t="shared" si="2"/>
        <v>-3947.33</v>
      </c>
      <c r="E137" s="18" t="s">
        <v>582</v>
      </c>
    </row>
    <row r="138" spans="1:5" s="9" customFormat="1" ht="18.75" x14ac:dyDescent="0.3">
      <c r="A138" s="19">
        <v>46245</v>
      </c>
      <c r="B138" s="17">
        <v>170.72</v>
      </c>
      <c r="C138" s="17"/>
      <c r="D138" s="17">
        <f t="shared" si="2"/>
        <v>-3776.61</v>
      </c>
      <c r="E138" s="18" t="s">
        <v>585</v>
      </c>
    </row>
    <row r="139" spans="1:5" s="9" customFormat="1" ht="18.75" x14ac:dyDescent="0.3">
      <c r="A139" s="19">
        <v>46245</v>
      </c>
      <c r="B139" s="17">
        <v>251.92</v>
      </c>
      <c r="C139" s="17"/>
      <c r="D139" s="17">
        <f t="shared" si="2"/>
        <v>-3524.69</v>
      </c>
      <c r="E139" s="18" t="s">
        <v>586</v>
      </c>
    </row>
    <row r="140" spans="1:5" s="9" customFormat="1" ht="18.75" x14ac:dyDescent="0.3">
      <c r="A140" s="19">
        <v>46245</v>
      </c>
      <c r="B140" s="17">
        <v>277.52999999999997</v>
      </c>
      <c r="C140" s="17"/>
      <c r="D140" s="17">
        <f t="shared" si="2"/>
        <v>-3247.16</v>
      </c>
      <c r="E140" s="18" t="s">
        <v>587</v>
      </c>
    </row>
    <row r="141" spans="1:5" s="9" customFormat="1" ht="18.75" x14ac:dyDescent="0.3">
      <c r="A141" s="19">
        <v>46245</v>
      </c>
      <c r="B141" s="17">
        <f>165.59+125.02</f>
        <v>290.61</v>
      </c>
      <c r="C141" s="17"/>
      <c r="D141" s="17">
        <f t="shared" si="2"/>
        <v>-2956.5499999999997</v>
      </c>
      <c r="E141" s="18" t="s">
        <v>590</v>
      </c>
    </row>
    <row r="142" spans="1:5" s="9" customFormat="1" ht="18.75" x14ac:dyDescent="0.3">
      <c r="A142" s="19">
        <v>46245</v>
      </c>
      <c r="B142" s="17">
        <v>2.21</v>
      </c>
      <c r="C142" s="17"/>
      <c r="D142" s="17">
        <f t="shared" si="2"/>
        <v>-2954.3399999999997</v>
      </c>
      <c r="E142" s="18" t="s">
        <v>591</v>
      </c>
    </row>
    <row r="143" spans="1:5" s="9" customFormat="1" ht="18.75" x14ac:dyDescent="0.3">
      <c r="A143" s="19">
        <v>46246</v>
      </c>
      <c r="B143" s="17"/>
      <c r="C143" s="17">
        <v>1000</v>
      </c>
      <c r="D143" s="17">
        <f t="shared" si="2"/>
        <v>-3954.3399999999997</v>
      </c>
      <c r="E143" s="18" t="s">
        <v>354</v>
      </c>
    </row>
    <row r="144" spans="1:5" s="9" customFormat="1" ht="18.75" x14ac:dyDescent="0.3">
      <c r="A144" s="19">
        <v>46246</v>
      </c>
      <c r="B144" s="17">
        <v>31.1</v>
      </c>
      <c r="C144" s="17"/>
      <c r="D144" s="17">
        <f t="shared" si="2"/>
        <v>-3923.24</v>
      </c>
      <c r="E144" s="18" t="s">
        <v>593</v>
      </c>
    </row>
    <row r="145" spans="1:5" s="9" customFormat="1" ht="18.75" x14ac:dyDescent="0.3">
      <c r="A145" s="19">
        <v>46246</v>
      </c>
      <c r="B145" s="17">
        <v>97.17</v>
      </c>
      <c r="C145" s="17"/>
      <c r="D145" s="17">
        <f t="shared" si="2"/>
        <v>-3826.0699999999997</v>
      </c>
      <c r="E145" s="18" t="s">
        <v>596</v>
      </c>
    </row>
    <row r="146" spans="1:5" s="9" customFormat="1" ht="18.75" x14ac:dyDescent="0.3">
      <c r="A146" s="19">
        <v>46246</v>
      </c>
      <c r="B146" s="17">
        <v>154.22</v>
      </c>
      <c r="C146" s="17"/>
      <c r="D146" s="17">
        <f t="shared" si="2"/>
        <v>-3671.85</v>
      </c>
      <c r="E146" s="18" t="s">
        <v>598</v>
      </c>
    </row>
    <row r="147" spans="1:5" s="9" customFormat="1" ht="18.75" x14ac:dyDescent="0.3">
      <c r="A147" s="19">
        <v>46246</v>
      </c>
      <c r="B147" s="17">
        <v>121.26</v>
      </c>
      <c r="C147" s="17"/>
      <c r="D147" s="17">
        <f t="shared" si="2"/>
        <v>-3550.5899999999997</v>
      </c>
      <c r="E147" s="18" t="s">
        <v>602</v>
      </c>
    </row>
    <row r="148" spans="1:5" s="9" customFormat="1" ht="18.75" x14ac:dyDescent="0.3">
      <c r="A148" s="19">
        <v>46246</v>
      </c>
      <c r="B148" s="17"/>
      <c r="C148" s="17">
        <v>13.8</v>
      </c>
      <c r="D148" s="17">
        <f t="shared" si="2"/>
        <v>-3564.39</v>
      </c>
      <c r="E148" s="18"/>
    </row>
    <row r="149" spans="1:5" s="9" customFormat="1" ht="18.75" x14ac:dyDescent="0.3">
      <c r="A149" s="19">
        <v>46246</v>
      </c>
      <c r="B149" s="17">
        <v>192.96</v>
      </c>
      <c r="C149" s="17"/>
      <c r="D149" s="17">
        <f t="shared" ref="D149:D274" si="3">D148+B149-C149</f>
        <v>-3371.43</v>
      </c>
      <c r="E149" s="18"/>
    </row>
    <row r="150" spans="1:5" s="9" customFormat="1" ht="18.75" x14ac:dyDescent="0.3">
      <c r="A150" s="19">
        <v>46246</v>
      </c>
      <c r="B150" s="17">
        <v>4078.51</v>
      </c>
      <c r="C150" s="17"/>
      <c r="D150" s="17">
        <f t="shared" si="3"/>
        <v>707.08000000000038</v>
      </c>
      <c r="E150" s="18" t="s">
        <v>607</v>
      </c>
    </row>
    <row r="151" spans="1:5" s="9" customFormat="1" ht="18.75" x14ac:dyDescent="0.3">
      <c r="A151" s="19">
        <v>46247</v>
      </c>
      <c r="B151" s="17">
        <v>11.02</v>
      </c>
      <c r="C151" s="17"/>
      <c r="D151" s="17">
        <f t="shared" si="3"/>
        <v>718.10000000000036</v>
      </c>
      <c r="E151" s="18" t="s">
        <v>610</v>
      </c>
    </row>
    <row r="152" spans="1:5" s="9" customFormat="1" ht="18.75" x14ac:dyDescent="0.3">
      <c r="A152" s="19">
        <v>46247</v>
      </c>
      <c r="B152" s="17">
        <v>26.74</v>
      </c>
      <c r="C152" s="17"/>
      <c r="D152" s="17">
        <f t="shared" si="3"/>
        <v>744.84000000000037</v>
      </c>
      <c r="E152" s="18" t="s">
        <v>612</v>
      </c>
    </row>
    <row r="153" spans="1:5" s="9" customFormat="1" ht="18.75" x14ac:dyDescent="0.3">
      <c r="A153" s="19">
        <v>46247</v>
      </c>
      <c r="B153" s="17">
        <v>109.2</v>
      </c>
      <c r="C153" s="17"/>
      <c r="D153" s="60">
        <f t="shared" si="3"/>
        <v>854.04000000000042</v>
      </c>
      <c r="E153" s="18" t="s">
        <v>616</v>
      </c>
    </row>
    <row r="154" spans="1:5" s="9" customFormat="1" ht="18.75" x14ac:dyDescent="0.3">
      <c r="A154" s="19">
        <v>46247</v>
      </c>
      <c r="B154" s="17">
        <v>873.35</v>
      </c>
      <c r="C154" s="17"/>
      <c r="D154" s="17">
        <f t="shared" si="3"/>
        <v>1727.3900000000003</v>
      </c>
      <c r="E154" s="18" t="s">
        <v>618</v>
      </c>
    </row>
    <row r="155" spans="1:5" s="9" customFormat="1" ht="18.75" x14ac:dyDescent="0.3">
      <c r="A155" s="19">
        <v>46247</v>
      </c>
      <c r="B155" s="17">
        <v>608.42999999999995</v>
      </c>
      <c r="C155" s="17"/>
      <c r="D155" s="17">
        <f t="shared" si="3"/>
        <v>2335.8200000000002</v>
      </c>
      <c r="E155" s="18" t="s">
        <v>623</v>
      </c>
    </row>
    <row r="156" spans="1:5" s="9" customFormat="1" ht="18.75" x14ac:dyDescent="0.3">
      <c r="A156" s="19">
        <v>46247</v>
      </c>
      <c r="B156" s="17">
        <v>274.08999999999997</v>
      </c>
      <c r="C156" s="17"/>
      <c r="D156" s="17">
        <f t="shared" si="3"/>
        <v>2609.9100000000003</v>
      </c>
      <c r="E156" s="18" t="s">
        <v>625</v>
      </c>
    </row>
    <row r="157" spans="1:5" s="9" customFormat="1" ht="18.75" x14ac:dyDescent="0.3">
      <c r="A157" s="19">
        <v>46247</v>
      </c>
      <c r="B157" s="17"/>
      <c r="C157" s="17">
        <v>1155.25</v>
      </c>
      <c r="D157" s="17">
        <f t="shared" si="3"/>
        <v>1454.6600000000003</v>
      </c>
      <c r="E157" s="18" t="s">
        <v>558</v>
      </c>
    </row>
    <row r="158" spans="1:5" s="9" customFormat="1" ht="18.75" x14ac:dyDescent="0.3">
      <c r="A158" s="19">
        <v>46248</v>
      </c>
      <c r="B158" s="17"/>
      <c r="C158" s="17">
        <v>450.76</v>
      </c>
      <c r="D158" s="17">
        <f t="shared" si="3"/>
        <v>1003.9000000000003</v>
      </c>
      <c r="E158" s="18" t="s">
        <v>540</v>
      </c>
    </row>
    <row r="159" spans="1:5" s="9" customFormat="1" ht="18.75" x14ac:dyDescent="0.3">
      <c r="A159" s="19">
        <v>46248</v>
      </c>
      <c r="B159" s="17">
        <v>41.01</v>
      </c>
      <c r="C159" s="17"/>
      <c r="D159" s="17">
        <f t="shared" si="3"/>
        <v>1044.9100000000003</v>
      </c>
      <c r="E159" s="18" t="s">
        <v>630</v>
      </c>
    </row>
    <row r="160" spans="1:5" s="9" customFormat="1" ht="19.5" customHeight="1" x14ac:dyDescent="0.3">
      <c r="A160" s="19">
        <v>46248</v>
      </c>
      <c r="B160" s="17">
        <v>3.74</v>
      </c>
      <c r="C160" s="17"/>
      <c r="D160" s="17">
        <f t="shared" si="3"/>
        <v>1048.6500000000003</v>
      </c>
      <c r="E160" s="18" t="s">
        <v>633</v>
      </c>
    </row>
    <row r="161" spans="1:5" s="9" customFormat="1" ht="19.5" customHeight="1" x14ac:dyDescent="0.3">
      <c r="A161" s="19">
        <v>46248</v>
      </c>
      <c r="B161" s="17">
        <v>153.66</v>
      </c>
      <c r="C161" s="17"/>
      <c r="D161" s="17">
        <f t="shared" si="3"/>
        <v>1202.3100000000004</v>
      </c>
      <c r="E161" s="18" t="s">
        <v>634</v>
      </c>
    </row>
    <row r="162" spans="1:5" s="9" customFormat="1" ht="19.5" customHeight="1" x14ac:dyDescent="0.3">
      <c r="A162" s="19">
        <v>46248</v>
      </c>
      <c r="B162" s="17">
        <v>235.89</v>
      </c>
      <c r="C162" s="17"/>
      <c r="D162" s="17">
        <f t="shared" si="3"/>
        <v>1438.2000000000003</v>
      </c>
      <c r="E162" s="18" t="s">
        <v>635</v>
      </c>
    </row>
    <row r="163" spans="1:5" s="9" customFormat="1" ht="19.5" customHeight="1" x14ac:dyDescent="0.3">
      <c r="A163" s="19">
        <v>46248</v>
      </c>
      <c r="B163" s="17">
        <v>15.57</v>
      </c>
      <c r="C163" s="17"/>
      <c r="D163" s="17">
        <f t="shared" si="3"/>
        <v>1453.7700000000002</v>
      </c>
      <c r="E163" s="18" t="s">
        <v>637</v>
      </c>
    </row>
    <row r="164" spans="1:5" s="9" customFormat="1" ht="19.5" customHeight="1" x14ac:dyDescent="0.3">
      <c r="A164" s="19">
        <v>46248</v>
      </c>
      <c r="B164" s="17"/>
      <c r="C164" s="17">
        <v>39.36</v>
      </c>
      <c r="D164" s="17">
        <f t="shared" si="3"/>
        <v>1414.4100000000003</v>
      </c>
      <c r="E164" s="18" t="s">
        <v>639</v>
      </c>
    </row>
    <row r="165" spans="1:5" s="9" customFormat="1" ht="19.5" customHeight="1" x14ac:dyDescent="0.3">
      <c r="A165" s="19">
        <v>46251</v>
      </c>
      <c r="B165" s="17">
        <v>108.59</v>
      </c>
      <c r="C165" s="17"/>
      <c r="D165" s="17">
        <f t="shared" si="3"/>
        <v>1523.0000000000002</v>
      </c>
      <c r="E165" s="18" t="s">
        <v>641</v>
      </c>
    </row>
    <row r="166" spans="1:5" s="9" customFormat="1" ht="19.5" customHeight="1" x14ac:dyDescent="0.3">
      <c r="A166" s="19">
        <v>46251</v>
      </c>
      <c r="B166" s="17">
        <v>4006.29</v>
      </c>
      <c r="C166" s="17"/>
      <c r="D166" s="17">
        <f t="shared" si="3"/>
        <v>5529.29</v>
      </c>
      <c r="E166" s="18" t="s">
        <v>317</v>
      </c>
    </row>
    <row r="167" spans="1:5" s="9" customFormat="1" ht="19.5" customHeight="1" x14ac:dyDescent="0.3">
      <c r="A167" s="19">
        <v>46251</v>
      </c>
      <c r="B167" s="17"/>
      <c r="C167" s="17">
        <v>3164.3</v>
      </c>
      <c r="D167" s="17">
        <f t="shared" si="3"/>
        <v>2364.9899999999998</v>
      </c>
      <c r="E167" s="18" t="s">
        <v>558</v>
      </c>
    </row>
    <row r="168" spans="1:5" s="9" customFormat="1" ht="19.5" customHeight="1" x14ac:dyDescent="0.3">
      <c r="A168" s="19">
        <v>46251</v>
      </c>
      <c r="B168" s="60">
        <v>45.05</v>
      </c>
      <c r="C168" s="17"/>
      <c r="D168" s="17">
        <f t="shared" si="3"/>
        <v>2410.04</v>
      </c>
      <c r="E168" s="18" t="s">
        <v>648</v>
      </c>
    </row>
    <row r="169" spans="1:5" s="9" customFormat="1" ht="19.5" customHeight="1" x14ac:dyDescent="0.3">
      <c r="A169" s="19">
        <v>46252</v>
      </c>
      <c r="B169" s="17">
        <v>5.35</v>
      </c>
      <c r="C169" s="17"/>
      <c r="D169" s="17">
        <f t="shared" si="3"/>
        <v>2415.39</v>
      </c>
      <c r="E169" s="18" t="s">
        <v>655</v>
      </c>
    </row>
    <row r="170" spans="1:5" s="9" customFormat="1" ht="19.5" customHeight="1" x14ac:dyDescent="0.3">
      <c r="A170" s="19">
        <v>46252</v>
      </c>
      <c r="B170" s="17">
        <v>182.15</v>
      </c>
      <c r="C170" s="17"/>
      <c r="D170" s="17">
        <f t="shared" si="3"/>
        <v>2597.54</v>
      </c>
      <c r="E170" s="18" t="s">
        <v>658</v>
      </c>
    </row>
    <row r="171" spans="1:5" s="9" customFormat="1" ht="19.5" customHeight="1" x14ac:dyDescent="0.3">
      <c r="A171" s="19">
        <v>46253</v>
      </c>
      <c r="B171" s="17"/>
      <c r="C171" s="17">
        <v>10.57</v>
      </c>
      <c r="D171" s="17">
        <f t="shared" si="3"/>
        <v>2586.9699999999998</v>
      </c>
      <c r="E171" s="18" t="s">
        <v>322</v>
      </c>
    </row>
    <row r="172" spans="1:5" s="9" customFormat="1" ht="19.5" customHeight="1" x14ac:dyDescent="0.3">
      <c r="A172" s="19">
        <v>46254</v>
      </c>
      <c r="B172" s="17">
        <v>196.12</v>
      </c>
      <c r="C172" s="17"/>
      <c r="D172" s="17">
        <f t="shared" si="3"/>
        <v>2783.0899999999997</v>
      </c>
      <c r="E172" s="18" t="s">
        <v>672</v>
      </c>
    </row>
    <row r="173" spans="1:5" s="9" customFormat="1" ht="19.5" customHeight="1" x14ac:dyDescent="0.3">
      <c r="A173" s="19">
        <v>46255</v>
      </c>
      <c r="B173" s="17"/>
      <c r="C173" s="17">
        <v>1</v>
      </c>
      <c r="D173" s="17">
        <f t="shared" si="3"/>
        <v>2782.0899999999997</v>
      </c>
      <c r="E173" s="18" t="s">
        <v>305</v>
      </c>
    </row>
    <row r="174" spans="1:5" s="9" customFormat="1" ht="19.5" customHeight="1" x14ac:dyDescent="0.3">
      <c r="A174" s="19">
        <v>46255</v>
      </c>
      <c r="B174" s="17">
        <v>123.83</v>
      </c>
      <c r="C174" s="17"/>
      <c r="D174" s="17">
        <f t="shared" si="3"/>
        <v>2905.9199999999996</v>
      </c>
      <c r="E174" s="18" t="s">
        <v>678</v>
      </c>
    </row>
    <row r="175" spans="1:5" s="9" customFormat="1" ht="19.5" customHeight="1" x14ac:dyDescent="0.3">
      <c r="A175" s="19">
        <v>46255</v>
      </c>
      <c r="B175" s="17">
        <v>93.3</v>
      </c>
      <c r="C175" s="17"/>
      <c r="D175" s="17">
        <f t="shared" si="3"/>
        <v>2999.22</v>
      </c>
      <c r="E175" s="18" t="s">
        <v>679</v>
      </c>
    </row>
    <row r="176" spans="1:5" s="9" customFormat="1" ht="19.5" customHeight="1" x14ac:dyDescent="0.3">
      <c r="A176" s="19">
        <v>46255</v>
      </c>
      <c r="B176" s="17"/>
      <c r="C176" s="17">
        <v>15.28</v>
      </c>
      <c r="D176" s="17">
        <f t="shared" si="3"/>
        <v>2983.9399999999996</v>
      </c>
      <c r="E176" s="18" t="s">
        <v>680</v>
      </c>
    </row>
    <row r="177" spans="1:5" s="9" customFormat="1" ht="19.5" customHeight="1" x14ac:dyDescent="0.3">
      <c r="A177" s="19">
        <v>46255</v>
      </c>
      <c r="B177" s="17"/>
      <c r="C177" s="17">
        <v>84.98</v>
      </c>
      <c r="D177" s="17">
        <f t="shared" si="3"/>
        <v>2898.9599999999996</v>
      </c>
      <c r="E177" s="18" t="s">
        <v>681</v>
      </c>
    </row>
    <row r="178" spans="1:5" s="9" customFormat="1" ht="19.5" customHeight="1" x14ac:dyDescent="0.3">
      <c r="A178" s="19">
        <v>46255</v>
      </c>
      <c r="B178" s="17"/>
      <c r="C178" s="17">
        <v>1271.8399999999999</v>
      </c>
      <c r="D178" s="17">
        <f t="shared" si="3"/>
        <v>1627.1199999999997</v>
      </c>
      <c r="E178" s="18" t="s">
        <v>558</v>
      </c>
    </row>
    <row r="179" spans="1:5" s="9" customFormat="1" ht="19.5" customHeight="1" x14ac:dyDescent="0.3">
      <c r="A179" s="19">
        <v>46255</v>
      </c>
      <c r="B179" s="17"/>
      <c r="C179" s="17">
        <v>764.4</v>
      </c>
      <c r="D179" s="17">
        <f t="shared" si="3"/>
        <v>862.71999999999969</v>
      </c>
      <c r="E179" s="18" t="s">
        <v>410</v>
      </c>
    </row>
    <row r="180" spans="1:5" s="9" customFormat="1" ht="19.5" customHeight="1" x14ac:dyDescent="0.3">
      <c r="A180" s="19">
        <v>46255</v>
      </c>
      <c r="B180" s="17">
        <v>391</v>
      </c>
      <c r="C180" s="17"/>
      <c r="D180" s="17">
        <f t="shared" si="3"/>
        <v>1253.7199999999998</v>
      </c>
      <c r="E180" s="18" t="s">
        <v>665</v>
      </c>
    </row>
    <row r="181" spans="1:5" s="9" customFormat="1" ht="19.5" customHeight="1" x14ac:dyDescent="0.3">
      <c r="A181" s="19">
        <v>46255</v>
      </c>
      <c r="B181" s="17"/>
      <c r="C181" s="17">
        <v>150</v>
      </c>
      <c r="D181" s="17">
        <f t="shared" si="3"/>
        <v>1103.7199999999998</v>
      </c>
      <c r="E181" s="18" t="s">
        <v>684</v>
      </c>
    </row>
    <row r="182" spans="1:5" s="9" customFormat="1" ht="19.5" customHeight="1" x14ac:dyDescent="0.3">
      <c r="A182" s="19">
        <v>46258</v>
      </c>
      <c r="B182" s="17">
        <v>14.11</v>
      </c>
      <c r="C182" s="17"/>
      <c r="D182" s="17">
        <f t="shared" si="3"/>
        <v>1117.8299999999997</v>
      </c>
      <c r="E182" s="18" t="s">
        <v>690</v>
      </c>
    </row>
    <row r="183" spans="1:5" s="9" customFormat="1" ht="19.5" customHeight="1" x14ac:dyDescent="0.3">
      <c r="A183" s="19">
        <v>46258</v>
      </c>
      <c r="B183" s="17"/>
      <c r="C183" s="17">
        <v>698.75</v>
      </c>
      <c r="D183" s="17">
        <f t="shared" si="3"/>
        <v>419.0799999999997</v>
      </c>
      <c r="E183" s="18" t="s">
        <v>558</v>
      </c>
    </row>
    <row r="184" spans="1:5" s="9" customFormat="1" ht="19.5" customHeight="1" x14ac:dyDescent="0.3">
      <c r="A184" s="19">
        <v>46259</v>
      </c>
      <c r="B184" s="17">
        <v>327.44</v>
      </c>
      <c r="C184" s="17"/>
      <c r="D184" s="17">
        <f t="shared" si="3"/>
        <v>746.51999999999975</v>
      </c>
      <c r="E184" s="18" t="s">
        <v>695</v>
      </c>
    </row>
    <row r="185" spans="1:5" s="9" customFormat="1" ht="19.5" customHeight="1" x14ac:dyDescent="0.3">
      <c r="A185" s="19">
        <v>46259</v>
      </c>
      <c r="B185" s="17">
        <v>260.45999999999998</v>
      </c>
      <c r="C185" s="17"/>
      <c r="D185" s="17">
        <f t="shared" si="3"/>
        <v>1006.9799999999998</v>
      </c>
      <c r="E185" s="18" t="s">
        <v>696</v>
      </c>
    </row>
    <row r="186" spans="1:5" s="9" customFormat="1" ht="19.5" customHeight="1" x14ac:dyDescent="0.3">
      <c r="A186" s="19">
        <v>46259</v>
      </c>
      <c r="B186" s="17">
        <v>99.27</v>
      </c>
      <c r="C186" s="17"/>
      <c r="D186" s="17">
        <f t="shared" si="3"/>
        <v>1106.2499999999998</v>
      </c>
      <c r="E186" s="18" t="s">
        <v>699</v>
      </c>
    </row>
    <row r="187" spans="1:5" s="9" customFormat="1" ht="19.5" customHeight="1" x14ac:dyDescent="0.3">
      <c r="A187" s="19">
        <v>46259</v>
      </c>
      <c r="B187" s="60">
        <v>118.6</v>
      </c>
      <c r="C187" s="17"/>
      <c r="D187" s="17">
        <f t="shared" si="3"/>
        <v>1224.8499999999997</v>
      </c>
      <c r="E187" s="18" t="s">
        <v>700</v>
      </c>
    </row>
    <row r="188" spans="1:5" s="9" customFormat="1" ht="19.5" customHeight="1" x14ac:dyDescent="0.3">
      <c r="A188" s="19">
        <v>46259</v>
      </c>
      <c r="B188" s="60">
        <v>902.78</v>
      </c>
      <c r="C188" s="17"/>
      <c r="D188" s="17">
        <f t="shared" si="3"/>
        <v>2127.6299999999997</v>
      </c>
      <c r="E188" s="18" t="s">
        <v>702</v>
      </c>
    </row>
    <row r="189" spans="1:5" s="9" customFormat="1" ht="19.5" customHeight="1" x14ac:dyDescent="0.3">
      <c r="A189" s="19">
        <v>46260</v>
      </c>
      <c r="B189" s="17">
        <v>93.3</v>
      </c>
      <c r="C189" s="17"/>
      <c r="D189" s="17">
        <f t="shared" si="3"/>
        <v>2220.9299999999998</v>
      </c>
      <c r="E189" s="18" t="s">
        <v>709</v>
      </c>
    </row>
    <row r="190" spans="1:5" s="9" customFormat="1" ht="19.5" customHeight="1" x14ac:dyDescent="0.3">
      <c r="A190" s="19">
        <v>46260</v>
      </c>
      <c r="B190" s="17"/>
      <c r="C190" s="17">
        <f>483.14+1.29</f>
        <v>484.43</v>
      </c>
      <c r="D190" s="17">
        <f t="shared" si="3"/>
        <v>1736.4999999999998</v>
      </c>
      <c r="E190" s="18" t="s">
        <v>558</v>
      </c>
    </row>
    <row r="191" spans="1:5" s="9" customFormat="1" ht="19.5" customHeight="1" x14ac:dyDescent="0.3">
      <c r="A191" s="19">
        <v>46261</v>
      </c>
      <c r="B191" s="17">
        <v>354.11</v>
      </c>
      <c r="C191" s="17"/>
      <c r="D191" s="17">
        <f t="shared" si="3"/>
        <v>2090.6099999999997</v>
      </c>
      <c r="E191" s="18" t="s">
        <v>715</v>
      </c>
    </row>
    <row r="192" spans="1:5" s="9" customFormat="1" ht="19.5" customHeight="1" x14ac:dyDescent="0.3">
      <c r="A192" s="19">
        <v>46261</v>
      </c>
      <c r="B192" s="17">
        <v>120.08</v>
      </c>
      <c r="C192" s="17"/>
      <c r="D192" s="17">
        <f t="shared" si="3"/>
        <v>2210.6899999999996</v>
      </c>
      <c r="E192" s="18" t="s">
        <v>716</v>
      </c>
    </row>
    <row r="193" spans="1:5" s="9" customFormat="1" ht="19.5" customHeight="1" x14ac:dyDescent="0.3">
      <c r="A193" s="19">
        <v>46261</v>
      </c>
      <c r="B193" s="17">
        <v>142.55000000000001</v>
      </c>
      <c r="C193" s="17"/>
      <c r="D193" s="17">
        <f t="shared" si="3"/>
        <v>2353.2399999999998</v>
      </c>
      <c r="E193" s="18" t="s">
        <v>718</v>
      </c>
    </row>
    <row r="194" spans="1:5" s="9" customFormat="1" ht="19.5" customHeight="1" x14ac:dyDescent="0.3">
      <c r="A194" s="19">
        <v>46261</v>
      </c>
      <c r="B194" s="17">
        <v>17.38</v>
      </c>
      <c r="C194" s="17"/>
      <c r="D194" s="17">
        <f t="shared" si="3"/>
        <v>2370.62</v>
      </c>
      <c r="E194" s="18" t="s">
        <v>719</v>
      </c>
    </row>
    <row r="195" spans="1:5" s="9" customFormat="1" ht="19.5" customHeight="1" x14ac:dyDescent="0.3">
      <c r="A195" s="19">
        <v>46261</v>
      </c>
      <c r="B195" s="17">
        <v>299.67</v>
      </c>
      <c r="C195" s="17"/>
      <c r="D195" s="17">
        <f t="shared" si="3"/>
        <v>2670.29</v>
      </c>
      <c r="E195" s="18" t="s">
        <v>709</v>
      </c>
    </row>
    <row r="196" spans="1:5" s="9" customFormat="1" ht="19.5" customHeight="1" x14ac:dyDescent="0.3">
      <c r="A196" s="19">
        <v>46261</v>
      </c>
      <c r="B196" s="17"/>
      <c r="C196" s="17">
        <v>626.65</v>
      </c>
      <c r="D196" s="17">
        <f t="shared" si="3"/>
        <v>2043.6399999999999</v>
      </c>
      <c r="E196" s="18" t="s">
        <v>693</v>
      </c>
    </row>
    <row r="197" spans="1:5" s="9" customFormat="1" ht="19.5" customHeight="1" x14ac:dyDescent="0.3">
      <c r="A197" s="19">
        <v>46262</v>
      </c>
      <c r="B197" s="17">
        <v>31.1</v>
      </c>
      <c r="C197" s="17"/>
      <c r="D197" s="17">
        <f t="shared" si="3"/>
        <v>2074.7399999999998</v>
      </c>
      <c r="E197" s="18" t="s">
        <v>720</v>
      </c>
    </row>
    <row r="198" spans="1:5" s="9" customFormat="1" ht="19.5" customHeight="1" x14ac:dyDescent="0.3">
      <c r="A198" s="19">
        <v>46262</v>
      </c>
      <c r="B198" s="17"/>
      <c r="C198" s="17">
        <v>1368.08</v>
      </c>
      <c r="D198" s="17">
        <f t="shared" si="3"/>
        <v>706.65999999999985</v>
      </c>
      <c r="E198" s="18" t="s">
        <v>558</v>
      </c>
    </row>
    <row r="199" spans="1:5" s="9" customFormat="1" ht="19.5" customHeight="1" x14ac:dyDescent="0.3">
      <c r="A199" s="19">
        <v>46262</v>
      </c>
      <c r="B199" s="17">
        <v>31.1</v>
      </c>
      <c r="C199" s="17"/>
      <c r="D199" s="17">
        <f t="shared" si="3"/>
        <v>737.75999999999988</v>
      </c>
      <c r="E199" s="18" t="s">
        <v>720</v>
      </c>
    </row>
    <row r="200" spans="1:5" s="9" customFormat="1" ht="19.5" customHeight="1" x14ac:dyDescent="0.3">
      <c r="A200" s="19">
        <v>46265</v>
      </c>
      <c r="B200" s="17"/>
      <c r="C200" s="17">
        <v>37.659999999999997</v>
      </c>
      <c r="D200" s="17">
        <f t="shared" si="3"/>
        <v>700.09999999999991</v>
      </c>
      <c r="E200" s="18" t="s">
        <v>305</v>
      </c>
    </row>
    <row r="201" spans="1:5" s="9" customFormat="1" ht="19.5" customHeight="1" x14ac:dyDescent="0.3">
      <c r="A201" s="19">
        <v>46265</v>
      </c>
      <c r="B201" s="17">
        <v>31.1</v>
      </c>
      <c r="C201" s="17"/>
      <c r="D201" s="17">
        <f t="shared" si="3"/>
        <v>731.19999999999993</v>
      </c>
      <c r="E201" s="18" t="s">
        <v>743</v>
      </c>
    </row>
    <row r="202" spans="1:5" s="9" customFormat="1" ht="19.5" customHeight="1" x14ac:dyDescent="0.3">
      <c r="A202" s="19">
        <v>46266</v>
      </c>
      <c r="B202" s="17"/>
      <c r="C202" s="17">
        <v>200</v>
      </c>
      <c r="D202" s="17">
        <f t="shared" si="3"/>
        <v>531.19999999999993</v>
      </c>
      <c r="E202" s="18" t="s">
        <v>410</v>
      </c>
    </row>
    <row r="203" spans="1:5" s="9" customFormat="1" ht="19.5" customHeight="1" x14ac:dyDescent="0.3">
      <c r="A203" s="19">
        <v>46267</v>
      </c>
      <c r="B203" s="17">
        <v>299.23</v>
      </c>
      <c r="C203" s="17"/>
      <c r="D203" s="17">
        <f t="shared" si="3"/>
        <v>830.43</v>
      </c>
      <c r="E203" s="18" t="s">
        <v>748</v>
      </c>
    </row>
    <row r="204" spans="1:5" s="9" customFormat="1" ht="19.5" customHeight="1" x14ac:dyDescent="0.3">
      <c r="A204" s="19">
        <v>46267</v>
      </c>
      <c r="B204" s="17">
        <v>1478.89</v>
      </c>
      <c r="C204" s="17"/>
      <c r="D204" s="17">
        <f t="shared" si="3"/>
        <v>2309.3200000000002</v>
      </c>
      <c r="E204" s="18" t="s">
        <v>753</v>
      </c>
    </row>
    <row r="205" spans="1:5" s="9" customFormat="1" ht="19.5" customHeight="1" x14ac:dyDescent="0.3">
      <c r="A205" s="19">
        <v>46267</v>
      </c>
      <c r="B205" s="17">
        <v>190.33</v>
      </c>
      <c r="C205" s="17"/>
      <c r="D205" s="17">
        <f t="shared" si="3"/>
        <v>2499.65</v>
      </c>
      <c r="E205" s="18" t="s">
        <v>752</v>
      </c>
    </row>
    <row r="206" spans="1:5" s="9" customFormat="1" ht="19.5" customHeight="1" x14ac:dyDescent="0.3">
      <c r="A206" s="19">
        <v>46267</v>
      </c>
      <c r="B206" s="17"/>
      <c r="C206" s="17">
        <v>560</v>
      </c>
      <c r="D206" s="17">
        <f t="shared" si="3"/>
        <v>1939.65</v>
      </c>
      <c r="E206" s="18" t="s">
        <v>558</v>
      </c>
    </row>
    <row r="207" spans="1:5" s="9" customFormat="1" ht="19.5" customHeight="1" x14ac:dyDescent="0.3">
      <c r="A207" s="19">
        <v>46268</v>
      </c>
      <c r="B207" s="60">
        <v>88.1</v>
      </c>
      <c r="C207" s="17"/>
      <c r="D207" s="17">
        <f t="shared" si="3"/>
        <v>2027.75</v>
      </c>
      <c r="E207" s="18" t="s">
        <v>755</v>
      </c>
    </row>
    <row r="208" spans="1:5" s="9" customFormat="1" ht="19.5" customHeight="1" x14ac:dyDescent="0.3">
      <c r="A208" s="19">
        <v>46268</v>
      </c>
      <c r="B208" s="17">
        <v>238.71</v>
      </c>
      <c r="C208" s="17"/>
      <c r="D208" s="17">
        <f t="shared" si="3"/>
        <v>2266.46</v>
      </c>
      <c r="E208" s="18" t="s">
        <v>761</v>
      </c>
    </row>
    <row r="209" spans="1:5" s="9" customFormat="1" ht="19.5" customHeight="1" x14ac:dyDescent="0.3">
      <c r="A209" s="19">
        <v>46268</v>
      </c>
      <c r="B209" s="17"/>
      <c r="C209" s="17">
        <v>56.28</v>
      </c>
      <c r="D209" s="17">
        <f t="shared" si="3"/>
        <v>2210.1799999999998</v>
      </c>
      <c r="E209" s="18" t="s">
        <v>763</v>
      </c>
    </row>
    <row r="210" spans="1:5" s="9" customFormat="1" ht="19.5" customHeight="1" x14ac:dyDescent="0.3">
      <c r="A210" s="19">
        <v>46268</v>
      </c>
      <c r="B210" s="17"/>
      <c r="C210" s="17">
        <v>1179.32</v>
      </c>
      <c r="D210" s="17">
        <f t="shared" si="3"/>
        <v>1030.8599999999999</v>
      </c>
      <c r="E210" s="18" t="s">
        <v>558</v>
      </c>
    </row>
    <row r="211" spans="1:5" s="9" customFormat="1" ht="19.5" customHeight="1" x14ac:dyDescent="0.3">
      <c r="A211" s="19">
        <v>46269</v>
      </c>
      <c r="B211" s="17">
        <v>11.2</v>
      </c>
      <c r="C211" s="17"/>
      <c r="D211" s="17">
        <f t="shared" si="3"/>
        <v>1042.06</v>
      </c>
      <c r="E211" s="18" t="s">
        <v>764</v>
      </c>
    </row>
    <row r="212" spans="1:5" s="9" customFormat="1" ht="19.5" customHeight="1" x14ac:dyDescent="0.3">
      <c r="A212" s="19">
        <v>46269</v>
      </c>
      <c r="B212" s="17"/>
      <c r="C212" s="17">
        <v>134.91</v>
      </c>
      <c r="D212" s="17">
        <f t="shared" si="3"/>
        <v>907.15</v>
      </c>
      <c r="E212" s="18" t="s">
        <v>767</v>
      </c>
    </row>
    <row r="213" spans="1:5" s="9" customFormat="1" ht="19.5" customHeight="1" x14ac:dyDescent="0.3">
      <c r="A213" s="19">
        <v>46269</v>
      </c>
      <c r="B213" s="17"/>
      <c r="C213" s="17">
        <v>383.45</v>
      </c>
      <c r="D213" s="17">
        <f t="shared" si="3"/>
        <v>523.70000000000005</v>
      </c>
      <c r="E213" s="18" t="s">
        <v>410</v>
      </c>
    </row>
    <row r="214" spans="1:5" s="9" customFormat="1" ht="19.5" customHeight="1" x14ac:dyDescent="0.3">
      <c r="A214" s="19">
        <v>46272</v>
      </c>
      <c r="B214" s="60">
        <v>31.1</v>
      </c>
      <c r="C214" s="17"/>
      <c r="D214" s="17">
        <f t="shared" si="3"/>
        <v>554.80000000000007</v>
      </c>
      <c r="E214" s="18" t="s">
        <v>771</v>
      </c>
    </row>
    <row r="215" spans="1:5" s="9" customFormat="1" ht="19.5" customHeight="1" x14ac:dyDescent="0.3">
      <c r="A215" s="19">
        <v>46272</v>
      </c>
      <c r="B215" s="60">
        <v>66.06</v>
      </c>
      <c r="C215" s="17"/>
      <c r="D215" s="17">
        <f t="shared" si="3"/>
        <v>620.86000000000013</v>
      </c>
      <c r="E215" s="18" t="s">
        <v>772</v>
      </c>
    </row>
    <row r="216" spans="1:5" s="9" customFormat="1" ht="19.5" customHeight="1" x14ac:dyDescent="0.3">
      <c r="A216" s="19">
        <v>46272</v>
      </c>
      <c r="B216" s="60">
        <v>40.020000000000003</v>
      </c>
      <c r="C216" s="17"/>
      <c r="D216" s="17">
        <f t="shared" si="3"/>
        <v>660.88000000000011</v>
      </c>
      <c r="E216" s="18" t="s">
        <v>774</v>
      </c>
    </row>
    <row r="217" spans="1:5" s="9" customFormat="1" ht="19.5" customHeight="1" x14ac:dyDescent="0.3">
      <c r="A217" s="19"/>
      <c r="B217" s="17"/>
      <c r="C217" s="17"/>
      <c r="D217" s="17">
        <f t="shared" si="3"/>
        <v>660.88000000000011</v>
      </c>
      <c r="E217" s="18"/>
    </row>
    <row r="218" spans="1:5" s="9" customFormat="1" ht="19.5" customHeight="1" x14ac:dyDescent="0.3">
      <c r="A218" s="19">
        <v>46273</v>
      </c>
      <c r="B218" s="17">
        <v>249.45</v>
      </c>
      <c r="C218" s="17"/>
      <c r="D218" s="17">
        <f t="shared" si="3"/>
        <v>910.33000000000015</v>
      </c>
      <c r="E218" s="18" t="s">
        <v>347</v>
      </c>
    </row>
    <row r="219" spans="1:5" s="9" customFormat="1" ht="19.5" customHeight="1" x14ac:dyDescent="0.3">
      <c r="A219" s="19">
        <v>46273</v>
      </c>
      <c r="B219" s="17">
        <v>100</v>
      </c>
      <c r="C219" s="17"/>
      <c r="D219" s="17">
        <f t="shared" si="3"/>
        <v>1010.3300000000002</v>
      </c>
      <c r="E219" s="18" t="s">
        <v>782</v>
      </c>
    </row>
    <row r="220" spans="1:5" s="9" customFormat="1" ht="19.5" customHeight="1" x14ac:dyDescent="0.3">
      <c r="A220" s="19">
        <v>46273</v>
      </c>
      <c r="B220" s="17"/>
      <c r="C220" s="17">
        <v>1018.1</v>
      </c>
      <c r="D220" s="17">
        <f t="shared" si="3"/>
        <v>-7.7699999999998681</v>
      </c>
      <c r="E220" s="18" t="s">
        <v>558</v>
      </c>
    </row>
    <row r="221" spans="1:5" s="9" customFormat="1" ht="19.5" customHeight="1" x14ac:dyDescent="0.3">
      <c r="A221" s="19">
        <v>46274</v>
      </c>
      <c r="B221" s="17">
        <v>643.66</v>
      </c>
      <c r="C221" s="17"/>
      <c r="D221" s="17">
        <f t="shared" si="3"/>
        <v>635.8900000000001</v>
      </c>
      <c r="E221" s="18" t="s">
        <v>786</v>
      </c>
    </row>
    <row r="222" spans="1:5" s="9" customFormat="1" ht="19.5" customHeight="1" x14ac:dyDescent="0.3">
      <c r="A222" s="19">
        <v>46274</v>
      </c>
      <c r="B222" s="17"/>
      <c r="C222" s="17">
        <v>299.42</v>
      </c>
      <c r="D222" s="17">
        <f t="shared" si="3"/>
        <v>336.47000000000008</v>
      </c>
      <c r="E222" s="18" t="s">
        <v>792</v>
      </c>
    </row>
    <row r="223" spans="1:5" s="9" customFormat="1" ht="19.5" customHeight="1" x14ac:dyDescent="0.3">
      <c r="A223" s="19">
        <v>46274</v>
      </c>
      <c r="B223" s="17">
        <v>229.42</v>
      </c>
      <c r="C223" s="17"/>
      <c r="D223" s="17">
        <f t="shared" si="3"/>
        <v>565.8900000000001</v>
      </c>
      <c r="E223" s="18" t="s">
        <v>791</v>
      </c>
    </row>
    <row r="224" spans="1:5" s="9" customFormat="1" ht="19.5" customHeight="1" x14ac:dyDescent="0.3">
      <c r="A224" s="19"/>
      <c r="B224" s="17">
        <v>29.32</v>
      </c>
      <c r="C224" s="17"/>
      <c r="D224" s="17">
        <f t="shared" si="3"/>
        <v>595.21000000000015</v>
      </c>
      <c r="E224" s="18" t="s">
        <v>794</v>
      </c>
    </row>
    <row r="225" spans="1:5" s="9" customFormat="1" ht="19.5" customHeight="1" x14ac:dyDescent="0.3">
      <c r="A225" s="19">
        <v>46275</v>
      </c>
      <c r="B225" s="17"/>
      <c r="C225" s="17">
        <v>720</v>
      </c>
      <c r="D225" s="17">
        <f>D224+B225-C225</f>
        <v>-124.78999999999985</v>
      </c>
      <c r="E225" s="18" t="s">
        <v>558</v>
      </c>
    </row>
    <row r="226" spans="1:5" s="9" customFormat="1" ht="19.5" customHeight="1" x14ac:dyDescent="0.3">
      <c r="A226" s="19"/>
      <c r="B226" s="17">
        <v>62.2</v>
      </c>
      <c r="C226" s="17"/>
      <c r="D226" s="17">
        <f>D225+B226-C226</f>
        <v>-62.589999999999847</v>
      </c>
      <c r="E226" s="18" t="s">
        <v>796</v>
      </c>
    </row>
    <row r="227" spans="1:5" s="9" customFormat="1" ht="19.5" customHeight="1" x14ac:dyDescent="0.3">
      <c r="A227" s="19">
        <v>46276</v>
      </c>
      <c r="B227" s="17">
        <v>497.11</v>
      </c>
      <c r="C227" s="17"/>
      <c r="D227" s="17">
        <f t="shared" si="3"/>
        <v>434.52000000000015</v>
      </c>
      <c r="E227" s="18" t="s">
        <v>804</v>
      </c>
    </row>
    <row r="228" spans="1:5" s="9" customFormat="1" ht="19.5" customHeight="1" x14ac:dyDescent="0.3">
      <c r="A228" s="19">
        <v>46276</v>
      </c>
      <c r="B228" s="17">
        <v>388.5</v>
      </c>
      <c r="C228" s="17"/>
      <c r="D228" s="17">
        <f t="shared" si="3"/>
        <v>823.02000000000021</v>
      </c>
      <c r="E228" s="18" t="s">
        <v>805</v>
      </c>
    </row>
    <row r="229" spans="1:5" s="9" customFormat="1" ht="19.5" customHeight="1" x14ac:dyDescent="0.3">
      <c r="A229" s="19">
        <v>46279</v>
      </c>
      <c r="B229" s="17"/>
      <c r="C229" s="17">
        <v>750</v>
      </c>
      <c r="D229" s="17">
        <f t="shared" si="3"/>
        <v>73.020000000000209</v>
      </c>
      <c r="E229" s="18" t="s">
        <v>449</v>
      </c>
    </row>
    <row r="230" spans="1:5" s="9" customFormat="1" ht="19.5" customHeight="1" x14ac:dyDescent="0.3">
      <c r="A230" s="19">
        <v>46279</v>
      </c>
      <c r="B230" s="17"/>
      <c r="C230" s="17">
        <f>599.66+0.07</f>
        <v>599.73</v>
      </c>
      <c r="D230" s="17">
        <f t="shared" si="3"/>
        <v>-526.70999999999981</v>
      </c>
      <c r="E230" s="18" t="s">
        <v>558</v>
      </c>
    </row>
    <row r="231" spans="1:5" s="9" customFormat="1" ht="19.5" customHeight="1" x14ac:dyDescent="0.3">
      <c r="A231" s="19">
        <v>46275</v>
      </c>
      <c r="B231" s="17">
        <v>167.18</v>
      </c>
      <c r="C231" s="17"/>
      <c r="D231" s="17">
        <f t="shared" si="3"/>
        <v>-359.5299999999998</v>
      </c>
      <c r="E231" s="18" t="s">
        <v>810</v>
      </c>
    </row>
    <row r="232" spans="1:5" s="9" customFormat="1" ht="19.5" customHeight="1" x14ac:dyDescent="0.3">
      <c r="A232" s="19">
        <v>46279</v>
      </c>
      <c r="B232" s="17">
        <v>273.89999999999998</v>
      </c>
      <c r="C232" s="17"/>
      <c r="D232" s="17">
        <f t="shared" si="3"/>
        <v>-85.629999999999825</v>
      </c>
      <c r="E232" s="18" t="s">
        <v>794</v>
      </c>
    </row>
    <row r="233" spans="1:5" s="9" customFormat="1" ht="19.5" customHeight="1" x14ac:dyDescent="0.3">
      <c r="A233" s="19">
        <v>46279</v>
      </c>
      <c r="B233" s="17"/>
      <c r="C233" s="17">
        <v>4.09</v>
      </c>
      <c r="D233" s="17">
        <f t="shared" si="3"/>
        <v>-89.719999999999828</v>
      </c>
      <c r="E233" s="18" t="s">
        <v>811</v>
      </c>
    </row>
    <row r="234" spans="1:5" s="9" customFormat="1" ht="19.5" customHeight="1" x14ac:dyDescent="0.3">
      <c r="A234" s="19">
        <v>46279</v>
      </c>
      <c r="B234" s="17">
        <v>11.1</v>
      </c>
      <c r="C234" s="17"/>
      <c r="D234" s="17">
        <f t="shared" si="3"/>
        <v>-78.619999999999834</v>
      </c>
      <c r="E234" s="18" t="s">
        <v>813</v>
      </c>
    </row>
    <row r="235" spans="1:5" s="9" customFormat="1" ht="19.5" customHeight="1" x14ac:dyDescent="0.3">
      <c r="A235" s="19">
        <v>46279</v>
      </c>
      <c r="B235" s="17">
        <v>72.83</v>
      </c>
      <c r="C235" s="17"/>
      <c r="D235" s="17">
        <f t="shared" si="3"/>
        <v>-5.7899999999998357</v>
      </c>
      <c r="E235" s="18" t="s">
        <v>814</v>
      </c>
    </row>
    <row r="236" spans="1:5" s="9" customFormat="1" ht="19.5" customHeight="1" x14ac:dyDescent="0.3">
      <c r="A236" s="19">
        <v>46279</v>
      </c>
      <c r="B236" s="17">
        <v>373.2</v>
      </c>
      <c r="C236" s="17"/>
      <c r="D236" s="17">
        <f t="shared" si="3"/>
        <v>367.41000000000014</v>
      </c>
      <c r="E236" s="18" t="s">
        <v>821</v>
      </c>
    </row>
    <row r="237" spans="1:5" s="9" customFormat="1" ht="19.5" customHeight="1" x14ac:dyDescent="0.3">
      <c r="A237" s="19">
        <v>46279</v>
      </c>
      <c r="B237" s="17"/>
      <c r="C237" s="17">
        <v>373.2</v>
      </c>
      <c r="D237" s="17">
        <f t="shared" si="3"/>
        <v>-5.7899999999998499</v>
      </c>
      <c r="E237" s="18" t="s">
        <v>821</v>
      </c>
    </row>
    <row r="238" spans="1:5" s="9" customFormat="1" ht="19.5" customHeight="1" x14ac:dyDescent="0.3">
      <c r="A238" s="19">
        <v>46280</v>
      </c>
      <c r="B238" s="17">
        <v>73.05</v>
      </c>
      <c r="C238" s="17"/>
      <c r="D238" s="17">
        <f t="shared" si="3"/>
        <v>67.260000000000147</v>
      </c>
      <c r="E238" s="18" t="s">
        <v>820</v>
      </c>
    </row>
    <row r="239" spans="1:5" s="9" customFormat="1" ht="19.5" customHeight="1" x14ac:dyDescent="0.3">
      <c r="A239" s="19">
        <v>46280</v>
      </c>
      <c r="B239" s="17"/>
      <c r="C239" s="17">
        <v>60.71</v>
      </c>
      <c r="D239" s="17">
        <f t="shared" si="3"/>
        <v>6.5500000000001464</v>
      </c>
      <c r="E239" s="18" t="s">
        <v>823</v>
      </c>
    </row>
    <row r="240" spans="1:5" s="9" customFormat="1" ht="19.5" customHeight="1" x14ac:dyDescent="0.3">
      <c r="A240" s="19">
        <v>46280</v>
      </c>
      <c r="B240" s="17">
        <v>124.57</v>
      </c>
      <c r="C240" s="17"/>
      <c r="D240" s="17">
        <f t="shared" si="3"/>
        <v>131.12000000000015</v>
      </c>
      <c r="E240" s="18" t="s">
        <v>828</v>
      </c>
    </row>
    <row r="241" spans="1:5" s="9" customFormat="1" ht="19.5" customHeight="1" x14ac:dyDescent="0.3">
      <c r="A241" s="19">
        <v>46280</v>
      </c>
      <c r="B241" s="17">
        <v>1464.94</v>
      </c>
      <c r="C241" s="17"/>
      <c r="D241" s="17">
        <f t="shared" si="3"/>
        <v>1596.0600000000002</v>
      </c>
      <c r="E241" s="18" t="s">
        <v>833</v>
      </c>
    </row>
    <row r="242" spans="1:5" s="9" customFormat="1" ht="19.5" customHeight="1" x14ac:dyDescent="0.3">
      <c r="A242" s="19">
        <v>46280</v>
      </c>
      <c r="B242" s="17"/>
      <c r="C242" s="17">
        <v>766.32</v>
      </c>
      <c r="D242" s="17">
        <f t="shared" si="3"/>
        <v>829.74000000000012</v>
      </c>
      <c r="E242" s="18" t="s">
        <v>835</v>
      </c>
    </row>
    <row r="243" spans="1:5" s="9" customFormat="1" ht="19.5" customHeight="1" x14ac:dyDescent="0.3">
      <c r="A243" s="19">
        <v>46280</v>
      </c>
      <c r="B243" s="17"/>
      <c r="C243" s="17">
        <v>698.62</v>
      </c>
      <c r="D243" s="17">
        <f t="shared" si="3"/>
        <v>131.12000000000012</v>
      </c>
      <c r="E243" s="18" t="s">
        <v>834</v>
      </c>
    </row>
    <row r="244" spans="1:5" s="9" customFormat="1" ht="19.5" customHeight="1" x14ac:dyDescent="0.3">
      <c r="A244" s="19">
        <v>46280</v>
      </c>
      <c r="B244" s="17">
        <v>69.73</v>
      </c>
      <c r="C244" s="17"/>
      <c r="D244" s="17">
        <f t="shared" si="3"/>
        <v>200.85000000000014</v>
      </c>
      <c r="E244" s="18" t="s">
        <v>836</v>
      </c>
    </row>
    <row r="245" spans="1:5" s="9" customFormat="1" ht="19.5" customHeight="1" x14ac:dyDescent="0.3">
      <c r="A245" s="19">
        <v>46281</v>
      </c>
      <c r="B245" s="17">
        <v>116.45</v>
      </c>
      <c r="C245" s="17"/>
      <c r="D245" s="17">
        <f t="shared" si="3"/>
        <v>317.30000000000013</v>
      </c>
      <c r="E245" s="18"/>
    </row>
    <row r="246" spans="1:5" s="9" customFormat="1" ht="19.5" customHeight="1" x14ac:dyDescent="0.3">
      <c r="A246" s="19">
        <v>46281</v>
      </c>
      <c r="B246" s="17">
        <v>267.44</v>
      </c>
      <c r="C246" s="17"/>
      <c r="D246" s="17">
        <f t="shared" si="3"/>
        <v>584.74000000000012</v>
      </c>
      <c r="E246" s="18" t="s">
        <v>838</v>
      </c>
    </row>
    <row r="247" spans="1:5" s="9" customFormat="1" ht="19.5" customHeight="1" x14ac:dyDescent="0.3">
      <c r="A247" s="19">
        <v>46281</v>
      </c>
      <c r="B247" s="17">
        <v>301.86</v>
      </c>
      <c r="C247" s="17"/>
      <c r="D247" s="17">
        <f t="shared" si="3"/>
        <v>886.60000000000014</v>
      </c>
      <c r="E247" s="18" t="s">
        <v>840</v>
      </c>
    </row>
    <row r="248" spans="1:5" s="9" customFormat="1" ht="19.5" customHeight="1" x14ac:dyDescent="0.3">
      <c r="A248" s="19">
        <v>46281</v>
      </c>
      <c r="B248" s="17">
        <v>397.66</v>
      </c>
      <c r="C248" s="17"/>
      <c r="D248" s="17">
        <f t="shared" si="3"/>
        <v>1284.2600000000002</v>
      </c>
      <c r="E248" s="18" t="s">
        <v>842</v>
      </c>
    </row>
    <row r="249" spans="1:5" s="9" customFormat="1" ht="19.5" customHeight="1" x14ac:dyDescent="0.3">
      <c r="A249" s="19">
        <v>46282</v>
      </c>
      <c r="B249" s="17">
        <v>31.1</v>
      </c>
      <c r="C249" s="17"/>
      <c r="D249" s="17">
        <f t="shared" si="3"/>
        <v>1315.3600000000001</v>
      </c>
      <c r="E249" s="18" t="s">
        <v>851</v>
      </c>
    </row>
    <row r="250" spans="1:5" s="9" customFormat="1" ht="19.5" customHeight="1" x14ac:dyDescent="0.3">
      <c r="A250" s="19">
        <v>46282</v>
      </c>
      <c r="B250" s="17">
        <v>205.76</v>
      </c>
      <c r="C250" s="17"/>
      <c r="D250" s="17">
        <f t="shared" si="3"/>
        <v>1521.1200000000001</v>
      </c>
      <c r="E250" s="18" t="s">
        <v>852</v>
      </c>
    </row>
    <row r="251" spans="1:5" s="9" customFormat="1" ht="19.5" customHeight="1" x14ac:dyDescent="0.3">
      <c r="A251" s="19">
        <v>46282</v>
      </c>
      <c r="B251" s="17">
        <v>50</v>
      </c>
      <c r="C251" s="17"/>
      <c r="D251" s="17">
        <f t="shared" si="3"/>
        <v>1571.1200000000001</v>
      </c>
      <c r="E251" s="18" t="s">
        <v>859</v>
      </c>
    </row>
    <row r="252" spans="1:5" s="9" customFormat="1" ht="19.5" customHeight="1" x14ac:dyDescent="0.3">
      <c r="A252" s="19">
        <v>46282</v>
      </c>
      <c r="B252" s="17">
        <v>2.08</v>
      </c>
      <c r="C252" s="17"/>
      <c r="D252" s="17">
        <f t="shared" si="3"/>
        <v>1573.2</v>
      </c>
      <c r="E252" s="18" t="s">
        <v>544</v>
      </c>
    </row>
    <row r="253" spans="1:5" s="9" customFormat="1" ht="19.5" customHeight="1" x14ac:dyDescent="0.3">
      <c r="A253" s="19">
        <v>46282</v>
      </c>
      <c r="B253" s="17"/>
      <c r="C253" s="17">
        <v>603.79</v>
      </c>
      <c r="D253" s="17">
        <f t="shared" si="3"/>
        <v>969.41000000000008</v>
      </c>
      <c r="E253" s="18" t="s">
        <v>558</v>
      </c>
    </row>
    <row r="254" spans="1:5" s="9" customFormat="1" ht="19.5" customHeight="1" x14ac:dyDescent="0.3">
      <c r="A254" s="19">
        <v>46282</v>
      </c>
      <c r="B254" s="17">
        <v>19.29</v>
      </c>
      <c r="C254" s="17"/>
      <c r="D254" s="17">
        <f t="shared" si="3"/>
        <v>988.7</v>
      </c>
      <c r="E254" s="18" t="s">
        <v>860</v>
      </c>
    </row>
    <row r="255" spans="1:5" s="9" customFormat="1" ht="19.5" customHeight="1" x14ac:dyDescent="0.3">
      <c r="A255" s="19">
        <v>46282</v>
      </c>
      <c r="B255" s="17">
        <v>22.93</v>
      </c>
      <c r="C255" s="17"/>
      <c r="D255" s="17">
        <f t="shared" si="3"/>
        <v>1011.63</v>
      </c>
      <c r="E255" s="18" t="s">
        <v>861</v>
      </c>
    </row>
    <row r="256" spans="1:5" s="9" customFormat="1" ht="19.5" customHeight="1" x14ac:dyDescent="0.3">
      <c r="A256" s="19">
        <v>46283</v>
      </c>
      <c r="B256" s="17">
        <v>8.2200000000000006</v>
      </c>
      <c r="C256" s="17"/>
      <c r="D256" s="17">
        <f t="shared" si="3"/>
        <v>1019.85</v>
      </c>
      <c r="E256" s="18" t="s">
        <v>862</v>
      </c>
    </row>
    <row r="257" spans="1:5" s="9" customFormat="1" ht="19.5" customHeight="1" x14ac:dyDescent="0.3">
      <c r="A257" s="19">
        <v>46283</v>
      </c>
      <c r="B257" s="17">
        <v>1.35</v>
      </c>
      <c r="C257" s="17"/>
      <c r="D257" s="17">
        <f t="shared" si="3"/>
        <v>1021.2</v>
      </c>
      <c r="E257" s="18" t="s">
        <v>863</v>
      </c>
    </row>
    <row r="258" spans="1:5" s="9" customFormat="1" ht="19.5" customHeight="1" x14ac:dyDescent="0.3">
      <c r="A258" s="19">
        <v>46283</v>
      </c>
      <c r="B258" s="17"/>
      <c r="C258" s="17">
        <v>903</v>
      </c>
      <c r="D258" s="17">
        <f t="shared" si="3"/>
        <v>118.20000000000005</v>
      </c>
      <c r="E258" s="18" t="s">
        <v>558</v>
      </c>
    </row>
    <row r="259" spans="1:5" s="9" customFormat="1" ht="19.5" customHeight="1" x14ac:dyDescent="0.3">
      <c r="A259" s="19"/>
      <c r="B259" s="17">
        <v>124.4</v>
      </c>
      <c r="C259" s="17"/>
      <c r="D259" s="17">
        <f t="shared" si="3"/>
        <v>242.60000000000005</v>
      </c>
      <c r="E259" s="18" t="s">
        <v>864</v>
      </c>
    </row>
    <row r="260" spans="1:5" s="9" customFormat="1" ht="19.5" customHeight="1" x14ac:dyDescent="0.3">
      <c r="A260" s="19"/>
      <c r="B260" s="17">
        <v>82.45</v>
      </c>
      <c r="C260" s="17"/>
      <c r="D260" s="17">
        <f t="shared" si="3"/>
        <v>325.05000000000007</v>
      </c>
      <c r="E260" s="18" t="s">
        <v>866</v>
      </c>
    </row>
    <row r="261" spans="1:5" s="9" customFormat="1" ht="19.5" customHeight="1" x14ac:dyDescent="0.3">
      <c r="A261" s="19"/>
      <c r="B261" s="17">
        <v>19.149999999999999</v>
      </c>
      <c r="C261" s="17"/>
      <c r="D261" s="17">
        <f t="shared" si="3"/>
        <v>344.20000000000005</v>
      </c>
      <c r="E261" s="18" t="s">
        <v>862</v>
      </c>
    </row>
    <row r="262" spans="1:5" s="9" customFormat="1" ht="19.5" customHeight="1" x14ac:dyDescent="0.3">
      <c r="A262" s="19">
        <v>46287</v>
      </c>
      <c r="B262" s="17">
        <v>114.45</v>
      </c>
      <c r="C262" s="17"/>
      <c r="D262" s="17">
        <f t="shared" si="3"/>
        <v>458.65000000000003</v>
      </c>
      <c r="E262" s="18" t="s">
        <v>923</v>
      </c>
    </row>
    <row r="263" spans="1:5" s="9" customFormat="1" ht="19.5" customHeight="1" x14ac:dyDescent="0.3">
      <c r="A263" s="19"/>
      <c r="B263" s="17"/>
      <c r="C263" s="17">
        <v>458.65</v>
      </c>
      <c r="D263" s="17">
        <f t="shared" si="3"/>
        <v>0</v>
      </c>
      <c r="E263" s="18"/>
    </row>
    <row r="264" spans="1:5" s="9" customFormat="1" ht="19.5" customHeight="1" x14ac:dyDescent="0.3">
      <c r="A264" s="19"/>
      <c r="B264" s="17"/>
      <c r="C264" s="17"/>
      <c r="D264" s="17">
        <f t="shared" si="3"/>
        <v>0</v>
      </c>
      <c r="E264" s="18"/>
    </row>
    <row r="265" spans="1:5" s="9" customFormat="1" ht="19.5" customHeight="1" x14ac:dyDescent="0.3">
      <c r="A265" s="19"/>
      <c r="B265" s="17"/>
      <c r="C265" s="17"/>
      <c r="D265" s="17">
        <f t="shared" si="3"/>
        <v>0</v>
      </c>
      <c r="E265" s="18"/>
    </row>
    <row r="266" spans="1:5" s="9" customFormat="1" ht="19.5" customHeight="1" x14ac:dyDescent="0.3">
      <c r="A266" s="19"/>
      <c r="B266" s="17"/>
      <c r="C266" s="17"/>
      <c r="D266" s="17">
        <f t="shared" si="3"/>
        <v>0</v>
      </c>
      <c r="E266" s="18"/>
    </row>
    <row r="267" spans="1:5" s="9" customFormat="1" ht="19.5" customHeight="1" x14ac:dyDescent="0.3">
      <c r="A267" s="19"/>
      <c r="B267" s="17"/>
      <c r="C267" s="17"/>
      <c r="D267" s="17">
        <f t="shared" si="3"/>
        <v>0</v>
      </c>
      <c r="E267" s="18"/>
    </row>
    <row r="268" spans="1:5" s="9" customFormat="1" ht="19.5" customHeight="1" x14ac:dyDescent="0.3">
      <c r="A268" s="19"/>
      <c r="B268" s="17"/>
      <c r="C268" s="17"/>
      <c r="D268" s="17">
        <f t="shared" si="3"/>
        <v>0</v>
      </c>
      <c r="E268" s="18"/>
    </row>
    <row r="269" spans="1:5" s="9" customFormat="1" ht="19.5" customHeight="1" x14ac:dyDescent="0.3">
      <c r="A269" s="19"/>
      <c r="B269" s="17"/>
      <c r="C269" s="17"/>
      <c r="D269" s="17">
        <f t="shared" si="3"/>
        <v>0</v>
      </c>
      <c r="E269" s="18"/>
    </row>
    <row r="270" spans="1:5" s="9" customFormat="1" ht="19.5" customHeight="1" x14ac:dyDescent="0.3">
      <c r="A270" s="19"/>
      <c r="B270" s="17"/>
      <c r="C270" s="17"/>
      <c r="D270" s="17">
        <f t="shared" si="3"/>
        <v>0</v>
      </c>
      <c r="E270" s="18"/>
    </row>
    <row r="271" spans="1:5" s="9" customFormat="1" ht="19.5" customHeight="1" x14ac:dyDescent="0.3">
      <c r="A271" s="19"/>
      <c r="B271" s="17"/>
      <c r="C271" s="17"/>
      <c r="D271" s="17">
        <f t="shared" si="3"/>
        <v>0</v>
      </c>
      <c r="E271" s="18"/>
    </row>
    <row r="272" spans="1:5" s="9" customFormat="1" ht="19.5" customHeight="1" x14ac:dyDescent="0.3">
      <c r="A272" s="19"/>
      <c r="B272" s="17"/>
      <c r="C272" s="17"/>
      <c r="D272" s="17">
        <f t="shared" si="3"/>
        <v>0</v>
      </c>
      <c r="E272" s="18"/>
    </row>
    <row r="273" spans="1:5" s="9" customFormat="1" ht="19.5" customHeight="1" x14ac:dyDescent="0.3">
      <c r="A273" s="19"/>
      <c r="B273" s="17"/>
      <c r="C273" s="17"/>
      <c r="D273" s="17">
        <f t="shared" si="3"/>
        <v>0</v>
      </c>
      <c r="E273" s="18"/>
    </row>
    <row r="274" spans="1:5" s="9" customFormat="1" ht="19.5" customHeight="1" thickBot="1" x14ac:dyDescent="0.35">
      <c r="A274" s="19"/>
      <c r="B274" s="17"/>
      <c r="C274" s="17"/>
      <c r="D274" s="17">
        <f t="shared" si="3"/>
        <v>0</v>
      </c>
      <c r="E274" s="18"/>
    </row>
    <row r="275" spans="1:5" ht="30" thickTop="1" thickBot="1" x14ac:dyDescent="0.5">
      <c r="A275" s="29" t="s">
        <v>9</v>
      </c>
      <c r="B275" s="30">
        <f>SUM(B6:B274)</f>
        <v>53875.809999999983</v>
      </c>
      <c r="C275" s="30">
        <f>SUM(C6:C274)</f>
        <v>53875.810000000012</v>
      </c>
      <c r="D275" s="30">
        <f>B275-C275</f>
        <v>0</v>
      </c>
      <c r="E275" s="31" t="s">
        <v>10</v>
      </c>
    </row>
    <row r="276" spans="1:5" ht="29.25" thickBot="1" x14ac:dyDescent="0.5">
      <c r="A276" s="32" t="s">
        <v>7</v>
      </c>
      <c r="B276" s="33">
        <f>B275-C275</f>
        <v>0</v>
      </c>
      <c r="C276" s="204" t="s">
        <v>262</v>
      </c>
      <c r="D276" s="205"/>
      <c r="E276" s="206"/>
    </row>
  </sheetData>
  <mergeCells count="4">
    <mergeCell ref="A1:E1"/>
    <mergeCell ref="A2:C2"/>
    <mergeCell ref="D2:E2"/>
    <mergeCell ref="C276:E27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F6CC-FBB5-4B04-AB87-F90EEB088888}">
  <dimension ref="A1:E131"/>
  <sheetViews>
    <sheetView showGridLines="0" rightToLeft="1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A59" sqref="A59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110</v>
      </c>
      <c r="B2" s="210"/>
      <c r="C2" s="210"/>
      <c r="D2" s="211"/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128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>
        <v>46157</v>
      </c>
      <c r="B6" s="15">
        <v>1000</v>
      </c>
      <c r="C6" s="15"/>
      <c r="D6" s="15">
        <f>B6-C6</f>
        <v>1000</v>
      </c>
      <c r="E6" s="16" t="s">
        <v>188</v>
      </c>
    </row>
    <row r="7" spans="1:5" s="9" customFormat="1" ht="18.75" x14ac:dyDescent="0.3">
      <c r="A7" s="14">
        <v>46157</v>
      </c>
      <c r="B7" s="17"/>
      <c r="C7" s="17">
        <v>574.51</v>
      </c>
      <c r="D7" s="17">
        <f>D6+B7-C7</f>
        <v>425.49</v>
      </c>
      <c r="E7" s="16"/>
    </row>
    <row r="8" spans="1:5" s="9" customFormat="1" ht="18.75" x14ac:dyDescent="0.3">
      <c r="A8" s="14">
        <v>46161</v>
      </c>
      <c r="B8" s="17"/>
      <c r="C8" s="17">
        <v>137.72</v>
      </c>
      <c r="D8" s="17">
        <f t="shared" ref="D8:D98" si="0">D7+B8-C8</f>
        <v>287.77</v>
      </c>
      <c r="E8" s="16" t="s">
        <v>143</v>
      </c>
    </row>
    <row r="9" spans="1:5" s="9" customFormat="1" ht="18.75" x14ac:dyDescent="0.3">
      <c r="A9" s="14">
        <v>46161</v>
      </c>
      <c r="B9" s="17"/>
      <c r="C9" s="17">
        <v>25.53</v>
      </c>
      <c r="D9" s="17">
        <f t="shared" si="0"/>
        <v>262.24</v>
      </c>
      <c r="E9" s="18" t="s">
        <v>145</v>
      </c>
    </row>
    <row r="10" spans="1:5" s="9" customFormat="1" ht="18.75" x14ac:dyDescent="0.3">
      <c r="A10" s="14">
        <v>46163</v>
      </c>
      <c r="B10" s="17"/>
      <c r="C10" s="17">
        <v>34.04</v>
      </c>
      <c r="D10" s="17">
        <f t="shared" si="0"/>
        <v>228.20000000000002</v>
      </c>
      <c r="E10" s="18"/>
    </row>
    <row r="11" spans="1:5" s="9" customFormat="1" ht="18.75" x14ac:dyDescent="0.3">
      <c r="A11" s="14">
        <v>46164</v>
      </c>
      <c r="B11" s="17"/>
      <c r="C11" s="17">
        <v>68.08</v>
      </c>
      <c r="D11" s="17">
        <f t="shared" si="0"/>
        <v>160.12</v>
      </c>
      <c r="E11" s="16"/>
    </row>
    <row r="12" spans="1:5" s="9" customFormat="1" ht="18.75" x14ac:dyDescent="0.3">
      <c r="A12" s="14">
        <v>46167</v>
      </c>
      <c r="B12" s="17">
        <v>7000</v>
      </c>
      <c r="C12" s="17"/>
      <c r="D12" s="17">
        <f t="shared" si="0"/>
        <v>7160.12</v>
      </c>
      <c r="E12" s="66" t="s">
        <v>189</v>
      </c>
    </row>
    <row r="13" spans="1:5" s="9" customFormat="1" ht="18.75" x14ac:dyDescent="0.3">
      <c r="A13" s="14"/>
      <c r="B13" s="17"/>
      <c r="C13" s="17">
        <v>117.01</v>
      </c>
      <c r="D13" s="17">
        <f>D12+B13-C13</f>
        <v>7043.11</v>
      </c>
      <c r="E13" s="16" t="s">
        <v>207</v>
      </c>
    </row>
    <row r="14" spans="1:5" s="9" customFormat="1" ht="18.75" x14ac:dyDescent="0.3">
      <c r="A14" s="14">
        <v>46181</v>
      </c>
      <c r="B14" s="17"/>
      <c r="C14" s="17">
        <v>218.21</v>
      </c>
      <c r="D14" s="17">
        <f t="shared" ref="D14:D15" si="1">D13+B14-C14</f>
        <v>6824.9</v>
      </c>
      <c r="E14" s="16"/>
    </row>
    <row r="15" spans="1:5" s="9" customFormat="1" ht="18.75" x14ac:dyDescent="0.3">
      <c r="A15" s="14">
        <v>46182</v>
      </c>
      <c r="B15" s="17"/>
      <c r="C15" s="17">
        <v>80</v>
      </c>
      <c r="D15" s="17">
        <f t="shared" si="1"/>
        <v>6744.9</v>
      </c>
      <c r="E15" s="18"/>
    </row>
    <row r="16" spans="1:5" s="9" customFormat="1" ht="18.75" x14ac:dyDescent="0.3">
      <c r="A16" s="14">
        <v>46183</v>
      </c>
      <c r="B16" s="17"/>
      <c r="C16" s="17">
        <v>188.03</v>
      </c>
      <c r="D16" s="17">
        <f t="shared" si="0"/>
        <v>6556.87</v>
      </c>
      <c r="E16" s="18"/>
    </row>
    <row r="17" spans="1:5" s="9" customFormat="1" ht="18.75" x14ac:dyDescent="0.3">
      <c r="A17" s="19">
        <v>46188</v>
      </c>
      <c r="B17" s="17"/>
      <c r="C17" s="17">
        <v>64.89</v>
      </c>
      <c r="D17" s="17">
        <f t="shared" si="0"/>
        <v>6491.98</v>
      </c>
      <c r="E17" s="18"/>
    </row>
    <row r="18" spans="1:5" s="9" customFormat="1" ht="18.75" x14ac:dyDescent="0.3">
      <c r="A18" s="19">
        <v>46196</v>
      </c>
      <c r="B18" s="17"/>
      <c r="C18" s="17">
        <v>218.25</v>
      </c>
      <c r="D18" s="17">
        <f t="shared" si="0"/>
        <v>6273.73</v>
      </c>
      <c r="E18" s="16" t="s">
        <v>331</v>
      </c>
    </row>
    <row r="19" spans="1:5" s="9" customFormat="1" ht="18.75" x14ac:dyDescent="0.3">
      <c r="A19" s="19">
        <v>46198</v>
      </c>
      <c r="B19" s="17"/>
      <c r="C19" s="17">
        <v>29.81</v>
      </c>
      <c r="D19" s="17">
        <f t="shared" si="0"/>
        <v>6243.9199999999992</v>
      </c>
      <c r="E19" s="16" t="s">
        <v>353</v>
      </c>
    </row>
    <row r="20" spans="1:5" s="9" customFormat="1" ht="18.75" x14ac:dyDescent="0.3">
      <c r="A20" s="19">
        <v>46205</v>
      </c>
      <c r="B20" s="17"/>
      <c r="C20" s="17">
        <v>599.72</v>
      </c>
      <c r="D20" s="17">
        <f t="shared" si="0"/>
        <v>5644.1999999999989</v>
      </c>
      <c r="E20" s="16" t="s">
        <v>381</v>
      </c>
    </row>
    <row r="21" spans="1:5" s="9" customFormat="1" ht="18.75" x14ac:dyDescent="0.3">
      <c r="A21" s="19">
        <v>46206</v>
      </c>
      <c r="B21" s="17"/>
      <c r="C21" s="17">
        <v>60.8</v>
      </c>
      <c r="D21" s="17">
        <f t="shared" si="0"/>
        <v>5583.3999999999987</v>
      </c>
      <c r="E21" s="18" t="s">
        <v>391</v>
      </c>
    </row>
    <row r="22" spans="1:5" s="9" customFormat="1" ht="18.75" x14ac:dyDescent="0.3">
      <c r="A22" s="19">
        <v>46211</v>
      </c>
      <c r="B22" s="17"/>
      <c r="C22" s="17">
        <v>209.38</v>
      </c>
      <c r="D22" s="17">
        <f t="shared" si="0"/>
        <v>5374.0199999999986</v>
      </c>
      <c r="E22" s="16" t="s">
        <v>353</v>
      </c>
    </row>
    <row r="23" spans="1:5" s="9" customFormat="1" ht="18.75" x14ac:dyDescent="0.3">
      <c r="A23" s="19">
        <v>46217</v>
      </c>
      <c r="B23" s="17"/>
      <c r="C23" s="17">
        <v>185.14</v>
      </c>
      <c r="D23" s="17">
        <f t="shared" si="0"/>
        <v>5188.8799999999983</v>
      </c>
      <c r="E23" s="16" t="s">
        <v>353</v>
      </c>
    </row>
    <row r="24" spans="1:5" s="9" customFormat="1" ht="18.75" x14ac:dyDescent="0.3">
      <c r="A24" s="19">
        <v>46218</v>
      </c>
      <c r="B24" s="17"/>
      <c r="C24" s="17">
        <v>160</v>
      </c>
      <c r="D24" s="17">
        <f t="shared" si="0"/>
        <v>5028.8799999999983</v>
      </c>
      <c r="E24" s="18" t="s">
        <v>449</v>
      </c>
    </row>
    <row r="25" spans="1:5" s="9" customFormat="1" ht="18.75" x14ac:dyDescent="0.3">
      <c r="A25" s="19">
        <v>46230</v>
      </c>
      <c r="B25" s="17"/>
      <c r="C25" s="17">
        <v>27.94</v>
      </c>
      <c r="D25" s="17">
        <f t="shared" si="0"/>
        <v>5000.9399999999987</v>
      </c>
      <c r="E25" s="18"/>
    </row>
    <row r="26" spans="1:5" s="9" customFormat="1" ht="18.75" x14ac:dyDescent="0.3">
      <c r="A26" s="19">
        <v>46230</v>
      </c>
      <c r="B26" s="17"/>
      <c r="C26" s="17">
        <v>221.31</v>
      </c>
      <c r="D26" s="17">
        <f t="shared" si="0"/>
        <v>4779.6299999999983</v>
      </c>
      <c r="E26" s="18"/>
    </row>
    <row r="27" spans="1:5" s="9" customFormat="1" ht="18.75" x14ac:dyDescent="0.3">
      <c r="A27" s="19">
        <v>46230</v>
      </c>
      <c r="B27" s="17"/>
      <c r="C27" s="17">
        <v>120</v>
      </c>
      <c r="D27" s="17">
        <f t="shared" si="0"/>
        <v>4659.6299999999983</v>
      </c>
      <c r="E27" s="18"/>
    </row>
    <row r="28" spans="1:5" s="9" customFormat="1" ht="18.75" x14ac:dyDescent="0.3">
      <c r="A28" s="19">
        <v>46230</v>
      </c>
      <c r="B28" s="17"/>
      <c r="C28" s="17">
        <v>12</v>
      </c>
      <c r="D28" s="17">
        <f t="shared" si="0"/>
        <v>4647.6299999999983</v>
      </c>
      <c r="E28" s="18"/>
    </row>
    <row r="29" spans="1:5" s="9" customFormat="1" ht="18.75" x14ac:dyDescent="0.3">
      <c r="A29" s="19">
        <v>46230</v>
      </c>
      <c r="B29" s="17"/>
      <c r="C29" s="17">
        <v>176.66</v>
      </c>
      <c r="D29" s="17">
        <f t="shared" si="0"/>
        <v>4470.9699999999984</v>
      </c>
      <c r="E29" s="18"/>
    </row>
    <row r="30" spans="1:5" s="9" customFormat="1" ht="18.75" x14ac:dyDescent="0.3">
      <c r="A30" s="19"/>
      <c r="B30" s="17"/>
      <c r="C30" s="17">
        <v>48</v>
      </c>
      <c r="D30" s="17">
        <f t="shared" si="0"/>
        <v>4422.9699999999984</v>
      </c>
      <c r="E30" s="18"/>
    </row>
    <row r="31" spans="1:5" s="9" customFormat="1" ht="18.75" x14ac:dyDescent="0.3">
      <c r="A31" s="19"/>
      <c r="B31" s="17"/>
      <c r="C31" s="17">
        <v>16</v>
      </c>
      <c r="D31" s="17">
        <f t="shared" si="0"/>
        <v>4406.9699999999984</v>
      </c>
      <c r="E31" s="18"/>
    </row>
    <row r="32" spans="1:5" s="9" customFormat="1" ht="18.75" x14ac:dyDescent="0.3">
      <c r="A32" s="19"/>
      <c r="B32" s="17"/>
      <c r="C32" s="17">
        <v>289.26</v>
      </c>
      <c r="D32" s="17">
        <f t="shared" si="0"/>
        <v>4117.7099999999982</v>
      </c>
      <c r="E32" s="18"/>
    </row>
    <row r="33" spans="1:5" s="9" customFormat="1" ht="18.75" x14ac:dyDescent="0.3">
      <c r="A33" s="19"/>
      <c r="B33" s="17"/>
      <c r="C33" s="17">
        <v>16</v>
      </c>
      <c r="D33" s="17">
        <f t="shared" si="0"/>
        <v>4101.7099999999982</v>
      </c>
      <c r="E33" s="18"/>
    </row>
    <row r="34" spans="1:5" s="9" customFormat="1" ht="18.75" x14ac:dyDescent="0.3">
      <c r="A34" s="19"/>
      <c r="B34" s="17"/>
      <c r="C34" s="17">
        <v>853.24</v>
      </c>
      <c r="D34" s="17">
        <f t="shared" si="0"/>
        <v>3248.4699999999984</v>
      </c>
      <c r="E34" s="18"/>
    </row>
    <row r="35" spans="1:5" s="9" customFormat="1" ht="18.75" x14ac:dyDescent="0.3">
      <c r="A35" s="19"/>
      <c r="B35" s="17"/>
      <c r="C35" s="17">
        <v>165.1</v>
      </c>
      <c r="D35" s="17">
        <f t="shared" si="0"/>
        <v>3083.3699999999985</v>
      </c>
      <c r="E35" s="18"/>
    </row>
    <row r="36" spans="1:5" s="9" customFormat="1" ht="18.75" x14ac:dyDescent="0.3">
      <c r="A36" s="19"/>
      <c r="B36" s="17"/>
      <c r="C36" s="17">
        <v>190.74</v>
      </c>
      <c r="D36" s="17">
        <f t="shared" si="0"/>
        <v>2892.6299999999983</v>
      </c>
      <c r="E36" s="18"/>
    </row>
    <row r="37" spans="1:5" s="9" customFormat="1" ht="18.75" x14ac:dyDescent="0.3">
      <c r="A37" s="19"/>
      <c r="B37" s="17"/>
      <c r="C37" s="17">
        <v>72.12</v>
      </c>
      <c r="D37" s="17">
        <f t="shared" si="0"/>
        <v>2820.5099999999984</v>
      </c>
      <c r="E37" s="18"/>
    </row>
    <row r="38" spans="1:5" s="9" customFormat="1" ht="18.75" x14ac:dyDescent="0.3">
      <c r="A38" s="19"/>
      <c r="B38" s="17"/>
      <c r="C38" s="17">
        <v>522.45000000000005</v>
      </c>
      <c r="D38" s="17">
        <f t="shared" si="0"/>
        <v>2298.0599999999986</v>
      </c>
      <c r="E38" s="18"/>
    </row>
    <row r="39" spans="1:5" s="9" customFormat="1" ht="18.75" x14ac:dyDescent="0.3">
      <c r="A39" s="19"/>
      <c r="B39" s="17"/>
      <c r="C39" s="17">
        <v>210</v>
      </c>
      <c r="D39" s="17">
        <f t="shared" si="0"/>
        <v>2088.0599999999986</v>
      </c>
      <c r="E39" s="18"/>
    </row>
    <row r="40" spans="1:5" s="9" customFormat="1" ht="18.75" x14ac:dyDescent="0.3">
      <c r="A40" s="19"/>
      <c r="B40" s="17"/>
      <c r="C40" s="17">
        <v>122.3</v>
      </c>
      <c r="D40" s="17">
        <f t="shared" si="0"/>
        <v>1965.7599999999986</v>
      </c>
      <c r="E40" s="18"/>
    </row>
    <row r="41" spans="1:5" s="9" customFormat="1" ht="18.75" x14ac:dyDescent="0.3">
      <c r="A41" s="19"/>
      <c r="B41" s="17"/>
      <c r="C41" s="17">
        <v>115.37</v>
      </c>
      <c r="D41" s="17">
        <f t="shared" si="0"/>
        <v>1850.3899999999985</v>
      </c>
      <c r="E41" s="18"/>
    </row>
    <row r="42" spans="1:5" s="9" customFormat="1" ht="18.75" x14ac:dyDescent="0.3">
      <c r="A42" s="19"/>
      <c r="B42" s="17"/>
      <c r="C42" s="17">
        <v>80.25</v>
      </c>
      <c r="D42" s="17">
        <f t="shared" si="0"/>
        <v>1770.1399999999985</v>
      </c>
      <c r="E42" s="18"/>
    </row>
    <row r="43" spans="1:5" s="9" customFormat="1" ht="18.75" x14ac:dyDescent="0.3">
      <c r="A43" s="19"/>
      <c r="B43" s="17"/>
      <c r="C43" s="17">
        <v>225.88</v>
      </c>
      <c r="D43" s="17">
        <f t="shared" si="0"/>
        <v>1544.2599999999984</v>
      </c>
      <c r="E43" s="18"/>
    </row>
    <row r="44" spans="1:5" s="9" customFormat="1" ht="18.75" x14ac:dyDescent="0.3">
      <c r="A44" s="19"/>
      <c r="B44" s="17"/>
      <c r="C44" s="17">
        <v>32</v>
      </c>
      <c r="D44" s="17">
        <f t="shared" si="0"/>
        <v>1512.2599999999984</v>
      </c>
      <c r="E44" s="18"/>
    </row>
    <row r="45" spans="1:5" s="9" customFormat="1" ht="18.75" x14ac:dyDescent="0.3">
      <c r="A45" s="19"/>
      <c r="B45" s="17"/>
      <c r="C45" s="17">
        <v>92.46</v>
      </c>
      <c r="D45" s="17">
        <f t="shared" si="0"/>
        <v>1419.7999999999984</v>
      </c>
      <c r="E45" s="18"/>
    </row>
    <row r="46" spans="1:5" s="9" customFormat="1" ht="18.75" x14ac:dyDescent="0.3">
      <c r="A46" s="19"/>
      <c r="B46" s="17"/>
      <c r="C46" s="17">
        <v>194.71</v>
      </c>
      <c r="D46" s="17">
        <f t="shared" si="0"/>
        <v>1225.0899999999983</v>
      </c>
      <c r="E46" s="18"/>
    </row>
    <row r="47" spans="1:5" s="9" customFormat="1" ht="18.75" x14ac:dyDescent="0.3">
      <c r="A47" s="19"/>
      <c r="B47" s="17"/>
      <c r="C47" s="17">
        <v>61.35</v>
      </c>
      <c r="D47" s="17">
        <f t="shared" si="0"/>
        <v>1163.7399999999984</v>
      </c>
      <c r="E47" s="18"/>
    </row>
    <row r="48" spans="1:5" s="9" customFormat="1" ht="18.75" x14ac:dyDescent="0.3">
      <c r="A48" s="19"/>
      <c r="B48" s="17"/>
      <c r="C48" s="17">
        <v>168.03</v>
      </c>
      <c r="D48" s="17">
        <f t="shared" si="0"/>
        <v>995.70999999999844</v>
      </c>
      <c r="E48" s="18"/>
    </row>
    <row r="49" spans="1:5" s="9" customFormat="1" ht="18.75" x14ac:dyDescent="0.3">
      <c r="A49" s="19"/>
      <c r="B49" s="17"/>
      <c r="C49" s="17">
        <v>118.88</v>
      </c>
      <c r="D49" s="17">
        <f t="shared" si="0"/>
        <v>876.82999999999845</v>
      </c>
      <c r="E49" s="18"/>
    </row>
    <row r="50" spans="1:5" s="9" customFormat="1" ht="18.75" x14ac:dyDescent="0.3">
      <c r="A50" s="19"/>
      <c r="B50" s="17"/>
      <c r="C50" s="17">
        <v>121</v>
      </c>
      <c r="D50" s="17">
        <f t="shared" si="0"/>
        <v>755.82999999999845</v>
      </c>
      <c r="E50" s="18"/>
    </row>
    <row r="51" spans="1:5" s="9" customFormat="1" ht="18.75" x14ac:dyDescent="0.3">
      <c r="A51" s="19"/>
      <c r="B51" s="17"/>
      <c r="C51" s="17">
        <v>99.01</v>
      </c>
      <c r="D51" s="17">
        <f t="shared" si="0"/>
        <v>656.81999999999846</v>
      </c>
      <c r="E51" s="18"/>
    </row>
    <row r="52" spans="1:5" s="9" customFormat="1" ht="18.75" x14ac:dyDescent="0.3">
      <c r="A52" s="19"/>
      <c r="B52" s="17"/>
      <c r="C52" s="17">
        <v>186.02</v>
      </c>
      <c r="D52" s="17">
        <f t="shared" si="0"/>
        <v>470.79999999999848</v>
      </c>
      <c r="E52" s="18"/>
    </row>
    <row r="53" spans="1:5" s="9" customFormat="1" ht="18.75" x14ac:dyDescent="0.3">
      <c r="A53" s="19"/>
      <c r="B53" s="17"/>
      <c r="C53" s="17">
        <v>99.69</v>
      </c>
      <c r="D53" s="17">
        <f t="shared" si="0"/>
        <v>371.10999999999848</v>
      </c>
      <c r="E53" s="18"/>
    </row>
    <row r="54" spans="1:5" s="9" customFormat="1" ht="18.75" x14ac:dyDescent="0.3">
      <c r="A54" s="19"/>
      <c r="B54" s="17"/>
      <c r="C54" s="17">
        <v>149.09</v>
      </c>
      <c r="D54" s="17">
        <f t="shared" si="0"/>
        <v>222.01999999999848</v>
      </c>
      <c r="E54" s="18"/>
    </row>
    <row r="55" spans="1:5" s="9" customFormat="1" ht="18.75" x14ac:dyDescent="0.3">
      <c r="A55" s="19">
        <v>46286</v>
      </c>
      <c r="B55" s="17">
        <v>7200</v>
      </c>
      <c r="C55" s="17"/>
      <c r="D55" s="17">
        <f t="shared" si="0"/>
        <v>7422.0199999999986</v>
      </c>
      <c r="E55" s="18" t="s">
        <v>872</v>
      </c>
    </row>
    <row r="56" spans="1:5" s="9" customFormat="1" ht="18.75" x14ac:dyDescent="0.3">
      <c r="A56" s="19">
        <v>46286</v>
      </c>
      <c r="B56" s="17"/>
      <c r="C56" s="17">
        <v>746.84</v>
      </c>
      <c r="D56" s="17">
        <f t="shared" si="0"/>
        <v>6675.1799999999985</v>
      </c>
      <c r="E56" s="18" t="s">
        <v>873</v>
      </c>
    </row>
    <row r="57" spans="1:5" s="9" customFormat="1" ht="18.75" x14ac:dyDescent="0.3">
      <c r="A57" s="19"/>
      <c r="B57" s="17"/>
      <c r="C57" s="17"/>
      <c r="D57" s="17">
        <f t="shared" si="0"/>
        <v>6675.1799999999985</v>
      </c>
      <c r="E57" s="18"/>
    </row>
    <row r="58" spans="1:5" s="9" customFormat="1" ht="18.75" x14ac:dyDescent="0.3">
      <c r="A58" s="19"/>
      <c r="B58" s="17"/>
      <c r="C58" s="17"/>
      <c r="D58" s="17">
        <f t="shared" si="0"/>
        <v>6675.1799999999985</v>
      </c>
      <c r="E58" s="18"/>
    </row>
    <row r="59" spans="1:5" s="9" customFormat="1" ht="18.75" x14ac:dyDescent="0.3">
      <c r="A59" s="19"/>
      <c r="B59" s="17"/>
      <c r="C59" s="17"/>
      <c r="D59" s="17">
        <f t="shared" si="0"/>
        <v>6675.1799999999985</v>
      </c>
      <c r="E59" s="18"/>
    </row>
    <row r="60" spans="1:5" s="9" customFormat="1" ht="18.75" x14ac:dyDescent="0.3">
      <c r="A60" s="19"/>
      <c r="B60" s="17"/>
      <c r="C60" s="17"/>
      <c r="D60" s="17">
        <f t="shared" si="0"/>
        <v>6675.1799999999985</v>
      </c>
      <c r="E60" s="18"/>
    </row>
    <row r="61" spans="1:5" s="9" customFormat="1" ht="18.75" x14ac:dyDescent="0.3">
      <c r="A61" s="19"/>
      <c r="B61" s="17"/>
      <c r="C61" s="17"/>
      <c r="D61" s="17">
        <f t="shared" si="0"/>
        <v>6675.1799999999985</v>
      </c>
      <c r="E61" s="18"/>
    </row>
    <row r="62" spans="1:5" s="9" customFormat="1" ht="18.75" x14ac:dyDescent="0.3">
      <c r="A62" s="19"/>
      <c r="B62" s="17"/>
      <c r="C62" s="17"/>
      <c r="D62" s="17">
        <f t="shared" si="0"/>
        <v>6675.1799999999985</v>
      </c>
      <c r="E62" s="18"/>
    </row>
    <row r="63" spans="1:5" s="9" customFormat="1" ht="18.75" x14ac:dyDescent="0.3">
      <c r="A63" s="19"/>
      <c r="B63" s="17"/>
      <c r="C63" s="17"/>
      <c r="D63" s="17">
        <f t="shared" si="0"/>
        <v>6675.1799999999985</v>
      </c>
      <c r="E63" s="18"/>
    </row>
    <row r="64" spans="1:5" s="9" customFormat="1" ht="18.75" x14ac:dyDescent="0.3">
      <c r="A64" s="19"/>
      <c r="B64" s="17"/>
      <c r="C64" s="17"/>
      <c r="D64" s="17">
        <f t="shared" si="0"/>
        <v>6675.1799999999985</v>
      </c>
      <c r="E64" s="18"/>
    </row>
    <row r="65" spans="1:5" s="9" customFormat="1" ht="19.5" thickBot="1" x14ac:dyDescent="0.35">
      <c r="A65" s="19"/>
      <c r="B65" s="17"/>
      <c r="C65" s="17"/>
      <c r="D65" s="17">
        <f t="shared" si="0"/>
        <v>6675.1799999999985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6675.1799999999985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6675.1799999999985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6675.1799999999985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6675.1799999999985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6675.1799999999985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6675.1799999999985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si="0"/>
        <v>6675.1799999999985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0"/>
        <v>6675.1799999999985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0"/>
        <v>6675.1799999999985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0"/>
        <v>6675.1799999999985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0"/>
        <v>6675.1799999999985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0"/>
        <v>6675.1799999999985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0"/>
        <v>6675.1799999999985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0"/>
        <v>6675.1799999999985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0"/>
        <v>6675.1799999999985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0"/>
        <v>6675.1799999999985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0"/>
        <v>6675.1799999999985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0"/>
        <v>6675.1799999999985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0"/>
        <v>6675.1799999999985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0"/>
        <v>6675.1799999999985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0"/>
        <v>6675.1799999999985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0"/>
        <v>6675.1799999999985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0"/>
        <v>6675.1799999999985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0"/>
        <v>6675.1799999999985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0"/>
        <v>6675.1799999999985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0"/>
        <v>6675.1799999999985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0"/>
        <v>6675.1799999999985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0"/>
        <v>6675.1799999999985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0"/>
        <v>6675.1799999999985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0"/>
        <v>6675.1799999999985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0"/>
        <v>6675.1799999999985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0"/>
        <v>6675.1799999999985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0"/>
        <v>6675.1799999999985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ref="D99:D129" si="2">D98+B99-C99</f>
        <v>6675.1799999999985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2"/>
        <v>6675.1799999999985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2"/>
        <v>6675.1799999999985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2"/>
        <v>6675.1799999999985</v>
      </c>
      <c r="E102" s="18"/>
    </row>
    <row r="103" spans="1:5" s="9" customFormat="1" ht="19.5" hidden="1" thickBot="1" x14ac:dyDescent="0.35">
      <c r="A103" s="19"/>
      <c r="B103" s="17"/>
      <c r="C103" s="17"/>
      <c r="D103" s="17">
        <f t="shared" si="2"/>
        <v>6675.1799999999985</v>
      </c>
      <c r="E103" s="18"/>
    </row>
    <row r="104" spans="1:5" s="9" customFormat="1" ht="19.5" hidden="1" thickBot="1" x14ac:dyDescent="0.35">
      <c r="A104" s="19"/>
      <c r="B104" s="17"/>
      <c r="C104" s="17"/>
      <c r="D104" s="17">
        <f t="shared" si="2"/>
        <v>6675.1799999999985</v>
      </c>
      <c r="E104" s="18"/>
    </row>
    <row r="105" spans="1:5" s="9" customFormat="1" ht="19.5" hidden="1" thickBot="1" x14ac:dyDescent="0.35">
      <c r="A105" s="19"/>
      <c r="B105" s="17"/>
      <c r="C105" s="17"/>
      <c r="D105" s="17">
        <f t="shared" si="2"/>
        <v>6675.1799999999985</v>
      </c>
      <c r="E105" s="18"/>
    </row>
    <row r="106" spans="1:5" s="9" customFormat="1" ht="19.5" hidden="1" thickBot="1" x14ac:dyDescent="0.35">
      <c r="A106" s="19"/>
      <c r="B106" s="17"/>
      <c r="C106" s="17"/>
      <c r="D106" s="17">
        <f t="shared" si="2"/>
        <v>6675.1799999999985</v>
      </c>
      <c r="E106" s="18"/>
    </row>
    <row r="107" spans="1:5" s="9" customFormat="1" ht="19.5" hidden="1" thickBot="1" x14ac:dyDescent="0.35">
      <c r="A107" s="19"/>
      <c r="B107" s="17"/>
      <c r="C107" s="17"/>
      <c r="D107" s="17">
        <f t="shared" si="2"/>
        <v>6675.1799999999985</v>
      </c>
      <c r="E107" s="18"/>
    </row>
    <row r="108" spans="1:5" s="9" customFormat="1" ht="19.5" hidden="1" thickBot="1" x14ac:dyDescent="0.35">
      <c r="A108" s="19"/>
      <c r="B108" s="17"/>
      <c r="C108" s="17"/>
      <c r="D108" s="17">
        <f t="shared" si="2"/>
        <v>6675.1799999999985</v>
      </c>
      <c r="E108" s="18"/>
    </row>
    <row r="109" spans="1:5" s="9" customFormat="1" ht="19.5" hidden="1" thickBot="1" x14ac:dyDescent="0.35">
      <c r="A109" s="19"/>
      <c r="B109" s="17"/>
      <c r="C109" s="17"/>
      <c r="D109" s="17">
        <f t="shared" si="2"/>
        <v>6675.1799999999985</v>
      </c>
      <c r="E109" s="18"/>
    </row>
    <row r="110" spans="1:5" s="9" customFormat="1" ht="19.5" hidden="1" thickBot="1" x14ac:dyDescent="0.35">
      <c r="A110" s="19"/>
      <c r="B110" s="17"/>
      <c r="C110" s="17"/>
      <c r="D110" s="17">
        <f t="shared" si="2"/>
        <v>6675.1799999999985</v>
      </c>
      <c r="E110" s="18"/>
    </row>
    <row r="111" spans="1:5" s="9" customFormat="1" ht="19.5" hidden="1" thickBot="1" x14ac:dyDescent="0.35">
      <c r="A111" s="19"/>
      <c r="B111" s="17"/>
      <c r="C111" s="17"/>
      <c r="D111" s="17">
        <f t="shared" si="2"/>
        <v>6675.1799999999985</v>
      </c>
      <c r="E111" s="18"/>
    </row>
    <row r="112" spans="1:5" s="9" customFormat="1" ht="19.5" hidden="1" thickBot="1" x14ac:dyDescent="0.35">
      <c r="A112" s="19"/>
      <c r="B112" s="17"/>
      <c r="C112" s="17"/>
      <c r="D112" s="17">
        <f t="shared" si="2"/>
        <v>6675.1799999999985</v>
      </c>
      <c r="E112" s="18"/>
    </row>
    <row r="113" spans="1:5" s="9" customFormat="1" ht="19.5" hidden="1" thickBot="1" x14ac:dyDescent="0.35">
      <c r="A113" s="19"/>
      <c r="B113" s="17"/>
      <c r="C113" s="17"/>
      <c r="D113" s="17">
        <f t="shared" si="2"/>
        <v>6675.1799999999985</v>
      </c>
      <c r="E113" s="18"/>
    </row>
    <row r="114" spans="1:5" s="9" customFormat="1" ht="19.5" hidden="1" thickBot="1" x14ac:dyDescent="0.35">
      <c r="A114" s="19"/>
      <c r="B114" s="17"/>
      <c r="C114" s="17"/>
      <c r="D114" s="17">
        <f t="shared" si="2"/>
        <v>6675.1799999999985</v>
      </c>
      <c r="E114" s="18"/>
    </row>
    <row r="115" spans="1:5" s="9" customFormat="1" ht="19.5" hidden="1" thickBot="1" x14ac:dyDescent="0.35">
      <c r="A115" s="19"/>
      <c r="B115" s="17"/>
      <c r="C115" s="17"/>
      <c r="D115" s="17">
        <f t="shared" si="2"/>
        <v>6675.1799999999985</v>
      </c>
      <c r="E115" s="18"/>
    </row>
    <row r="116" spans="1:5" s="9" customFormat="1" ht="19.5" hidden="1" thickBot="1" x14ac:dyDescent="0.35">
      <c r="A116" s="19"/>
      <c r="B116" s="17"/>
      <c r="C116" s="17"/>
      <c r="D116" s="17">
        <f t="shared" si="2"/>
        <v>6675.1799999999985</v>
      </c>
      <c r="E116" s="18"/>
    </row>
    <row r="117" spans="1:5" s="9" customFormat="1" ht="19.5" hidden="1" thickBot="1" x14ac:dyDescent="0.35">
      <c r="A117" s="19"/>
      <c r="B117" s="17"/>
      <c r="C117" s="17"/>
      <c r="D117" s="17">
        <f t="shared" si="2"/>
        <v>6675.1799999999985</v>
      </c>
      <c r="E117" s="18"/>
    </row>
    <row r="118" spans="1:5" s="9" customFormat="1" ht="19.5" hidden="1" thickBot="1" x14ac:dyDescent="0.35">
      <c r="A118" s="19"/>
      <c r="B118" s="17"/>
      <c r="C118" s="17"/>
      <c r="D118" s="17">
        <f t="shared" si="2"/>
        <v>6675.1799999999985</v>
      </c>
      <c r="E118" s="18"/>
    </row>
    <row r="119" spans="1:5" s="9" customFormat="1" ht="19.5" hidden="1" thickBot="1" x14ac:dyDescent="0.35">
      <c r="A119" s="19"/>
      <c r="B119" s="17"/>
      <c r="C119" s="17"/>
      <c r="D119" s="17">
        <f t="shared" si="2"/>
        <v>6675.1799999999985</v>
      </c>
      <c r="E119" s="18"/>
    </row>
    <row r="120" spans="1:5" s="9" customFormat="1" ht="19.5" hidden="1" thickBot="1" x14ac:dyDescent="0.35">
      <c r="A120" s="19"/>
      <c r="B120" s="17"/>
      <c r="C120" s="17"/>
      <c r="D120" s="17">
        <f t="shared" si="2"/>
        <v>6675.1799999999985</v>
      </c>
      <c r="E120" s="18"/>
    </row>
    <row r="121" spans="1:5" s="9" customFormat="1" ht="19.5" hidden="1" thickBot="1" x14ac:dyDescent="0.35">
      <c r="A121" s="19"/>
      <c r="B121" s="17"/>
      <c r="C121" s="17"/>
      <c r="D121" s="17">
        <f t="shared" si="2"/>
        <v>6675.1799999999985</v>
      </c>
      <c r="E121" s="18"/>
    </row>
    <row r="122" spans="1:5" s="9" customFormat="1" ht="19.5" hidden="1" thickBot="1" x14ac:dyDescent="0.35">
      <c r="A122" s="19"/>
      <c r="B122" s="17"/>
      <c r="C122" s="17"/>
      <c r="D122" s="17">
        <f t="shared" si="2"/>
        <v>6675.1799999999985</v>
      </c>
      <c r="E122" s="18"/>
    </row>
    <row r="123" spans="1:5" s="9" customFormat="1" ht="19.5" hidden="1" thickBot="1" x14ac:dyDescent="0.35">
      <c r="A123" s="19"/>
      <c r="B123" s="17"/>
      <c r="C123" s="17"/>
      <c r="D123" s="17">
        <f t="shared" si="2"/>
        <v>6675.1799999999985</v>
      </c>
      <c r="E123" s="18"/>
    </row>
    <row r="124" spans="1:5" s="9" customFormat="1" ht="19.5" hidden="1" thickBot="1" x14ac:dyDescent="0.35">
      <c r="A124" s="19"/>
      <c r="B124" s="17"/>
      <c r="C124" s="17"/>
      <c r="D124" s="17">
        <f t="shared" si="2"/>
        <v>6675.1799999999985</v>
      </c>
      <c r="E124" s="18"/>
    </row>
    <row r="125" spans="1:5" s="9" customFormat="1" ht="19.5" hidden="1" thickBot="1" x14ac:dyDescent="0.35">
      <c r="A125" s="19"/>
      <c r="B125" s="17"/>
      <c r="C125" s="17"/>
      <c r="D125" s="17">
        <f t="shared" si="2"/>
        <v>6675.1799999999985</v>
      </c>
      <c r="E125" s="18"/>
    </row>
    <row r="126" spans="1:5" s="9" customFormat="1" ht="19.5" hidden="1" thickBot="1" x14ac:dyDescent="0.35">
      <c r="A126" s="19"/>
      <c r="B126" s="17"/>
      <c r="C126" s="17"/>
      <c r="D126" s="17">
        <f t="shared" si="2"/>
        <v>6675.1799999999985</v>
      </c>
      <c r="E126" s="18"/>
    </row>
    <row r="127" spans="1:5" s="9" customFormat="1" ht="19.5" hidden="1" thickBot="1" x14ac:dyDescent="0.35">
      <c r="A127" s="19"/>
      <c r="B127" s="17"/>
      <c r="C127" s="17"/>
      <c r="D127" s="17">
        <f t="shared" si="2"/>
        <v>6675.1799999999985</v>
      </c>
      <c r="E127" s="18"/>
    </row>
    <row r="128" spans="1:5" s="9" customFormat="1" ht="19.5" hidden="1" thickBot="1" x14ac:dyDescent="0.35">
      <c r="A128" s="19"/>
      <c r="B128" s="17"/>
      <c r="C128" s="17"/>
      <c r="D128" s="17">
        <f t="shared" si="2"/>
        <v>6675.1799999999985</v>
      </c>
      <c r="E128" s="18"/>
    </row>
    <row r="129" spans="1:5" s="9" customFormat="1" ht="19.5" hidden="1" thickBot="1" x14ac:dyDescent="0.35">
      <c r="A129" s="19"/>
      <c r="B129" s="17"/>
      <c r="C129" s="17"/>
      <c r="D129" s="17">
        <f t="shared" si="2"/>
        <v>6675.1799999999985</v>
      </c>
      <c r="E129" s="18"/>
    </row>
    <row r="130" spans="1:5" ht="30" thickTop="1" thickBot="1" x14ac:dyDescent="0.5">
      <c r="A130" s="29" t="s">
        <v>9</v>
      </c>
      <c r="B130" s="30">
        <f>SUM(B6:B129)</f>
        <v>15200</v>
      </c>
      <c r="C130" s="30">
        <f>SUM(C6:C129)</f>
        <v>8524.82</v>
      </c>
      <c r="D130" s="30">
        <f>B130-C130</f>
        <v>6675.18</v>
      </c>
      <c r="E130" s="31" t="s">
        <v>10</v>
      </c>
    </row>
    <row r="131" spans="1:5" ht="29.25" thickBot="1" x14ac:dyDescent="0.5">
      <c r="A131" s="32" t="s">
        <v>7</v>
      </c>
      <c r="B131" s="33">
        <f>B130-C130</f>
        <v>6675.18</v>
      </c>
      <c r="C131" s="204"/>
      <c r="D131" s="205"/>
      <c r="E131" s="206"/>
    </row>
  </sheetData>
  <mergeCells count="4">
    <mergeCell ref="A1:E1"/>
    <mergeCell ref="A2:C2"/>
    <mergeCell ref="D2:E2"/>
    <mergeCell ref="C131:E131"/>
  </mergeCells>
  <phoneticPr fontId="17" type="noConversion"/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F43A-0B35-4B99-9E44-B389664B6E32}">
  <dimension ref="A1:E104"/>
  <sheetViews>
    <sheetView showGridLines="0" rightToLeft="1" topLeftCell="A31" zoomScaleNormal="100" workbookViewId="0">
      <selection activeCell="F37" sqref="F37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103</v>
      </c>
      <c r="B2" s="210"/>
      <c r="C2" s="210"/>
      <c r="D2" s="211"/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>
        <v>3000</v>
      </c>
      <c r="C6" s="15"/>
      <c r="D6" s="15">
        <f>B6-C6</f>
        <v>3000</v>
      </c>
      <c r="E6" s="16"/>
    </row>
    <row r="7" spans="1:5" s="9" customFormat="1" ht="18.75" x14ac:dyDescent="0.3">
      <c r="A7" s="14"/>
      <c r="B7" s="17"/>
      <c r="C7" s="17">
        <v>376.48</v>
      </c>
      <c r="D7" s="17">
        <f>D6+B7-C7</f>
        <v>2623.52</v>
      </c>
      <c r="E7" s="16"/>
    </row>
    <row r="8" spans="1:5" s="9" customFormat="1" ht="18.75" x14ac:dyDescent="0.3">
      <c r="A8" s="14">
        <v>46161</v>
      </c>
      <c r="B8" s="17"/>
      <c r="C8" s="17">
        <v>137.72</v>
      </c>
      <c r="D8" s="17">
        <f t="shared" ref="D8:D71" si="0">D7+B8-C8</f>
        <v>2485.8000000000002</v>
      </c>
      <c r="E8" s="16" t="s">
        <v>143</v>
      </c>
    </row>
    <row r="9" spans="1:5" s="9" customFormat="1" ht="18.75" x14ac:dyDescent="0.3">
      <c r="A9" s="14">
        <v>46168</v>
      </c>
      <c r="B9" s="17"/>
      <c r="C9" s="17">
        <v>117.01</v>
      </c>
      <c r="D9" s="17">
        <f t="shared" si="0"/>
        <v>2368.79</v>
      </c>
      <c r="E9" s="16" t="s">
        <v>143</v>
      </c>
    </row>
    <row r="10" spans="1:5" s="9" customFormat="1" ht="18.75" x14ac:dyDescent="0.3">
      <c r="A10" s="14">
        <v>46181</v>
      </c>
      <c r="B10" s="17"/>
      <c r="C10" s="17">
        <v>218.21</v>
      </c>
      <c r="D10" s="17">
        <f t="shared" si="0"/>
        <v>2150.58</v>
      </c>
      <c r="E10" s="16" t="s">
        <v>273</v>
      </c>
    </row>
    <row r="11" spans="1:5" s="9" customFormat="1" ht="18.75" x14ac:dyDescent="0.3">
      <c r="A11" s="14">
        <v>46183</v>
      </c>
      <c r="B11" s="17"/>
      <c r="C11" s="17">
        <v>188.03</v>
      </c>
      <c r="D11" s="17">
        <f t="shared" si="0"/>
        <v>1962.55</v>
      </c>
      <c r="E11" s="16"/>
    </row>
    <row r="12" spans="1:5" s="9" customFormat="1" ht="18.75" x14ac:dyDescent="0.3">
      <c r="A12" s="14">
        <v>46188</v>
      </c>
      <c r="B12" s="17"/>
      <c r="C12" s="17">
        <v>64.89</v>
      </c>
      <c r="D12" s="17">
        <f t="shared" si="0"/>
        <v>1897.6599999999999</v>
      </c>
      <c r="E12" s="18"/>
    </row>
    <row r="13" spans="1:5" s="9" customFormat="1" ht="18.75" x14ac:dyDescent="0.3">
      <c r="A13" s="14">
        <v>46196</v>
      </c>
      <c r="B13" s="17"/>
      <c r="C13" s="17">
        <v>218.25</v>
      </c>
      <c r="D13" s="17">
        <f t="shared" si="0"/>
        <v>1679.4099999999999</v>
      </c>
      <c r="E13" s="16" t="s">
        <v>276</v>
      </c>
    </row>
    <row r="14" spans="1:5" s="9" customFormat="1" ht="18.75" x14ac:dyDescent="0.3">
      <c r="A14" s="14">
        <v>46198</v>
      </c>
      <c r="B14" s="17"/>
      <c r="C14" s="17">
        <v>29.81</v>
      </c>
      <c r="D14" s="17">
        <f t="shared" si="0"/>
        <v>1649.6</v>
      </c>
      <c r="E14" s="16" t="s">
        <v>273</v>
      </c>
    </row>
    <row r="15" spans="1:5" s="9" customFormat="1" ht="18.75" x14ac:dyDescent="0.3">
      <c r="A15" s="14">
        <v>46205</v>
      </c>
      <c r="B15" s="17"/>
      <c r="C15" s="17">
        <v>599.72</v>
      </c>
      <c r="D15" s="17">
        <f t="shared" si="0"/>
        <v>1049.8799999999999</v>
      </c>
      <c r="E15" s="16" t="s">
        <v>382</v>
      </c>
    </row>
    <row r="16" spans="1:5" s="9" customFormat="1" ht="18.75" x14ac:dyDescent="0.3">
      <c r="A16" s="19">
        <v>46211</v>
      </c>
      <c r="B16" s="17"/>
      <c r="C16" s="17">
        <v>209.38</v>
      </c>
      <c r="D16" s="17">
        <f t="shared" si="0"/>
        <v>840.49999999999989</v>
      </c>
      <c r="E16" s="16" t="s">
        <v>273</v>
      </c>
    </row>
    <row r="17" spans="1:5" s="9" customFormat="1" ht="18.75" x14ac:dyDescent="0.3">
      <c r="A17" s="19"/>
      <c r="B17" s="17"/>
      <c r="C17" s="17">
        <v>185.14</v>
      </c>
      <c r="D17" s="17">
        <f t="shared" si="0"/>
        <v>655.3599999999999</v>
      </c>
      <c r="E17" s="16" t="s">
        <v>273</v>
      </c>
    </row>
    <row r="18" spans="1:5" s="9" customFormat="1" ht="18.75" x14ac:dyDescent="0.3">
      <c r="A18" s="19">
        <v>46230</v>
      </c>
      <c r="B18" s="17"/>
      <c r="C18" s="17">
        <v>221.31</v>
      </c>
      <c r="D18" s="17">
        <f t="shared" si="0"/>
        <v>434.0499999999999</v>
      </c>
      <c r="E18" s="16" t="s">
        <v>273</v>
      </c>
    </row>
    <row r="19" spans="1:5" s="9" customFormat="1" ht="18.75" x14ac:dyDescent="0.3">
      <c r="A19" s="19">
        <v>46230</v>
      </c>
      <c r="B19" s="17"/>
      <c r="C19" s="17">
        <v>176.66</v>
      </c>
      <c r="D19" s="17">
        <f t="shared" si="0"/>
        <v>257.38999999999987</v>
      </c>
      <c r="E19" s="16" t="s">
        <v>273</v>
      </c>
    </row>
    <row r="20" spans="1:5" s="9" customFormat="1" ht="18.75" x14ac:dyDescent="0.3">
      <c r="A20" s="19">
        <v>46238</v>
      </c>
      <c r="B20" s="17"/>
      <c r="C20" s="17">
        <v>257.39</v>
      </c>
      <c r="D20" s="17">
        <f t="shared" si="0"/>
        <v>0</v>
      </c>
      <c r="E20" s="18"/>
    </row>
    <row r="21" spans="1:5" s="9" customFormat="1" ht="18.75" x14ac:dyDescent="0.3">
      <c r="A21" s="19">
        <v>46247</v>
      </c>
      <c r="B21" s="17">
        <v>5000</v>
      </c>
      <c r="C21" s="17"/>
      <c r="D21" s="17">
        <f t="shared" si="0"/>
        <v>5000</v>
      </c>
      <c r="E21" s="18" t="s">
        <v>626</v>
      </c>
    </row>
    <row r="22" spans="1:5" s="9" customFormat="1" ht="18.75" x14ac:dyDescent="0.3">
      <c r="A22" s="19">
        <v>46247</v>
      </c>
      <c r="B22" s="17"/>
      <c r="C22" s="17">
        <v>190.74</v>
      </c>
      <c r="D22" s="17">
        <f t="shared" si="0"/>
        <v>4809.26</v>
      </c>
      <c r="E22" s="18"/>
    </row>
    <row r="23" spans="1:5" s="9" customFormat="1" ht="18.75" x14ac:dyDescent="0.3">
      <c r="A23" s="19">
        <v>46251</v>
      </c>
      <c r="B23" s="17"/>
      <c r="C23" s="17">
        <v>522.45000000000005</v>
      </c>
      <c r="D23" s="17">
        <f t="shared" si="0"/>
        <v>4286.8100000000004</v>
      </c>
      <c r="E23" s="18"/>
    </row>
    <row r="24" spans="1:5" s="9" customFormat="1" ht="18.75" x14ac:dyDescent="0.3">
      <c r="A24" s="19"/>
      <c r="B24" s="17"/>
      <c r="C24" s="17">
        <v>210</v>
      </c>
      <c r="D24" s="17">
        <f t="shared" si="0"/>
        <v>4076.8100000000004</v>
      </c>
      <c r="E24" s="18"/>
    </row>
    <row r="25" spans="1:5" s="9" customFormat="1" ht="18.75" x14ac:dyDescent="0.3">
      <c r="A25" s="19"/>
      <c r="B25" s="17"/>
      <c r="C25" s="17">
        <v>115.37</v>
      </c>
      <c r="D25" s="17">
        <f t="shared" si="0"/>
        <v>3961.4400000000005</v>
      </c>
      <c r="E25" s="18"/>
    </row>
    <row r="26" spans="1:5" s="9" customFormat="1" ht="18.75" x14ac:dyDescent="0.3">
      <c r="A26" s="19"/>
      <c r="B26" s="17"/>
      <c r="C26" s="17">
        <v>80.25</v>
      </c>
      <c r="D26" s="17">
        <f t="shared" si="0"/>
        <v>3881.1900000000005</v>
      </c>
      <c r="E26" s="18"/>
    </row>
    <row r="27" spans="1:5" s="9" customFormat="1" ht="18.75" x14ac:dyDescent="0.3">
      <c r="A27" s="19"/>
      <c r="B27" s="17"/>
      <c r="C27" s="17">
        <v>225.88</v>
      </c>
      <c r="D27" s="17">
        <f t="shared" si="0"/>
        <v>3655.3100000000004</v>
      </c>
      <c r="E27" s="18"/>
    </row>
    <row r="28" spans="1:5" s="9" customFormat="1" ht="18.75" x14ac:dyDescent="0.3">
      <c r="A28" s="19"/>
      <c r="B28" s="17"/>
      <c r="C28" s="17">
        <v>92.46</v>
      </c>
      <c r="D28" s="17">
        <f t="shared" si="0"/>
        <v>3562.8500000000004</v>
      </c>
      <c r="E28" s="18"/>
    </row>
    <row r="29" spans="1:5" s="9" customFormat="1" ht="18.75" x14ac:dyDescent="0.3">
      <c r="A29" s="19"/>
      <c r="B29" s="17"/>
      <c r="C29" s="17">
        <v>194.71</v>
      </c>
      <c r="D29" s="17">
        <f t="shared" si="0"/>
        <v>3368.1400000000003</v>
      </c>
      <c r="E29" s="18"/>
    </row>
    <row r="30" spans="1:5" s="9" customFormat="1" ht="18.75" x14ac:dyDescent="0.3">
      <c r="A30" s="19"/>
      <c r="B30" s="17"/>
      <c r="C30" s="17">
        <v>168.03</v>
      </c>
      <c r="D30" s="17">
        <f t="shared" si="0"/>
        <v>3200.11</v>
      </c>
      <c r="E30" s="18"/>
    </row>
    <row r="31" spans="1:5" s="9" customFormat="1" ht="18.75" x14ac:dyDescent="0.3">
      <c r="A31" s="19"/>
      <c r="B31" s="17"/>
      <c r="C31" s="17">
        <v>118.88</v>
      </c>
      <c r="D31" s="17">
        <f t="shared" si="0"/>
        <v>3081.23</v>
      </c>
      <c r="E31" s="18"/>
    </row>
    <row r="32" spans="1:5" s="9" customFormat="1" ht="18.75" x14ac:dyDescent="0.3">
      <c r="A32" s="19"/>
      <c r="B32" s="17"/>
      <c r="C32" s="17">
        <v>99.01</v>
      </c>
      <c r="D32" s="17">
        <f t="shared" si="0"/>
        <v>2982.22</v>
      </c>
      <c r="E32" s="18"/>
    </row>
    <row r="33" spans="1:5" s="9" customFormat="1" ht="18.75" x14ac:dyDescent="0.3">
      <c r="A33" s="19"/>
      <c r="B33" s="17"/>
      <c r="C33" s="17">
        <v>99.69</v>
      </c>
      <c r="D33" s="17">
        <f t="shared" si="0"/>
        <v>2882.5299999999997</v>
      </c>
      <c r="E33" s="18"/>
    </row>
    <row r="34" spans="1:5" s="9" customFormat="1" ht="18.75" x14ac:dyDescent="0.3">
      <c r="A34" s="19"/>
      <c r="B34" s="17"/>
      <c r="C34" s="17">
        <v>149.09</v>
      </c>
      <c r="D34" s="17">
        <f t="shared" si="0"/>
        <v>2733.4399999999996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2733.4399999999996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2733.4399999999996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2733.4399999999996</v>
      </c>
      <c r="E37" s="18"/>
    </row>
    <row r="38" spans="1:5" s="9" customFormat="1" ht="19.5" thickBot="1" x14ac:dyDescent="0.35">
      <c r="A38" s="19"/>
      <c r="B38" s="17"/>
      <c r="C38" s="17"/>
      <c r="D38" s="17">
        <f t="shared" si="0"/>
        <v>2733.4399999999996</v>
      </c>
      <c r="E38" s="18"/>
    </row>
    <row r="39" spans="1:5" s="9" customFormat="1" ht="19.5" hidden="1" thickBot="1" x14ac:dyDescent="0.35">
      <c r="A39" s="19"/>
      <c r="B39" s="17"/>
      <c r="C39" s="17"/>
      <c r="D39" s="17">
        <f t="shared" si="0"/>
        <v>2733.4399999999996</v>
      </c>
      <c r="E39" s="18"/>
    </row>
    <row r="40" spans="1:5" s="9" customFormat="1" ht="19.5" hidden="1" thickBot="1" x14ac:dyDescent="0.35">
      <c r="A40" s="19"/>
      <c r="B40" s="17"/>
      <c r="C40" s="17"/>
      <c r="D40" s="17">
        <f t="shared" si="0"/>
        <v>2733.4399999999996</v>
      </c>
      <c r="E40" s="18"/>
    </row>
    <row r="41" spans="1:5" s="9" customFormat="1" ht="19.5" hidden="1" thickBot="1" x14ac:dyDescent="0.35">
      <c r="A41" s="19"/>
      <c r="B41" s="17"/>
      <c r="C41" s="17"/>
      <c r="D41" s="17">
        <f t="shared" si="0"/>
        <v>2733.4399999999996</v>
      </c>
      <c r="E41" s="18"/>
    </row>
    <row r="42" spans="1:5" s="9" customFormat="1" ht="19.5" hidden="1" thickBot="1" x14ac:dyDescent="0.35">
      <c r="A42" s="19"/>
      <c r="B42" s="17"/>
      <c r="C42" s="17"/>
      <c r="D42" s="17">
        <f t="shared" si="0"/>
        <v>2733.4399999999996</v>
      </c>
      <c r="E42" s="18"/>
    </row>
    <row r="43" spans="1:5" s="9" customFormat="1" ht="19.5" hidden="1" thickBot="1" x14ac:dyDescent="0.35">
      <c r="A43" s="19"/>
      <c r="B43" s="17"/>
      <c r="C43" s="17"/>
      <c r="D43" s="17">
        <f t="shared" si="0"/>
        <v>2733.4399999999996</v>
      </c>
      <c r="E43" s="18"/>
    </row>
    <row r="44" spans="1:5" s="9" customFormat="1" ht="19.5" hidden="1" thickBot="1" x14ac:dyDescent="0.35">
      <c r="A44" s="19"/>
      <c r="B44" s="17"/>
      <c r="C44" s="17"/>
      <c r="D44" s="17">
        <f t="shared" si="0"/>
        <v>2733.4399999999996</v>
      </c>
      <c r="E44" s="18"/>
    </row>
    <row r="45" spans="1:5" s="9" customFormat="1" ht="19.5" hidden="1" thickBot="1" x14ac:dyDescent="0.35">
      <c r="A45" s="19"/>
      <c r="B45" s="17"/>
      <c r="C45" s="17"/>
      <c r="D45" s="17">
        <f t="shared" si="0"/>
        <v>2733.4399999999996</v>
      </c>
      <c r="E45" s="18"/>
    </row>
    <row r="46" spans="1:5" s="9" customFormat="1" ht="19.5" hidden="1" thickBot="1" x14ac:dyDescent="0.35">
      <c r="A46" s="19"/>
      <c r="B46" s="17"/>
      <c r="C46" s="17"/>
      <c r="D46" s="17">
        <f t="shared" si="0"/>
        <v>2733.4399999999996</v>
      </c>
      <c r="E46" s="18"/>
    </row>
    <row r="47" spans="1:5" s="9" customFormat="1" ht="19.5" hidden="1" thickBot="1" x14ac:dyDescent="0.35">
      <c r="A47" s="19"/>
      <c r="B47" s="17"/>
      <c r="C47" s="17"/>
      <c r="D47" s="17">
        <f t="shared" si="0"/>
        <v>2733.4399999999996</v>
      </c>
      <c r="E47" s="18"/>
    </row>
    <row r="48" spans="1:5" s="9" customFormat="1" ht="19.5" hidden="1" thickBot="1" x14ac:dyDescent="0.35">
      <c r="A48" s="19"/>
      <c r="B48" s="17"/>
      <c r="C48" s="17"/>
      <c r="D48" s="17">
        <f t="shared" si="0"/>
        <v>2733.4399999999996</v>
      </c>
      <c r="E48" s="18"/>
    </row>
    <row r="49" spans="1:5" s="9" customFormat="1" ht="19.5" hidden="1" thickBot="1" x14ac:dyDescent="0.35">
      <c r="A49" s="19"/>
      <c r="B49" s="17"/>
      <c r="C49" s="17"/>
      <c r="D49" s="17">
        <f t="shared" si="0"/>
        <v>2733.4399999999996</v>
      </c>
      <c r="E49" s="18"/>
    </row>
    <row r="50" spans="1:5" s="9" customFormat="1" ht="19.5" hidden="1" thickBot="1" x14ac:dyDescent="0.35">
      <c r="A50" s="19"/>
      <c r="B50" s="17"/>
      <c r="C50" s="17"/>
      <c r="D50" s="17">
        <f t="shared" si="0"/>
        <v>2733.4399999999996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2733.4399999999996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2733.4399999999996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2733.4399999999996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2733.4399999999996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2733.4399999999996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2733.4399999999996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2733.4399999999996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2733.4399999999996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2733.4399999999996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2733.4399999999996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2733.4399999999996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2733.4399999999996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2733.4399999999996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2733.4399999999996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2733.4399999999996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2733.4399999999996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2733.4399999999996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2733.4399999999996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2733.4399999999996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2733.4399999999996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2733.4399999999996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ref="D72:D102" si="1">D71+B72-C72</f>
        <v>2733.4399999999996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1"/>
        <v>2733.4399999999996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1"/>
        <v>2733.4399999999996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1"/>
        <v>2733.4399999999996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1"/>
        <v>2733.4399999999996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1"/>
        <v>2733.4399999999996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1"/>
        <v>2733.4399999999996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1"/>
        <v>2733.4399999999996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1"/>
        <v>2733.4399999999996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1"/>
        <v>2733.4399999999996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1"/>
        <v>2733.4399999999996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1"/>
        <v>2733.4399999999996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1"/>
        <v>2733.4399999999996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2733.4399999999996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2733.4399999999996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2733.4399999999996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2733.4399999999996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2733.4399999999996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2733.4399999999996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2733.4399999999996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2733.4399999999996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2733.4399999999996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2733.4399999999996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2733.4399999999996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2733.4399999999996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1"/>
        <v>2733.4399999999996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1"/>
        <v>2733.4399999999996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1"/>
        <v>2733.4399999999996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1"/>
        <v>2733.4399999999996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1"/>
        <v>2733.4399999999996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1"/>
        <v>2733.4399999999996</v>
      </c>
      <c r="E102" s="18"/>
    </row>
    <row r="103" spans="1:5" ht="30" thickTop="1" thickBot="1" x14ac:dyDescent="0.5">
      <c r="A103" s="29" t="s">
        <v>9</v>
      </c>
      <c r="B103" s="30">
        <f>SUM(B6:B102)</f>
        <v>8000</v>
      </c>
      <c r="C103" s="30">
        <f>SUM(C6:C102)</f>
        <v>5266.5599999999995</v>
      </c>
      <c r="D103" s="30">
        <f>B103-C103</f>
        <v>2733.4400000000005</v>
      </c>
      <c r="E103" s="31" t="s">
        <v>10</v>
      </c>
    </row>
    <row r="104" spans="1:5" ht="29.25" thickBot="1" x14ac:dyDescent="0.5">
      <c r="A104" s="32" t="s">
        <v>7</v>
      </c>
      <c r="B104" s="33">
        <f>B103-C103</f>
        <v>2733.4400000000005</v>
      </c>
      <c r="C104" s="204"/>
      <c r="D104" s="205"/>
      <c r="E104" s="206"/>
    </row>
  </sheetData>
  <mergeCells count="4">
    <mergeCell ref="A1:E1"/>
    <mergeCell ref="A2:C2"/>
    <mergeCell ref="D2:E2"/>
    <mergeCell ref="C104:E104"/>
  </mergeCells>
  <phoneticPr fontId="17" type="noConversion"/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9DCB-8E11-4700-92DD-B4F0478986FC}">
  <dimension ref="A1:E116"/>
  <sheetViews>
    <sheetView showGridLines="0" rightToLeft="1" workbookViewId="0">
      <pane ySplit="5" topLeftCell="A30" activePane="bottomLeft" state="frozen"/>
      <selection pane="bottomLeft" activeCell="C35" sqref="C35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104</v>
      </c>
      <c r="B2" s="210"/>
      <c r="C2" s="210"/>
      <c r="D2" s="211"/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>
        <v>46157</v>
      </c>
      <c r="B6" s="15">
        <v>1000</v>
      </c>
      <c r="C6" s="15"/>
      <c r="D6" s="15">
        <f>B6-C6</f>
        <v>1000</v>
      </c>
      <c r="E6" s="16"/>
    </row>
    <row r="7" spans="1:5" s="9" customFormat="1" ht="18.75" x14ac:dyDescent="0.3">
      <c r="A7" s="14"/>
      <c r="B7" s="17"/>
      <c r="C7" s="17">
        <v>203.33</v>
      </c>
      <c r="D7" s="17">
        <f>D6+B7-C7</f>
        <v>796.67</v>
      </c>
      <c r="E7" s="16"/>
    </row>
    <row r="8" spans="1:5" s="9" customFormat="1" ht="18.75" x14ac:dyDescent="0.3">
      <c r="A8" s="14">
        <v>46161</v>
      </c>
      <c r="B8" s="17"/>
      <c r="C8" s="17">
        <v>24</v>
      </c>
      <c r="D8" s="17">
        <f t="shared" ref="D8:D83" si="0">D7+B8-C8</f>
        <v>772.67</v>
      </c>
      <c r="E8" s="16"/>
    </row>
    <row r="9" spans="1:5" s="9" customFormat="1" ht="18.75" x14ac:dyDescent="0.3">
      <c r="A9" s="14">
        <v>46163</v>
      </c>
      <c r="B9" s="17"/>
      <c r="C9" s="17">
        <v>32</v>
      </c>
      <c r="D9" s="17">
        <f t="shared" si="0"/>
        <v>740.67</v>
      </c>
      <c r="E9" s="18"/>
    </row>
    <row r="10" spans="1:5" s="9" customFormat="1" ht="18.75" x14ac:dyDescent="0.3">
      <c r="A10" s="14">
        <v>46164</v>
      </c>
      <c r="B10" s="17"/>
      <c r="C10" s="17">
        <v>64</v>
      </c>
      <c r="D10" s="17">
        <f t="shared" si="0"/>
        <v>676.67</v>
      </c>
      <c r="E10" s="18"/>
    </row>
    <row r="11" spans="1:5" s="9" customFormat="1" ht="18.75" x14ac:dyDescent="0.3">
      <c r="A11" s="14">
        <v>46182</v>
      </c>
      <c r="B11" s="17"/>
      <c r="C11" s="17">
        <v>85.11</v>
      </c>
      <c r="D11" s="17">
        <f t="shared" si="0"/>
        <v>591.55999999999995</v>
      </c>
      <c r="E11" s="16"/>
    </row>
    <row r="12" spans="1:5" s="9" customFormat="1" ht="18.75" x14ac:dyDescent="0.3">
      <c r="A12" s="14"/>
      <c r="B12" s="17">
        <v>2000</v>
      </c>
      <c r="C12" s="17"/>
      <c r="D12" s="17">
        <f t="shared" si="0"/>
        <v>2591.56</v>
      </c>
      <c r="E12" s="18"/>
    </row>
    <row r="13" spans="1:5" s="9" customFormat="1" ht="18.75" x14ac:dyDescent="0.3">
      <c r="A13" s="14">
        <v>46206</v>
      </c>
      <c r="B13" s="17"/>
      <c r="C13" s="17">
        <v>64.680000000000007</v>
      </c>
      <c r="D13" s="17">
        <f t="shared" si="0"/>
        <v>2526.88</v>
      </c>
      <c r="E13" s="18" t="s">
        <v>391</v>
      </c>
    </row>
    <row r="14" spans="1:5" s="9" customFormat="1" ht="18.75" x14ac:dyDescent="0.3">
      <c r="A14" s="14">
        <v>46210</v>
      </c>
      <c r="B14" s="17"/>
      <c r="C14" s="17">
        <v>11</v>
      </c>
      <c r="D14" s="17">
        <f t="shared" si="0"/>
        <v>2515.88</v>
      </c>
      <c r="E14" s="18"/>
    </row>
    <row r="15" spans="1:5" s="9" customFormat="1" ht="18.75" x14ac:dyDescent="0.3">
      <c r="A15" s="14">
        <v>46218</v>
      </c>
      <c r="B15" s="17"/>
      <c r="C15" s="17">
        <v>170.21</v>
      </c>
      <c r="D15" s="17">
        <f t="shared" si="0"/>
        <v>2345.67</v>
      </c>
      <c r="E15" s="18"/>
    </row>
    <row r="16" spans="1:5" s="9" customFormat="1" ht="18.75" x14ac:dyDescent="0.3">
      <c r="A16" s="19"/>
      <c r="B16" s="17"/>
      <c r="C16" s="17">
        <v>55.89</v>
      </c>
      <c r="D16" s="17">
        <f t="shared" si="0"/>
        <v>2289.7800000000002</v>
      </c>
      <c r="E16" s="18"/>
    </row>
    <row r="17" spans="1:5" s="9" customFormat="1" ht="18.75" x14ac:dyDescent="0.3">
      <c r="A17" s="19"/>
      <c r="B17" s="17"/>
      <c r="C17" s="17">
        <v>2.8</v>
      </c>
      <c r="D17" s="17">
        <f t="shared" si="0"/>
        <v>2286.98</v>
      </c>
      <c r="E17" s="18"/>
    </row>
    <row r="18" spans="1:5" s="9" customFormat="1" ht="18.75" x14ac:dyDescent="0.3">
      <c r="A18" s="19"/>
      <c r="B18" s="17"/>
      <c r="C18" s="17">
        <v>11.64</v>
      </c>
      <c r="D18" s="17">
        <f t="shared" si="0"/>
        <v>2275.34</v>
      </c>
      <c r="E18" s="18"/>
    </row>
    <row r="19" spans="1:5" s="9" customFormat="1" ht="18.75" x14ac:dyDescent="0.3">
      <c r="A19" s="19"/>
      <c r="B19" s="17"/>
      <c r="C19" s="17">
        <v>127.66</v>
      </c>
      <c r="D19" s="17">
        <f t="shared" si="0"/>
        <v>2147.6800000000003</v>
      </c>
      <c r="E19" s="18"/>
    </row>
    <row r="20" spans="1:5" s="9" customFormat="1" ht="18.75" x14ac:dyDescent="0.3">
      <c r="A20" s="19"/>
      <c r="B20" s="17"/>
      <c r="C20" s="17">
        <v>12.77</v>
      </c>
      <c r="D20" s="17">
        <f t="shared" si="0"/>
        <v>2134.9100000000003</v>
      </c>
      <c r="E20" s="18"/>
    </row>
    <row r="21" spans="1:5" s="9" customFormat="1" ht="18.75" x14ac:dyDescent="0.3">
      <c r="A21" s="19"/>
      <c r="B21" s="17"/>
      <c r="C21" s="17">
        <v>51.06</v>
      </c>
      <c r="D21" s="17">
        <f t="shared" si="0"/>
        <v>2083.8500000000004</v>
      </c>
      <c r="E21" s="18"/>
    </row>
    <row r="22" spans="1:5" s="9" customFormat="1" ht="18.75" x14ac:dyDescent="0.3">
      <c r="A22" s="19"/>
      <c r="B22" s="17"/>
      <c r="C22" s="17">
        <v>17.02</v>
      </c>
      <c r="D22" s="17">
        <f t="shared" si="0"/>
        <v>2066.8300000000004</v>
      </c>
      <c r="E22" s="18"/>
    </row>
    <row r="23" spans="1:5" s="9" customFormat="1" ht="18.75" x14ac:dyDescent="0.3">
      <c r="A23" s="19"/>
      <c r="B23" s="17"/>
      <c r="C23" s="17">
        <v>8.8000000000000007</v>
      </c>
      <c r="D23" s="17">
        <f t="shared" si="0"/>
        <v>2058.0300000000002</v>
      </c>
      <c r="E23" s="18"/>
    </row>
    <row r="24" spans="1:5" s="9" customFormat="1" ht="18.75" x14ac:dyDescent="0.3">
      <c r="A24" s="19"/>
      <c r="B24" s="17"/>
      <c r="C24" s="17">
        <v>31.87</v>
      </c>
      <c r="D24" s="17">
        <f t="shared" si="0"/>
        <v>2026.1600000000003</v>
      </c>
      <c r="E24" s="18"/>
    </row>
    <row r="25" spans="1:5" s="9" customFormat="1" ht="18.75" x14ac:dyDescent="0.3">
      <c r="A25" s="19"/>
      <c r="B25" s="17"/>
      <c r="C25" s="17">
        <v>17.02</v>
      </c>
      <c r="D25" s="17">
        <f t="shared" si="0"/>
        <v>2009.1400000000003</v>
      </c>
      <c r="E25" s="18"/>
    </row>
    <row r="26" spans="1:5" s="9" customFormat="1" ht="18.75" x14ac:dyDescent="0.3">
      <c r="A26" s="19"/>
      <c r="B26" s="17"/>
      <c r="C26" s="17">
        <v>853.24</v>
      </c>
      <c r="D26" s="17">
        <f t="shared" si="0"/>
        <v>1155.9000000000003</v>
      </c>
      <c r="E26" s="18"/>
    </row>
    <row r="27" spans="1:5" s="9" customFormat="1" ht="18.75" x14ac:dyDescent="0.3">
      <c r="A27" s="19">
        <v>46245</v>
      </c>
      <c r="B27" s="17">
        <v>2000</v>
      </c>
      <c r="C27" s="17"/>
      <c r="D27" s="17">
        <f t="shared" si="0"/>
        <v>3155.9000000000005</v>
      </c>
      <c r="E27" s="18"/>
    </row>
    <row r="28" spans="1:5" s="9" customFormat="1" ht="18.75" x14ac:dyDescent="0.3">
      <c r="A28" s="19">
        <v>46247</v>
      </c>
      <c r="B28" s="17"/>
      <c r="C28" s="17">
        <v>165.1</v>
      </c>
      <c r="D28" s="17">
        <f t="shared" si="0"/>
        <v>2990.8000000000006</v>
      </c>
      <c r="E28" s="18"/>
    </row>
    <row r="29" spans="1:5" s="9" customFormat="1" ht="18.75" x14ac:dyDescent="0.3">
      <c r="A29" s="19">
        <v>46248</v>
      </c>
      <c r="B29" s="17"/>
      <c r="C29" s="17">
        <v>76.72</v>
      </c>
      <c r="D29" s="17">
        <f t="shared" si="0"/>
        <v>2914.0800000000008</v>
      </c>
      <c r="E29" s="18"/>
    </row>
    <row r="30" spans="1:5" s="9" customFormat="1" ht="18.75" x14ac:dyDescent="0.3">
      <c r="A30" s="19"/>
      <c r="B30" s="17"/>
      <c r="C30" s="17">
        <v>130.11000000000001</v>
      </c>
      <c r="D30" s="17">
        <f t="shared" si="0"/>
        <v>2783.9700000000007</v>
      </c>
      <c r="E30" s="18"/>
    </row>
    <row r="31" spans="1:5" s="9" customFormat="1" ht="18.75" x14ac:dyDescent="0.3">
      <c r="A31" s="19"/>
      <c r="B31" s="17"/>
      <c r="C31" s="17">
        <v>34.04</v>
      </c>
      <c r="D31" s="17">
        <f t="shared" si="0"/>
        <v>2749.9300000000007</v>
      </c>
      <c r="E31" s="18"/>
    </row>
    <row r="32" spans="1:5" s="9" customFormat="1" ht="18.75" x14ac:dyDescent="0.3">
      <c r="A32" s="19"/>
      <c r="B32" s="17"/>
      <c r="C32" s="17">
        <v>14.85</v>
      </c>
      <c r="D32" s="17">
        <f t="shared" si="0"/>
        <v>2735.0800000000008</v>
      </c>
      <c r="E32" s="18"/>
    </row>
    <row r="33" spans="1:5" s="9" customFormat="1" ht="18.75" x14ac:dyDescent="0.3">
      <c r="A33" s="19"/>
      <c r="B33" s="17"/>
      <c r="C33" s="17">
        <v>65.27</v>
      </c>
      <c r="D33" s="17">
        <f t="shared" si="0"/>
        <v>2669.8100000000009</v>
      </c>
      <c r="E33" s="18"/>
    </row>
    <row r="34" spans="1:5" s="9" customFormat="1" ht="18.75" x14ac:dyDescent="0.3">
      <c r="A34" s="19"/>
      <c r="B34" s="17"/>
      <c r="C34" s="17">
        <v>128.66</v>
      </c>
      <c r="D34" s="17">
        <f t="shared" si="0"/>
        <v>2541.150000000001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2541.150000000001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2541.150000000001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2541.150000000001</v>
      </c>
      <c r="E37" s="18"/>
    </row>
    <row r="38" spans="1:5" s="9" customFormat="1" ht="18.75" x14ac:dyDescent="0.3">
      <c r="A38" s="19"/>
      <c r="B38" s="17"/>
      <c r="C38" s="17"/>
      <c r="D38" s="17">
        <f t="shared" si="0"/>
        <v>2541.150000000001</v>
      </c>
      <c r="E38" s="18"/>
    </row>
    <row r="39" spans="1:5" s="9" customFormat="1" ht="18.75" x14ac:dyDescent="0.3">
      <c r="A39" s="19"/>
      <c r="B39" s="17"/>
      <c r="C39" s="17"/>
      <c r="D39" s="17">
        <f t="shared" si="0"/>
        <v>2541.150000000001</v>
      </c>
      <c r="E39" s="18"/>
    </row>
    <row r="40" spans="1:5" s="9" customFormat="1" ht="18.75" x14ac:dyDescent="0.3">
      <c r="A40" s="19"/>
      <c r="B40" s="17"/>
      <c r="C40" s="17"/>
      <c r="D40" s="17">
        <f t="shared" si="0"/>
        <v>2541.150000000001</v>
      </c>
      <c r="E40" s="18"/>
    </row>
    <row r="41" spans="1:5" s="9" customFormat="1" ht="18.75" x14ac:dyDescent="0.3">
      <c r="A41" s="19"/>
      <c r="B41" s="17"/>
      <c r="C41" s="17"/>
      <c r="D41" s="17">
        <f t="shared" si="0"/>
        <v>2541.150000000001</v>
      </c>
      <c r="E41" s="18"/>
    </row>
    <row r="42" spans="1:5" s="9" customFormat="1" ht="18.75" x14ac:dyDescent="0.3">
      <c r="A42" s="19"/>
      <c r="B42" s="17"/>
      <c r="C42" s="17"/>
      <c r="D42" s="17">
        <f t="shared" si="0"/>
        <v>2541.150000000001</v>
      </c>
      <c r="E42" s="18"/>
    </row>
    <row r="43" spans="1:5" s="9" customFormat="1" ht="18.75" x14ac:dyDescent="0.3">
      <c r="A43" s="19"/>
      <c r="B43" s="17"/>
      <c r="C43" s="17"/>
      <c r="D43" s="17">
        <f t="shared" si="0"/>
        <v>2541.150000000001</v>
      </c>
      <c r="E43" s="18"/>
    </row>
    <row r="44" spans="1:5" s="9" customFormat="1" ht="18.75" x14ac:dyDescent="0.3">
      <c r="A44" s="19"/>
      <c r="B44" s="17"/>
      <c r="C44" s="17"/>
      <c r="D44" s="17">
        <f t="shared" si="0"/>
        <v>2541.150000000001</v>
      </c>
      <c r="E44" s="18"/>
    </row>
    <row r="45" spans="1:5" s="9" customFormat="1" ht="18.75" x14ac:dyDescent="0.3">
      <c r="A45" s="19"/>
      <c r="B45" s="17"/>
      <c r="C45" s="17"/>
      <c r="D45" s="17">
        <f t="shared" si="0"/>
        <v>2541.150000000001</v>
      </c>
      <c r="E45" s="18"/>
    </row>
    <row r="46" spans="1:5" s="9" customFormat="1" ht="18.75" x14ac:dyDescent="0.3">
      <c r="A46" s="19"/>
      <c r="B46" s="17"/>
      <c r="C46" s="17"/>
      <c r="D46" s="17">
        <f t="shared" si="0"/>
        <v>2541.150000000001</v>
      </c>
      <c r="E46" s="18"/>
    </row>
    <row r="47" spans="1:5" s="9" customFormat="1" ht="18.75" x14ac:dyDescent="0.3">
      <c r="A47" s="19"/>
      <c r="B47" s="17"/>
      <c r="C47" s="17"/>
      <c r="D47" s="17">
        <f t="shared" si="0"/>
        <v>2541.150000000001</v>
      </c>
      <c r="E47" s="18"/>
    </row>
    <row r="48" spans="1:5" s="9" customFormat="1" ht="18.75" x14ac:dyDescent="0.3">
      <c r="A48" s="19"/>
      <c r="B48" s="17"/>
      <c r="C48" s="17"/>
      <c r="D48" s="17">
        <f t="shared" si="0"/>
        <v>2541.150000000001</v>
      </c>
      <c r="E48" s="18"/>
    </row>
    <row r="49" spans="1:5" s="9" customFormat="1" ht="18.75" x14ac:dyDescent="0.3">
      <c r="A49" s="19"/>
      <c r="B49" s="17"/>
      <c r="C49" s="17"/>
      <c r="D49" s="17">
        <f t="shared" si="0"/>
        <v>2541.150000000001</v>
      </c>
      <c r="E49" s="18"/>
    </row>
    <row r="50" spans="1:5" s="9" customFormat="1" ht="19.5" thickBot="1" x14ac:dyDescent="0.35">
      <c r="A50" s="19"/>
      <c r="B50" s="17"/>
      <c r="C50" s="17"/>
      <c r="D50" s="17">
        <f t="shared" si="0"/>
        <v>2541.150000000001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2541.150000000001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2541.150000000001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2541.150000000001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2541.150000000001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2541.150000000001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2541.150000000001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2541.150000000001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2541.150000000001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2541.150000000001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2541.150000000001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2541.150000000001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2541.150000000001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2541.150000000001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2541.150000000001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2541.150000000001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2541.150000000001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2541.150000000001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2541.150000000001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2541.150000000001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2541.150000000001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2541.150000000001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si="0"/>
        <v>2541.150000000001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0"/>
        <v>2541.150000000001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0"/>
        <v>2541.150000000001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0"/>
        <v>2541.150000000001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0"/>
        <v>2541.150000000001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0"/>
        <v>2541.150000000001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0"/>
        <v>2541.150000000001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0"/>
        <v>2541.150000000001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0"/>
        <v>2541.150000000001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0"/>
        <v>2541.150000000001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0"/>
        <v>2541.150000000001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0"/>
        <v>2541.150000000001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ref="D84:D114" si="1">D83+B84-C84</f>
        <v>2541.150000000001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2541.150000000001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2541.150000000001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2541.150000000001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2541.150000000001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2541.150000000001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2541.150000000001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2541.150000000001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2541.150000000001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2541.150000000001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2541.150000000001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2541.150000000001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2541.150000000001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1"/>
        <v>2541.150000000001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1"/>
        <v>2541.150000000001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1"/>
        <v>2541.150000000001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1"/>
        <v>2541.150000000001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1"/>
        <v>2541.150000000001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1"/>
        <v>2541.150000000001</v>
      </c>
      <c r="E102" s="18"/>
    </row>
    <row r="103" spans="1:5" s="9" customFormat="1" ht="19.5" hidden="1" thickBot="1" x14ac:dyDescent="0.35">
      <c r="A103" s="19"/>
      <c r="B103" s="17"/>
      <c r="C103" s="17"/>
      <c r="D103" s="17">
        <f t="shared" si="1"/>
        <v>2541.150000000001</v>
      </c>
      <c r="E103" s="18"/>
    </row>
    <row r="104" spans="1:5" s="9" customFormat="1" ht="19.5" hidden="1" thickBot="1" x14ac:dyDescent="0.35">
      <c r="A104" s="19"/>
      <c r="B104" s="17"/>
      <c r="C104" s="17"/>
      <c r="D104" s="17">
        <f t="shared" si="1"/>
        <v>2541.150000000001</v>
      </c>
      <c r="E104" s="18"/>
    </row>
    <row r="105" spans="1:5" s="9" customFormat="1" ht="19.5" hidden="1" thickBot="1" x14ac:dyDescent="0.35">
      <c r="A105" s="19"/>
      <c r="B105" s="17"/>
      <c r="C105" s="17"/>
      <c r="D105" s="17">
        <f t="shared" si="1"/>
        <v>2541.150000000001</v>
      </c>
      <c r="E105" s="18"/>
    </row>
    <row r="106" spans="1:5" s="9" customFormat="1" ht="19.5" hidden="1" thickBot="1" x14ac:dyDescent="0.35">
      <c r="A106" s="19"/>
      <c r="B106" s="17"/>
      <c r="C106" s="17"/>
      <c r="D106" s="17">
        <f t="shared" si="1"/>
        <v>2541.150000000001</v>
      </c>
      <c r="E106" s="18"/>
    </row>
    <row r="107" spans="1:5" s="9" customFormat="1" ht="19.5" hidden="1" thickBot="1" x14ac:dyDescent="0.35">
      <c r="A107" s="19"/>
      <c r="B107" s="17"/>
      <c r="C107" s="17"/>
      <c r="D107" s="17">
        <f t="shared" si="1"/>
        <v>2541.150000000001</v>
      </c>
      <c r="E107" s="18"/>
    </row>
    <row r="108" spans="1:5" s="9" customFormat="1" ht="19.5" hidden="1" thickBot="1" x14ac:dyDescent="0.35">
      <c r="A108" s="19"/>
      <c r="B108" s="17"/>
      <c r="C108" s="17"/>
      <c r="D108" s="17">
        <f t="shared" si="1"/>
        <v>2541.150000000001</v>
      </c>
      <c r="E108" s="18"/>
    </row>
    <row r="109" spans="1:5" s="9" customFormat="1" ht="19.5" hidden="1" thickBot="1" x14ac:dyDescent="0.35">
      <c r="A109" s="19"/>
      <c r="B109" s="17"/>
      <c r="C109" s="17"/>
      <c r="D109" s="17">
        <f t="shared" si="1"/>
        <v>2541.150000000001</v>
      </c>
      <c r="E109" s="18"/>
    </row>
    <row r="110" spans="1:5" s="9" customFormat="1" ht="19.5" hidden="1" thickBot="1" x14ac:dyDescent="0.35">
      <c r="A110" s="19"/>
      <c r="B110" s="17"/>
      <c r="C110" s="17"/>
      <c r="D110" s="17">
        <f t="shared" si="1"/>
        <v>2541.150000000001</v>
      </c>
      <c r="E110" s="18"/>
    </row>
    <row r="111" spans="1:5" s="9" customFormat="1" ht="19.5" hidden="1" thickBot="1" x14ac:dyDescent="0.35">
      <c r="A111" s="19"/>
      <c r="B111" s="17"/>
      <c r="C111" s="17"/>
      <c r="D111" s="17">
        <f t="shared" si="1"/>
        <v>2541.150000000001</v>
      </c>
      <c r="E111" s="18"/>
    </row>
    <row r="112" spans="1:5" s="9" customFormat="1" ht="19.5" hidden="1" thickBot="1" x14ac:dyDescent="0.35">
      <c r="A112" s="19"/>
      <c r="B112" s="17"/>
      <c r="C112" s="17"/>
      <c r="D112" s="17">
        <f t="shared" si="1"/>
        <v>2541.150000000001</v>
      </c>
      <c r="E112" s="18"/>
    </row>
    <row r="113" spans="1:5" s="9" customFormat="1" ht="19.5" hidden="1" thickBot="1" x14ac:dyDescent="0.35">
      <c r="A113" s="19"/>
      <c r="B113" s="17"/>
      <c r="C113" s="17"/>
      <c r="D113" s="17">
        <f t="shared" si="1"/>
        <v>2541.150000000001</v>
      </c>
      <c r="E113" s="18"/>
    </row>
    <row r="114" spans="1:5" s="9" customFormat="1" ht="19.5" hidden="1" thickBot="1" x14ac:dyDescent="0.35">
      <c r="A114" s="19"/>
      <c r="B114" s="17"/>
      <c r="C114" s="17"/>
      <c r="D114" s="17">
        <f t="shared" si="1"/>
        <v>2541.150000000001</v>
      </c>
      <c r="E114" s="18"/>
    </row>
    <row r="115" spans="1:5" ht="30" thickTop="1" thickBot="1" x14ac:dyDescent="0.5">
      <c r="A115" s="29" t="s">
        <v>9</v>
      </c>
      <c r="B115" s="30">
        <f>SUM(B6:B114)</f>
        <v>5000</v>
      </c>
      <c r="C115" s="30">
        <f>SUM(C6:C114)</f>
        <v>2458.8499999999995</v>
      </c>
      <c r="D115" s="30">
        <f>B115-C115</f>
        <v>2541.1500000000005</v>
      </c>
      <c r="E115" s="31" t="s">
        <v>10</v>
      </c>
    </row>
    <row r="116" spans="1:5" ht="29.25" thickBot="1" x14ac:dyDescent="0.5">
      <c r="A116" s="32" t="s">
        <v>7</v>
      </c>
      <c r="B116" s="33">
        <f>B115-C115</f>
        <v>2541.1500000000005</v>
      </c>
      <c r="C116" s="204"/>
      <c r="D116" s="205"/>
      <c r="E116" s="206"/>
    </row>
  </sheetData>
  <mergeCells count="4">
    <mergeCell ref="A1:E1"/>
    <mergeCell ref="A2:C2"/>
    <mergeCell ref="D2:E2"/>
    <mergeCell ref="C116:E116"/>
  </mergeCells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EDF5-424F-4BAB-B0E2-21DE0C5FBEE5}">
  <dimension ref="A1:E153"/>
  <sheetViews>
    <sheetView showGridLines="0" rightToLeft="1" workbookViewId="0">
      <pane xSplit="1" ySplit="5" topLeftCell="B72" activePane="bottomRight" state="frozen"/>
      <selection activeCell="C35" sqref="C35"/>
      <selection pane="topRight" activeCell="C35" sqref="C35"/>
      <selection pane="bottomLeft" activeCell="C35" sqref="C35"/>
      <selection pane="bottomRight" activeCell="C76" sqref="C76"/>
    </sheetView>
  </sheetViews>
  <sheetFormatPr defaultColWidth="9.140625" defaultRowHeight="28.5" x14ac:dyDescent="0.45"/>
  <cols>
    <col min="1" max="1" width="16.140625" style="2" customWidth="1"/>
    <col min="2" max="2" width="22.85546875" style="2" customWidth="1"/>
    <col min="3" max="3" width="23.42578125" style="2" customWidth="1"/>
    <col min="4" max="4" width="24.140625" style="2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111</v>
      </c>
      <c r="B2" s="210"/>
      <c r="C2" s="210"/>
      <c r="D2" s="211" t="s">
        <v>164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>
        <v>1727.63</v>
      </c>
      <c r="C6" s="15"/>
      <c r="D6" s="15">
        <f>B6-C6</f>
        <v>1727.63</v>
      </c>
      <c r="E6" s="16"/>
    </row>
    <row r="7" spans="1:5" s="9" customFormat="1" ht="18.75" x14ac:dyDescent="0.3">
      <c r="A7" s="14">
        <v>46161</v>
      </c>
      <c r="B7" s="17"/>
      <c r="C7" s="17">
        <v>1670.91</v>
      </c>
      <c r="D7" s="17">
        <f>D6+B7-C7</f>
        <v>56.720000000000027</v>
      </c>
      <c r="E7" s="16" t="s">
        <v>143</v>
      </c>
    </row>
    <row r="8" spans="1:5" s="9" customFormat="1" ht="18.75" x14ac:dyDescent="0.3">
      <c r="A8" s="14">
        <v>46163</v>
      </c>
      <c r="B8" s="17">
        <v>216.7</v>
      </c>
      <c r="C8" s="17"/>
      <c r="D8" s="17">
        <f t="shared" ref="D8:D117" si="0">D7+B8-C8</f>
        <v>273.42</v>
      </c>
      <c r="E8" s="16" t="s">
        <v>274</v>
      </c>
    </row>
    <row r="9" spans="1:5" s="9" customFormat="1" ht="18.75" x14ac:dyDescent="0.3">
      <c r="A9" s="14">
        <v>46163</v>
      </c>
      <c r="B9" s="17"/>
      <c r="C9" s="17">
        <v>216.7</v>
      </c>
      <c r="D9" s="17">
        <f t="shared" si="0"/>
        <v>56.720000000000027</v>
      </c>
      <c r="E9" s="18" t="s">
        <v>153</v>
      </c>
    </row>
    <row r="10" spans="1:5" s="9" customFormat="1" ht="18.75" x14ac:dyDescent="0.3">
      <c r="A10" s="14">
        <v>46168</v>
      </c>
      <c r="B10" s="17">
        <v>1958.59</v>
      </c>
      <c r="C10" s="17"/>
      <c r="D10" s="17">
        <f t="shared" si="0"/>
        <v>2015.31</v>
      </c>
      <c r="E10" s="16" t="s">
        <v>199</v>
      </c>
    </row>
    <row r="11" spans="1:5" s="9" customFormat="1" ht="18.75" x14ac:dyDescent="0.3">
      <c r="A11" s="14">
        <v>46168</v>
      </c>
      <c r="B11" s="17"/>
      <c r="C11" s="17">
        <v>1417.09</v>
      </c>
      <c r="D11" s="17">
        <f t="shared" si="0"/>
        <v>598.22</v>
      </c>
      <c r="E11" s="16" t="s">
        <v>207</v>
      </c>
    </row>
    <row r="12" spans="1:5" s="9" customFormat="1" ht="18.75" x14ac:dyDescent="0.3">
      <c r="A12" s="14">
        <v>46176</v>
      </c>
      <c r="B12" s="17">
        <v>2439.91</v>
      </c>
      <c r="C12" s="17"/>
      <c r="D12" s="17">
        <f t="shared" si="0"/>
        <v>3038.13</v>
      </c>
      <c r="E12" s="16" t="s">
        <v>199</v>
      </c>
    </row>
    <row r="13" spans="1:5" s="9" customFormat="1" ht="18.75" x14ac:dyDescent="0.3">
      <c r="A13" s="14">
        <v>46181</v>
      </c>
      <c r="B13" s="17"/>
      <c r="C13" s="17">
        <v>2642.76</v>
      </c>
      <c r="D13" s="17">
        <f t="shared" si="0"/>
        <v>395.36999999999989</v>
      </c>
      <c r="E13" s="18"/>
    </row>
    <row r="14" spans="1:5" s="9" customFormat="1" ht="18.75" x14ac:dyDescent="0.3">
      <c r="A14" s="14">
        <v>46183</v>
      </c>
      <c r="B14" s="17">
        <v>3388.22</v>
      </c>
      <c r="C14" s="17"/>
      <c r="D14" s="17">
        <f t="shared" si="0"/>
        <v>3783.5899999999997</v>
      </c>
      <c r="E14" s="16" t="s">
        <v>199</v>
      </c>
    </row>
    <row r="15" spans="1:5" s="9" customFormat="1" ht="18.75" x14ac:dyDescent="0.3">
      <c r="A15" s="14">
        <v>46183</v>
      </c>
      <c r="B15" s="17"/>
      <c r="C15" s="17">
        <v>2277.17</v>
      </c>
      <c r="D15" s="17">
        <f t="shared" si="0"/>
        <v>1506.4199999999996</v>
      </c>
      <c r="E15" s="18" t="s">
        <v>276</v>
      </c>
    </row>
    <row r="16" spans="1:5" s="9" customFormat="1" ht="18.75" x14ac:dyDescent="0.3">
      <c r="A16" s="19">
        <v>46188</v>
      </c>
      <c r="B16" s="17"/>
      <c r="C16" s="17">
        <v>785.84</v>
      </c>
      <c r="D16" s="17">
        <f t="shared" si="0"/>
        <v>720.57999999999959</v>
      </c>
      <c r="E16" s="18" t="s">
        <v>302</v>
      </c>
    </row>
    <row r="17" spans="1:5" s="9" customFormat="1" ht="18.75" x14ac:dyDescent="0.3">
      <c r="A17" s="19">
        <v>46188</v>
      </c>
      <c r="B17" s="17">
        <v>3065.45</v>
      </c>
      <c r="C17" s="17"/>
      <c r="D17" s="17">
        <f t="shared" si="0"/>
        <v>3786.0299999999993</v>
      </c>
      <c r="E17" s="16" t="s">
        <v>199</v>
      </c>
    </row>
    <row r="18" spans="1:5" s="9" customFormat="1" ht="18.75" x14ac:dyDescent="0.3">
      <c r="A18" s="19">
        <v>46189</v>
      </c>
      <c r="B18" s="17"/>
      <c r="C18" s="17">
        <v>3740.17</v>
      </c>
      <c r="D18" s="17">
        <f t="shared" si="0"/>
        <v>45.859999999999218</v>
      </c>
      <c r="E18" s="18" t="s">
        <v>311</v>
      </c>
    </row>
    <row r="19" spans="1:5" s="9" customFormat="1" ht="18.75" x14ac:dyDescent="0.3">
      <c r="A19" s="19">
        <v>46196</v>
      </c>
      <c r="B19" s="17">
        <v>3549.45</v>
      </c>
      <c r="C19" s="17"/>
      <c r="D19" s="17">
        <f t="shared" si="0"/>
        <v>3595.309999999999</v>
      </c>
      <c r="E19" s="16" t="s">
        <v>199</v>
      </c>
    </row>
    <row r="20" spans="1:5" s="9" customFormat="1" ht="18.75" x14ac:dyDescent="0.3">
      <c r="A20" s="19">
        <v>46196</v>
      </c>
      <c r="B20" s="17"/>
      <c r="C20" s="17">
        <v>2643.17</v>
      </c>
      <c r="D20" s="17">
        <f t="shared" si="0"/>
        <v>952.13999999999896</v>
      </c>
      <c r="E20" s="18" t="s">
        <v>311</v>
      </c>
    </row>
    <row r="21" spans="1:5" s="9" customFormat="1" ht="18.75" x14ac:dyDescent="0.3">
      <c r="A21" s="19">
        <v>46198</v>
      </c>
      <c r="B21" s="17">
        <v>3093.16</v>
      </c>
      <c r="C21" s="17"/>
      <c r="D21" s="17">
        <f t="shared" si="0"/>
        <v>4045.2999999999988</v>
      </c>
      <c r="E21" s="16" t="s">
        <v>199</v>
      </c>
    </row>
    <row r="22" spans="1:5" s="9" customFormat="1" ht="18.75" x14ac:dyDescent="0.3">
      <c r="A22" s="19">
        <v>46198</v>
      </c>
      <c r="B22" s="17"/>
      <c r="C22" s="17">
        <v>3978.19</v>
      </c>
      <c r="D22" s="17">
        <f t="shared" si="0"/>
        <v>67.109999999998763</v>
      </c>
      <c r="E22" s="18" t="s">
        <v>354</v>
      </c>
    </row>
    <row r="23" spans="1:5" s="9" customFormat="1" ht="18.75" x14ac:dyDescent="0.3">
      <c r="A23" s="19">
        <v>46198</v>
      </c>
      <c r="B23" s="17">
        <v>4251.66</v>
      </c>
      <c r="C23" s="17"/>
      <c r="D23" s="17">
        <f t="shared" si="0"/>
        <v>4318.7699999999986</v>
      </c>
      <c r="E23" s="16" t="s">
        <v>199</v>
      </c>
    </row>
    <row r="24" spans="1:5" s="9" customFormat="1" ht="18.75" x14ac:dyDescent="0.3">
      <c r="A24" s="19">
        <v>46211</v>
      </c>
      <c r="B24" s="17"/>
      <c r="C24" s="17">
        <v>2535.79</v>
      </c>
      <c r="D24" s="17">
        <f t="shared" si="0"/>
        <v>1782.9799999999987</v>
      </c>
      <c r="E24" s="18" t="s">
        <v>354</v>
      </c>
    </row>
    <row r="25" spans="1:5" s="9" customFormat="1" ht="18.75" x14ac:dyDescent="0.3">
      <c r="A25" s="19">
        <v>46217</v>
      </c>
      <c r="B25" s="17">
        <v>3116.09</v>
      </c>
      <c r="C25" s="17"/>
      <c r="D25" s="17">
        <f t="shared" si="0"/>
        <v>4899.0699999999988</v>
      </c>
      <c r="E25" s="16" t="s">
        <v>199</v>
      </c>
    </row>
    <row r="26" spans="1:5" s="9" customFormat="1" ht="18.75" x14ac:dyDescent="0.3">
      <c r="A26" s="19">
        <v>46217</v>
      </c>
      <c r="B26" s="17"/>
      <c r="C26" s="17">
        <v>2242.19</v>
      </c>
      <c r="D26" s="17">
        <f t="shared" si="0"/>
        <v>2656.8799999999987</v>
      </c>
      <c r="E26" s="18" t="s">
        <v>354</v>
      </c>
    </row>
    <row r="27" spans="1:5" s="9" customFormat="1" ht="18.75" x14ac:dyDescent="0.3">
      <c r="A27" s="19">
        <v>46223</v>
      </c>
      <c r="B27" s="17">
        <v>2967.17</v>
      </c>
      <c r="C27" s="17"/>
      <c r="D27" s="17">
        <f t="shared" si="0"/>
        <v>5624.0499999999993</v>
      </c>
      <c r="E27" s="16" t="s">
        <v>199</v>
      </c>
    </row>
    <row r="28" spans="1:5" s="9" customFormat="1" ht="18.75" x14ac:dyDescent="0.3">
      <c r="A28" s="19">
        <v>46223</v>
      </c>
      <c r="B28" s="17">
        <v>2562.54</v>
      </c>
      <c r="C28" s="17"/>
      <c r="D28" s="17">
        <f t="shared" si="0"/>
        <v>8186.5899999999992</v>
      </c>
      <c r="E28" s="16" t="s">
        <v>199</v>
      </c>
    </row>
    <row r="29" spans="1:5" s="9" customFormat="1" ht="18.75" x14ac:dyDescent="0.3">
      <c r="A29" s="19">
        <v>46224</v>
      </c>
      <c r="B29" s="17"/>
      <c r="C29" s="17">
        <v>2328.2600000000002</v>
      </c>
      <c r="D29" s="17">
        <f t="shared" si="0"/>
        <v>5858.329999999999</v>
      </c>
      <c r="E29" s="18"/>
    </row>
    <row r="30" spans="1:5" s="9" customFormat="1" ht="18.75" x14ac:dyDescent="0.3">
      <c r="A30" s="19">
        <v>46224</v>
      </c>
      <c r="B30" s="17"/>
      <c r="C30" s="17">
        <v>4000.95</v>
      </c>
      <c r="D30" s="17">
        <f t="shared" si="0"/>
        <v>1857.3799999999992</v>
      </c>
      <c r="E30" s="18"/>
    </row>
    <row r="31" spans="1:5" s="9" customFormat="1" ht="18.75" x14ac:dyDescent="0.3">
      <c r="A31" s="19">
        <v>46224</v>
      </c>
      <c r="B31" s="17"/>
      <c r="C31" s="17">
        <v>613.19000000000005</v>
      </c>
      <c r="D31" s="17">
        <f t="shared" si="0"/>
        <v>1244.1899999999991</v>
      </c>
      <c r="E31" s="18"/>
    </row>
    <row r="32" spans="1:5" s="9" customFormat="1" ht="18.75" x14ac:dyDescent="0.3">
      <c r="A32" s="19">
        <v>46230</v>
      </c>
      <c r="B32" s="17">
        <v>3614.99</v>
      </c>
      <c r="C32" s="17"/>
      <c r="D32" s="17">
        <f t="shared" si="0"/>
        <v>4859.1799999999985</v>
      </c>
      <c r="E32" s="16" t="s">
        <v>199</v>
      </c>
    </row>
    <row r="33" spans="1:5" s="9" customFormat="1" ht="18.75" x14ac:dyDescent="0.3">
      <c r="A33" s="19">
        <v>46230</v>
      </c>
      <c r="B33" s="17"/>
      <c r="C33" s="17">
        <v>2680.29</v>
      </c>
      <c r="D33" s="17">
        <f t="shared" si="0"/>
        <v>2178.8899999999985</v>
      </c>
      <c r="E33" s="18" t="s">
        <v>354</v>
      </c>
    </row>
    <row r="34" spans="1:5" s="9" customFormat="1" ht="18.75" x14ac:dyDescent="0.3">
      <c r="A34" s="19">
        <v>46230</v>
      </c>
      <c r="B34" s="17">
        <v>3821.1</v>
      </c>
      <c r="C34" s="17"/>
      <c r="D34" s="17">
        <f t="shared" si="0"/>
        <v>5999.989999999998</v>
      </c>
      <c r="E34" s="16" t="s">
        <v>199</v>
      </c>
    </row>
    <row r="35" spans="1:5" s="9" customFormat="1" ht="18.75" x14ac:dyDescent="0.3">
      <c r="A35" s="19">
        <v>46230</v>
      </c>
      <c r="B35" s="17"/>
      <c r="C35" s="17">
        <v>3075.16</v>
      </c>
      <c r="D35" s="17">
        <f t="shared" si="0"/>
        <v>2924.8299999999981</v>
      </c>
      <c r="E35" s="18" t="s">
        <v>354</v>
      </c>
    </row>
    <row r="36" spans="1:5" s="9" customFormat="1" ht="18.75" x14ac:dyDescent="0.3">
      <c r="A36" s="19">
        <v>46232</v>
      </c>
      <c r="B36" s="17">
        <v>106.56</v>
      </c>
      <c r="C36" s="17"/>
      <c r="D36" s="17">
        <f t="shared" si="0"/>
        <v>3031.3899999999981</v>
      </c>
      <c r="E36" s="16" t="s">
        <v>199</v>
      </c>
    </row>
    <row r="37" spans="1:5" s="9" customFormat="1" ht="18.75" x14ac:dyDescent="0.3">
      <c r="A37" s="19">
        <v>46237</v>
      </c>
      <c r="B37" s="17">
        <v>3758.53</v>
      </c>
      <c r="C37" s="17"/>
      <c r="D37" s="17">
        <f t="shared" si="0"/>
        <v>6789.9199999999983</v>
      </c>
      <c r="E37" s="16" t="s">
        <v>199</v>
      </c>
    </row>
    <row r="38" spans="1:5" s="9" customFormat="1" ht="18.75" x14ac:dyDescent="0.3">
      <c r="A38" s="19"/>
      <c r="B38" s="17"/>
      <c r="C38" s="17">
        <v>3503.15</v>
      </c>
      <c r="D38" s="17">
        <f t="shared" si="0"/>
        <v>3286.7699999999982</v>
      </c>
      <c r="E38" s="18" t="s">
        <v>354</v>
      </c>
    </row>
    <row r="39" spans="1:5" s="9" customFormat="1" ht="18.75" x14ac:dyDescent="0.3">
      <c r="A39" s="19"/>
      <c r="B39" s="17">
        <v>2955.87</v>
      </c>
      <c r="C39" s="17"/>
      <c r="D39" s="17">
        <f t="shared" si="0"/>
        <v>6242.6399999999976</v>
      </c>
      <c r="E39" s="16"/>
    </row>
    <row r="40" spans="1:5" s="9" customFormat="1" ht="18.75" x14ac:dyDescent="0.3">
      <c r="A40" s="19"/>
      <c r="B40" s="17">
        <v>527.67999999999995</v>
      </c>
      <c r="C40" s="17"/>
      <c r="D40" s="17">
        <f t="shared" si="0"/>
        <v>6770.3199999999979</v>
      </c>
      <c r="E40" s="18"/>
    </row>
    <row r="41" spans="1:5" s="9" customFormat="1" ht="18.75" x14ac:dyDescent="0.3">
      <c r="A41" s="19"/>
      <c r="B41" s="17"/>
      <c r="C41" s="17">
        <v>271.01</v>
      </c>
      <c r="D41" s="17">
        <f t="shared" si="0"/>
        <v>6499.3099999999977</v>
      </c>
      <c r="E41" s="18" t="s">
        <v>579</v>
      </c>
    </row>
    <row r="42" spans="1:5" s="9" customFormat="1" ht="18.75" x14ac:dyDescent="0.3">
      <c r="A42" s="19"/>
      <c r="B42" s="17">
        <v>5418.8</v>
      </c>
      <c r="C42" s="17"/>
      <c r="D42" s="17">
        <f t="shared" si="0"/>
        <v>11918.109999999997</v>
      </c>
      <c r="E42" s="18"/>
    </row>
    <row r="43" spans="1:5" s="9" customFormat="1" ht="18.75" x14ac:dyDescent="0.3">
      <c r="A43" s="19"/>
      <c r="B43" s="17">
        <v>4701.4399999999996</v>
      </c>
      <c r="C43" s="17"/>
      <c r="D43" s="17">
        <f t="shared" si="0"/>
        <v>16619.549999999996</v>
      </c>
      <c r="E43" s="18"/>
    </row>
    <row r="44" spans="1:5" s="9" customFormat="1" ht="18.75" x14ac:dyDescent="0.3">
      <c r="A44" s="19"/>
      <c r="B44" s="17"/>
      <c r="C44" s="17">
        <v>3647.73</v>
      </c>
      <c r="D44" s="17">
        <f t="shared" si="0"/>
        <v>12971.819999999996</v>
      </c>
      <c r="E44" s="18" t="s">
        <v>354</v>
      </c>
    </row>
    <row r="45" spans="1:5" s="9" customFormat="1" ht="18.75" x14ac:dyDescent="0.3">
      <c r="A45" s="19"/>
      <c r="B45" s="17"/>
      <c r="C45" s="17">
        <v>5419</v>
      </c>
      <c r="D45" s="17">
        <f t="shared" si="0"/>
        <v>7552.8199999999961</v>
      </c>
      <c r="E45" s="18" t="s">
        <v>608</v>
      </c>
    </row>
    <row r="46" spans="1:5" s="9" customFormat="1" ht="18.75" x14ac:dyDescent="0.3">
      <c r="A46" s="19">
        <v>46247</v>
      </c>
      <c r="B46" s="17">
        <v>3092.55</v>
      </c>
      <c r="C46" s="17"/>
      <c r="D46" s="17">
        <f t="shared" si="0"/>
        <v>10645.369999999995</v>
      </c>
      <c r="E46" s="16" t="s">
        <v>199</v>
      </c>
    </row>
    <row r="47" spans="1:5" s="9" customFormat="1" ht="18.75" x14ac:dyDescent="0.3">
      <c r="A47" s="19">
        <v>46247</v>
      </c>
      <c r="B47" s="17"/>
      <c r="C47" s="17">
        <v>6492.25</v>
      </c>
      <c r="D47" s="60">
        <f t="shared" si="0"/>
        <v>4153.1199999999953</v>
      </c>
      <c r="E47" s="18" t="s">
        <v>616</v>
      </c>
    </row>
    <row r="48" spans="1:5" s="9" customFormat="1" ht="18.75" x14ac:dyDescent="0.3">
      <c r="A48" s="19">
        <v>46247</v>
      </c>
      <c r="B48" s="17"/>
      <c r="C48" s="17">
        <v>2314.11</v>
      </c>
      <c r="D48" s="17">
        <f t="shared" si="0"/>
        <v>1839.0099999999952</v>
      </c>
      <c r="E48" s="18" t="s">
        <v>558</v>
      </c>
    </row>
    <row r="49" spans="1:5" s="9" customFormat="1" ht="18.75" x14ac:dyDescent="0.3">
      <c r="A49" s="19">
        <v>46251</v>
      </c>
      <c r="B49" s="17">
        <v>3454.29</v>
      </c>
      <c r="C49" s="17"/>
      <c r="D49" s="17">
        <f t="shared" si="0"/>
        <v>5293.2999999999956</v>
      </c>
      <c r="E49" s="16" t="s">
        <v>199</v>
      </c>
    </row>
    <row r="50" spans="1:5" s="9" customFormat="1" ht="18.75" x14ac:dyDescent="0.3">
      <c r="A50" s="19">
        <v>46252</v>
      </c>
      <c r="B50" s="17"/>
      <c r="C50" s="17">
        <v>5293.3</v>
      </c>
      <c r="D50" s="17">
        <f t="shared" si="0"/>
        <v>0</v>
      </c>
      <c r="E50" s="18" t="s">
        <v>652</v>
      </c>
    </row>
    <row r="51" spans="1:5" s="9" customFormat="1" ht="18.75" x14ac:dyDescent="0.3">
      <c r="A51" s="19">
        <v>46253</v>
      </c>
      <c r="B51" s="17">
        <v>4482.5200000000004</v>
      </c>
      <c r="C51" s="17"/>
      <c r="D51" s="17">
        <f t="shared" si="0"/>
        <v>4482.5200000000004</v>
      </c>
      <c r="E51" s="16" t="s">
        <v>199</v>
      </c>
    </row>
    <row r="52" spans="1:5" s="9" customFormat="1" ht="18.75" x14ac:dyDescent="0.3">
      <c r="A52" s="19">
        <v>46253</v>
      </c>
      <c r="B52" s="17"/>
      <c r="C52" s="17">
        <v>4253.91</v>
      </c>
      <c r="D52" s="17">
        <f t="shared" si="0"/>
        <v>228.61000000000058</v>
      </c>
      <c r="E52" s="18" t="s">
        <v>354</v>
      </c>
    </row>
    <row r="53" spans="1:5" s="9" customFormat="1" ht="18.75" x14ac:dyDescent="0.3">
      <c r="A53" s="19">
        <v>46254</v>
      </c>
      <c r="B53" s="17">
        <v>2711.14</v>
      </c>
      <c r="C53" s="17"/>
      <c r="D53" s="17">
        <f t="shared" si="0"/>
        <v>2939.7500000000005</v>
      </c>
      <c r="E53" s="16" t="s">
        <v>199</v>
      </c>
    </row>
    <row r="54" spans="1:5" s="9" customFormat="1" ht="18.75" x14ac:dyDescent="0.3">
      <c r="A54" s="19">
        <v>46255</v>
      </c>
      <c r="B54" s="17"/>
      <c r="C54" s="17">
        <v>2547.64</v>
      </c>
      <c r="D54" s="17">
        <f t="shared" si="0"/>
        <v>392.11000000000058</v>
      </c>
      <c r="E54" s="18" t="s">
        <v>496</v>
      </c>
    </row>
    <row r="55" spans="1:5" s="9" customFormat="1" ht="18.75" x14ac:dyDescent="0.3">
      <c r="A55" s="19">
        <v>46258</v>
      </c>
      <c r="B55" s="17">
        <v>3123.6</v>
      </c>
      <c r="C55" s="17"/>
      <c r="D55" s="17">
        <f t="shared" si="0"/>
        <v>3515.7100000000005</v>
      </c>
      <c r="E55" s="16" t="s">
        <v>199</v>
      </c>
    </row>
    <row r="56" spans="1:5" s="9" customFormat="1" ht="18.75" x14ac:dyDescent="0.3">
      <c r="A56" s="19">
        <v>46258</v>
      </c>
      <c r="B56" s="17"/>
      <c r="C56" s="17">
        <v>1399.68</v>
      </c>
      <c r="D56" s="17">
        <f t="shared" si="0"/>
        <v>2116.0300000000007</v>
      </c>
      <c r="E56" s="18" t="s">
        <v>496</v>
      </c>
    </row>
    <row r="57" spans="1:5" s="9" customFormat="1" ht="18.75" x14ac:dyDescent="0.3">
      <c r="A57" s="19">
        <v>46259</v>
      </c>
      <c r="B57" s="17">
        <v>2079.1799999999998</v>
      </c>
      <c r="C57" s="17"/>
      <c r="D57" s="17">
        <f t="shared" si="0"/>
        <v>4195.2100000000009</v>
      </c>
      <c r="E57" s="16" t="s">
        <v>199</v>
      </c>
    </row>
    <row r="58" spans="1:5" s="9" customFormat="1" ht="18.75" x14ac:dyDescent="0.3">
      <c r="A58" s="19">
        <v>46261</v>
      </c>
      <c r="B58" s="17"/>
      <c r="C58" s="17">
        <v>4190.41</v>
      </c>
      <c r="D58" s="17">
        <f t="shared" si="0"/>
        <v>4.8000000000010914</v>
      </c>
      <c r="E58" s="18" t="s">
        <v>558</v>
      </c>
    </row>
    <row r="59" spans="1:5" s="9" customFormat="1" ht="18.75" x14ac:dyDescent="0.3">
      <c r="A59" s="19">
        <v>46261</v>
      </c>
      <c r="B59" s="17">
        <v>4412</v>
      </c>
      <c r="C59" s="17"/>
      <c r="D59" s="17">
        <f t="shared" si="0"/>
        <v>4416.8000000000011</v>
      </c>
      <c r="E59" s="16" t="s">
        <v>199</v>
      </c>
    </row>
    <row r="60" spans="1:5" s="9" customFormat="1" ht="18.75" x14ac:dyDescent="0.3">
      <c r="A60" s="19">
        <v>46262</v>
      </c>
      <c r="B60" s="17"/>
      <c r="C60" s="17">
        <v>2740.42</v>
      </c>
      <c r="D60" s="17">
        <f t="shared" si="0"/>
        <v>1676.380000000001</v>
      </c>
      <c r="E60" s="18" t="s">
        <v>558</v>
      </c>
    </row>
    <row r="61" spans="1:5" s="9" customFormat="1" ht="18.75" x14ac:dyDescent="0.3">
      <c r="A61" s="19">
        <v>46265</v>
      </c>
      <c r="B61" s="17">
        <v>3689.14</v>
      </c>
      <c r="C61" s="17"/>
      <c r="D61" s="17">
        <f t="shared" si="0"/>
        <v>5365.52</v>
      </c>
      <c r="E61" s="18"/>
    </row>
    <row r="62" spans="1:5" s="9" customFormat="1" ht="18.75" x14ac:dyDescent="0.3">
      <c r="A62" s="19">
        <v>46267</v>
      </c>
      <c r="B62" s="17">
        <v>2895.79</v>
      </c>
      <c r="C62" s="17"/>
      <c r="D62" s="17">
        <f t="shared" si="0"/>
        <v>8261.3100000000013</v>
      </c>
      <c r="E62" s="18"/>
    </row>
    <row r="63" spans="1:5" s="9" customFormat="1" ht="18.75" x14ac:dyDescent="0.3">
      <c r="A63" s="19">
        <v>46267</v>
      </c>
      <c r="B63" s="17"/>
      <c r="C63" s="17">
        <v>3812.44</v>
      </c>
      <c r="D63" s="17">
        <f t="shared" si="0"/>
        <v>4448.8700000000008</v>
      </c>
      <c r="E63" s="18"/>
    </row>
    <row r="64" spans="1:5" s="9" customFormat="1" ht="18.75" x14ac:dyDescent="0.3">
      <c r="A64" s="19">
        <v>46268</v>
      </c>
      <c r="B64" s="17"/>
      <c r="C64" s="17">
        <v>2362.33</v>
      </c>
      <c r="D64" s="17">
        <f t="shared" si="0"/>
        <v>2086.5400000000009</v>
      </c>
      <c r="E64" s="18" t="s">
        <v>558</v>
      </c>
    </row>
    <row r="65" spans="1:5" s="9" customFormat="1" ht="18.75" x14ac:dyDescent="0.3">
      <c r="A65" s="19">
        <v>46273</v>
      </c>
      <c r="B65" s="17">
        <v>3714.06</v>
      </c>
      <c r="C65" s="17"/>
      <c r="D65" s="17">
        <f t="shared" si="0"/>
        <v>5800.6</v>
      </c>
      <c r="E65" s="18"/>
    </row>
    <row r="66" spans="1:5" s="9" customFormat="1" ht="18.75" x14ac:dyDescent="0.3">
      <c r="A66" s="19">
        <v>46275</v>
      </c>
      <c r="B66" s="17">
        <v>699.1</v>
      </c>
      <c r="C66" s="17"/>
      <c r="D66" s="17">
        <f t="shared" si="0"/>
        <v>6499.7000000000007</v>
      </c>
      <c r="E66" s="18"/>
    </row>
    <row r="67" spans="1:5" s="9" customFormat="1" ht="18.75" x14ac:dyDescent="0.3">
      <c r="A67" s="19"/>
      <c r="B67" s="17"/>
      <c r="C67" s="17">
        <v>2038.58</v>
      </c>
      <c r="D67" s="17">
        <f t="shared" si="0"/>
        <v>4461.1200000000008</v>
      </c>
      <c r="E67" s="18" t="s">
        <v>558</v>
      </c>
    </row>
    <row r="68" spans="1:5" s="9" customFormat="1" ht="18.75" x14ac:dyDescent="0.3">
      <c r="A68" s="19"/>
      <c r="B68" s="17"/>
      <c r="C68" s="17">
        <v>4171.49</v>
      </c>
      <c r="D68" s="17">
        <f t="shared" si="0"/>
        <v>289.63000000000102</v>
      </c>
      <c r="E68" s="18"/>
    </row>
    <row r="69" spans="1:5" s="9" customFormat="1" ht="18.75" x14ac:dyDescent="0.3">
      <c r="A69" s="19"/>
      <c r="B69" s="17">
        <v>5234.41</v>
      </c>
      <c r="C69" s="17"/>
      <c r="D69" s="17">
        <f t="shared" si="0"/>
        <v>5524.0400000000009</v>
      </c>
      <c r="E69" s="18"/>
    </row>
    <row r="70" spans="1:5" s="9" customFormat="1" ht="18.75" x14ac:dyDescent="0.3">
      <c r="A70" s="19">
        <v>46279</v>
      </c>
      <c r="B70" s="17"/>
      <c r="C70" s="17">
        <v>1201.19</v>
      </c>
      <c r="D70" s="17">
        <f t="shared" si="0"/>
        <v>4322.8500000000004</v>
      </c>
      <c r="E70" s="18" t="s">
        <v>558</v>
      </c>
    </row>
    <row r="71" spans="1:5" s="9" customFormat="1" ht="18.75" x14ac:dyDescent="0.3">
      <c r="A71" s="19">
        <v>46282</v>
      </c>
      <c r="B71" s="17"/>
      <c r="C71" s="17">
        <v>1209.46</v>
      </c>
      <c r="D71" s="17">
        <f t="shared" si="0"/>
        <v>3113.3900000000003</v>
      </c>
      <c r="E71" s="18" t="s">
        <v>558</v>
      </c>
    </row>
    <row r="72" spans="1:5" s="9" customFormat="1" ht="18.75" x14ac:dyDescent="0.3">
      <c r="A72" s="19">
        <v>46283</v>
      </c>
      <c r="B72" s="17">
        <v>3402.87</v>
      </c>
      <c r="C72" s="17"/>
      <c r="D72" s="17">
        <f t="shared" si="0"/>
        <v>6516.26</v>
      </c>
      <c r="E72" s="18"/>
    </row>
    <row r="73" spans="1:5" s="9" customFormat="1" ht="18.75" x14ac:dyDescent="0.3">
      <c r="A73" s="19">
        <v>46283</v>
      </c>
      <c r="B73" s="17"/>
      <c r="C73" s="17">
        <v>3571.16</v>
      </c>
      <c r="D73" s="17">
        <f t="shared" si="0"/>
        <v>2945.1000000000004</v>
      </c>
      <c r="E73" s="18" t="s">
        <v>558</v>
      </c>
    </row>
    <row r="74" spans="1:5" s="9" customFormat="1" ht="18.75" x14ac:dyDescent="0.3">
      <c r="A74" s="19">
        <v>46287</v>
      </c>
      <c r="B74" s="17"/>
      <c r="C74" s="17">
        <v>2161.7199999999998</v>
      </c>
      <c r="D74" s="17">
        <f t="shared" si="0"/>
        <v>783.38000000000056</v>
      </c>
      <c r="E74" s="18" t="s">
        <v>558</v>
      </c>
    </row>
    <row r="75" spans="1:5" s="9" customFormat="1" ht="18.75" x14ac:dyDescent="0.3">
      <c r="A75" s="19"/>
      <c r="B75" s="17"/>
      <c r="C75" s="17">
        <v>783.38</v>
      </c>
      <c r="D75" s="17">
        <f t="shared" si="0"/>
        <v>0</v>
      </c>
      <c r="E75" s="18"/>
    </row>
    <row r="76" spans="1:5" s="9" customFormat="1" ht="18.75" x14ac:dyDescent="0.3">
      <c r="A76" s="19"/>
      <c r="B76" s="17"/>
      <c r="C76" s="17"/>
      <c r="D76" s="17">
        <f t="shared" si="0"/>
        <v>0</v>
      </c>
      <c r="E76" s="18"/>
    </row>
    <row r="77" spans="1:5" s="9" customFormat="1" ht="18.75" x14ac:dyDescent="0.3">
      <c r="A77" s="19"/>
      <c r="B77" s="17"/>
      <c r="C77" s="17"/>
      <c r="D77" s="17">
        <f t="shared" si="0"/>
        <v>0</v>
      </c>
      <c r="E77" s="18"/>
    </row>
    <row r="78" spans="1:5" s="9" customFormat="1" ht="18.75" x14ac:dyDescent="0.3">
      <c r="A78" s="19"/>
      <c r="B78" s="17"/>
      <c r="C78" s="17"/>
      <c r="D78" s="17">
        <f t="shared" si="0"/>
        <v>0</v>
      </c>
      <c r="E78" s="18"/>
    </row>
    <row r="79" spans="1:5" s="9" customFormat="1" ht="18.75" x14ac:dyDescent="0.3">
      <c r="A79" s="19"/>
      <c r="B79" s="17"/>
      <c r="C79" s="17"/>
      <c r="D79" s="17">
        <f t="shared" si="0"/>
        <v>0</v>
      </c>
      <c r="E79" s="18"/>
    </row>
    <row r="80" spans="1:5" s="9" customFormat="1" ht="18.75" x14ac:dyDescent="0.3">
      <c r="A80" s="19"/>
      <c r="B80" s="17"/>
      <c r="C80" s="17"/>
      <c r="D80" s="17">
        <f t="shared" si="0"/>
        <v>0</v>
      </c>
      <c r="E80" s="18"/>
    </row>
    <row r="81" spans="1:5" s="9" customFormat="1" ht="18.75" x14ac:dyDescent="0.3">
      <c r="A81" s="19"/>
      <c r="B81" s="17"/>
      <c r="C81" s="17"/>
      <c r="D81" s="17">
        <f t="shared" si="0"/>
        <v>0</v>
      </c>
      <c r="E81" s="18"/>
    </row>
    <row r="82" spans="1:5" s="9" customFormat="1" ht="18.75" x14ac:dyDescent="0.3">
      <c r="A82" s="19"/>
      <c r="B82" s="17"/>
      <c r="C82" s="17"/>
      <c r="D82" s="17">
        <f t="shared" si="0"/>
        <v>0</v>
      </c>
      <c r="E82" s="18"/>
    </row>
    <row r="83" spans="1:5" s="9" customFormat="1" ht="18.75" x14ac:dyDescent="0.3">
      <c r="A83" s="19"/>
      <c r="B83" s="17"/>
      <c r="C83" s="17"/>
      <c r="D83" s="17">
        <f t="shared" si="0"/>
        <v>0</v>
      </c>
      <c r="E83" s="18"/>
    </row>
    <row r="84" spans="1:5" s="9" customFormat="1" ht="19.5" thickBot="1" x14ac:dyDescent="0.35">
      <c r="A84" s="19"/>
      <c r="B84" s="17"/>
      <c r="C84" s="17"/>
      <c r="D84" s="17">
        <f t="shared" si="0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0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0"/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0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0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0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0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0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0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0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0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0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0"/>
        <v>0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0"/>
        <v>0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0"/>
        <v>0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0"/>
        <v>0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0"/>
        <v>0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0"/>
        <v>0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0"/>
        <v>0</v>
      </c>
      <c r="E102" s="18"/>
    </row>
    <row r="103" spans="1:5" s="9" customFormat="1" ht="19.5" hidden="1" thickBot="1" x14ac:dyDescent="0.35">
      <c r="A103" s="19"/>
      <c r="B103" s="17"/>
      <c r="C103" s="17"/>
      <c r="D103" s="17">
        <f t="shared" si="0"/>
        <v>0</v>
      </c>
      <c r="E103" s="18"/>
    </row>
    <row r="104" spans="1:5" s="9" customFormat="1" ht="19.5" hidden="1" thickBot="1" x14ac:dyDescent="0.35">
      <c r="A104" s="19"/>
      <c r="B104" s="17"/>
      <c r="C104" s="17"/>
      <c r="D104" s="17">
        <f t="shared" si="0"/>
        <v>0</v>
      </c>
      <c r="E104" s="18"/>
    </row>
    <row r="105" spans="1:5" s="9" customFormat="1" ht="19.5" hidden="1" thickBot="1" x14ac:dyDescent="0.35">
      <c r="A105" s="19"/>
      <c r="B105" s="17"/>
      <c r="C105" s="17"/>
      <c r="D105" s="17">
        <f t="shared" si="0"/>
        <v>0</v>
      </c>
      <c r="E105" s="18"/>
    </row>
    <row r="106" spans="1:5" s="9" customFormat="1" ht="19.5" hidden="1" thickBot="1" x14ac:dyDescent="0.35">
      <c r="A106" s="19"/>
      <c r="B106" s="17"/>
      <c r="C106" s="17"/>
      <c r="D106" s="17">
        <f t="shared" si="0"/>
        <v>0</v>
      </c>
      <c r="E106" s="18"/>
    </row>
    <row r="107" spans="1:5" s="9" customFormat="1" ht="19.5" hidden="1" thickBot="1" x14ac:dyDescent="0.35">
      <c r="A107" s="19"/>
      <c r="B107" s="17"/>
      <c r="C107" s="17"/>
      <c r="D107" s="17">
        <f t="shared" si="0"/>
        <v>0</v>
      </c>
      <c r="E107" s="18"/>
    </row>
    <row r="108" spans="1:5" s="9" customFormat="1" ht="19.5" hidden="1" thickBot="1" x14ac:dyDescent="0.35">
      <c r="A108" s="19"/>
      <c r="B108" s="17"/>
      <c r="C108" s="17"/>
      <c r="D108" s="17">
        <f t="shared" si="0"/>
        <v>0</v>
      </c>
      <c r="E108" s="18"/>
    </row>
    <row r="109" spans="1:5" s="9" customFormat="1" ht="19.5" hidden="1" thickBot="1" x14ac:dyDescent="0.35">
      <c r="A109" s="19"/>
      <c r="B109" s="17"/>
      <c r="C109" s="17"/>
      <c r="D109" s="17">
        <f t="shared" si="0"/>
        <v>0</v>
      </c>
      <c r="E109" s="18"/>
    </row>
    <row r="110" spans="1:5" s="9" customFormat="1" ht="19.5" hidden="1" thickBot="1" x14ac:dyDescent="0.35">
      <c r="A110" s="19"/>
      <c r="B110" s="17"/>
      <c r="C110" s="17"/>
      <c r="D110" s="17">
        <f t="shared" si="0"/>
        <v>0</v>
      </c>
      <c r="E110" s="18"/>
    </row>
    <row r="111" spans="1:5" s="9" customFormat="1" ht="19.5" hidden="1" thickBot="1" x14ac:dyDescent="0.35">
      <c r="A111" s="19"/>
      <c r="B111" s="17"/>
      <c r="C111" s="17"/>
      <c r="D111" s="17">
        <f t="shared" si="0"/>
        <v>0</v>
      </c>
      <c r="E111" s="18"/>
    </row>
    <row r="112" spans="1:5" s="9" customFormat="1" ht="19.5" hidden="1" thickBot="1" x14ac:dyDescent="0.35">
      <c r="A112" s="19"/>
      <c r="B112" s="17"/>
      <c r="C112" s="17"/>
      <c r="D112" s="17">
        <f t="shared" si="0"/>
        <v>0</v>
      </c>
      <c r="E112" s="18"/>
    </row>
    <row r="113" spans="1:5" s="9" customFormat="1" ht="19.5" hidden="1" thickBot="1" x14ac:dyDescent="0.35">
      <c r="A113" s="19"/>
      <c r="B113" s="17"/>
      <c r="C113" s="17"/>
      <c r="D113" s="17">
        <f t="shared" si="0"/>
        <v>0</v>
      </c>
      <c r="E113" s="18"/>
    </row>
    <row r="114" spans="1:5" s="9" customFormat="1" ht="19.5" hidden="1" thickBot="1" x14ac:dyDescent="0.35">
      <c r="A114" s="19"/>
      <c r="B114" s="17"/>
      <c r="C114" s="17"/>
      <c r="D114" s="17">
        <f t="shared" si="0"/>
        <v>0</v>
      </c>
      <c r="E114" s="18"/>
    </row>
    <row r="115" spans="1:5" s="9" customFormat="1" ht="19.5" hidden="1" thickBot="1" x14ac:dyDescent="0.35">
      <c r="A115" s="19"/>
      <c r="B115" s="17"/>
      <c r="C115" s="17"/>
      <c r="D115" s="17">
        <f t="shared" si="0"/>
        <v>0</v>
      </c>
      <c r="E115" s="18"/>
    </row>
    <row r="116" spans="1:5" s="9" customFormat="1" ht="19.5" hidden="1" thickBot="1" x14ac:dyDescent="0.35">
      <c r="A116" s="19"/>
      <c r="B116" s="17"/>
      <c r="C116" s="17"/>
      <c r="D116" s="17">
        <f t="shared" si="0"/>
        <v>0</v>
      </c>
      <c r="E116" s="18"/>
    </row>
    <row r="117" spans="1:5" s="9" customFormat="1" ht="19.5" hidden="1" thickBot="1" x14ac:dyDescent="0.35">
      <c r="A117" s="19"/>
      <c r="B117" s="17"/>
      <c r="C117" s="17"/>
      <c r="D117" s="17">
        <f t="shared" si="0"/>
        <v>0</v>
      </c>
      <c r="E117" s="18"/>
    </row>
    <row r="118" spans="1:5" s="9" customFormat="1" ht="19.5" hidden="1" thickBot="1" x14ac:dyDescent="0.35">
      <c r="A118" s="19"/>
      <c r="B118" s="17"/>
      <c r="C118" s="17"/>
      <c r="D118" s="17">
        <f t="shared" ref="D118:D140" si="1">D117+B118-C118</f>
        <v>0</v>
      </c>
      <c r="E118" s="18"/>
    </row>
    <row r="119" spans="1:5" s="9" customFormat="1" ht="19.5" hidden="1" thickBot="1" x14ac:dyDescent="0.35">
      <c r="A119" s="19"/>
      <c r="B119" s="17"/>
      <c r="C119" s="17"/>
      <c r="D119" s="17">
        <f t="shared" si="1"/>
        <v>0</v>
      </c>
      <c r="E119" s="18"/>
    </row>
    <row r="120" spans="1:5" s="9" customFormat="1" ht="19.5" hidden="1" thickBot="1" x14ac:dyDescent="0.35">
      <c r="A120" s="19"/>
      <c r="B120" s="17"/>
      <c r="C120" s="17"/>
      <c r="D120" s="17">
        <f t="shared" si="1"/>
        <v>0</v>
      </c>
      <c r="E120" s="18"/>
    </row>
    <row r="121" spans="1:5" s="9" customFormat="1" ht="19.5" hidden="1" thickBot="1" x14ac:dyDescent="0.35">
      <c r="A121" s="19"/>
      <c r="B121" s="17"/>
      <c r="C121" s="17"/>
      <c r="D121" s="17">
        <f t="shared" si="1"/>
        <v>0</v>
      </c>
      <c r="E121" s="18"/>
    </row>
    <row r="122" spans="1:5" s="9" customFormat="1" ht="19.5" hidden="1" thickBot="1" x14ac:dyDescent="0.35">
      <c r="A122" s="19"/>
      <c r="B122" s="17"/>
      <c r="C122" s="17"/>
      <c r="D122" s="17">
        <f t="shared" si="1"/>
        <v>0</v>
      </c>
      <c r="E122" s="18"/>
    </row>
    <row r="123" spans="1:5" s="9" customFormat="1" ht="19.5" hidden="1" thickBot="1" x14ac:dyDescent="0.35">
      <c r="A123" s="19"/>
      <c r="B123" s="17"/>
      <c r="C123" s="17"/>
      <c r="D123" s="17">
        <f t="shared" si="1"/>
        <v>0</v>
      </c>
      <c r="E123" s="18"/>
    </row>
    <row r="124" spans="1:5" s="9" customFormat="1" ht="19.5" hidden="1" thickBot="1" x14ac:dyDescent="0.35">
      <c r="A124" s="19"/>
      <c r="B124" s="17"/>
      <c r="C124" s="17"/>
      <c r="D124" s="17">
        <f t="shared" si="1"/>
        <v>0</v>
      </c>
      <c r="E124" s="18"/>
    </row>
    <row r="125" spans="1:5" s="9" customFormat="1" ht="19.5" hidden="1" thickBot="1" x14ac:dyDescent="0.35">
      <c r="A125" s="19"/>
      <c r="B125" s="17"/>
      <c r="C125" s="17"/>
      <c r="D125" s="17">
        <f t="shared" si="1"/>
        <v>0</v>
      </c>
      <c r="E125" s="18"/>
    </row>
    <row r="126" spans="1:5" s="9" customFormat="1" ht="19.5" hidden="1" thickBot="1" x14ac:dyDescent="0.35">
      <c r="A126" s="19"/>
      <c r="B126" s="17"/>
      <c r="C126" s="17"/>
      <c r="D126" s="17">
        <f t="shared" si="1"/>
        <v>0</v>
      </c>
      <c r="E126" s="18"/>
    </row>
    <row r="127" spans="1:5" s="9" customFormat="1" ht="19.5" hidden="1" thickBot="1" x14ac:dyDescent="0.35">
      <c r="A127" s="19"/>
      <c r="B127" s="17"/>
      <c r="C127" s="17"/>
      <c r="D127" s="17">
        <f t="shared" si="1"/>
        <v>0</v>
      </c>
      <c r="E127" s="18"/>
    </row>
    <row r="128" spans="1:5" s="9" customFormat="1" ht="19.5" hidden="1" thickBot="1" x14ac:dyDescent="0.35">
      <c r="A128" s="19"/>
      <c r="B128" s="17"/>
      <c r="C128" s="17"/>
      <c r="D128" s="17">
        <f t="shared" si="1"/>
        <v>0</v>
      </c>
      <c r="E128" s="18"/>
    </row>
    <row r="129" spans="1:5" s="9" customFormat="1" ht="19.5" hidden="1" thickBot="1" x14ac:dyDescent="0.35">
      <c r="A129" s="19"/>
      <c r="B129" s="17"/>
      <c r="C129" s="17"/>
      <c r="D129" s="17">
        <f t="shared" si="1"/>
        <v>0</v>
      </c>
      <c r="E129" s="18"/>
    </row>
    <row r="130" spans="1:5" s="9" customFormat="1" ht="19.5" hidden="1" thickBot="1" x14ac:dyDescent="0.35">
      <c r="A130" s="19"/>
      <c r="B130" s="17"/>
      <c r="C130" s="17"/>
      <c r="D130" s="17">
        <f t="shared" si="1"/>
        <v>0</v>
      </c>
      <c r="E130" s="18"/>
    </row>
    <row r="131" spans="1:5" s="9" customFormat="1" ht="19.5" hidden="1" thickBot="1" x14ac:dyDescent="0.35">
      <c r="A131" s="19"/>
      <c r="B131" s="17"/>
      <c r="C131" s="17"/>
      <c r="D131" s="17">
        <f t="shared" si="1"/>
        <v>0</v>
      </c>
      <c r="E131" s="18"/>
    </row>
    <row r="132" spans="1:5" s="9" customFormat="1" ht="19.5" hidden="1" thickBot="1" x14ac:dyDescent="0.35">
      <c r="A132" s="19"/>
      <c r="B132" s="17"/>
      <c r="C132" s="17"/>
      <c r="D132" s="17">
        <f t="shared" si="1"/>
        <v>0</v>
      </c>
      <c r="E132" s="18"/>
    </row>
    <row r="133" spans="1:5" s="9" customFormat="1" ht="19.5" hidden="1" thickBot="1" x14ac:dyDescent="0.35">
      <c r="A133" s="19"/>
      <c r="B133" s="17"/>
      <c r="C133" s="17"/>
      <c r="D133" s="17">
        <f t="shared" si="1"/>
        <v>0</v>
      </c>
      <c r="E133" s="18"/>
    </row>
    <row r="134" spans="1:5" s="9" customFormat="1" ht="19.5" hidden="1" thickBot="1" x14ac:dyDescent="0.35">
      <c r="A134" s="19"/>
      <c r="B134" s="17"/>
      <c r="C134" s="17"/>
      <c r="D134" s="17">
        <f t="shared" si="1"/>
        <v>0</v>
      </c>
      <c r="E134" s="18"/>
    </row>
    <row r="135" spans="1:5" s="9" customFormat="1" ht="19.5" hidden="1" thickBot="1" x14ac:dyDescent="0.35">
      <c r="A135" s="19"/>
      <c r="B135" s="17"/>
      <c r="C135" s="17"/>
      <c r="D135" s="17">
        <f t="shared" si="1"/>
        <v>0</v>
      </c>
      <c r="E135" s="18"/>
    </row>
    <row r="136" spans="1:5" s="9" customFormat="1" ht="19.5" hidden="1" thickBot="1" x14ac:dyDescent="0.35">
      <c r="A136" s="19"/>
      <c r="B136" s="17"/>
      <c r="C136" s="17"/>
      <c r="D136" s="17">
        <f t="shared" si="1"/>
        <v>0</v>
      </c>
      <c r="E136" s="18"/>
    </row>
    <row r="137" spans="1:5" s="9" customFormat="1" ht="19.5" hidden="1" thickBot="1" x14ac:dyDescent="0.35">
      <c r="A137" s="19"/>
      <c r="B137" s="17"/>
      <c r="C137" s="17"/>
      <c r="D137" s="17">
        <f t="shared" si="1"/>
        <v>0</v>
      </c>
      <c r="E137" s="18"/>
    </row>
    <row r="138" spans="1:5" s="9" customFormat="1" ht="19.5" hidden="1" thickBot="1" x14ac:dyDescent="0.35">
      <c r="A138" s="19"/>
      <c r="B138" s="17"/>
      <c r="C138" s="17"/>
      <c r="D138" s="17">
        <f t="shared" si="1"/>
        <v>0</v>
      </c>
      <c r="E138" s="18"/>
    </row>
    <row r="139" spans="1:5" s="9" customFormat="1" ht="19.5" hidden="1" thickBot="1" x14ac:dyDescent="0.35">
      <c r="A139" s="19"/>
      <c r="B139" s="17"/>
      <c r="C139" s="17"/>
      <c r="D139" s="17">
        <f t="shared" si="1"/>
        <v>0</v>
      </c>
      <c r="E139" s="18"/>
    </row>
    <row r="140" spans="1:5" s="9" customFormat="1" ht="19.5" hidden="1" thickBot="1" x14ac:dyDescent="0.35">
      <c r="A140" s="19"/>
      <c r="B140" s="17"/>
      <c r="C140" s="17"/>
      <c r="D140" s="17">
        <f t="shared" si="1"/>
        <v>0</v>
      </c>
      <c r="E140" s="18"/>
    </row>
    <row r="141" spans="1:5" s="9" customFormat="1" ht="19.5" hidden="1" thickBot="1" x14ac:dyDescent="0.35">
      <c r="A141" s="19"/>
      <c r="B141" s="17"/>
      <c r="C141" s="17"/>
      <c r="D141" s="17">
        <f t="shared" ref="D141:D148" si="2">D140+B141-C141</f>
        <v>0</v>
      </c>
      <c r="E141" s="18"/>
    </row>
    <row r="142" spans="1:5" s="9" customFormat="1" ht="19.5" hidden="1" thickBot="1" x14ac:dyDescent="0.35">
      <c r="A142" s="19"/>
      <c r="B142" s="17"/>
      <c r="C142" s="17"/>
      <c r="D142" s="17">
        <f t="shared" si="2"/>
        <v>0</v>
      </c>
      <c r="E142" s="18"/>
    </row>
    <row r="143" spans="1:5" s="9" customFormat="1" ht="19.5" hidden="1" thickBot="1" x14ac:dyDescent="0.35">
      <c r="A143" s="19"/>
      <c r="B143" s="17"/>
      <c r="C143" s="17"/>
      <c r="D143" s="17">
        <f t="shared" si="2"/>
        <v>0</v>
      </c>
      <c r="E143" s="18"/>
    </row>
    <row r="144" spans="1:5" s="9" customFormat="1" ht="19.5" hidden="1" thickBot="1" x14ac:dyDescent="0.35">
      <c r="A144" s="19"/>
      <c r="B144" s="17"/>
      <c r="C144" s="17"/>
      <c r="D144" s="17">
        <f t="shared" si="2"/>
        <v>0</v>
      </c>
      <c r="E144" s="18"/>
    </row>
    <row r="145" spans="1:5" s="9" customFormat="1" ht="19.5" hidden="1" thickBot="1" x14ac:dyDescent="0.35">
      <c r="A145" s="19"/>
      <c r="B145" s="17"/>
      <c r="C145" s="17"/>
      <c r="D145" s="17">
        <f t="shared" si="2"/>
        <v>0</v>
      </c>
      <c r="E145" s="18"/>
    </row>
    <row r="146" spans="1:5" s="9" customFormat="1" ht="19.5" hidden="1" thickBot="1" x14ac:dyDescent="0.35">
      <c r="A146" s="19"/>
      <c r="B146" s="17"/>
      <c r="C146" s="17"/>
      <c r="D146" s="17">
        <f t="shared" si="2"/>
        <v>0</v>
      </c>
      <c r="E146" s="18"/>
    </row>
    <row r="147" spans="1:5" s="9" customFormat="1" ht="19.5" hidden="1" thickBot="1" x14ac:dyDescent="0.35">
      <c r="A147" s="19"/>
      <c r="B147" s="17"/>
      <c r="C147" s="17"/>
      <c r="D147" s="17">
        <f t="shared" si="2"/>
        <v>0</v>
      </c>
      <c r="E147" s="18"/>
    </row>
    <row r="148" spans="1:5" s="9" customFormat="1" ht="19.5" hidden="1" thickBot="1" x14ac:dyDescent="0.35">
      <c r="A148" s="19"/>
      <c r="B148" s="17"/>
      <c r="C148" s="17"/>
      <c r="D148" s="17">
        <f t="shared" si="2"/>
        <v>0</v>
      </c>
      <c r="E148" s="18"/>
    </row>
    <row r="149" spans="1:5" ht="30" thickTop="1" thickBot="1" x14ac:dyDescent="0.5">
      <c r="A149" s="29" t="s">
        <v>9</v>
      </c>
      <c r="B149" s="30">
        <f>SUM(B6:B148)</f>
        <v>100232.19</v>
      </c>
      <c r="C149" s="30">
        <f>SUM(C6:C148)</f>
        <v>100232.19000000003</v>
      </c>
      <c r="D149" s="30">
        <f>B149-C149</f>
        <v>0</v>
      </c>
      <c r="E149" s="31" t="s">
        <v>10</v>
      </c>
    </row>
    <row r="150" spans="1:5" ht="29.25" thickBot="1" x14ac:dyDescent="0.5">
      <c r="A150" s="32" t="s">
        <v>7</v>
      </c>
      <c r="B150" s="33">
        <f>B149-C149</f>
        <v>0</v>
      </c>
      <c r="C150" s="204"/>
      <c r="D150" s="205"/>
      <c r="E150" s="206"/>
    </row>
    <row r="153" spans="1:5" x14ac:dyDescent="0.45">
      <c r="B153" s="201">
        <f>B150*748/995</f>
        <v>0</v>
      </c>
    </row>
  </sheetData>
  <mergeCells count="4">
    <mergeCell ref="A1:E1"/>
    <mergeCell ref="A2:C2"/>
    <mergeCell ref="D2:E2"/>
    <mergeCell ref="C150:E150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B0ED-36C3-410D-919B-61E2B3A2536B}">
  <dimension ref="A1:E104"/>
  <sheetViews>
    <sheetView showGridLines="0" rightToLeft="1" topLeftCell="B1" zoomScale="110" zoomScaleNormal="110" workbookViewId="0">
      <selection activeCell="E6" sqref="E6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111</v>
      </c>
      <c r="B2" s="210"/>
      <c r="C2" s="210"/>
      <c r="D2" s="211" t="s">
        <v>163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/>
      <c r="C6" s="15"/>
      <c r="D6" s="15">
        <f>B6-C6</f>
        <v>0</v>
      </c>
      <c r="E6" s="18"/>
    </row>
    <row r="7" spans="1:5" s="9" customFormat="1" ht="18.75" x14ac:dyDescent="0.3">
      <c r="A7" s="14"/>
      <c r="B7" s="17"/>
      <c r="C7" s="17"/>
      <c r="D7" s="17">
        <f>D6+B7-C7</f>
        <v>0</v>
      </c>
      <c r="E7" s="16"/>
    </row>
    <row r="8" spans="1:5" s="9" customFormat="1" ht="18.75" x14ac:dyDescent="0.3">
      <c r="A8" s="14"/>
      <c r="B8" s="17"/>
      <c r="C8" s="17"/>
      <c r="D8" s="17">
        <f t="shared" ref="D8:D71" si="0">D7+B8-C8</f>
        <v>0</v>
      </c>
      <c r="E8" s="16"/>
    </row>
    <row r="9" spans="1:5" s="9" customFormat="1" ht="18.75" x14ac:dyDescent="0.3">
      <c r="A9" s="14"/>
      <c r="B9" s="17"/>
      <c r="C9" s="17"/>
      <c r="D9" s="17">
        <f t="shared" si="0"/>
        <v>0</v>
      </c>
      <c r="E9" s="18"/>
    </row>
    <row r="10" spans="1:5" s="9" customFormat="1" ht="18.75" x14ac:dyDescent="0.3">
      <c r="A10" s="14"/>
      <c r="B10" s="17"/>
      <c r="C10" s="17"/>
      <c r="D10" s="17">
        <f t="shared" si="0"/>
        <v>0</v>
      </c>
      <c r="E10" s="18"/>
    </row>
    <row r="11" spans="1:5" s="9" customFormat="1" ht="18.75" x14ac:dyDescent="0.3">
      <c r="A11" s="14"/>
      <c r="B11" s="17"/>
      <c r="C11" s="17"/>
      <c r="D11" s="17">
        <f t="shared" si="0"/>
        <v>0</v>
      </c>
      <c r="E11" s="16"/>
    </row>
    <row r="12" spans="1:5" s="9" customFormat="1" ht="18.75" x14ac:dyDescent="0.3">
      <c r="A12" s="14"/>
      <c r="B12" s="17"/>
      <c r="C12" s="17"/>
      <c r="D12" s="17">
        <f t="shared" si="0"/>
        <v>0</v>
      </c>
      <c r="E12" s="18"/>
    </row>
    <row r="13" spans="1:5" s="9" customFormat="1" ht="18.75" x14ac:dyDescent="0.3">
      <c r="A13" s="14"/>
      <c r="B13" s="17"/>
      <c r="C13" s="17"/>
      <c r="D13" s="17">
        <f t="shared" si="0"/>
        <v>0</v>
      </c>
      <c r="E13" s="18"/>
    </row>
    <row r="14" spans="1:5" s="9" customFormat="1" ht="18.75" x14ac:dyDescent="0.3">
      <c r="A14" s="14"/>
      <c r="B14" s="17"/>
      <c r="C14" s="17"/>
      <c r="D14" s="17">
        <f t="shared" si="0"/>
        <v>0</v>
      </c>
      <c r="E14" s="18"/>
    </row>
    <row r="15" spans="1:5" s="9" customFormat="1" ht="18.75" x14ac:dyDescent="0.3">
      <c r="A15" s="14"/>
      <c r="B15" s="17"/>
      <c r="C15" s="17"/>
      <c r="D15" s="17">
        <f t="shared" si="0"/>
        <v>0</v>
      </c>
      <c r="E15" s="18"/>
    </row>
    <row r="16" spans="1:5" s="9" customFormat="1" ht="18.75" x14ac:dyDescent="0.3">
      <c r="A16" s="19"/>
      <c r="B16" s="17"/>
      <c r="C16" s="17"/>
      <c r="D16" s="17">
        <f t="shared" si="0"/>
        <v>0</v>
      </c>
      <c r="E16" s="18"/>
    </row>
    <row r="17" spans="1:5" s="9" customFormat="1" ht="18.75" x14ac:dyDescent="0.3">
      <c r="A17" s="19"/>
      <c r="B17" s="17"/>
      <c r="C17" s="17"/>
      <c r="D17" s="17">
        <f t="shared" si="0"/>
        <v>0</v>
      </c>
      <c r="E17" s="18"/>
    </row>
    <row r="18" spans="1:5" s="9" customFormat="1" ht="18.75" x14ac:dyDescent="0.3">
      <c r="A18" s="19"/>
      <c r="B18" s="17"/>
      <c r="C18" s="17"/>
      <c r="D18" s="17">
        <f t="shared" si="0"/>
        <v>0</v>
      </c>
      <c r="E18" s="18"/>
    </row>
    <row r="19" spans="1:5" s="9" customFormat="1" ht="18.75" x14ac:dyDescent="0.3">
      <c r="A19" s="19"/>
      <c r="B19" s="17"/>
      <c r="C19" s="17"/>
      <c r="D19" s="17">
        <f t="shared" si="0"/>
        <v>0</v>
      </c>
      <c r="E19" s="18"/>
    </row>
    <row r="20" spans="1:5" s="9" customFormat="1" ht="18.75" x14ac:dyDescent="0.3">
      <c r="A20" s="19"/>
      <c r="B20" s="17"/>
      <c r="C20" s="17"/>
      <c r="D20" s="17">
        <f t="shared" si="0"/>
        <v>0</v>
      </c>
      <c r="E20" s="18"/>
    </row>
    <row r="21" spans="1:5" s="9" customFormat="1" ht="18.75" x14ac:dyDescent="0.3">
      <c r="A21" s="19"/>
      <c r="B21" s="17"/>
      <c r="C21" s="17"/>
      <c r="D21" s="17">
        <f t="shared" si="0"/>
        <v>0</v>
      </c>
      <c r="E21" s="18"/>
    </row>
    <row r="22" spans="1:5" s="9" customFormat="1" ht="18.75" x14ac:dyDescent="0.3">
      <c r="A22" s="19"/>
      <c r="B22" s="17"/>
      <c r="C22" s="17"/>
      <c r="D22" s="17">
        <f t="shared" si="0"/>
        <v>0</v>
      </c>
      <c r="E22" s="18"/>
    </row>
    <row r="23" spans="1:5" s="9" customFormat="1" ht="18.75" x14ac:dyDescent="0.3">
      <c r="A23" s="19"/>
      <c r="B23" s="17"/>
      <c r="C23" s="17"/>
      <c r="D23" s="17">
        <f t="shared" si="0"/>
        <v>0</v>
      </c>
      <c r="E23" s="18"/>
    </row>
    <row r="24" spans="1:5" s="9" customFormat="1" ht="18.75" x14ac:dyDescent="0.3">
      <c r="A24" s="19"/>
      <c r="B24" s="17"/>
      <c r="C24" s="17"/>
      <c r="D24" s="17">
        <f t="shared" si="0"/>
        <v>0</v>
      </c>
      <c r="E24" s="18"/>
    </row>
    <row r="25" spans="1:5" s="9" customFormat="1" ht="18.75" x14ac:dyDescent="0.3">
      <c r="A25" s="19"/>
      <c r="B25" s="17"/>
      <c r="C25" s="17"/>
      <c r="D25" s="17">
        <f t="shared" si="0"/>
        <v>0</v>
      </c>
      <c r="E25" s="18"/>
    </row>
    <row r="26" spans="1:5" s="9" customFormat="1" ht="18.75" x14ac:dyDescent="0.3">
      <c r="A26" s="19"/>
      <c r="B26" s="17"/>
      <c r="C26" s="17"/>
      <c r="D26" s="17">
        <f t="shared" si="0"/>
        <v>0</v>
      </c>
      <c r="E26" s="18"/>
    </row>
    <row r="27" spans="1:5" s="9" customFormat="1" ht="18.75" x14ac:dyDescent="0.3">
      <c r="A27" s="19"/>
      <c r="B27" s="17"/>
      <c r="C27" s="17"/>
      <c r="D27" s="17">
        <f t="shared" si="0"/>
        <v>0</v>
      </c>
      <c r="E27" s="18"/>
    </row>
    <row r="28" spans="1:5" s="9" customFormat="1" ht="18.75" x14ac:dyDescent="0.3">
      <c r="A28" s="19"/>
      <c r="B28" s="17"/>
      <c r="C28" s="17"/>
      <c r="D28" s="17">
        <f t="shared" si="0"/>
        <v>0</v>
      </c>
      <c r="E28" s="18"/>
    </row>
    <row r="29" spans="1:5" s="9" customFormat="1" ht="18.75" x14ac:dyDescent="0.3">
      <c r="A29" s="19"/>
      <c r="B29" s="17"/>
      <c r="C29" s="17"/>
      <c r="D29" s="17">
        <f t="shared" si="0"/>
        <v>0</v>
      </c>
      <c r="E29" s="18"/>
    </row>
    <row r="30" spans="1:5" s="9" customFormat="1" ht="18.75" x14ac:dyDescent="0.3">
      <c r="A30" s="19"/>
      <c r="B30" s="17"/>
      <c r="C30" s="17"/>
      <c r="D30" s="17">
        <f t="shared" si="0"/>
        <v>0</v>
      </c>
      <c r="E30" s="18"/>
    </row>
    <row r="31" spans="1:5" s="9" customFormat="1" ht="18.75" x14ac:dyDescent="0.3">
      <c r="A31" s="19"/>
      <c r="B31" s="17"/>
      <c r="C31" s="17"/>
      <c r="D31" s="17">
        <f t="shared" si="0"/>
        <v>0</v>
      </c>
      <c r="E31" s="18"/>
    </row>
    <row r="32" spans="1:5" s="9" customFormat="1" ht="18.75" x14ac:dyDescent="0.3">
      <c r="A32" s="19"/>
      <c r="B32" s="17"/>
      <c r="C32" s="17"/>
      <c r="D32" s="17">
        <f t="shared" si="0"/>
        <v>0</v>
      </c>
      <c r="E32" s="18"/>
    </row>
    <row r="33" spans="1:5" s="9" customFormat="1" ht="18.75" x14ac:dyDescent="0.3">
      <c r="A33" s="19"/>
      <c r="B33" s="17"/>
      <c r="C33" s="17"/>
      <c r="D33" s="17">
        <f t="shared" si="0"/>
        <v>0</v>
      </c>
      <c r="E33" s="18"/>
    </row>
    <row r="34" spans="1:5" s="9" customFormat="1" ht="18.75" x14ac:dyDescent="0.3">
      <c r="A34" s="19"/>
      <c r="B34" s="17"/>
      <c r="C34" s="17"/>
      <c r="D34" s="17">
        <f t="shared" si="0"/>
        <v>0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0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0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0</v>
      </c>
      <c r="E37" s="18"/>
    </row>
    <row r="38" spans="1:5" s="9" customFormat="1" ht="19.5" thickBot="1" x14ac:dyDescent="0.35">
      <c r="A38" s="19"/>
      <c r="B38" s="17"/>
      <c r="C38" s="17"/>
      <c r="D38" s="17">
        <f t="shared" si="0"/>
        <v>0</v>
      </c>
      <c r="E38" s="18"/>
    </row>
    <row r="39" spans="1:5" s="9" customFormat="1" ht="19.5" hidden="1" thickBot="1" x14ac:dyDescent="0.35">
      <c r="A39" s="19"/>
      <c r="B39" s="17"/>
      <c r="C39" s="17"/>
      <c r="D39" s="17">
        <f t="shared" si="0"/>
        <v>0</v>
      </c>
      <c r="E39" s="18"/>
    </row>
    <row r="40" spans="1:5" s="9" customFormat="1" ht="19.5" hidden="1" thickBot="1" x14ac:dyDescent="0.35">
      <c r="A40" s="19"/>
      <c r="B40" s="17"/>
      <c r="C40" s="17"/>
      <c r="D40" s="17">
        <f t="shared" si="0"/>
        <v>0</v>
      </c>
      <c r="E40" s="18"/>
    </row>
    <row r="41" spans="1:5" s="9" customFormat="1" ht="19.5" hidden="1" thickBot="1" x14ac:dyDescent="0.35">
      <c r="A41" s="19"/>
      <c r="B41" s="17"/>
      <c r="C41" s="17"/>
      <c r="D41" s="17">
        <f t="shared" si="0"/>
        <v>0</v>
      </c>
      <c r="E41" s="18"/>
    </row>
    <row r="42" spans="1:5" s="9" customFormat="1" ht="19.5" hidden="1" thickBot="1" x14ac:dyDescent="0.35">
      <c r="A42" s="19"/>
      <c r="B42" s="17"/>
      <c r="C42" s="17"/>
      <c r="D42" s="17">
        <f t="shared" si="0"/>
        <v>0</v>
      </c>
      <c r="E42" s="18"/>
    </row>
    <row r="43" spans="1:5" s="9" customFormat="1" ht="19.5" hidden="1" thickBot="1" x14ac:dyDescent="0.35">
      <c r="A43" s="19"/>
      <c r="B43" s="17"/>
      <c r="C43" s="17"/>
      <c r="D43" s="17">
        <f t="shared" si="0"/>
        <v>0</v>
      </c>
      <c r="E43" s="18"/>
    </row>
    <row r="44" spans="1:5" s="9" customFormat="1" ht="19.5" hidden="1" thickBot="1" x14ac:dyDescent="0.35">
      <c r="A44" s="19"/>
      <c r="B44" s="17"/>
      <c r="C44" s="17"/>
      <c r="D44" s="17">
        <f t="shared" si="0"/>
        <v>0</v>
      </c>
      <c r="E44" s="18"/>
    </row>
    <row r="45" spans="1:5" s="9" customFormat="1" ht="19.5" hidden="1" thickBot="1" x14ac:dyDescent="0.35">
      <c r="A45" s="19"/>
      <c r="B45" s="17"/>
      <c r="C45" s="17"/>
      <c r="D45" s="17">
        <f t="shared" si="0"/>
        <v>0</v>
      </c>
      <c r="E45" s="18"/>
    </row>
    <row r="46" spans="1:5" s="9" customFormat="1" ht="19.5" hidden="1" thickBot="1" x14ac:dyDescent="0.35">
      <c r="A46" s="19"/>
      <c r="B46" s="17"/>
      <c r="C46" s="17"/>
      <c r="D46" s="17">
        <f t="shared" si="0"/>
        <v>0</v>
      </c>
      <c r="E46" s="18"/>
    </row>
    <row r="47" spans="1:5" s="9" customFormat="1" ht="19.5" hidden="1" thickBot="1" x14ac:dyDescent="0.35">
      <c r="A47" s="19"/>
      <c r="B47" s="17"/>
      <c r="C47" s="17"/>
      <c r="D47" s="17">
        <f t="shared" si="0"/>
        <v>0</v>
      </c>
      <c r="E47" s="18"/>
    </row>
    <row r="48" spans="1:5" s="9" customFormat="1" ht="19.5" hidden="1" thickBot="1" x14ac:dyDescent="0.35">
      <c r="A48" s="19"/>
      <c r="B48" s="17"/>
      <c r="C48" s="17"/>
      <c r="D48" s="17">
        <f t="shared" si="0"/>
        <v>0</v>
      </c>
      <c r="E48" s="18"/>
    </row>
    <row r="49" spans="1:5" s="9" customFormat="1" ht="19.5" hidden="1" thickBot="1" x14ac:dyDescent="0.35">
      <c r="A49" s="19"/>
      <c r="B49" s="17"/>
      <c r="C49" s="17"/>
      <c r="D49" s="17">
        <f t="shared" si="0"/>
        <v>0</v>
      </c>
      <c r="E49" s="18"/>
    </row>
    <row r="50" spans="1:5" s="9" customFormat="1" ht="19.5" hidden="1" thickBot="1" x14ac:dyDescent="0.35">
      <c r="A50" s="19"/>
      <c r="B50" s="17"/>
      <c r="C50" s="17"/>
      <c r="D50" s="17">
        <f t="shared" si="0"/>
        <v>0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0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0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0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0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0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0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0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0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0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0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0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0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0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0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0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0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0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0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0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0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0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ref="D72:D102" si="1">D71+B72-C72</f>
        <v>0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1"/>
        <v>0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1"/>
        <v>0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1"/>
        <v>0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1"/>
        <v>0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1"/>
        <v>0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1"/>
        <v>0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1"/>
        <v>0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1"/>
        <v>0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1"/>
        <v>0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1"/>
        <v>0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1"/>
        <v>0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1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0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1"/>
        <v>0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1"/>
        <v>0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1"/>
        <v>0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1"/>
        <v>0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1"/>
        <v>0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1"/>
        <v>0</v>
      </c>
      <c r="E102" s="18"/>
    </row>
    <row r="103" spans="1:5" ht="30" thickTop="1" thickBot="1" x14ac:dyDescent="0.5">
      <c r="A103" s="29" t="s">
        <v>9</v>
      </c>
      <c r="B103" s="30">
        <f>SUM(B6:B102)</f>
        <v>0</v>
      </c>
      <c r="C103" s="30">
        <f>SUM(C6:C102)</f>
        <v>0</v>
      </c>
      <c r="D103" s="30">
        <f>B103-C103</f>
        <v>0</v>
      </c>
      <c r="E103" s="31" t="s">
        <v>10</v>
      </c>
    </row>
    <row r="104" spans="1:5" ht="29.25" thickBot="1" x14ac:dyDescent="0.5">
      <c r="A104" s="32" t="s">
        <v>7</v>
      </c>
      <c r="B104" s="33">
        <f>B103-C103</f>
        <v>0</v>
      </c>
      <c r="C104" s="204"/>
      <c r="D104" s="205"/>
      <c r="E104" s="206"/>
    </row>
  </sheetData>
  <mergeCells count="4">
    <mergeCell ref="A1:E1"/>
    <mergeCell ref="A2:C2"/>
    <mergeCell ref="D2:E2"/>
    <mergeCell ref="C104:E104"/>
  </mergeCells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5F5E-F251-43E2-A359-D34351B93668}">
  <dimension ref="A1:K767"/>
  <sheetViews>
    <sheetView showGridLines="0" rightToLeft="1" topLeftCell="C1" workbookViewId="0">
      <selection sqref="A1:E1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6" width="9.140625" style="2"/>
    <col min="12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112</v>
      </c>
      <c r="B2" s="210"/>
      <c r="C2" s="210"/>
      <c r="D2" s="211" t="s">
        <v>164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/>
      <c r="C6" s="15"/>
      <c r="D6" s="15">
        <f>B6-C6</f>
        <v>0</v>
      </c>
      <c r="E6" s="16"/>
    </row>
    <row r="7" spans="1:5" s="9" customFormat="1" ht="18.75" x14ac:dyDescent="0.3">
      <c r="A7" s="14"/>
      <c r="B7" s="17"/>
      <c r="C7" s="17"/>
      <c r="D7" s="17">
        <f>D6+B7-C7</f>
        <v>0</v>
      </c>
      <c r="E7" s="16"/>
    </row>
    <row r="8" spans="1:5" s="9" customFormat="1" ht="18.75" x14ac:dyDescent="0.3">
      <c r="A8" s="14"/>
      <c r="B8" s="17"/>
      <c r="C8" s="17"/>
      <c r="D8" s="17">
        <f t="shared" ref="D8:D71" si="0">D7+B8-C8</f>
        <v>0</v>
      </c>
      <c r="E8" s="16"/>
    </row>
    <row r="9" spans="1:5" s="9" customFormat="1" ht="18.75" x14ac:dyDescent="0.3">
      <c r="A9" s="14"/>
      <c r="B9" s="17"/>
      <c r="C9" s="17"/>
      <c r="D9" s="17">
        <f t="shared" si="0"/>
        <v>0</v>
      </c>
      <c r="E9" s="18"/>
    </row>
    <row r="10" spans="1:5" s="9" customFormat="1" ht="18.75" x14ac:dyDescent="0.3">
      <c r="A10" s="14"/>
      <c r="B10" s="17"/>
      <c r="C10" s="17"/>
      <c r="D10" s="17">
        <f t="shared" si="0"/>
        <v>0</v>
      </c>
      <c r="E10" s="18"/>
    </row>
    <row r="11" spans="1:5" s="9" customFormat="1" ht="18.75" x14ac:dyDescent="0.3">
      <c r="A11" s="14"/>
      <c r="B11" s="17"/>
      <c r="C11" s="17"/>
      <c r="D11" s="17">
        <f t="shared" si="0"/>
        <v>0</v>
      </c>
      <c r="E11" s="16"/>
    </row>
    <row r="12" spans="1:5" s="9" customFormat="1" ht="18.75" x14ac:dyDescent="0.3">
      <c r="A12" s="14"/>
      <c r="B12" s="17"/>
      <c r="C12" s="17"/>
      <c r="D12" s="17">
        <f t="shared" si="0"/>
        <v>0</v>
      </c>
      <c r="E12" s="18"/>
    </row>
    <row r="13" spans="1:5" s="9" customFormat="1" ht="18.75" x14ac:dyDescent="0.3">
      <c r="A13" s="14"/>
      <c r="B13" s="17"/>
      <c r="C13" s="17"/>
      <c r="D13" s="17">
        <f t="shared" si="0"/>
        <v>0</v>
      </c>
      <c r="E13" s="18"/>
    </row>
    <row r="14" spans="1:5" s="9" customFormat="1" ht="18.75" x14ac:dyDescent="0.3">
      <c r="A14" s="14"/>
      <c r="B14" s="17"/>
      <c r="C14" s="17"/>
      <c r="D14" s="17">
        <f t="shared" si="0"/>
        <v>0</v>
      </c>
      <c r="E14" s="18"/>
    </row>
    <row r="15" spans="1:5" s="9" customFormat="1" ht="18.75" x14ac:dyDescent="0.3">
      <c r="A15" s="14"/>
      <c r="B15" s="17"/>
      <c r="C15" s="17"/>
      <c r="D15" s="17">
        <f t="shared" si="0"/>
        <v>0</v>
      </c>
      <c r="E15" s="18"/>
    </row>
    <row r="16" spans="1:5" s="9" customFormat="1" ht="18.75" x14ac:dyDescent="0.3">
      <c r="A16" s="19"/>
      <c r="B16" s="17"/>
      <c r="C16" s="17"/>
      <c r="D16" s="17">
        <f t="shared" si="0"/>
        <v>0</v>
      </c>
      <c r="E16" s="18"/>
    </row>
    <row r="17" spans="1:5" s="9" customFormat="1" ht="18.75" x14ac:dyDescent="0.3">
      <c r="A17" s="19"/>
      <c r="B17" s="17"/>
      <c r="C17" s="17"/>
      <c r="D17" s="17">
        <f t="shared" si="0"/>
        <v>0</v>
      </c>
      <c r="E17" s="18"/>
    </row>
    <row r="18" spans="1:5" s="9" customFormat="1" ht="18.75" x14ac:dyDescent="0.3">
      <c r="A18" s="19"/>
      <c r="B18" s="17"/>
      <c r="C18" s="17"/>
      <c r="D18" s="17">
        <f t="shared" si="0"/>
        <v>0</v>
      </c>
      <c r="E18" s="18"/>
    </row>
    <row r="19" spans="1:5" s="9" customFormat="1" ht="18.75" x14ac:dyDescent="0.3">
      <c r="A19" s="19"/>
      <c r="B19" s="17"/>
      <c r="C19" s="17"/>
      <c r="D19" s="17">
        <f t="shared" si="0"/>
        <v>0</v>
      </c>
      <c r="E19" s="18"/>
    </row>
    <row r="20" spans="1:5" s="9" customFormat="1" ht="18.75" x14ac:dyDescent="0.3">
      <c r="A20" s="19"/>
      <c r="B20" s="17"/>
      <c r="C20" s="17"/>
      <c r="D20" s="17">
        <f t="shared" si="0"/>
        <v>0</v>
      </c>
      <c r="E20" s="18"/>
    </row>
    <row r="21" spans="1:5" s="9" customFormat="1" ht="18.75" x14ac:dyDescent="0.3">
      <c r="A21" s="19"/>
      <c r="B21" s="17"/>
      <c r="C21" s="17"/>
      <c r="D21" s="17">
        <f t="shared" si="0"/>
        <v>0</v>
      </c>
      <c r="E21" s="18"/>
    </row>
    <row r="22" spans="1:5" s="9" customFormat="1" ht="18.75" x14ac:dyDescent="0.3">
      <c r="A22" s="19"/>
      <c r="B22" s="17"/>
      <c r="C22" s="17"/>
      <c r="D22" s="17">
        <f t="shared" si="0"/>
        <v>0</v>
      </c>
      <c r="E22" s="18"/>
    </row>
    <row r="23" spans="1:5" s="9" customFormat="1" ht="18.75" x14ac:dyDescent="0.3">
      <c r="A23" s="19"/>
      <c r="B23" s="17"/>
      <c r="C23" s="17"/>
      <c r="D23" s="17">
        <f t="shared" si="0"/>
        <v>0</v>
      </c>
      <c r="E23" s="18"/>
    </row>
    <row r="24" spans="1:5" s="9" customFormat="1" ht="18.75" x14ac:dyDescent="0.3">
      <c r="A24" s="19"/>
      <c r="B24" s="17"/>
      <c r="C24" s="17"/>
      <c r="D24" s="17">
        <f t="shared" si="0"/>
        <v>0</v>
      </c>
      <c r="E24" s="18"/>
    </row>
    <row r="25" spans="1:5" s="9" customFormat="1" ht="18.75" x14ac:dyDescent="0.3">
      <c r="A25" s="19"/>
      <c r="B25" s="17"/>
      <c r="C25" s="17"/>
      <c r="D25" s="17">
        <f t="shared" si="0"/>
        <v>0</v>
      </c>
      <c r="E25" s="18"/>
    </row>
    <row r="26" spans="1:5" s="9" customFormat="1" ht="18.75" x14ac:dyDescent="0.3">
      <c r="A26" s="19"/>
      <c r="B26" s="17"/>
      <c r="C26" s="17"/>
      <c r="D26" s="17">
        <f t="shared" si="0"/>
        <v>0</v>
      </c>
      <c r="E26" s="18"/>
    </row>
    <row r="27" spans="1:5" s="9" customFormat="1" ht="18.75" x14ac:dyDescent="0.3">
      <c r="A27" s="19"/>
      <c r="B27" s="17"/>
      <c r="C27" s="17"/>
      <c r="D27" s="17">
        <f t="shared" si="0"/>
        <v>0</v>
      </c>
      <c r="E27" s="18"/>
    </row>
    <row r="28" spans="1:5" s="9" customFormat="1" ht="18.75" x14ac:dyDescent="0.3">
      <c r="A28" s="19"/>
      <c r="B28" s="17"/>
      <c r="C28" s="17"/>
      <c r="D28" s="17">
        <f t="shared" si="0"/>
        <v>0</v>
      </c>
      <c r="E28" s="18"/>
    </row>
    <row r="29" spans="1:5" s="9" customFormat="1" ht="18.75" x14ac:dyDescent="0.3">
      <c r="A29" s="19"/>
      <c r="B29" s="17"/>
      <c r="C29" s="17"/>
      <c r="D29" s="17">
        <f t="shared" si="0"/>
        <v>0</v>
      </c>
      <c r="E29" s="18"/>
    </row>
    <row r="30" spans="1:5" s="9" customFormat="1" ht="18.75" x14ac:dyDescent="0.3">
      <c r="A30" s="19"/>
      <c r="B30" s="17"/>
      <c r="C30" s="17"/>
      <c r="D30" s="17">
        <f t="shared" si="0"/>
        <v>0</v>
      </c>
      <c r="E30" s="18"/>
    </row>
    <row r="31" spans="1:5" s="9" customFormat="1" ht="18.75" x14ac:dyDescent="0.3">
      <c r="A31" s="19"/>
      <c r="B31" s="17"/>
      <c r="C31" s="17"/>
      <c r="D31" s="17">
        <f t="shared" si="0"/>
        <v>0</v>
      </c>
      <c r="E31" s="18"/>
    </row>
    <row r="32" spans="1:5" s="9" customFormat="1" ht="18.75" x14ac:dyDescent="0.3">
      <c r="A32" s="19"/>
      <c r="B32" s="17"/>
      <c r="C32" s="17"/>
      <c r="D32" s="17">
        <f t="shared" si="0"/>
        <v>0</v>
      </c>
      <c r="E32" s="18"/>
    </row>
    <row r="33" spans="1:5" s="9" customFormat="1" ht="18.75" x14ac:dyDescent="0.3">
      <c r="A33" s="19"/>
      <c r="B33" s="17"/>
      <c r="C33" s="17"/>
      <c r="D33" s="17">
        <f t="shared" si="0"/>
        <v>0</v>
      </c>
      <c r="E33" s="18"/>
    </row>
    <row r="34" spans="1:5" s="9" customFormat="1" ht="18.75" x14ac:dyDescent="0.3">
      <c r="A34" s="19"/>
      <c r="B34" s="17"/>
      <c r="C34" s="17"/>
      <c r="D34" s="17">
        <f t="shared" si="0"/>
        <v>0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0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0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0</v>
      </c>
      <c r="E37" s="18"/>
    </row>
    <row r="38" spans="1:5" s="9" customFormat="1" ht="19.5" thickBot="1" x14ac:dyDescent="0.35">
      <c r="A38" s="19"/>
      <c r="B38" s="17"/>
      <c r="C38" s="17"/>
      <c r="D38" s="17">
        <f t="shared" si="0"/>
        <v>0</v>
      </c>
      <c r="E38" s="18"/>
    </row>
    <row r="39" spans="1:5" s="9" customFormat="1" ht="19.5" hidden="1" thickBot="1" x14ac:dyDescent="0.35">
      <c r="A39" s="19"/>
      <c r="B39" s="17"/>
      <c r="C39" s="17"/>
      <c r="D39" s="17">
        <f t="shared" si="0"/>
        <v>0</v>
      </c>
      <c r="E39" s="18"/>
    </row>
    <row r="40" spans="1:5" s="9" customFormat="1" ht="19.5" hidden="1" thickBot="1" x14ac:dyDescent="0.35">
      <c r="A40" s="19"/>
      <c r="B40" s="17"/>
      <c r="C40" s="17"/>
      <c r="D40" s="17">
        <f t="shared" si="0"/>
        <v>0</v>
      </c>
      <c r="E40" s="18"/>
    </row>
    <row r="41" spans="1:5" s="9" customFormat="1" ht="19.5" hidden="1" thickBot="1" x14ac:dyDescent="0.35">
      <c r="A41" s="19"/>
      <c r="B41" s="17"/>
      <c r="C41" s="17"/>
      <c r="D41" s="17">
        <f t="shared" si="0"/>
        <v>0</v>
      </c>
      <c r="E41" s="18"/>
    </row>
    <row r="42" spans="1:5" s="9" customFormat="1" ht="19.5" hidden="1" thickBot="1" x14ac:dyDescent="0.35">
      <c r="A42" s="19"/>
      <c r="B42" s="17"/>
      <c r="C42" s="17"/>
      <c r="D42" s="17">
        <f t="shared" si="0"/>
        <v>0</v>
      </c>
      <c r="E42" s="18"/>
    </row>
    <row r="43" spans="1:5" s="9" customFormat="1" ht="19.5" hidden="1" thickBot="1" x14ac:dyDescent="0.35">
      <c r="A43" s="19"/>
      <c r="B43" s="17"/>
      <c r="C43" s="17"/>
      <c r="D43" s="17">
        <f t="shared" si="0"/>
        <v>0</v>
      </c>
      <c r="E43" s="18"/>
    </row>
    <row r="44" spans="1:5" s="9" customFormat="1" ht="19.5" hidden="1" thickBot="1" x14ac:dyDescent="0.35">
      <c r="A44" s="19"/>
      <c r="B44" s="17"/>
      <c r="C44" s="17"/>
      <c r="D44" s="17">
        <f t="shared" si="0"/>
        <v>0</v>
      </c>
      <c r="E44" s="18"/>
    </row>
    <row r="45" spans="1:5" s="9" customFormat="1" ht="19.5" hidden="1" thickBot="1" x14ac:dyDescent="0.35">
      <c r="A45" s="19"/>
      <c r="B45" s="17"/>
      <c r="C45" s="17"/>
      <c r="D45" s="17">
        <f t="shared" si="0"/>
        <v>0</v>
      </c>
      <c r="E45" s="18"/>
    </row>
    <row r="46" spans="1:5" s="9" customFormat="1" ht="19.5" hidden="1" thickBot="1" x14ac:dyDescent="0.35">
      <c r="A46" s="19"/>
      <c r="B46" s="17"/>
      <c r="C46" s="17"/>
      <c r="D46" s="17">
        <f t="shared" si="0"/>
        <v>0</v>
      </c>
      <c r="E46" s="18"/>
    </row>
    <row r="47" spans="1:5" s="9" customFormat="1" ht="19.5" hidden="1" thickBot="1" x14ac:dyDescent="0.35">
      <c r="A47" s="19"/>
      <c r="B47" s="17"/>
      <c r="C47" s="17"/>
      <c r="D47" s="17">
        <f t="shared" si="0"/>
        <v>0</v>
      </c>
      <c r="E47" s="18"/>
    </row>
    <row r="48" spans="1:5" s="9" customFormat="1" ht="19.5" hidden="1" thickBot="1" x14ac:dyDescent="0.35">
      <c r="A48" s="19"/>
      <c r="B48" s="17"/>
      <c r="C48" s="17"/>
      <c r="D48" s="17">
        <f t="shared" si="0"/>
        <v>0</v>
      </c>
      <c r="E48" s="18"/>
    </row>
    <row r="49" spans="1:5" s="9" customFormat="1" ht="19.5" hidden="1" thickBot="1" x14ac:dyDescent="0.35">
      <c r="A49" s="19"/>
      <c r="B49" s="17"/>
      <c r="C49" s="17"/>
      <c r="D49" s="17">
        <f t="shared" si="0"/>
        <v>0</v>
      </c>
      <c r="E49" s="18"/>
    </row>
    <row r="50" spans="1:5" s="9" customFormat="1" ht="19.5" hidden="1" thickBot="1" x14ac:dyDescent="0.35">
      <c r="A50" s="19"/>
      <c r="B50" s="17"/>
      <c r="C50" s="17"/>
      <c r="D50" s="17">
        <f t="shared" si="0"/>
        <v>0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0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0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0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0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0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0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0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0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0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0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0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0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0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0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0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0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0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0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0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0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0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ref="D72:D102" si="1">D71+B72-C72</f>
        <v>0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1"/>
        <v>0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1"/>
        <v>0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1"/>
        <v>0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1"/>
        <v>0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1"/>
        <v>0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1"/>
        <v>0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1"/>
        <v>0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1"/>
        <v>0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1"/>
        <v>0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1"/>
        <v>0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1"/>
        <v>0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1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0</v>
      </c>
      <c r="E96" s="18"/>
    </row>
    <row r="97" spans="1:11" s="9" customFormat="1" ht="19.5" hidden="1" thickBot="1" x14ac:dyDescent="0.35">
      <c r="A97" s="19"/>
      <c r="B97" s="17"/>
      <c r="C97" s="17"/>
      <c r="D97" s="17">
        <f t="shared" si="1"/>
        <v>0</v>
      </c>
      <c r="E97" s="18"/>
    </row>
    <row r="98" spans="1:11" s="9" customFormat="1" ht="19.5" hidden="1" thickBot="1" x14ac:dyDescent="0.35">
      <c r="A98" s="19"/>
      <c r="B98" s="17"/>
      <c r="C98" s="17"/>
      <c r="D98" s="17">
        <f t="shared" si="1"/>
        <v>0</v>
      </c>
      <c r="E98" s="18"/>
    </row>
    <row r="99" spans="1:11" s="9" customFormat="1" ht="19.5" hidden="1" thickBot="1" x14ac:dyDescent="0.35">
      <c r="A99" s="19"/>
      <c r="B99" s="17"/>
      <c r="C99" s="17"/>
      <c r="D99" s="17">
        <f t="shared" si="1"/>
        <v>0</v>
      </c>
      <c r="E99" s="18"/>
    </row>
    <row r="100" spans="1:11" s="9" customFormat="1" ht="19.5" hidden="1" thickBot="1" x14ac:dyDescent="0.35">
      <c r="A100" s="19"/>
      <c r="B100" s="17"/>
      <c r="C100" s="17"/>
      <c r="D100" s="17">
        <f t="shared" si="1"/>
        <v>0</v>
      </c>
      <c r="E100" s="18"/>
    </row>
    <row r="101" spans="1:11" s="9" customFormat="1" ht="19.5" hidden="1" thickBot="1" x14ac:dyDescent="0.35">
      <c r="A101" s="19"/>
      <c r="B101" s="17"/>
      <c r="C101" s="17"/>
      <c r="D101" s="17">
        <f t="shared" si="1"/>
        <v>0</v>
      </c>
      <c r="E101" s="18"/>
    </row>
    <row r="102" spans="1:11" s="9" customFormat="1" ht="19.5" hidden="1" thickBot="1" x14ac:dyDescent="0.35">
      <c r="A102" s="19"/>
      <c r="B102" s="17"/>
      <c r="C102" s="17"/>
      <c r="D102" s="17">
        <f t="shared" si="1"/>
        <v>0</v>
      </c>
      <c r="E102" s="18"/>
    </row>
    <row r="103" spans="1:11" ht="30" thickTop="1" thickBot="1" x14ac:dyDescent="0.5">
      <c r="A103" s="29" t="s">
        <v>9</v>
      </c>
      <c r="B103" s="30">
        <f>SUM(B6:B102)</f>
        <v>0</v>
      </c>
      <c r="C103" s="30">
        <f>SUM(C6:C102)</f>
        <v>0</v>
      </c>
      <c r="D103" s="30">
        <f>B103-C103</f>
        <v>0</v>
      </c>
      <c r="E103" s="31" t="s">
        <v>10</v>
      </c>
      <c r="G103" s="2"/>
      <c r="H103" s="2"/>
      <c r="I103" s="2"/>
      <c r="J103" s="2"/>
      <c r="K103" s="2"/>
    </row>
    <row r="104" spans="1:11" ht="29.25" thickBot="1" x14ac:dyDescent="0.5">
      <c r="A104" s="32" t="s">
        <v>7</v>
      </c>
      <c r="B104" s="33">
        <f>B103-C103</f>
        <v>0</v>
      </c>
      <c r="C104" s="204"/>
      <c r="D104" s="205"/>
      <c r="E104" s="206"/>
      <c r="G104" s="2"/>
      <c r="H104" s="2"/>
      <c r="I104" s="2"/>
      <c r="J104" s="2"/>
      <c r="K104" s="2"/>
    </row>
    <row r="105" spans="1:11" x14ac:dyDescent="0.45">
      <c r="G105" s="2"/>
      <c r="H105" s="2"/>
      <c r="I105" s="2"/>
      <c r="J105" s="2"/>
      <c r="K105" s="2"/>
    </row>
    <row r="106" spans="1:11" x14ac:dyDescent="0.45">
      <c r="G106" s="2"/>
      <c r="H106" s="2"/>
      <c r="I106" s="2"/>
      <c r="J106" s="2"/>
      <c r="K106" s="2"/>
    </row>
    <row r="107" spans="1:11" x14ac:dyDescent="0.45">
      <c r="G107" s="2"/>
      <c r="H107" s="2"/>
      <c r="I107" s="2"/>
      <c r="J107" s="2"/>
      <c r="K107" s="2"/>
    </row>
    <row r="108" spans="1:11" x14ac:dyDescent="0.45">
      <c r="G108" s="2"/>
      <c r="H108" s="2"/>
      <c r="I108" s="2"/>
      <c r="J108" s="2"/>
      <c r="K108" s="2"/>
    </row>
    <row r="109" spans="1:11" x14ac:dyDescent="0.45">
      <c r="G109" s="2"/>
      <c r="H109" s="2"/>
      <c r="I109" s="2"/>
      <c r="J109" s="2"/>
      <c r="K109" s="2"/>
    </row>
    <row r="110" spans="1:11" x14ac:dyDescent="0.45">
      <c r="G110" s="2"/>
      <c r="H110" s="2"/>
      <c r="I110" s="2"/>
      <c r="J110" s="2"/>
      <c r="K110" s="2"/>
    </row>
    <row r="111" spans="1:11" x14ac:dyDescent="0.45">
      <c r="G111" s="2"/>
      <c r="H111" s="2"/>
      <c r="I111" s="2"/>
      <c r="J111" s="2"/>
      <c r="K111" s="2"/>
    </row>
    <row r="112" spans="1:11" x14ac:dyDescent="0.45">
      <c r="G112" s="2"/>
      <c r="H112" s="2"/>
      <c r="I112" s="2"/>
      <c r="J112" s="2"/>
      <c r="K112" s="2"/>
    </row>
    <row r="113" s="2" customFormat="1" x14ac:dyDescent="0.45"/>
    <row r="114" s="2" customFormat="1" x14ac:dyDescent="0.45"/>
    <row r="115" s="2" customFormat="1" x14ac:dyDescent="0.45"/>
    <row r="116" s="2" customFormat="1" x14ac:dyDescent="0.45"/>
    <row r="117" s="2" customFormat="1" x14ac:dyDescent="0.45"/>
    <row r="118" s="2" customFormat="1" x14ac:dyDescent="0.45"/>
    <row r="119" s="2" customFormat="1" x14ac:dyDescent="0.45"/>
    <row r="120" s="2" customFormat="1" x14ac:dyDescent="0.45"/>
    <row r="121" s="2" customFormat="1" x14ac:dyDescent="0.45"/>
    <row r="122" s="2" customFormat="1" x14ac:dyDescent="0.45"/>
    <row r="123" s="2" customFormat="1" x14ac:dyDescent="0.45"/>
    <row r="124" s="2" customFormat="1" x14ac:dyDescent="0.45"/>
    <row r="125" s="2" customFormat="1" x14ac:dyDescent="0.45"/>
    <row r="126" s="2" customFormat="1" x14ac:dyDescent="0.45"/>
    <row r="127" s="2" customFormat="1" x14ac:dyDescent="0.45"/>
    <row r="128" s="2" customFormat="1" x14ac:dyDescent="0.45"/>
    <row r="129" s="2" customFormat="1" x14ac:dyDescent="0.45"/>
    <row r="130" s="2" customFormat="1" x14ac:dyDescent="0.45"/>
    <row r="131" s="2" customFormat="1" x14ac:dyDescent="0.45"/>
    <row r="132" s="2" customFormat="1" x14ac:dyDescent="0.45"/>
    <row r="133" s="2" customFormat="1" x14ac:dyDescent="0.45"/>
    <row r="134" s="2" customFormat="1" x14ac:dyDescent="0.45"/>
    <row r="135" s="2" customFormat="1" x14ac:dyDescent="0.45"/>
    <row r="136" s="2" customFormat="1" x14ac:dyDescent="0.45"/>
    <row r="137" s="2" customFormat="1" x14ac:dyDescent="0.45"/>
    <row r="138" s="2" customFormat="1" x14ac:dyDescent="0.45"/>
    <row r="139" s="2" customFormat="1" x14ac:dyDescent="0.45"/>
    <row r="140" s="2" customFormat="1" x14ac:dyDescent="0.45"/>
    <row r="141" s="2" customFormat="1" x14ac:dyDescent="0.45"/>
    <row r="142" s="2" customFormat="1" x14ac:dyDescent="0.45"/>
    <row r="143" s="2" customFormat="1" x14ac:dyDescent="0.45"/>
    <row r="144" s="2" customFormat="1" x14ac:dyDescent="0.45"/>
    <row r="145" s="2" customFormat="1" x14ac:dyDescent="0.45"/>
    <row r="146" s="2" customFormat="1" x14ac:dyDescent="0.45"/>
    <row r="147" s="2" customFormat="1" x14ac:dyDescent="0.45"/>
    <row r="148" s="2" customFormat="1" x14ac:dyDescent="0.45"/>
    <row r="149" s="2" customFormat="1" x14ac:dyDescent="0.45"/>
    <row r="150" s="2" customFormat="1" x14ac:dyDescent="0.45"/>
    <row r="151" s="2" customFormat="1" x14ac:dyDescent="0.45"/>
    <row r="152" s="2" customFormat="1" x14ac:dyDescent="0.45"/>
    <row r="153" s="2" customFormat="1" x14ac:dyDescent="0.45"/>
    <row r="154" s="2" customFormat="1" x14ac:dyDescent="0.45"/>
    <row r="155" s="2" customFormat="1" x14ac:dyDescent="0.45"/>
    <row r="156" s="2" customFormat="1" x14ac:dyDescent="0.45"/>
    <row r="157" s="2" customFormat="1" x14ac:dyDescent="0.45"/>
    <row r="158" s="2" customFormat="1" x14ac:dyDescent="0.45"/>
    <row r="159" s="2" customFormat="1" x14ac:dyDescent="0.45"/>
    <row r="160" s="2" customFormat="1" x14ac:dyDescent="0.45"/>
    <row r="161" s="2" customFormat="1" x14ac:dyDescent="0.45"/>
    <row r="162" s="2" customFormat="1" x14ac:dyDescent="0.45"/>
    <row r="163" s="2" customFormat="1" x14ac:dyDescent="0.45"/>
    <row r="164" s="2" customFormat="1" x14ac:dyDescent="0.45"/>
    <row r="165" s="2" customFormat="1" x14ac:dyDescent="0.45"/>
    <row r="166" s="2" customFormat="1" x14ac:dyDescent="0.45"/>
    <row r="167" s="2" customFormat="1" x14ac:dyDescent="0.45"/>
    <row r="168" s="2" customFormat="1" x14ac:dyDescent="0.45"/>
    <row r="169" s="2" customFormat="1" x14ac:dyDescent="0.45"/>
    <row r="170" s="2" customFormat="1" x14ac:dyDescent="0.45"/>
    <row r="171" s="2" customFormat="1" x14ac:dyDescent="0.45"/>
    <row r="172" s="2" customFormat="1" x14ac:dyDescent="0.45"/>
    <row r="173" s="2" customFormat="1" x14ac:dyDescent="0.45"/>
    <row r="174" s="2" customFormat="1" x14ac:dyDescent="0.45"/>
    <row r="175" s="2" customFormat="1" x14ac:dyDescent="0.45"/>
    <row r="176" s="2" customFormat="1" x14ac:dyDescent="0.45"/>
    <row r="177" s="2" customFormat="1" x14ac:dyDescent="0.45"/>
    <row r="178" s="2" customFormat="1" x14ac:dyDescent="0.45"/>
    <row r="179" s="2" customFormat="1" x14ac:dyDescent="0.45"/>
    <row r="180" s="2" customFormat="1" x14ac:dyDescent="0.45"/>
    <row r="181" s="2" customFormat="1" x14ac:dyDescent="0.45"/>
    <row r="182" s="2" customFormat="1" x14ac:dyDescent="0.45"/>
    <row r="183" s="2" customFormat="1" x14ac:dyDescent="0.45"/>
    <row r="184" s="2" customFormat="1" x14ac:dyDescent="0.45"/>
    <row r="185" s="2" customFormat="1" x14ac:dyDescent="0.45"/>
    <row r="186" s="2" customFormat="1" x14ac:dyDescent="0.45"/>
    <row r="187" s="2" customFormat="1" x14ac:dyDescent="0.45"/>
    <row r="188" s="2" customFormat="1" x14ac:dyDescent="0.45"/>
    <row r="189" s="2" customFormat="1" x14ac:dyDescent="0.45"/>
    <row r="190" s="2" customFormat="1" x14ac:dyDescent="0.45"/>
    <row r="191" s="2" customFormat="1" x14ac:dyDescent="0.45"/>
    <row r="192" s="2" customFormat="1" x14ac:dyDescent="0.45"/>
    <row r="193" s="2" customFormat="1" x14ac:dyDescent="0.45"/>
    <row r="194" s="2" customFormat="1" x14ac:dyDescent="0.45"/>
    <row r="195" s="2" customFormat="1" x14ac:dyDescent="0.45"/>
    <row r="196" s="2" customFormat="1" x14ac:dyDescent="0.45"/>
    <row r="197" s="2" customFormat="1" x14ac:dyDescent="0.45"/>
    <row r="198" s="2" customFormat="1" x14ac:dyDescent="0.45"/>
    <row r="199" s="2" customFormat="1" x14ac:dyDescent="0.45"/>
    <row r="200" s="2" customFormat="1" x14ac:dyDescent="0.45"/>
    <row r="201" s="2" customFormat="1" x14ac:dyDescent="0.45"/>
    <row r="202" s="2" customFormat="1" x14ac:dyDescent="0.45"/>
    <row r="203" s="2" customFormat="1" x14ac:dyDescent="0.45"/>
    <row r="204" s="2" customFormat="1" x14ac:dyDescent="0.45"/>
    <row r="205" s="2" customFormat="1" x14ac:dyDescent="0.45"/>
    <row r="206" s="2" customFormat="1" x14ac:dyDescent="0.45"/>
    <row r="207" s="2" customFormat="1" x14ac:dyDescent="0.45"/>
    <row r="208" s="2" customFormat="1" x14ac:dyDescent="0.45"/>
    <row r="209" s="2" customFormat="1" x14ac:dyDescent="0.45"/>
    <row r="210" s="2" customFormat="1" x14ac:dyDescent="0.45"/>
    <row r="211" s="2" customFormat="1" x14ac:dyDescent="0.45"/>
    <row r="212" s="2" customFormat="1" x14ac:dyDescent="0.45"/>
    <row r="213" s="2" customFormat="1" x14ac:dyDescent="0.45"/>
    <row r="214" s="2" customFormat="1" x14ac:dyDescent="0.45"/>
    <row r="215" s="2" customFormat="1" x14ac:dyDescent="0.45"/>
    <row r="216" s="2" customFormat="1" x14ac:dyDescent="0.45"/>
    <row r="217" s="2" customFormat="1" x14ac:dyDescent="0.45"/>
    <row r="218" s="2" customFormat="1" x14ac:dyDescent="0.45"/>
    <row r="219" s="2" customFormat="1" x14ac:dyDescent="0.45"/>
    <row r="220" s="2" customFormat="1" x14ac:dyDescent="0.45"/>
    <row r="221" s="2" customFormat="1" x14ac:dyDescent="0.45"/>
    <row r="222" s="2" customFormat="1" x14ac:dyDescent="0.45"/>
    <row r="223" s="2" customFormat="1" x14ac:dyDescent="0.45"/>
    <row r="224" s="2" customFormat="1" x14ac:dyDescent="0.45"/>
    <row r="225" s="2" customFormat="1" x14ac:dyDescent="0.45"/>
    <row r="226" s="2" customFormat="1" x14ac:dyDescent="0.45"/>
    <row r="227" s="2" customFormat="1" x14ac:dyDescent="0.45"/>
    <row r="228" s="2" customFormat="1" x14ac:dyDescent="0.45"/>
    <row r="229" s="2" customFormat="1" x14ac:dyDescent="0.45"/>
    <row r="230" s="2" customFormat="1" x14ac:dyDescent="0.45"/>
    <row r="231" s="2" customFormat="1" x14ac:dyDescent="0.45"/>
    <row r="232" s="2" customFormat="1" x14ac:dyDescent="0.45"/>
    <row r="233" s="2" customFormat="1" x14ac:dyDescent="0.45"/>
    <row r="234" s="2" customFormat="1" x14ac:dyDescent="0.45"/>
    <row r="235" s="2" customFormat="1" x14ac:dyDescent="0.45"/>
    <row r="236" s="2" customFormat="1" x14ac:dyDescent="0.45"/>
    <row r="237" s="2" customFormat="1" x14ac:dyDescent="0.45"/>
    <row r="238" s="2" customFormat="1" x14ac:dyDescent="0.45"/>
    <row r="239" s="2" customFormat="1" x14ac:dyDescent="0.45"/>
    <row r="240" s="2" customFormat="1" x14ac:dyDescent="0.45"/>
    <row r="241" s="2" customFormat="1" x14ac:dyDescent="0.45"/>
    <row r="242" s="2" customFormat="1" x14ac:dyDescent="0.45"/>
    <row r="243" s="2" customFormat="1" x14ac:dyDescent="0.45"/>
    <row r="244" s="2" customFormat="1" x14ac:dyDescent="0.45"/>
    <row r="245" s="2" customFormat="1" x14ac:dyDescent="0.45"/>
    <row r="246" s="2" customFormat="1" x14ac:dyDescent="0.45"/>
    <row r="247" s="2" customFormat="1" x14ac:dyDescent="0.45"/>
    <row r="248" s="2" customFormat="1" x14ac:dyDescent="0.45"/>
    <row r="249" s="2" customFormat="1" x14ac:dyDescent="0.45"/>
    <row r="250" s="2" customFormat="1" x14ac:dyDescent="0.45"/>
    <row r="251" s="2" customFormat="1" x14ac:dyDescent="0.45"/>
    <row r="252" s="2" customFormat="1" x14ac:dyDescent="0.45"/>
    <row r="253" s="2" customFormat="1" x14ac:dyDescent="0.45"/>
    <row r="254" s="2" customFormat="1" x14ac:dyDescent="0.45"/>
    <row r="255" s="2" customFormat="1" x14ac:dyDescent="0.45"/>
    <row r="256" s="2" customFormat="1" x14ac:dyDescent="0.45"/>
    <row r="257" s="2" customFormat="1" x14ac:dyDescent="0.45"/>
    <row r="258" s="2" customFormat="1" x14ac:dyDescent="0.45"/>
    <row r="259" s="2" customFormat="1" x14ac:dyDescent="0.45"/>
    <row r="260" s="2" customFormat="1" x14ac:dyDescent="0.45"/>
    <row r="261" s="2" customFormat="1" x14ac:dyDescent="0.45"/>
    <row r="262" s="2" customFormat="1" x14ac:dyDescent="0.45"/>
    <row r="263" s="2" customFormat="1" x14ac:dyDescent="0.45"/>
    <row r="264" s="2" customFormat="1" x14ac:dyDescent="0.45"/>
    <row r="265" s="2" customFormat="1" x14ac:dyDescent="0.45"/>
    <row r="266" s="2" customFormat="1" x14ac:dyDescent="0.45"/>
    <row r="267" s="2" customFormat="1" x14ac:dyDescent="0.45"/>
    <row r="268" s="2" customFormat="1" x14ac:dyDescent="0.45"/>
    <row r="269" s="2" customFormat="1" x14ac:dyDescent="0.45"/>
    <row r="270" s="2" customFormat="1" x14ac:dyDescent="0.45"/>
    <row r="271" s="2" customFormat="1" x14ac:dyDescent="0.45"/>
    <row r="272" s="2" customFormat="1" x14ac:dyDescent="0.45"/>
    <row r="273" s="2" customFormat="1" x14ac:dyDescent="0.45"/>
    <row r="274" s="2" customFormat="1" x14ac:dyDescent="0.45"/>
    <row r="275" s="2" customFormat="1" x14ac:dyDescent="0.45"/>
    <row r="276" s="2" customFormat="1" x14ac:dyDescent="0.45"/>
    <row r="277" s="2" customFormat="1" x14ac:dyDescent="0.45"/>
    <row r="278" s="2" customFormat="1" x14ac:dyDescent="0.45"/>
    <row r="279" s="2" customFormat="1" x14ac:dyDescent="0.45"/>
    <row r="280" s="2" customFormat="1" x14ac:dyDescent="0.45"/>
    <row r="281" s="2" customFormat="1" x14ac:dyDescent="0.45"/>
    <row r="282" s="2" customFormat="1" x14ac:dyDescent="0.45"/>
    <row r="283" s="2" customFormat="1" x14ac:dyDescent="0.45"/>
    <row r="284" s="2" customFormat="1" x14ac:dyDescent="0.45"/>
    <row r="285" s="2" customFormat="1" x14ac:dyDescent="0.45"/>
    <row r="286" s="2" customFormat="1" x14ac:dyDescent="0.45"/>
    <row r="287" s="2" customFormat="1" x14ac:dyDescent="0.45"/>
    <row r="288" s="2" customFormat="1" x14ac:dyDescent="0.45"/>
    <row r="289" s="2" customFormat="1" x14ac:dyDescent="0.45"/>
    <row r="290" s="2" customFormat="1" x14ac:dyDescent="0.45"/>
    <row r="291" s="2" customFormat="1" x14ac:dyDescent="0.45"/>
    <row r="292" s="2" customFormat="1" x14ac:dyDescent="0.45"/>
    <row r="293" s="2" customFormat="1" x14ac:dyDescent="0.45"/>
    <row r="294" s="2" customFormat="1" x14ac:dyDescent="0.45"/>
    <row r="295" s="2" customFormat="1" x14ac:dyDescent="0.45"/>
    <row r="296" s="2" customFormat="1" x14ac:dyDescent="0.45"/>
    <row r="297" s="2" customFormat="1" x14ac:dyDescent="0.45"/>
    <row r="298" s="2" customFormat="1" x14ac:dyDescent="0.45"/>
    <row r="299" s="2" customFormat="1" x14ac:dyDescent="0.45"/>
    <row r="300" s="2" customFormat="1" x14ac:dyDescent="0.45"/>
    <row r="301" s="2" customFormat="1" x14ac:dyDescent="0.45"/>
    <row r="302" s="2" customFormat="1" x14ac:dyDescent="0.45"/>
    <row r="303" s="2" customFormat="1" x14ac:dyDescent="0.45"/>
    <row r="304" s="2" customFormat="1" x14ac:dyDescent="0.45"/>
    <row r="305" s="2" customFormat="1" x14ac:dyDescent="0.45"/>
    <row r="306" s="2" customFormat="1" x14ac:dyDescent="0.45"/>
    <row r="307" s="2" customFormat="1" x14ac:dyDescent="0.45"/>
    <row r="308" s="2" customFormat="1" x14ac:dyDescent="0.45"/>
    <row r="309" s="2" customFormat="1" x14ac:dyDescent="0.45"/>
    <row r="310" s="2" customFormat="1" x14ac:dyDescent="0.45"/>
    <row r="311" s="2" customFormat="1" x14ac:dyDescent="0.45"/>
    <row r="312" s="2" customFormat="1" x14ac:dyDescent="0.45"/>
    <row r="313" s="2" customFormat="1" x14ac:dyDescent="0.45"/>
    <row r="314" s="2" customFormat="1" x14ac:dyDescent="0.45"/>
    <row r="315" s="2" customFormat="1" x14ac:dyDescent="0.45"/>
    <row r="316" s="2" customFormat="1" x14ac:dyDescent="0.45"/>
    <row r="317" s="2" customFormat="1" x14ac:dyDescent="0.45"/>
    <row r="318" s="2" customFormat="1" x14ac:dyDescent="0.45"/>
    <row r="319" s="2" customFormat="1" x14ac:dyDescent="0.45"/>
    <row r="320" s="2" customFormat="1" x14ac:dyDescent="0.45"/>
    <row r="321" s="2" customFormat="1" x14ac:dyDescent="0.45"/>
    <row r="322" s="2" customFormat="1" x14ac:dyDescent="0.45"/>
    <row r="323" s="2" customFormat="1" x14ac:dyDescent="0.45"/>
    <row r="324" s="2" customFormat="1" x14ac:dyDescent="0.45"/>
    <row r="325" s="2" customFormat="1" x14ac:dyDescent="0.45"/>
    <row r="326" s="2" customFormat="1" x14ac:dyDescent="0.45"/>
    <row r="327" s="2" customFormat="1" x14ac:dyDescent="0.45"/>
    <row r="328" s="2" customFormat="1" x14ac:dyDescent="0.45"/>
    <row r="329" s="2" customFormat="1" x14ac:dyDescent="0.45"/>
    <row r="330" s="2" customFormat="1" x14ac:dyDescent="0.45"/>
    <row r="331" s="2" customFormat="1" x14ac:dyDescent="0.45"/>
    <row r="332" s="2" customFormat="1" x14ac:dyDescent="0.45"/>
    <row r="333" s="2" customFormat="1" x14ac:dyDescent="0.45"/>
    <row r="334" s="2" customFormat="1" x14ac:dyDescent="0.45"/>
    <row r="335" s="2" customFormat="1" x14ac:dyDescent="0.45"/>
    <row r="336" s="2" customFormat="1" x14ac:dyDescent="0.45"/>
    <row r="337" s="2" customFormat="1" x14ac:dyDescent="0.45"/>
    <row r="338" s="2" customFormat="1" x14ac:dyDescent="0.45"/>
    <row r="339" s="2" customFormat="1" x14ac:dyDescent="0.45"/>
    <row r="340" s="2" customFormat="1" x14ac:dyDescent="0.45"/>
    <row r="341" s="2" customFormat="1" x14ac:dyDescent="0.45"/>
    <row r="342" s="2" customFormat="1" x14ac:dyDescent="0.45"/>
    <row r="343" s="2" customFormat="1" x14ac:dyDescent="0.45"/>
    <row r="344" s="2" customFormat="1" x14ac:dyDescent="0.45"/>
    <row r="345" s="2" customFormat="1" x14ac:dyDescent="0.45"/>
    <row r="346" s="2" customFormat="1" x14ac:dyDescent="0.45"/>
    <row r="347" s="2" customFormat="1" x14ac:dyDescent="0.45"/>
    <row r="348" s="2" customFormat="1" x14ac:dyDescent="0.45"/>
    <row r="349" s="2" customFormat="1" x14ac:dyDescent="0.45"/>
    <row r="350" s="2" customFormat="1" x14ac:dyDescent="0.45"/>
    <row r="351" s="2" customFormat="1" x14ac:dyDescent="0.45"/>
    <row r="352" s="2" customFormat="1" x14ac:dyDescent="0.45"/>
    <row r="353" s="2" customFormat="1" x14ac:dyDescent="0.45"/>
    <row r="354" s="2" customFormat="1" x14ac:dyDescent="0.45"/>
    <row r="355" s="2" customFormat="1" x14ac:dyDescent="0.45"/>
    <row r="356" s="2" customFormat="1" x14ac:dyDescent="0.45"/>
    <row r="357" s="2" customFormat="1" x14ac:dyDescent="0.45"/>
    <row r="358" s="2" customFormat="1" x14ac:dyDescent="0.45"/>
    <row r="359" s="2" customFormat="1" x14ac:dyDescent="0.45"/>
    <row r="360" s="2" customFormat="1" x14ac:dyDescent="0.45"/>
    <row r="361" s="2" customFormat="1" x14ac:dyDescent="0.45"/>
    <row r="362" s="2" customFormat="1" x14ac:dyDescent="0.45"/>
    <row r="363" s="2" customFormat="1" x14ac:dyDescent="0.45"/>
    <row r="364" s="2" customFormat="1" x14ac:dyDescent="0.45"/>
    <row r="365" s="2" customFormat="1" x14ac:dyDescent="0.45"/>
    <row r="366" s="2" customFormat="1" x14ac:dyDescent="0.45"/>
    <row r="367" s="2" customFormat="1" x14ac:dyDescent="0.45"/>
    <row r="368" s="2" customFormat="1" x14ac:dyDescent="0.45"/>
    <row r="369" s="2" customFormat="1" x14ac:dyDescent="0.45"/>
    <row r="370" s="2" customFormat="1" x14ac:dyDescent="0.45"/>
    <row r="371" s="2" customFormat="1" x14ac:dyDescent="0.45"/>
    <row r="372" s="2" customFormat="1" x14ac:dyDescent="0.45"/>
    <row r="373" s="2" customFormat="1" x14ac:dyDescent="0.45"/>
    <row r="374" s="2" customFormat="1" x14ac:dyDescent="0.45"/>
    <row r="375" s="2" customFormat="1" x14ac:dyDescent="0.45"/>
    <row r="376" s="2" customFormat="1" x14ac:dyDescent="0.45"/>
    <row r="377" s="2" customFormat="1" x14ac:dyDescent="0.45"/>
    <row r="378" s="2" customFormat="1" x14ac:dyDescent="0.45"/>
    <row r="379" s="2" customFormat="1" x14ac:dyDescent="0.45"/>
    <row r="380" s="2" customFormat="1" x14ac:dyDescent="0.45"/>
    <row r="381" s="2" customFormat="1" x14ac:dyDescent="0.45"/>
    <row r="382" s="2" customFormat="1" x14ac:dyDescent="0.45"/>
    <row r="383" s="2" customFormat="1" x14ac:dyDescent="0.45"/>
    <row r="384" s="2" customFormat="1" x14ac:dyDescent="0.45"/>
    <row r="385" s="2" customFormat="1" x14ac:dyDescent="0.45"/>
    <row r="386" s="2" customFormat="1" x14ac:dyDescent="0.45"/>
    <row r="387" s="2" customFormat="1" x14ac:dyDescent="0.45"/>
    <row r="388" s="2" customFormat="1" x14ac:dyDescent="0.45"/>
    <row r="389" s="2" customFormat="1" x14ac:dyDescent="0.45"/>
    <row r="390" s="2" customFormat="1" x14ac:dyDescent="0.45"/>
    <row r="391" s="2" customFormat="1" x14ac:dyDescent="0.45"/>
    <row r="392" s="2" customFormat="1" x14ac:dyDescent="0.45"/>
    <row r="393" s="2" customFormat="1" x14ac:dyDescent="0.45"/>
    <row r="394" s="2" customFormat="1" x14ac:dyDescent="0.45"/>
    <row r="395" s="2" customFormat="1" x14ac:dyDescent="0.45"/>
    <row r="396" s="2" customFormat="1" x14ac:dyDescent="0.45"/>
    <row r="397" s="2" customFormat="1" x14ac:dyDescent="0.45"/>
    <row r="398" s="2" customFormat="1" x14ac:dyDescent="0.45"/>
    <row r="399" s="2" customFormat="1" x14ac:dyDescent="0.45"/>
    <row r="400" s="2" customFormat="1" x14ac:dyDescent="0.45"/>
    <row r="401" s="2" customFormat="1" x14ac:dyDescent="0.45"/>
    <row r="402" s="2" customFormat="1" x14ac:dyDescent="0.45"/>
    <row r="403" s="2" customFormat="1" x14ac:dyDescent="0.45"/>
    <row r="404" s="2" customFormat="1" x14ac:dyDescent="0.45"/>
    <row r="405" s="2" customFormat="1" x14ac:dyDescent="0.45"/>
    <row r="406" s="2" customFormat="1" x14ac:dyDescent="0.45"/>
    <row r="407" s="2" customFormat="1" x14ac:dyDescent="0.45"/>
    <row r="408" s="2" customFormat="1" x14ac:dyDescent="0.45"/>
    <row r="409" s="2" customFormat="1" x14ac:dyDescent="0.45"/>
    <row r="410" s="2" customFormat="1" x14ac:dyDescent="0.45"/>
    <row r="411" s="2" customFormat="1" x14ac:dyDescent="0.45"/>
    <row r="412" s="2" customFormat="1" x14ac:dyDescent="0.45"/>
    <row r="413" s="2" customFormat="1" x14ac:dyDescent="0.45"/>
    <row r="414" s="2" customFormat="1" x14ac:dyDescent="0.45"/>
    <row r="415" s="2" customFormat="1" x14ac:dyDescent="0.45"/>
    <row r="416" s="2" customFormat="1" x14ac:dyDescent="0.45"/>
    <row r="417" s="2" customFormat="1" x14ac:dyDescent="0.45"/>
    <row r="418" s="2" customFormat="1" x14ac:dyDescent="0.45"/>
    <row r="419" s="2" customFormat="1" x14ac:dyDescent="0.45"/>
    <row r="420" s="2" customFormat="1" x14ac:dyDescent="0.45"/>
    <row r="421" s="2" customFormat="1" x14ac:dyDescent="0.45"/>
    <row r="422" s="2" customFormat="1" x14ac:dyDescent="0.45"/>
    <row r="423" s="2" customFormat="1" x14ac:dyDescent="0.45"/>
    <row r="424" s="2" customFormat="1" x14ac:dyDescent="0.45"/>
    <row r="425" s="2" customFormat="1" x14ac:dyDescent="0.45"/>
    <row r="426" s="2" customFormat="1" x14ac:dyDescent="0.45"/>
    <row r="427" s="2" customFormat="1" x14ac:dyDescent="0.45"/>
    <row r="428" s="2" customFormat="1" x14ac:dyDescent="0.45"/>
    <row r="429" s="2" customFormat="1" x14ac:dyDescent="0.45"/>
    <row r="430" s="2" customFormat="1" x14ac:dyDescent="0.45"/>
    <row r="431" s="2" customFormat="1" x14ac:dyDescent="0.45"/>
    <row r="432" s="2" customFormat="1" x14ac:dyDescent="0.45"/>
    <row r="433" s="2" customFormat="1" x14ac:dyDescent="0.45"/>
    <row r="434" s="2" customFormat="1" x14ac:dyDescent="0.45"/>
    <row r="435" s="2" customFormat="1" x14ac:dyDescent="0.45"/>
    <row r="436" s="2" customFormat="1" x14ac:dyDescent="0.45"/>
    <row r="437" s="2" customFormat="1" x14ac:dyDescent="0.45"/>
    <row r="438" s="2" customFormat="1" x14ac:dyDescent="0.45"/>
    <row r="439" s="2" customFormat="1" x14ac:dyDescent="0.45"/>
    <row r="440" s="2" customFormat="1" x14ac:dyDescent="0.45"/>
    <row r="441" s="2" customFormat="1" x14ac:dyDescent="0.45"/>
    <row r="442" s="2" customFormat="1" x14ac:dyDescent="0.45"/>
    <row r="443" s="2" customFormat="1" x14ac:dyDescent="0.45"/>
    <row r="444" s="2" customFormat="1" x14ac:dyDescent="0.45"/>
    <row r="445" s="2" customFormat="1" x14ac:dyDescent="0.45"/>
    <row r="446" s="2" customFormat="1" x14ac:dyDescent="0.45"/>
    <row r="447" s="2" customFormat="1" x14ac:dyDescent="0.45"/>
    <row r="448" s="2" customFormat="1" x14ac:dyDescent="0.45"/>
    <row r="449" s="2" customFormat="1" x14ac:dyDescent="0.45"/>
    <row r="450" s="2" customFormat="1" x14ac:dyDescent="0.45"/>
    <row r="451" s="2" customFormat="1" x14ac:dyDescent="0.45"/>
    <row r="452" s="2" customFormat="1" x14ac:dyDescent="0.45"/>
    <row r="453" s="2" customFormat="1" x14ac:dyDescent="0.45"/>
    <row r="454" s="2" customFormat="1" x14ac:dyDescent="0.45"/>
    <row r="455" s="2" customFormat="1" x14ac:dyDescent="0.45"/>
    <row r="456" s="2" customFormat="1" x14ac:dyDescent="0.45"/>
    <row r="457" s="2" customFormat="1" x14ac:dyDescent="0.45"/>
    <row r="458" s="2" customFormat="1" x14ac:dyDescent="0.45"/>
    <row r="459" s="2" customFormat="1" x14ac:dyDescent="0.45"/>
    <row r="460" s="2" customFormat="1" x14ac:dyDescent="0.45"/>
    <row r="461" s="2" customFormat="1" x14ac:dyDescent="0.45"/>
    <row r="462" s="2" customFormat="1" x14ac:dyDescent="0.45"/>
    <row r="463" s="2" customFormat="1" x14ac:dyDescent="0.45"/>
    <row r="464" s="2" customFormat="1" x14ac:dyDescent="0.45"/>
    <row r="465" s="2" customFormat="1" x14ac:dyDescent="0.45"/>
    <row r="466" s="2" customFormat="1" x14ac:dyDescent="0.45"/>
    <row r="467" s="2" customFormat="1" x14ac:dyDescent="0.45"/>
    <row r="468" s="2" customFormat="1" x14ac:dyDescent="0.45"/>
    <row r="469" s="2" customFormat="1" x14ac:dyDescent="0.45"/>
    <row r="470" s="2" customFormat="1" x14ac:dyDescent="0.45"/>
    <row r="471" s="2" customFormat="1" x14ac:dyDescent="0.45"/>
    <row r="472" s="2" customFormat="1" x14ac:dyDescent="0.45"/>
    <row r="473" s="2" customFormat="1" x14ac:dyDescent="0.45"/>
    <row r="474" s="2" customFormat="1" x14ac:dyDescent="0.45"/>
    <row r="475" s="2" customFormat="1" x14ac:dyDescent="0.45"/>
    <row r="476" s="2" customFormat="1" x14ac:dyDescent="0.45"/>
    <row r="477" s="2" customFormat="1" x14ac:dyDescent="0.45"/>
    <row r="478" s="2" customFormat="1" x14ac:dyDescent="0.45"/>
    <row r="479" s="2" customFormat="1" x14ac:dyDescent="0.45"/>
    <row r="480" s="2" customFormat="1" x14ac:dyDescent="0.45"/>
    <row r="481" s="2" customFormat="1" x14ac:dyDescent="0.45"/>
    <row r="482" s="2" customFormat="1" x14ac:dyDescent="0.45"/>
    <row r="483" s="2" customFormat="1" x14ac:dyDescent="0.45"/>
    <row r="484" s="2" customFormat="1" x14ac:dyDescent="0.45"/>
    <row r="485" s="2" customFormat="1" x14ac:dyDescent="0.45"/>
    <row r="486" s="2" customFormat="1" x14ac:dyDescent="0.45"/>
    <row r="487" s="2" customFormat="1" x14ac:dyDescent="0.45"/>
    <row r="488" s="2" customFormat="1" x14ac:dyDescent="0.45"/>
    <row r="489" s="2" customFormat="1" x14ac:dyDescent="0.45"/>
    <row r="490" s="2" customFormat="1" x14ac:dyDescent="0.45"/>
    <row r="491" s="2" customFormat="1" x14ac:dyDescent="0.45"/>
    <row r="492" s="2" customFormat="1" x14ac:dyDescent="0.45"/>
    <row r="493" s="2" customFormat="1" x14ac:dyDescent="0.45"/>
    <row r="494" s="2" customFormat="1" x14ac:dyDescent="0.45"/>
    <row r="495" s="2" customFormat="1" x14ac:dyDescent="0.45"/>
    <row r="496" s="2" customFormat="1" x14ac:dyDescent="0.45"/>
    <row r="497" s="2" customFormat="1" x14ac:dyDescent="0.45"/>
    <row r="498" s="2" customFormat="1" x14ac:dyDescent="0.45"/>
    <row r="499" s="2" customFormat="1" x14ac:dyDescent="0.45"/>
    <row r="500" s="2" customFormat="1" x14ac:dyDescent="0.45"/>
    <row r="501" s="2" customFormat="1" x14ac:dyDescent="0.45"/>
    <row r="502" s="2" customFormat="1" x14ac:dyDescent="0.45"/>
    <row r="503" s="2" customFormat="1" x14ac:dyDescent="0.45"/>
    <row r="504" s="2" customFormat="1" x14ac:dyDescent="0.45"/>
    <row r="505" s="2" customFormat="1" x14ac:dyDescent="0.45"/>
    <row r="506" s="2" customFormat="1" x14ac:dyDescent="0.45"/>
    <row r="507" s="2" customFormat="1" x14ac:dyDescent="0.45"/>
    <row r="508" s="2" customFormat="1" x14ac:dyDescent="0.45"/>
    <row r="509" s="2" customFormat="1" x14ac:dyDescent="0.45"/>
    <row r="510" s="2" customFormat="1" x14ac:dyDescent="0.45"/>
    <row r="511" s="2" customFormat="1" x14ac:dyDescent="0.45"/>
    <row r="512" s="2" customFormat="1" x14ac:dyDescent="0.45"/>
    <row r="513" s="2" customFormat="1" x14ac:dyDescent="0.45"/>
    <row r="514" s="2" customFormat="1" x14ac:dyDescent="0.45"/>
    <row r="515" s="2" customFormat="1" x14ac:dyDescent="0.45"/>
    <row r="516" s="2" customFormat="1" x14ac:dyDescent="0.45"/>
    <row r="517" s="2" customFormat="1" x14ac:dyDescent="0.45"/>
    <row r="518" s="2" customFormat="1" x14ac:dyDescent="0.45"/>
    <row r="519" s="2" customFormat="1" x14ac:dyDescent="0.45"/>
    <row r="520" s="2" customFormat="1" x14ac:dyDescent="0.45"/>
    <row r="521" s="2" customFormat="1" x14ac:dyDescent="0.45"/>
    <row r="522" s="2" customFormat="1" x14ac:dyDescent="0.45"/>
    <row r="523" s="2" customFormat="1" x14ac:dyDescent="0.45"/>
    <row r="524" s="2" customFormat="1" x14ac:dyDescent="0.45"/>
    <row r="525" s="2" customFormat="1" x14ac:dyDescent="0.45"/>
    <row r="526" s="2" customFormat="1" x14ac:dyDescent="0.45"/>
    <row r="527" s="2" customFormat="1" x14ac:dyDescent="0.45"/>
    <row r="528" s="2" customFormat="1" x14ac:dyDescent="0.45"/>
    <row r="529" s="2" customFormat="1" x14ac:dyDescent="0.45"/>
    <row r="530" s="2" customFormat="1" x14ac:dyDescent="0.45"/>
    <row r="531" s="2" customFormat="1" x14ac:dyDescent="0.45"/>
    <row r="532" s="2" customFormat="1" x14ac:dyDescent="0.45"/>
    <row r="533" s="2" customFormat="1" x14ac:dyDescent="0.45"/>
    <row r="534" s="2" customFormat="1" x14ac:dyDescent="0.45"/>
    <row r="535" s="2" customFormat="1" x14ac:dyDescent="0.45"/>
    <row r="536" s="2" customFormat="1" x14ac:dyDescent="0.45"/>
    <row r="537" s="2" customFormat="1" x14ac:dyDescent="0.45"/>
    <row r="538" s="2" customFormat="1" x14ac:dyDescent="0.45"/>
    <row r="539" s="2" customFormat="1" x14ac:dyDescent="0.45"/>
    <row r="540" s="2" customFormat="1" x14ac:dyDescent="0.45"/>
    <row r="541" s="2" customFormat="1" x14ac:dyDescent="0.45"/>
    <row r="542" s="2" customFormat="1" x14ac:dyDescent="0.45"/>
    <row r="543" s="2" customFormat="1" x14ac:dyDescent="0.45"/>
    <row r="544" s="2" customFormat="1" x14ac:dyDescent="0.45"/>
    <row r="545" s="2" customFormat="1" x14ac:dyDescent="0.45"/>
    <row r="546" s="2" customFormat="1" x14ac:dyDescent="0.45"/>
    <row r="547" s="2" customFormat="1" x14ac:dyDescent="0.45"/>
    <row r="548" s="2" customFormat="1" x14ac:dyDescent="0.45"/>
    <row r="549" s="2" customFormat="1" x14ac:dyDescent="0.45"/>
    <row r="550" s="2" customFormat="1" x14ac:dyDescent="0.45"/>
    <row r="551" s="2" customFormat="1" x14ac:dyDescent="0.45"/>
    <row r="552" s="2" customFormat="1" x14ac:dyDescent="0.45"/>
    <row r="553" s="2" customFormat="1" x14ac:dyDescent="0.45"/>
    <row r="554" s="2" customFormat="1" x14ac:dyDescent="0.45"/>
    <row r="555" s="2" customFormat="1" x14ac:dyDescent="0.45"/>
    <row r="556" s="2" customFormat="1" x14ac:dyDescent="0.45"/>
    <row r="557" s="2" customFormat="1" x14ac:dyDescent="0.45"/>
    <row r="558" s="2" customFormat="1" x14ac:dyDescent="0.45"/>
    <row r="559" s="2" customFormat="1" x14ac:dyDescent="0.45"/>
    <row r="560" s="2" customFormat="1" x14ac:dyDescent="0.45"/>
    <row r="561" s="2" customFormat="1" x14ac:dyDescent="0.45"/>
    <row r="562" s="2" customFormat="1" x14ac:dyDescent="0.45"/>
    <row r="563" s="2" customFormat="1" x14ac:dyDescent="0.45"/>
    <row r="564" s="2" customFormat="1" x14ac:dyDescent="0.45"/>
    <row r="565" s="2" customFormat="1" x14ac:dyDescent="0.45"/>
    <row r="566" s="2" customFormat="1" x14ac:dyDescent="0.45"/>
    <row r="567" s="2" customFormat="1" x14ac:dyDescent="0.45"/>
    <row r="568" s="2" customFormat="1" x14ac:dyDescent="0.45"/>
    <row r="569" s="2" customFormat="1" x14ac:dyDescent="0.45"/>
    <row r="570" s="2" customFormat="1" x14ac:dyDescent="0.45"/>
    <row r="571" s="2" customFormat="1" x14ac:dyDescent="0.45"/>
    <row r="572" s="2" customFormat="1" x14ac:dyDescent="0.45"/>
    <row r="573" s="2" customFormat="1" x14ac:dyDescent="0.45"/>
    <row r="574" s="2" customFormat="1" x14ac:dyDescent="0.45"/>
    <row r="575" s="2" customFormat="1" x14ac:dyDescent="0.45"/>
    <row r="576" s="2" customFormat="1" x14ac:dyDescent="0.45"/>
    <row r="577" s="2" customFormat="1" x14ac:dyDescent="0.45"/>
    <row r="578" s="2" customFormat="1" x14ac:dyDescent="0.45"/>
    <row r="579" s="2" customFormat="1" x14ac:dyDescent="0.45"/>
    <row r="580" s="2" customFormat="1" x14ac:dyDescent="0.45"/>
    <row r="581" s="2" customFormat="1" x14ac:dyDescent="0.45"/>
    <row r="582" s="2" customFormat="1" x14ac:dyDescent="0.45"/>
    <row r="583" s="2" customFormat="1" x14ac:dyDescent="0.45"/>
    <row r="584" s="2" customFormat="1" x14ac:dyDescent="0.45"/>
    <row r="585" s="2" customFormat="1" x14ac:dyDescent="0.45"/>
    <row r="586" s="2" customFormat="1" x14ac:dyDescent="0.45"/>
    <row r="587" s="2" customFormat="1" x14ac:dyDescent="0.45"/>
    <row r="588" s="2" customFormat="1" x14ac:dyDescent="0.45"/>
    <row r="589" s="2" customFormat="1" x14ac:dyDescent="0.45"/>
    <row r="590" s="2" customFormat="1" x14ac:dyDescent="0.45"/>
    <row r="591" s="2" customFormat="1" x14ac:dyDescent="0.45"/>
    <row r="592" s="2" customFormat="1" x14ac:dyDescent="0.45"/>
    <row r="593" s="2" customFormat="1" x14ac:dyDescent="0.45"/>
    <row r="594" s="2" customFormat="1" x14ac:dyDescent="0.45"/>
    <row r="595" s="2" customFormat="1" x14ac:dyDescent="0.45"/>
    <row r="596" s="2" customFormat="1" x14ac:dyDescent="0.45"/>
    <row r="597" s="2" customFormat="1" x14ac:dyDescent="0.45"/>
    <row r="598" s="2" customFormat="1" x14ac:dyDescent="0.45"/>
    <row r="599" s="2" customFormat="1" x14ac:dyDescent="0.45"/>
    <row r="600" s="2" customFormat="1" x14ac:dyDescent="0.45"/>
    <row r="601" s="2" customFormat="1" x14ac:dyDescent="0.45"/>
    <row r="602" s="2" customFormat="1" x14ac:dyDescent="0.45"/>
    <row r="603" s="2" customFormat="1" x14ac:dyDescent="0.45"/>
    <row r="604" s="2" customFormat="1" x14ac:dyDescent="0.45"/>
    <row r="605" s="2" customFormat="1" x14ac:dyDescent="0.45"/>
    <row r="606" s="2" customFormat="1" x14ac:dyDescent="0.45"/>
    <row r="607" s="2" customFormat="1" x14ac:dyDescent="0.45"/>
    <row r="608" s="2" customFormat="1" x14ac:dyDescent="0.45"/>
    <row r="609" s="2" customFormat="1" x14ac:dyDescent="0.45"/>
    <row r="610" s="2" customFormat="1" x14ac:dyDescent="0.45"/>
    <row r="611" s="2" customFormat="1" x14ac:dyDescent="0.45"/>
    <row r="612" s="2" customFormat="1" x14ac:dyDescent="0.45"/>
    <row r="613" s="2" customFormat="1" x14ac:dyDescent="0.45"/>
    <row r="614" s="2" customFormat="1" x14ac:dyDescent="0.45"/>
    <row r="615" s="2" customFormat="1" x14ac:dyDescent="0.45"/>
    <row r="616" s="2" customFormat="1" x14ac:dyDescent="0.45"/>
    <row r="617" s="2" customFormat="1" x14ac:dyDescent="0.45"/>
    <row r="618" s="2" customFormat="1" x14ac:dyDescent="0.45"/>
    <row r="619" s="2" customFormat="1" x14ac:dyDescent="0.45"/>
    <row r="620" s="2" customFormat="1" x14ac:dyDescent="0.45"/>
    <row r="621" s="2" customFormat="1" x14ac:dyDescent="0.45"/>
    <row r="622" s="2" customFormat="1" x14ac:dyDescent="0.45"/>
    <row r="623" s="2" customFormat="1" x14ac:dyDescent="0.45"/>
    <row r="624" s="2" customFormat="1" x14ac:dyDescent="0.45"/>
    <row r="625" s="2" customFormat="1" x14ac:dyDescent="0.45"/>
    <row r="626" s="2" customFormat="1" x14ac:dyDescent="0.45"/>
    <row r="627" s="2" customFormat="1" x14ac:dyDescent="0.45"/>
    <row r="628" s="2" customFormat="1" x14ac:dyDescent="0.45"/>
    <row r="629" s="2" customFormat="1" x14ac:dyDescent="0.45"/>
    <row r="630" s="2" customFormat="1" x14ac:dyDescent="0.45"/>
    <row r="631" s="2" customFormat="1" x14ac:dyDescent="0.45"/>
    <row r="632" s="2" customFormat="1" x14ac:dyDescent="0.45"/>
    <row r="633" s="2" customFormat="1" x14ac:dyDescent="0.45"/>
    <row r="634" s="2" customFormat="1" x14ac:dyDescent="0.45"/>
    <row r="635" s="2" customFormat="1" x14ac:dyDescent="0.45"/>
    <row r="636" s="2" customFormat="1" x14ac:dyDescent="0.45"/>
    <row r="637" s="2" customFormat="1" x14ac:dyDescent="0.45"/>
    <row r="638" s="2" customFormat="1" x14ac:dyDescent="0.45"/>
    <row r="639" s="2" customFormat="1" x14ac:dyDescent="0.45"/>
    <row r="640" s="2" customFormat="1" x14ac:dyDescent="0.45"/>
    <row r="641" s="2" customFormat="1" x14ac:dyDescent="0.45"/>
    <row r="642" s="2" customFormat="1" x14ac:dyDescent="0.45"/>
    <row r="643" s="2" customFormat="1" x14ac:dyDescent="0.45"/>
    <row r="644" s="2" customFormat="1" x14ac:dyDescent="0.45"/>
    <row r="645" s="2" customFormat="1" x14ac:dyDescent="0.45"/>
    <row r="646" s="2" customFormat="1" x14ac:dyDescent="0.45"/>
    <row r="647" s="2" customFormat="1" x14ac:dyDescent="0.45"/>
    <row r="648" s="2" customFormat="1" x14ac:dyDescent="0.45"/>
    <row r="649" s="2" customFormat="1" x14ac:dyDescent="0.45"/>
    <row r="650" s="2" customFormat="1" x14ac:dyDescent="0.45"/>
    <row r="651" s="2" customFormat="1" x14ac:dyDescent="0.45"/>
    <row r="652" s="2" customFormat="1" x14ac:dyDescent="0.45"/>
    <row r="653" s="2" customFormat="1" x14ac:dyDescent="0.45"/>
    <row r="654" s="2" customFormat="1" x14ac:dyDescent="0.45"/>
    <row r="655" s="2" customFormat="1" x14ac:dyDescent="0.45"/>
    <row r="656" s="2" customFormat="1" x14ac:dyDescent="0.45"/>
    <row r="657" s="2" customFormat="1" x14ac:dyDescent="0.45"/>
    <row r="658" s="2" customFormat="1" x14ac:dyDescent="0.45"/>
    <row r="659" s="2" customFormat="1" x14ac:dyDescent="0.45"/>
    <row r="660" s="2" customFormat="1" x14ac:dyDescent="0.45"/>
    <row r="661" s="2" customFormat="1" x14ac:dyDescent="0.45"/>
    <row r="662" s="2" customFormat="1" x14ac:dyDescent="0.45"/>
    <row r="663" s="2" customFormat="1" x14ac:dyDescent="0.45"/>
    <row r="664" s="2" customFormat="1" x14ac:dyDescent="0.45"/>
    <row r="665" s="2" customFormat="1" x14ac:dyDescent="0.45"/>
    <row r="666" s="2" customFormat="1" x14ac:dyDescent="0.45"/>
    <row r="667" s="2" customFormat="1" x14ac:dyDescent="0.45"/>
    <row r="668" s="2" customFormat="1" x14ac:dyDescent="0.45"/>
    <row r="669" s="2" customFormat="1" x14ac:dyDescent="0.45"/>
    <row r="670" s="2" customFormat="1" x14ac:dyDescent="0.45"/>
    <row r="671" s="2" customFormat="1" x14ac:dyDescent="0.45"/>
    <row r="672" s="2" customFormat="1" x14ac:dyDescent="0.45"/>
    <row r="673" s="2" customFormat="1" x14ac:dyDescent="0.45"/>
    <row r="674" s="2" customFormat="1" x14ac:dyDescent="0.45"/>
    <row r="675" s="2" customFormat="1" x14ac:dyDescent="0.45"/>
    <row r="676" s="2" customFormat="1" x14ac:dyDescent="0.45"/>
    <row r="677" s="2" customFormat="1" x14ac:dyDescent="0.45"/>
    <row r="678" s="2" customFormat="1" x14ac:dyDescent="0.45"/>
    <row r="679" s="2" customFormat="1" x14ac:dyDescent="0.45"/>
    <row r="680" s="2" customFormat="1" x14ac:dyDescent="0.45"/>
    <row r="681" s="2" customFormat="1" x14ac:dyDescent="0.45"/>
    <row r="682" s="2" customFormat="1" x14ac:dyDescent="0.45"/>
    <row r="683" s="2" customFormat="1" x14ac:dyDescent="0.45"/>
    <row r="684" s="2" customFormat="1" x14ac:dyDescent="0.45"/>
    <row r="685" s="2" customFormat="1" x14ac:dyDescent="0.45"/>
    <row r="686" s="2" customFormat="1" x14ac:dyDescent="0.45"/>
    <row r="687" s="2" customFormat="1" x14ac:dyDescent="0.45"/>
    <row r="688" s="2" customFormat="1" x14ac:dyDescent="0.45"/>
    <row r="689" s="2" customFormat="1" x14ac:dyDescent="0.45"/>
    <row r="690" s="2" customFormat="1" x14ac:dyDescent="0.45"/>
    <row r="691" s="2" customFormat="1" x14ac:dyDescent="0.45"/>
    <row r="692" s="2" customFormat="1" x14ac:dyDescent="0.45"/>
    <row r="693" s="2" customFormat="1" x14ac:dyDescent="0.45"/>
    <row r="694" s="2" customFormat="1" x14ac:dyDescent="0.45"/>
    <row r="695" s="2" customFormat="1" x14ac:dyDescent="0.45"/>
    <row r="696" s="2" customFormat="1" x14ac:dyDescent="0.45"/>
    <row r="697" s="2" customFormat="1" x14ac:dyDescent="0.45"/>
    <row r="698" s="2" customFormat="1" x14ac:dyDescent="0.45"/>
    <row r="699" s="2" customFormat="1" x14ac:dyDescent="0.45"/>
    <row r="700" s="2" customFormat="1" x14ac:dyDescent="0.45"/>
    <row r="701" s="2" customFormat="1" x14ac:dyDescent="0.45"/>
    <row r="702" s="2" customFormat="1" x14ac:dyDescent="0.45"/>
    <row r="703" s="2" customFormat="1" x14ac:dyDescent="0.45"/>
    <row r="704" s="2" customFormat="1" x14ac:dyDescent="0.45"/>
    <row r="705" s="2" customFormat="1" x14ac:dyDescent="0.45"/>
    <row r="706" s="2" customFormat="1" x14ac:dyDescent="0.45"/>
    <row r="707" s="2" customFormat="1" x14ac:dyDescent="0.45"/>
    <row r="708" s="2" customFormat="1" x14ac:dyDescent="0.45"/>
    <row r="709" s="2" customFormat="1" x14ac:dyDescent="0.45"/>
    <row r="710" s="2" customFormat="1" x14ac:dyDescent="0.45"/>
    <row r="711" s="2" customFormat="1" x14ac:dyDescent="0.45"/>
    <row r="712" s="2" customFormat="1" x14ac:dyDescent="0.45"/>
    <row r="713" s="2" customFormat="1" x14ac:dyDescent="0.45"/>
    <row r="714" s="2" customFormat="1" x14ac:dyDescent="0.45"/>
    <row r="715" s="2" customFormat="1" x14ac:dyDescent="0.45"/>
    <row r="716" s="2" customFormat="1" x14ac:dyDescent="0.45"/>
    <row r="717" s="2" customFormat="1" x14ac:dyDescent="0.45"/>
    <row r="718" s="2" customFormat="1" x14ac:dyDescent="0.45"/>
    <row r="719" s="2" customFormat="1" x14ac:dyDescent="0.45"/>
    <row r="720" s="2" customFormat="1" x14ac:dyDescent="0.45"/>
    <row r="721" s="2" customFormat="1" x14ac:dyDescent="0.45"/>
    <row r="722" s="2" customFormat="1" x14ac:dyDescent="0.45"/>
    <row r="723" s="2" customFormat="1" x14ac:dyDescent="0.45"/>
    <row r="724" s="2" customFormat="1" x14ac:dyDescent="0.45"/>
    <row r="725" s="2" customFormat="1" x14ac:dyDescent="0.45"/>
    <row r="726" s="2" customFormat="1" x14ac:dyDescent="0.45"/>
    <row r="727" s="2" customFormat="1" x14ac:dyDescent="0.45"/>
    <row r="728" s="2" customFormat="1" x14ac:dyDescent="0.45"/>
    <row r="729" s="2" customFormat="1" x14ac:dyDescent="0.45"/>
    <row r="730" s="2" customFormat="1" x14ac:dyDescent="0.45"/>
    <row r="731" s="2" customFormat="1" x14ac:dyDescent="0.45"/>
    <row r="732" s="2" customFormat="1" x14ac:dyDescent="0.45"/>
    <row r="733" s="2" customFormat="1" x14ac:dyDescent="0.45"/>
    <row r="734" s="2" customFormat="1" x14ac:dyDescent="0.45"/>
    <row r="735" s="2" customFormat="1" x14ac:dyDescent="0.45"/>
    <row r="736" s="2" customFormat="1" x14ac:dyDescent="0.45"/>
    <row r="737" s="2" customFormat="1" x14ac:dyDescent="0.45"/>
    <row r="738" s="2" customFormat="1" x14ac:dyDescent="0.45"/>
    <row r="739" s="2" customFormat="1" x14ac:dyDescent="0.45"/>
    <row r="740" s="2" customFormat="1" x14ac:dyDescent="0.45"/>
    <row r="741" s="2" customFormat="1" x14ac:dyDescent="0.45"/>
    <row r="742" s="2" customFormat="1" x14ac:dyDescent="0.45"/>
    <row r="743" s="2" customFormat="1" x14ac:dyDescent="0.45"/>
    <row r="744" s="2" customFormat="1" x14ac:dyDescent="0.45"/>
    <row r="745" s="2" customFormat="1" x14ac:dyDescent="0.45"/>
    <row r="746" s="2" customFormat="1" x14ac:dyDescent="0.45"/>
    <row r="747" s="2" customFormat="1" x14ac:dyDescent="0.45"/>
    <row r="748" s="2" customFormat="1" x14ac:dyDescent="0.45"/>
    <row r="749" s="2" customFormat="1" x14ac:dyDescent="0.45"/>
    <row r="750" s="2" customFormat="1" x14ac:dyDescent="0.45"/>
    <row r="751" s="2" customFormat="1" x14ac:dyDescent="0.45"/>
    <row r="752" s="2" customFormat="1" x14ac:dyDescent="0.45"/>
    <row r="753" s="2" customFormat="1" x14ac:dyDescent="0.45"/>
    <row r="754" s="2" customFormat="1" x14ac:dyDescent="0.45"/>
    <row r="755" s="2" customFormat="1" x14ac:dyDescent="0.45"/>
    <row r="756" s="2" customFormat="1" x14ac:dyDescent="0.45"/>
    <row r="757" s="2" customFormat="1" x14ac:dyDescent="0.45"/>
    <row r="758" s="2" customFormat="1" x14ac:dyDescent="0.45"/>
    <row r="759" s="2" customFormat="1" x14ac:dyDescent="0.45"/>
    <row r="760" s="2" customFormat="1" x14ac:dyDescent="0.45"/>
    <row r="761" s="2" customFormat="1" x14ac:dyDescent="0.45"/>
    <row r="762" s="2" customFormat="1" x14ac:dyDescent="0.45"/>
    <row r="763" s="2" customFormat="1" x14ac:dyDescent="0.45"/>
    <row r="764" s="2" customFormat="1" x14ac:dyDescent="0.45"/>
    <row r="765" s="2" customFormat="1" x14ac:dyDescent="0.45"/>
    <row r="766" s="2" customFormat="1" x14ac:dyDescent="0.45"/>
    <row r="767" s="2" customFormat="1" x14ac:dyDescent="0.45"/>
  </sheetData>
  <mergeCells count="4">
    <mergeCell ref="A1:E1"/>
    <mergeCell ref="A2:C2"/>
    <mergeCell ref="D2:E2"/>
    <mergeCell ref="C104:E104"/>
  </mergeCells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B737-0992-451F-A486-F2BC46242752}">
  <dimension ref="A1:K767"/>
  <sheetViews>
    <sheetView showGridLines="0" rightToLeft="1" workbookViewId="0">
      <selection sqref="A1:E1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6" width="9.140625" style="2"/>
    <col min="12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112</v>
      </c>
      <c r="B2" s="210"/>
      <c r="C2" s="210"/>
      <c r="D2" s="211" t="s">
        <v>163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</row>
    <row r="6" spans="1:5" s="9" customFormat="1" ht="19.5" thickTop="1" x14ac:dyDescent="0.3">
      <c r="A6" s="14"/>
      <c r="B6" s="15"/>
      <c r="C6" s="15"/>
      <c r="D6" s="15">
        <f>B6-C6</f>
        <v>0</v>
      </c>
      <c r="E6" s="16"/>
    </row>
    <row r="7" spans="1:5" s="9" customFormat="1" ht="18.75" x14ac:dyDescent="0.3">
      <c r="A7" s="14"/>
      <c r="B7" s="17"/>
      <c r="C7" s="17"/>
      <c r="D7" s="17">
        <f>D6+B7-C7</f>
        <v>0</v>
      </c>
      <c r="E7" s="16"/>
    </row>
    <row r="8" spans="1:5" s="9" customFormat="1" ht="18.75" x14ac:dyDescent="0.3">
      <c r="A8" s="14"/>
      <c r="B8" s="17"/>
      <c r="C8" s="17"/>
      <c r="D8" s="17">
        <f t="shared" ref="D8:D71" si="0">D7+B8-C8</f>
        <v>0</v>
      </c>
      <c r="E8" s="16"/>
    </row>
    <row r="9" spans="1:5" s="9" customFormat="1" ht="18.75" x14ac:dyDescent="0.3">
      <c r="A9" s="14"/>
      <c r="B9" s="17"/>
      <c r="C9" s="17"/>
      <c r="D9" s="17">
        <f t="shared" si="0"/>
        <v>0</v>
      </c>
      <c r="E9" s="18"/>
    </row>
    <row r="10" spans="1:5" s="9" customFormat="1" ht="18.75" x14ac:dyDescent="0.3">
      <c r="A10" s="14"/>
      <c r="B10" s="17"/>
      <c r="C10" s="17"/>
      <c r="D10" s="17">
        <f t="shared" si="0"/>
        <v>0</v>
      </c>
      <c r="E10" s="18"/>
    </row>
    <row r="11" spans="1:5" s="9" customFormat="1" ht="18.75" x14ac:dyDescent="0.3">
      <c r="A11" s="14"/>
      <c r="B11" s="17"/>
      <c r="C11" s="17"/>
      <c r="D11" s="17">
        <f t="shared" si="0"/>
        <v>0</v>
      </c>
      <c r="E11" s="16"/>
    </row>
    <row r="12" spans="1:5" s="9" customFormat="1" ht="18.75" x14ac:dyDescent="0.3">
      <c r="A12" s="14"/>
      <c r="B12" s="17"/>
      <c r="C12" s="17"/>
      <c r="D12" s="17">
        <f t="shared" si="0"/>
        <v>0</v>
      </c>
      <c r="E12" s="18"/>
    </row>
    <row r="13" spans="1:5" s="9" customFormat="1" ht="18.75" x14ac:dyDescent="0.3">
      <c r="A13" s="14"/>
      <c r="B13" s="17"/>
      <c r="C13" s="17"/>
      <c r="D13" s="17">
        <f t="shared" si="0"/>
        <v>0</v>
      </c>
      <c r="E13" s="18"/>
    </row>
    <row r="14" spans="1:5" s="9" customFormat="1" ht="18.75" x14ac:dyDescent="0.3">
      <c r="A14" s="14"/>
      <c r="B14" s="17"/>
      <c r="C14" s="17"/>
      <c r="D14" s="17">
        <f t="shared" si="0"/>
        <v>0</v>
      </c>
      <c r="E14" s="18"/>
    </row>
    <row r="15" spans="1:5" s="9" customFormat="1" ht="18.75" x14ac:dyDescent="0.3">
      <c r="A15" s="14"/>
      <c r="B15" s="17"/>
      <c r="C15" s="17"/>
      <c r="D15" s="17">
        <f t="shared" si="0"/>
        <v>0</v>
      </c>
      <c r="E15" s="18"/>
    </row>
    <row r="16" spans="1:5" s="9" customFormat="1" ht="18.75" x14ac:dyDescent="0.3">
      <c r="A16" s="19"/>
      <c r="B16" s="17"/>
      <c r="C16" s="17"/>
      <c r="D16" s="17">
        <f t="shared" si="0"/>
        <v>0</v>
      </c>
      <c r="E16" s="18"/>
    </row>
    <row r="17" spans="1:5" s="9" customFormat="1" ht="18.75" x14ac:dyDescent="0.3">
      <c r="A17" s="19"/>
      <c r="B17" s="17"/>
      <c r="C17" s="17"/>
      <c r="D17" s="17">
        <f t="shared" si="0"/>
        <v>0</v>
      </c>
      <c r="E17" s="18"/>
    </row>
    <row r="18" spans="1:5" s="9" customFormat="1" ht="18.75" x14ac:dyDescent="0.3">
      <c r="A18" s="19"/>
      <c r="B18" s="17"/>
      <c r="C18" s="17"/>
      <c r="D18" s="17">
        <f t="shared" si="0"/>
        <v>0</v>
      </c>
      <c r="E18" s="18"/>
    </row>
    <row r="19" spans="1:5" s="9" customFormat="1" ht="18.75" x14ac:dyDescent="0.3">
      <c r="A19" s="19"/>
      <c r="B19" s="17"/>
      <c r="C19" s="17"/>
      <c r="D19" s="17">
        <f t="shared" si="0"/>
        <v>0</v>
      </c>
      <c r="E19" s="18"/>
    </row>
    <row r="20" spans="1:5" s="9" customFormat="1" ht="18.75" x14ac:dyDescent="0.3">
      <c r="A20" s="19"/>
      <c r="B20" s="17"/>
      <c r="C20" s="17"/>
      <c r="D20" s="17">
        <f t="shared" si="0"/>
        <v>0</v>
      </c>
      <c r="E20" s="18"/>
    </row>
    <row r="21" spans="1:5" s="9" customFormat="1" ht="18.75" x14ac:dyDescent="0.3">
      <c r="A21" s="19"/>
      <c r="B21" s="17"/>
      <c r="C21" s="17"/>
      <c r="D21" s="17">
        <f t="shared" si="0"/>
        <v>0</v>
      </c>
      <c r="E21" s="18"/>
    </row>
    <row r="22" spans="1:5" s="9" customFormat="1" ht="18.75" x14ac:dyDescent="0.3">
      <c r="A22" s="19"/>
      <c r="B22" s="17"/>
      <c r="C22" s="17"/>
      <c r="D22" s="17">
        <f t="shared" si="0"/>
        <v>0</v>
      </c>
      <c r="E22" s="18"/>
    </row>
    <row r="23" spans="1:5" s="9" customFormat="1" ht="18.75" x14ac:dyDescent="0.3">
      <c r="A23" s="19"/>
      <c r="B23" s="17"/>
      <c r="C23" s="17"/>
      <c r="D23" s="17">
        <f t="shared" si="0"/>
        <v>0</v>
      </c>
      <c r="E23" s="18"/>
    </row>
    <row r="24" spans="1:5" s="9" customFormat="1" ht="18.75" x14ac:dyDescent="0.3">
      <c r="A24" s="19"/>
      <c r="B24" s="17"/>
      <c r="C24" s="17"/>
      <c r="D24" s="17">
        <f t="shared" si="0"/>
        <v>0</v>
      </c>
      <c r="E24" s="18"/>
    </row>
    <row r="25" spans="1:5" s="9" customFormat="1" ht="18.75" x14ac:dyDescent="0.3">
      <c r="A25" s="19"/>
      <c r="B25" s="17"/>
      <c r="C25" s="17"/>
      <c r="D25" s="17">
        <f t="shared" si="0"/>
        <v>0</v>
      </c>
      <c r="E25" s="18"/>
    </row>
    <row r="26" spans="1:5" s="9" customFormat="1" ht="18.75" x14ac:dyDescent="0.3">
      <c r="A26" s="19"/>
      <c r="B26" s="17"/>
      <c r="C26" s="17"/>
      <c r="D26" s="17">
        <f t="shared" si="0"/>
        <v>0</v>
      </c>
      <c r="E26" s="18"/>
    </row>
    <row r="27" spans="1:5" s="9" customFormat="1" ht="18.75" x14ac:dyDescent="0.3">
      <c r="A27" s="19"/>
      <c r="B27" s="17"/>
      <c r="C27" s="17"/>
      <c r="D27" s="17">
        <f t="shared" si="0"/>
        <v>0</v>
      </c>
      <c r="E27" s="18"/>
    </row>
    <row r="28" spans="1:5" s="9" customFormat="1" ht="18.75" x14ac:dyDescent="0.3">
      <c r="A28" s="19"/>
      <c r="B28" s="17"/>
      <c r="C28" s="17"/>
      <c r="D28" s="17">
        <f t="shared" si="0"/>
        <v>0</v>
      </c>
      <c r="E28" s="18"/>
    </row>
    <row r="29" spans="1:5" s="9" customFormat="1" ht="18.75" x14ac:dyDescent="0.3">
      <c r="A29" s="19"/>
      <c r="B29" s="17"/>
      <c r="C29" s="17"/>
      <c r="D29" s="17">
        <f t="shared" si="0"/>
        <v>0</v>
      </c>
      <c r="E29" s="18"/>
    </row>
    <row r="30" spans="1:5" s="9" customFormat="1" ht="18.75" x14ac:dyDescent="0.3">
      <c r="A30" s="19"/>
      <c r="B30" s="17"/>
      <c r="C30" s="17"/>
      <c r="D30" s="17">
        <f t="shared" si="0"/>
        <v>0</v>
      </c>
      <c r="E30" s="18"/>
    </row>
    <row r="31" spans="1:5" s="9" customFormat="1" ht="18.75" x14ac:dyDescent="0.3">
      <c r="A31" s="19"/>
      <c r="B31" s="17"/>
      <c r="C31" s="17"/>
      <c r="D31" s="17">
        <f t="shared" si="0"/>
        <v>0</v>
      </c>
      <c r="E31" s="18"/>
    </row>
    <row r="32" spans="1:5" s="9" customFormat="1" ht="18.75" x14ac:dyDescent="0.3">
      <c r="A32" s="19"/>
      <c r="B32" s="17"/>
      <c r="C32" s="17"/>
      <c r="D32" s="17">
        <f t="shared" si="0"/>
        <v>0</v>
      </c>
      <c r="E32" s="18"/>
    </row>
    <row r="33" spans="1:5" s="9" customFormat="1" ht="18.75" x14ac:dyDescent="0.3">
      <c r="A33" s="19"/>
      <c r="B33" s="17"/>
      <c r="C33" s="17"/>
      <c r="D33" s="17">
        <f t="shared" si="0"/>
        <v>0</v>
      </c>
      <c r="E33" s="18"/>
    </row>
    <row r="34" spans="1:5" s="9" customFormat="1" ht="18.75" x14ac:dyDescent="0.3">
      <c r="A34" s="19"/>
      <c r="B34" s="17"/>
      <c r="C34" s="17"/>
      <c r="D34" s="17">
        <f t="shared" si="0"/>
        <v>0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0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0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0</v>
      </c>
      <c r="E37" s="18"/>
    </row>
    <row r="38" spans="1:5" s="9" customFormat="1" ht="19.5" thickBot="1" x14ac:dyDescent="0.35">
      <c r="A38" s="19"/>
      <c r="B38" s="17"/>
      <c r="C38" s="17"/>
      <c r="D38" s="17">
        <f t="shared" si="0"/>
        <v>0</v>
      </c>
      <c r="E38" s="18"/>
    </row>
    <row r="39" spans="1:5" s="9" customFormat="1" ht="19.5" hidden="1" thickBot="1" x14ac:dyDescent="0.35">
      <c r="A39" s="19"/>
      <c r="B39" s="17"/>
      <c r="C39" s="17"/>
      <c r="D39" s="17">
        <f t="shared" si="0"/>
        <v>0</v>
      </c>
      <c r="E39" s="18"/>
    </row>
    <row r="40" spans="1:5" s="9" customFormat="1" ht="19.5" hidden="1" thickBot="1" x14ac:dyDescent="0.35">
      <c r="A40" s="19"/>
      <c r="B40" s="17"/>
      <c r="C40" s="17"/>
      <c r="D40" s="17">
        <f t="shared" si="0"/>
        <v>0</v>
      </c>
      <c r="E40" s="18"/>
    </row>
    <row r="41" spans="1:5" s="9" customFormat="1" ht="19.5" hidden="1" thickBot="1" x14ac:dyDescent="0.35">
      <c r="A41" s="19"/>
      <c r="B41" s="17"/>
      <c r="C41" s="17"/>
      <c r="D41" s="17">
        <f t="shared" si="0"/>
        <v>0</v>
      </c>
      <c r="E41" s="18"/>
    </row>
    <row r="42" spans="1:5" s="9" customFormat="1" ht="19.5" hidden="1" thickBot="1" x14ac:dyDescent="0.35">
      <c r="A42" s="19"/>
      <c r="B42" s="17"/>
      <c r="C42" s="17"/>
      <c r="D42" s="17">
        <f t="shared" si="0"/>
        <v>0</v>
      </c>
      <c r="E42" s="18"/>
    </row>
    <row r="43" spans="1:5" s="9" customFormat="1" ht="19.5" hidden="1" thickBot="1" x14ac:dyDescent="0.35">
      <c r="A43" s="19"/>
      <c r="B43" s="17"/>
      <c r="C43" s="17"/>
      <c r="D43" s="17">
        <f t="shared" si="0"/>
        <v>0</v>
      </c>
      <c r="E43" s="18"/>
    </row>
    <row r="44" spans="1:5" s="9" customFormat="1" ht="19.5" hidden="1" thickBot="1" x14ac:dyDescent="0.35">
      <c r="A44" s="19"/>
      <c r="B44" s="17"/>
      <c r="C44" s="17"/>
      <c r="D44" s="17">
        <f t="shared" si="0"/>
        <v>0</v>
      </c>
      <c r="E44" s="18"/>
    </row>
    <row r="45" spans="1:5" s="9" customFormat="1" ht="19.5" hidden="1" thickBot="1" x14ac:dyDescent="0.35">
      <c r="A45" s="19"/>
      <c r="B45" s="17"/>
      <c r="C45" s="17"/>
      <c r="D45" s="17">
        <f t="shared" si="0"/>
        <v>0</v>
      </c>
      <c r="E45" s="18"/>
    </row>
    <row r="46" spans="1:5" s="9" customFormat="1" ht="19.5" hidden="1" thickBot="1" x14ac:dyDescent="0.35">
      <c r="A46" s="19"/>
      <c r="B46" s="17"/>
      <c r="C46" s="17"/>
      <c r="D46" s="17">
        <f t="shared" si="0"/>
        <v>0</v>
      </c>
      <c r="E46" s="18"/>
    </row>
    <row r="47" spans="1:5" s="9" customFormat="1" ht="19.5" hidden="1" thickBot="1" x14ac:dyDescent="0.35">
      <c r="A47" s="19"/>
      <c r="B47" s="17"/>
      <c r="C47" s="17"/>
      <c r="D47" s="17">
        <f t="shared" si="0"/>
        <v>0</v>
      </c>
      <c r="E47" s="18"/>
    </row>
    <row r="48" spans="1:5" s="9" customFormat="1" ht="19.5" hidden="1" thickBot="1" x14ac:dyDescent="0.35">
      <c r="A48" s="19"/>
      <c r="B48" s="17"/>
      <c r="C48" s="17"/>
      <c r="D48" s="17">
        <f t="shared" si="0"/>
        <v>0</v>
      </c>
      <c r="E48" s="18"/>
    </row>
    <row r="49" spans="1:5" s="9" customFormat="1" ht="19.5" hidden="1" thickBot="1" x14ac:dyDescent="0.35">
      <c r="A49" s="19"/>
      <c r="B49" s="17"/>
      <c r="C49" s="17"/>
      <c r="D49" s="17">
        <f t="shared" si="0"/>
        <v>0</v>
      </c>
      <c r="E49" s="18"/>
    </row>
    <row r="50" spans="1:5" s="9" customFormat="1" ht="19.5" hidden="1" thickBot="1" x14ac:dyDescent="0.35">
      <c r="A50" s="19"/>
      <c r="B50" s="17"/>
      <c r="C50" s="17"/>
      <c r="D50" s="17">
        <f t="shared" si="0"/>
        <v>0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0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0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0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0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0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0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0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0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0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0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0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0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0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0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0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0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0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0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0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0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0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ref="D72:D102" si="1">D71+B72-C72</f>
        <v>0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1"/>
        <v>0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1"/>
        <v>0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1"/>
        <v>0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1"/>
        <v>0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1"/>
        <v>0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1"/>
        <v>0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1"/>
        <v>0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1"/>
        <v>0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1"/>
        <v>0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1"/>
        <v>0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1"/>
        <v>0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1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0</v>
      </c>
      <c r="E96" s="18"/>
    </row>
    <row r="97" spans="1:11" s="9" customFormat="1" ht="19.5" hidden="1" thickBot="1" x14ac:dyDescent="0.35">
      <c r="A97" s="19"/>
      <c r="B97" s="17"/>
      <c r="C97" s="17"/>
      <c r="D97" s="17">
        <f t="shared" si="1"/>
        <v>0</v>
      </c>
      <c r="E97" s="18"/>
    </row>
    <row r="98" spans="1:11" s="9" customFormat="1" ht="19.5" hidden="1" thickBot="1" x14ac:dyDescent="0.35">
      <c r="A98" s="19"/>
      <c r="B98" s="17"/>
      <c r="C98" s="17"/>
      <c r="D98" s="17">
        <f t="shared" si="1"/>
        <v>0</v>
      </c>
      <c r="E98" s="18"/>
    </row>
    <row r="99" spans="1:11" s="9" customFormat="1" ht="19.5" hidden="1" thickBot="1" x14ac:dyDescent="0.35">
      <c r="A99" s="19"/>
      <c r="B99" s="17"/>
      <c r="C99" s="17"/>
      <c r="D99" s="17">
        <f t="shared" si="1"/>
        <v>0</v>
      </c>
      <c r="E99" s="18"/>
    </row>
    <row r="100" spans="1:11" s="9" customFormat="1" ht="19.5" hidden="1" thickBot="1" x14ac:dyDescent="0.35">
      <c r="A100" s="19"/>
      <c r="B100" s="17"/>
      <c r="C100" s="17"/>
      <c r="D100" s="17">
        <f t="shared" si="1"/>
        <v>0</v>
      </c>
      <c r="E100" s="18"/>
    </row>
    <row r="101" spans="1:11" s="9" customFormat="1" ht="19.5" hidden="1" thickBot="1" x14ac:dyDescent="0.35">
      <c r="A101" s="19"/>
      <c r="B101" s="17"/>
      <c r="C101" s="17"/>
      <c r="D101" s="17">
        <f t="shared" si="1"/>
        <v>0</v>
      </c>
      <c r="E101" s="18"/>
    </row>
    <row r="102" spans="1:11" s="9" customFormat="1" ht="19.5" hidden="1" thickBot="1" x14ac:dyDescent="0.35">
      <c r="A102" s="19"/>
      <c r="B102" s="17"/>
      <c r="C102" s="17"/>
      <c r="D102" s="17">
        <f t="shared" si="1"/>
        <v>0</v>
      </c>
      <c r="E102" s="18"/>
    </row>
    <row r="103" spans="1:11" ht="30" thickTop="1" thickBot="1" x14ac:dyDescent="0.5">
      <c r="A103" s="29" t="s">
        <v>9</v>
      </c>
      <c r="B103" s="30">
        <f>SUM(B6:B102)</f>
        <v>0</v>
      </c>
      <c r="C103" s="30">
        <f>SUM(C6:C102)</f>
        <v>0</v>
      </c>
      <c r="D103" s="30">
        <f>B103-C103</f>
        <v>0</v>
      </c>
      <c r="E103" s="31" t="s">
        <v>10</v>
      </c>
      <c r="G103" s="2"/>
      <c r="H103" s="2"/>
      <c r="I103" s="2"/>
      <c r="J103" s="2"/>
      <c r="K103" s="2"/>
    </row>
    <row r="104" spans="1:11" ht="29.25" thickBot="1" x14ac:dyDescent="0.5">
      <c r="A104" s="32" t="s">
        <v>7</v>
      </c>
      <c r="B104" s="33">
        <f>B103-C103</f>
        <v>0</v>
      </c>
      <c r="C104" s="204"/>
      <c r="D104" s="205"/>
      <c r="E104" s="206"/>
      <c r="G104" s="2"/>
      <c r="H104" s="2"/>
      <c r="I104" s="2"/>
      <c r="J104" s="2"/>
      <c r="K104" s="2"/>
    </row>
    <row r="105" spans="1:11" x14ac:dyDescent="0.45">
      <c r="G105" s="2"/>
      <c r="H105" s="2"/>
      <c r="I105" s="2"/>
      <c r="J105" s="2"/>
      <c r="K105" s="2"/>
    </row>
    <row r="106" spans="1:11" x14ac:dyDescent="0.45">
      <c r="G106" s="2"/>
      <c r="H106" s="2"/>
      <c r="I106" s="2"/>
      <c r="J106" s="2"/>
      <c r="K106" s="2"/>
    </row>
    <row r="107" spans="1:11" x14ac:dyDescent="0.45">
      <c r="G107" s="2"/>
      <c r="H107" s="2"/>
      <c r="I107" s="2"/>
      <c r="J107" s="2"/>
      <c r="K107" s="2"/>
    </row>
    <row r="108" spans="1:11" x14ac:dyDescent="0.45">
      <c r="G108" s="2"/>
      <c r="H108" s="2"/>
      <c r="I108" s="2"/>
      <c r="J108" s="2"/>
      <c r="K108" s="2"/>
    </row>
    <row r="109" spans="1:11" x14ac:dyDescent="0.45">
      <c r="G109" s="2"/>
      <c r="H109" s="2"/>
      <c r="I109" s="2"/>
      <c r="J109" s="2"/>
      <c r="K109" s="2"/>
    </row>
    <row r="110" spans="1:11" x14ac:dyDescent="0.45">
      <c r="G110" s="2"/>
      <c r="H110" s="2"/>
      <c r="I110" s="2"/>
      <c r="J110" s="2"/>
      <c r="K110" s="2"/>
    </row>
    <row r="111" spans="1:11" x14ac:dyDescent="0.45">
      <c r="G111" s="2"/>
      <c r="H111" s="2"/>
      <c r="I111" s="2"/>
      <c r="J111" s="2"/>
      <c r="K111" s="2"/>
    </row>
    <row r="112" spans="1:11" x14ac:dyDescent="0.45">
      <c r="G112" s="2"/>
      <c r="H112" s="2"/>
      <c r="I112" s="2"/>
      <c r="J112" s="2"/>
      <c r="K112" s="2"/>
    </row>
    <row r="113" s="2" customFormat="1" x14ac:dyDescent="0.45"/>
    <row r="114" s="2" customFormat="1" x14ac:dyDescent="0.45"/>
    <row r="115" s="2" customFormat="1" x14ac:dyDescent="0.45"/>
    <row r="116" s="2" customFormat="1" x14ac:dyDescent="0.45"/>
    <row r="117" s="2" customFormat="1" x14ac:dyDescent="0.45"/>
    <row r="118" s="2" customFormat="1" x14ac:dyDescent="0.45"/>
    <row r="119" s="2" customFormat="1" x14ac:dyDescent="0.45"/>
    <row r="120" s="2" customFormat="1" x14ac:dyDescent="0.45"/>
    <row r="121" s="2" customFormat="1" x14ac:dyDescent="0.45"/>
    <row r="122" s="2" customFormat="1" x14ac:dyDescent="0.45"/>
    <row r="123" s="2" customFormat="1" x14ac:dyDescent="0.45"/>
    <row r="124" s="2" customFormat="1" x14ac:dyDescent="0.45"/>
    <row r="125" s="2" customFormat="1" x14ac:dyDescent="0.45"/>
    <row r="126" s="2" customFormat="1" x14ac:dyDescent="0.45"/>
    <row r="127" s="2" customFormat="1" x14ac:dyDescent="0.45"/>
    <row r="128" s="2" customFormat="1" x14ac:dyDescent="0.45"/>
    <row r="129" s="2" customFormat="1" x14ac:dyDescent="0.45"/>
    <row r="130" s="2" customFormat="1" x14ac:dyDescent="0.45"/>
    <row r="131" s="2" customFormat="1" x14ac:dyDescent="0.45"/>
    <row r="132" s="2" customFormat="1" x14ac:dyDescent="0.45"/>
    <row r="133" s="2" customFormat="1" x14ac:dyDescent="0.45"/>
    <row r="134" s="2" customFormat="1" x14ac:dyDescent="0.45"/>
    <row r="135" s="2" customFormat="1" x14ac:dyDescent="0.45"/>
    <row r="136" s="2" customFormat="1" x14ac:dyDescent="0.45"/>
    <row r="137" s="2" customFormat="1" x14ac:dyDescent="0.45"/>
    <row r="138" s="2" customFormat="1" x14ac:dyDescent="0.45"/>
    <row r="139" s="2" customFormat="1" x14ac:dyDescent="0.45"/>
    <row r="140" s="2" customFormat="1" x14ac:dyDescent="0.45"/>
    <row r="141" s="2" customFormat="1" x14ac:dyDescent="0.45"/>
    <row r="142" s="2" customFormat="1" x14ac:dyDescent="0.45"/>
    <row r="143" s="2" customFormat="1" x14ac:dyDescent="0.45"/>
    <row r="144" s="2" customFormat="1" x14ac:dyDescent="0.45"/>
    <row r="145" s="2" customFormat="1" x14ac:dyDescent="0.45"/>
    <row r="146" s="2" customFormat="1" x14ac:dyDescent="0.45"/>
    <row r="147" s="2" customFormat="1" x14ac:dyDescent="0.45"/>
    <row r="148" s="2" customFormat="1" x14ac:dyDescent="0.45"/>
    <row r="149" s="2" customFormat="1" x14ac:dyDescent="0.45"/>
    <row r="150" s="2" customFormat="1" x14ac:dyDescent="0.45"/>
    <row r="151" s="2" customFormat="1" x14ac:dyDescent="0.45"/>
    <row r="152" s="2" customFormat="1" x14ac:dyDescent="0.45"/>
    <row r="153" s="2" customFormat="1" x14ac:dyDescent="0.45"/>
    <row r="154" s="2" customFormat="1" x14ac:dyDescent="0.45"/>
    <row r="155" s="2" customFormat="1" x14ac:dyDescent="0.45"/>
    <row r="156" s="2" customFormat="1" x14ac:dyDescent="0.45"/>
    <row r="157" s="2" customFormat="1" x14ac:dyDescent="0.45"/>
    <row r="158" s="2" customFormat="1" x14ac:dyDescent="0.45"/>
    <row r="159" s="2" customFormat="1" x14ac:dyDescent="0.45"/>
    <row r="160" s="2" customFormat="1" x14ac:dyDescent="0.45"/>
    <row r="161" s="2" customFormat="1" x14ac:dyDescent="0.45"/>
    <row r="162" s="2" customFormat="1" x14ac:dyDescent="0.45"/>
    <row r="163" s="2" customFormat="1" x14ac:dyDescent="0.45"/>
    <row r="164" s="2" customFormat="1" x14ac:dyDescent="0.45"/>
    <row r="165" s="2" customFormat="1" x14ac:dyDescent="0.45"/>
    <row r="166" s="2" customFormat="1" x14ac:dyDescent="0.45"/>
    <row r="167" s="2" customFormat="1" x14ac:dyDescent="0.45"/>
    <row r="168" s="2" customFormat="1" x14ac:dyDescent="0.45"/>
    <row r="169" s="2" customFormat="1" x14ac:dyDescent="0.45"/>
    <row r="170" s="2" customFormat="1" x14ac:dyDescent="0.45"/>
    <row r="171" s="2" customFormat="1" x14ac:dyDescent="0.45"/>
    <row r="172" s="2" customFormat="1" x14ac:dyDescent="0.45"/>
    <row r="173" s="2" customFormat="1" x14ac:dyDescent="0.45"/>
    <row r="174" s="2" customFormat="1" x14ac:dyDescent="0.45"/>
    <row r="175" s="2" customFormat="1" x14ac:dyDescent="0.45"/>
    <row r="176" s="2" customFormat="1" x14ac:dyDescent="0.45"/>
    <row r="177" s="2" customFormat="1" x14ac:dyDescent="0.45"/>
    <row r="178" s="2" customFormat="1" x14ac:dyDescent="0.45"/>
    <row r="179" s="2" customFormat="1" x14ac:dyDescent="0.45"/>
    <row r="180" s="2" customFormat="1" x14ac:dyDescent="0.45"/>
    <row r="181" s="2" customFormat="1" x14ac:dyDescent="0.45"/>
    <row r="182" s="2" customFormat="1" x14ac:dyDescent="0.45"/>
    <row r="183" s="2" customFormat="1" x14ac:dyDescent="0.45"/>
    <row r="184" s="2" customFormat="1" x14ac:dyDescent="0.45"/>
    <row r="185" s="2" customFormat="1" x14ac:dyDescent="0.45"/>
    <row r="186" s="2" customFormat="1" x14ac:dyDescent="0.45"/>
    <row r="187" s="2" customFormat="1" x14ac:dyDescent="0.45"/>
    <row r="188" s="2" customFormat="1" x14ac:dyDescent="0.45"/>
    <row r="189" s="2" customFormat="1" x14ac:dyDescent="0.45"/>
    <row r="190" s="2" customFormat="1" x14ac:dyDescent="0.45"/>
    <row r="191" s="2" customFormat="1" x14ac:dyDescent="0.45"/>
    <row r="192" s="2" customFormat="1" x14ac:dyDescent="0.45"/>
    <row r="193" s="2" customFormat="1" x14ac:dyDescent="0.45"/>
    <row r="194" s="2" customFormat="1" x14ac:dyDescent="0.45"/>
    <row r="195" s="2" customFormat="1" x14ac:dyDescent="0.45"/>
    <row r="196" s="2" customFormat="1" x14ac:dyDescent="0.45"/>
    <row r="197" s="2" customFormat="1" x14ac:dyDescent="0.45"/>
    <row r="198" s="2" customFormat="1" x14ac:dyDescent="0.45"/>
    <row r="199" s="2" customFormat="1" x14ac:dyDescent="0.45"/>
    <row r="200" s="2" customFormat="1" x14ac:dyDescent="0.45"/>
    <row r="201" s="2" customFormat="1" x14ac:dyDescent="0.45"/>
    <row r="202" s="2" customFormat="1" x14ac:dyDescent="0.45"/>
    <row r="203" s="2" customFormat="1" x14ac:dyDescent="0.45"/>
    <row r="204" s="2" customFormat="1" x14ac:dyDescent="0.45"/>
    <row r="205" s="2" customFormat="1" x14ac:dyDescent="0.45"/>
    <row r="206" s="2" customFormat="1" x14ac:dyDescent="0.45"/>
    <row r="207" s="2" customFormat="1" x14ac:dyDescent="0.45"/>
    <row r="208" s="2" customFormat="1" x14ac:dyDescent="0.45"/>
    <row r="209" s="2" customFormat="1" x14ac:dyDescent="0.45"/>
    <row r="210" s="2" customFormat="1" x14ac:dyDescent="0.45"/>
    <row r="211" s="2" customFormat="1" x14ac:dyDescent="0.45"/>
    <row r="212" s="2" customFormat="1" x14ac:dyDescent="0.45"/>
    <row r="213" s="2" customFormat="1" x14ac:dyDescent="0.45"/>
    <row r="214" s="2" customFormat="1" x14ac:dyDescent="0.45"/>
    <row r="215" s="2" customFormat="1" x14ac:dyDescent="0.45"/>
    <row r="216" s="2" customFormat="1" x14ac:dyDescent="0.45"/>
    <row r="217" s="2" customFormat="1" x14ac:dyDescent="0.45"/>
    <row r="218" s="2" customFormat="1" x14ac:dyDescent="0.45"/>
    <row r="219" s="2" customFormat="1" x14ac:dyDescent="0.45"/>
    <row r="220" s="2" customFormat="1" x14ac:dyDescent="0.45"/>
    <row r="221" s="2" customFormat="1" x14ac:dyDescent="0.45"/>
    <row r="222" s="2" customFormat="1" x14ac:dyDescent="0.45"/>
    <row r="223" s="2" customFormat="1" x14ac:dyDescent="0.45"/>
    <row r="224" s="2" customFormat="1" x14ac:dyDescent="0.45"/>
    <row r="225" s="2" customFormat="1" x14ac:dyDescent="0.45"/>
    <row r="226" s="2" customFormat="1" x14ac:dyDescent="0.45"/>
    <row r="227" s="2" customFormat="1" x14ac:dyDescent="0.45"/>
    <row r="228" s="2" customFormat="1" x14ac:dyDescent="0.45"/>
    <row r="229" s="2" customFormat="1" x14ac:dyDescent="0.45"/>
    <row r="230" s="2" customFormat="1" x14ac:dyDescent="0.45"/>
    <row r="231" s="2" customFormat="1" x14ac:dyDescent="0.45"/>
    <row r="232" s="2" customFormat="1" x14ac:dyDescent="0.45"/>
    <row r="233" s="2" customFormat="1" x14ac:dyDescent="0.45"/>
    <row r="234" s="2" customFormat="1" x14ac:dyDescent="0.45"/>
    <row r="235" s="2" customFormat="1" x14ac:dyDescent="0.45"/>
    <row r="236" s="2" customFormat="1" x14ac:dyDescent="0.45"/>
    <row r="237" s="2" customFormat="1" x14ac:dyDescent="0.45"/>
    <row r="238" s="2" customFormat="1" x14ac:dyDescent="0.45"/>
    <row r="239" s="2" customFormat="1" x14ac:dyDescent="0.45"/>
    <row r="240" s="2" customFormat="1" x14ac:dyDescent="0.45"/>
    <row r="241" s="2" customFormat="1" x14ac:dyDescent="0.45"/>
    <row r="242" s="2" customFormat="1" x14ac:dyDescent="0.45"/>
    <row r="243" s="2" customFormat="1" x14ac:dyDescent="0.45"/>
    <row r="244" s="2" customFormat="1" x14ac:dyDescent="0.45"/>
    <row r="245" s="2" customFormat="1" x14ac:dyDescent="0.45"/>
    <row r="246" s="2" customFormat="1" x14ac:dyDescent="0.45"/>
    <row r="247" s="2" customFormat="1" x14ac:dyDescent="0.45"/>
    <row r="248" s="2" customFormat="1" x14ac:dyDescent="0.45"/>
    <row r="249" s="2" customFormat="1" x14ac:dyDescent="0.45"/>
    <row r="250" s="2" customFormat="1" x14ac:dyDescent="0.45"/>
    <row r="251" s="2" customFormat="1" x14ac:dyDescent="0.45"/>
    <row r="252" s="2" customFormat="1" x14ac:dyDescent="0.45"/>
    <row r="253" s="2" customFormat="1" x14ac:dyDescent="0.45"/>
    <row r="254" s="2" customFormat="1" x14ac:dyDescent="0.45"/>
    <row r="255" s="2" customFormat="1" x14ac:dyDescent="0.45"/>
    <row r="256" s="2" customFormat="1" x14ac:dyDescent="0.45"/>
    <row r="257" s="2" customFormat="1" x14ac:dyDescent="0.45"/>
    <row r="258" s="2" customFormat="1" x14ac:dyDescent="0.45"/>
    <row r="259" s="2" customFormat="1" x14ac:dyDescent="0.45"/>
    <row r="260" s="2" customFormat="1" x14ac:dyDescent="0.45"/>
    <row r="261" s="2" customFormat="1" x14ac:dyDescent="0.45"/>
    <row r="262" s="2" customFormat="1" x14ac:dyDescent="0.45"/>
    <row r="263" s="2" customFormat="1" x14ac:dyDescent="0.45"/>
    <row r="264" s="2" customFormat="1" x14ac:dyDescent="0.45"/>
    <row r="265" s="2" customFormat="1" x14ac:dyDescent="0.45"/>
    <row r="266" s="2" customFormat="1" x14ac:dyDescent="0.45"/>
    <row r="267" s="2" customFormat="1" x14ac:dyDescent="0.45"/>
    <row r="268" s="2" customFormat="1" x14ac:dyDescent="0.45"/>
    <row r="269" s="2" customFormat="1" x14ac:dyDescent="0.45"/>
    <row r="270" s="2" customFormat="1" x14ac:dyDescent="0.45"/>
    <row r="271" s="2" customFormat="1" x14ac:dyDescent="0.45"/>
    <row r="272" s="2" customFormat="1" x14ac:dyDescent="0.45"/>
    <row r="273" s="2" customFormat="1" x14ac:dyDescent="0.45"/>
    <row r="274" s="2" customFormat="1" x14ac:dyDescent="0.45"/>
    <row r="275" s="2" customFormat="1" x14ac:dyDescent="0.45"/>
    <row r="276" s="2" customFormat="1" x14ac:dyDescent="0.45"/>
    <row r="277" s="2" customFormat="1" x14ac:dyDescent="0.45"/>
    <row r="278" s="2" customFormat="1" x14ac:dyDescent="0.45"/>
    <row r="279" s="2" customFormat="1" x14ac:dyDescent="0.45"/>
    <row r="280" s="2" customFormat="1" x14ac:dyDescent="0.45"/>
    <row r="281" s="2" customFormat="1" x14ac:dyDescent="0.45"/>
    <row r="282" s="2" customFormat="1" x14ac:dyDescent="0.45"/>
    <row r="283" s="2" customFormat="1" x14ac:dyDescent="0.45"/>
    <row r="284" s="2" customFormat="1" x14ac:dyDescent="0.45"/>
    <row r="285" s="2" customFormat="1" x14ac:dyDescent="0.45"/>
    <row r="286" s="2" customFormat="1" x14ac:dyDescent="0.45"/>
    <row r="287" s="2" customFormat="1" x14ac:dyDescent="0.45"/>
    <row r="288" s="2" customFormat="1" x14ac:dyDescent="0.45"/>
    <row r="289" s="2" customFormat="1" x14ac:dyDescent="0.45"/>
    <row r="290" s="2" customFormat="1" x14ac:dyDescent="0.45"/>
    <row r="291" s="2" customFormat="1" x14ac:dyDescent="0.45"/>
    <row r="292" s="2" customFormat="1" x14ac:dyDescent="0.45"/>
    <row r="293" s="2" customFormat="1" x14ac:dyDescent="0.45"/>
    <row r="294" s="2" customFormat="1" x14ac:dyDescent="0.45"/>
    <row r="295" s="2" customFormat="1" x14ac:dyDescent="0.45"/>
    <row r="296" s="2" customFormat="1" x14ac:dyDescent="0.45"/>
    <row r="297" s="2" customFormat="1" x14ac:dyDescent="0.45"/>
    <row r="298" s="2" customFormat="1" x14ac:dyDescent="0.45"/>
    <row r="299" s="2" customFormat="1" x14ac:dyDescent="0.45"/>
    <row r="300" s="2" customFormat="1" x14ac:dyDescent="0.45"/>
    <row r="301" s="2" customFormat="1" x14ac:dyDescent="0.45"/>
    <row r="302" s="2" customFormat="1" x14ac:dyDescent="0.45"/>
    <row r="303" s="2" customFormat="1" x14ac:dyDescent="0.45"/>
    <row r="304" s="2" customFormat="1" x14ac:dyDescent="0.45"/>
    <row r="305" s="2" customFormat="1" x14ac:dyDescent="0.45"/>
    <row r="306" s="2" customFormat="1" x14ac:dyDescent="0.45"/>
    <row r="307" s="2" customFormat="1" x14ac:dyDescent="0.45"/>
    <row r="308" s="2" customFormat="1" x14ac:dyDescent="0.45"/>
    <row r="309" s="2" customFormat="1" x14ac:dyDescent="0.45"/>
    <row r="310" s="2" customFormat="1" x14ac:dyDescent="0.45"/>
    <row r="311" s="2" customFormat="1" x14ac:dyDescent="0.45"/>
    <row r="312" s="2" customFormat="1" x14ac:dyDescent="0.45"/>
    <row r="313" s="2" customFormat="1" x14ac:dyDescent="0.45"/>
    <row r="314" s="2" customFormat="1" x14ac:dyDescent="0.45"/>
    <row r="315" s="2" customFormat="1" x14ac:dyDescent="0.45"/>
    <row r="316" s="2" customFormat="1" x14ac:dyDescent="0.45"/>
    <row r="317" s="2" customFormat="1" x14ac:dyDescent="0.45"/>
    <row r="318" s="2" customFormat="1" x14ac:dyDescent="0.45"/>
    <row r="319" s="2" customFormat="1" x14ac:dyDescent="0.45"/>
    <row r="320" s="2" customFormat="1" x14ac:dyDescent="0.45"/>
    <row r="321" s="2" customFormat="1" x14ac:dyDescent="0.45"/>
    <row r="322" s="2" customFormat="1" x14ac:dyDescent="0.45"/>
    <row r="323" s="2" customFormat="1" x14ac:dyDescent="0.45"/>
    <row r="324" s="2" customFormat="1" x14ac:dyDescent="0.45"/>
    <row r="325" s="2" customFormat="1" x14ac:dyDescent="0.45"/>
    <row r="326" s="2" customFormat="1" x14ac:dyDescent="0.45"/>
    <row r="327" s="2" customFormat="1" x14ac:dyDescent="0.45"/>
    <row r="328" s="2" customFormat="1" x14ac:dyDescent="0.45"/>
    <row r="329" s="2" customFormat="1" x14ac:dyDescent="0.45"/>
    <row r="330" s="2" customFormat="1" x14ac:dyDescent="0.45"/>
    <row r="331" s="2" customFormat="1" x14ac:dyDescent="0.45"/>
    <row r="332" s="2" customFormat="1" x14ac:dyDescent="0.45"/>
    <row r="333" s="2" customFormat="1" x14ac:dyDescent="0.45"/>
    <row r="334" s="2" customFormat="1" x14ac:dyDescent="0.45"/>
    <row r="335" s="2" customFormat="1" x14ac:dyDescent="0.45"/>
    <row r="336" s="2" customFormat="1" x14ac:dyDescent="0.45"/>
    <row r="337" s="2" customFormat="1" x14ac:dyDescent="0.45"/>
    <row r="338" s="2" customFormat="1" x14ac:dyDescent="0.45"/>
    <row r="339" s="2" customFormat="1" x14ac:dyDescent="0.45"/>
    <row r="340" s="2" customFormat="1" x14ac:dyDescent="0.45"/>
    <row r="341" s="2" customFormat="1" x14ac:dyDescent="0.45"/>
    <row r="342" s="2" customFormat="1" x14ac:dyDescent="0.45"/>
    <row r="343" s="2" customFormat="1" x14ac:dyDescent="0.45"/>
    <row r="344" s="2" customFormat="1" x14ac:dyDescent="0.45"/>
    <row r="345" s="2" customFormat="1" x14ac:dyDescent="0.45"/>
    <row r="346" s="2" customFormat="1" x14ac:dyDescent="0.45"/>
    <row r="347" s="2" customFormat="1" x14ac:dyDescent="0.45"/>
    <row r="348" s="2" customFormat="1" x14ac:dyDescent="0.45"/>
    <row r="349" s="2" customFormat="1" x14ac:dyDescent="0.45"/>
    <row r="350" s="2" customFormat="1" x14ac:dyDescent="0.45"/>
    <row r="351" s="2" customFormat="1" x14ac:dyDescent="0.45"/>
    <row r="352" s="2" customFormat="1" x14ac:dyDescent="0.45"/>
    <row r="353" s="2" customFormat="1" x14ac:dyDescent="0.45"/>
    <row r="354" s="2" customFormat="1" x14ac:dyDescent="0.45"/>
    <row r="355" s="2" customFormat="1" x14ac:dyDescent="0.45"/>
    <row r="356" s="2" customFormat="1" x14ac:dyDescent="0.45"/>
    <row r="357" s="2" customFormat="1" x14ac:dyDescent="0.45"/>
    <row r="358" s="2" customFormat="1" x14ac:dyDescent="0.45"/>
    <row r="359" s="2" customFormat="1" x14ac:dyDescent="0.45"/>
    <row r="360" s="2" customFormat="1" x14ac:dyDescent="0.45"/>
    <row r="361" s="2" customFormat="1" x14ac:dyDescent="0.45"/>
    <row r="362" s="2" customFormat="1" x14ac:dyDescent="0.45"/>
    <row r="363" s="2" customFormat="1" x14ac:dyDescent="0.45"/>
    <row r="364" s="2" customFormat="1" x14ac:dyDescent="0.45"/>
    <row r="365" s="2" customFormat="1" x14ac:dyDescent="0.45"/>
    <row r="366" s="2" customFormat="1" x14ac:dyDescent="0.45"/>
    <row r="367" s="2" customFormat="1" x14ac:dyDescent="0.45"/>
    <row r="368" s="2" customFormat="1" x14ac:dyDescent="0.45"/>
    <row r="369" s="2" customFormat="1" x14ac:dyDescent="0.45"/>
    <row r="370" s="2" customFormat="1" x14ac:dyDescent="0.45"/>
    <row r="371" s="2" customFormat="1" x14ac:dyDescent="0.45"/>
    <row r="372" s="2" customFormat="1" x14ac:dyDescent="0.45"/>
    <row r="373" s="2" customFormat="1" x14ac:dyDescent="0.45"/>
    <row r="374" s="2" customFormat="1" x14ac:dyDescent="0.45"/>
    <row r="375" s="2" customFormat="1" x14ac:dyDescent="0.45"/>
    <row r="376" s="2" customFormat="1" x14ac:dyDescent="0.45"/>
    <row r="377" s="2" customFormat="1" x14ac:dyDescent="0.45"/>
    <row r="378" s="2" customFormat="1" x14ac:dyDescent="0.45"/>
    <row r="379" s="2" customFormat="1" x14ac:dyDescent="0.45"/>
    <row r="380" s="2" customFormat="1" x14ac:dyDescent="0.45"/>
    <row r="381" s="2" customFormat="1" x14ac:dyDescent="0.45"/>
    <row r="382" s="2" customFormat="1" x14ac:dyDescent="0.45"/>
    <row r="383" s="2" customFormat="1" x14ac:dyDescent="0.45"/>
    <row r="384" s="2" customFormat="1" x14ac:dyDescent="0.45"/>
    <row r="385" s="2" customFormat="1" x14ac:dyDescent="0.45"/>
    <row r="386" s="2" customFormat="1" x14ac:dyDescent="0.45"/>
    <row r="387" s="2" customFormat="1" x14ac:dyDescent="0.45"/>
    <row r="388" s="2" customFormat="1" x14ac:dyDescent="0.45"/>
    <row r="389" s="2" customFormat="1" x14ac:dyDescent="0.45"/>
    <row r="390" s="2" customFormat="1" x14ac:dyDescent="0.45"/>
    <row r="391" s="2" customFormat="1" x14ac:dyDescent="0.45"/>
    <row r="392" s="2" customFormat="1" x14ac:dyDescent="0.45"/>
    <row r="393" s="2" customFormat="1" x14ac:dyDescent="0.45"/>
    <row r="394" s="2" customFormat="1" x14ac:dyDescent="0.45"/>
    <row r="395" s="2" customFormat="1" x14ac:dyDescent="0.45"/>
    <row r="396" s="2" customFormat="1" x14ac:dyDescent="0.45"/>
    <row r="397" s="2" customFormat="1" x14ac:dyDescent="0.45"/>
    <row r="398" s="2" customFormat="1" x14ac:dyDescent="0.45"/>
    <row r="399" s="2" customFormat="1" x14ac:dyDescent="0.45"/>
    <row r="400" s="2" customFormat="1" x14ac:dyDescent="0.45"/>
    <row r="401" s="2" customFormat="1" x14ac:dyDescent="0.45"/>
    <row r="402" s="2" customFormat="1" x14ac:dyDescent="0.45"/>
    <row r="403" s="2" customFormat="1" x14ac:dyDescent="0.45"/>
    <row r="404" s="2" customFormat="1" x14ac:dyDescent="0.45"/>
    <row r="405" s="2" customFormat="1" x14ac:dyDescent="0.45"/>
    <row r="406" s="2" customFormat="1" x14ac:dyDescent="0.45"/>
    <row r="407" s="2" customFormat="1" x14ac:dyDescent="0.45"/>
    <row r="408" s="2" customFormat="1" x14ac:dyDescent="0.45"/>
    <row r="409" s="2" customFormat="1" x14ac:dyDescent="0.45"/>
    <row r="410" s="2" customFormat="1" x14ac:dyDescent="0.45"/>
    <row r="411" s="2" customFormat="1" x14ac:dyDescent="0.45"/>
    <row r="412" s="2" customFormat="1" x14ac:dyDescent="0.45"/>
    <row r="413" s="2" customFormat="1" x14ac:dyDescent="0.45"/>
    <row r="414" s="2" customFormat="1" x14ac:dyDescent="0.45"/>
    <row r="415" s="2" customFormat="1" x14ac:dyDescent="0.45"/>
    <row r="416" s="2" customFormat="1" x14ac:dyDescent="0.45"/>
    <row r="417" s="2" customFormat="1" x14ac:dyDescent="0.45"/>
    <row r="418" s="2" customFormat="1" x14ac:dyDescent="0.45"/>
    <row r="419" s="2" customFormat="1" x14ac:dyDescent="0.45"/>
    <row r="420" s="2" customFormat="1" x14ac:dyDescent="0.45"/>
    <row r="421" s="2" customFormat="1" x14ac:dyDescent="0.45"/>
    <row r="422" s="2" customFormat="1" x14ac:dyDescent="0.45"/>
    <row r="423" s="2" customFormat="1" x14ac:dyDescent="0.45"/>
    <row r="424" s="2" customFormat="1" x14ac:dyDescent="0.45"/>
    <row r="425" s="2" customFormat="1" x14ac:dyDescent="0.45"/>
    <row r="426" s="2" customFormat="1" x14ac:dyDescent="0.45"/>
    <row r="427" s="2" customFormat="1" x14ac:dyDescent="0.45"/>
    <row r="428" s="2" customFormat="1" x14ac:dyDescent="0.45"/>
    <row r="429" s="2" customFormat="1" x14ac:dyDescent="0.45"/>
    <row r="430" s="2" customFormat="1" x14ac:dyDescent="0.45"/>
    <row r="431" s="2" customFormat="1" x14ac:dyDescent="0.45"/>
    <row r="432" s="2" customFormat="1" x14ac:dyDescent="0.45"/>
    <row r="433" s="2" customFormat="1" x14ac:dyDescent="0.45"/>
    <row r="434" s="2" customFormat="1" x14ac:dyDescent="0.45"/>
    <row r="435" s="2" customFormat="1" x14ac:dyDescent="0.45"/>
    <row r="436" s="2" customFormat="1" x14ac:dyDescent="0.45"/>
    <row r="437" s="2" customFormat="1" x14ac:dyDescent="0.45"/>
    <row r="438" s="2" customFormat="1" x14ac:dyDescent="0.45"/>
    <row r="439" s="2" customFormat="1" x14ac:dyDescent="0.45"/>
    <row r="440" s="2" customFormat="1" x14ac:dyDescent="0.45"/>
    <row r="441" s="2" customFormat="1" x14ac:dyDescent="0.45"/>
    <row r="442" s="2" customFormat="1" x14ac:dyDescent="0.45"/>
    <row r="443" s="2" customFormat="1" x14ac:dyDescent="0.45"/>
    <row r="444" s="2" customFormat="1" x14ac:dyDescent="0.45"/>
    <row r="445" s="2" customFormat="1" x14ac:dyDescent="0.45"/>
    <row r="446" s="2" customFormat="1" x14ac:dyDescent="0.45"/>
    <row r="447" s="2" customFormat="1" x14ac:dyDescent="0.45"/>
    <row r="448" s="2" customFormat="1" x14ac:dyDescent="0.45"/>
    <row r="449" s="2" customFormat="1" x14ac:dyDescent="0.45"/>
    <row r="450" s="2" customFormat="1" x14ac:dyDescent="0.45"/>
    <row r="451" s="2" customFormat="1" x14ac:dyDescent="0.45"/>
    <row r="452" s="2" customFormat="1" x14ac:dyDescent="0.45"/>
    <row r="453" s="2" customFormat="1" x14ac:dyDescent="0.45"/>
    <row r="454" s="2" customFormat="1" x14ac:dyDescent="0.45"/>
    <row r="455" s="2" customFormat="1" x14ac:dyDescent="0.45"/>
    <row r="456" s="2" customFormat="1" x14ac:dyDescent="0.45"/>
    <row r="457" s="2" customFormat="1" x14ac:dyDescent="0.45"/>
    <row r="458" s="2" customFormat="1" x14ac:dyDescent="0.45"/>
    <row r="459" s="2" customFormat="1" x14ac:dyDescent="0.45"/>
    <row r="460" s="2" customFormat="1" x14ac:dyDescent="0.45"/>
    <row r="461" s="2" customFormat="1" x14ac:dyDescent="0.45"/>
    <row r="462" s="2" customFormat="1" x14ac:dyDescent="0.45"/>
    <row r="463" s="2" customFormat="1" x14ac:dyDescent="0.45"/>
    <row r="464" s="2" customFormat="1" x14ac:dyDescent="0.45"/>
    <row r="465" s="2" customFormat="1" x14ac:dyDescent="0.45"/>
    <row r="466" s="2" customFormat="1" x14ac:dyDescent="0.45"/>
    <row r="467" s="2" customFormat="1" x14ac:dyDescent="0.45"/>
    <row r="468" s="2" customFormat="1" x14ac:dyDescent="0.45"/>
    <row r="469" s="2" customFormat="1" x14ac:dyDescent="0.45"/>
    <row r="470" s="2" customFormat="1" x14ac:dyDescent="0.45"/>
    <row r="471" s="2" customFormat="1" x14ac:dyDescent="0.45"/>
    <row r="472" s="2" customFormat="1" x14ac:dyDescent="0.45"/>
    <row r="473" s="2" customFormat="1" x14ac:dyDescent="0.45"/>
    <row r="474" s="2" customFormat="1" x14ac:dyDescent="0.45"/>
    <row r="475" s="2" customFormat="1" x14ac:dyDescent="0.45"/>
    <row r="476" s="2" customFormat="1" x14ac:dyDescent="0.45"/>
    <row r="477" s="2" customFormat="1" x14ac:dyDescent="0.45"/>
    <row r="478" s="2" customFormat="1" x14ac:dyDescent="0.45"/>
    <row r="479" s="2" customFormat="1" x14ac:dyDescent="0.45"/>
    <row r="480" s="2" customFormat="1" x14ac:dyDescent="0.45"/>
    <row r="481" s="2" customFormat="1" x14ac:dyDescent="0.45"/>
    <row r="482" s="2" customFormat="1" x14ac:dyDescent="0.45"/>
    <row r="483" s="2" customFormat="1" x14ac:dyDescent="0.45"/>
    <row r="484" s="2" customFormat="1" x14ac:dyDescent="0.45"/>
    <row r="485" s="2" customFormat="1" x14ac:dyDescent="0.45"/>
    <row r="486" s="2" customFormat="1" x14ac:dyDescent="0.45"/>
    <row r="487" s="2" customFormat="1" x14ac:dyDescent="0.45"/>
    <row r="488" s="2" customFormat="1" x14ac:dyDescent="0.45"/>
    <row r="489" s="2" customFormat="1" x14ac:dyDescent="0.45"/>
    <row r="490" s="2" customFormat="1" x14ac:dyDescent="0.45"/>
    <row r="491" s="2" customFormat="1" x14ac:dyDescent="0.45"/>
    <row r="492" s="2" customFormat="1" x14ac:dyDescent="0.45"/>
    <row r="493" s="2" customFormat="1" x14ac:dyDescent="0.45"/>
    <row r="494" s="2" customFormat="1" x14ac:dyDescent="0.45"/>
    <row r="495" s="2" customFormat="1" x14ac:dyDescent="0.45"/>
    <row r="496" s="2" customFormat="1" x14ac:dyDescent="0.45"/>
    <row r="497" s="2" customFormat="1" x14ac:dyDescent="0.45"/>
    <row r="498" s="2" customFormat="1" x14ac:dyDescent="0.45"/>
    <row r="499" s="2" customFormat="1" x14ac:dyDescent="0.45"/>
    <row r="500" s="2" customFormat="1" x14ac:dyDescent="0.45"/>
    <row r="501" s="2" customFormat="1" x14ac:dyDescent="0.45"/>
    <row r="502" s="2" customFormat="1" x14ac:dyDescent="0.45"/>
    <row r="503" s="2" customFormat="1" x14ac:dyDescent="0.45"/>
    <row r="504" s="2" customFormat="1" x14ac:dyDescent="0.45"/>
    <row r="505" s="2" customFormat="1" x14ac:dyDescent="0.45"/>
    <row r="506" s="2" customFormat="1" x14ac:dyDescent="0.45"/>
    <row r="507" s="2" customFormat="1" x14ac:dyDescent="0.45"/>
    <row r="508" s="2" customFormat="1" x14ac:dyDescent="0.45"/>
    <row r="509" s="2" customFormat="1" x14ac:dyDescent="0.45"/>
    <row r="510" s="2" customFormat="1" x14ac:dyDescent="0.45"/>
    <row r="511" s="2" customFormat="1" x14ac:dyDescent="0.45"/>
    <row r="512" s="2" customFormat="1" x14ac:dyDescent="0.45"/>
    <row r="513" s="2" customFormat="1" x14ac:dyDescent="0.45"/>
    <row r="514" s="2" customFormat="1" x14ac:dyDescent="0.45"/>
    <row r="515" s="2" customFormat="1" x14ac:dyDescent="0.45"/>
    <row r="516" s="2" customFormat="1" x14ac:dyDescent="0.45"/>
    <row r="517" s="2" customFormat="1" x14ac:dyDescent="0.45"/>
    <row r="518" s="2" customFormat="1" x14ac:dyDescent="0.45"/>
    <row r="519" s="2" customFormat="1" x14ac:dyDescent="0.45"/>
    <row r="520" s="2" customFormat="1" x14ac:dyDescent="0.45"/>
    <row r="521" s="2" customFormat="1" x14ac:dyDescent="0.45"/>
    <row r="522" s="2" customFormat="1" x14ac:dyDescent="0.45"/>
    <row r="523" s="2" customFormat="1" x14ac:dyDescent="0.45"/>
    <row r="524" s="2" customFormat="1" x14ac:dyDescent="0.45"/>
    <row r="525" s="2" customFormat="1" x14ac:dyDescent="0.45"/>
    <row r="526" s="2" customFormat="1" x14ac:dyDescent="0.45"/>
    <row r="527" s="2" customFormat="1" x14ac:dyDescent="0.45"/>
    <row r="528" s="2" customFormat="1" x14ac:dyDescent="0.45"/>
    <row r="529" s="2" customFormat="1" x14ac:dyDescent="0.45"/>
    <row r="530" s="2" customFormat="1" x14ac:dyDescent="0.45"/>
    <row r="531" s="2" customFormat="1" x14ac:dyDescent="0.45"/>
    <row r="532" s="2" customFormat="1" x14ac:dyDescent="0.45"/>
    <row r="533" s="2" customFormat="1" x14ac:dyDescent="0.45"/>
    <row r="534" s="2" customFormat="1" x14ac:dyDescent="0.45"/>
    <row r="535" s="2" customFormat="1" x14ac:dyDescent="0.45"/>
    <row r="536" s="2" customFormat="1" x14ac:dyDescent="0.45"/>
    <row r="537" s="2" customFormat="1" x14ac:dyDescent="0.45"/>
    <row r="538" s="2" customFormat="1" x14ac:dyDescent="0.45"/>
    <row r="539" s="2" customFormat="1" x14ac:dyDescent="0.45"/>
    <row r="540" s="2" customFormat="1" x14ac:dyDescent="0.45"/>
    <row r="541" s="2" customFormat="1" x14ac:dyDescent="0.45"/>
    <row r="542" s="2" customFormat="1" x14ac:dyDescent="0.45"/>
    <row r="543" s="2" customFormat="1" x14ac:dyDescent="0.45"/>
    <row r="544" s="2" customFormat="1" x14ac:dyDescent="0.45"/>
    <row r="545" s="2" customFormat="1" x14ac:dyDescent="0.45"/>
    <row r="546" s="2" customFormat="1" x14ac:dyDescent="0.45"/>
    <row r="547" s="2" customFormat="1" x14ac:dyDescent="0.45"/>
    <row r="548" s="2" customFormat="1" x14ac:dyDescent="0.45"/>
    <row r="549" s="2" customFormat="1" x14ac:dyDescent="0.45"/>
    <row r="550" s="2" customFormat="1" x14ac:dyDescent="0.45"/>
    <row r="551" s="2" customFormat="1" x14ac:dyDescent="0.45"/>
    <row r="552" s="2" customFormat="1" x14ac:dyDescent="0.45"/>
    <row r="553" s="2" customFormat="1" x14ac:dyDescent="0.45"/>
    <row r="554" s="2" customFormat="1" x14ac:dyDescent="0.45"/>
    <row r="555" s="2" customFormat="1" x14ac:dyDescent="0.45"/>
    <row r="556" s="2" customFormat="1" x14ac:dyDescent="0.45"/>
    <row r="557" s="2" customFormat="1" x14ac:dyDescent="0.45"/>
    <row r="558" s="2" customFormat="1" x14ac:dyDescent="0.45"/>
    <row r="559" s="2" customFormat="1" x14ac:dyDescent="0.45"/>
    <row r="560" s="2" customFormat="1" x14ac:dyDescent="0.45"/>
    <row r="561" s="2" customFormat="1" x14ac:dyDescent="0.45"/>
    <row r="562" s="2" customFormat="1" x14ac:dyDescent="0.45"/>
    <row r="563" s="2" customFormat="1" x14ac:dyDescent="0.45"/>
    <row r="564" s="2" customFormat="1" x14ac:dyDescent="0.45"/>
    <row r="565" s="2" customFormat="1" x14ac:dyDescent="0.45"/>
    <row r="566" s="2" customFormat="1" x14ac:dyDescent="0.45"/>
    <row r="567" s="2" customFormat="1" x14ac:dyDescent="0.45"/>
    <row r="568" s="2" customFormat="1" x14ac:dyDescent="0.45"/>
    <row r="569" s="2" customFormat="1" x14ac:dyDescent="0.45"/>
    <row r="570" s="2" customFormat="1" x14ac:dyDescent="0.45"/>
    <row r="571" s="2" customFormat="1" x14ac:dyDescent="0.45"/>
    <row r="572" s="2" customFormat="1" x14ac:dyDescent="0.45"/>
    <row r="573" s="2" customFormat="1" x14ac:dyDescent="0.45"/>
    <row r="574" s="2" customFormat="1" x14ac:dyDescent="0.45"/>
    <row r="575" s="2" customFormat="1" x14ac:dyDescent="0.45"/>
    <row r="576" s="2" customFormat="1" x14ac:dyDescent="0.45"/>
    <row r="577" s="2" customFormat="1" x14ac:dyDescent="0.45"/>
    <row r="578" s="2" customFormat="1" x14ac:dyDescent="0.45"/>
    <row r="579" s="2" customFormat="1" x14ac:dyDescent="0.45"/>
    <row r="580" s="2" customFormat="1" x14ac:dyDescent="0.45"/>
    <row r="581" s="2" customFormat="1" x14ac:dyDescent="0.45"/>
    <row r="582" s="2" customFormat="1" x14ac:dyDescent="0.45"/>
    <row r="583" s="2" customFormat="1" x14ac:dyDescent="0.45"/>
    <row r="584" s="2" customFormat="1" x14ac:dyDescent="0.45"/>
    <row r="585" s="2" customFormat="1" x14ac:dyDescent="0.45"/>
    <row r="586" s="2" customFormat="1" x14ac:dyDescent="0.45"/>
    <row r="587" s="2" customFormat="1" x14ac:dyDescent="0.45"/>
    <row r="588" s="2" customFormat="1" x14ac:dyDescent="0.45"/>
    <row r="589" s="2" customFormat="1" x14ac:dyDescent="0.45"/>
    <row r="590" s="2" customFormat="1" x14ac:dyDescent="0.45"/>
    <row r="591" s="2" customFormat="1" x14ac:dyDescent="0.45"/>
    <row r="592" s="2" customFormat="1" x14ac:dyDescent="0.45"/>
    <row r="593" s="2" customFormat="1" x14ac:dyDescent="0.45"/>
    <row r="594" s="2" customFormat="1" x14ac:dyDescent="0.45"/>
    <row r="595" s="2" customFormat="1" x14ac:dyDescent="0.45"/>
    <row r="596" s="2" customFormat="1" x14ac:dyDescent="0.45"/>
    <row r="597" s="2" customFormat="1" x14ac:dyDescent="0.45"/>
    <row r="598" s="2" customFormat="1" x14ac:dyDescent="0.45"/>
    <row r="599" s="2" customFormat="1" x14ac:dyDescent="0.45"/>
    <row r="600" s="2" customFormat="1" x14ac:dyDescent="0.45"/>
    <row r="601" s="2" customFormat="1" x14ac:dyDescent="0.45"/>
    <row r="602" s="2" customFormat="1" x14ac:dyDescent="0.45"/>
    <row r="603" s="2" customFormat="1" x14ac:dyDescent="0.45"/>
    <row r="604" s="2" customFormat="1" x14ac:dyDescent="0.45"/>
    <row r="605" s="2" customFormat="1" x14ac:dyDescent="0.45"/>
    <row r="606" s="2" customFormat="1" x14ac:dyDescent="0.45"/>
    <row r="607" s="2" customFormat="1" x14ac:dyDescent="0.45"/>
    <row r="608" s="2" customFormat="1" x14ac:dyDescent="0.45"/>
    <row r="609" s="2" customFormat="1" x14ac:dyDescent="0.45"/>
    <row r="610" s="2" customFormat="1" x14ac:dyDescent="0.45"/>
    <row r="611" s="2" customFormat="1" x14ac:dyDescent="0.45"/>
    <row r="612" s="2" customFormat="1" x14ac:dyDescent="0.45"/>
    <row r="613" s="2" customFormat="1" x14ac:dyDescent="0.45"/>
    <row r="614" s="2" customFormat="1" x14ac:dyDescent="0.45"/>
    <row r="615" s="2" customFormat="1" x14ac:dyDescent="0.45"/>
    <row r="616" s="2" customFormat="1" x14ac:dyDescent="0.45"/>
    <row r="617" s="2" customFormat="1" x14ac:dyDescent="0.45"/>
    <row r="618" s="2" customFormat="1" x14ac:dyDescent="0.45"/>
    <row r="619" s="2" customFormat="1" x14ac:dyDescent="0.45"/>
    <row r="620" s="2" customFormat="1" x14ac:dyDescent="0.45"/>
    <row r="621" s="2" customFormat="1" x14ac:dyDescent="0.45"/>
    <row r="622" s="2" customFormat="1" x14ac:dyDescent="0.45"/>
    <row r="623" s="2" customFormat="1" x14ac:dyDescent="0.45"/>
    <row r="624" s="2" customFormat="1" x14ac:dyDescent="0.45"/>
    <row r="625" s="2" customFormat="1" x14ac:dyDescent="0.45"/>
    <row r="626" s="2" customFormat="1" x14ac:dyDescent="0.45"/>
    <row r="627" s="2" customFormat="1" x14ac:dyDescent="0.45"/>
    <row r="628" s="2" customFormat="1" x14ac:dyDescent="0.45"/>
    <row r="629" s="2" customFormat="1" x14ac:dyDescent="0.45"/>
    <row r="630" s="2" customFormat="1" x14ac:dyDescent="0.45"/>
    <row r="631" s="2" customFormat="1" x14ac:dyDescent="0.45"/>
    <row r="632" s="2" customFormat="1" x14ac:dyDescent="0.45"/>
    <row r="633" s="2" customFormat="1" x14ac:dyDescent="0.45"/>
    <row r="634" s="2" customFormat="1" x14ac:dyDescent="0.45"/>
    <row r="635" s="2" customFormat="1" x14ac:dyDescent="0.45"/>
    <row r="636" s="2" customFormat="1" x14ac:dyDescent="0.45"/>
    <row r="637" s="2" customFormat="1" x14ac:dyDescent="0.45"/>
    <row r="638" s="2" customFormat="1" x14ac:dyDescent="0.45"/>
    <row r="639" s="2" customFormat="1" x14ac:dyDescent="0.45"/>
    <row r="640" s="2" customFormat="1" x14ac:dyDescent="0.45"/>
    <row r="641" s="2" customFormat="1" x14ac:dyDescent="0.45"/>
    <row r="642" s="2" customFormat="1" x14ac:dyDescent="0.45"/>
    <row r="643" s="2" customFormat="1" x14ac:dyDescent="0.45"/>
    <row r="644" s="2" customFormat="1" x14ac:dyDescent="0.45"/>
    <row r="645" s="2" customFormat="1" x14ac:dyDescent="0.45"/>
    <row r="646" s="2" customFormat="1" x14ac:dyDescent="0.45"/>
    <row r="647" s="2" customFormat="1" x14ac:dyDescent="0.45"/>
    <row r="648" s="2" customFormat="1" x14ac:dyDescent="0.45"/>
    <row r="649" s="2" customFormat="1" x14ac:dyDescent="0.45"/>
    <row r="650" s="2" customFormat="1" x14ac:dyDescent="0.45"/>
    <row r="651" s="2" customFormat="1" x14ac:dyDescent="0.45"/>
    <row r="652" s="2" customFormat="1" x14ac:dyDescent="0.45"/>
    <row r="653" s="2" customFormat="1" x14ac:dyDescent="0.45"/>
    <row r="654" s="2" customFormat="1" x14ac:dyDescent="0.45"/>
    <row r="655" s="2" customFormat="1" x14ac:dyDescent="0.45"/>
    <row r="656" s="2" customFormat="1" x14ac:dyDescent="0.45"/>
    <row r="657" s="2" customFormat="1" x14ac:dyDescent="0.45"/>
    <row r="658" s="2" customFormat="1" x14ac:dyDescent="0.45"/>
    <row r="659" s="2" customFormat="1" x14ac:dyDescent="0.45"/>
    <row r="660" s="2" customFormat="1" x14ac:dyDescent="0.45"/>
    <row r="661" s="2" customFormat="1" x14ac:dyDescent="0.45"/>
    <row r="662" s="2" customFormat="1" x14ac:dyDescent="0.45"/>
    <row r="663" s="2" customFormat="1" x14ac:dyDescent="0.45"/>
    <row r="664" s="2" customFormat="1" x14ac:dyDescent="0.45"/>
    <row r="665" s="2" customFormat="1" x14ac:dyDescent="0.45"/>
    <row r="666" s="2" customFormat="1" x14ac:dyDescent="0.45"/>
    <row r="667" s="2" customFormat="1" x14ac:dyDescent="0.45"/>
    <row r="668" s="2" customFormat="1" x14ac:dyDescent="0.45"/>
    <row r="669" s="2" customFormat="1" x14ac:dyDescent="0.45"/>
    <row r="670" s="2" customFormat="1" x14ac:dyDescent="0.45"/>
    <row r="671" s="2" customFormat="1" x14ac:dyDescent="0.45"/>
    <row r="672" s="2" customFormat="1" x14ac:dyDescent="0.45"/>
    <row r="673" s="2" customFormat="1" x14ac:dyDescent="0.45"/>
    <row r="674" s="2" customFormat="1" x14ac:dyDescent="0.45"/>
    <row r="675" s="2" customFormat="1" x14ac:dyDescent="0.45"/>
    <row r="676" s="2" customFormat="1" x14ac:dyDescent="0.45"/>
    <row r="677" s="2" customFormat="1" x14ac:dyDescent="0.45"/>
    <row r="678" s="2" customFormat="1" x14ac:dyDescent="0.45"/>
    <row r="679" s="2" customFormat="1" x14ac:dyDescent="0.45"/>
    <row r="680" s="2" customFormat="1" x14ac:dyDescent="0.45"/>
    <row r="681" s="2" customFormat="1" x14ac:dyDescent="0.45"/>
    <row r="682" s="2" customFormat="1" x14ac:dyDescent="0.45"/>
    <row r="683" s="2" customFormat="1" x14ac:dyDescent="0.45"/>
    <row r="684" s="2" customFormat="1" x14ac:dyDescent="0.45"/>
    <row r="685" s="2" customFormat="1" x14ac:dyDescent="0.45"/>
    <row r="686" s="2" customFormat="1" x14ac:dyDescent="0.45"/>
    <row r="687" s="2" customFormat="1" x14ac:dyDescent="0.45"/>
    <row r="688" s="2" customFormat="1" x14ac:dyDescent="0.45"/>
    <row r="689" s="2" customFormat="1" x14ac:dyDescent="0.45"/>
    <row r="690" s="2" customFormat="1" x14ac:dyDescent="0.45"/>
    <row r="691" s="2" customFormat="1" x14ac:dyDescent="0.45"/>
    <row r="692" s="2" customFormat="1" x14ac:dyDescent="0.45"/>
    <row r="693" s="2" customFormat="1" x14ac:dyDescent="0.45"/>
    <row r="694" s="2" customFormat="1" x14ac:dyDescent="0.45"/>
    <row r="695" s="2" customFormat="1" x14ac:dyDescent="0.45"/>
    <row r="696" s="2" customFormat="1" x14ac:dyDescent="0.45"/>
    <row r="697" s="2" customFormat="1" x14ac:dyDescent="0.45"/>
    <row r="698" s="2" customFormat="1" x14ac:dyDescent="0.45"/>
    <row r="699" s="2" customFormat="1" x14ac:dyDescent="0.45"/>
    <row r="700" s="2" customFormat="1" x14ac:dyDescent="0.45"/>
    <row r="701" s="2" customFormat="1" x14ac:dyDescent="0.45"/>
    <row r="702" s="2" customFormat="1" x14ac:dyDescent="0.45"/>
    <row r="703" s="2" customFormat="1" x14ac:dyDescent="0.45"/>
    <row r="704" s="2" customFormat="1" x14ac:dyDescent="0.45"/>
    <row r="705" s="2" customFormat="1" x14ac:dyDescent="0.45"/>
    <row r="706" s="2" customFormat="1" x14ac:dyDescent="0.45"/>
    <row r="707" s="2" customFormat="1" x14ac:dyDescent="0.45"/>
    <row r="708" s="2" customFormat="1" x14ac:dyDescent="0.45"/>
    <row r="709" s="2" customFormat="1" x14ac:dyDescent="0.45"/>
    <row r="710" s="2" customFormat="1" x14ac:dyDescent="0.45"/>
    <row r="711" s="2" customFormat="1" x14ac:dyDescent="0.45"/>
    <row r="712" s="2" customFormat="1" x14ac:dyDescent="0.45"/>
    <row r="713" s="2" customFormat="1" x14ac:dyDescent="0.45"/>
    <row r="714" s="2" customFormat="1" x14ac:dyDescent="0.45"/>
    <row r="715" s="2" customFormat="1" x14ac:dyDescent="0.45"/>
    <row r="716" s="2" customFormat="1" x14ac:dyDescent="0.45"/>
    <row r="717" s="2" customFormat="1" x14ac:dyDescent="0.45"/>
    <row r="718" s="2" customFormat="1" x14ac:dyDescent="0.45"/>
    <row r="719" s="2" customFormat="1" x14ac:dyDescent="0.45"/>
    <row r="720" s="2" customFormat="1" x14ac:dyDescent="0.45"/>
    <row r="721" s="2" customFormat="1" x14ac:dyDescent="0.45"/>
    <row r="722" s="2" customFormat="1" x14ac:dyDescent="0.45"/>
    <row r="723" s="2" customFormat="1" x14ac:dyDescent="0.45"/>
    <row r="724" s="2" customFormat="1" x14ac:dyDescent="0.45"/>
    <row r="725" s="2" customFormat="1" x14ac:dyDescent="0.45"/>
    <row r="726" s="2" customFormat="1" x14ac:dyDescent="0.45"/>
    <row r="727" s="2" customFormat="1" x14ac:dyDescent="0.45"/>
    <row r="728" s="2" customFormat="1" x14ac:dyDescent="0.45"/>
    <row r="729" s="2" customFormat="1" x14ac:dyDescent="0.45"/>
    <row r="730" s="2" customFormat="1" x14ac:dyDescent="0.45"/>
    <row r="731" s="2" customFormat="1" x14ac:dyDescent="0.45"/>
    <row r="732" s="2" customFormat="1" x14ac:dyDescent="0.45"/>
    <row r="733" s="2" customFormat="1" x14ac:dyDescent="0.45"/>
    <row r="734" s="2" customFormat="1" x14ac:dyDescent="0.45"/>
    <row r="735" s="2" customFormat="1" x14ac:dyDescent="0.45"/>
    <row r="736" s="2" customFormat="1" x14ac:dyDescent="0.45"/>
    <row r="737" s="2" customFormat="1" x14ac:dyDescent="0.45"/>
    <row r="738" s="2" customFormat="1" x14ac:dyDescent="0.45"/>
    <row r="739" s="2" customFormat="1" x14ac:dyDescent="0.45"/>
    <row r="740" s="2" customFormat="1" x14ac:dyDescent="0.45"/>
    <row r="741" s="2" customFormat="1" x14ac:dyDescent="0.45"/>
    <row r="742" s="2" customFormat="1" x14ac:dyDescent="0.45"/>
    <row r="743" s="2" customFormat="1" x14ac:dyDescent="0.45"/>
    <row r="744" s="2" customFormat="1" x14ac:dyDescent="0.45"/>
    <row r="745" s="2" customFormat="1" x14ac:dyDescent="0.45"/>
    <row r="746" s="2" customFormat="1" x14ac:dyDescent="0.45"/>
    <row r="747" s="2" customFormat="1" x14ac:dyDescent="0.45"/>
    <row r="748" s="2" customFormat="1" x14ac:dyDescent="0.45"/>
    <row r="749" s="2" customFormat="1" x14ac:dyDescent="0.45"/>
    <row r="750" s="2" customFormat="1" x14ac:dyDescent="0.45"/>
    <row r="751" s="2" customFormat="1" x14ac:dyDescent="0.45"/>
    <row r="752" s="2" customFormat="1" x14ac:dyDescent="0.45"/>
    <row r="753" s="2" customFormat="1" x14ac:dyDescent="0.45"/>
    <row r="754" s="2" customFormat="1" x14ac:dyDescent="0.45"/>
    <row r="755" s="2" customFormat="1" x14ac:dyDescent="0.45"/>
    <row r="756" s="2" customFormat="1" x14ac:dyDescent="0.45"/>
    <row r="757" s="2" customFormat="1" x14ac:dyDescent="0.45"/>
    <row r="758" s="2" customFormat="1" x14ac:dyDescent="0.45"/>
    <row r="759" s="2" customFormat="1" x14ac:dyDescent="0.45"/>
    <row r="760" s="2" customFormat="1" x14ac:dyDescent="0.45"/>
    <row r="761" s="2" customFormat="1" x14ac:dyDescent="0.45"/>
    <row r="762" s="2" customFormat="1" x14ac:dyDescent="0.45"/>
    <row r="763" s="2" customFormat="1" x14ac:dyDescent="0.45"/>
    <row r="764" s="2" customFormat="1" x14ac:dyDescent="0.45"/>
    <row r="765" s="2" customFormat="1" x14ac:dyDescent="0.45"/>
    <row r="766" s="2" customFormat="1" x14ac:dyDescent="0.45"/>
    <row r="767" s="2" customFormat="1" x14ac:dyDescent="0.45"/>
  </sheetData>
  <mergeCells count="4">
    <mergeCell ref="A1:E1"/>
    <mergeCell ref="A2:C2"/>
    <mergeCell ref="D2:E2"/>
    <mergeCell ref="C104:E104"/>
  </mergeCells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997B-5554-4942-81C4-6C2BF9656D50}">
  <dimension ref="A1:K305"/>
  <sheetViews>
    <sheetView showGridLines="0" rightToLeft="1" workbookViewId="0">
      <selection activeCell="C15" sqref="C15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1" ht="36.75" thickBot="1" x14ac:dyDescent="0.5">
      <c r="A1" s="207"/>
      <c r="B1" s="208"/>
      <c r="C1" s="208"/>
      <c r="D1" s="208"/>
      <c r="E1" s="207"/>
      <c r="G1" s="209"/>
      <c r="H1" s="209"/>
      <c r="I1" s="209"/>
      <c r="J1" s="209"/>
      <c r="K1" s="209"/>
    </row>
    <row r="2" spans="1:11" ht="29.25" thickBot="1" x14ac:dyDescent="0.5">
      <c r="A2" s="210" t="s">
        <v>114</v>
      </c>
      <c r="B2" s="210"/>
      <c r="C2" s="210"/>
      <c r="D2" s="211"/>
      <c r="E2" s="211"/>
      <c r="G2" s="212" t="s">
        <v>116</v>
      </c>
      <c r="H2" s="212"/>
      <c r="I2" s="212"/>
      <c r="J2" s="216"/>
      <c r="K2" s="216"/>
    </row>
    <row r="3" spans="1:11" s="9" customFormat="1" ht="18.75" x14ac:dyDescent="0.3">
      <c r="A3" s="4" t="s">
        <v>2</v>
      </c>
      <c r="B3" s="5"/>
      <c r="C3" s="5"/>
      <c r="D3" s="5"/>
      <c r="E3" s="6"/>
      <c r="G3" s="4"/>
      <c r="H3" s="8"/>
      <c r="I3" s="6"/>
      <c r="J3" s="6"/>
      <c r="K3" s="6"/>
    </row>
    <row r="4" spans="1:11" s="9" customFormat="1" ht="19.5" thickBot="1" x14ac:dyDescent="0.35">
      <c r="A4" s="4" t="s">
        <v>3</v>
      </c>
      <c r="B4" s="5"/>
      <c r="C4" s="5"/>
      <c r="D4" s="5"/>
      <c r="E4" s="6"/>
      <c r="G4" s="4" t="s">
        <v>3</v>
      </c>
      <c r="H4" s="8"/>
      <c r="I4" s="6"/>
      <c r="J4" s="6"/>
      <c r="K4" s="6"/>
    </row>
    <row r="5" spans="1:11" s="9" customFormat="1" ht="19.5" thickBot="1" x14ac:dyDescent="0.35">
      <c r="A5" s="10" t="s">
        <v>4</v>
      </c>
      <c r="B5" s="11" t="s">
        <v>131</v>
      </c>
      <c r="C5" s="11" t="s">
        <v>132</v>
      </c>
      <c r="D5" s="11" t="s">
        <v>7</v>
      </c>
      <c r="E5" s="12" t="s">
        <v>8</v>
      </c>
      <c r="G5" s="10" t="s">
        <v>4</v>
      </c>
      <c r="H5" s="13" t="s">
        <v>146</v>
      </c>
      <c r="I5" s="13" t="s">
        <v>151</v>
      </c>
      <c r="J5" s="13" t="s">
        <v>7</v>
      </c>
      <c r="K5" s="12" t="s">
        <v>8</v>
      </c>
    </row>
    <row r="6" spans="1:11" s="9" customFormat="1" ht="19.5" thickTop="1" x14ac:dyDescent="0.3">
      <c r="A6" s="14">
        <v>46178</v>
      </c>
      <c r="B6" s="15">
        <v>389.45</v>
      </c>
      <c r="C6" s="15"/>
      <c r="D6" s="15">
        <f>B6-C6</f>
        <v>389.45</v>
      </c>
      <c r="E6" s="18" t="s">
        <v>249</v>
      </c>
      <c r="G6" s="14">
        <v>46226</v>
      </c>
      <c r="H6" s="34"/>
      <c r="I6" s="34">
        <v>230</v>
      </c>
      <c r="J6" s="34">
        <f>H6-I6</f>
        <v>-230</v>
      </c>
      <c r="K6" s="18" t="s">
        <v>509</v>
      </c>
    </row>
    <row r="7" spans="1:11" s="9" customFormat="1" ht="18.75" x14ac:dyDescent="0.3">
      <c r="A7" s="14">
        <v>46225</v>
      </c>
      <c r="B7" s="17">
        <v>355.74</v>
      </c>
      <c r="C7" s="17"/>
      <c r="D7" s="17">
        <f>D6+B7-C7</f>
        <v>745.19</v>
      </c>
      <c r="E7" s="16" t="s">
        <v>480</v>
      </c>
      <c r="G7" s="14">
        <v>46230</v>
      </c>
      <c r="H7" s="35"/>
      <c r="I7" s="34">
        <v>1334</v>
      </c>
      <c r="J7" s="35">
        <f t="shared" ref="J7:J38" si="0">J6+H7-I7</f>
        <v>-1564</v>
      </c>
      <c r="K7" s="18" t="s">
        <v>514</v>
      </c>
    </row>
    <row r="8" spans="1:11" s="9" customFormat="1" ht="18.75" x14ac:dyDescent="0.3">
      <c r="A8" s="14">
        <v>46226</v>
      </c>
      <c r="B8" s="17"/>
      <c r="C8" s="17">
        <v>70.77</v>
      </c>
      <c r="D8" s="17">
        <f t="shared" ref="D8:D71" si="1">D7+B8-C8</f>
        <v>674.42000000000007</v>
      </c>
      <c r="E8" s="18" t="s">
        <v>509</v>
      </c>
      <c r="G8" s="14">
        <v>46234</v>
      </c>
      <c r="H8" s="35"/>
      <c r="I8" s="35">
        <v>25</v>
      </c>
      <c r="J8" s="35">
        <f t="shared" si="0"/>
        <v>-1589</v>
      </c>
      <c r="K8" s="18" t="s">
        <v>522</v>
      </c>
    </row>
    <row r="9" spans="1:11" s="9" customFormat="1" ht="18.75" x14ac:dyDescent="0.3">
      <c r="A9" s="14">
        <v>46230</v>
      </c>
      <c r="B9" s="17"/>
      <c r="C9" s="17">
        <v>355.74</v>
      </c>
      <c r="D9" s="17">
        <f t="shared" si="1"/>
        <v>318.68000000000006</v>
      </c>
      <c r="E9" s="18" t="s">
        <v>514</v>
      </c>
      <c r="G9" s="14"/>
      <c r="H9" s="35"/>
      <c r="I9" s="35"/>
      <c r="J9" s="35">
        <f t="shared" si="0"/>
        <v>-1589</v>
      </c>
      <c r="K9" s="18"/>
    </row>
    <row r="10" spans="1:11" s="9" customFormat="1" ht="18.75" x14ac:dyDescent="0.3">
      <c r="A10" s="14">
        <v>46234</v>
      </c>
      <c r="B10" s="17"/>
      <c r="C10" s="17">
        <v>14.57</v>
      </c>
      <c r="D10" s="17">
        <f t="shared" si="1"/>
        <v>304.11000000000007</v>
      </c>
      <c r="E10" s="18" t="s">
        <v>544</v>
      </c>
      <c r="G10" s="14"/>
      <c r="H10" s="35"/>
      <c r="I10" s="35"/>
      <c r="J10" s="35">
        <f t="shared" si="0"/>
        <v>-1589</v>
      </c>
      <c r="K10" s="20"/>
    </row>
    <row r="11" spans="1:11" s="9" customFormat="1" ht="18.75" x14ac:dyDescent="0.3">
      <c r="A11" s="14">
        <v>46247</v>
      </c>
      <c r="B11" s="17"/>
      <c r="C11" s="17">
        <v>223.76</v>
      </c>
      <c r="D11" s="60">
        <f t="shared" si="1"/>
        <v>80.35000000000008</v>
      </c>
      <c r="E11" s="16" t="s">
        <v>616</v>
      </c>
      <c r="G11" s="19"/>
      <c r="H11" s="35"/>
      <c r="I11" s="35"/>
      <c r="J11" s="35">
        <f t="shared" si="0"/>
        <v>-1589</v>
      </c>
      <c r="K11" s="20"/>
    </row>
    <row r="12" spans="1:11" s="9" customFormat="1" ht="18.75" x14ac:dyDescent="0.3">
      <c r="A12" s="14">
        <v>46268</v>
      </c>
      <c r="B12" s="17">
        <v>64</v>
      </c>
      <c r="C12" s="17"/>
      <c r="D12" s="17">
        <f t="shared" si="1"/>
        <v>144.35000000000008</v>
      </c>
      <c r="E12" s="18" t="s">
        <v>763</v>
      </c>
      <c r="G12" s="19"/>
      <c r="H12" s="35"/>
      <c r="I12" s="35"/>
      <c r="J12" s="35">
        <f t="shared" si="0"/>
        <v>-1589</v>
      </c>
      <c r="K12" s="20"/>
    </row>
    <row r="13" spans="1:11" s="9" customFormat="1" ht="18.75" x14ac:dyDescent="0.3">
      <c r="A13" s="14">
        <v>46286</v>
      </c>
      <c r="B13" s="17"/>
      <c r="C13" s="17">
        <v>24</v>
      </c>
      <c r="D13" s="17">
        <f t="shared" si="1"/>
        <v>120.35000000000008</v>
      </c>
      <c r="E13" s="18" t="s">
        <v>882</v>
      </c>
      <c r="G13" s="19"/>
      <c r="H13" s="35"/>
      <c r="I13" s="35"/>
      <c r="J13" s="35">
        <f t="shared" si="0"/>
        <v>-1589</v>
      </c>
      <c r="K13" s="20"/>
    </row>
    <row r="14" spans="1:11" s="9" customFormat="1" ht="18.75" x14ac:dyDescent="0.3">
      <c r="A14" s="14"/>
      <c r="B14" s="17"/>
      <c r="C14" s="17">
        <v>120.35</v>
      </c>
      <c r="D14" s="17">
        <f t="shared" si="1"/>
        <v>0</v>
      </c>
      <c r="E14" s="18"/>
      <c r="G14" s="19"/>
      <c r="H14" s="35"/>
      <c r="I14" s="35"/>
      <c r="J14" s="35">
        <f t="shared" si="0"/>
        <v>-1589</v>
      </c>
      <c r="K14" s="20"/>
    </row>
    <row r="15" spans="1:11" s="9" customFormat="1" ht="18.75" x14ac:dyDescent="0.3">
      <c r="A15" s="14"/>
      <c r="B15" s="17"/>
      <c r="C15" s="17"/>
      <c r="D15" s="17">
        <f t="shared" si="1"/>
        <v>0</v>
      </c>
      <c r="E15" s="18"/>
      <c r="G15" s="19"/>
      <c r="H15" s="17"/>
      <c r="I15" s="17"/>
      <c r="J15" s="35">
        <f t="shared" si="0"/>
        <v>-1589</v>
      </c>
      <c r="K15" s="18"/>
    </row>
    <row r="16" spans="1:11" s="9" customFormat="1" ht="18.75" x14ac:dyDescent="0.3">
      <c r="A16" s="19"/>
      <c r="B16" s="17"/>
      <c r="C16" s="17"/>
      <c r="D16" s="17">
        <f t="shared" si="1"/>
        <v>0</v>
      </c>
      <c r="E16" s="18"/>
      <c r="G16" s="19"/>
      <c r="H16" s="17"/>
      <c r="I16" s="17"/>
      <c r="J16" s="35">
        <f t="shared" si="0"/>
        <v>-1589</v>
      </c>
      <c r="K16" s="18"/>
    </row>
    <row r="17" spans="1:11" s="9" customFormat="1" ht="18.75" x14ac:dyDescent="0.3">
      <c r="A17" s="19"/>
      <c r="B17" s="17"/>
      <c r="C17" s="17"/>
      <c r="D17" s="17">
        <f t="shared" si="1"/>
        <v>0</v>
      </c>
      <c r="E17" s="18"/>
      <c r="G17" s="19"/>
      <c r="H17" s="17"/>
      <c r="I17" s="17"/>
      <c r="J17" s="35">
        <f t="shared" si="0"/>
        <v>-1589</v>
      </c>
      <c r="K17" s="18"/>
    </row>
    <row r="18" spans="1:11" s="9" customFormat="1" ht="18.75" x14ac:dyDescent="0.3">
      <c r="A18" s="19"/>
      <c r="B18" s="17"/>
      <c r="C18" s="17"/>
      <c r="D18" s="17">
        <f t="shared" si="1"/>
        <v>0</v>
      </c>
      <c r="E18" s="18"/>
      <c r="G18" s="19"/>
      <c r="H18" s="35"/>
      <c r="I18" s="35"/>
      <c r="J18" s="35">
        <f t="shared" si="0"/>
        <v>-1589</v>
      </c>
      <c r="K18" s="20"/>
    </row>
    <row r="19" spans="1:11" s="9" customFormat="1" ht="18.75" x14ac:dyDescent="0.3">
      <c r="A19" s="19"/>
      <c r="B19" s="17"/>
      <c r="C19" s="17"/>
      <c r="D19" s="17">
        <f t="shared" si="1"/>
        <v>0</v>
      </c>
      <c r="E19" s="18"/>
      <c r="G19" s="19"/>
      <c r="H19" s="35"/>
      <c r="I19" s="35"/>
      <c r="J19" s="35">
        <f t="shared" si="0"/>
        <v>-1589</v>
      </c>
      <c r="K19" s="20"/>
    </row>
    <row r="20" spans="1:11" s="9" customFormat="1" ht="18.75" x14ac:dyDescent="0.3">
      <c r="A20" s="19"/>
      <c r="B20" s="17"/>
      <c r="C20" s="17"/>
      <c r="D20" s="17">
        <f t="shared" si="1"/>
        <v>0</v>
      </c>
      <c r="E20" s="18"/>
      <c r="G20" s="19"/>
      <c r="H20" s="35"/>
      <c r="I20" s="35"/>
      <c r="J20" s="35">
        <f t="shared" si="0"/>
        <v>-1589</v>
      </c>
      <c r="K20" s="20"/>
    </row>
    <row r="21" spans="1:11" s="9" customFormat="1" ht="18.75" x14ac:dyDescent="0.3">
      <c r="A21" s="19"/>
      <c r="B21" s="17"/>
      <c r="C21" s="17"/>
      <c r="D21" s="17">
        <f t="shared" si="1"/>
        <v>0</v>
      </c>
      <c r="E21" s="18"/>
      <c r="G21" s="19"/>
      <c r="H21" s="35"/>
      <c r="I21" s="35"/>
      <c r="J21" s="35">
        <f t="shared" si="0"/>
        <v>-1589</v>
      </c>
      <c r="K21" s="20"/>
    </row>
    <row r="22" spans="1:11" s="9" customFormat="1" ht="18.75" x14ac:dyDescent="0.3">
      <c r="A22" s="19"/>
      <c r="B22" s="17"/>
      <c r="C22" s="17"/>
      <c r="D22" s="17">
        <f t="shared" si="1"/>
        <v>0</v>
      </c>
      <c r="E22" s="18"/>
      <c r="G22" s="19"/>
      <c r="H22" s="35"/>
      <c r="I22" s="35"/>
      <c r="J22" s="35">
        <f t="shared" si="0"/>
        <v>-1589</v>
      </c>
      <c r="K22" s="20"/>
    </row>
    <row r="23" spans="1:11" s="9" customFormat="1" ht="18.75" x14ac:dyDescent="0.3">
      <c r="A23" s="19"/>
      <c r="B23" s="17"/>
      <c r="C23" s="17"/>
      <c r="D23" s="17">
        <f t="shared" si="1"/>
        <v>0</v>
      </c>
      <c r="E23" s="18"/>
      <c r="G23" s="19"/>
      <c r="H23" s="35"/>
      <c r="I23" s="35"/>
      <c r="J23" s="35">
        <f t="shared" si="0"/>
        <v>-1589</v>
      </c>
      <c r="K23" s="20"/>
    </row>
    <row r="24" spans="1:11" s="9" customFormat="1" ht="18.75" x14ac:dyDescent="0.3">
      <c r="A24" s="19"/>
      <c r="B24" s="17"/>
      <c r="C24" s="17"/>
      <c r="D24" s="17">
        <f t="shared" si="1"/>
        <v>0</v>
      </c>
      <c r="E24" s="18"/>
      <c r="G24" s="19"/>
      <c r="H24" s="35"/>
      <c r="I24" s="35"/>
      <c r="J24" s="35">
        <f t="shared" si="0"/>
        <v>-1589</v>
      </c>
      <c r="K24" s="20"/>
    </row>
    <row r="25" spans="1:11" s="9" customFormat="1" ht="18.75" x14ac:dyDescent="0.3">
      <c r="A25" s="19"/>
      <c r="B25" s="17"/>
      <c r="C25" s="17"/>
      <c r="D25" s="17">
        <f t="shared" si="1"/>
        <v>0</v>
      </c>
      <c r="E25" s="18"/>
      <c r="G25" s="19"/>
      <c r="H25" s="35"/>
      <c r="I25" s="35"/>
      <c r="J25" s="35">
        <f t="shared" si="0"/>
        <v>-1589</v>
      </c>
      <c r="K25" s="20"/>
    </row>
    <row r="26" spans="1:11" s="9" customFormat="1" ht="18.75" x14ac:dyDescent="0.3">
      <c r="A26" s="19"/>
      <c r="B26" s="17"/>
      <c r="C26" s="17"/>
      <c r="D26" s="17">
        <f t="shared" si="1"/>
        <v>0</v>
      </c>
      <c r="E26" s="18"/>
      <c r="G26" s="19"/>
      <c r="H26" s="35"/>
      <c r="I26" s="35"/>
      <c r="J26" s="35">
        <f t="shared" si="0"/>
        <v>-1589</v>
      </c>
      <c r="K26" s="20"/>
    </row>
    <row r="27" spans="1:11" s="9" customFormat="1" ht="18.75" x14ac:dyDescent="0.3">
      <c r="A27" s="19"/>
      <c r="B27" s="17"/>
      <c r="C27" s="17"/>
      <c r="D27" s="17">
        <f t="shared" si="1"/>
        <v>0</v>
      </c>
      <c r="E27" s="18"/>
      <c r="G27" s="19"/>
      <c r="H27" s="35"/>
      <c r="I27" s="35"/>
      <c r="J27" s="35">
        <f t="shared" si="0"/>
        <v>-1589</v>
      </c>
      <c r="K27" s="20"/>
    </row>
    <row r="28" spans="1:11" s="9" customFormat="1" ht="18.75" x14ac:dyDescent="0.3">
      <c r="A28" s="19"/>
      <c r="B28" s="17"/>
      <c r="C28" s="17"/>
      <c r="D28" s="17">
        <f t="shared" si="1"/>
        <v>0</v>
      </c>
      <c r="E28" s="18"/>
      <c r="G28" s="19"/>
      <c r="H28" s="35"/>
      <c r="I28" s="35"/>
      <c r="J28" s="35">
        <f t="shared" si="0"/>
        <v>-1589</v>
      </c>
      <c r="K28" s="20"/>
    </row>
    <row r="29" spans="1:11" s="9" customFormat="1" ht="18.75" x14ac:dyDescent="0.3">
      <c r="A29" s="19"/>
      <c r="B29" s="17"/>
      <c r="C29" s="17"/>
      <c r="D29" s="17">
        <f t="shared" si="1"/>
        <v>0</v>
      </c>
      <c r="E29" s="18"/>
      <c r="G29" s="19"/>
      <c r="H29" s="35"/>
      <c r="I29" s="35"/>
      <c r="J29" s="35">
        <f t="shared" si="0"/>
        <v>-1589</v>
      </c>
      <c r="K29" s="20"/>
    </row>
    <row r="30" spans="1:11" s="9" customFormat="1" ht="18.75" x14ac:dyDescent="0.3">
      <c r="A30" s="19"/>
      <c r="B30" s="17"/>
      <c r="C30" s="17"/>
      <c r="D30" s="17">
        <f t="shared" si="1"/>
        <v>0</v>
      </c>
      <c r="E30" s="18"/>
      <c r="G30" s="19"/>
      <c r="H30" s="35"/>
      <c r="I30" s="35"/>
      <c r="J30" s="35">
        <f t="shared" si="0"/>
        <v>-1589</v>
      </c>
      <c r="K30" s="20"/>
    </row>
    <row r="31" spans="1:11" s="9" customFormat="1" ht="18.75" x14ac:dyDescent="0.3">
      <c r="A31" s="19"/>
      <c r="B31" s="17"/>
      <c r="C31" s="17"/>
      <c r="D31" s="17">
        <f t="shared" si="1"/>
        <v>0</v>
      </c>
      <c r="E31" s="18"/>
      <c r="G31" s="19"/>
      <c r="H31" s="35"/>
      <c r="I31" s="35"/>
      <c r="J31" s="35">
        <f t="shared" si="0"/>
        <v>-1589</v>
      </c>
      <c r="K31" s="20"/>
    </row>
    <row r="32" spans="1:11" s="9" customFormat="1" ht="18.75" x14ac:dyDescent="0.3">
      <c r="A32" s="19"/>
      <c r="B32" s="17"/>
      <c r="C32" s="17"/>
      <c r="D32" s="17">
        <f t="shared" si="1"/>
        <v>0</v>
      </c>
      <c r="E32" s="18"/>
      <c r="G32" s="19"/>
      <c r="H32" s="35"/>
      <c r="I32" s="35"/>
      <c r="J32" s="35">
        <f t="shared" si="0"/>
        <v>-1589</v>
      </c>
      <c r="K32" s="20"/>
    </row>
    <row r="33" spans="1:11" s="9" customFormat="1" ht="18.75" x14ac:dyDescent="0.3">
      <c r="A33" s="19"/>
      <c r="B33" s="17"/>
      <c r="C33" s="17"/>
      <c r="D33" s="17">
        <f t="shared" si="1"/>
        <v>0</v>
      </c>
      <c r="E33" s="18"/>
      <c r="G33" s="19"/>
      <c r="H33" s="35"/>
      <c r="I33" s="35"/>
      <c r="J33" s="35">
        <f t="shared" si="0"/>
        <v>-1589</v>
      </c>
      <c r="K33" s="20"/>
    </row>
    <row r="34" spans="1:11" s="9" customFormat="1" ht="18.75" x14ac:dyDescent="0.3">
      <c r="A34" s="19"/>
      <c r="B34" s="17"/>
      <c r="C34" s="17"/>
      <c r="D34" s="17">
        <f t="shared" si="1"/>
        <v>0</v>
      </c>
      <c r="E34" s="18"/>
      <c r="G34" s="19"/>
      <c r="H34" s="35"/>
      <c r="I34" s="35"/>
      <c r="J34" s="35">
        <f t="shared" si="0"/>
        <v>-1589</v>
      </c>
      <c r="K34" s="20"/>
    </row>
    <row r="35" spans="1:11" s="9" customFormat="1" ht="18.75" x14ac:dyDescent="0.3">
      <c r="A35" s="19"/>
      <c r="B35" s="17"/>
      <c r="C35" s="17"/>
      <c r="D35" s="17">
        <f t="shared" si="1"/>
        <v>0</v>
      </c>
      <c r="E35" s="18"/>
      <c r="G35" s="19"/>
      <c r="H35" s="35"/>
      <c r="I35" s="35"/>
      <c r="J35" s="35">
        <f t="shared" si="0"/>
        <v>-1589</v>
      </c>
      <c r="K35" s="20"/>
    </row>
    <row r="36" spans="1:11" s="9" customFormat="1" ht="18.75" x14ac:dyDescent="0.3">
      <c r="A36" s="19"/>
      <c r="B36" s="17"/>
      <c r="C36" s="17"/>
      <c r="D36" s="17">
        <f t="shared" si="1"/>
        <v>0</v>
      </c>
      <c r="E36" s="18"/>
      <c r="G36" s="19"/>
      <c r="H36" s="35"/>
      <c r="I36" s="35"/>
      <c r="J36" s="35">
        <f t="shared" si="0"/>
        <v>-1589</v>
      </c>
      <c r="K36" s="20"/>
    </row>
    <row r="37" spans="1:11" s="9" customFormat="1" ht="18.75" x14ac:dyDescent="0.3">
      <c r="A37" s="19"/>
      <c r="B37" s="17"/>
      <c r="C37" s="17"/>
      <c r="D37" s="17">
        <f t="shared" si="1"/>
        <v>0</v>
      </c>
      <c r="E37" s="18"/>
      <c r="G37" s="19"/>
      <c r="H37" s="35"/>
      <c r="I37" s="35"/>
      <c r="J37" s="35">
        <f t="shared" si="0"/>
        <v>-1589</v>
      </c>
      <c r="K37" s="20"/>
    </row>
    <row r="38" spans="1:11" s="9" customFormat="1" ht="19.5" thickBot="1" x14ac:dyDescent="0.35">
      <c r="A38" s="19"/>
      <c r="B38" s="17"/>
      <c r="C38" s="17"/>
      <c r="D38" s="17">
        <f t="shared" si="1"/>
        <v>0</v>
      </c>
      <c r="E38" s="18"/>
      <c r="G38" s="19"/>
      <c r="H38" s="35"/>
      <c r="I38" s="35"/>
      <c r="J38" s="35">
        <f t="shared" si="0"/>
        <v>-1589</v>
      </c>
      <c r="K38" s="20"/>
    </row>
    <row r="39" spans="1:11" s="9" customFormat="1" ht="18.75" hidden="1" x14ac:dyDescent="0.3">
      <c r="A39" s="19"/>
      <c r="B39" s="17"/>
      <c r="C39" s="17"/>
      <c r="D39" s="17">
        <f t="shared" si="1"/>
        <v>0</v>
      </c>
      <c r="E39" s="18"/>
      <c r="G39" s="19"/>
      <c r="H39" s="35"/>
      <c r="I39" s="35"/>
      <c r="J39" s="35">
        <f t="shared" ref="J39:J70" si="2">J38+H39-I39</f>
        <v>-1589</v>
      </c>
      <c r="K39" s="20"/>
    </row>
    <row r="40" spans="1:11" s="9" customFormat="1" ht="18.75" hidden="1" x14ac:dyDescent="0.3">
      <c r="A40" s="19"/>
      <c r="B40" s="17"/>
      <c r="C40" s="17"/>
      <c r="D40" s="17">
        <f t="shared" si="1"/>
        <v>0</v>
      </c>
      <c r="E40" s="18"/>
      <c r="G40" s="19"/>
      <c r="H40" s="35"/>
      <c r="I40" s="35"/>
      <c r="J40" s="35">
        <f t="shared" si="2"/>
        <v>-1589</v>
      </c>
      <c r="K40" s="20"/>
    </row>
    <row r="41" spans="1:11" s="9" customFormat="1" ht="18.75" hidden="1" x14ac:dyDescent="0.3">
      <c r="A41" s="19"/>
      <c r="B41" s="17"/>
      <c r="C41" s="17"/>
      <c r="D41" s="17">
        <f t="shared" si="1"/>
        <v>0</v>
      </c>
      <c r="E41" s="18"/>
      <c r="G41" s="19"/>
      <c r="H41" s="35"/>
      <c r="I41" s="35"/>
      <c r="J41" s="35">
        <f t="shared" si="2"/>
        <v>-1589</v>
      </c>
      <c r="K41" s="20"/>
    </row>
    <row r="42" spans="1:11" s="9" customFormat="1" ht="18.75" hidden="1" x14ac:dyDescent="0.3">
      <c r="A42" s="19"/>
      <c r="B42" s="17"/>
      <c r="C42" s="17"/>
      <c r="D42" s="17">
        <f t="shared" si="1"/>
        <v>0</v>
      </c>
      <c r="E42" s="18"/>
      <c r="G42" s="19"/>
      <c r="H42" s="35"/>
      <c r="I42" s="35"/>
      <c r="J42" s="35">
        <f t="shared" si="2"/>
        <v>-1589</v>
      </c>
      <c r="K42" s="20"/>
    </row>
    <row r="43" spans="1:11" s="9" customFormat="1" ht="18.75" hidden="1" x14ac:dyDescent="0.3">
      <c r="A43" s="19"/>
      <c r="B43" s="17"/>
      <c r="C43" s="17"/>
      <c r="D43" s="17">
        <f t="shared" si="1"/>
        <v>0</v>
      </c>
      <c r="E43" s="18"/>
      <c r="G43" s="19"/>
      <c r="H43" s="35"/>
      <c r="I43" s="35"/>
      <c r="J43" s="35">
        <f t="shared" si="2"/>
        <v>-1589</v>
      </c>
      <c r="K43" s="20"/>
    </row>
    <row r="44" spans="1:11" s="9" customFormat="1" ht="18.75" hidden="1" x14ac:dyDescent="0.3">
      <c r="A44" s="19"/>
      <c r="B44" s="17"/>
      <c r="C44" s="17"/>
      <c r="D44" s="17">
        <f t="shared" si="1"/>
        <v>0</v>
      </c>
      <c r="E44" s="18"/>
      <c r="G44" s="19"/>
      <c r="H44" s="35"/>
      <c r="I44" s="35"/>
      <c r="J44" s="35">
        <f t="shared" si="2"/>
        <v>-1589</v>
      </c>
      <c r="K44" s="20"/>
    </row>
    <row r="45" spans="1:11" s="9" customFormat="1" ht="18.75" hidden="1" x14ac:dyDescent="0.3">
      <c r="A45" s="19"/>
      <c r="B45" s="17"/>
      <c r="C45" s="17"/>
      <c r="D45" s="17">
        <f t="shared" si="1"/>
        <v>0</v>
      </c>
      <c r="E45" s="18"/>
      <c r="G45" s="19"/>
      <c r="H45" s="35"/>
      <c r="I45" s="35"/>
      <c r="J45" s="35">
        <f t="shared" si="2"/>
        <v>-1589</v>
      </c>
      <c r="K45" s="20"/>
    </row>
    <row r="46" spans="1:11" s="9" customFormat="1" ht="18.75" hidden="1" x14ac:dyDescent="0.3">
      <c r="A46" s="19"/>
      <c r="B46" s="17"/>
      <c r="C46" s="17"/>
      <c r="D46" s="17">
        <f t="shared" si="1"/>
        <v>0</v>
      </c>
      <c r="E46" s="18"/>
      <c r="G46" s="19"/>
      <c r="H46" s="35"/>
      <c r="I46" s="35"/>
      <c r="J46" s="35">
        <f t="shared" si="2"/>
        <v>-1589</v>
      </c>
      <c r="K46" s="20"/>
    </row>
    <row r="47" spans="1:11" s="9" customFormat="1" ht="18.75" hidden="1" x14ac:dyDescent="0.3">
      <c r="A47" s="19"/>
      <c r="B47" s="17"/>
      <c r="C47" s="17"/>
      <c r="D47" s="17">
        <f t="shared" si="1"/>
        <v>0</v>
      </c>
      <c r="E47" s="18"/>
      <c r="G47" s="19"/>
      <c r="H47" s="35"/>
      <c r="I47" s="35"/>
      <c r="J47" s="35">
        <f t="shared" si="2"/>
        <v>-1589</v>
      </c>
      <c r="K47" s="20"/>
    </row>
    <row r="48" spans="1:11" s="9" customFormat="1" ht="18.75" hidden="1" x14ac:dyDescent="0.3">
      <c r="A48" s="19"/>
      <c r="B48" s="17"/>
      <c r="C48" s="17"/>
      <c r="D48" s="17">
        <f t="shared" si="1"/>
        <v>0</v>
      </c>
      <c r="E48" s="18"/>
      <c r="G48" s="19"/>
      <c r="H48" s="35"/>
      <c r="I48" s="35"/>
      <c r="J48" s="35">
        <f t="shared" si="2"/>
        <v>-1589</v>
      </c>
      <c r="K48" s="20"/>
    </row>
    <row r="49" spans="1:11" s="9" customFormat="1" ht="18.75" hidden="1" x14ac:dyDescent="0.3">
      <c r="A49" s="19"/>
      <c r="B49" s="17"/>
      <c r="C49" s="17"/>
      <c r="D49" s="17">
        <f t="shared" si="1"/>
        <v>0</v>
      </c>
      <c r="E49" s="18"/>
      <c r="G49" s="19"/>
      <c r="H49" s="35"/>
      <c r="I49" s="35"/>
      <c r="J49" s="35">
        <f t="shared" si="2"/>
        <v>-1589</v>
      </c>
      <c r="K49" s="20"/>
    </row>
    <row r="50" spans="1:11" s="9" customFormat="1" ht="18.75" hidden="1" x14ac:dyDescent="0.3">
      <c r="A50" s="19"/>
      <c r="B50" s="17"/>
      <c r="C50" s="17"/>
      <c r="D50" s="17">
        <f t="shared" si="1"/>
        <v>0</v>
      </c>
      <c r="E50" s="18"/>
      <c r="G50" s="19"/>
      <c r="H50" s="35"/>
      <c r="I50" s="35"/>
      <c r="J50" s="35">
        <f t="shared" si="2"/>
        <v>-1589</v>
      </c>
      <c r="K50" s="20"/>
    </row>
    <row r="51" spans="1:11" s="9" customFormat="1" ht="18.75" hidden="1" x14ac:dyDescent="0.3">
      <c r="A51" s="19"/>
      <c r="B51" s="17"/>
      <c r="C51" s="17"/>
      <c r="D51" s="17">
        <f t="shared" si="1"/>
        <v>0</v>
      </c>
      <c r="E51" s="18"/>
      <c r="G51" s="19"/>
      <c r="H51" s="35"/>
      <c r="I51" s="35"/>
      <c r="J51" s="35">
        <f t="shared" si="2"/>
        <v>-1589</v>
      </c>
      <c r="K51" s="20"/>
    </row>
    <row r="52" spans="1:11" s="9" customFormat="1" ht="18.75" hidden="1" x14ac:dyDescent="0.3">
      <c r="A52" s="19"/>
      <c r="B52" s="17"/>
      <c r="C52" s="17"/>
      <c r="D52" s="17">
        <f t="shared" si="1"/>
        <v>0</v>
      </c>
      <c r="E52" s="18"/>
      <c r="G52" s="19"/>
      <c r="H52" s="35"/>
      <c r="I52" s="35"/>
      <c r="J52" s="35">
        <f t="shared" si="2"/>
        <v>-1589</v>
      </c>
      <c r="K52" s="20"/>
    </row>
    <row r="53" spans="1:11" s="9" customFormat="1" ht="18.75" hidden="1" x14ac:dyDescent="0.3">
      <c r="A53" s="19"/>
      <c r="B53" s="17"/>
      <c r="C53" s="17"/>
      <c r="D53" s="17">
        <f t="shared" si="1"/>
        <v>0</v>
      </c>
      <c r="E53" s="18"/>
      <c r="G53" s="19"/>
      <c r="H53" s="35"/>
      <c r="I53" s="35"/>
      <c r="J53" s="35">
        <f t="shared" si="2"/>
        <v>-1589</v>
      </c>
      <c r="K53" s="20"/>
    </row>
    <row r="54" spans="1:11" s="9" customFormat="1" ht="18.75" hidden="1" x14ac:dyDescent="0.3">
      <c r="A54" s="19"/>
      <c r="B54" s="17"/>
      <c r="C54" s="17"/>
      <c r="D54" s="17">
        <f t="shared" si="1"/>
        <v>0</v>
      </c>
      <c r="E54" s="18"/>
      <c r="G54" s="19"/>
      <c r="H54" s="35"/>
      <c r="I54" s="35"/>
      <c r="J54" s="35">
        <f t="shared" si="2"/>
        <v>-1589</v>
      </c>
      <c r="K54" s="20"/>
    </row>
    <row r="55" spans="1:11" s="9" customFormat="1" ht="18.75" hidden="1" x14ac:dyDescent="0.3">
      <c r="A55" s="19"/>
      <c r="B55" s="17"/>
      <c r="C55" s="17"/>
      <c r="D55" s="17">
        <f t="shared" si="1"/>
        <v>0</v>
      </c>
      <c r="E55" s="18"/>
      <c r="G55" s="19"/>
      <c r="H55" s="35"/>
      <c r="I55" s="35"/>
      <c r="J55" s="35">
        <f t="shared" si="2"/>
        <v>-1589</v>
      </c>
      <c r="K55" s="20"/>
    </row>
    <row r="56" spans="1:11" s="9" customFormat="1" ht="18.75" hidden="1" x14ac:dyDescent="0.3">
      <c r="A56" s="19"/>
      <c r="B56" s="17"/>
      <c r="C56" s="17"/>
      <c r="D56" s="17">
        <f t="shared" si="1"/>
        <v>0</v>
      </c>
      <c r="E56" s="18"/>
      <c r="G56" s="19"/>
      <c r="H56" s="35"/>
      <c r="I56" s="35"/>
      <c r="J56" s="35">
        <f t="shared" si="2"/>
        <v>-1589</v>
      </c>
      <c r="K56" s="20"/>
    </row>
    <row r="57" spans="1:11" s="9" customFormat="1" ht="18.75" hidden="1" x14ac:dyDescent="0.3">
      <c r="A57" s="19"/>
      <c r="B57" s="17"/>
      <c r="C57" s="17"/>
      <c r="D57" s="17">
        <f t="shared" si="1"/>
        <v>0</v>
      </c>
      <c r="E57" s="18"/>
      <c r="G57" s="19"/>
      <c r="H57" s="35"/>
      <c r="I57" s="35"/>
      <c r="J57" s="35">
        <f t="shared" si="2"/>
        <v>-1589</v>
      </c>
      <c r="K57" s="20"/>
    </row>
    <row r="58" spans="1:11" s="9" customFormat="1" ht="18.75" hidden="1" x14ac:dyDescent="0.3">
      <c r="A58" s="19"/>
      <c r="B58" s="17"/>
      <c r="C58" s="17"/>
      <c r="D58" s="17">
        <f t="shared" si="1"/>
        <v>0</v>
      </c>
      <c r="E58" s="18"/>
      <c r="G58" s="19"/>
      <c r="H58" s="35"/>
      <c r="I58" s="35"/>
      <c r="J58" s="35">
        <f t="shared" si="2"/>
        <v>-1589</v>
      </c>
      <c r="K58" s="20"/>
    </row>
    <row r="59" spans="1:11" s="9" customFormat="1" ht="18.75" hidden="1" x14ac:dyDescent="0.3">
      <c r="A59" s="19"/>
      <c r="B59" s="17"/>
      <c r="C59" s="17"/>
      <c r="D59" s="17">
        <f t="shared" si="1"/>
        <v>0</v>
      </c>
      <c r="E59" s="18"/>
      <c r="G59" s="19"/>
      <c r="H59" s="35"/>
      <c r="I59" s="35"/>
      <c r="J59" s="35">
        <f t="shared" si="2"/>
        <v>-1589</v>
      </c>
      <c r="K59" s="20"/>
    </row>
    <row r="60" spans="1:11" s="9" customFormat="1" ht="18.75" hidden="1" x14ac:dyDescent="0.3">
      <c r="A60" s="19"/>
      <c r="B60" s="17"/>
      <c r="C60" s="17"/>
      <c r="D60" s="17">
        <f t="shared" si="1"/>
        <v>0</v>
      </c>
      <c r="E60" s="18"/>
      <c r="G60" s="19"/>
      <c r="H60" s="35"/>
      <c r="I60" s="35"/>
      <c r="J60" s="35">
        <f t="shared" si="2"/>
        <v>-1589</v>
      </c>
      <c r="K60" s="20"/>
    </row>
    <row r="61" spans="1:11" s="9" customFormat="1" ht="18.75" hidden="1" x14ac:dyDescent="0.3">
      <c r="A61" s="19"/>
      <c r="B61" s="17"/>
      <c r="C61" s="17"/>
      <c r="D61" s="17">
        <f t="shared" si="1"/>
        <v>0</v>
      </c>
      <c r="E61" s="18"/>
      <c r="G61" s="19"/>
      <c r="H61" s="35"/>
      <c r="I61" s="35"/>
      <c r="J61" s="35">
        <f t="shared" si="2"/>
        <v>-1589</v>
      </c>
      <c r="K61" s="20"/>
    </row>
    <row r="62" spans="1:11" s="9" customFormat="1" ht="18.75" hidden="1" x14ac:dyDescent="0.3">
      <c r="A62" s="19"/>
      <c r="B62" s="17"/>
      <c r="C62" s="17"/>
      <c r="D62" s="17">
        <f t="shared" si="1"/>
        <v>0</v>
      </c>
      <c r="E62" s="18"/>
      <c r="G62" s="19"/>
      <c r="H62" s="35"/>
      <c r="I62" s="35"/>
      <c r="J62" s="35">
        <f t="shared" si="2"/>
        <v>-1589</v>
      </c>
      <c r="K62" s="20"/>
    </row>
    <row r="63" spans="1:11" s="9" customFormat="1" ht="18.75" hidden="1" x14ac:dyDescent="0.3">
      <c r="A63" s="19"/>
      <c r="B63" s="17"/>
      <c r="C63" s="17"/>
      <c r="D63" s="17">
        <f t="shared" si="1"/>
        <v>0</v>
      </c>
      <c r="E63" s="18"/>
      <c r="G63" s="19"/>
      <c r="H63" s="35"/>
      <c r="I63" s="35"/>
      <c r="J63" s="35">
        <f t="shared" si="2"/>
        <v>-1589</v>
      </c>
      <c r="K63" s="20"/>
    </row>
    <row r="64" spans="1:11" s="9" customFormat="1" ht="18.75" hidden="1" x14ac:dyDescent="0.3">
      <c r="A64" s="19"/>
      <c r="B64" s="17"/>
      <c r="C64" s="17"/>
      <c r="D64" s="17">
        <f t="shared" si="1"/>
        <v>0</v>
      </c>
      <c r="E64" s="18"/>
      <c r="G64" s="19"/>
      <c r="H64" s="35"/>
      <c r="I64" s="35"/>
      <c r="J64" s="35">
        <f t="shared" si="2"/>
        <v>-1589</v>
      </c>
      <c r="K64" s="20"/>
    </row>
    <row r="65" spans="1:11" s="9" customFormat="1" ht="18.75" hidden="1" x14ac:dyDescent="0.3">
      <c r="A65" s="19"/>
      <c r="B65" s="17"/>
      <c r="C65" s="17"/>
      <c r="D65" s="17">
        <f t="shared" si="1"/>
        <v>0</v>
      </c>
      <c r="E65" s="18"/>
      <c r="G65" s="19"/>
      <c r="H65" s="35"/>
      <c r="I65" s="35"/>
      <c r="J65" s="35">
        <f t="shared" si="2"/>
        <v>-1589</v>
      </c>
      <c r="K65" s="20"/>
    </row>
    <row r="66" spans="1:11" s="9" customFormat="1" ht="18.75" hidden="1" x14ac:dyDescent="0.3">
      <c r="A66" s="19"/>
      <c r="B66" s="17"/>
      <c r="C66" s="17"/>
      <c r="D66" s="17">
        <f t="shared" si="1"/>
        <v>0</v>
      </c>
      <c r="E66" s="18"/>
      <c r="G66" s="19"/>
      <c r="H66" s="35"/>
      <c r="I66" s="35"/>
      <c r="J66" s="35">
        <f t="shared" si="2"/>
        <v>-1589</v>
      </c>
      <c r="K66" s="20"/>
    </row>
    <row r="67" spans="1:11" s="9" customFormat="1" ht="18.75" hidden="1" x14ac:dyDescent="0.3">
      <c r="A67" s="19"/>
      <c r="B67" s="17"/>
      <c r="C67" s="17"/>
      <c r="D67" s="17">
        <f t="shared" si="1"/>
        <v>0</v>
      </c>
      <c r="E67" s="18"/>
      <c r="G67" s="19"/>
      <c r="H67" s="35"/>
      <c r="I67" s="35"/>
      <c r="J67" s="35">
        <f t="shared" si="2"/>
        <v>-1589</v>
      </c>
      <c r="K67" s="20"/>
    </row>
    <row r="68" spans="1:11" s="9" customFormat="1" ht="18.75" hidden="1" x14ac:dyDescent="0.3">
      <c r="A68" s="19"/>
      <c r="B68" s="17"/>
      <c r="C68" s="17"/>
      <c r="D68" s="17">
        <f t="shared" si="1"/>
        <v>0</v>
      </c>
      <c r="E68" s="18"/>
      <c r="G68" s="19"/>
      <c r="H68" s="35"/>
      <c r="I68" s="35"/>
      <c r="J68" s="35">
        <f t="shared" si="2"/>
        <v>-1589</v>
      </c>
      <c r="K68" s="20"/>
    </row>
    <row r="69" spans="1:11" s="9" customFormat="1" ht="18.75" hidden="1" x14ac:dyDescent="0.3">
      <c r="A69" s="19"/>
      <c r="B69" s="17"/>
      <c r="C69" s="17"/>
      <c r="D69" s="17">
        <f t="shared" si="1"/>
        <v>0</v>
      </c>
      <c r="E69" s="18"/>
      <c r="G69" s="19"/>
      <c r="H69" s="35"/>
      <c r="I69" s="35"/>
      <c r="J69" s="35">
        <f t="shared" si="2"/>
        <v>-1589</v>
      </c>
      <c r="K69" s="20"/>
    </row>
    <row r="70" spans="1:11" s="9" customFormat="1" ht="18.75" hidden="1" x14ac:dyDescent="0.3">
      <c r="A70" s="19"/>
      <c r="B70" s="17"/>
      <c r="C70" s="17"/>
      <c r="D70" s="17">
        <f t="shared" si="1"/>
        <v>0</v>
      </c>
      <c r="E70" s="18"/>
      <c r="G70" s="19"/>
      <c r="H70" s="35"/>
      <c r="I70" s="35"/>
      <c r="J70" s="35">
        <f t="shared" si="2"/>
        <v>-1589</v>
      </c>
      <c r="K70" s="20"/>
    </row>
    <row r="71" spans="1:11" s="9" customFormat="1" ht="18.75" hidden="1" x14ac:dyDescent="0.3">
      <c r="A71" s="19"/>
      <c r="B71" s="17"/>
      <c r="C71" s="17"/>
      <c r="D71" s="17">
        <f t="shared" si="1"/>
        <v>0</v>
      </c>
      <c r="E71" s="18"/>
      <c r="G71" s="19"/>
      <c r="H71" s="35"/>
      <c r="I71" s="35"/>
      <c r="J71" s="35">
        <f t="shared" ref="J71:J102" si="3">J70+H71-I71</f>
        <v>-1589</v>
      </c>
      <c r="K71" s="20"/>
    </row>
    <row r="72" spans="1:11" s="9" customFormat="1" ht="18.75" hidden="1" x14ac:dyDescent="0.3">
      <c r="A72" s="19"/>
      <c r="B72" s="17"/>
      <c r="C72" s="17"/>
      <c r="D72" s="17">
        <f t="shared" ref="D72:D102" si="4">D71+B72-C72</f>
        <v>0</v>
      </c>
      <c r="E72" s="18"/>
      <c r="G72" s="19"/>
      <c r="H72" s="35"/>
      <c r="I72" s="35"/>
      <c r="J72" s="35">
        <f t="shared" si="3"/>
        <v>-1589</v>
      </c>
      <c r="K72" s="20"/>
    </row>
    <row r="73" spans="1:11" s="9" customFormat="1" ht="18.75" hidden="1" x14ac:dyDescent="0.3">
      <c r="A73" s="19"/>
      <c r="B73" s="17"/>
      <c r="C73" s="17"/>
      <c r="D73" s="17">
        <f t="shared" si="4"/>
        <v>0</v>
      </c>
      <c r="E73" s="18"/>
      <c r="G73" s="19"/>
      <c r="H73" s="35"/>
      <c r="I73" s="35"/>
      <c r="J73" s="35">
        <f t="shared" si="3"/>
        <v>-1589</v>
      </c>
      <c r="K73" s="20"/>
    </row>
    <row r="74" spans="1:11" s="9" customFormat="1" ht="18.75" hidden="1" x14ac:dyDescent="0.3">
      <c r="A74" s="19"/>
      <c r="B74" s="17"/>
      <c r="C74" s="17"/>
      <c r="D74" s="17">
        <f t="shared" si="4"/>
        <v>0</v>
      </c>
      <c r="E74" s="18"/>
      <c r="G74" s="19"/>
      <c r="H74" s="35"/>
      <c r="I74" s="35"/>
      <c r="J74" s="35">
        <f t="shared" si="3"/>
        <v>-1589</v>
      </c>
      <c r="K74" s="18"/>
    </row>
    <row r="75" spans="1:11" s="9" customFormat="1" ht="18.75" hidden="1" x14ac:dyDescent="0.3">
      <c r="A75" s="19"/>
      <c r="B75" s="17"/>
      <c r="C75" s="17"/>
      <c r="D75" s="17">
        <f t="shared" si="4"/>
        <v>0</v>
      </c>
      <c r="E75" s="18"/>
      <c r="G75" s="19"/>
      <c r="H75" s="35"/>
      <c r="I75" s="35"/>
      <c r="J75" s="35">
        <f t="shared" si="3"/>
        <v>-1589</v>
      </c>
      <c r="K75" s="20"/>
    </row>
    <row r="76" spans="1:11" s="9" customFormat="1" ht="18.75" hidden="1" x14ac:dyDescent="0.3">
      <c r="A76" s="19"/>
      <c r="B76" s="17"/>
      <c r="C76" s="17"/>
      <c r="D76" s="17">
        <f t="shared" si="4"/>
        <v>0</v>
      </c>
      <c r="E76" s="18"/>
      <c r="G76" s="19"/>
      <c r="H76" s="35"/>
      <c r="I76" s="35"/>
      <c r="J76" s="35">
        <f t="shared" si="3"/>
        <v>-1589</v>
      </c>
      <c r="K76" s="20"/>
    </row>
    <row r="77" spans="1:11" s="9" customFormat="1" ht="18.75" hidden="1" x14ac:dyDescent="0.3">
      <c r="A77" s="19"/>
      <c r="B77" s="17"/>
      <c r="C77" s="17"/>
      <c r="D77" s="17">
        <f t="shared" si="4"/>
        <v>0</v>
      </c>
      <c r="E77" s="18"/>
      <c r="G77" s="19"/>
      <c r="H77" s="35"/>
      <c r="I77" s="35"/>
      <c r="J77" s="35">
        <f t="shared" si="3"/>
        <v>-1589</v>
      </c>
      <c r="K77" s="20"/>
    </row>
    <row r="78" spans="1:11" s="9" customFormat="1" ht="18.75" hidden="1" x14ac:dyDescent="0.3">
      <c r="A78" s="19"/>
      <c r="B78" s="17"/>
      <c r="C78" s="17"/>
      <c r="D78" s="17">
        <f t="shared" si="4"/>
        <v>0</v>
      </c>
      <c r="E78" s="18"/>
      <c r="G78" s="19"/>
      <c r="H78" s="35"/>
      <c r="I78" s="35"/>
      <c r="J78" s="35">
        <f t="shared" si="3"/>
        <v>-1589</v>
      </c>
      <c r="K78" s="20"/>
    </row>
    <row r="79" spans="1:11" s="9" customFormat="1" ht="18.75" hidden="1" x14ac:dyDescent="0.3">
      <c r="A79" s="19"/>
      <c r="B79" s="17"/>
      <c r="C79" s="17"/>
      <c r="D79" s="17">
        <f t="shared" si="4"/>
        <v>0</v>
      </c>
      <c r="E79" s="18"/>
      <c r="G79" s="19"/>
      <c r="H79" s="35"/>
      <c r="I79" s="35"/>
      <c r="J79" s="35">
        <f t="shared" si="3"/>
        <v>-1589</v>
      </c>
      <c r="K79" s="20"/>
    </row>
    <row r="80" spans="1:11" s="9" customFormat="1" ht="18.75" hidden="1" x14ac:dyDescent="0.3">
      <c r="A80" s="19"/>
      <c r="B80" s="17"/>
      <c r="C80" s="17"/>
      <c r="D80" s="17">
        <f t="shared" si="4"/>
        <v>0</v>
      </c>
      <c r="E80" s="18"/>
      <c r="G80" s="19"/>
      <c r="H80" s="35"/>
      <c r="I80" s="35"/>
      <c r="J80" s="35">
        <f t="shared" si="3"/>
        <v>-1589</v>
      </c>
      <c r="K80" s="20"/>
    </row>
    <row r="81" spans="1:11" s="9" customFormat="1" ht="18.75" hidden="1" x14ac:dyDescent="0.3">
      <c r="A81" s="19"/>
      <c r="B81" s="17"/>
      <c r="C81" s="17"/>
      <c r="D81" s="17">
        <f t="shared" si="4"/>
        <v>0</v>
      </c>
      <c r="E81" s="18"/>
      <c r="G81" s="19"/>
      <c r="H81" s="35"/>
      <c r="I81" s="35"/>
      <c r="J81" s="35">
        <f t="shared" si="3"/>
        <v>-1589</v>
      </c>
      <c r="K81" s="20"/>
    </row>
    <row r="82" spans="1:11" s="9" customFormat="1" ht="18.75" hidden="1" x14ac:dyDescent="0.3">
      <c r="A82" s="19"/>
      <c r="B82" s="17"/>
      <c r="C82" s="17"/>
      <c r="D82" s="17">
        <f t="shared" si="4"/>
        <v>0</v>
      </c>
      <c r="E82" s="18"/>
      <c r="G82" s="19"/>
      <c r="H82" s="35"/>
      <c r="I82" s="35"/>
      <c r="J82" s="35">
        <f t="shared" si="3"/>
        <v>-1589</v>
      </c>
      <c r="K82" s="20"/>
    </row>
    <row r="83" spans="1:11" s="9" customFormat="1" ht="18.75" hidden="1" x14ac:dyDescent="0.3">
      <c r="A83" s="19"/>
      <c r="B83" s="17"/>
      <c r="C83" s="17"/>
      <c r="D83" s="17">
        <f t="shared" si="4"/>
        <v>0</v>
      </c>
      <c r="E83" s="18"/>
      <c r="G83" s="19"/>
      <c r="H83" s="35"/>
      <c r="I83" s="35"/>
      <c r="J83" s="35">
        <f t="shared" si="3"/>
        <v>-1589</v>
      </c>
      <c r="K83" s="20"/>
    </row>
    <row r="84" spans="1:11" s="9" customFormat="1" ht="18.75" hidden="1" x14ac:dyDescent="0.3">
      <c r="A84" s="19"/>
      <c r="B84" s="17"/>
      <c r="C84" s="17"/>
      <c r="D84" s="17">
        <f t="shared" si="4"/>
        <v>0</v>
      </c>
      <c r="E84" s="18"/>
      <c r="G84" s="19"/>
      <c r="H84" s="35"/>
      <c r="I84" s="35"/>
      <c r="J84" s="35">
        <f t="shared" si="3"/>
        <v>-1589</v>
      </c>
      <c r="K84" s="20"/>
    </row>
    <row r="85" spans="1:11" s="9" customFormat="1" ht="18.75" hidden="1" x14ac:dyDescent="0.3">
      <c r="A85" s="19"/>
      <c r="B85" s="17"/>
      <c r="C85" s="17"/>
      <c r="D85" s="17">
        <f t="shared" si="4"/>
        <v>0</v>
      </c>
      <c r="E85" s="18"/>
      <c r="G85" s="19"/>
      <c r="H85" s="35"/>
      <c r="I85" s="35"/>
      <c r="J85" s="35">
        <f t="shared" si="3"/>
        <v>-1589</v>
      </c>
      <c r="K85" s="20"/>
    </row>
    <row r="86" spans="1:11" s="9" customFormat="1" ht="18.75" hidden="1" x14ac:dyDescent="0.3">
      <c r="A86" s="19"/>
      <c r="B86" s="17"/>
      <c r="C86" s="17"/>
      <c r="D86" s="17">
        <f t="shared" si="4"/>
        <v>0</v>
      </c>
      <c r="E86" s="18"/>
      <c r="G86" s="19"/>
      <c r="H86" s="35"/>
      <c r="I86" s="35"/>
      <c r="J86" s="35">
        <f t="shared" si="3"/>
        <v>-1589</v>
      </c>
      <c r="K86" s="20"/>
    </row>
    <row r="87" spans="1:11" s="9" customFormat="1" ht="18.75" hidden="1" x14ac:dyDescent="0.3">
      <c r="A87" s="19"/>
      <c r="B87" s="17"/>
      <c r="C87" s="17"/>
      <c r="D87" s="17">
        <f t="shared" si="4"/>
        <v>0</v>
      </c>
      <c r="E87" s="18"/>
      <c r="G87" s="19"/>
      <c r="H87" s="35"/>
      <c r="I87" s="35"/>
      <c r="J87" s="35">
        <f t="shared" si="3"/>
        <v>-1589</v>
      </c>
      <c r="K87" s="20"/>
    </row>
    <row r="88" spans="1:11" s="9" customFormat="1" ht="18.75" hidden="1" x14ac:dyDescent="0.3">
      <c r="A88" s="19"/>
      <c r="B88" s="17"/>
      <c r="C88" s="17"/>
      <c r="D88" s="17">
        <f t="shared" si="4"/>
        <v>0</v>
      </c>
      <c r="E88" s="18"/>
      <c r="G88" s="19"/>
      <c r="H88" s="35"/>
      <c r="I88" s="35"/>
      <c r="J88" s="35">
        <f t="shared" si="3"/>
        <v>-1589</v>
      </c>
      <c r="K88" s="20"/>
    </row>
    <row r="89" spans="1:11" s="9" customFormat="1" ht="18.75" hidden="1" x14ac:dyDescent="0.3">
      <c r="A89" s="19"/>
      <c r="B89" s="17"/>
      <c r="C89" s="17"/>
      <c r="D89" s="17">
        <f t="shared" si="4"/>
        <v>0</v>
      </c>
      <c r="E89" s="18"/>
      <c r="G89" s="19"/>
      <c r="H89" s="35"/>
      <c r="I89" s="35"/>
      <c r="J89" s="35">
        <f t="shared" si="3"/>
        <v>-1589</v>
      </c>
      <c r="K89" s="20"/>
    </row>
    <row r="90" spans="1:11" s="9" customFormat="1" ht="18.75" hidden="1" x14ac:dyDescent="0.3">
      <c r="A90" s="19"/>
      <c r="B90" s="17"/>
      <c r="C90" s="17"/>
      <c r="D90" s="17">
        <f t="shared" si="4"/>
        <v>0</v>
      </c>
      <c r="E90" s="18"/>
      <c r="G90" s="19"/>
      <c r="H90" s="35"/>
      <c r="I90" s="35"/>
      <c r="J90" s="35">
        <f t="shared" si="3"/>
        <v>-1589</v>
      </c>
      <c r="K90" s="20"/>
    </row>
    <row r="91" spans="1:11" s="9" customFormat="1" ht="18.75" hidden="1" x14ac:dyDescent="0.3">
      <c r="A91" s="19"/>
      <c r="B91" s="17"/>
      <c r="C91" s="17"/>
      <c r="D91" s="17">
        <f t="shared" si="4"/>
        <v>0</v>
      </c>
      <c r="E91" s="18"/>
      <c r="G91" s="19"/>
      <c r="H91" s="35"/>
      <c r="I91" s="35"/>
      <c r="J91" s="35">
        <f t="shared" si="3"/>
        <v>-1589</v>
      </c>
      <c r="K91" s="20"/>
    </row>
    <row r="92" spans="1:11" s="9" customFormat="1" ht="18.75" hidden="1" x14ac:dyDescent="0.3">
      <c r="A92" s="19"/>
      <c r="B92" s="17"/>
      <c r="C92" s="17"/>
      <c r="D92" s="17">
        <f t="shared" si="4"/>
        <v>0</v>
      </c>
      <c r="E92" s="18"/>
      <c r="G92" s="19"/>
      <c r="H92" s="35"/>
      <c r="I92" s="35"/>
      <c r="J92" s="35">
        <f t="shared" si="3"/>
        <v>-1589</v>
      </c>
      <c r="K92" s="20"/>
    </row>
    <row r="93" spans="1:11" s="9" customFormat="1" ht="18.75" hidden="1" x14ac:dyDescent="0.3">
      <c r="A93" s="19"/>
      <c r="B93" s="17"/>
      <c r="C93" s="17"/>
      <c r="D93" s="17">
        <f t="shared" si="4"/>
        <v>0</v>
      </c>
      <c r="E93" s="18"/>
      <c r="G93" s="19"/>
      <c r="H93" s="35"/>
      <c r="I93" s="35"/>
      <c r="J93" s="35">
        <f t="shared" si="3"/>
        <v>-1589</v>
      </c>
      <c r="K93" s="20"/>
    </row>
    <row r="94" spans="1:11" s="9" customFormat="1" ht="18.75" hidden="1" x14ac:dyDescent="0.3">
      <c r="A94" s="19"/>
      <c r="B94" s="17"/>
      <c r="C94" s="17"/>
      <c r="D94" s="17">
        <f t="shared" si="4"/>
        <v>0</v>
      </c>
      <c r="E94" s="18"/>
      <c r="G94" s="19"/>
      <c r="H94" s="35"/>
      <c r="I94" s="35"/>
      <c r="J94" s="35">
        <f t="shared" si="3"/>
        <v>-1589</v>
      </c>
      <c r="K94" s="20"/>
    </row>
    <row r="95" spans="1:11" s="9" customFormat="1" ht="18.75" hidden="1" x14ac:dyDescent="0.3">
      <c r="A95" s="19"/>
      <c r="B95" s="17"/>
      <c r="C95" s="17"/>
      <c r="D95" s="17">
        <f t="shared" si="4"/>
        <v>0</v>
      </c>
      <c r="E95" s="18"/>
      <c r="G95" s="19"/>
      <c r="H95" s="35"/>
      <c r="I95" s="35"/>
      <c r="J95" s="35">
        <f t="shared" si="3"/>
        <v>-1589</v>
      </c>
      <c r="K95" s="20"/>
    </row>
    <row r="96" spans="1:11" s="9" customFormat="1" ht="18.75" hidden="1" x14ac:dyDescent="0.3">
      <c r="A96" s="19"/>
      <c r="B96" s="17"/>
      <c r="C96" s="17"/>
      <c r="D96" s="17">
        <f t="shared" si="4"/>
        <v>0</v>
      </c>
      <c r="E96" s="18"/>
      <c r="G96" s="19"/>
      <c r="H96" s="35"/>
      <c r="I96" s="35"/>
      <c r="J96" s="35">
        <f t="shared" si="3"/>
        <v>-1589</v>
      </c>
      <c r="K96" s="20"/>
    </row>
    <row r="97" spans="1:11" s="9" customFormat="1" ht="18.75" hidden="1" x14ac:dyDescent="0.3">
      <c r="A97" s="19"/>
      <c r="B97" s="17"/>
      <c r="C97" s="17"/>
      <c r="D97" s="17">
        <f t="shared" si="4"/>
        <v>0</v>
      </c>
      <c r="E97" s="18"/>
      <c r="G97" s="19"/>
      <c r="H97" s="35"/>
      <c r="I97" s="35"/>
      <c r="J97" s="35">
        <f t="shared" si="3"/>
        <v>-1589</v>
      </c>
      <c r="K97" s="20"/>
    </row>
    <row r="98" spans="1:11" s="9" customFormat="1" ht="18.75" hidden="1" x14ac:dyDescent="0.3">
      <c r="A98" s="19"/>
      <c r="B98" s="17"/>
      <c r="C98" s="17"/>
      <c r="D98" s="17">
        <f t="shared" si="4"/>
        <v>0</v>
      </c>
      <c r="E98" s="18"/>
      <c r="G98" s="19"/>
      <c r="H98" s="35"/>
      <c r="I98" s="35"/>
      <c r="J98" s="35">
        <f t="shared" si="3"/>
        <v>-1589</v>
      </c>
      <c r="K98" s="20"/>
    </row>
    <row r="99" spans="1:11" s="9" customFormat="1" ht="18.75" hidden="1" x14ac:dyDescent="0.3">
      <c r="A99" s="19"/>
      <c r="B99" s="17"/>
      <c r="C99" s="17"/>
      <c r="D99" s="17">
        <f t="shared" si="4"/>
        <v>0</v>
      </c>
      <c r="E99" s="18"/>
      <c r="G99" s="19"/>
      <c r="H99" s="35"/>
      <c r="I99" s="35"/>
      <c r="J99" s="35">
        <f t="shared" si="3"/>
        <v>-1589</v>
      </c>
      <c r="K99" s="20"/>
    </row>
    <row r="100" spans="1:11" s="9" customFormat="1" ht="18.75" hidden="1" x14ac:dyDescent="0.3">
      <c r="A100" s="19"/>
      <c r="B100" s="17"/>
      <c r="C100" s="17"/>
      <c r="D100" s="17">
        <f t="shared" si="4"/>
        <v>0</v>
      </c>
      <c r="E100" s="18"/>
      <c r="G100" s="19"/>
      <c r="H100" s="35"/>
      <c r="I100" s="35"/>
      <c r="J100" s="35">
        <f t="shared" si="3"/>
        <v>-1589</v>
      </c>
      <c r="K100" s="20"/>
    </row>
    <row r="101" spans="1:11" s="9" customFormat="1" ht="18.75" hidden="1" x14ac:dyDescent="0.3">
      <c r="A101" s="19"/>
      <c r="B101" s="17"/>
      <c r="C101" s="17"/>
      <c r="D101" s="17">
        <f t="shared" si="4"/>
        <v>0</v>
      </c>
      <c r="E101" s="18"/>
      <c r="G101" s="19"/>
      <c r="H101" s="35"/>
      <c r="I101" s="35"/>
      <c r="J101" s="35">
        <f t="shared" si="3"/>
        <v>-1589</v>
      </c>
      <c r="K101" s="20"/>
    </row>
    <row r="102" spans="1:11" s="9" customFormat="1" ht="19.5" hidden="1" thickBot="1" x14ac:dyDescent="0.35">
      <c r="A102" s="19"/>
      <c r="B102" s="17"/>
      <c r="C102" s="17"/>
      <c r="D102" s="17">
        <f t="shared" si="4"/>
        <v>0</v>
      </c>
      <c r="E102" s="18"/>
      <c r="G102" s="19"/>
      <c r="H102" s="35"/>
      <c r="I102" s="35"/>
      <c r="J102" s="35">
        <f t="shared" si="3"/>
        <v>-1589</v>
      </c>
      <c r="K102" s="20"/>
    </row>
    <row r="103" spans="1:11" ht="30" thickTop="1" thickBot="1" x14ac:dyDescent="0.5">
      <c r="A103" s="29" t="s">
        <v>9</v>
      </c>
      <c r="B103" s="30">
        <f>SUM(B6:B102)</f>
        <v>809.19</v>
      </c>
      <c r="C103" s="30">
        <f>SUM(C6:C102)</f>
        <v>809.18999999999994</v>
      </c>
      <c r="D103" s="30">
        <f>B103-C103</f>
        <v>0</v>
      </c>
      <c r="E103" s="31" t="s">
        <v>10</v>
      </c>
      <c r="G103" s="19"/>
      <c r="H103" s="35"/>
      <c r="I103" s="35"/>
      <c r="J103" s="35">
        <f t="shared" ref="J103:J104" si="5">J102+H103-I103</f>
        <v>-1589</v>
      </c>
      <c r="K103" s="20"/>
    </row>
    <row r="104" spans="1:11" ht="29.25" thickBot="1" x14ac:dyDescent="0.5">
      <c r="A104" s="32" t="s">
        <v>7</v>
      </c>
      <c r="B104" s="33">
        <f>B103-C103</f>
        <v>0</v>
      </c>
      <c r="C104" s="204"/>
      <c r="D104" s="205"/>
      <c r="E104" s="206"/>
      <c r="G104" s="19"/>
      <c r="H104" s="35"/>
      <c r="I104" s="35"/>
      <c r="J104" s="35">
        <f t="shared" si="5"/>
        <v>-1589</v>
      </c>
      <c r="K104" s="20"/>
    </row>
    <row r="105" spans="1:11" ht="30" thickTop="1" thickBot="1" x14ac:dyDescent="0.5">
      <c r="G105" s="23" t="s">
        <v>9</v>
      </c>
      <c r="H105" s="37">
        <f>SUM(H6:H104)</f>
        <v>0</v>
      </c>
      <c r="I105" s="37">
        <f>SUM(I6:I104)</f>
        <v>1589</v>
      </c>
      <c r="J105" s="37">
        <f>H105-I105</f>
        <v>-1589</v>
      </c>
      <c r="K105" s="24"/>
    </row>
    <row r="106" spans="1:11" ht="29.25" thickBot="1" x14ac:dyDescent="0.5">
      <c r="G106" s="25" t="s">
        <v>7</v>
      </c>
      <c r="H106" s="26">
        <f>H105-I105</f>
        <v>-1589</v>
      </c>
      <c r="I106" s="213"/>
      <c r="J106" s="214"/>
      <c r="K106" s="215"/>
    </row>
    <row r="107" spans="1:11" x14ac:dyDescent="0.45">
      <c r="G107" s="7"/>
      <c r="H107" s="27"/>
      <c r="I107" s="27"/>
      <c r="J107" s="27"/>
      <c r="K107" s="28"/>
    </row>
    <row r="108" spans="1:11" x14ac:dyDescent="0.45">
      <c r="G108" s="7"/>
      <c r="H108" s="7"/>
      <c r="I108" s="7"/>
      <c r="J108" s="7"/>
      <c r="K108" s="7"/>
    </row>
    <row r="109" spans="1:11" x14ac:dyDescent="0.45">
      <c r="G109" s="7"/>
      <c r="H109" s="7"/>
      <c r="I109" s="7"/>
      <c r="J109" s="7"/>
      <c r="K109" s="7"/>
    </row>
    <row r="110" spans="1:11" x14ac:dyDescent="0.45">
      <c r="G110" s="7"/>
      <c r="H110" s="7"/>
      <c r="I110" s="7"/>
      <c r="J110" s="7"/>
      <c r="K110" s="7"/>
    </row>
    <row r="111" spans="1:11" x14ac:dyDescent="0.45">
      <c r="G111" s="7"/>
      <c r="H111" s="7"/>
      <c r="I111" s="7"/>
      <c r="J111" s="7"/>
      <c r="K111" s="7"/>
    </row>
    <row r="112" spans="1:11" x14ac:dyDescent="0.45">
      <c r="G112" s="7"/>
      <c r="H112" s="7"/>
      <c r="I112" s="7"/>
      <c r="J112" s="7"/>
      <c r="K112" s="7"/>
    </row>
    <row r="113" spans="7:11" x14ac:dyDescent="0.45">
      <c r="G113" s="7"/>
      <c r="H113" s="7"/>
      <c r="I113" s="7"/>
      <c r="J113" s="7"/>
      <c r="K113" s="7"/>
    </row>
    <row r="114" spans="7:11" x14ac:dyDescent="0.45">
      <c r="G114" s="7"/>
      <c r="H114" s="7"/>
      <c r="I114" s="7"/>
      <c r="J114" s="7"/>
      <c r="K114" s="7"/>
    </row>
    <row r="115" spans="7:11" x14ac:dyDescent="0.45">
      <c r="G115" s="7"/>
      <c r="H115" s="7"/>
      <c r="I115" s="7"/>
      <c r="J115" s="7"/>
      <c r="K115" s="7"/>
    </row>
    <row r="116" spans="7:11" x14ac:dyDescent="0.45">
      <c r="G116" s="7"/>
      <c r="H116" s="7"/>
      <c r="I116" s="7"/>
      <c r="J116" s="7"/>
      <c r="K116" s="7"/>
    </row>
    <row r="117" spans="7:11" x14ac:dyDescent="0.45">
      <c r="G117" s="7"/>
      <c r="H117" s="7"/>
      <c r="I117" s="7"/>
      <c r="J117" s="7"/>
      <c r="K117" s="7"/>
    </row>
    <row r="118" spans="7:11" x14ac:dyDescent="0.45">
      <c r="G118" s="7"/>
      <c r="H118" s="7"/>
      <c r="I118" s="7"/>
      <c r="J118" s="7"/>
      <c r="K118" s="7"/>
    </row>
    <row r="119" spans="7:11" x14ac:dyDescent="0.45">
      <c r="G119" s="7"/>
      <c r="H119" s="7"/>
      <c r="I119" s="7"/>
      <c r="J119" s="7"/>
      <c r="K119" s="7"/>
    </row>
    <row r="120" spans="7:11" x14ac:dyDescent="0.45">
      <c r="G120" s="7"/>
      <c r="H120" s="7"/>
      <c r="I120" s="7"/>
      <c r="J120" s="7"/>
      <c r="K120" s="7"/>
    </row>
    <row r="121" spans="7:11" x14ac:dyDescent="0.45">
      <c r="G121" s="7"/>
      <c r="H121" s="7"/>
      <c r="I121" s="7"/>
      <c r="J121" s="7"/>
      <c r="K121" s="7"/>
    </row>
    <row r="122" spans="7:11" x14ac:dyDescent="0.45">
      <c r="G122" s="7"/>
      <c r="H122" s="7"/>
      <c r="I122" s="7"/>
      <c r="J122" s="7"/>
      <c r="K122" s="7"/>
    </row>
    <row r="123" spans="7:11" x14ac:dyDescent="0.45">
      <c r="G123" s="7"/>
      <c r="H123" s="7"/>
      <c r="I123" s="7"/>
      <c r="J123" s="7"/>
      <c r="K123" s="7"/>
    </row>
    <row r="124" spans="7:11" x14ac:dyDescent="0.45">
      <c r="G124" s="7"/>
      <c r="H124" s="7"/>
      <c r="I124" s="7"/>
      <c r="J124" s="7"/>
      <c r="K124" s="7"/>
    </row>
    <row r="125" spans="7:11" x14ac:dyDescent="0.45">
      <c r="G125" s="7"/>
      <c r="H125" s="7"/>
      <c r="I125" s="7"/>
      <c r="J125" s="7"/>
      <c r="K125" s="7"/>
    </row>
    <row r="126" spans="7:11" x14ac:dyDescent="0.45">
      <c r="G126" s="7"/>
      <c r="H126" s="7"/>
      <c r="I126" s="7"/>
      <c r="J126" s="7"/>
      <c r="K126" s="7"/>
    </row>
    <row r="127" spans="7:11" x14ac:dyDescent="0.45">
      <c r="G127" s="7"/>
      <c r="H127" s="7"/>
      <c r="I127" s="7"/>
      <c r="J127" s="7"/>
      <c r="K127" s="7"/>
    </row>
    <row r="128" spans="7:11" x14ac:dyDescent="0.45">
      <c r="G128" s="7"/>
      <c r="H128" s="7"/>
      <c r="I128" s="7"/>
      <c r="J128" s="7"/>
      <c r="K128" s="7"/>
    </row>
    <row r="129" spans="7:11" x14ac:dyDescent="0.45">
      <c r="G129" s="7"/>
      <c r="H129" s="7"/>
      <c r="I129" s="7"/>
      <c r="J129" s="7"/>
      <c r="K129" s="7"/>
    </row>
    <row r="130" spans="7:11" x14ac:dyDescent="0.45">
      <c r="G130" s="7"/>
      <c r="H130" s="7"/>
      <c r="I130" s="7"/>
      <c r="J130" s="7"/>
      <c r="K130" s="7"/>
    </row>
    <row r="131" spans="7:11" x14ac:dyDescent="0.45">
      <c r="G131" s="7"/>
      <c r="H131" s="7"/>
      <c r="I131" s="7"/>
      <c r="J131" s="7"/>
      <c r="K131" s="7"/>
    </row>
    <row r="132" spans="7:11" x14ac:dyDescent="0.45">
      <c r="G132" s="7"/>
      <c r="H132" s="7"/>
      <c r="I132" s="7"/>
      <c r="J132" s="7"/>
      <c r="K132" s="7"/>
    </row>
    <row r="133" spans="7:11" x14ac:dyDescent="0.45">
      <c r="G133" s="7"/>
      <c r="H133" s="7"/>
      <c r="I133" s="7"/>
      <c r="J133" s="7"/>
      <c r="K133" s="7"/>
    </row>
    <row r="134" spans="7:11" x14ac:dyDescent="0.45">
      <c r="G134" s="7"/>
      <c r="H134" s="7"/>
      <c r="I134" s="7"/>
      <c r="J134" s="7"/>
      <c r="K134" s="7"/>
    </row>
    <row r="135" spans="7:11" x14ac:dyDescent="0.45">
      <c r="G135" s="7"/>
      <c r="H135" s="7"/>
      <c r="I135" s="7"/>
      <c r="J135" s="7"/>
      <c r="K135" s="7"/>
    </row>
    <row r="136" spans="7:11" x14ac:dyDescent="0.45">
      <c r="G136" s="7"/>
      <c r="H136" s="7"/>
      <c r="I136" s="7"/>
      <c r="J136" s="7"/>
      <c r="K136" s="7"/>
    </row>
    <row r="137" spans="7:11" x14ac:dyDescent="0.45">
      <c r="G137" s="7"/>
      <c r="H137" s="7"/>
      <c r="I137" s="7"/>
      <c r="J137" s="7"/>
      <c r="K137" s="7"/>
    </row>
    <row r="138" spans="7:11" x14ac:dyDescent="0.45">
      <c r="G138" s="7"/>
      <c r="H138" s="7"/>
      <c r="I138" s="7"/>
      <c r="J138" s="7"/>
      <c r="K138" s="7"/>
    </row>
    <row r="139" spans="7:11" x14ac:dyDescent="0.45">
      <c r="G139" s="7"/>
      <c r="H139" s="7"/>
      <c r="I139" s="7"/>
      <c r="J139" s="7"/>
      <c r="K139" s="7"/>
    </row>
    <row r="140" spans="7:11" x14ac:dyDescent="0.45">
      <c r="G140" s="7"/>
      <c r="H140" s="7"/>
      <c r="I140" s="7"/>
      <c r="J140" s="7"/>
      <c r="K140" s="7"/>
    </row>
    <row r="141" spans="7:11" x14ac:dyDescent="0.45">
      <c r="G141" s="7"/>
      <c r="H141" s="7"/>
      <c r="I141" s="7"/>
      <c r="J141" s="7"/>
      <c r="K141" s="7"/>
    </row>
    <row r="142" spans="7:11" x14ac:dyDescent="0.45">
      <c r="G142" s="7"/>
      <c r="H142" s="7"/>
      <c r="I142" s="7"/>
      <c r="J142" s="7"/>
      <c r="K142" s="7"/>
    </row>
    <row r="143" spans="7:11" x14ac:dyDescent="0.45">
      <c r="G143" s="7"/>
      <c r="H143" s="7"/>
      <c r="I143" s="7"/>
      <c r="J143" s="7"/>
      <c r="K143" s="7"/>
    </row>
    <row r="144" spans="7:11" x14ac:dyDescent="0.45">
      <c r="G144" s="7"/>
      <c r="H144" s="7"/>
      <c r="I144" s="7"/>
      <c r="J144" s="7"/>
      <c r="K144" s="7"/>
    </row>
    <row r="145" spans="7:11" x14ac:dyDescent="0.45">
      <c r="G145" s="7"/>
      <c r="H145" s="7"/>
      <c r="I145" s="7"/>
      <c r="J145" s="7"/>
      <c r="K145" s="7"/>
    </row>
    <row r="146" spans="7:11" x14ac:dyDescent="0.45">
      <c r="G146" s="7"/>
      <c r="H146" s="7"/>
      <c r="I146" s="7"/>
      <c r="J146" s="7"/>
      <c r="K146" s="7"/>
    </row>
    <row r="147" spans="7:11" x14ac:dyDescent="0.45">
      <c r="G147" s="7"/>
      <c r="H147" s="7"/>
      <c r="I147" s="7"/>
      <c r="J147" s="7"/>
      <c r="K147" s="7"/>
    </row>
    <row r="148" spans="7:11" x14ac:dyDescent="0.45">
      <c r="G148" s="7"/>
      <c r="H148" s="7"/>
      <c r="I148" s="7"/>
      <c r="J148" s="7"/>
      <c r="K148" s="7"/>
    </row>
    <row r="149" spans="7:11" x14ac:dyDescent="0.45">
      <c r="G149" s="7"/>
      <c r="H149" s="7"/>
      <c r="I149" s="7"/>
      <c r="J149" s="7"/>
      <c r="K149" s="7"/>
    </row>
    <row r="150" spans="7:11" x14ac:dyDescent="0.45">
      <c r="G150" s="7"/>
      <c r="H150" s="7"/>
      <c r="I150" s="7"/>
      <c r="J150" s="7"/>
      <c r="K150" s="7"/>
    </row>
    <row r="151" spans="7:11" x14ac:dyDescent="0.45">
      <c r="G151" s="7"/>
      <c r="H151" s="7"/>
      <c r="I151" s="7"/>
      <c r="J151" s="7"/>
      <c r="K151" s="7"/>
    </row>
    <row r="152" spans="7:11" x14ac:dyDescent="0.45">
      <c r="G152" s="7"/>
      <c r="H152" s="7"/>
      <c r="I152" s="7"/>
      <c r="J152" s="7"/>
      <c r="K152" s="7"/>
    </row>
    <row r="153" spans="7:11" x14ac:dyDescent="0.45">
      <c r="G153" s="7"/>
      <c r="H153" s="7"/>
      <c r="I153" s="7"/>
      <c r="J153" s="7"/>
      <c r="K153" s="7"/>
    </row>
    <row r="154" spans="7:11" x14ac:dyDescent="0.45">
      <c r="G154" s="7"/>
      <c r="H154" s="7"/>
      <c r="I154" s="7"/>
      <c r="J154" s="7"/>
      <c r="K154" s="7"/>
    </row>
    <row r="155" spans="7:11" x14ac:dyDescent="0.45">
      <c r="G155" s="7"/>
      <c r="H155" s="7"/>
      <c r="I155" s="7"/>
      <c r="J155" s="7"/>
      <c r="K155" s="7"/>
    </row>
    <row r="156" spans="7:11" x14ac:dyDescent="0.45">
      <c r="G156" s="7"/>
      <c r="H156" s="7"/>
      <c r="I156" s="7"/>
      <c r="J156" s="7"/>
      <c r="K156" s="7"/>
    </row>
    <row r="157" spans="7:11" x14ac:dyDescent="0.45">
      <c r="G157" s="7"/>
      <c r="H157" s="7"/>
      <c r="I157" s="7"/>
      <c r="J157" s="7"/>
      <c r="K157" s="7"/>
    </row>
    <row r="158" spans="7:11" x14ac:dyDescent="0.45">
      <c r="G158" s="7"/>
      <c r="H158" s="7"/>
      <c r="I158" s="7"/>
      <c r="J158" s="7"/>
      <c r="K158" s="7"/>
    </row>
    <row r="159" spans="7:11" x14ac:dyDescent="0.45">
      <c r="G159" s="7"/>
      <c r="H159" s="7"/>
      <c r="I159" s="7"/>
      <c r="J159" s="7"/>
      <c r="K159" s="7"/>
    </row>
    <row r="160" spans="7:11" x14ac:dyDescent="0.45">
      <c r="G160" s="7"/>
      <c r="H160" s="7"/>
      <c r="I160" s="7"/>
      <c r="J160" s="7"/>
      <c r="K160" s="7"/>
    </row>
    <row r="161" spans="7:11" x14ac:dyDescent="0.45">
      <c r="G161" s="7"/>
      <c r="H161" s="7"/>
      <c r="I161" s="7"/>
      <c r="J161" s="7"/>
      <c r="K161" s="7"/>
    </row>
    <row r="162" spans="7:11" x14ac:dyDescent="0.45">
      <c r="G162" s="7"/>
      <c r="H162" s="7"/>
      <c r="I162" s="7"/>
      <c r="J162" s="7"/>
      <c r="K162" s="7"/>
    </row>
    <row r="163" spans="7:11" x14ac:dyDescent="0.45">
      <c r="G163" s="7"/>
      <c r="H163" s="7"/>
      <c r="I163" s="7"/>
      <c r="J163" s="7"/>
      <c r="K163" s="7"/>
    </row>
    <row r="164" spans="7:11" x14ac:dyDescent="0.45">
      <c r="G164" s="7"/>
      <c r="H164" s="7"/>
      <c r="I164" s="7"/>
      <c r="J164" s="7"/>
      <c r="K164" s="7"/>
    </row>
    <row r="165" spans="7:11" x14ac:dyDescent="0.45">
      <c r="G165" s="7"/>
      <c r="H165" s="7"/>
      <c r="I165" s="7"/>
      <c r="J165" s="7"/>
      <c r="K165" s="7"/>
    </row>
    <row r="166" spans="7:11" x14ac:dyDescent="0.45">
      <c r="G166" s="7"/>
      <c r="H166" s="7"/>
      <c r="I166" s="7"/>
      <c r="J166" s="7"/>
      <c r="K166" s="7"/>
    </row>
    <row r="167" spans="7:11" x14ac:dyDescent="0.45">
      <c r="G167" s="7"/>
      <c r="H167" s="7"/>
      <c r="I167" s="7"/>
      <c r="J167" s="7"/>
      <c r="K167" s="7"/>
    </row>
    <row r="168" spans="7:11" x14ac:dyDescent="0.45">
      <c r="G168" s="7"/>
      <c r="H168" s="7"/>
      <c r="I168" s="7"/>
      <c r="J168" s="7"/>
      <c r="K168" s="7"/>
    </row>
    <row r="169" spans="7:11" x14ac:dyDescent="0.45">
      <c r="G169" s="7"/>
      <c r="H169" s="7"/>
      <c r="I169" s="7"/>
      <c r="J169" s="7"/>
      <c r="K169" s="7"/>
    </row>
    <row r="170" spans="7:11" x14ac:dyDescent="0.45">
      <c r="G170" s="7"/>
      <c r="H170" s="7"/>
      <c r="I170" s="7"/>
      <c r="J170" s="7"/>
      <c r="K170" s="7"/>
    </row>
    <row r="171" spans="7:11" x14ac:dyDescent="0.45">
      <c r="G171" s="7"/>
      <c r="H171" s="7"/>
      <c r="I171" s="7"/>
      <c r="J171" s="7"/>
      <c r="K171" s="7"/>
    </row>
    <row r="172" spans="7:11" x14ac:dyDescent="0.45">
      <c r="G172" s="7"/>
      <c r="H172" s="7"/>
      <c r="I172" s="7"/>
      <c r="J172" s="7"/>
      <c r="K172" s="7"/>
    </row>
    <row r="173" spans="7:11" x14ac:dyDescent="0.45">
      <c r="G173" s="7"/>
      <c r="H173" s="7"/>
      <c r="I173" s="7"/>
      <c r="J173" s="7"/>
      <c r="K173" s="7"/>
    </row>
    <row r="174" spans="7:11" x14ac:dyDescent="0.45">
      <c r="G174" s="7"/>
      <c r="H174" s="7"/>
      <c r="I174" s="7"/>
      <c r="J174" s="7"/>
      <c r="K174" s="7"/>
    </row>
    <row r="175" spans="7:11" x14ac:dyDescent="0.45">
      <c r="G175" s="7"/>
      <c r="H175" s="7"/>
      <c r="I175" s="7"/>
      <c r="J175" s="7"/>
      <c r="K175" s="7"/>
    </row>
    <row r="176" spans="7:11" x14ac:dyDescent="0.45">
      <c r="G176" s="7"/>
      <c r="H176" s="7"/>
      <c r="I176" s="7"/>
      <c r="J176" s="7"/>
      <c r="K176" s="7"/>
    </row>
    <row r="177" spans="7:11" x14ac:dyDescent="0.45">
      <c r="G177" s="7"/>
      <c r="H177" s="7"/>
      <c r="I177" s="7"/>
      <c r="J177" s="7"/>
      <c r="K177" s="7"/>
    </row>
    <row r="178" spans="7:11" x14ac:dyDescent="0.45">
      <c r="G178" s="7"/>
      <c r="H178" s="7"/>
      <c r="I178" s="7"/>
      <c r="J178" s="7"/>
      <c r="K178" s="7"/>
    </row>
    <row r="179" spans="7:11" x14ac:dyDescent="0.45">
      <c r="G179" s="7"/>
      <c r="H179" s="7"/>
      <c r="I179" s="7"/>
      <c r="J179" s="7"/>
      <c r="K179" s="7"/>
    </row>
    <row r="180" spans="7:11" x14ac:dyDescent="0.45">
      <c r="G180" s="7"/>
      <c r="H180" s="7"/>
      <c r="I180" s="7"/>
      <c r="J180" s="7"/>
      <c r="K180" s="7"/>
    </row>
    <row r="181" spans="7:11" x14ac:dyDescent="0.45">
      <c r="G181" s="7"/>
      <c r="H181" s="7"/>
      <c r="I181" s="7"/>
      <c r="J181" s="7"/>
      <c r="K181" s="7"/>
    </row>
    <row r="182" spans="7:11" x14ac:dyDescent="0.45">
      <c r="G182" s="7"/>
      <c r="H182" s="7"/>
      <c r="I182" s="7"/>
      <c r="J182" s="7"/>
      <c r="K182" s="7"/>
    </row>
    <row r="183" spans="7:11" x14ac:dyDescent="0.45">
      <c r="G183" s="7"/>
      <c r="H183" s="7"/>
      <c r="I183" s="7"/>
      <c r="J183" s="7"/>
      <c r="K183" s="7"/>
    </row>
    <row r="184" spans="7:11" x14ac:dyDescent="0.45">
      <c r="G184" s="7"/>
      <c r="H184" s="7"/>
      <c r="I184" s="7"/>
      <c r="J184" s="7"/>
      <c r="K184" s="7"/>
    </row>
    <row r="185" spans="7:11" x14ac:dyDescent="0.45">
      <c r="G185" s="7"/>
      <c r="H185" s="7"/>
      <c r="I185" s="7"/>
      <c r="J185" s="7"/>
      <c r="K185" s="7"/>
    </row>
    <row r="186" spans="7:11" x14ac:dyDescent="0.45">
      <c r="G186" s="7"/>
      <c r="H186" s="7"/>
      <c r="I186" s="7"/>
      <c r="J186" s="7"/>
      <c r="K186" s="7"/>
    </row>
    <row r="187" spans="7:11" x14ac:dyDescent="0.45">
      <c r="G187" s="7"/>
      <c r="H187" s="7"/>
      <c r="I187" s="7"/>
      <c r="J187" s="7"/>
      <c r="K187" s="7"/>
    </row>
    <row r="188" spans="7:11" x14ac:dyDescent="0.45">
      <c r="G188" s="7"/>
      <c r="H188" s="7"/>
      <c r="I188" s="7"/>
      <c r="J188" s="7"/>
      <c r="K188" s="7"/>
    </row>
    <row r="189" spans="7:11" x14ac:dyDescent="0.45">
      <c r="G189" s="7"/>
      <c r="H189" s="7"/>
      <c r="I189" s="7"/>
      <c r="J189" s="7"/>
      <c r="K189" s="7"/>
    </row>
    <row r="190" spans="7:11" x14ac:dyDescent="0.45">
      <c r="G190" s="7"/>
      <c r="H190" s="7"/>
      <c r="I190" s="7"/>
      <c r="J190" s="7"/>
      <c r="K190" s="7"/>
    </row>
    <row r="191" spans="7:11" x14ac:dyDescent="0.45">
      <c r="G191" s="7"/>
      <c r="H191" s="7"/>
      <c r="I191" s="7"/>
      <c r="J191" s="7"/>
      <c r="K191" s="7"/>
    </row>
    <row r="192" spans="7:11" x14ac:dyDescent="0.45">
      <c r="G192" s="7"/>
      <c r="H192" s="7"/>
      <c r="I192" s="7"/>
      <c r="J192" s="7"/>
      <c r="K192" s="7"/>
    </row>
    <row r="193" spans="7:11" x14ac:dyDescent="0.45">
      <c r="G193" s="7"/>
      <c r="H193" s="7"/>
      <c r="I193" s="7"/>
      <c r="J193" s="7"/>
      <c r="K193" s="7"/>
    </row>
    <row r="194" spans="7:11" x14ac:dyDescent="0.45">
      <c r="G194" s="7"/>
      <c r="H194" s="7"/>
      <c r="I194" s="7"/>
      <c r="J194" s="7"/>
      <c r="K194" s="7"/>
    </row>
    <row r="195" spans="7:11" x14ac:dyDescent="0.45">
      <c r="G195" s="7"/>
      <c r="H195" s="7"/>
      <c r="I195" s="7"/>
      <c r="J195" s="7"/>
      <c r="K195" s="7"/>
    </row>
    <row r="196" spans="7:11" x14ac:dyDescent="0.45">
      <c r="G196" s="7"/>
      <c r="H196" s="7"/>
      <c r="I196" s="7"/>
      <c r="J196" s="7"/>
      <c r="K196" s="7"/>
    </row>
    <row r="197" spans="7:11" x14ac:dyDescent="0.45">
      <c r="G197" s="7"/>
      <c r="H197" s="7"/>
      <c r="I197" s="7"/>
      <c r="J197" s="7"/>
      <c r="K197" s="7"/>
    </row>
    <row r="198" spans="7:11" x14ac:dyDescent="0.45">
      <c r="G198" s="7"/>
      <c r="H198" s="7"/>
      <c r="I198" s="7"/>
      <c r="J198" s="7"/>
      <c r="K198" s="7"/>
    </row>
    <row r="199" spans="7:11" x14ac:dyDescent="0.45">
      <c r="G199" s="7"/>
      <c r="H199" s="7"/>
      <c r="I199" s="7"/>
      <c r="J199" s="7"/>
      <c r="K199" s="7"/>
    </row>
    <row r="200" spans="7:11" x14ac:dyDescent="0.45">
      <c r="G200" s="7"/>
      <c r="H200" s="7"/>
      <c r="I200" s="7"/>
      <c r="J200" s="7"/>
      <c r="K200" s="7"/>
    </row>
    <row r="201" spans="7:11" x14ac:dyDescent="0.45">
      <c r="G201" s="7"/>
      <c r="H201" s="7"/>
      <c r="I201" s="7"/>
      <c r="J201" s="7"/>
      <c r="K201" s="7"/>
    </row>
    <row r="202" spans="7:11" x14ac:dyDescent="0.45">
      <c r="G202" s="7"/>
      <c r="H202" s="7"/>
      <c r="I202" s="7"/>
      <c r="J202" s="7"/>
      <c r="K202" s="7"/>
    </row>
    <row r="203" spans="7:11" x14ac:dyDescent="0.45">
      <c r="G203" s="7"/>
      <c r="H203" s="7"/>
      <c r="I203" s="7"/>
      <c r="J203" s="7"/>
      <c r="K203" s="7"/>
    </row>
    <row r="204" spans="7:11" x14ac:dyDescent="0.45">
      <c r="G204" s="7"/>
      <c r="H204" s="7"/>
      <c r="I204" s="7"/>
      <c r="J204" s="7"/>
      <c r="K204" s="7"/>
    </row>
    <row r="205" spans="7:11" x14ac:dyDescent="0.45">
      <c r="G205" s="7"/>
      <c r="H205" s="7"/>
      <c r="I205" s="7"/>
      <c r="J205" s="7"/>
      <c r="K205" s="7"/>
    </row>
    <row r="206" spans="7:11" x14ac:dyDescent="0.45">
      <c r="G206" s="7"/>
      <c r="H206" s="7"/>
      <c r="I206" s="7"/>
      <c r="J206" s="7"/>
      <c r="K206" s="7"/>
    </row>
    <row r="207" spans="7:11" x14ac:dyDescent="0.45">
      <c r="G207" s="7"/>
      <c r="H207" s="7"/>
      <c r="I207" s="7"/>
      <c r="J207" s="7"/>
      <c r="K207" s="7"/>
    </row>
    <row r="208" spans="7:11" x14ac:dyDescent="0.45">
      <c r="G208" s="7"/>
      <c r="H208" s="7"/>
      <c r="I208" s="7"/>
      <c r="J208" s="7"/>
      <c r="K208" s="7"/>
    </row>
    <row r="209" spans="7:11" x14ac:dyDescent="0.45">
      <c r="G209" s="7"/>
      <c r="H209" s="7"/>
      <c r="I209" s="7"/>
      <c r="J209" s="7"/>
      <c r="K209" s="7"/>
    </row>
    <row r="210" spans="7:11" x14ac:dyDescent="0.45">
      <c r="G210" s="7"/>
      <c r="H210" s="7"/>
      <c r="I210" s="7"/>
      <c r="J210" s="7"/>
      <c r="K210" s="7"/>
    </row>
    <row r="211" spans="7:11" x14ac:dyDescent="0.45">
      <c r="G211" s="7"/>
      <c r="H211" s="7"/>
      <c r="I211" s="7"/>
      <c r="J211" s="7"/>
      <c r="K211" s="7"/>
    </row>
    <row r="212" spans="7:11" x14ac:dyDescent="0.45">
      <c r="G212" s="7"/>
      <c r="H212" s="7"/>
      <c r="I212" s="7"/>
      <c r="J212" s="7"/>
      <c r="K212" s="7"/>
    </row>
    <row r="213" spans="7:11" x14ac:dyDescent="0.45">
      <c r="G213" s="7"/>
      <c r="H213" s="7"/>
      <c r="I213" s="7"/>
      <c r="J213" s="7"/>
      <c r="K213" s="7"/>
    </row>
    <row r="214" spans="7:11" x14ac:dyDescent="0.45">
      <c r="G214" s="7"/>
      <c r="H214" s="7"/>
      <c r="I214" s="7"/>
      <c r="J214" s="7"/>
      <c r="K214" s="7"/>
    </row>
    <row r="215" spans="7:11" x14ac:dyDescent="0.45">
      <c r="G215" s="7"/>
      <c r="H215" s="7"/>
      <c r="I215" s="7"/>
      <c r="J215" s="7"/>
      <c r="K215" s="7"/>
    </row>
    <row r="216" spans="7:11" x14ac:dyDescent="0.45">
      <c r="G216" s="7"/>
      <c r="H216" s="7"/>
      <c r="I216" s="7"/>
      <c r="J216" s="7"/>
      <c r="K216" s="7"/>
    </row>
    <row r="217" spans="7:11" x14ac:dyDescent="0.45">
      <c r="G217" s="7"/>
      <c r="H217" s="7"/>
      <c r="I217" s="7"/>
      <c r="J217" s="7"/>
      <c r="K217" s="7"/>
    </row>
    <row r="218" spans="7:11" x14ac:dyDescent="0.45">
      <c r="G218" s="7"/>
      <c r="H218" s="7"/>
      <c r="I218" s="7"/>
      <c r="J218" s="7"/>
      <c r="K218" s="7"/>
    </row>
    <row r="219" spans="7:11" x14ac:dyDescent="0.45">
      <c r="G219" s="7"/>
      <c r="H219" s="7"/>
      <c r="I219" s="7"/>
      <c r="J219" s="7"/>
      <c r="K219" s="7"/>
    </row>
    <row r="220" spans="7:11" x14ac:dyDescent="0.45">
      <c r="G220" s="7"/>
      <c r="H220" s="7"/>
      <c r="I220" s="7"/>
      <c r="J220" s="7"/>
      <c r="K220" s="7"/>
    </row>
    <row r="221" spans="7:11" x14ac:dyDescent="0.45">
      <c r="G221" s="7"/>
      <c r="H221" s="7"/>
      <c r="I221" s="7"/>
      <c r="J221" s="7"/>
      <c r="K221" s="7"/>
    </row>
    <row r="222" spans="7:11" x14ac:dyDescent="0.45">
      <c r="G222" s="7"/>
      <c r="H222" s="7"/>
      <c r="I222" s="7"/>
      <c r="J222" s="7"/>
      <c r="K222" s="7"/>
    </row>
    <row r="223" spans="7:11" x14ac:dyDescent="0.45">
      <c r="G223" s="7"/>
      <c r="H223" s="7"/>
      <c r="I223" s="7"/>
      <c r="J223" s="7"/>
      <c r="K223" s="7"/>
    </row>
    <row r="224" spans="7:11" x14ac:dyDescent="0.45">
      <c r="G224" s="7"/>
      <c r="H224" s="7"/>
      <c r="I224" s="7"/>
      <c r="J224" s="7"/>
      <c r="K224" s="7"/>
    </row>
    <row r="225" spans="7:11" x14ac:dyDescent="0.45">
      <c r="G225" s="7"/>
      <c r="H225" s="7"/>
      <c r="I225" s="7"/>
      <c r="J225" s="7"/>
      <c r="K225" s="7"/>
    </row>
    <row r="226" spans="7:11" x14ac:dyDescent="0.45">
      <c r="G226" s="7"/>
      <c r="H226" s="7"/>
      <c r="I226" s="7"/>
      <c r="J226" s="7"/>
      <c r="K226" s="7"/>
    </row>
    <row r="227" spans="7:11" x14ac:dyDescent="0.45">
      <c r="G227" s="7"/>
      <c r="H227" s="7"/>
      <c r="I227" s="7"/>
      <c r="J227" s="7"/>
      <c r="K227" s="7"/>
    </row>
    <row r="228" spans="7:11" x14ac:dyDescent="0.45">
      <c r="G228" s="7"/>
      <c r="H228" s="7"/>
      <c r="I228" s="7"/>
      <c r="J228" s="7"/>
      <c r="K228" s="7"/>
    </row>
    <row r="229" spans="7:11" x14ac:dyDescent="0.45">
      <c r="G229" s="7"/>
      <c r="H229" s="7"/>
      <c r="I229" s="7"/>
      <c r="J229" s="7"/>
      <c r="K229" s="7"/>
    </row>
    <row r="230" spans="7:11" x14ac:dyDescent="0.45">
      <c r="G230" s="7"/>
      <c r="H230" s="7"/>
      <c r="I230" s="7"/>
      <c r="J230" s="7"/>
      <c r="K230" s="7"/>
    </row>
    <row r="231" spans="7:11" x14ac:dyDescent="0.45">
      <c r="G231" s="7"/>
      <c r="H231" s="7"/>
      <c r="I231" s="7"/>
      <c r="J231" s="7"/>
      <c r="K231" s="7"/>
    </row>
    <row r="232" spans="7:11" x14ac:dyDescent="0.45">
      <c r="G232" s="7"/>
      <c r="H232" s="7"/>
      <c r="I232" s="7"/>
      <c r="J232" s="7"/>
      <c r="K232" s="7"/>
    </row>
    <row r="233" spans="7:11" x14ac:dyDescent="0.45">
      <c r="G233" s="7"/>
      <c r="H233" s="7"/>
      <c r="I233" s="7"/>
      <c r="J233" s="7"/>
      <c r="K233" s="7"/>
    </row>
    <row r="234" spans="7:11" x14ac:dyDescent="0.45">
      <c r="G234" s="7"/>
      <c r="H234" s="7"/>
      <c r="I234" s="7"/>
      <c r="J234" s="7"/>
      <c r="K234" s="7"/>
    </row>
    <row r="235" spans="7:11" x14ac:dyDescent="0.45">
      <c r="G235" s="7"/>
      <c r="H235" s="7"/>
      <c r="I235" s="7"/>
      <c r="J235" s="7"/>
      <c r="K235" s="7"/>
    </row>
    <row r="236" spans="7:11" x14ac:dyDescent="0.45">
      <c r="G236" s="7"/>
      <c r="H236" s="7"/>
      <c r="I236" s="7"/>
      <c r="J236" s="7"/>
      <c r="K236" s="7"/>
    </row>
    <row r="237" spans="7:11" x14ac:dyDescent="0.45">
      <c r="G237" s="7"/>
      <c r="H237" s="7"/>
      <c r="I237" s="7"/>
      <c r="J237" s="7"/>
      <c r="K237" s="7"/>
    </row>
    <row r="238" spans="7:11" x14ac:dyDescent="0.45">
      <c r="G238" s="7"/>
      <c r="H238" s="7"/>
      <c r="I238" s="7"/>
      <c r="J238" s="7"/>
      <c r="K238" s="7"/>
    </row>
    <row r="239" spans="7:11" x14ac:dyDescent="0.45">
      <c r="G239" s="7"/>
      <c r="H239" s="7"/>
      <c r="I239" s="7"/>
      <c r="J239" s="7"/>
      <c r="K239" s="7"/>
    </row>
    <row r="240" spans="7:11" x14ac:dyDescent="0.45">
      <c r="G240" s="7"/>
      <c r="H240" s="7"/>
      <c r="I240" s="7"/>
      <c r="J240" s="7"/>
      <c r="K240" s="7"/>
    </row>
    <row r="241" spans="7:11" x14ac:dyDescent="0.45">
      <c r="G241" s="7"/>
      <c r="H241" s="7"/>
      <c r="I241" s="7"/>
      <c r="J241" s="7"/>
      <c r="K241" s="7"/>
    </row>
    <row r="242" spans="7:11" x14ac:dyDescent="0.45">
      <c r="G242" s="7"/>
      <c r="H242" s="7"/>
      <c r="I242" s="7"/>
      <c r="J242" s="7"/>
      <c r="K242" s="7"/>
    </row>
    <row r="243" spans="7:11" x14ac:dyDescent="0.45">
      <c r="G243" s="7"/>
      <c r="H243" s="7"/>
      <c r="I243" s="7"/>
      <c r="J243" s="7"/>
      <c r="K243" s="7"/>
    </row>
    <row r="244" spans="7:11" x14ac:dyDescent="0.45">
      <c r="G244" s="7"/>
      <c r="H244" s="7"/>
      <c r="I244" s="7"/>
      <c r="J244" s="7"/>
      <c r="K244" s="7"/>
    </row>
    <row r="245" spans="7:11" x14ac:dyDescent="0.45">
      <c r="G245" s="7"/>
      <c r="H245" s="7"/>
      <c r="I245" s="7"/>
      <c r="J245" s="7"/>
      <c r="K245" s="7"/>
    </row>
    <row r="246" spans="7:11" x14ac:dyDescent="0.45">
      <c r="G246" s="7"/>
      <c r="H246" s="7"/>
      <c r="I246" s="7"/>
      <c r="J246" s="7"/>
      <c r="K246" s="7"/>
    </row>
    <row r="247" spans="7:11" x14ac:dyDescent="0.45">
      <c r="G247" s="7"/>
      <c r="H247" s="7"/>
      <c r="I247" s="7"/>
      <c r="J247" s="7"/>
      <c r="K247" s="7"/>
    </row>
    <row r="248" spans="7:11" x14ac:dyDescent="0.45">
      <c r="G248" s="7"/>
      <c r="H248" s="7"/>
      <c r="I248" s="7"/>
      <c r="J248" s="7"/>
      <c r="K248" s="7"/>
    </row>
    <row r="249" spans="7:11" x14ac:dyDescent="0.45">
      <c r="G249" s="7"/>
      <c r="H249" s="7"/>
      <c r="I249" s="7"/>
      <c r="J249" s="7"/>
      <c r="K249" s="7"/>
    </row>
    <row r="250" spans="7:11" x14ac:dyDescent="0.45">
      <c r="G250" s="7"/>
      <c r="H250" s="7"/>
      <c r="I250" s="7"/>
      <c r="J250" s="7"/>
      <c r="K250" s="7"/>
    </row>
    <row r="251" spans="7:11" x14ac:dyDescent="0.45">
      <c r="G251" s="7"/>
      <c r="H251" s="7"/>
      <c r="I251" s="7"/>
      <c r="J251" s="7"/>
      <c r="K251" s="7"/>
    </row>
    <row r="252" spans="7:11" x14ac:dyDescent="0.45">
      <c r="G252" s="7"/>
      <c r="H252" s="7"/>
      <c r="I252" s="7"/>
      <c r="J252" s="7"/>
      <c r="K252" s="7"/>
    </row>
    <row r="253" spans="7:11" x14ac:dyDescent="0.45">
      <c r="G253" s="7"/>
      <c r="H253" s="7"/>
      <c r="I253" s="7"/>
      <c r="J253" s="7"/>
      <c r="K253" s="7"/>
    </row>
    <row r="254" spans="7:11" x14ac:dyDescent="0.45">
      <c r="G254" s="7"/>
      <c r="H254" s="7"/>
      <c r="I254" s="7"/>
      <c r="J254" s="7"/>
      <c r="K254" s="7"/>
    </row>
    <row r="255" spans="7:11" x14ac:dyDescent="0.45">
      <c r="G255" s="7"/>
      <c r="H255" s="7"/>
      <c r="I255" s="7"/>
      <c r="J255" s="7"/>
      <c r="K255" s="7"/>
    </row>
    <row r="256" spans="7:11" x14ac:dyDescent="0.45">
      <c r="G256" s="7"/>
      <c r="H256" s="7"/>
      <c r="I256" s="7"/>
      <c r="J256" s="7"/>
      <c r="K256" s="7"/>
    </row>
    <row r="257" spans="7:11" x14ac:dyDescent="0.45">
      <c r="G257" s="7"/>
      <c r="H257" s="7"/>
      <c r="I257" s="7"/>
      <c r="J257" s="7"/>
      <c r="K257" s="7"/>
    </row>
    <row r="258" spans="7:11" x14ac:dyDescent="0.45">
      <c r="G258" s="7"/>
      <c r="H258" s="7"/>
      <c r="I258" s="7"/>
      <c r="J258" s="7"/>
      <c r="K258" s="7"/>
    </row>
    <row r="259" spans="7:11" x14ac:dyDescent="0.45">
      <c r="G259" s="7"/>
      <c r="H259" s="7"/>
      <c r="I259" s="7"/>
      <c r="J259" s="7"/>
      <c r="K259" s="7"/>
    </row>
    <row r="260" spans="7:11" x14ac:dyDescent="0.45">
      <c r="G260" s="7"/>
      <c r="H260" s="7"/>
      <c r="I260" s="7"/>
      <c r="J260" s="7"/>
      <c r="K260" s="7"/>
    </row>
    <row r="261" spans="7:11" x14ac:dyDescent="0.45">
      <c r="G261" s="7"/>
      <c r="H261" s="7"/>
      <c r="I261" s="7"/>
      <c r="J261" s="7"/>
      <c r="K261" s="7"/>
    </row>
    <row r="262" spans="7:11" x14ac:dyDescent="0.45">
      <c r="G262" s="7"/>
      <c r="H262" s="7"/>
      <c r="I262" s="7"/>
      <c r="J262" s="7"/>
      <c r="K262" s="7"/>
    </row>
    <row r="263" spans="7:11" x14ac:dyDescent="0.45">
      <c r="G263" s="7"/>
      <c r="H263" s="7"/>
      <c r="I263" s="7"/>
      <c r="J263" s="7"/>
      <c r="K263" s="7"/>
    </row>
    <row r="264" spans="7:11" x14ac:dyDescent="0.45">
      <c r="G264" s="7"/>
      <c r="H264" s="7"/>
      <c r="I264" s="7"/>
      <c r="J264" s="7"/>
      <c r="K264" s="7"/>
    </row>
    <row r="265" spans="7:11" x14ac:dyDescent="0.45">
      <c r="G265" s="7"/>
      <c r="H265" s="7"/>
      <c r="I265" s="7"/>
      <c r="J265" s="7"/>
      <c r="K265" s="7"/>
    </row>
    <row r="266" spans="7:11" x14ac:dyDescent="0.45">
      <c r="G266" s="7"/>
      <c r="H266" s="7"/>
      <c r="I266" s="7"/>
      <c r="J266" s="7"/>
      <c r="K266" s="7"/>
    </row>
    <row r="267" spans="7:11" x14ac:dyDescent="0.45">
      <c r="G267" s="7"/>
      <c r="H267" s="7"/>
      <c r="I267" s="7"/>
      <c r="J267" s="7"/>
      <c r="K267" s="7"/>
    </row>
    <row r="268" spans="7:11" x14ac:dyDescent="0.45">
      <c r="G268" s="7"/>
      <c r="H268" s="7"/>
      <c r="I268" s="7"/>
      <c r="J268" s="7"/>
      <c r="K268" s="7"/>
    </row>
    <row r="269" spans="7:11" x14ac:dyDescent="0.45">
      <c r="G269" s="7"/>
      <c r="H269" s="7"/>
      <c r="I269" s="7"/>
      <c r="J269" s="7"/>
      <c r="K269" s="7"/>
    </row>
    <row r="270" spans="7:11" x14ac:dyDescent="0.45">
      <c r="G270" s="7"/>
      <c r="H270" s="7"/>
      <c r="I270" s="7"/>
      <c r="J270" s="7"/>
      <c r="K270" s="7"/>
    </row>
    <row r="271" spans="7:11" x14ac:dyDescent="0.45">
      <c r="G271" s="7"/>
      <c r="H271" s="7"/>
      <c r="I271" s="7"/>
      <c r="J271" s="7"/>
      <c r="K271" s="7"/>
    </row>
    <row r="272" spans="7:11" x14ac:dyDescent="0.45">
      <c r="G272" s="7"/>
      <c r="H272" s="7"/>
      <c r="I272" s="7"/>
      <c r="J272" s="7"/>
      <c r="K272" s="7"/>
    </row>
    <row r="273" spans="7:11" x14ac:dyDescent="0.45">
      <c r="G273" s="7"/>
      <c r="H273" s="7"/>
      <c r="I273" s="7"/>
      <c r="J273" s="7"/>
      <c r="K273" s="7"/>
    </row>
    <row r="274" spans="7:11" x14ac:dyDescent="0.45">
      <c r="G274" s="7"/>
      <c r="H274" s="7"/>
      <c r="I274" s="7"/>
      <c r="J274" s="7"/>
      <c r="K274" s="7"/>
    </row>
    <row r="275" spans="7:11" x14ac:dyDescent="0.45">
      <c r="G275" s="7"/>
      <c r="H275" s="7"/>
      <c r="I275" s="7"/>
      <c r="J275" s="7"/>
      <c r="K275" s="7"/>
    </row>
    <row r="276" spans="7:11" x14ac:dyDescent="0.45">
      <c r="G276" s="7"/>
      <c r="H276" s="7"/>
      <c r="I276" s="7"/>
      <c r="J276" s="7"/>
      <c r="K276" s="7"/>
    </row>
    <row r="277" spans="7:11" x14ac:dyDescent="0.45">
      <c r="G277" s="7"/>
      <c r="H277" s="7"/>
      <c r="I277" s="7"/>
      <c r="J277" s="7"/>
      <c r="K277" s="7"/>
    </row>
    <row r="278" spans="7:11" x14ac:dyDescent="0.45">
      <c r="G278" s="7"/>
      <c r="H278" s="7"/>
      <c r="I278" s="7"/>
      <c r="J278" s="7"/>
      <c r="K278" s="7"/>
    </row>
    <row r="279" spans="7:11" x14ac:dyDescent="0.45">
      <c r="G279" s="7"/>
      <c r="H279" s="7"/>
      <c r="I279" s="7"/>
      <c r="J279" s="7"/>
      <c r="K279" s="7"/>
    </row>
    <row r="280" spans="7:11" x14ac:dyDescent="0.45">
      <c r="G280" s="7"/>
      <c r="H280" s="7"/>
      <c r="I280" s="7"/>
      <c r="J280" s="7"/>
      <c r="K280" s="7"/>
    </row>
    <row r="281" spans="7:11" x14ac:dyDescent="0.45">
      <c r="G281" s="7"/>
      <c r="H281" s="7"/>
      <c r="I281" s="7"/>
      <c r="J281" s="7"/>
      <c r="K281" s="7"/>
    </row>
    <row r="282" spans="7:11" x14ac:dyDescent="0.45">
      <c r="G282" s="7"/>
      <c r="H282" s="7"/>
      <c r="I282" s="7"/>
      <c r="J282" s="7"/>
      <c r="K282" s="7"/>
    </row>
    <row r="283" spans="7:11" x14ac:dyDescent="0.45">
      <c r="G283" s="7"/>
      <c r="H283" s="7"/>
      <c r="I283" s="7"/>
      <c r="J283" s="7"/>
      <c r="K283" s="7"/>
    </row>
    <row r="284" spans="7:11" x14ac:dyDescent="0.45">
      <c r="G284" s="7"/>
      <c r="H284" s="7"/>
      <c r="I284" s="7"/>
      <c r="J284" s="7"/>
      <c r="K284" s="7"/>
    </row>
    <row r="285" spans="7:11" x14ac:dyDescent="0.45">
      <c r="G285" s="7"/>
      <c r="H285" s="7"/>
      <c r="I285" s="7"/>
      <c r="J285" s="7"/>
      <c r="K285" s="7"/>
    </row>
    <row r="286" spans="7:11" x14ac:dyDescent="0.45">
      <c r="G286" s="7"/>
      <c r="H286" s="7"/>
      <c r="I286" s="7"/>
      <c r="J286" s="7"/>
      <c r="K286" s="7"/>
    </row>
    <row r="287" spans="7:11" x14ac:dyDescent="0.45">
      <c r="G287" s="7"/>
      <c r="H287" s="7"/>
      <c r="I287" s="7"/>
      <c r="J287" s="7"/>
      <c r="K287" s="7"/>
    </row>
    <row r="288" spans="7:11" x14ac:dyDescent="0.45">
      <c r="G288" s="7"/>
      <c r="H288" s="7"/>
      <c r="I288" s="7"/>
      <c r="J288" s="7"/>
      <c r="K288" s="7"/>
    </row>
    <row r="289" spans="7:11" x14ac:dyDescent="0.45">
      <c r="G289" s="7"/>
      <c r="H289" s="7"/>
      <c r="I289" s="7"/>
      <c r="J289" s="7"/>
      <c r="K289" s="7"/>
    </row>
    <row r="290" spans="7:11" x14ac:dyDescent="0.45">
      <c r="G290" s="7"/>
      <c r="H290" s="7"/>
      <c r="I290" s="7"/>
      <c r="J290" s="7"/>
      <c r="K290" s="7"/>
    </row>
    <row r="291" spans="7:11" x14ac:dyDescent="0.45">
      <c r="G291" s="7"/>
      <c r="H291" s="7"/>
      <c r="I291" s="7"/>
      <c r="J291" s="7"/>
      <c r="K291" s="7"/>
    </row>
    <row r="292" spans="7:11" x14ac:dyDescent="0.45">
      <c r="G292" s="7"/>
      <c r="H292" s="7"/>
      <c r="I292" s="7"/>
      <c r="J292" s="7"/>
      <c r="K292" s="7"/>
    </row>
    <row r="293" spans="7:11" x14ac:dyDescent="0.45">
      <c r="G293" s="7"/>
      <c r="H293" s="7"/>
      <c r="I293" s="7"/>
      <c r="J293" s="7"/>
      <c r="K293" s="7"/>
    </row>
    <row r="294" spans="7:11" x14ac:dyDescent="0.45">
      <c r="G294" s="7"/>
      <c r="H294" s="7"/>
      <c r="I294" s="7"/>
      <c r="J294" s="7"/>
      <c r="K294" s="7"/>
    </row>
    <row r="295" spans="7:11" x14ac:dyDescent="0.45">
      <c r="G295" s="7"/>
      <c r="H295" s="7"/>
      <c r="I295" s="7"/>
      <c r="J295" s="7"/>
      <c r="K295" s="7"/>
    </row>
    <row r="296" spans="7:11" x14ac:dyDescent="0.45">
      <c r="G296" s="7"/>
      <c r="H296" s="7"/>
      <c r="I296" s="7"/>
      <c r="J296" s="7"/>
      <c r="K296" s="7"/>
    </row>
    <row r="297" spans="7:11" x14ac:dyDescent="0.45">
      <c r="G297" s="7"/>
      <c r="H297" s="7"/>
      <c r="I297" s="7"/>
      <c r="J297" s="7"/>
      <c r="K297" s="7"/>
    </row>
    <row r="298" spans="7:11" x14ac:dyDescent="0.45">
      <c r="G298" s="7"/>
      <c r="H298" s="7"/>
      <c r="I298" s="7"/>
      <c r="J298" s="7"/>
      <c r="K298" s="7"/>
    </row>
    <row r="299" spans="7:11" x14ac:dyDescent="0.45">
      <c r="G299" s="7"/>
      <c r="H299" s="7"/>
      <c r="I299" s="7"/>
      <c r="J299" s="7"/>
      <c r="K299" s="7"/>
    </row>
    <row r="300" spans="7:11" x14ac:dyDescent="0.45">
      <c r="G300" s="7"/>
      <c r="H300" s="7"/>
      <c r="I300" s="7"/>
      <c r="J300" s="7"/>
      <c r="K300" s="7"/>
    </row>
    <row r="301" spans="7:11" x14ac:dyDescent="0.45">
      <c r="G301" s="7"/>
      <c r="H301" s="7"/>
      <c r="I301" s="7"/>
      <c r="J301" s="7"/>
      <c r="K301" s="7"/>
    </row>
    <row r="302" spans="7:11" x14ac:dyDescent="0.45">
      <c r="G302" s="7"/>
      <c r="H302" s="7"/>
      <c r="I302" s="7"/>
      <c r="J302" s="7"/>
      <c r="K302" s="7"/>
    </row>
    <row r="303" spans="7:11" x14ac:dyDescent="0.45">
      <c r="G303" s="1"/>
      <c r="H303" s="1"/>
      <c r="I303" s="1"/>
      <c r="J303" s="1"/>
      <c r="K303" s="1"/>
    </row>
    <row r="304" spans="7:11" x14ac:dyDescent="0.45">
      <c r="G304" s="1"/>
      <c r="H304" s="1"/>
      <c r="I304" s="1"/>
      <c r="J304" s="1"/>
      <c r="K304" s="1"/>
    </row>
    <row r="305" spans="10:11" x14ac:dyDescent="0.45">
      <c r="J305" s="38">
        <f>H106</f>
        <v>-1589</v>
      </c>
      <c r="K305" s="2" t="s">
        <v>7</v>
      </c>
    </row>
  </sheetData>
  <mergeCells count="8">
    <mergeCell ref="A1:E1"/>
    <mergeCell ref="A2:C2"/>
    <mergeCell ref="D2:E2"/>
    <mergeCell ref="C104:E104"/>
    <mergeCell ref="I106:K106"/>
    <mergeCell ref="G1:K1"/>
    <mergeCell ref="G2:I2"/>
    <mergeCell ref="J2:K2"/>
  </mergeCells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F920-9E26-4A3E-B788-54730FD6B316}">
  <dimension ref="A1:K812"/>
  <sheetViews>
    <sheetView showGridLines="0" rightToLeft="1" zoomScaleNormal="100" workbookViewId="0">
      <pane xSplit="1" ySplit="5" topLeftCell="B593" activePane="bottomRight" state="frozen"/>
      <selection activeCell="G84" sqref="G84"/>
      <selection pane="topRight" activeCell="G84" sqref="G84"/>
      <selection pane="bottomLeft" activeCell="G84" sqref="G84"/>
      <selection pane="bottomRight" activeCell="C600" sqref="C600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6" width="9.140625" style="2"/>
    <col min="7" max="7" width="14.28515625" style="2" bestFit="1" customWidth="1"/>
    <col min="8" max="9" width="16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1" ht="36.75" thickBot="1" x14ac:dyDescent="0.5">
      <c r="A1" s="207" t="s">
        <v>870</v>
      </c>
      <c r="B1" s="208"/>
      <c r="C1" s="208"/>
      <c r="D1" s="208"/>
      <c r="E1" s="207"/>
      <c r="G1" s="209"/>
      <c r="H1" s="209"/>
      <c r="I1" s="209"/>
      <c r="J1" s="209"/>
      <c r="K1" s="209"/>
    </row>
    <row r="2" spans="1:11" ht="29.25" thickBot="1" x14ac:dyDescent="0.5">
      <c r="A2" s="210" t="s">
        <v>113</v>
      </c>
      <c r="B2" s="210"/>
      <c r="C2" s="210"/>
      <c r="D2" s="211"/>
      <c r="E2" s="211"/>
      <c r="G2" s="212" t="s">
        <v>116</v>
      </c>
      <c r="H2" s="212"/>
      <c r="I2" s="212"/>
      <c r="J2" s="216"/>
      <c r="K2" s="216"/>
    </row>
    <row r="3" spans="1:11" s="9" customFormat="1" ht="18.75" x14ac:dyDescent="0.3">
      <c r="A3" s="4" t="s">
        <v>2</v>
      </c>
      <c r="B3" s="5"/>
      <c r="C3" s="5"/>
      <c r="D3" s="5"/>
      <c r="E3" s="6"/>
      <c r="G3" s="4"/>
      <c r="H3" s="8"/>
      <c r="I3" s="6"/>
      <c r="J3" s="6"/>
      <c r="K3" s="6"/>
    </row>
    <row r="4" spans="1:11" s="9" customFormat="1" ht="19.5" thickBot="1" x14ac:dyDescent="0.35">
      <c r="A4" s="4" t="s">
        <v>3</v>
      </c>
      <c r="B4" s="5"/>
      <c r="C4" s="5"/>
      <c r="D4" s="5"/>
      <c r="E4" s="6"/>
      <c r="G4" s="4" t="s">
        <v>3</v>
      </c>
      <c r="H4" s="8"/>
      <c r="I4" s="6"/>
      <c r="J4" s="6"/>
      <c r="K4" s="6"/>
    </row>
    <row r="5" spans="1:11" s="9" customFormat="1" ht="19.5" thickBot="1" x14ac:dyDescent="0.35">
      <c r="A5" s="10" t="s">
        <v>4</v>
      </c>
      <c r="B5" s="11" t="s">
        <v>131</v>
      </c>
      <c r="C5" s="11" t="s">
        <v>132</v>
      </c>
      <c r="D5" s="11" t="s">
        <v>7</v>
      </c>
      <c r="E5" s="12" t="s">
        <v>8</v>
      </c>
      <c r="G5" s="10" t="s">
        <v>4</v>
      </c>
      <c r="H5" s="13" t="s">
        <v>146</v>
      </c>
      <c r="I5" s="13" t="s">
        <v>151</v>
      </c>
      <c r="J5" s="13" t="s">
        <v>7</v>
      </c>
      <c r="K5" s="12" t="s">
        <v>8</v>
      </c>
    </row>
    <row r="6" spans="1:11" s="9" customFormat="1" ht="19.5" thickTop="1" x14ac:dyDescent="0.3">
      <c r="A6" s="14">
        <v>46157</v>
      </c>
      <c r="B6" s="15">
        <v>582.34</v>
      </c>
      <c r="C6" s="15"/>
      <c r="D6" s="15">
        <f>B6-C6</f>
        <v>582.34</v>
      </c>
      <c r="E6" s="16" t="s">
        <v>138</v>
      </c>
      <c r="G6" s="14">
        <v>46161</v>
      </c>
      <c r="H6" s="34"/>
      <c r="I6" s="34">
        <v>678</v>
      </c>
      <c r="J6" s="34">
        <f>H6-I6</f>
        <v>-678</v>
      </c>
      <c r="K6" s="16" t="s">
        <v>147</v>
      </c>
    </row>
    <row r="7" spans="1:11" s="9" customFormat="1" ht="18.75" x14ac:dyDescent="0.3">
      <c r="A7" s="14">
        <v>46157</v>
      </c>
      <c r="B7" s="17">
        <v>193.64</v>
      </c>
      <c r="C7" s="17"/>
      <c r="D7" s="17">
        <f>D6+B7-C7</f>
        <v>775.98</v>
      </c>
      <c r="E7" s="16" t="s">
        <v>139</v>
      </c>
      <c r="G7" s="14"/>
      <c r="H7" s="35"/>
      <c r="I7" s="34">
        <v>240</v>
      </c>
      <c r="J7" s="35">
        <f>J6+H7-I7</f>
        <v>-918</v>
      </c>
      <c r="K7" s="18" t="s">
        <v>177</v>
      </c>
    </row>
    <row r="8" spans="1:11" s="9" customFormat="1" ht="18.75" x14ac:dyDescent="0.3">
      <c r="A8" s="14">
        <v>46161</v>
      </c>
      <c r="B8" s="17"/>
      <c r="C8" s="17">
        <v>193.64</v>
      </c>
      <c r="D8" s="17">
        <f t="shared" ref="D8:D71" si="0">D7+B8-C8</f>
        <v>582.34</v>
      </c>
      <c r="E8" s="16" t="s">
        <v>144</v>
      </c>
      <c r="G8" s="14"/>
      <c r="H8" s="35"/>
      <c r="I8" s="35">
        <v>317</v>
      </c>
      <c r="J8" s="35">
        <f t="shared" ref="J8:J37" si="1">J7+H8-I8</f>
        <v>-1235</v>
      </c>
      <c r="K8" s="16" t="s">
        <v>186</v>
      </c>
    </row>
    <row r="9" spans="1:11" s="9" customFormat="1" ht="18.75" x14ac:dyDescent="0.3">
      <c r="A9" s="14">
        <v>46164</v>
      </c>
      <c r="B9" s="17"/>
      <c r="C9" s="17">
        <v>32.340000000000003</v>
      </c>
      <c r="D9" s="17">
        <f t="shared" si="0"/>
        <v>550</v>
      </c>
      <c r="E9" s="18" t="s">
        <v>176</v>
      </c>
      <c r="G9" s="14">
        <v>46168</v>
      </c>
      <c r="H9" s="35"/>
      <c r="I9" s="35">
        <v>320</v>
      </c>
      <c r="J9" s="35">
        <f t="shared" si="1"/>
        <v>-1555</v>
      </c>
      <c r="K9" s="18" t="s">
        <v>200</v>
      </c>
    </row>
    <row r="10" spans="1:11" s="9" customFormat="1" ht="18.75" x14ac:dyDescent="0.3">
      <c r="A10" s="14">
        <v>46167</v>
      </c>
      <c r="B10" s="17"/>
      <c r="C10" s="17">
        <v>70.510000000000005</v>
      </c>
      <c r="D10" s="17">
        <f t="shared" si="0"/>
        <v>479.49</v>
      </c>
      <c r="E10" s="16" t="s">
        <v>186</v>
      </c>
      <c r="G10" s="14">
        <v>46168</v>
      </c>
      <c r="H10" s="35"/>
      <c r="I10" s="35">
        <v>258</v>
      </c>
      <c r="J10" s="35">
        <f t="shared" si="1"/>
        <v>-1813</v>
      </c>
      <c r="K10" s="18" t="s">
        <v>201</v>
      </c>
    </row>
    <row r="11" spans="1:11" s="9" customFormat="1" ht="18.75" x14ac:dyDescent="0.3">
      <c r="A11" s="14">
        <v>46167</v>
      </c>
      <c r="B11" s="17">
        <v>26.08</v>
      </c>
      <c r="C11" s="17"/>
      <c r="D11" s="17">
        <f t="shared" si="0"/>
        <v>505.57</v>
      </c>
      <c r="E11" s="16" t="s">
        <v>138</v>
      </c>
      <c r="G11" s="19">
        <v>46177</v>
      </c>
      <c r="H11" s="35"/>
      <c r="I11" s="35">
        <v>598</v>
      </c>
      <c r="J11" s="35">
        <f t="shared" si="1"/>
        <v>-2411</v>
      </c>
      <c r="K11" s="18" t="s">
        <v>231</v>
      </c>
    </row>
    <row r="12" spans="1:11" s="9" customFormat="1" ht="18.75" x14ac:dyDescent="0.3">
      <c r="A12" s="14">
        <v>46168</v>
      </c>
      <c r="B12" s="17">
        <v>38.97</v>
      </c>
      <c r="C12" s="17"/>
      <c r="D12" s="17">
        <f t="shared" si="0"/>
        <v>544.54</v>
      </c>
      <c r="E12" s="18" t="s">
        <v>195</v>
      </c>
      <c r="G12" s="19">
        <v>46177</v>
      </c>
      <c r="H12" s="35"/>
      <c r="I12" s="35">
        <v>117</v>
      </c>
      <c r="J12" s="35">
        <f t="shared" si="1"/>
        <v>-2528</v>
      </c>
      <c r="K12" s="18" t="s">
        <v>233</v>
      </c>
    </row>
    <row r="13" spans="1:11" s="9" customFormat="1" ht="18.75" x14ac:dyDescent="0.3">
      <c r="A13" s="14">
        <v>46168</v>
      </c>
      <c r="B13" s="17"/>
      <c r="C13" s="17">
        <v>42.75</v>
      </c>
      <c r="D13" s="17">
        <f t="shared" si="0"/>
        <v>501.78999999999996</v>
      </c>
      <c r="E13" s="18" t="s">
        <v>200</v>
      </c>
      <c r="G13" s="19">
        <v>46177</v>
      </c>
      <c r="H13" s="35"/>
      <c r="I13" s="35">
        <v>643</v>
      </c>
      <c r="J13" s="35">
        <f t="shared" si="1"/>
        <v>-3171</v>
      </c>
      <c r="K13" s="18" t="s">
        <v>235</v>
      </c>
    </row>
    <row r="14" spans="1:11" s="9" customFormat="1" ht="18.75" x14ac:dyDescent="0.3">
      <c r="A14" s="14">
        <v>46168</v>
      </c>
      <c r="B14" s="17">
        <v>31.31</v>
      </c>
      <c r="C14" s="17"/>
      <c r="D14" s="17">
        <f t="shared" si="0"/>
        <v>533.09999999999991</v>
      </c>
      <c r="E14" s="16" t="s">
        <v>138</v>
      </c>
      <c r="G14" s="19">
        <v>46182</v>
      </c>
      <c r="H14" s="35"/>
      <c r="I14" s="35">
        <v>193</v>
      </c>
      <c r="J14" s="35">
        <f t="shared" si="1"/>
        <v>-3364</v>
      </c>
      <c r="K14" s="18" t="s">
        <v>257</v>
      </c>
    </row>
    <row r="15" spans="1:11" s="9" customFormat="1" ht="18.75" x14ac:dyDescent="0.3">
      <c r="A15" s="14">
        <v>46168</v>
      </c>
      <c r="B15" s="17"/>
      <c r="C15" s="17">
        <v>42.9</v>
      </c>
      <c r="D15" s="17">
        <f t="shared" si="0"/>
        <v>490.19999999999993</v>
      </c>
      <c r="E15" s="18" t="s">
        <v>201</v>
      </c>
      <c r="G15" s="19">
        <v>46182</v>
      </c>
      <c r="H15" s="17">
        <v>108</v>
      </c>
      <c r="I15" s="17"/>
      <c r="J15" s="35">
        <f t="shared" si="1"/>
        <v>-3256</v>
      </c>
      <c r="K15" s="18" t="s">
        <v>260</v>
      </c>
    </row>
    <row r="16" spans="1:11" s="9" customFormat="1" ht="18.75" x14ac:dyDescent="0.3">
      <c r="A16" s="19">
        <v>46176</v>
      </c>
      <c r="B16" s="17">
        <v>162.30000000000001</v>
      </c>
      <c r="C16" s="17"/>
      <c r="D16" s="17">
        <f t="shared" si="0"/>
        <v>652.5</v>
      </c>
      <c r="E16" s="16" t="s">
        <v>138</v>
      </c>
      <c r="G16" s="19">
        <v>46182</v>
      </c>
      <c r="H16" s="17">
        <v>430</v>
      </c>
      <c r="I16" s="17"/>
      <c r="J16" s="35">
        <f t="shared" si="1"/>
        <v>-2826</v>
      </c>
      <c r="K16" s="18" t="s">
        <v>260</v>
      </c>
    </row>
    <row r="17" spans="1:11" s="9" customFormat="1" ht="18.75" x14ac:dyDescent="0.3">
      <c r="A17" s="19">
        <v>46176</v>
      </c>
      <c r="B17" s="17">
        <v>22.64</v>
      </c>
      <c r="C17" s="17"/>
      <c r="D17" s="17">
        <f t="shared" si="0"/>
        <v>675.14</v>
      </c>
      <c r="E17" s="16" t="s">
        <v>138</v>
      </c>
      <c r="G17" s="19">
        <v>46182</v>
      </c>
      <c r="H17" s="17">
        <v>150</v>
      </c>
      <c r="I17" s="17"/>
      <c r="J17" s="35">
        <f t="shared" si="1"/>
        <v>-2676</v>
      </c>
      <c r="K17" s="18" t="s">
        <v>262</v>
      </c>
    </row>
    <row r="18" spans="1:11" s="9" customFormat="1" ht="18.75" x14ac:dyDescent="0.3">
      <c r="A18" s="19">
        <v>46176</v>
      </c>
      <c r="B18" s="17">
        <v>13.92</v>
      </c>
      <c r="C18" s="17"/>
      <c r="D18" s="17">
        <f t="shared" si="0"/>
        <v>689.06</v>
      </c>
      <c r="E18" s="18" t="s">
        <v>222</v>
      </c>
      <c r="G18" s="19">
        <v>46182</v>
      </c>
      <c r="H18" s="35">
        <v>52</v>
      </c>
      <c r="I18" s="35"/>
      <c r="J18" s="35">
        <f t="shared" si="1"/>
        <v>-2624</v>
      </c>
      <c r="K18" s="18" t="s">
        <v>262</v>
      </c>
    </row>
    <row r="19" spans="1:11" s="9" customFormat="1" ht="18.75" x14ac:dyDescent="0.3">
      <c r="A19" s="19">
        <v>46177</v>
      </c>
      <c r="B19" s="17"/>
      <c r="C19" s="17">
        <v>14.89</v>
      </c>
      <c r="D19" s="17">
        <f t="shared" si="0"/>
        <v>674.17</v>
      </c>
      <c r="E19" s="18" t="s">
        <v>227</v>
      </c>
      <c r="G19" s="19">
        <v>46184</v>
      </c>
      <c r="H19" s="35"/>
      <c r="I19" s="35">
        <v>680</v>
      </c>
      <c r="J19" s="35">
        <f t="shared" si="1"/>
        <v>-3304</v>
      </c>
      <c r="K19" s="18" t="s">
        <v>284</v>
      </c>
    </row>
    <row r="20" spans="1:11" s="9" customFormat="1" ht="18.75" x14ac:dyDescent="0.3">
      <c r="A20" s="19">
        <v>46177</v>
      </c>
      <c r="B20" s="17"/>
      <c r="C20" s="17">
        <v>15.7</v>
      </c>
      <c r="D20" s="17">
        <f t="shared" si="0"/>
        <v>658.46999999999991</v>
      </c>
      <c r="E20" s="18" t="s">
        <v>227</v>
      </c>
      <c r="G20" s="19">
        <v>46184</v>
      </c>
      <c r="H20" s="35"/>
      <c r="I20" s="35">
        <v>72</v>
      </c>
      <c r="J20" s="35">
        <f t="shared" si="1"/>
        <v>-3376</v>
      </c>
      <c r="K20" s="18" t="s">
        <v>285</v>
      </c>
    </row>
    <row r="21" spans="1:11" s="9" customFormat="1" ht="18.75" x14ac:dyDescent="0.3">
      <c r="A21" s="19">
        <v>46177</v>
      </c>
      <c r="B21" s="17"/>
      <c r="C21" s="17">
        <v>114.65</v>
      </c>
      <c r="D21" s="17">
        <f t="shared" si="0"/>
        <v>543.81999999999994</v>
      </c>
      <c r="E21" s="18" t="s">
        <v>231</v>
      </c>
      <c r="G21" s="19">
        <v>46185</v>
      </c>
      <c r="H21" s="35"/>
      <c r="I21" s="35">
        <v>684</v>
      </c>
      <c r="J21" s="35">
        <f t="shared" si="1"/>
        <v>-4060</v>
      </c>
      <c r="K21" s="18" t="s">
        <v>294</v>
      </c>
    </row>
    <row r="22" spans="1:11" s="9" customFormat="1" ht="18.75" x14ac:dyDescent="0.3">
      <c r="A22" s="19">
        <v>46177</v>
      </c>
      <c r="B22" s="17"/>
      <c r="C22" s="17">
        <v>21.23</v>
      </c>
      <c r="D22" s="17">
        <f t="shared" si="0"/>
        <v>522.58999999999992</v>
      </c>
      <c r="E22" s="18" t="s">
        <v>233</v>
      </c>
      <c r="G22" s="19">
        <v>46185</v>
      </c>
      <c r="H22" s="35"/>
      <c r="I22" s="35">
        <v>528</v>
      </c>
      <c r="J22" s="35">
        <f t="shared" si="1"/>
        <v>-4588</v>
      </c>
      <c r="K22" s="18" t="s">
        <v>296</v>
      </c>
    </row>
    <row r="23" spans="1:11" s="9" customFormat="1" ht="18.75" x14ac:dyDescent="0.3">
      <c r="A23" s="19">
        <v>46177</v>
      </c>
      <c r="B23" s="17"/>
      <c r="C23" s="17">
        <v>122.22</v>
      </c>
      <c r="D23" s="17">
        <f t="shared" si="0"/>
        <v>400.36999999999989</v>
      </c>
      <c r="E23" s="18" t="s">
        <v>235</v>
      </c>
      <c r="G23" s="19">
        <v>46185</v>
      </c>
      <c r="H23" s="35"/>
      <c r="I23" s="35">
        <v>197</v>
      </c>
      <c r="J23" s="35">
        <f t="shared" si="1"/>
        <v>-4785</v>
      </c>
      <c r="K23" s="18" t="s">
        <v>297</v>
      </c>
    </row>
    <row r="24" spans="1:11" s="9" customFormat="1" ht="18.75" x14ac:dyDescent="0.3">
      <c r="A24" s="19">
        <v>46178</v>
      </c>
      <c r="B24" s="17"/>
      <c r="C24" s="17">
        <v>10.14</v>
      </c>
      <c r="D24" s="17">
        <f t="shared" si="0"/>
        <v>390.2299999999999</v>
      </c>
      <c r="E24" s="18" t="s">
        <v>227</v>
      </c>
      <c r="G24" s="19">
        <v>46185</v>
      </c>
      <c r="H24" s="35"/>
      <c r="I24" s="35">
        <v>333</v>
      </c>
      <c r="J24" s="35">
        <f t="shared" si="1"/>
        <v>-5118</v>
      </c>
      <c r="K24" s="18" t="s">
        <v>298</v>
      </c>
    </row>
    <row r="25" spans="1:11" s="9" customFormat="1" ht="18.75" x14ac:dyDescent="0.3">
      <c r="A25" s="19">
        <v>46178</v>
      </c>
      <c r="B25" s="17">
        <v>5323.75</v>
      </c>
      <c r="C25" s="17"/>
      <c r="D25" s="17">
        <f t="shared" si="0"/>
        <v>5713.98</v>
      </c>
      <c r="E25" s="18" t="s">
        <v>248</v>
      </c>
      <c r="G25" s="19">
        <v>46188</v>
      </c>
      <c r="H25" s="35">
        <v>234</v>
      </c>
      <c r="I25" s="35"/>
      <c r="J25" s="35">
        <f t="shared" si="1"/>
        <v>-4884</v>
      </c>
      <c r="K25" s="20" t="s">
        <v>305</v>
      </c>
    </row>
    <row r="26" spans="1:11" s="9" customFormat="1" ht="18.75" x14ac:dyDescent="0.3">
      <c r="A26" s="19">
        <v>46181</v>
      </c>
      <c r="B26" s="17"/>
      <c r="C26" s="17">
        <v>38.53</v>
      </c>
      <c r="D26" s="17">
        <f t="shared" si="0"/>
        <v>5675.45</v>
      </c>
      <c r="E26" s="18" t="s">
        <v>254</v>
      </c>
      <c r="G26" s="19">
        <v>46189</v>
      </c>
      <c r="H26" s="35"/>
      <c r="I26" s="35">
        <v>615</v>
      </c>
      <c r="J26" s="35">
        <f t="shared" si="1"/>
        <v>-5499</v>
      </c>
      <c r="K26" s="18" t="s">
        <v>310</v>
      </c>
    </row>
    <row r="27" spans="1:11" s="9" customFormat="1" ht="18.75" x14ac:dyDescent="0.3">
      <c r="A27" s="19">
        <v>46181</v>
      </c>
      <c r="B27" s="17">
        <v>369.25</v>
      </c>
      <c r="C27" s="17"/>
      <c r="D27" s="17">
        <f t="shared" si="0"/>
        <v>6044.7</v>
      </c>
      <c r="E27" s="16" t="s">
        <v>138</v>
      </c>
      <c r="G27" s="19">
        <v>46190</v>
      </c>
      <c r="H27" s="35"/>
      <c r="I27" s="35">
        <v>1423</v>
      </c>
      <c r="J27" s="35">
        <f t="shared" si="1"/>
        <v>-6922</v>
      </c>
      <c r="K27" s="18" t="s">
        <v>316</v>
      </c>
    </row>
    <row r="28" spans="1:11" s="9" customFormat="1" ht="18.75" x14ac:dyDescent="0.3">
      <c r="A28" s="19">
        <v>46182</v>
      </c>
      <c r="B28" s="17">
        <v>107.72</v>
      </c>
      <c r="C28" s="17"/>
      <c r="D28" s="17">
        <f t="shared" si="0"/>
        <v>6152.42</v>
      </c>
      <c r="E28" s="18" t="s">
        <v>260</v>
      </c>
      <c r="G28" s="19">
        <v>46190</v>
      </c>
      <c r="H28" s="35"/>
      <c r="I28" s="35">
        <v>26</v>
      </c>
      <c r="J28" s="35">
        <f t="shared" si="1"/>
        <v>-6948</v>
      </c>
      <c r="K28" s="18" t="s">
        <v>320</v>
      </c>
    </row>
    <row r="29" spans="1:11" s="9" customFormat="1" ht="18.75" x14ac:dyDescent="0.3">
      <c r="A29" s="19">
        <v>46182</v>
      </c>
      <c r="B29" s="17">
        <v>26.9</v>
      </c>
      <c r="C29" s="17"/>
      <c r="D29" s="17">
        <f t="shared" si="0"/>
        <v>6179.32</v>
      </c>
      <c r="E29" s="18" t="s">
        <v>260</v>
      </c>
      <c r="G29" s="19">
        <v>46196</v>
      </c>
      <c r="H29" s="35"/>
      <c r="I29" s="35">
        <v>480</v>
      </c>
      <c r="J29" s="35">
        <f t="shared" si="1"/>
        <v>-7428</v>
      </c>
      <c r="K29" s="18" t="s">
        <v>335</v>
      </c>
    </row>
    <row r="30" spans="1:11" s="9" customFormat="1" ht="18.75" x14ac:dyDescent="0.3">
      <c r="A30" s="19">
        <v>46182</v>
      </c>
      <c r="B30" s="17">
        <v>85.67</v>
      </c>
      <c r="C30" s="17"/>
      <c r="D30" s="17">
        <f t="shared" si="0"/>
        <v>6264.99</v>
      </c>
      <c r="E30" s="18" t="s">
        <v>262</v>
      </c>
      <c r="G30" s="19">
        <v>46197</v>
      </c>
      <c r="H30" s="35"/>
      <c r="I30" s="35">
        <v>131</v>
      </c>
      <c r="J30" s="35">
        <f t="shared" si="1"/>
        <v>-7559</v>
      </c>
      <c r="K30" s="18" t="s">
        <v>341</v>
      </c>
    </row>
    <row r="31" spans="1:11" s="9" customFormat="1" ht="18.75" x14ac:dyDescent="0.3">
      <c r="A31" s="19">
        <v>46182</v>
      </c>
      <c r="B31" s="17">
        <v>29.23</v>
      </c>
      <c r="C31" s="17"/>
      <c r="D31" s="17">
        <f t="shared" si="0"/>
        <v>6294.2199999999993</v>
      </c>
      <c r="E31" s="18" t="s">
        <v>262</v>
      </c>
      <c r="G31" s="19">
        <v>46198</v>
      </c>
      <c r="H31" s="35"/>
      <c r="I31" s="35">
        <v>511</v>
      </c>
      <c r="J31" s="35">
        <f t="shared" si="1"/>
        <v>-8070</v>
      </c>
      <c r="K31" s="20" t="s">
        <v>347</v>
      </c>
    </row>
    <row r="32" spans="1:11" s="9" customFormat="1" ht="18.75" x14ac:dyDescent="0.3">
      <c r="A32" s="19">
        <v>46183</v>
      </c>
      <c r="B32" s="17"/>
      <c r="C32" s="17">
        <v>69.400000000000006</v>
      </c>
      <c r="D32" s="17">
        <f t="shared" si="0"/>
        <v>6224.82</v>
      </c>
      <c r="E32" s="18" t="s">
        <v>227</v>
      </c>
      <c r="G32" s="19">
        <v>46198</v>
      </c>
      <c r="H32" s="35">
        <v>125</v>
      </c>
      <c r="I32" s="35"/>
      <c r="J32" s="35">
        <f t="shared" si="1"/>
        <v>-7945</v>
      </c>
      <c r="K32" s="20" t="s">
        <v>303</v>
      </c>
    </row>
    <row r="33" spans="1:11" s="9" customFormat="1" ht="18.75" x14ac:dyDescent="0.3">
      <c r="A33" s="19">
        <v>46183</v>
      </c>
      <c r="B33" s="17">
        <v>4.05</v>
      </c>
      <c r="C33" s="17"/>
      <c r="D33" s="17">
        <f t="shared" si="0"/>
        <v>6228.87</v>
      </c>
      <c r="E33" s="16" t="s">
        <v>138</v>
      </c>
      <c r="G33" s="19">
        <v>46198</v>
      </c>
      <c r="H33" s="35"/>
      <c r="I33" s="35">
        <v>20</v>
      </c>
      <c r="J33" s="35">
        <f t="shared" ref="J33:J36" si="2">J32+H33-I33</f>
        <v>-7965</v>
      </c>
      <c r="K33" s="20" t="s">
        <v>352</v>
      </c>
    </row>
    <row r="34" spans="1:11" s="9" customFormat="1" ht="18.75" x14ac:dyDescent="0.3">
      <c r="A34" s="19">
        <v>46183</v>
      </c>
      <c r="B34" s="17">
        <v>57.32</v>
      </c>
      <c r="C34" s="17"/>
      <c r="D34" s="17">
        <f t="shared" si="0"/>
        <v>6286.19</v>
      </c>
      <c r="E34" s="16" t="s">
        <v>138</v>
      </c>
      <c r="G34" s="19">
        <v>46202</v>
      </c>
      <c r="H34" s="35">
        <v>99</v>
      </c>
      <c r="I34" s="35"/>
      <c r="J34" s="35">
        <f t="shared" si="2"/>
        <v>-7866</v>
      </c>
      <c r="K34" s="18" t="s">
        <v>351</v>
      </c>
    </row>
    <row r="35" spans="1:11" s="9" customFormat="1" ht="18.75" x14ac:dyDescent="0.3">
      <c r="A35" s="19">
        <v>46183</v>
      </c>
      <c r="B35" s="17">
        <v>6.52</v>
      </c>
      <c r="C35" s="17"/>
      <c r="D35" s="17">
        <f t="shared" si="0"/>
        <v>6292.71</v>
      </c>
      <c r="E35" s="16" t="s">
        <v>138</v>
      </c>
      <c r="G35" s="19">
        <v>46203</v>
      </c>
      <c r="H35" s="35"/>
      <c r="I35" s="35">
        <v>110</v>
      </c>
      <c r="J35" s="35">
        <f t="shared" si="2"/>
        <v>-7976</v>
      </c>
      <c r="K35" s="18" t="s">
        <v>351</v>
      </c>
    </row>
    <row r="36" spans="1:11" s="9" customFormat="1" ht="18.75" x14ac:dyDescent="0.3">
      <c r="A36" s="19">
        <v>46184</v>
      </c>
      <c r="B36" s="17">
        <v>212.64</v>
      </c>
      <c r="C36" s="17"/>
      <c r="D36" s="17">
        <f t="shared" si="0"/>
        <v>6505.35</v>
      </c>
      <c r="E36" s="16" t="s">
        <v>138</v>
      </c>
      <c r="G36" s="19">
        <v>46204</v>
      </c>
      <c r="H36" s="35"/>
      <c r="I36" s="35">
        <v>730</v>
      </c>
      <c r="J36" s="35">
        <f t="shared" si="2"/>
        <v>-8706</v>
      </c>
      <c r="K36" s="18" t="s">
        <v>372</v>
      </c>
    </row>
    <row r="37" spans="1:11" s="9" customFormat="1" ht="18.75" x14ac:dyDescent="0.3">
      <c r="A37" s="19">
        <v>46184</v>
      </c>
      <c r="B37" s="17"/>
      <c r="C37" s="17">
        <v>117.47</v>
      </c>
      <c r="D37" s="17">
        <f t="shared" si="0"/>
        <v>6387.88</v>
      </c>
      <c r="E37" s="18" t="s">
        <v>284</v>
      </c>
      <c r="G37" s="19">
        <v>46204</v>
      </c>
      <c r="H37" s="35"/>
      <c r="I37" s="35">
        <v>20</v>
      </c>
      <c r="J37" s="35">
        <f t="shared" si="1"/>
        <v>-8726</v>
      </c>
      <c r="K37" s="18" t="s">
        <v>373</v>
      </c>
    </row>
    <row r="38" spans="1:11" s="9" customFormat="1" ht="18.75" x14ac:dyDescent="0.3">
      <c r="A38" s="19">
        <v>46184</v>
      </c>
      <c r="B38" s="17"/>
      <c r="C38" s="17">
        <v>13.09</v>
      </c>
      <c r="D38" s="17">
        <f t="shared" si="0"/>
        <v>6374.79</v>
      </c>
      <c r="E38" s="18" t="s">
        <v>285</v>
      </c>
      <c r="G38" s="19">
        <v>46206</v>
      </c>
      <c r="H38" s="35"/>
      <c r="I38" s="35">
        <v>1187</v>
      </c>
      <c r="J38" s="35">
        <f t="shared" ref="J38:J48" si="3">J37+H38-I38</f>
        <v>-9913</v>
      </c>
      <c r="K38" s="18" t="s">
        <v>383</v>
      </c>
    </row>
    <row r="39" spans="1:11" s="9" customFormat="1" ht="18.75" x14ac:dyDescent="0.3">
      <c r="A39" s="19">
        <v>46184</v>
      </c>
      <c r="B39" s="17">
        <v>175.26</v>
      </c>
      <c r="C39" s="17"/>
      <c r="D39" s="17">
        <f t="shared" si="0"/>
        <v>6550.05</v>
      </c>
      <c r="E39" s="16" t="s">
        <v>138</v>
      </c>
      <c r="G39" s="19">
        <v>46206</v>
      </c>
      <c r="H39" s="35"/>
      <c r="I39" s="35">
        <v>2912</v>
      </c>
      <c r="J39" s="35">
        <f t="shared" si="3"/>
        <v>-12825</v>
      </c>
      <c r="K39" s="18" t="s">
        <v>384</v>
      </c>
    </row>
    <row r="40" spans="1:11" s="9" customFormat="1" ht="18.75" x14ac:dyDescent="0.3">
      <c r="A40" s="19">
        <v>46185</v>
      </c>
      <c r="B40" s="17"/>
      <c r="C40" s="17">
        <v>127.92</v>
      </c>
      <c r="D40" s="17">
        <f t="shared" si="0"/>
        <v>6422.13</v>
      </c>
      <c r="E40" s="18" t="s">
        <v>294</v>
      </c>
      <c r="G40" s="19">
        <v>46206</v>
      </c>
      <c r="H40" s="35"/>
      <c r="I40" s="35">
        <v>5820</v>
      </c>
      <c r="J40" s="35">
        <f t="shared" si="3"/>
        <v>-18645</v>
      </c>
      <c r="K40" s="18" t="s">
        <v>385</v>
      </c>
    </row>
    <row r="41" spans="1:11" s="9" customFormat="1" ht="18.75" x14ac:dyDescent="0.3">
      <c r="A41" s="19">
        <v>46185</v>
      </c>
      <c r="B41" s="17"/>
      <c r="C41" s="17">
        <v>92.6</v>
      </c>
      <c r="D41" s="17">
        <f t="shared" si="0"/>
        <v>6329.53</v>
      </c>
      <c r="E41" s="18" t="s">
        <v>296</v>
      </c>
      <c r="G41" s="19">
        <v>46206</v>
      </c>
      <c r="H41" s="35"/>
      <c r="I41" s="35">
        <v>317</v>
      </c>
      <c r="J41" s="35">
        <f t="shared" si="3"/>
        <v>-18962</v>
      </c>
      <c r="K41" s="18" t="s">
        <v>386</v>
      </c>
    </row>
    <row r="42" spans="1:11" s="9" customFormat="1" ht="18.75" x14ac:dyDescent="0.3">
      <c r="A42" s="19">
        <v>46185</v>
      </c>
      <c r="B42" s="17"/>
      <c r="C42" s="17">
        <v>37.549999999999997</v>
      </c>
      <c r="D42" s="17">
        <f t="shared" si="0"/>
        <v>6291.98</v>
      </c>
      <c r="E42" s="18" t="s">
        <v>297</v>
      </c>
      <c r="G42" s="19">
        <v>46206</v>
      </c>
      <c r="H42" s="35"/>
      <c r="I42" s="35">
        <v>555</v>
      </c>
      <c r="J42" s="35">
        <f t="shared" si="3"/>
        <v>-19517</v>
      </c>
      <c r="K42" s="18" t="s">
        <v>387</v>
      </c>
    </row>
    <row r="43" spans="1:11" s="9" customFormat="1" ht="18.75" x14ac:dyDescent="0.3">
      <c r="A43" s="19">
        <v>46185</v>
      </c>
      <c r="B43" s="17"/>
      <c r="C43" s="17">
        <v>51.19</v>
      </c>
      <c r="D43" s="17">
        <f t="shared" si="0"/>
        <v>6240.79</v>
      </c>
      <c r="E43" s="18" t="s">
        <v>298</v>
      </c>
      <c r="G43" s="19">
        <v>46206</v>
      </c>
      <c r="H43" s="61">
        <v>637</v>
      </c>
      <c r="I43" s="35"/>
      <c r="J43" s="35">
        <f t="shared" si="3"/>
        <v>-18880</v>
      </c>
      <c r="K43" s="18" t="s">
        <v>390</v>
      </c>
    </row>
    <row r="44" spans="1:11" s="9" customFormat="1" ht="18.75" x14ac:dyDescent="0.3">
      <c r="A44" s="19">
        <v>46185</v>
      </c>
      <c r="B44" s="17"/>
      <c r="C44" s="17">
        <v>1.4</v>
      </c>
      <c r="D44" s="17">
        <f t="shared" si="0"/>
        <v>6239.39</v>
      </c>
      <c r="E44" s="18" t="s">
        <v>227</v>
      </c>
      <c r="G44" s="19">
        <v>46206</v>
      </c>
      <c r="H44" s="35"/>
      <c r="I44" s="35">
        <v>4620</v>
      </c>
      <c r="J44" s="35">
        <f t="shared" si="3"/>
        <v>-23500</v>
      </c>
      <c r="K44" s="18" t="s">
        <v>398</v>
      </c>
    </row>
    <row r="45" spans="1:11" s="9" customFormat="1" ht="18.75" x14ac:dyDescent="0.3">
      <c r="A45" s="19">
        <v>46185</v>
      </c>
      <c r="B45" s="17">
        <v>0.2</v>
      </c>
      <c r="C45" s="17"/>
      <c r="D45" s="17">
        <f t="shared" si="0"/>
        <v>6239.59</v>
      </c>
      <c r="E45" s="18" t="s">
        <v>304</v>
      </c>
      <c r="G45" s="19">
        <v>46209</v>
      </c>
      <c r="H45" s="35"/>
      <c r="I45" s="35">
        <v>195</v>
      </c>
      <c r="J45" s="35">
        <f t="shared" si="3"/>
        <v>-23695</v>
      </c>
      <c r="K45" s="18" t="s">
        <v>402</v>
      </c>
    </row>
    <row r="46" spans="1:11" s="9" customFormat="1" ht="18.75" x14ac:dyDescent="0.3">
      <c r="A46" s="19">
        <v>46188</v>
      </c>
      <c r="B46" s="17"/>
      <c r="C46" s="17">
        <v>85.67</v>
      </c>
      <c r="D46" s="17">
        <f t="shared" si="0"/>
        <v>6153.92</v>
      </c>
      <c r="E46" s="18" t="s">
        <v>303</v>
      </c>
      <c r="G46" s="19">
        <v>46210</v>
      </c>
      <c r="H46" s="35"/>
      <c r="I46" s="35">
        <v>45</v>
      </c>
      <c r="J46" s="35">
        <f t="shared" si="3"/>
        <v>-23740</v>
      </c>
      <c r="K46" s="20" t="s">
        <v>298</v>
      </c>
    </row>
    <row r="47" spans="1:11" s="9" customFormat="1" ht="18.75" x14ac:dyDescent="0.3">
      <c r="A47" s="19">
        <v>46188</v>
      </c>
      <c r="B47" s="17"/>
      <c r="C47" s="17">
        <v>4.63</v>
      </c>
      <c r="D47" s="17">
        <f t="shared" si="0"/>
        <v>6149.29</v>
      </c>
      <c r="E47" s="18" t="s">
        <v>225</v>
      </c>
      <c r="G47" s="19">
        <v>46210</v>
      </c>
      <c r="H47" s="35"/>
      <c r="I47" s="35">
        <v>310</v>
      </c>
      <c r="J47" s="35">
        <f t="shared" si="3"/>
        <v>-24050</v>
      </c>
      <c r="K47" s="18" t="s">
        <v>406</v>
      </c>
    </row>
    <row r="48" spans="1:11" s="9" customFormat="1" ht="18.75" x14ac:dyDescent="0.3">
      <c r="A48" s="19">
        <v>46189</v>
      </c>
      <c r="B48" s="17"/>
      <c r="C48" s="17">
        <v>111.95</v>
      </c>
      <c r="D48" s="17">
        <f t="shared" si="0"/>
        <v>6037.34</v>
      </c>
      <c r="E48" s="18" t="s">
        <v>310</v>
      </c>
      <c r="G48" s="19">
        <v>46210</v>
      </c>
      <c r="H48" s="35"/>
      <c r="I48" s="35">
        <v>520</v>
      </c>
      <c r="J48" s="35">
        <f t="shared" si="3"/>
        <v>-24570</v>
      </c>
      <c r="K48" s="18" t="s">
        <v>407</v>
      </c>
    </row>
    <row r="49" spans="1:11" s="9" customFormat="1" ht="18.75" x14ac:dyDescent="0.3">
      <c r="A49" s="19">
        <v>46189</v>
      </c>
      <c r="B49" s="17">
        <v>231.64</v>
      </c>
      <c r="C49" s="17"/>
      <c r="D49" s="17">
        <f t="shared" si="0"/>
        <v>6268.9800000000005</v>
      </c>
      <c r="E49" s="18" t="s">
        <v>105</v>
      </c>
      <c r="G49" s="19">
        <v>46210</v>
      </c>
      <c r="H49" s="35"/>
      <c r="I49" s="35">
        <v>813</v>
      </c>
      <c r="J49" s="35">
        <f t="shared" ref="J49:J67" si="4">J48+H49-I49</f>
        <v>-25383</v>
      </c>
      <c r="K49" s="18" t="s">
        <v>408</v>
      </c>
    </row>
    <row r="50" spans="1:11" s="9" customFormat="1" ht="18.75" x14ac:dyDescent="0.3">
      <c r="A50" s="19">
        <v>46189</v>
      </c>
      <c r="B50" s="17"/>
      <c r="C50" s="17">
        <v>233.25</v>
      </c>
      <c r="D50" s="17">
        <f t="shared" si="0"/>
        <v>6035.7300000000005</v>
      </c>
      <c r="E50" s="18" t="s">
        <v>313</v>
      </c>
      <c r="G50" s="19">
        <v>46210</v>
      </c>
      <c r="H50" s="35"/>
      <c r="I50" s="35">
        <v>605</v>
      </c>
      <c r="J50" s="35">
        <f t="shared" si="4"/>
        <v>-25988</v>
      </c>
      <c r="K50" s="18" t="s">
        <v>409</v>
      </c>
    </row>
    <row r="51" spans="1:11" s="9" customFormat="1" ht="18.75" x14ac:dyDescent="0.3">
      <c r="A51" s="19">
        <v>46189</v>
      </c>
      <c r="B51" s="17">
        <v>361.32</v>
      </c>
      <c r="C51" s="17"/>
      <c r="D51" s="17">
        <f t="shared" si="0"/>
        <v>6397.05</v>
      </c>
      <c r="E51" s="18" t="s">
        <v>105</v>
      </c>
      <c r="G51" s="19">
        <v>46210</v>
      </c>
      <c r="H51" s="35">
        <v>90</v>
      </c>
      <c r="I51" s="35"/>
      <c r="J51" s="35">
        <f t="shared" si="4"/>
        <v>-25898</v>
      </c>
      <c r="K51" s="20"/>
    </row>
    <row r="52" spans="1:11" s="9" customFormat="1" ht="18.75" x14ac:dyDescent="0.3">
      <c r="A52" s="19">
        <v>46189</v>
      </c>
      <c r="B52" s="17"/>
      <c r="C52" s="17">
        <v>63.43</v>
      </c>
      <c r="D52" s="17">
        <f t="shared" si="0"/>
        <v>6333.62</v>
      </c>
      <c r="E52" s="18" t="s">
        <v>313</v>
      </c>
      <c r="G52" s="19">
        <v>46212</v>
      </c>
      <c r="H52" s="35"/>
      <c r="I52" s="35">
        <v>485</v>
      </c>
      <c r="J52" s="35">
        <f t="shared" si="4"/>
        <v>-26383</v>
      </c>
      <c r="K52" s="18" t="s">
        <v>422</v>
      </c>
    </row>
    <row r="53" spans="1:11" s="9" customFormat="1" ht="18.75" x14ac:dyDescent="0.3">
      <c r="A53" s="19">
        <v>46190</v>
      </c>
      <c r="B53" s="17"/>
      <c r="C53" s="17">
        <v>18.920000000000002</v>
      </c>
      <c r="D53" s="17">
        <f t="shared" si="0"/>
        <v>6314.7</v>
      </c>
      <c r="E53" s="18" t="s">
        <v>313</v>
      </c>
      <c r="G53" s="19">
        <v>46212</v>
      </c>
      <c r="H53" s="35"/>
      <c r="I53" s="35">
        <v>176</v>
      </c>
      <c r="J53" s="35">
        <f t="shared" si="4"/>
        <v>-26559</v>
      </c>
      <c r="K53" s="18" t="s">
        <v>424</v>
      </c>
    </row>
    <row r="54" spans="1:11" s="9" customFormat="1" ht="18.75" x14ac:dyDescent="0.3">
      <c r="A54" s="19">
        <v>46190</v>
      </c>
      <c r="B54" s="17">
        <v>63.97</v>
      </c>
      <c r="C54" s="17"/>
      <c r="D54" s="17">
        <f t="shared" si="0"/>
        <v>6378.67</v>
      </c>
      <c r="E54" s="16" t="s">
        <v>138</v>
      </c>
      <c r="G54" s="19">
        <v>46212</v>
      </c>
      <c r="H54" s="35"/>
      <c r="I54" s="35">
        <v>182</v>
      </c>
      <c r="J54" s="35">
        <f t="shared" si="4"/>
        <v>-26741</v>
      </c>
      <c r="K54" s="18" t="s">
        <v>425</v>
      </c>
    </row>
    <row r="55" spans="1:11" s="9" customFormat="1" ht="18.75" x14ac:dyDescent="0.3">
      <c r="A55" s="19">
        <v>46190</v>
      </c>
      <c r="B55" s="17">
        <v>26.07</v>
      </c>
      <c r="C55" s="17"/>
      <c r="D55" s="17">
        <f t="shared" si="0"/>
        <v>6404.74</v>
      </c>
      <c r="E55" s="16" t="s">
        <v>138</v>
      </c>
      <c r="G55" s="19">
        <v>46213</v>
      </c>
      <c r="H55" s="35"/>
      <c r="I55" s="35">
        <v>65</v>
      </c>
      <c r="J55" s="35">
        <f t="shared" si="4"/>
        <v>-26806</v>
      </c>
      <c r="K55" s="18" t="s">
        <v>428</v>
      </c>
    </row>
    <row r="56" spans="1:11" s="9" customFormat="1" ht="18.75" x14ac:dyDescent="0.3">
      <c r="A56" s="19">
        <v>46190</v>
      </c>
      <c r="B56" s="17"/>
      <c r="C56" s="17">
        <v>319.57</v>
      </c>
      <c r="D56" s="17">
        <f t="shared" si="0"/>
        <v>6085.17</v>
      </c>
      <c r="E56" s="18" t="s">
        <v>316</v>
      </c>
      <c r="G56" s="19">
        <v>46213</v>
      </c>
      <c r="H56" s="35"/>
      <c r="I56" s="35">
        <v>65</v>
      </c>
      <c r="J56" s="35">
        <f t="shared" si="4"/>
        <v>-26871</v>
      </c>
      <c r="K56" s="18" t="s">
        <v>429</v>
      </c>
    </row>
    <row r="57" spans="1:11" s="9" customFormat="1" ht="18.75" x14ac:dyDescent="0.3">
      <c r="A57" s="19">
        <v>46190</v>
      </c>
      <c r="B57" s="17"/>
      <c r="C57" s="17">
        <v>5.61</v>
      </c>
      <c r="D57" s="17">
        <f t="shared" si="0"/>
        <v>6079.56</v>
      </c>
      <c r="E57" s="18" t="s">
        <v>320</v>
      </c>
      <c r="G57" s="19">
        <v>46213</v>
      </c>
      <c r="H57" s="35"/>
      <c r="I57" s="35">
        <v>23</v>
      </c>
      <c r="J57" s="35">
        <f t="shared" si="4"/>
        <v>-26894</v>
      </c>
      <c r="K57" s="18" t="s">
        <v>430</v>
      </c>
    </row>
    <row r="58" spans="1:11" s="9" customFormat="1" ht="18.75" x14ac:dyDescent="0.3">
      <c r="A58" s="19">
        <v>46190</v>
      </c>
      <c r="B58" s="17">
        <v>255.98</v>
      </c>
      <c r="C58" s="17"/>
      <c r="D58" s="17">
        <f t="shared" si="0"/>
        <v>6335.54</v>
      </c>
      <c r="E58" s="16" t="s">
        <v>138</v>
      </c>
      <c r="G58" s="19">
        <v>46216</v>
      </c>
      <c r="H58" s="35"/>
      <c r="I58" s="35">
        <v>4150</v>
      </c>
      <c r="J58" s="35">
        <f t="shared" si="4"/>
        <v>-31044</v>
      </c>
      <c r="K58" s="18" t="s">
        <v>437</v>
      </c>
    </row>
    <row r="59" spans="1:11" s="9" customFormat="1" ht="18.75" x14ac:dyDescent="0.3">
      <c r="A59" s="19">
        <v>46190</v>
      </c>
      <c r="B59" s="17"/>
      <c r="C59" s="17">
        <v>68.06</v>
      </c>
      <c r="D59" s="17">
        <f t="shared" si="0"/>
        <v>6267.48</v>
      </c>
      <c r="E59" s="18" t="s">
        <v>313</v>
      </c>
      <c r="G59" s="19">
        <v>46216</v>
      </c>
      <c r="H59" s="35"/>
      <c r="I59" s="35">
        <v>703</v>
      </c>
      <c r="J59" s="35">
        <f t="shared" si="4"/>
        <v>-31747</v>
      </c>
      <c r="K59" s="18" t="s">
        <v>439</v>
      </c>
    </row>
    <row r="60" spans="1:11" s="9" customFormat="1" ht="18.75" x14ac:dyDescent="0.3">
      <c r="A60" s="19">
        <v>46190</v>
      </c>
      <c r="B60" s="17">
        <v>4.16</v>
      </c>
      <c r="C60" s="17"/>
      <c r="D60" s="17">
        <f t="shared" si="0"/>
        <v>6271.6399999999994</v>
      </c>
      <c r="E60" s="16" t="s">
        <v>324</v>
      </c>
      <c r="G60" s="19">
        <v>46218</v>
      </c>
      <c r="H60" s="35"/>
      <c r="I60" s="35">
        <v>79</v>
      </c>
      <c r="J60" s="35">
        <f t="shared" si="4"/>
        <v>-31826</v>
      </c>
      <c r="K60" s="18" t="s">
        <v>451</v>
      </c>
    </row>
    <row r="61" spans="1:11" s="9" customFormat="1" ht="18.75" x14ac:dyDescent="0.3">
      <c r="A61" s="19">
        <v>46190</v>
      </c>
      <c r="B61" s="17">
        <v>91.1</v>
      </c>
      <c r="C61" s="17"/>
      <c r="D61" s="17">
        <f t="shared" si="0"/>
        <v>6362.74</v>
      </c>
      <c r="E61" s="16" t="s">
        <v>138</v>
      </c>
      <c r="G61" s="19">
        <v>46218</v>
      </c>
      <c r="H61" s="35"/>
      <c r="I61" s="35">
        <v>230</v>
      </c>
      <c r="J61" s="35">
        <f t="shared" si="4"/>
        <v>-32056</v>
      </c>
      <c r="K61" s="18" t="s">
        <v>454</v>
      </c>
    </row>
    <row r="62" spans="1:11" s="9" customFormat="1" ht="18.75" x14ac:dyDescent="0.3">
      <c r="A62" s="19">
        <v>46190</v>
      </c>
      <c r="B62" s="17"/>
      <c r="C62" s="17">
        <v>91.24</v>
      </c>
      <c r="D62" s="17">
        <f t="shared" si="0"/>
        <v>6271.5</v>
      </c>
      <c r="E62" s="18" t="s">
        <v>313</v>
      </c>
      <c r="G62" s="19">
        <v>46220</v>
      </c>
      <c r="H62" s="35"/>
      <c r="I62" s="35">
        <v>3816</v>
      </c>
      <c r="J62" s="35">
        <f t="shared" si="4"/>
        <v>-35872</v>
      </c>
      <c r="K62" s="18" t="s">
        <v>460</v>
      </c>
    </row>
    <row r="63" spans="1:11" s="9" customFormat="1" ht="18.75" x14ac:dyDescent="0.3">
      <c r="A63" s="19">
        <v>46190</v>
      </c>
      <c r="B63" s="17">
        <v>89.33</v>
      </c>
      <c r="C63" s="17"/>
      <c r="D63" s="17">
        <f t="shared" si="0"/>
        <v>6360.83</v>
      </c>
      <c r="E63" s="16" t="s">
        <v>138</v>
      </c>
      <c r="G63" s="19">
        <v>46220</v>
      </c>
      <c r="H63" s="35"/>
      <c r="I63" s="35">
        <v>1029</v>
      </c>
      <c r="J63" s="35">
        <f t="shared" si="4"/>
        <v>-36901</v>
      </c>
      <c r="K63" s="18" t="s">
        <v>461</v>
      </c>
    </row>
    <row r="64" spans="1:11" s="9" customFormat="1" ht="18.75" x14ac:dyDescent="0.3">
      <c r="A64" s="19">
        <v>46196</v>
      </c>
      <c r="B64" s="17">
        <v>1.73</v>
      </c>
      <c r="C64" s="17"/>
      <c r="D64" s="17">
        <f t="shared" si="0"/>
        <v>6362.5599999999995</v>
      </c>
      <c r="E64" s="16" t="s">
        <v>138</v>
      </c>
      <c r="G64" s="19">
        <v>46220</v>
      </c>
      <c r="H64" s="35"/>
      <c r="I64" s="35">
        <v>85</v>
      </c>
      <c r="J64" s="35">
        <f t="shared" si="4"/>
        <v>-36986</v>
      </c>
      <c r="K64" s="18" t="s">
        <v>462</v>
      </c>
    </row>
    <row r="65" spans="1:11" s="9" customFormat="1" ht="18.75" x14ac:dyDescent="0.3">
      <c r="A65" s="19">
        <v>46196</v>
      </c>
      <c r="B65" s="17">
        <v>449.74</v>
      </c>
      <c r="C65" s="17"/>
      <c r="D65" s="17">
        <f t="shared" si="0"/>
        <v>6812.2999999999993</v>
      </c>
      <c r="E65" s="16" t="s">
        <v>138</v>
      </c>
      <c r="G65" s="19">
        <v>46220</v>
      </c>
      <c r="H65" s="61">
        <v>718</v>
      </c>
      <c r="I65" s="35"/>
      <c r="J65" s="35">
        <f t="shared" si="4"/>
        <v>-36268</v>
      </c>
      <c r="K65" s="18" t="s">
        <v>463</v>
      </c>
    </row>
    <row r="66" spans="1:11" s="9" customFormat="1" ht="18.75" x14ac:dyDescent="0.3">
      <c r="A66" s="19">
        <v>46196</v>
      </c>
      <c r="B66" s="17"/>
      <c r="C66" s="17">
        <v>151.72999999999999</v>
      </c>
      <c r="D66" s="17">
        <f t="shared" si="0"/>
        <v>6660.57</v>
      </c>
      <c r="E66" s="18" t="s">
        <v>313</v>
      </c>
      <c r="G66" s="19">
        <v>46220</v>
      </c>
      <c r="H66" s="35">
        <v>679</v>
      </c>
      <c r="I66" s="35"/>
      <c r="J66" s="35">
        <f t="shared" si="4"/>
        <v>-35589</v>
      </c>
      <c r="K66" s="18" t="s">
        <v>464</v>
      </c>
    </row>
    <row r="67" spans="1:11" s="9" customFormat="1" ht="18.75" x14ac:dyDescent="0.3">
      <c r="A67" s="19">
        <v>46196</v>
      </c>
      <c r="B67" s="17">
        <v>143.29</v>
      </c>
      <c r="C67" s="17"/>
      <c r="D67" s="17">
        <f t="shared" si="0"/>
        <v>6803.86</v>
      </c>
      <c r="E67" s="18"/>
      <c r="G67" s="19">
        <v>46220</v>
      </c>
      <c r="H67" s="35"/>
      <c r="I67" s="35">
        <v>954</v>
      </c>
      <c r="J67" s="35">
        <f t="shared" si="4"/>
        <v>-36543</v>
      </c>
      <c r="K67" s="18" t="s">
        <v>467</v>
      </c>
    </row>
    <row r="68" spans="1:11" s="9" customFormat="1" ht="18.75" x14ac:dyDescent="0.3">
      <c r="A68" s="19">
        <v>46196</v>
      </c>
      <c r="B68" s="17"/>
      <c r="C68" s="17">
        <v>82.63</v>
      </c>
      <c r="D68" s="17">
        <f t="shared" si="0"/>
        <v>6721.23</v>
      </c>
      <c r="E68" s="18" t="s">
        <v>335</v>
      </c>
      <c r="G68" s="19">
        <v>46220</v>
      </c>
      <c r="H68" s="35">
        <v>224</v>
      </c>
      <c r="I68" s="35"/>
      <c r="J68" s="35">
        <f t="shared" ref="J68:J83" si="5">J67+H68-I68</f>
        <v>-36319</v>
      </c>
      <c r="K68" s="18" t="s">
        <v>470</v>
      </c>
    </row>
    <row r="69" spans="1:11" s="9" customFormat="1" ht="18.75" x14ac:dyDescent="0.3">
      <c r="A69" s="19">
        <v>46197</v>
      </c>
      <c r="B69" s="17"/>
      <c r="C69" s="17">
        <v>23.83</v>
      </c>
      <c r="D69" s="17">
        <f t="shared" si="0"/>
        <v>6697.4</v>
      </c>
      <c r="E69" s="18" t="s">
        <v>341</v>
      </c>
      <c r="G69" s="19">
        <v>46220</v>
      </c>
      <c r="H69" s="35">
        <v>2266</v>
      </c>
      <c r="I69" s="35"/>
      <c r="J69" s="35">
        <f t="shared" si="5"/>
        <v>-34053</v>
      </c>
      <c r="K69" s="18" t="s">
        <v>471</v>
      </c>
    </row>
    <row r="70" spans="1:11" s="9" customFormat="1" ht="18.75" x14ac:dyDescent="0.3">
      <c r="A70" s="19">
        <v>46198</v>
      </c>
      <c r="B70" s="17"/>
      <c r="C70" s="17">
        <v>159.41999999999999</v>
      </c>
      <c r="D70" s="17">
        <f t="shared" si="0"/>
        <v>6537.98</v>
      </c>
      <c r="E70" s="18" t="s">
        <v>347</v>
      </c>
      <c r="G70" s="19">
        <v>46220</v>
      </c>
      <c r="H70" s="35"/>
      <c r="I70" s="35">
        <v>1298</v>
      </c>
      <c r="J70" s="35">
        <f t="shared" si="5"/>
        <v>-35351</v>
      </c>
      <c r="K70" s="18" t="s">
        <v>472</v>
      </c>
    </row>
    <row r="71" spans="1:11" s="9" customFormat="1" ht="18.75" x14ac:dyDescent="0.3">
      <c r="A71" s="19">
        <v>46198</v>
      </c>
      <c r="B71" s="17">
        <v>70.95</v>
      </c>
      <c r="C71" s="17"/>
      <c r="D71" s="17">
        <f t="shared" si="0"/>
        <v>6608.9299999999994</v>
      </c>
      <c r="E71" s="18" t="s">
        <v>303</v>
      </c>
      <c r="G71" s="19">
        <v>46220</v>
      </c>
      <c r="H71" s="35"/>
      <c r="I71" s="35">
        <v>2952</v>
      </c>
      <c r="J71" s="35">
        <f t="shared" si="5"/>
        <v>-38303</v>
      </c>
      <c r="K71" s="18" t="s">
        <v>473</v>
      </c>
    </row>
    <row r="72" spans="1:11" s="9" customFormat="1" ht="18.75" x14ac:dyDescent="0.3">
      <c r="A72" s="19">
        <v>46198</v>
      </c>
      <c r="B72" s="17">
        <v>325.16000000000003</v>
      </c>
      <c r="C72" s="17"/>
      <c r="D72" s="17">
        <f t="shared" ref="D72:D135" si="6">D71+B72-C72</f>
        <v>6934.0899999999992</v>
      </c>
      <c r="E72" s="16" t="s">
        <v>138</v>
      </c>
      <c r="G72" s="19">
        <v>46220</v>
      </c>
      <c r="H72" s="35"/>
      <c r="I72" s="35">
        <v>835</v>
      </c>
      <c r="J72" s="35">
        <f t="shared" si="5"/>
        <v>-39138</v>
      </c>
      <c r="K72" s="18" t="s">
        <v>474</v>
      </c>
    </row>
    <row r="73" spans="1:11" s="9" customFormat="1" ht="18.75" x14ac:dyDescent="0.3">
      <c r="A73" s="19">
        <v>46198</v>
      </c>
      <c r="B73" s="17"/>
      <c r="C73" s="17">
        <v>9.8800000000000008</v>
      </c>
      <c r="D73" s="17">
        <f t="shared" si="6"/>
        <v>6924.2099999999991</v>
      </c>
      <c r="E73" s="18" t="s">
        <v>351</v>
      </c>
      <c r="G73" s="19">
        <v>46223</v>
      </c>
      <c r="H73" s="35"/>
      <c r="I73" s="35">
        <v>1460</v>
      </c>
      <c r="J73" s="35">
        <f t="shared" si="5"/>
        <v>-40598</v>
      </c>
      <c r="K73" s="18" t="s">
        <v>476</v>
      </c>
    </row>
    <row r="74" spans="1:11" s="9" customFormat="1" ht="18.75" x14ac:dyDescent="0.3">
      <c r="A74" s="19">
        <v>46198</v>
      </c>
      <c r="B74" s="17"/>
      <c r="C74" s="17">
        <v>6.21</v>
      </c>
      <c r="D74" s="17">
        <f t="shared" si="6"/>
        <v>6917.9999999999991</v>
      </c>
      <c r="E74" s="18" t="s">
        <v>352</v>
      </c>
      <c r="G74" s="19">
        <v>46223</v>
      </c>
      <c r="H74" s="35"/>
      <c r="I74" s="35">
        <v>365</v>
      </c>
      <c r="J74" s="35">
        <f t="shared" si="5"/>
        <v>-40963</v>
      </c>
      <c r="K74" s="18" t="s">
        <v>478</v>
      </c>
    </row>
    <row r="75" spans="1:11" s="9" customFormat="1" ht="18.75" x14ac:dyDescent="0.3">
      <c r="A75" s="19">
        <v>46202</v>
      </c>
      <c r="B75" s="17">
        <v>9.8800000000000008</v>
      </c>
      <c r="C75" s="17"/>
      <c r="D75" s="17">
        <f t="shared" si="6"/>
        <v>6927.8799999999992</v>
      </c>
      <c r="E75" s="18" t="s">
        <v>351</v>
      </c>
      <c r="G75" s="19">
        <v>46226</v>
      </c>
      <c r="H75" s="35"/>
      <c r="I75" s="35">
        <v>4085</v>
      </c>
      <c r="J75" s="35">
        <f t="shared" si="5"/>
        <v>-45048</v>
      </c>
      <c r="K75" s="18" t="s">
        <v>504</v>
      </c>
    </row>
    <row r="76" spans="1:11" s="9" customFormat="1" ht="18.75" x14ac:dyDescent="0.3">
      <c r="A76" s="19">
        <v>46203</v>
      </c>
      <c r="B76" s="17"/>
      <c r="C76" s="17">
        <v>8.75</v>
      </c>
      <c r="D76" s="17">
        <f t="shared" si="6"/>
        <v>6919.1299999999992</v>
      </c>
      <c r="E76" s="18" t="s">
        <v>351</v>
      </c>
      <c r="G76" s="19">
        <v>46226</v>
      </c>
      <c r="H76" s="35">
        <v>354</v>
      </c>
      <c r="I76" s="35"/>
      <c r="J76" s="35">
        <f t="shared" si="5"/>
        <v>-44694</v>
      </c>
      <c r="K76" s="18" t="s">
        <v>504</v>
      </c>
    </row>
    <row r="77" spans="1:11" s="9" customFormat="1" ht="18.75" x14ac:dyDescent="0.3">
      <c r="A77" s="19">
        <v>46204</v>
      </c>
      <c r="B77" s="17"/>
      <c r="C77" s="17">
        <v>123.21</v>
      </c>
      <c r="D77" s="17">
        <f t="shared" si="6"/>
        <v>6795.9199999999992</v>
      </c>
      <c r="E77" s="18" t="s">
        <v>372</v>
      </c>
      <c r="G77" s="19">
        <v>46226</v>
      </c>
      <c r="H77" s="35"/>
      <c r="I77" s="35">
        <v>779</v>
      </c>
      <c r="J77" s="35">
        <f t="shared" si="5"/>
        <v>-45473</v>
      </c>
      <c r="K77" s="18" t="s">
        <v>505</v>
      </c>
    </row>
    <row r="78" spans="1:11" s="9" customFormat="1" ht="18.75" x14ac:dyDescent="0.3">
      <c r="A78" s="19">
        <v>46204</v>
      </c>
      <c r="B78" s="17">
        <v>0.56999999999999995</v>
      </c>
      <c r="C78" s="17"/>
      <c r="D78" s="17">
        <f t="shared" si="6"/>
        <v>6796.4899999999989</v>
      </c>
      <c r="E78" s="18"/>
      <c r="G78" s="19">
        <v>46226</v>
      </c>
      <c r="H78" s="35"/>
      <c r="I78" s="35">
        <v>469</v>
      </c>
      <c r="J78" s="35">
        <f t="shared" si="5"/>
        <v>-45942</v>
      </c>
      <c r="K78" s="18" t="s">
        <v>506</v>
      </c>
    </row>
    <row r="79" spans="1:11" s="9" customFormat="1" ht="18.75" x14ac:dyDescent="0.3">
      <c r="A79" s="19">
        <v>46204</v>
      </c>
      <c r="B79" s="17"/>
      <c r="C79" s="17">
        <v>3.83</v>
      </c>
      <c r="D79" s="17">
        <f t="shared" si="6"/>
        <v>6792.6599999999989</v>
      </c>
      <c r="E79" s="18" t="s">
        <v>373</v>
      </c>
      <c r="G79" s="19">
        <v>46226</v>
      </c>
      <c r="H79" s="35">
        <v>203</v>
      </c>
      <c r="I79" s="35"/>
      <c r="J79" s="35">
        <f t="shared" si="5"/>
        <v>-45739</v>
      </c>
      <c r="K79" s="18" t="s">
        <v>507</v>
      </c>
    </row>
    <row r="80" spans="1:11" s="9" customFormat="1" ht="18.75" x14ac:dyDescent="0.3">
      <c r="A80" s="19">
        <v>46205</v>
      </c>
      <c r="B80" s="17">
        <v>8.91</v>
      </c>
      <c r="C80" s="17"/>
      <c r="D80" s="17">
        <f t="shared" si="6"/>
        <v>6801.5699999999988</v>
      </c>
      <c r="E80" s="18" t="s">
        <v>351</v>
      </c>
      <c r="G80" s="19">
        <v>46226</v>
      </c>
      <c r="H80" s="35"/>
      <c r="I80" s="35">
        <v>978</v>
      </c>
      <c r="J80" s="35">
        <f t="shared" si="5"/>
        <v>-46717</v>
      </c>
      <c r="K80" s="18" t="s">
        <v>507</v>
      </c>
    </row>
    <row r="81" spans="1:11" s="9" customFormat="1" ht="18.75" x14ac:dyDescent="0.3">
      <c r="A81" s="19">
        <v>46205</v>
      </c>
      <c r="B81" s="17">
        <v>3.83</v>
      </c>
      <c r="C81" s="17"/>
      <c r="D81" s="17">
        <f t="shared" si="6"/>
        <v>6805.3999999999987</v>
      </c>
      <c r="E81" s="18"/>
      <c r="G81" s="19">
        <v>46226</v>
      </c>
      <c r="H81" s="35"/>
      <c r="I81" s="35">
        <v>363</v>
      </c>
      <c r="J81" s="35">
        <f t="shared" si="5"/>
        <v>-47080</v>
      </c>
      <c r="K81" s="18" t="s">
        <v>508</v>
      </c>
    </row>
    <row r="82" spans="1:11" s="9" customFormat="1" ht="18.75" x14ac:dyDescent="0.3">
      <c r="A82" s="19">
        <v>46205</v>
      </c>
      <c r="B82" s="17">
        <v>50.18</v>
      </c>
      <c r="C82" s="17"/>
      <c r="D82" s="17">
        <f t="shared" si="6"/>
        <v>6855.579999999999</v>
      </c>
      <c r="E82" s="18" t="s">
        <v>378</v>
      </c>
      <c r="G82" s="19">
        <v>46230</v>
      </c>
      <c r="H82" s="35"/>
      <c r="I82" s="35">
        <v>809</v>
      </c>
      <c r="J82" s="35">
        <f t="shared" si="5"/>
        <v>-47889</v>
      </c>
      <c r="K82" s="18" t="s">
        <v>512</v>
      </c>
    </row>
    <row r="83" spans="1:11" s="9" customFormat="1" ht="18.75" x14ac:dyDescent="0.3">
      <c r="A83" s="19">
        <v>46205</v>
      </c>
      <c r="B83" s="17">
        <v>275.66000000000003</v>
      </c>
      <c r="C83" s="17"/>
      <c r="D83" s="17">
        <f t="shared" si="6"/>
        <v>7131.2399999999989</v>
      </c>
      <c r="E83" s="16" t="s">
        <v>138</v>
      </c>
      <c r="G83" s="19">
        <v>46230</v>
      </c>
      <c r="H83" s="35"/>
      <c r="I83" s="35">
        <v>28</v>
      </c>
      <c r="J83" s="35">
        <f t="shared" si="5"/>
        <v>-47917</v>
      </c>
      <c r="K83" s="18" t="s">
        <v>513</v>
      </c>
    </row>
    <row r="84" spans="1:11" s="9" customFormat="1" ht="18.75" x14ac:dyDescent="0.3">
      <c r="A84" s="19">
        <v>46205</v>
      </c>
      <c r="B84" s="17">
        <v>2.13</v>
      </c>
      <c r="C84" s="17"/>
      <c r="D84" s="17">
        <f t="shared" si="6"/>
        <v>7133.369999999999</v>
      </c>
      <c r="E84" s="16" t="s">
        <v>138</v>
      </c>
      <c r="G84" s="19">
        <v>46230</v>
      </c>
      <c r="H84" s="35"/>
      <c r="I84" s="35">
        <v>1033</v>
      </c>
      <c r="J84" s="35">
        <f t="shared" ref="J84:J238" si="7">J83+H84-I84</f>
        <v>-48950</v>
      </c>
      <c r="K84" s="18" t="s">
        <v>514</v>
      </c>
    </row>
    <row r="85" spans="1:11" s="9" customFormat="1" ht="18.75" x14ac:dyDescent="0.3">
      <c r="A85" s="19">
        <v>46206</v>
      </c>
      <c r="B85" s="17"/>
      <c r="C85" s="17">
        <v>215.78</v>
      </c>
      <c r="D85" s="17">
        <f t="shared" si="6"/>
        <v>6917.5899999999992</v>
      </c>
      <c r="E85" s="18" t="s">
        <v>383</v>
      </c>
      <c r="G85" s="19">
        <v>46230</v>
      </c>
      <c r="H85" s="35"/>
      <c r="I85" s="35">
        <v>1445</v>
      </c>
      <c r="J85" s="35">
        <f t="shared" si="7"/>
        <v>-50395</v>
      </c>
      <c r="K85" s="18" t="s">
        <v>515</v>
      </c>
    </row>
    <row r="86" spans="1:11" s="9" customFormat="1" ht="18.75" x14ac:dyDescent="0.3">
      <c r="A86" s="19">
        <v>46206</v>
      </c>
      <c r="B86" s="17"/>
      <c r="C86" s="17">
        <f>503.85+25.69</f>
        <v>529.54000000000008</v>
      </c>
      <c r="D86" s="17">
        <f t="shared" si="6"/>
        <v>6388.0499999999993</v>
      </c>
      <c r="E86" s="18" t="s">
        <v>384</v>
      </c>
      <c r="G86" s="19">
        <v>46230</v>
      </c>
      <c r="H86" s="35"/>
      <c r="I86" s="35">
        <v>1885</v>
      </c>
      <c r="J86" s="35">
        <f t="shared" si="7"/>
        <v>-52280</v>
      </c>
      <c r="K86" s="18" t="s">
        <v>516</v>
      </c>
    </row>
    <row r="87" spans="1:11" s="9" customFormat="1" ht="18.75" x14ac:dyDescent="0.3">
      <c r="A87" s="19">
        <v>46206</v>
      </c>
      <c r="B87" s="17"/>
      <c r="C87" s="17">
        <f>1044.41+3.91</f>
        <v>1048.3200000000002</v>
      </c>
      <c r="D87" s="17">
        <f t="shared" si="6"/>
        <v>5339.73</v>
      </c>
      <c r="E87" s="18" t="s">
        <v>385</v>
      </c>
      <c r="G87" s="19">
        <v>46231</v>
      </c>
      <c r="H87" s="35"/>
      <c r="I87" s="35">
        <v>15</v>
      </c>
      <c r="J87" s="35">
        <f t="shared" si="7"/>
        <v>-52295</v>
      </c>
      <c r="K87" s="20"/>
    </row>
    <row r="88" spans="1:11" s="9" customFormat="1" ht="18.75" x14ac:dyDescent="0.3">
      <c r="A88" s="19">
        <v>46206</v>
      </c>
      <c r="B88" s="17"/>
      <c r="C88" s="17">
        <v>57.65</v>
      </c>
      <c r="D88" s="17">
        <f t="shared" si="6"/>
        <v>5282.08</v>
      </c>
      <c r="E88" s="18" t="s">
        <v>386</v>
      </c>
      <c r="G88" s="19">
        <v>46231</v>
      </c>
      <c r="H88" s="35"/>
      <c r="I88" s="35">
        <v>312</v>
      </c>
      <c r="J88" s="35">
        <f t="shared" si="7"/>
        <v>-52607</v>
      </c>
      <c r="K88" s="18" t="s">
        <v>518</v>
      </c>
    </row>
    <row r="89" spans="1:11" s="9" customFormat="1" ht="18.75" x14ac:dyDescent="0.3">
      <c r="A89" s="19">
        <v>46206</v>
      </c>
      <c r="B89" s="17"/>
      <c r="C89" s="17">
        <v>92.4</v>
      </c>
      <c r="D89" s="17">
        <f t="shared" si="6"/>
        <v>5189.68</v>
      </c>
      <c r="E89" s="18" t="s">
        <v>387</v>
      </c>
      <c r="G89" s="19">
        <v>46231</v>
      </c>
      <c r="H89" s="35"/>
      <c r="I89" s="35">
        <v>450</v>
      </c>
      <c r="J89" s="35">
        <f t="shared" si="7"/>
        <v>-53057</v>
      </c>
      <c r="K89" s="18" t="s">
        <v>519</v>
      </c>
    </row>
    <row r="90" spans="1:11" s="9" customFormat="1" ht="18.75" x14ac:dyDescent="0.3">
      <c r="A90" s="19">
        <v>46206</v>
      </c>
      <c r="B90" s="17">
        <v>130.5</v>
      </c>
      <c r="C90" s="17"/>
      <c r="D90" s="17">
        <f t="shared" si="6"/>
        <v>5320.18</v>
      </c>
      <c r="E90" s="18" t="s">
        <v>388</v>
      </c>
      <c r="G90" s="19">
        <v>46231</v>
      </c>
      <c r="H90" s="35"/>
      <c r="I90" s="35">
        <v>645</v>
      </c>
      <c r="J90" s="35">
        <f t="shared" si="7"/>
        <v>-53702</v>
      </c>
      <c r="K90" s="18" t="s">
        <v>520</v>
      </c>
    </row>
    <row r="91" spans="1:11" s="9" customFormat="1" ht="18.75" x14ac:dyDescent="0.3">
      <c r="A91" s="19">
        <v>46206</v>
      </c>
      <c r="B91" s="17">
        <v>115.75</v>
      </c>
      <c r="C91" s="17"/>
      <c r="D91" s="17">
        <f t="shared" si="6"/>
        <v>5435.93</v>
      </c>
      <c r="E91" s="18" t="s">
        <v>390</v>
      </c>
      <c r="G91" s="19">
        <v>46231</v>
      </c>
      <c r="H91" s="35"/>
      <c r="I91" s="35">
        <v>55</v>
      </c>
      <c r="J91" s="35">
        <f t="shared" si="7"/>
        <v>-53757</v>
      </c>
      <c r="K91" s="18" t="s">
        <v>523</v>
      </c>
    </row>
    <row r="92" spans="1:11" s="9" customFormat="1" ht="18.75" x14ac:dyDescent="0.3">
      <c r="A92" s="19">
        <v>46206</v>
      </c>
      <c r="B92" s="17">
        <v>202.62</v>
      </c>
      <c r="C92" s="17"/>
      <c r="D92" s="17">
        <f t="shared" si="6"/>
        <v>5638.55</v>
      </c>
      <c r="E92" s="16" t="s">
        <v>138</v>
      </c>
      <c r="G92" s="19">
        <v>46231</v>
      </c>
      <c r="H92" s="35"/>
      <c r="I92" s="35">
        <v>400</v>
      </c>
      <c r="J92" s="35">
        <f t="shared" si="7"/>
        <v>-54157</v>
      </c>
      <c r="K92" s="18" t="s">
        <v>524</v>
      </c>
    </row>
    <row r="93" spans="1:11" s="9" customFormat="1" ht="18.75" x14ac:dyDescent="0.3">
      <c r="A93" s="19">
        <v>46206</v>
      </c>
      <c r="B93" s="17"/>
      <c r="C93" s="17">
        <v>96.77</v>
      </c>
      <c r="D93" s="17">
        <f t="shared" si="6"/>
        <v>5541.78</v>
      </c>
      <c r="E93" s="18" t="s">
        <v>303</v>
      </c>
      <c r="G93" s="19">
        <v>46232</v>
      </c>
      <c r="H93" s="35">
        <v>386</v>
      </c>
      <c r="I93" s="35"/>
      <c r="J93" s="35">
        <f t="shared" si="7"/>
        <v>-53771</v>
      </c>
      <c r="K93" s="18" t="s">
        <v>526</v>
      </c>
    </row>
    <row r="94" spans="1:11" s="9" customFormat="1" ht="18.75" x14ac:dyDescent="0.3">
      <c r="A94" s="19">
        <v>46206</v>
      </c>
      <c r="B94" s="17"/>
      <c r="C94" s="17">
        <v>3.6</v>
      </c>
      <c r="D94" s="17">
        <f t="shared" si="6"/>
        <v>5538.1799999999994</v>
      </c>
      <c r="E94" s="18" t="s">
        <v>394</v>
      </c>
      <c r="G94" s="19">
        <v>46232</v>
      </c>
      <c r="H94" s="35"/>
      <c r="I94" s="35">
        <v>210</v>
      </c>
      <c r="J94" s="35">
        <f t="shared" si="7"/>
        <v>-53981</v>
      </c>
      <c r="K94" s="20" t="s">
        <v>352</v>
      </c>
    </row>
    <row r="95" spans="1:11" s="9" customFormat="1" ht="18.75" x14ac:dyDescent="0.3">
      <c r="A95" s="19">
        <v>46206</v>
      </c>
      <c r="B95" s="17">
        <v>4.2300000000000004</v>
      </c>
      <c r="C95" s="17"/>
      <c r="D95" s="17">
        <f t="shared" si="6"/>
        <v>5542.4099999999989</v>
      </c>
      <c r="E95" s="18" t="s">
        <v>394</v>
      </c>
      <c r="G95" s="19">
        <v>46233</v>
      </c>
      <c r="H95" s="35"/>
      <c r="I95" s="35">
        <v>1959</v>
      </c>
      <c r="J95" s="35">
        <f t="shared" si="7"/>
        <v>-55940</v>
      </c>
      <c r="K95" s="18" t="s">
        <v>535</v>
      </c>
    </row>
    <row r="96" spans="1:11" s="9" customFormat="1" ht="18.75" x14ac:dyDescent="0.3">
      <c r="A96" s="19">
        <v>46206</v>
      </c>
      <c r="B96" s="17">
        <v>135.26</v>
      </c>
      <c r="C96" s="17"/>
      <c r="D96" s="17">
        <f t="shared" si="6"/>
        <v>5677.6699999999992</v>
      </c>
      <c r="E96" s="16" t="s">
        <v>138</v>
      </c>
      <c r="G96" s="19">
        <v>46233</v>
      </c>
      <c r="H96" s="35"/>
      <c r="I96" s="35">
        <v>211</v>
      </c>
      <c r="J96" s="35">
        <f t="shared" si="7"/>
        <v>-56151</v>
      </c>
      <c r="K96" s="18" t="s">
        <v>536</v>
      </c>
    </row>
    <row r="97" spans="1:11" s="9" customFormat="1" ht="18.75" x14ac:dyDescent="0.3">
      <c r="A97" s="19">
        <v>46206</v>
      </c>
      <c r="B97" s="17">
        <v>4.3499999999999996</v>
      </c>
      <c r="C97" s="17"/>
      <c r="D97" s="17">
        <f t="shared" si="6"/>
        <v>5682.0199999999995</v>
      </c>
      <c r="E97" s="16" t="s">
        <v>138</v>
      </c>
      <c r="G97" s="19">
        <v>46233</v>
      </c>
      <c r="H97" s="35"/>
      <c r="I97" s="35">
        <v>970</v>
      </c>
      <c r="J97" s="35">
        <f t="shared" si="7"/>
        <v>-57121</v>
      </c>
      <c r="K97" s="18" t="s">
        <v>537</v>
      </c>
    </row>
    <row r="98" spans="1:11" s="9" customFormat="1" ht="18.75" x14ac:dyDescent="0.3">
      <c r="A98" s="19">
        <v>46206</v>
      </c>
      <c r="B98" s="17"/>
      <c r="C98" s="17">
        <f>50.18+1114.24</f>
        <v>1164.42</v>
      </c>
      <c r="D98" s="17">
        <f t="shared" si="6"/>
        <v>4517.5999999999995</v>
      </c>
      <c r="E98" s="18" t="s">
        <v>398</v>
      </c>
      <c r="G98" s="19">
        <v>46233</v>
      </c>
      <c r="H98" s="35"/>
      <c r="I98" s="35">
        <v>700</v>
      </c>
      <c r="J98" s="35">
        <f t="shared" si="7"/>
        <v>-57821</v>
      </c>
      <c r="K98" s="18" t="s">
        <v>538</v>
      </c>
    </row>
    <row r="99" spans="1:11" s="9" customFormat="1" ht="18.75" x14ac:dyDescent="0.3">
      <c r="A99" s="19">
        <v>46209</v>
      </c>
      <c r="B99" s="17"/>
      <c r="C99" s="17">
        <v>13.8</v>
      </c>
      <c r="D99" s="17">
        <f t="shared" si="6"/>
        <v>4503.7999999999993</v>
      </c>
      <c r="E99" s="18" t="s">
        <v>225</v>
      </c>
      <c r="G99" s="19">
        <v>46233</v>
      </c>
      <c r="H99" s="35">
        <v>485</v>
      </c>
      <c r="I99" s="35"/>
      <c r="J99" s="35">
        <f t="shared" si="7"/>
        <v>-57336</v>
      </c>
      <c r="K99" s="18" t="s">
        <v>539</v>
      </c>
    </row>
    <row r="100" spans="1:11" s="9" customFormat="1" ht="18.75" x14ac:dyDescent="0.3">
      <c r="A100" s="19">
        <v>46209</v>
      </c>
      <c r="B100" s="17"/>
      <c r="C100" s="17">
        <v>30</v>
      </c>
      <c r="D100" s="17">
        <f t="shared" si="6"/>
        <v>4473.7999999999993</v>
      </c>
      <c r="E100" s="18" t="s">
        <v>305</v>
      </c>
      <c r="G100" s="19">
        <v>46234</v>
      </c>
      <c r="H100" s="35"/>
      <c r="I100" s="35">
        <v>75</v>
      </c>
      <c r="J100" s="35">
        <f t="shared" si="7"/>
        <v>-57411</v>
      </c>
      <c r="K100" s="20" t="s">
        <v>352</v>
      </c>
    </row>
    <row r="101" spans="1:11" s="9" customFormat="1" ht="18.75" x14ac:dyDescent="0.3">
      <c r="A101" s="19">
        <v>46209</v>
      </c>
      <c r="B101" s="17"/>
      <c r="C101" s="17">
        <v>33.83</v>
      </c>
      <c r="D101" s="17">
        <f t="shared" si="6"/>
        <v>4439.9699999999993</v>
      </c>
      <c r="E101" s="18" t="s">
        <v>401</v>
      </c>
      <c r="G101" s="19">
        <v>46238</v>
      </c>
      <c r="H101" s="35"/>
      <c r="I101" s="35">
        <v>735</v>
      </c>
      <c r="J101" s="35">
        <f t="shared" si="7"/>
        <v>-58146</v>
      </c>
      <c r="K101" s="18" t="s">
        <v>549</v>
      </c>
    </row>
    <row r="102" spans="1:11" s="9" customFormat="1" ht="18.75" x14ac:dyDescent="0.3">
      <c r="A102" s="19">
        <v>46209</v>
      </c>
      <c r="B102" s="17"/>
      <c r="C102" s="17">
        <f>12.93+22.66</f>
        <v>35.590000000000003</v>
      </c>
      <c r="D102" s="17">
        <f t="shared" si="6"/>
        <v>4404.3799999999992</v>
      </c>
      <c r="E102" s="18" t="s">
        <v>402</v>
      </c>
      <c r="G102" s="19">
        <v>46238</v>
      </c>
      <c r="H102" s="35"/>
      <c r="I102" s="35">
        <v>400</v>
      </c>
      <c r="J102" s="35">
        <f t="shared" si="7"/>
        <v>-58546</v>
      </c>
      <c r="K102" s="20" t="s">
        <v>352</v>
      </c>
    </row>
    <row r="103" spans="1:11" s="9" customFormat="1" ht="18.75" x14ac:dyDescent="0.3">
      <c r="A103" s="19">
        <v>46209</v>
      </c>
      <c r="B103" s="17">
        <v>93.76</v>
      </c>
      <c r="C103" s="17"/>
      <c r="D103" s="17">
        <f t="shared" si="6"/>
        <v>4498.1399999999994</v>
      </c>
      <c r="E103" s="18" t="s">
        <v>303</v>
      </c>
      <c r="G103" s="19">
        <v>46238</v>
      </c>
      <c r="H103" s="35"/>
      <c r="I103" s="35">
        <v>1612</v>
      </c>
      <c r="J103" s="35">
        <f t="shared" si="7"/>
        <v>-60158</v>
      </c>
      <c r="K103" s="18" t="s">
        <v>551</v>
      </c>
    </row>
    <row r="104" spans="1:11" s="9" customFormat="1" ht="18.75" x14ac:dyDescent="0.3">
      <c r="A104" s="19">
        <v>46209</v>
      </c>
      <c r="B104" s="17">
        <v>25.64</v>
      </c>
      <c r="C104" s="17"/>
      <c r="D104" s="17">
        <f t="shared" si="6"/>
        <v>4523.78</v>
      </c>
      <c r="E104" s="18" t="s">
        <v>403</v>
      </c>
      <c r="G104" s="19">
        <v>46238</v>
      </c>
      <c r="H104" s="35"/>
      <c r="I104" s="35">
        <v>210</v>
      </c>
      <c r="J104" s="35">
        <f t="shared" si="7"/>
        <v>-60368</v>
      </c>
      <c r="K104" s="18" t="s">
        <v>552</v>
      </c>
    </row>
    <row r="105" spans="1:11" s="9" customFormat="1" ht="18.75" x14ac:dyDescent="0.3">
      <c r="A105" s="19">
        <v>46209</v>
      </c>
      <c r="B105" s="17"/>
      <c r="C105" s="17">
        <v>8.0299999999999994</v>
      </c>
      <c r="D105" s="17">
        <f t="shared" si="6"/>
        <v>4515.75</v>
      </c>
      <c r="E105" s="18" t="s">
        <v>298</v>
      </c>
      <c r="G105" s="19">
        <v>46238</v>
      </c>
      <c r="H105" s="35"/>
      <c r="I105" s="35">
        <f>2295+1427+34</f>
        <v>3756</v>
      </c>
      <c r="J105" s="35">
        <f t="shared" si="7"/>
        <v>-64124</v>
      </c>
      <c r="K105" s="18" t="s">
        <v>553</v>
      </c>
    </row>
    <row r="106" spans="1:11" s="9" customFormat="1" ht="18.75" x14ac:dyDescent="0.3">
      <c r="A106" s="19">
        <v>46210</v>
      </c>
      <c r="B106" s="17"/>
      <c r="C106" s="17">
        <f>51.25+2.13</f>
        <v>53.38</v>
      </c>
      <c r="D106" s="17">
        <f t="shared" si="6"/>
        <v>4462.37</v>
      </c>
      <c r="E106" s="18" t="s">
        <v>406</v>
      </c>
      <c r="G106" s="19">
        <v>46238</v>
      </c>
      <c r="H106" s="35"/>
      <c r="I106" s="35">
        <v>1335</v>
      </c>
      <c r="J106" s="35">
        <f t="shared" si="7"/>
        <v>-65459</v>
      </c>
      <c r="K106" s="18" t="s">
        <v>554</v>
      </c>
    </row>
    <row r="107" spans="1:11" s="9" customFormat="1" ht="18.75" x14ac:dyDescent="0.3">
      <c r="A107" s="19">
        <v>46210</v>
      </c>
      <c r="B107" s="17"/>
      <c r="C107" s="17">
        <v>103.99</v>
      </c>
      <c r="D107" s="17">
        <f t="shared" si="6"/>
        <v>4358.38</v>
      </c>
      <c r="E107" s="18" t="s">
        <v>407</v>
      </c>
      <c r="G107" s="19">
        <v>46238</v>
      </c>
      <c r="H107" s="35"/>
      <c r="I107" s="35">
        <v>26</v>
      </c>
      <c r="J107" s="35">
        <f t="shared" si="7"/>
        <v>-65485</v>
      </c>
      <c r="K107" s="18" t="s">
        <v>556</v>
      </c>
    </row>
    <row r="108" spans="1:11" s="9" customFormat="1" ht="18.75" x14ac:dyDescent="0.3">
      <c r="A108" s="19">
        <v>46210</v>
      </c>
      <c r="B108" s="17"/>
      <c r="C108" s="17">
        <v>147.82</v>
      </c>
      <c r="D108" s="17">
        <f t="shared" si="6"/>
        <v>4210.5600000000004</v>
      </c>
      <c r="E108" s="18" t="s">
        <v>408</v>
      </c>
      <c r="G108" s="19">
        <v>46238</v>
      </c>
      <c r="H108" s="35"/>
      <c r="I108" s="35">
        <v>1175</v>
      </c>
      <c r="J108" s="35">
        <f t="shared" si="7"/>
        <v>-66660</v>
      </c>
      <c r="K108" s="18" t="s">
        <v>561</v>
      </c>
    </row>
    <row r="109" spans="1:11" s="9" customFormat="1" ht="18.75" x14ac:dyDescent="0.3">
      <c r="A109" s="19">
        <v>46210</v>
      </c>
      <c r="B109" s="17"/>
      <c r="C109" s="17">
        <v>109.91</v>
      </c>
      <c r="D109" s="17">
        <f t="shared" si="6"/>
        <v>4100.6500000000005</v>
      </c>
      <c r="E109" s="18" t="s">
        <v>409</v>
      </c>
      <c r="G109" s="19"/>
      <c r="H109" s="35"/>
      <c r="I109" s="35">
        <v>45</v>
      </c>
      <c r="J109" s="35">
        <f t="shared" si="7"/>
        <v>-66705</v>
      </c>
      <c r="K109" s="20" t="s">
        <v>562</v>
      </c>
    </row>
    <row r="110" spans="1:11" s="9" customFormat="1" ht="18.75" x14ac:dyDescent="0.3">
      <c r="A110" s="19">
        <v>46210</v>
      </c>
      <c r="B110" s="17">
        <v>30</v>
      </c>
      <c r="C110" s="17"/>
      <c r="D110" s="17">
        <f t="shared" si="6"/>
        <v>4130.6500000000005</v>
      </c>
      <c r="E110" s="18" t="s">
        <v>305</v>
      </c>
      <c r="G110" s="19"/>
      <c r="H110" s="35"/>
      <c r="I110" s="35">
        <v>827</v>
      </c>
      <c r="J110" s="35">
        <f t="shared" si="7"/>
        <v>-67532</v>
      </c>
      <c r="K110" s="18" t="s">
        <v>563</v>
      </c>
    </row>
    <row r="111" spans="1:11" s="9" customFormat="1" ht="18.75" x14ac:dyDescent="0.3">
      <c r="A111" s="19">
        <v>46210</v>
      </c>
      <c r="B111" s="17">
        <v>471.08</v>
      </c>
      <c r="C111" s="17"/>
      <c r="D111" s="17">
        <f t="shared" si="6"/>
        <v>4601.7300000000005</v>
      </c>
      <c r="E111" s="16" t="s">
        <v>138</v>
      </c>
      <c r="G111" s="19"/>
      <c r="H111" s="35"/>
      <c r="I111" s="35">
        <v>4177</v>
      </c>
      <c r="J111" s="35">
        <f t="shared" si="7"/>
        <v>-71709</v>
      </c>
      <c r="K111" s="18" t="s">
        <v>564</v>
      </c>
    </row>
    <row r="112" spans="1:11" s="9" customFormat="1" ht="18.75" x14ac:dyDescent="0.3">
      <c r="A112" s="19">
        <v>46210</v>
      </c>
      <c r="B112" s="17">
        <v>13.28</v>
      </c>
      <c r="C112" s="17"/>
      <c r="D112" s="17">
        <f t="shared" si="6"/>
        <v>4615.01</v>
      </c>
      <c r="E112" s="16" t="s">
        <v>138</v>
      </c>
      <c r="G112" s="19"/>
      <c r="H112" s="35"/>
      <c r="I112" s="35">
        <f>1699+412</f>
        <v>2111</v>
      </c>
      <c r="J112" s="35">
        <f t="shared" si="7"/>
        <v>-73820</v>
      </c>
      <c r="K112" s="18" t="s">
        <v>557</v>
      </c>
    </row>
    <row r="113" spans="1:11" s="9" customFormat="1" ht="18.75" x14ac:dyDescent="0.3">
      <c r="A113" s="19">
        <v>46211</v>
      </c>
      <c r="B113" s="17">
        <v>35.44</v>
      </c>
      <c r="C113" s="17"/>
      <c r="D113" s="17">
        <f t="shared" si="6"/>
        <v>4650.45</v>
      </c>
      <c r="E113" s="18" t="s">
        <v>415</v>
      </c>
      <c r="G113" s="19"/>
      <c r="H113" s="35"/>
      <c r="I113" s="35">
        <v>1785</v>
      </c>
      <c r="J113" s="35">
        <f t="shared" si="7"/>
        <v>-75605</v>
      </c>
      <c r="K113" s="18" t="s">
        <v>565</v>
      </c>
    </row>
    <row r="114" spans="1:11" s="9" customFormat="1" ht="18.75" x14ac:dyDescent="0.3">
      <c r="A114" s="19">
        <v>46211</v>
      </c>
      <c r="B114" s="17">
        <v>4.6500000000000004</v>
      </c>
      <c r="C114" s="17"/>
      <c r="D114" s="17">
        <f t="shared" si="6"/>
        <v>4655.0999999999995</v>
      </c>
      <c r="E114" s="16" t="s">
        <v>138</v>
      </c>
      <c r="G114" s="19"/>
      <c r="H114" s="35">
        <v>121</v>
      </c>
      <c r="I114" s="35"/>
      <c r="J114" s="35">
        <f t="shared" si="7"/>
        <v>-75484</v>
      </c>
      <c r="K114" s="18" t="s">
        <v>566</v>
      </c>
    </row>
    <row r="115" spans="1:11" s="9" customFormat="1" ht="18.75" x14ac:dyDescent="0.3">
      <c r="A115" s="19">
        <v>46211</v>
      </c>
      <c r="B115" s="17">
        <v>40.729999999999997</v>
      </c>
      <c r="C115" s="17"/>
      <c r="D115" s="17">
        <f t="shared" si="6"/>
        <v>4695.829999999999</v>
      </c>
      <c r="E115" s="16" t="s">
        <v>138</v>
      </c>
      <c r="G115" s="19"/>
      <c r="H115" s="35"/>
      <c r="I115" s="35">
        <v>44</v>
      </c>
      <c r="J115" s="35">
        <f t="shared" si="7"/>
        <v>-75528</v>
      </c>
      <c r="K115" s="18" t="s">
        <v>569</v>
      </c>
    </row>
    <row r="116" spans="1:11" s="9" customFormat="1" ht="18.75" x14ac:dyDescent="0.3">
      <c r="A116" s="19">
        <v>46211</v>
      </c>
      <c r="B116" s="17">
        <v>37.1</v>
      </c>
      <c r="C116" s="17"/>
      <c r="D116" s="17">
        <f t="shared" si="6"/>
        <v>4732.9299999999994</v>
      </c>
      <c r="E116" s="16" t="s">
        <v>138</v>
      </c>
      <c r="G116" s="19">
        <v>46245</v>
      </c>
      <c r="H116" s="35"/>
      <c r="I116" s="35">
        <v>15</v>
      </c>
      <c r="J116" s="35">
        <f t="shared" si="7"/>
        <v>-75543</v>
      </c>
      <c r="K116" s="20" t="s">
        <v>298</v>
      </c>
    </row>
    <row r="117" spans="1:11" s="9" customFormat="1" ht="18.75" x14ac:dyDescent="0.3">
      <c r="A117" s="19">
        <v>46211</v>
      </c>
      <c r="B117" s="17">
        <v>30.41</v>
      </c>
      <c r="C117" s="17"/>
      <c r="D117" s="17">
        <f t="shared" si="6"/>
        <v>4763.3399999999992</v>
      </c>
      <c r="E117" s="16" t="s">
        <v>138</v>
      </c>
      <c r="G117" s="19">
        <v>46245</v>
      </c>
      <c r="H117" s="35"/>
      <c r="I117" s="35">
        <v>70</v>
      </c>
      <c r="J117" s="35">
        <f t="shared" si="7"/>
        <v>-75613</v>
      </c>
      <c r="K117" s="20" t="s">
        <v>298</v>
      </c>
    </row>
    <row r="118" spans="1:11" s="9" customFormat="1" ht="18.75" x14ac:dyDescent="0.3">
      <c r="A118" s="19">
        <v>46212</v>
      </c>
      <c r="B118" s="17">
        <v>332.83</v>
      </c>
      <c r="C118" s="17"/>
      <c r="D118" s="17">
        <f t="shared" si="6"/>
        <v>5096.1699999999992</v>
      </c>
      <c r="E118" s="16" t="s">
        <v>138</v>
      </c>
      <c r="G118" s="19">
        <v>46245</v>
      </c>
      <c r="H118" s="35"/>
      <c r="I118" s="35">
        <v>925</v>
      </c>
      <c r="J118" s="35">
        <f t="shared" si="7"/>
        <v>-76538</v>
      </c>
      <c r="K118" s="18" t="s">
        <v>584</v>
      </c>
    </row>
    <row r="119" spans="1:11" s="9" customFormat="1" ht="18.75" x14ac:dyDescent="0.3">
      <c r="A119" s="19">
        <v>46212</v>
      </c>
      <c r="B119" s="17">
        <v>1.3</v>
      </c>
      <c r="C119" s="17"/>
      <c r="D119" s="17">
        <f t="shared" si="6"/>
        <v>5097.4699999999993</v>
      </c>
      <c r="E119" s="16" t="s">
        <v>138</v>
      </c>
      <c r="G119" s="19">
        <v>46245</v>
      </c>
      <c r="H119" s="35"/>
      <c r="I119" s="35">
        <v>1245</v>
      </c>
      <c r="J119" s="35">
        <f t="shared" si="7"/>
        <v>-77783</v>
      </c>
      <c r="K119" s="18" t="s">
        <v>585</v>
      </c>
    </row>
    <row r="120" spans="1:11" s="9" customFormat="1" ht="18.75" x14ac:dyDescent="0.3">
      <c r="A120" s="19">
        <v>46212</v>
      </c>
      <c r="B120" s="17">
        <v>213.37</v>
      </c>
      <c r="C120" s="17"/>
      <c r="D120" s="17">
        <f t="shared" si="6"/>
        <v>5310.8399999999992</v>
      </c>
      <c r="E120" s="16" t="s">
        <v>138</v>
      </c>
      <c r="G120" s="19">
        <v>46245</v>
      </c>
      <c r="H120" s="35"/>
      <c r="I120" s="35">
        <v>1725</v>
      </c>
      <c r="J120" s="35">
        <f t="shared" si="7"/>
        <v>-79508</v>
      </c>
      <c r="K120" s="18" t="s">
        <v>586</v>
      </c>
    </row>
    <row r="121" spans="1:11" s="9" customFormat="1" ht="18.75" x14ac:dyDescent="0.3">
      <c r="A121" s="19">
        <v>46212</v>
      </c>
      <c r="B121" s="17"/>
      <c r="C121" s="17">
        <v>174.5</v>
      </c>
      <c r="D121" s="17">
        <f t="shared" si="6"/>
        <v>5136.3399999999992</v>
      </c>
      <c r="E121" s="18" t="s">
        <v>421</v>
      </c>
      <c r="G121" s="19">
        <v>46245</v>
      </c>
      <c r="H121" s="35"/>
      <c r="I121" s="35">
        <v>2000</v>
      </c>
      <c r="J121" s="35">
        <f t="shared" si="7"/>
        <v>-81508</v>
      </c>
      <c r="K121" s="18" t="s">
        <v>587</v>
      </c>
    </row>
    <row r="122" spans="1:11" s="9" customFormat="1" ht="18.75" x14ac:dyDescent="0.3">
      <c r="A122" s="19">
        <v>46212</v>
      </c>
      <c r="B122" s="17"/>
      <c r="C122" s="17">
        <v>98.91</v>
      </c>
      <c r="D122" s="17">
        <f t="shared" si="6"/>
        <v>5037.4299999999994</v>
      </c>
      <c r="E122" s="18" t="s">
        <v>422</v>
      </c>
      <c r="G122" s="19">
        <v>46245</v>
      </c>
      <c r="H122" s="35"/>
      <c r="I122" s="35">
        <v>75</v>
      </c>
      <c r="J122" s="35">
        <f t="shared" si="7"/>
        <v>-81583</v>
      </c>
      <c r="K122" s="18" t="s">
        <v>588</v>
      </c>
    </row>
    <row r="123" spans="1:11" s="9" customFormat="1" ht="18.75" x14ac:dyDescent="0.3">
      <c r="A123" s="19">
        <v>46212</v>
      </c>
      <c r="B123" s="17"/>
      <c r="C123" s="17">
        <v>29.26</v>
      </c>
      <c r="D123" s="17">
        <f t="shared" si="6"/>
        <v>5008.1699999999992</v>
      </c>
      <c r="E123" s="18" t="s">
        <v>424</v>
      </c>
      <c r="G123" s="19">
        <v>46245</v>
      </c>
      <c r="H123" s="35"/>
      <c r="I123" s="35">
        <v>265</v>
      </c>
      <c r="J123" s="35">
        <f t="shared" si="7"/>
        <v>-81848</v>
      </c>
      <c r="K123" s="18" t="s">
        <v>589</v>
      </c>
    </row>
    <row r="124" spans="1:11" s="9" customFormat="1" ht="18.75" x14ac:dyDescent="0.3">
      <c r="A124" s="19">
        <v>46212</v>
      </c>
      <c r="B124" s="17"/>
      <c r="C124" s="17">
        <v>30.41</v>
      </c>
      <c r="D124" s="17">
        <f t="shared" si="6"/>
        <v>4977.7599999999993</v>
      </c>
      <c r="E124" s="18" t="s">
        <v>425</v>
      </c>
      <c r="G124" s="19">
        <v>46245</v>
      </c>
      <c r="H124" s="35"/>
      <c r="I124" s="35">
        <v>100</v>
      </c>
      <c r="J124" s="35">
        <f t="shared" si="7"/>
        <v>-81948</v>
      </c>
      <c r="K124" s="18" t="s">
        <v>591</v>
      </c>
    </row>
    <row r="125" spans="1:11" s="9" customFormat="1" ht="18.75" x14ac:dyDescent="0.3">
      <c r="A125" s="19">
        <v>46213</v>
      </c>
      <c r="B125" s="17"/>
      <c r="C125" s="17">
        <v>14.8</v>
      </c>
      <c r="D125" s="17">
        <f t="shared" si="6"/>
        <v>4962.9599999999991</v>
      </c>
      <c r="E125" s="18" t="s">
        <v>428</v>
      </c>
      <c r="G125" s="19">
        <v>46246</v>
      </c>
      <c r="H125" s="35"/>
      <c r="I125" s="35">
        <v>215</v>
      </c>
      <c r="J125" s="35">
        <f t="shared" si="7"/>
        <v>-82163</v>
      </c>
      <c r="K125" s="18" t="s">
        <v>593</v>
      </c>
    </row>
    <row r="126" spans="1:11" s="9" customFormat="1" ht="18.75" x14ac:dyDescent="0.3">
      <c r="A126" s="19">
        <v>46213</v>
      </c>
      <c r="B126" s="17"/>
      <c r="C126" s="17">
        <v>11.77</v>
      </c>
      <c r="D126" s="17">
        <f t="shared" si="6"/>
        <v>4951.1899999999987</v>
      </c>
      <c r="E126" s="18" t="s">
        <v>429</v>
      </c>
      <c r="G126" s="19">
        <v>46246</v>
      </c>
      <c r="H126" s="35"/>
      <c r="I126" s="35">
        <v>38</v>
      </c>
      <c r="J126" s="35">
        <f t="shared" si="7"/>
        <v>-82201</v>
      </c>
      <c r="K126" s="18" t="s">
        <v>594</v>
      </c>
    </row>
    <row r="127" spans="1:11" s="9" customFormat="1" ht="18.75" x14ac:dyDescent="0.3">
      <c r="A127" s="19">
        <v>46213</v>
      </c>
      <c r="B127" s="17"/>
      <c r="C127" s="17">
        <v>4.1500000000000004</v>
      </c>
      <c r="D127" s="17">
        <f t="shared" si="6"/>
        <v>4947.0399999999991</v>
      </c>
      <c r="E127" s="18" t="s">
        <v>430</v>
      </c>
      <c r="G127" s="19">
        <v>46246</v>
      </c>
      <c r="H127" s="35"/>
      <c r="I127" s="35">
        <v>882</v>
      </c>
      <c r="J127" s="35">
        <f t="shared" si="7"/>
        <v>-83083</v>
      </c>
      <c r="K127" s="18" t="s">
        <v>596</v>
      </c>
    </row>
    <row r="128" spans="1:11" s="9" customFormat="1" ht="18.75" x14ac:dyDescent="0.3">
      <c r="A128" s="19">
        <v>46216</v>
      </c>
      <c r="B128" s="17"/>
      <c r="C128" s="17">
        <v>754.79</v>
      </c>
      <c r="D128" s="17">
        <f t="shared" si="6"/>
        <v>4192.2499999999991</v>
      </c>
      <c r="E128" s="18" t="s">
        <v>437</v>
      </c>
      <c r="G128" s="19">
        <v>46246</v>
      </c>
      <c r="H128" s="35"/>
      <c r="I128" s="35">
        <v>98</v>
      </c>
      <c r="J128" s="35">
        <f t="shared" si="7"/>
        <v>-83181</v>
      </c>
      <c r="K128" s="18" t="s">
        <v>597</v>
      </c>
    </row>
    <row r="129" spans="1:11" s="9" customFormat="1" ht="18.75" x14ac:dyDescent="0.3">
      <c r="A129" s="19">
        <v>46216</v>
      </c>
      <c r="B129" s="17"/>
      <c r="C129" s="17">
        <v>121.01</v>
      </c>
      <c r="D129" s="17">
        <f t="shared" si="6"/>
        <v>4071.2399999999989</v>
      </c>
      <c r="E129" s="18" t="s">
        <v>439</v>
      </c>
      <c r="G129" s="19">
        <v>46246</v>
      </c>
      <c r="H129" s="35"/>
      <c r="I129" s="35">
        <v>920</v>
      </c>
      <c r="J129" s="35">
        <f t="shared" si="7"/>
        <v>-84101</v>
      </c>
      <c r="K129" s="18" t="s">
        <v>598</v>
      </c>
    </row>
    <row r="130" spans="1:11" s="9" customFormat="1" ht="18.75" x14ac:dyDescent="0.3">
      <c r="A130" s="19">
        <v>46217</v>
      </c>
      <c r="B130" s="17"/>
      <c r="C130" s="17">
        <v>58.44</v>
      </c>
      <c r="D130" s="17">
        <f t="shared" si="6"/>
        <v>4012.7999999999988</v>
      </c>
      <c r="E130" s="18" t="s">
        <v>446</v>
      </c>
      <c r="G130" s="19">
        <v>46246</v>
      </c>
      <c r="H130" s="35"/>
      <c r="I130" s="35">
        <v>290</v>
      </c>
      <c r="J130" s="35">
        <f t="shared" si="7"/>
        <v>-84391</v>
      </c>
      <c r="K130" s="18" t="s">
        <v>599</v>
      </c>
    </row>
    <row r="131" spans="1:11" s="9" customFormat="1" ht="18.75" x14ac:dyDescent="0.3">
      <c r="A131" s="19">
        <v>46217</v>
      </c>
      <c r="B131" s="17">
        <v>65.650000000000006</v>
      </c>
      <c r="C131" s="17"/>
      <c r="D131" s="17">
        <f t="shared" si="6"/>
        <v>4078.4499999999989</v>
      </c>
      <c r="E131" s="16" t="s">
        <v>138</v>
      </c>
      <c r="G131" s="19">
        <v>46246</v>
      </c>
      <c r="H131" s="35"/>
      <c r="I131" s="35">
        <v>4035</v>
      </c>
      <c r="J131" s="35">
        <f t="shared" si="7"/>
        <v>-88426</v>
      </c>
      <c r="K131" s="18" t="s">
        <v>600</v>
      </c>
    </row>
    <row r="132" spans="1:11" s="9" customFormat="1" ht="18.75" x14ac:dyDescent="0.3">
      <c r="A132" s="19">
        <v>46217</v>
      </c>
      <c r="B132" s="17">
        <v>215.62</v>
      </c>
      <c r="C132" s="17"/>
      <c r="D132" s="17">
        <f t="shared" si="6"/>
        <v>4294.0699999999988</v>
      </c>
      <c r="E132" s="16" t="s">
        <v>138</v>
      </c>
      <c r="G132" s="19">
        <v>46246</v>
      </c>
      <c r="H132" s="35"/>
      <c r="I132" s="35">
        <v>1742</v>
      </c>
      <c r="J132" s="35">
        <f t="shared" si="7"/>
        <v>-90168</v>
      </c>
      <c r="K132" s="18" t="s">
        <v>601</v>
      </c>
    </row>
    <row r="133" spans="1:11" s="9" customFormat="1" ht="18.75" x14ac:dyDescent="0.3">
      <c r="A133" s="19">
        <v>46217</v>
      </c>
      <c r="B133" s="17">
        <v>196.49</v>
      </c>
      <c r="C133" s="17"/>
      <c r="D133" s="17">
        <f t="shared" si="6"/>
        <v>4490.5599999999986</v>
      </c>
      <c r="E133" s="16" t="s">
        <v>138</v>
      </c>
      <c r="G133" s="19">
        <v>46246</v>
      </c>
      <c r="H133" s="35"/>
      <c r="I133" s="35">
        <v>1317</v>
      </c>
      <c r="J133" s="35">
        <f t="shared" si="7"/>
        <v>-91485</v>
      </c>
      <c r="K133" s="18" t="s">
        <v>602</v>
      </c>
    </row>
    <row r="134" spans="1:11" s="9" customFormat="1" ht="18.75" x14ac:dyDescent="0.3">
      <c r="A134" s="19">
        <v>46217</v>
      </c>
      <c r="B134" s="17">
        <v>88.73</v>
      </c>
      <c r="C134" s="17"/>
      <c r="D134" s="17">
        <f t="shared" si="6"/>
        <v>4579.2899999999981</v>
      </c>
      <c r="E134" s="16" t="s">
        <v>138</v>
      </c>
      <c r="G134" s="19">
        <v>46247</v>
      </c>
      <c r="H134" s="35"/>
      <c r="I134" s="35">
        <v>20</v>
      </c>
      <c r="J134" s="35">
        <f t="shared" si="7"/>
        <v>-91505</v>
      </c>
      <c r="K134" s="20" t="s">
        <v>298</v>
      </c>
    </row>
    <row r="135" spans="1:11" s="9" customFormat="1" ht="18.75" x14ac:dyDescent="0.3">
      <c r="A135" s="19">
        <v>46217</v>
      </c>
      <c r="B135" s="17"/>
      <c r="C135" s="17">
        <v>27.02</v>
      </c>
      <c r="D135" s="17">
        <f t="shared" si="6"/>
        <v>4552.2699999999977</v>
      </c>
      <c r="E135" s="18" t="s">
        <v>446</v>
      </c>
      <c r="G135" s="19">
        <v>46247</v>
      </c>
      <c r="H135" s="35"/>
      <c r="I135" s="35">
        <v>133</v>
      </c>
      <c r="J135" s="35">
        <f t="shared" si="7"/>
        <v>-91638</v>
      </c>
      <c r="K135" s="18" t="s">
        <v>612</v>
      </c>
    </row>
    <row r="136" spans="1:11" s="9" customFormat="1" ht="18.75" x14ac:dyDescent="0.3">
      <c r="A136" s="19">
        <v>46217</v>
      </c>
      <c r="B136" s="17"/>
      <c r="C136" s="17">
        <v>11.31</v>
      </c>
      <c r="D136" s="17">
        <f t="shared" ref="D136:D199" si="8">D135+B136-C136</f>
        <v>4540.9599999999973</v>
      </c>
      <c r="E136" s="18" t="s">
        <v>446</v>
      </c>
      <c r="G136" s="19">
        <v>46247</v>
      </c>
      <c r="H136" s="35"/>
      <c r="I136" s="35">
        <v>1823</v>
      </c>
      <c r="J136" s="35">
        <f t="shared" si="7"/>
        <v>-93461</v>
      </c>
      <c r="K136" s="18" t="s">
        <v>621</v>
      </c>
    </row>
    <row r="137" spans="1:11" s="9" customFormat="1" ht="18.75" x14ac:dyDescent="0.3">
      <c r="A137" s="19">
        <v>46217</v>
      </c>
      <c r="B137" s="17"/>
      <c r="C137" s="17">
        <v>798.18</v>
      </c>
      <c r="D137" s="17">
        <f t="shared" si="8"/>
        <v>3742.7799999999975</v>
      </c>
      <c r="E137" s="18" t="s">
        <v>421</v>
      </c>
      <c r="G137" s="19">
        <v>46247</v>
      </c>
      <c r="H137" s="35"/>
      <c r="I137" s="35">
        <v>230</v>
      </c>
      <c r="J137" s="35">
        <f t="shared" si="7"/>
        <v>-93691</v>
      </c>
      <c r="K137" s="18" t="s">
        <v>622</v>
      </c>
    </row>
    <row r="138" spans="1:11" s="9" customFormat="1" ht="18.75" x14ac:dyDescent="0.3">
      <c r="A138" s="19">
        <v>46218</v>
      </c>
      <c r="B138" s="17"/>
      <c r="C138" s="17">
        <v>17.579999999999998</v>
      </c>
      <c r="D138" s="17">
        <f t="shared" si="8"/>
        <v>3725.1999999999975</v>
      </c>
      <c r="E138" s="18" t="s">
        <v>451</v>
      </c>
      <c r="G138" s="19">
        <v>46247</v>
      </c>
      <c r="H138" s="35"/>
      <c r="I138" s="35">
        <v>40</v>
      </c>
      <c r="J138" s="35">
        <f t="shared" si="7"/>
        <v>-93731</v>
      </c>
      <c r="K138" s="18" t="s">
        <v>624</v>
      </c>
    </row>
    <row r="139" spans="1:11" s="9" customFormat="1" ht="18.75" x14ac:dyDescent="0.3">
      <c r="A139" s="19">
        <v>46218</v>
      </c>
      <c r="B139" s="17"/>
      <c r="C139" s="17">
        <v>45.96</v>
      </c>
      <c r="D139" s="17">
        <f t="shared" si="8"/>
        <v>3679.2399999999975</v>
      </c>
      <c r="E139" s="18" t="s">
        <v>454</v>
      </c>
      <c r="G139" s="19">
        <v>46248</v>
      </c>
      <c r="H139" s="35"/>
      <c r="I139" s="35">
        <v>270</v>
      </c>
      <c r="J139" s="35">
        <f t="shared" si="7"/>
        <v>-94001</v>
      </c>
      <c r="K139" s="18" t="s">
        <v>630</v>
      </c>
    </row>
    <row r="140" spans="1:11" s="9" customFormat="1" ht="18.75" x14ac:dyDescent="0.3">
      <c r="A140" s="19">
        <v>46219</v>
      </c>
      <c r="B140" s="17">
        <v>351.5</v>
      </c>
      <c r="C140" s="17"/>
      <c r="D140" s="17">
        <f t="shared" si="8"/>
        <v>4030.7399999999975</v>
      </c>
      <c r="E140" s="16" t="s">
        <v>138</v>
      </c>
      <c r="G140" s="19">
        <v>46248</v>
      </c>
      <c r="H140" s="35"/>
      <c r="I140" s="35">
        <v>170</v>
      </c>
      <c r="J140" s="35">
        <f t="shared" si="7"/>
        <v>-94171</v>
      </c>
      <c r="K140" s="18" t="s">
        <v>630</v>
      </c>
    </row>
    <row r="141" spans="1:11" s="9" customFormat="1" ht="18.75" x14ac:dyDescent="0.3">
      <c r="A141" s="19">
        <v>46219</v>
      </c>
      <c r="B141" s="17"/>
      <c r="C141" s="17">
        <v>257.54000000000002</v>
      </c>
      <c r="D141" s="17">
        <f t="shared" si="8"/>
        <v>3773.1999999999975</v>
      </c>
      <c r="E141" s="18" t="s">
        <v>446</v>
      </c>
      <c r="G141" s="19">
        <v>46248</v>
      </c>
      <c r="H141" s="35"/>
      <c r="I141" s="35">
        <v>194</v>
      </c>
      <c r="J141" s="35">
        <f t="shared" si="7"/>
        <v>-94365</v>
      </c>
      <c r="K141" s="18" t="s">
        <v>632</v>
      </c>
    </row>
    <row r="142" spans="1:11" s="9" customFormat="1" ht="18.75" x14ac:dyDescent="0.3">
      <c r="A142" s="19">
        <v>46219</v>
      </c>
      <c r="B142" s="17"/>
      <c r="C142" s="17">
        <v>1.44</v>
      </c>
      <c r="D142" s="17">
        <f t="shared" si="8"/>
        <v>3771.7599999999975</v>
      </c>
      <c r="E142" s="18" t="s">
        <v>305</v>
      </c>
      <c r="G142" s="19">
        <v>46248</v>
      </c>
      <c r="H142" s="35"/>
      <c r="I142" s="35">
        <v>105</v>
      </c>
      <c r="J142" s="35">
        <f t="shared" si="7"/>
        <v>-94470</v>
      </c>
      <c r="K142" s="18" t="s">
        <v>633</v>
      </c>
    </row>
    <row r="143" spans="1:11" s="9" customFormat="1" ht="18.75" x14ac:dyDescent="0.3">
      <c r="A143" s="19">
        <v>46219</v>
      </c>
      <c r="B143" s="17">
        <v>780.28</v>
      </c>
      <c r="C143" s="17"/>
      <c r="D143" s="17">
        <f t="shared" si="8"/>
        <v>4552.0399999999972</v>
      </c>
      <c r="E143" s="16" t="s">
        <v>138</v>
      </c>
      <c r="G143" s="19">
        <v>46248</v>
      </c>
      <c r="H143" s="35"/>
      <c r="I143" s="35">
        <v>1550</v>
      </c>
      <c r="J143" s="35">
        <f t="shared" si="7"/>
        <v>-96020</v>
      </c>
      <c r="K143" s="18" t="s">
        <v>634</v>
      </c>
    </row>
    <row r="144" spans="1:11" s="9" customFormat="1" ht="18.75" x14ac:dyDescent="0.3">
      <c r="A144" s="19">
        <v>46220</v>
      </c>
      <c r="B144" s="17"/>
      <c r="C144" s="17">
        <v>670.53</v>
      </c>
      <c r="D144" s="17">
        <f t="shared" si="8"/>
        <v>3881.5099999999975</v>
      </c>
      <c r="E144" s="18" t="s">
        <v>460</v>
      </c>
      <c r="G144" s="19">
        <v>46248</v>
      </c>
      <c r="H144" s="35"/>
      <c r="I144" s="35">
        <v>2000</v>
      </c>
      <c r="J144" s="35">
        <f t="shared" si="7"/>
        <v>-98020</v>
      </c>
      <c r="K144" s="18" t="s">
        <v>635</v>
      </c>
    </row>
    <row r="145" spans="1:11" s="9" customFormat="1" ht="18.75" x14ac:dyDescent="0.3">
      <c r="A145" s="19">
        <v>46220</v>
      </c>
      <c r="B145" s="17"/>
      <c r="C145" s="17">
        <v>200.43</v>
      </c>
      <c r="D145" s="17">
        <f t="shared" si="8"/>
        <v>3681.0799999999977</v>
      </c>
      <c r="E145" s="18" t="s">
        <v>461</v>
      </c>
      <c r="G145" s="19">
        <v>46251</v>
      </c>
      <c r="H145" s="35"/>
      <c r="I145" s="35">
        <v>105</v>
      </c>
      <c r="J145" s="35">
        <f t="shared" si="7"/>
        <v>-98125</v>
      </c>
      <c r="K145" s="20" t="s">
        <v>298</v>
      </c>
    </row>
    <row r="146" spans="1:11" s="9" customFormat="1" ht="18.75" x14ac:dyDescent="0.3">
      <c r="A146" s="19">
        <v>46220</v>
      </c>
      <c r="B146" s="17"/>
      <c r="C146" s="17">
        <v>17.170000000000002</v>
      </c>
      <c r="D146" s="17">
        <f t="shared" si="8"/>
        <v>3663.9099999999976</v>
      </c>
      <c r="E146" s="18" t="s">
        <v>462</v>
      </c>
      <c r="G146" s="19">
        <v>46251</v>
      </c>
      <c r="H146" s="35">
        <v>105</v>
      </c>
      <c r="I146" s="35"/>
      <c r="J146" s="35">
        <f t="shared" si="7"/>
        <v>-98020</v>
      </c>
      <c r="K146" s="18" t="s">
        <v>617</v>
      </c>
    </row>
    <row r="147" spans="1:11" s="9" customFormat="1" ht="18.75" x14ac:dyDescent="0.3">
      <c r="A147" s="19">
        <v>46220</v>
      </c>
      <c r="B147" s="17">
        <v>121.12</v>
      </c>
      <c r="C147" s="17"/>
      <c r="D147" s="17">
        <f t="shared" si="8"/>
        <v>3785.0299999999975</v>
      </c>
      <c r="E147" s="18" t="s">
        <v>463</v>
      </c>
      <c r="G147" s="19">
        <v>46251</v>
      </c>
      <c r="H147" s="35"/>
      <c r="I147" s="35">
        <v>55</v>
      </c>
      <c r="J147" s="35">
        <f t="shared" si="7"/>
        <v>-98075</v>
      </c>
      <c r="K147" s="20" t="s">
        <v>643</v>
      </c>
    </row>
    <row r="148" spans="1:11" s="9" customFormat="1" ht="18.75" x14ac:dyDescent="0.3">
      <c r="A148" s="19">
        <v>46220</v>
      </c>
      <c r="B148" s="17">
        <v>123.48</v>
      </c>
      <c r="C148" s="17"/>
      <c r="D148" s="17">
        <f t="shared" si="8"/>
        <v>3908.5099999999975</v>
      </c>
      <c r="E148" s="18" t="s">
        <v>464</v>
      </c>
      <c r="G148" s="19">
        <v>46251</v>
      </c>
      <c r="H148" s="35"/>
      <c r="I148" s="35">
        <v>248</v>
      </c>
      <c r="J148" s="35">
        <f t="shared" si="7"/>
        <v>-98323</v>
      </c>
      <c r="K148" s="18" t="s">
        <v>644</v>
      </c>
    </row>
    <row r="149" spans="1:11" s="9" customFormat="1" ht="18.75" x14ac:dyDescent="0.3">
      <c r="A149" s="19">
        <v>46220</v>
      </c>
      <c r="B149" s="17"/>
      <c r="C149" s="17">
        <v>161.22</v>
      </c>
      <c r="D149" s="17">
        <f t="shared" si="8"/>
        <v>3747.2899999999977</v>
      </c>
      <c r="E149" s="18" t="s">
        <v>467</v>
      </c>
      <c r="G149" s="19">
        <v>46251</v>
      </c>
      <c r="H149" s="35"/>
      <c r="I149" s="35">
        <v>43</v>
      </c>
      <c r="J149" s="35">
        <f t="shared" si="7"/>
        <v>-98366</v>
      </c>
      <c r="K149" s="18" t="s">
        <v>646</v>
      </c>
    </row>
    <row r="150" spans="1:11" s="9" customFormat="1" ht="18.75" x14ac:dyDescent="0.3">
      <c r="A150" s="19">
        <v>46220</v>
      </c>
      <c r="B150" s="17">
        <v>40.82</v>
      </c>
      <c r="C150" s="17"/>
      <c r="D150" s="17">
        <f t="shared" si="8"/>
        <v>3788.1099999999979</v>
      </c>
      <c r="E150" s="18" t="s">
        <v>470</v>
      </c>
      <c r="G150" s="19">
        <v>46252</v>
      </c>
      <c r="H150" s="35"/>
      <c r="I150" s="35">
        <v>2641</v>
      </c>
      <c r="J150" s="35">
        <f t="shared" si="7"/>
        <v>-101007</v>
      </c>
      <c r="K150" s="18" t="s">
        <v>654</v>
      </c>
    </row>
    <row r="151" spans="1:11" s="9" customFormat="1" ht="18.75" x14ac:dyDescent="0.3">
      <c r="A151" s="19">
        <v>46220</v>
      </c>
      <c r="B151" s="17">
        <v>412.07</v>
      </c>
      <c r="C151" s="17"/>
      <c r="D151" s="17">
        <f t="shared" si="8"/>
        <v>4200.1799999999976</v>
      </c>
      <c r="E151" s="18" t="s">
        <v>471</v>
      </c>
      <c r="G151" s="19">
        <v>46252</v>
      </c>
      <c r="H151" s="35"/>
      <c r="I151" s="35">
        <v>1676</v>
      </c>
      <c r="J151" s="35">
        <f t="shared" si="7"/>
        <v>-102683</v>
      </c>
      <c r="K151" s="18" t="s">
        <v>656</v>
      </c>
    </row>
    <row r="152" spans="1:11" s="9" customFormat="1" ht="18.75" x14ac:dyDescent="0.3">
      <c r="A152" s="19">
        <v>46220</v>
      </c>
      <c r="B152" s="17"/>
      <c r="C152" s="17">
        <f>220.02+180.36</f>
        <v>400.38</v>
      </c>
      <c r="D152" s="17">
        <f t="shared" si="8"/>
        <v>3799.7999999999975</v>
      </c>
      <c r="E152" s="18" t="s">
        <v>472</v>
      </c>
      <c r="G152" s="19">
        <v>46252</v>
      </c>
      <c r="H152" s="35"/>
      <c r="I152" s="35">
        <v>155</v>
      </c>
      <c r="J152" s="35">
        <f t="shared" si="7"/>
        <v>-102838</v>
      </c>
      <c r="K152" s="18" t="s">
        <v>657</v>
      </c>
    </row>
    <row r="153" spans="1:11" s="9" customFormat="1" ht="18.75" x14ac:dyDescent="0.3">
      <c r="A153" s="19">
        <v>46220</v>
      </c>
      <c r="B153" s="17"/>
      <c r="C153" s="17">
        <v>621.53</v>
      </c>
      <c r="D153" s="17">
        <f t="shared" si="8"/>
        <v>3178.2699999999977</v>
      </c>
      <c r="E153" s="18" t="s">
        <v>473</v>
      </c>
      <c r="G153" s="19">
        <v>46252</v>
      </c>
      <c r="H153" s="35"/>
      <c r="I153" s="35">
        <v>1092</v>
      </c>
      <c r="J153" s="35">
        <f t="shared" si="7"/>
        <v>-103930</v>
      </c>
      <c r="K153" s="18" t="s">
        <v>658</v>
      </c>
    </row>
    <row r="154" spans="1:11" s="9" customFormat="1" ht="18.75" x14ac:dyDescent="0.3">
      <c r="A154" s="19">
        <v>46220</v>
      </c>
      <c r="B154" s="17"/>
      <c r="C154" s="17">
        <v>152.03</v>
      </c>
      <c r="D154" s="17">
        <f t="shared" si="8"/>
        <v>3026.2399999999975</v>
      </c>
      <c r="E154" s="18" t="s">
        <v>474</v>
      </c>
      <c r="G154" s="19">
        <v>46253</v>
      </c>
      <c r="H154" s="35"/>
      <c r="I154" s="35">
        <v>215</v>
      </c>
      <c r="J154" s="35">
        <f t="shared" si="7"/>
        <v>-104145</v>
      </c>
      <c r="K154" s="18" t="s">
        <v>665</v>
      </c>
    </row>
    <row r="155" spans="1:11" s="9" customFormat="1" ht="18.75" x14ac:dyDescent="0.3">
      <c r="A155" s="19">
        <v>46223</v>
      </c>
      <c r="B155" s="17"/>
      <c r="C155" s="17">
        <v>324.62</v>
      </c>
      <c r="D155" s="17">
        <f t="shared" si="8"/>
        <v>2701.6199999999976</v>
      </c>
      <c r="E155" s="18" t="s">
        <v>476</v>
      </c>
      <c r="G155" s="19">
        <v>46253</v>
      </c>
      <c r="H155" s="35"/>
      <c r="I155" s="35">
        <v>389</v>
      </c>
      <c r="J155" s="35">
        <f t="shared" si="7"/>
        <v>-104534</v>
      </c>
      <c r="K155" s="18" t="s">
        <v>668</v>
      </c>
    </row>
    <row r="156" spans="1:11" s="9" customFormat="1" ht="18.75" x14ac:dyDescent="0.3">
      <c r="A156" s="19">
        <v>46223</v>
      </c>
      <c r="B156" s="17"/>
      <c r="C156" s="17">
        <v>66.39</v>
      </c>
      <c r="D156" s="17">
        <f t="shared" si="8"/>
        <v>2635.2299999999977</v>
      </c>
      <c r="E156" s="18" t="s">
        <v>478</v>
      </c>
      <c r="G156" s="19">
        <v>46254</v>
      </c>
      <c r="H156" s="35"/>
      <c r="I156" s="35">
        <v>393</v>
      </c>
      <c r="J156" s="35">
        <f t="shared" si="7"/>
        <v>-104927</v>
      </c>
      <c r="K156" s="18" t="s">
        <v>671</v>
      </c>
    </row>
    <row r="157" spans="1:11" s="9" customFormat="1" ht="18.75" x14ac:dyDescent="0.3">
      <c r="A157" s="19">
        <v>46223</v>
      </c>
      <c r="B157" s="17"/>
      <c r="C157" s="17">
        <v>94.28</v>
      </c>
      <c r="D157" s="17">
        <f t="shared" si="8"/>
        <v>2540.9499999999975</v>
      </c>
      <c r="E157" s="18" t="s">
        <v>479</v>
      </c>
      <c r="G157" s="19">
        <v>46254</v>
      </c>
      <c r="H157" s="35"/>
      <c r="I157" s="35">
        <v>1316</v>
      </c>
      <c r="J157" s="35">
        <f t="shared" si="7"/>
        <v>-106243</v>
      </c>
      <c r="K157" s="18" t="s">
        <v>672</v>
      </c>
    </row>
    <row r="158" spans="1:11" s="9" customFormat="1" ht="18.75" x14ac:dyDescent="0.3">
      <c r="A158" s="19">
        <v>46223</v>
      </c>
      <c r="B158" s="17">
        <f>77.69+4.45</f>
        <v>82.14</v>
      </c>
      <c r="C158" s="17"/>
      <c r="D158" s="17">
        <f t="shared" si="8"/>
        <v>2623.0899999999974</v>
      </c>
      <c r="E158" s="18" t="s">
        <v>482</v>
      </c>
      <c r="G158" s="19">
        <v>46255</v>
      </c>
      <c r="H158" s="35"/>
      <c r="I158" s="35">
        <v>447</v>
      </c>
      <c r="J158" s="35">
        <f t="shared" si="7"/>
        <v>-106690</v>
      </c>
      <c r="K158" s="18" t="s">
        <v>676</v>
      </c>
    </row>
    <row r="159" spans="1:11" s="9" customFormat="1" ht="18.75" x14ac:dyDescent="0.3">
      <c r="A159" s="19">
        <v>46223</v>
      </c>
      <c r="B159" s="17">
        <v>124.81</v>
      </c>
      <c r="C159" s="17"/>
      <c r="D159" s="17">
        <f t="shared" si="8"/>
        <v>2747.8999999999974</v>
      </c>
      <c r="E159" s="18" t="s">
        <v>482</v>
      </c>
      <c r="G159" s="19">
        <v>46255</v>
      </c>
      <c r="H159" s="35"/>
      <c r="I159" s="35">
        <v>2985</v>
      </c>
      <c r="J159" s="35">
        <f t="shared" si="7"/>
        <v>-109675</v>
      </c>
      <c r="K159" s="18" t="s">
        <v>678</v>
      </c>
    </row>
    <row r="160" spans="1:11" s="9" customFormat="1" ht="18.75" x14ac:dyDescent="0.3">
      <c r="A160" s="19">
        <v>46223</v>
      </c>
      <c r="B160" s="17">
        <v>5.17</v>
      </c>
      <c r="C160" s="17"/>
      <c r="D160" s="17">
        <f t="shared" si="8"/>
        <v>2753.0699999999974</v>
      </c>
      <c r="E160" s="18" t="s">
        <v>482</v>
      </c>
      <c r="G160" s="19">
        <v>46255</v>
      </c>
      <c r="H160" s="35"/>
      <c r="I160" s="35">
        <v>944</v>
      </c>
      <c r="J160" s="35">
        <f t="shared" si="7"/>
        <v>-110619</v>
      </c>
      <c r="K160" s="18" t="s">
        <v>679</v>
      </c>
    </row>
    <row r="161" spans="1:11" s="9" customFormat="1" ht="18.75" x14ac:dyDescent="0.3">
      <c r="A161" s="19">
        <v>46223</v>
      </c>
      <c r="B161" s="17">
        <v>74.11</v>
      </c>
      <c r="C161" s="17"/>
      <c r="D161" s="17">
        <f t="shared" si="8"/>
        <v>2827.1799999999976</v>
      </c>
      <c r="E161" s="18" t="s">
        <v>482</v>
      </c>
      <c r="G161" s="19">
        <v>46255</v>
      </c>
      <c r="H161" s="35">
        <v>564</v>
      </c>
      <c r="I161" s="35"/>
      <c r="J161" s="35">
        <f t="shared" si="7"/>
        <v>-110055</v>
      </c>
      <c r="K161" s="18" t="s">
        <v>681</v>
      </c>
    </row>
    <row r="162" spans="1:11" s="9" customFormat="1" ht="18.75" x14ac:dyDescent="0.3">
      <c r="A162" s="19">
        <v>46223</v>
      </c>
      <c r="B162" s="17">
        <v>64.22</v>
      </c>
      <c r="C162" s="17"/>
      <c r="D162" s="17">
        <f t="shared" si="8"/>
        <v>2891.3999999999974</v>
      </c>
      <c r="E162" s="18" t="s">
        <v>482</v>
      </c>
      <c r="G162" s="19">
        <v>46258</v>
      </c>
      <c r="H162" s="35"/>
      <c r="I162" s="35">
        <f>2674+24</f>
        <v>2698</v>
      </c>
      <c r="J162" s="35">
        <f t="shared" si="7"/>
        <v>-112753</v>
      </c>
      <c r="K162" s="18" t="s">
        <v>689</v>
      </c>
    </row>
    <row r="163" spans="1:11" s="9" customFormat="1" ht="18.75" x14ac:dyDescent="0.3">
      <c r="A163" s="19">
        <v>46224</v>
      </c>
      <c r="B163" s="17">
        <v>6.27</v>
      </c>
      <c r="C163" s="17"/>
      <c r="D163" s="17">
        <f t="shared" si="8"/>
        <v>2897.6699999999973</v>
      </c>
      <c r="E163" s="16" t="s">
        <v>138</v>
      </c>
      <c r="G163" s="19">
        <v>46258</v>
      </c>
      <c r="H163" s="35"/>
      <c r="I163" s="35">
        <v>78</v>
      </c>
      <c r="J163" s="35">
        <f t="shared" si="7"/>
        <v>-112831</v>
      </c>
      <c r="K163" s="18" t="s">
        <v>690</v>
      </c>
    </row>
    <row r="164" spans="1:11" s="9" customFormat="1" ht="18.75" x14ac:dyDescent="0.3">
      <c r="A164" s="19">
        <v>46224</v>
      </c>
      <c r="B164" s="17"/>
      <c r="C164" s="17">
        <v>8.8800000000000008</v>
      </c>
      <c r="D164" s="17">
        <f t="shared" si="8"/>
        <v>2888.7899999999972</v>
      </c>
      <c r="E164" s="18" t="s">
        <v>491</v>
      </c>
      <c r="G164" s="19">
        <v>46258</v>
      </c>
      <c r="H164" s="35"/>
      <c r="I164" s="35">
        <v>773</v>
      </c>
      <c r="J164" s="35">
        <f t="shared" si="7"/>
        <v>-113604</v>
      </c>
      <c r="K164" s="18" t="s">
        <v>691</v>
      </c>
    </row>
    <row r="165" spans="1:11" s="9" customFormat="1" ht="18.75" x14ac:dyDescent="0.3">
      <c r="A165" s="19">
        <v>46224</v>
      </c>
      <c r="B165" s="17">
        <v>55.45</v>
      </c>
      <c r="C165" s="17"/>
      <c r="D165" s="17">
        <f t="shared" si="8"/>
        <v>2944.2399999999971</v>
      </c>
      <c r="E165" s="18" t="s">
        <v>480</v>
      </c>
      <c r="G165" s="19">
        <v>46258</v>
      </c>
      <c r="H165" s="35">
        <v>3850</v>
      </c>
      <c r="I165" s="35"/>
      <c r="J165" s="35">
        <f t="shared" si="7"/>
        <v>-109754</v>
      </c>
      <c r="K165" s="18" t="s">
        <v>692</v>
      </c>
    </row>
    <row r="166" spans="1:11" s="9" customFormat="1" ht="18.75" x14ac:dyDescent="0.3">
      <c r="A166" s="19">
        <v>46224</v>
      </c>
      <c r="B166" s="17"/>
      <c r="C166" s="17">
        <v>33.69</v>
      </c>
      <c r="D166" s="17">
        <f t="shared" si="8"/>
        <v>2910.549999999997</v>
      </c>
      <c r="E166" s="18" t="s">
        <v>226</v>
      </c>
      <c r="G166" s="19">
        <v>46259</v>
      </c>
      <c r="H166" s="35"/>
      <c r="I166" s="35">
        <v>2390</v>
      </c>
      <c r="J166" s="35">
        <f t="shared" si="7"/>
        <v>-112144</v>
      </c>
      <c r="K166" s="18" t="s">
        <v>697</v>
      </c>
    </row>
    <row r="167" spans="1:11" s="9" customFormat="1" ht="18.75" x14ac:dyDescent="0.3">
      <c r="A167" s="19">
        <v>46224</v>
      </c>
      <c r="B167" s="17">
        <v>110.47</v>
      </c>
      <c r="C167" s="17"/>
      <c r="D167" s="17">
        <f t="shared" si="8"/>
        <v>3021.0199999999968</v>
      </c>
      <c r="E167" s="16" t="s">
        <v>138</v>
      </c>
      <c r="G167" s="19">
        <v>46259</v>
      </c>
      <c r="H167" s="35"/>
      <c r="I167" s="35">
        <v>189</v>
      </c>
      <c r="J167" s="35">
        <f t="shared" si="7"/>
        <v>-112333</v>
      </c>
      <c r="K167" s="18" t="s">
        <v>698</v>
      </c>
    </row>
    <row r="168" spans="1:11" s="9" customFormat="1" ht="18.75" x14ac:dyDescent="0.3">
      <c r="A168" s="19">
        <v>46224</v>
      </c>
      <c r="B168" s="17">
        <v>232.96</v>
      </c>
      <c r="C168" s="17"/>
      <c r="D168" s="17">
        <f t="shared" si="8"/>
        <v>3253.9799999999968</v>
      </c>
      <c r="E168" s="16" t="s">
        <v>138</v>
      </c>
      <c r="G168" s="19">
        <v>46259</v>
      </c>
      <c r="H168" s="35"/>
      <c r="I168" s="35">
        <v>1000</v>
      </c>
      <c r="J168" s="35">
        <f t="shared" si="7"/>
        <v>-113333</v>
      </c>
      <c r="K168" s="18" t="s">
        <v>699</v>
      </c>
    </row>
    <row r="169" spans="1:11" s="9" customFormat="1" ht="18.75" x14ac:dyDescent="0.3">
      <c r="A169" s="19">
        <v>46224</v>
      </c>
      <c r="B169" s="17">
        <v>47.13</v>
      </c>
      <c r="C169" s="17"/>
      <c r="D169" s="17">
        <f t="shared" si="8"/>
        <v>3301.1099999999969</v>
      </c>
      <c r="E169" s="16" t="s">
        <v>138</v>
      </c>
      <c r="G169" s="19">
        <v>46259</v>
      </c>
      <c r="H169" s="35"/>
      <c r="I169" s="35">
        <v>1399</v>
      </c>
      <c r="J169" s="35">
        <f t="shared" si="7"/>
        <v>-114732</v>
      </c>
      <c r="K169" s="18" t="s">
        <v>700</v>
      </c>
    </row>
    <row r="170" spans="1:11" s="9" customFormat="1" ht="18.75" x14ac:dyDescent="0.3">
      <c r="A170" s="19">
        <v>46224</v>
      </c>
      <c r="B170" s="17">
        <v>127.52</v>
      </c>
      <c r="C170" s="17"/>
      <c r="D170" s="17">
        <f t="shared" si="8"/>
        <v>3428.6299999999969</v>
      </c>
      <c r="E170" s="18" t="s">
        <v>480</v>
      </c>
      <c r="G170" s="19">
        <v>46259</v>
      </c>
      <c r="H170" s="35">
        <v>173</v>
      </c>
      <c r="I170" s="35"/>
      <c r="J170" s="35">
        <f t="shared" si="7"/>
        <v>-114559</v>
      </c>
      <c r="K170" s="20" t="s">
        <v>705</v>
      </c>
    </row>
    <row r="171" spans="1:11" s="9" customFormat="1" ht="18.75" x14ac:dyDescent="0.3">
      <c r="A171" s="19">
        <v>46224</v>
      </c>
      <c r="B171" s="17">
        <v>206.73</v>
      </c>
      <c r="C171" s="17"/>
      <c r="D171" s="17">
        <f t="shared" si="8"/>
        <v>3635.3599999999969</v>
      </c>
      <c r="E171" s="16" t="s">
        <v>138</v>
      </c>
      <c r="G171" s="19">
        <v>46261</v>
      </c>
      <c r="H171" s="35"/>
      <c r="I171" s="35">
        <v>1310</v>
      </c>
      <c r="J171" s="35">
        <f t="shared" si="7"/>
        <v>-115869</v>
      </c>
      <c r="K171" s="18" t="s">
        <v>713</v>
      </c>
    </row>
    <row r="172" spans="1:11" s="9" customFormat="1" ht="18.75" x14ac:dyDescent="0.3">
      <c r="A172" s="19">
        <v>46225</v>
      </c>
      <c r="B172" s="17">
        <v>75.69</v>
      </c>
      <c r="C172" s="17"/>
      <c r="D172" s="17">
        <f t="shared" si="8"/>
        <v>3711.049999999997</v>
      </c>
      <c r="E172" s="18"/>
      <c r="G172" s="19">
        <v>46261</v>
      </c>
      <c r="H172" s="35"/>
      <c r="I172" s="35">
        <v>2934</v>
      </c>
      <c r="J172" s="35">
        <f t="shared" si="7"/>
        <v>-118803</v>
      </c>
      <c r="K172" s="18" t="s">
        <v>714</v>
      </c>
    </row>
    <row r="173" spans="1:11" s="9" customFormat="1" ht="18.75" x14ac:dyDescent="0.3">
      <c r="A173" s="19">
        <v>46225</v>
      </c>
      <c r="B173" s="17"/>
      <c r="C173" s="17">
        <v>9.23</v>
      </c>
      <c r="D173" s="17">
        <f t="shared" si="8"/>
        <v>3701.819999999997</v>
      </c>
      <c r="E173" s="18"/>
      <c r="G173" s="19">
        <v>46261</v>
      </c>
      <c r="H173" s="35">
        <v>797</v>
      </c>
      <c r="I173" s="35"/>
      <c r="J173" s="35">
        <f t="shared" si="7"/>
        <v>-118006</v>
      </c>
      <c r="K173" s="18" t="s">
        <v>716</v>
      </c>
    </row>
    <row r="174" spans="1:11" s="9" customFormat="1" ht="18.75" x14ac:dyDescent="0.3">
      <c r="A174" s="19">
        <v>46225</v>
      </c>
      <c r="B174" s="17">
        <v>138.33000000000001</v>
      </c>
      <c r="C174" s="17"/>
      <c r="D174" s="17">
        <f t="shared" si="8"/>
        <v>3840.1499999999969</v>
      </c>
      <c r="E174" s="18"/>
      <c r="G174" s="19">
        <v>46261</v>
      </c>
      <c r="H174" s="35"/>
      <c r="I174" s="35">
        <v>1029</v>
      </c>
      <c r="J174" s="35">
        <f t="shared" si="7"/>
        <v>-119035</v>
      </c>
      <c r="K174" s="18" t="s">
        <v>718</v>
      </c>
    </row>
    <row r="175" spans="1:11" s="9" customFormat="1" ht="18.75" x14ac:dyDescent="0.3">
      <c r="A175" s="19">
        <v>46225</v>
      </c>
      <c r="B175" s="17">
        <v>2.98</v>
      </c>
      <c r="C175" s="17"/>
      <c r="D175" s="17">
        <f t="shared" si="8"/>
        <v>3843.1299999999969</v>
      </c>
      <c r="E175" s="18" t="s">
        <v>303</v>
      </c>
      <c r="G175" s="19">
        <v>46261</v>
      </c>
      <c r="H175" s="35"/>
      <c r="I175" s="35">
        <v>140</v>
      </c>
      <c r="J175" s="35">
        <f t="shared" si="7"/>
        <v>-119175</v>
      </c>
      <c r="K175" s="18" t="s">
        <v>719</v>
      </c>
    </row>
    <row r="176" spans="1:11" s="9" customFormat="1" ht="18.75" x14ac:dyDescent="0.3">
      <c r="A176" s="19">
        <v>46225</v>
      </c>
      <c r="B176" s="17"/>
      <c r="C176" s="17">
        <v>4.84</v>
      </c>
      <c r="D176" s="17">
        <f t="shared" si="8"/>
        <v>3838.2899999999968</v>
      </c>
      <c r="E176" s="18" t="s">
        <v>491</v>
      </c>
      <c r="G176" s="19">
        <v>46262</v>
      </c>
      <c r="H176" s="35"/>
      <c r="I176" s="35">
        <v>190</v>
      </c>
      <c r="J176" s="35">
        <f t="shared" si="7"/>
        <v>-119365</v>
      </c>
      <c r="K176" s="20" t="s">
        <v>298</v>
      </c>
    </row>
    <row r="177" spans="1:11" s="9" customFormat="1" ht="18.75" x14ac:dyDescent="0.3">
      <c r="A177" s="19">
        <v>46225</v>
      </c>
      <c r="B177" s="17">
        <v>5.96</v>
      </c>
      <c r="C177" s="17"/>
      <c r="D177" s="17">
        <f t="shared" si="8"/>
        <v>3844.2499999999968</v>
      </c>
      <c r="E177" s="18" t="s">
        <v>480</v>
      </c>
      <c r="G177" s="19">
        <v>46265</v>
      </c>
      <c r="H177" s="35">
        <v>250</v>
      </c>
      <c r="I177" s="35"/>
      <c r="J177" s="35">
        <f t="shared" si="7"/>
        <v>-119115</v>
      </c>
      <c r="K177" s="18" t="s">
        <v>305</v>
      </c>
    </row>
    <row r="178" spans="1:11" s="9" customFormat="1" ht="18.75" x14ac:dyDescent="0.3">
      <c r="A178" s="19">
        <v>46225</v>
      </c>
      <c r="B178" s="17">
        <v>440.27</v>
      </c>
      <c r="C178" s="17"/>
      <c r="D178" s="17">
        <f t="shared" si="8"/>
        <v>4284.5199999999968</v>
      </c>
      <c r="E178" s="16" t="s">
        <v>138</v>
      </c>
      <c r="G178" s="19">
        <v>46265</v>
      </c>
      <c r="H178" s="35">
        <f>760+77</f>
        <v>837</v>
      </c>
      <c r="I178" s="35"/>
      <c r="J178" s="35">
        <f>J177+H178-I178</f>
        <v>-118278</v>
      </c>
      <c r="K178" s="18" t="s">
        <v>741</v>
      </c>
    </row>
    <row r="179" spans="1:11" s="9" customFormat="1" ht="18.75" x14ac:dyDescent="0.3">
      <c r="A179" s="19">
        <v>46225</v>
      </c>
      <c r="B179" s="17">
        <v>184.42</v>
      </c>
      <c r="C179" s="17"/>
      <c r="D179" s="17">
        <f t="shared" si="8"/>
        <v>4468.9399999999969</v>
      </c>
      <c r="E179" s="16" t="s">
        <v>138</v>
      </c>
      <c r="G179" s="19">
        <v>46265</v>
      </c>
      <c r="H179" s="35"/>
      <c r="I179" s="35">
        <v>1270</v>
      </c>
      <c r="J179" s="35">
        <f t="shared" si="7"/>
        <v>-119548</v>
      </c>
      <c r="K179" s="18" t="s">
        <v>742</v>
      </c>
    </row>
    <row r="180" spans="1:11" s="9" customFormat="1" ht="18.75" x14ac:dyDescent="0.3">
      <c r="A180" s="19">
        <v>46225</v>
      </c>
      <c r="B180" s="17">
        <v>73.36</v>
      </c>
      <c r="C180" s="17"/>
      <c r="D180" s="17">
        <f t="shared" si="8"/>
        <v>4542.2999999999965</v>
      </c>
      <c r="E180" s="18" t="s">
        <v>480</v>
      </c>
      <c r="G180" s="19">
        <v>46265</v>
      </c>
      <c r="H180" s="35"/>
      <c r="I180" s="35">
        <v>250</v>
      </c>
      <c r="J180" s="35">
        <f t="shared" si="7"/>
        <v>-119798</v>
      </c>
      <c r="K180" s="18" t="s">
        <v>743</v>
      </c>
    </row>
    <row r="181" spans="1:11" s="9" customFormat="1" ht="18.75" x14ac:dyDescent="0.3">
      <c r="A181" s="19">
        <v>46226</v>
      </c>
      <c r="B181" s="17"/>
      <c r="C181" s="17">
        <v>817.15</v>
      </c>
      <c r="D181" s="17">
        <f t="shared" si="8"/>
        <v>3725.1499999999965</v>
      </c>
      <c r="E181" s="18" t="s">
        <v>504</v>
      </c>
      <c r="G181" s="19">
        <v>46268</v>
      </c>
      <c r="H181" s="35"/>
      <c r="I181" s="35">
        <v>845</v>
      </c>
      <c r="J181" s="35">
        <f t="shared" si="7"/>
        <v>-120643</v>
      </c>
      <c r="K181" s="18" t="s">
        <v>755</v>
      </c>
    </row>
    <row r="182" spans="1:11" s="9" customFormat="1" ht="18.75" x14ac:dyDescent="0.3">
      <c r="A182" s="19">
        <v>46226</v>
      </c>
      <c r="B182" s="17">
        <v>94.28</v>
      </c>
      <c r="C182" s="17"/>
      <c r="D182" s="17">
        <f t="shared" si="8"/>
        <v>3819.4299999999967</v>
      </c>
      <c r="E182" s="18" t="s">
        <v>504</v>
      </c>
      <c r="G182" s="19">
        <v>46268</v>
      </c>
      <c r="H182" s="35"/>
      <c r="I182" s="35">
        <v>368</v>
      </c>
      <c r="J182" s="35">
        <f t="shared" si="7"/>
        <v>-121011</v>
      </c>
      <c r="K182" s="18" t="s">
        <v>756</v>
      </c>
    </row>
    <row r="183" spans="1:11" s="9" customFormat="1" ht="18.75" x14ac:dyDescent="0.3">
      <c r="A183" s="19">
        <v>46226</v>
      </c>
      <c r="B183" s="17"/>
      <c r="C183" s="17">
        <v>207.67</v>
      </c>
      <c r="D183" s="17">
        <f t="shared" si="8"/>
        <v>3611.7599999999966</v>
      </c>
      <c r="E183" s="18" t="s">
        <v>505</v>
      </c>
      <c r="G183" s="19">
        <v>46268</v>
      </c>
      <c r="H183" s="35"/>
      <c r="I183" s="35">
        <v>594</v>
      </c>
      <c r="J183" s="35">
        <f t="shared" si="7"/>
        <v>-121605</v>
      </c>
      <c r="K183" s="18" t="s">
        <v>757</v>
      </c>
    </row>
    <row r="184" spans="1:11" s="9" customFormat="1" ht="18.75" x14ac:dyDescent="0.3">
      <c r="A184" s="19">
        <v>46226</v>
      </c>
      <c r="B184" s="17"/>
      <c r="C184" s="17">
        <v>94.23</v>
      </c>
      <c r="D184" s="17">
        <f t="shared" si="8"/>
        <v>3517.5299999999966</v>
      </c>
      <c r="E184" s="18" t="s">
        <v>506</v>
      </c>
      <c r="G184" s="19">
        <v>46268</v>
      </c>
      <c r="H184" s="35"/>
      <c r="I184" s="35">
        <v>233</v>
      </c>
      <c r="J184" s="35">
        <f t="shared" si="7"/>
        <v>-121838</v>
      </c>
      <c r="K184" s="18" t="s">
        <v>758</v>
      </c>
    </row>
    <row r="185" spans="1:11" s="9" customFormat="1" ht="18.75" x14ac:dyDescent="0.3">
      <c r="A185" s="19">
        <v>46226</v>
      </c>
      <c r="B185" s="17">
        <v>34.659999999999997</v>
      </c>
      <c r="C185" s="17"/>
      <c r="D185" s="17">
        <f t="shared" si="8"/>
        <v>3552.1899999999964</v>
      </c>
      <c r="E185" s="18" t="s">
        <v>507</v>
      </c>
      <c r="G185" s="19">
        <v>46268</v>
      </c>
      <c r="H185" s="35"/>
      <c r="I185" s="35">
        <v>1154</v>
      </c>
      <c r="J185" s="35">
        <f t="shared" si="7"/>
        <v>-122992</v>
      </c>
      <c r="K185" s="18" t="s">
        <v>759</v>
      </c>
    </row>
    <row r="186" spans="1:11" s="9" customFormat="1" ht="18.75" x14ac:dyDescent="0.3">
      <c r="A186" s="19">
        <v>46226</v>
      </c>
      <c r="B186" s="17"/>
      <c r="C186" s="17">
        <v>177.75</v>
      </c>
      <c r="D186" s="17">
        <f t="shared" si="8"/>
        <v>3374.4399999999964</v>
      </c>
      <c r="E186" s="18" t="s">
        <v>507</v>
      </c>
      <c r="G186" s="19">
        <v>46268</v>
      </c>
      <c r="H186" s="35"/>
      <c r="I186" s="35">
        <v>3165</v>
      </c>
      <c r="J186" s="35">
        <f t="shared" si="7"/>
        <v>-126157</v>
      </c>
      <c r="K186" s="18" t="s">
        <v>760</v>
      </c>
    </row>
    <row r="187" spans="1:11" s="9" customFormat="1" ht="18.75" x14ac:dyDescent="0.3">
      <c r="A187" s="19">
        <v>46226</v>
      </c>
      <c r="B187" s="17"/>
      <c r="C187" s="17">
        <v>66.05</v>
      </c>
      <c r="D187" s="17">
        <f t="shared" si="8"/>
        <v>3308.3899999999962</v>
      </c>
      <c r="E187" s="18" t="s">
        <v>508</v>
      </c>
      <c r="G187" s="19">
        <v>46268</v>
      </c>
      <c r="H187" s="35"/>
      <c r="I187" s="35">
        <v>2168</v>
      </c>
      <c r="J187" s="35">
        <f t="shared" si="7"/>
        <v>-128325</v>
      </c>
      <c r="K187" s="18" t="s">
        <v>761</v>
      </c>
    </row>
    <row r="188" spans="1:11" s="9" customFormat="1" ht="18.75" x14ac:dyDescent="0.3">
      <c r="A188" s="19">
        <v>46227</v>
      </c>
      <c r="B188" s="17">
        <v>35.81</v>
      </c>
      <c r="C188" s="17"/>
      <c r="D188" s="17">
        <f t="shared" si="8"/>
        <v>3344.1999999999962</v>
      </c>
      <c r="E188" s="18" t="s">
        <v>105</v>
      </c>
      <c r="G188" s="19">
        <v>46268</v>
      </c>
      <c r="H188" s="35"/>
      <c r="I188" s="35">
        <v>1615</v>
      </c>
      <c r="J188" s="35">
        <f t="shared" si="7"/>
        <v>-129940</v>
      </c>
      <c r="K188" s="18" t="s">
        <v>762</v>
      </c>
    </row>
    <row r="189" spans="1:11" s="9" customFormat="1" ht="18.75" x14ac:dyDescent="0.3">
      <c r="A189" s="19">
        <v>46227</v>
      </c>
      <c r="B189" s="17">
        <v>39.64</v>
      </c>
      <c r="C189" s="17"/>
      <c r="D189" s="17">
        <f t="shared" si="8"/>
        <v>3383.8399999999961</v>
      </c>
      <c r="E189" s="18" t="s">
        <v>480</v>
      </c>
      <c r="G189" s="19">
        <v>46272</v>
      </c>
      <c r="H189" s="35"/>
      <c r="I189" s="35">
        <v>303</v>
      </c>
      <c r="J189" s="35">
        <f t="shared" si="7"/>
        <v>-130243</v>
      </c>
      <c r="K189" s="18" t="s">
        <v>768</v>
      </c>
    </row>
    <row r="190" spans="1:11" s="9" customFormat="1" ht="18.75" x14ac:dyDescent="0.3">
      <c r="A190" s="19">
        <v>46227</v>
      </c>
      <c r="B190" s="17">
        <v>3.68</v>
      </c>
      <c r="C190" s="17"/>
      <c r="D190" s="17">
        <f t="shared" si="8"/>
        <v>3387.5199999999959</v>
      </c>
      <c r="E190" s="18" t="s">
        <v>105</v>
      </c>
      <c r="G190" s="19">
        <v>46272</v>
      </c>
      <c r="H190" s="35"/>
      <c r="I190" s="35">
        <v>920</v>
      </c>
      <c r="J190" s="35">
        <f t="shared" si="7"/>
        <v>-131163</v>
      </c>
      <c r="K190" s="18" t="s">
        <v>769</v>
      </c>
    </row>
    <row r="191" spans="1:11" s="9" customFormat="1" ht="18.75" x14ac:dyDescent="0.3">
      <c r="A191" s="19">
        <v>46227</v>
      </c>
      <c r="B191" s="17">
        <v>92.68</v>
      </c>
      <c r="C191" s="17"/>
      <c r="D191" s="17">
        <f t="shared" si="8"/>
        <v>3480.1999999999957</v>
      </c>
      <c r="E191" s="18" t="s">
        <v>480</v>
      </c>
      <c r="G191" s="19">
        <v>46272</v>
      </c>
      <c r="H191" s="35"/>
      <c r="I191" s="35">
        <v>179</v>
      </c>
      <c r="J191" s="35">
        <f t="shared" si="7"/>
        <v>-131342</v>
      </c>
      <c r="K191" s="18" t="s">
        <v>770</v>
      </c>
    </row>
    <row r="192" spans="1:11" s="9" customFormat="1" ht="18.75" x14ac:dyDescent="0.3">
      <c r="A192" s="19">
        <v>46227</v>
      </c>
      <c r="B192" s="17">
        <v>41.65</v>
      </c>
      <c r="C192" s="17"/>
      <c r="D192" s="17">
        <f t="shared" si="8"/>
        <v>3521.8499999999958</v>
      </c>
      <c r="E192" s="18" t="s">
        <v>105</v>
      </c>
      <c r="G192" s="19">
        <v>46272</v>
      </c>
      <c r="H192" s="35"/>
      <c r="I192" s="35">
        <v>440</v>
      </c>
      <c r="J192" s="35">
        <f t="shared" si="7"/>
        <v>-131782</v>
      </c>
      <c r="K192" s="18" t="s">
        <v>771</v>
      </c>
    </row>
    <row r="193" spans="1:11" s="9" customFormat="1" ht="18.75" x14ac:dyDescent="0.3">
      <c r="A193" s="19">
        <v>46227</v>
      </c>
      <c r="B193" s="17">
        <v>68.540000000000006</v>
      </c>
      <c r="C193" s="17"/>
      <c r="D193" s="17">
        <f t="shared" si="8"/>
        <v>3590.3899999999958</v>
      </c>
      <c r="E193" s="18" t="s">
        <v>480</v>
      </c>
      <c r="G193" s="19">
        <v>46272</v>
      </c>
      <c r="H193" s="35"/>
      <c r="I193" s="35">
        <v>610</v>
      </c>
      <c r="J193" s="35">
        <f t="shared" si="7"/>
        <v>-132392</v>
      </c>
      <c r="K193" s="18" t="s">
        <v>772</v>
      </c>
    </row>
    <row r="194" spans="1:11" s="9" customFormat="1" ht="18.75" x14ac:dyDescent="0.3">
      <c r="A194" s="19">
        <v>46227</v>
      </c>
      <c r="B194" s="17">
        <v>23.92</v>
      </c>
      <c r="C194" s="17"/>
      <c r="D194" s="17">
        <f t="shared" si="8"/>
        <v>3614.3099999999959</v>
      </c>
      <c r="E194" s="18" t="s">
        <v>480</v>
      </c>
      <c r="G194" s="19">
        <v>46272</v>
      </c>
      <c r="H194" s="35"/>
      <c r="I194" s="35">
        <v>8938</v>
      </c>
      <c r="J194" s="35">
        <f t="shared" si="7"/>
        <v>-141330</v>
      </c>
      <c r="K194" s="18" t="s">
        <v>773</v>
      </c>
    </row>
    <row r="195" spans="1:11" s="9" customFormat="1" ht="18.75" x14ac:dyDescent="0.3">
      <c r="A195" s="19">
        <v>46230</v>
      </c>
      <c r="B195" s="17">
        <v>174.15</v>
      </c>
      <c r="C195" s="17"/>
      <c r="D195" s="17">
        <f t="shared" si="8"/>
        <v>3788.4599999999959</v>
      </c>
      <c r="E195" s="18" t="s">
        <v>105</v>
      </c>
      <c r="G195" s="19">
        <v>46272</v>
      </c>
      <c r="H195" s="35"/>
      <c r="I195" s="35">
        <v>605</v>
      </c>
      <c r="J195" s="35">
        <f t="shared" si="7"/>
        <v>-141935</v>
      </c>
      <c r="K195" s="18" t="s">
        <v>774</v>
      </c>
    </row>
    <row r="196" spans="1:11" s="9" customFormat="1" ht="18.75" x14ac:dyDescent="0.3">
      <c r="A196" s="19">
        <v>46230</v>
      </c>
      <c r="B196" s="17">
        <v>46.75</v>
      </c>
      <c r="C196" s="17"/>
      <c r="D196" s="17">
        <f t="shared" si="8"/>
        <v>3835.2099999999959</v>
      </c>
      <c r="E196" s="18" t="s">
        <v>105</v>
      </c>
      <c r="G196" s="19">
        <v>46272</v>
      </c>
      <c r="H196" s="35"/>
      <c r="I196" s="35">
        <v>2983</v>
      </c>
      <c r="J196" s="35">
        <f t="shared" si="7"/>
        <v>-144918</v>
      </c>
      <c r="K196" s="18" t="s">
        <v>775</v>
      </c>
    </row>
    <row r="197" spans="1:11" s="9" customFormat="1" ht="18.75" x14ac:dyDescent="0.3">
      <c r="A197" s="19">
        <v>46230</v>
      </c>
      <c r="B197" s="17">
        <v>52.27</v>
      </c>
      <c r="C197" s="17"/>
      <c r="D197" s="17">
        <f t="shared" si="8"/>
        <v>3887.4799999999959</v>
      </c>
      <c r="E197" s="18" t="s">
        <v>105</v>
      </c>
      <c r="G197" s="19">
        <v>46273</v>
      </c>
      <c r="H197" s="35"/>
      <c r="I197" s="35">
        <v>57</v>
      </c>
      <c r="J197" s="35">
        <f t="shared" si="7"/>
        <v>-144975</v>
      </c>
      <c r="K197" s="18" t="s">
        <v>783</v>
      </c>
    </row>
    <row r="198" spans="1:11" s="9" customFormat="1" ht="18.75" x14ac:dyDescent="0.3">
      <c r="A198" s="19">
        <v>46230</v>
      </c>
      <c r="B198" s="17">
        <v>2.69</v>
      </c>
      <c r="C198" s="17"/>
      <c r="D198" s="17">
        <f t="shared" si="8"/>
        <v>3890.169999999996</v>
      </c>
      <c r="E198" s="18" t="s">
        <v>105</v>
      </c>
      <c r="G198" s="19">
        <v>46274</v>
      </c>
      <c r="H198" s="35"/>
      <c r="I198" s="35">
        <v>190</v>
      </c>
      <c r="J198" s="35">
        <f t="shared" si="7"/>
        <v>-145165</v>
      </c>
      <c r="K198" s="18" t="s">
        <v>787</v>
      </c>
    </row>
    <row r="199" spans="1:11" s="9" customFormat="1" ht="18.75" x14ac:dyDescent="0.3">
      <c r="A199" s="19">
        <v>46230</v>
      </c>
      <c r="B199" s="17">
        <v>191.51</v>
      </c>
      <c r="C199" s="17"/>
      <c r="D199" s="17">
        <f t="shared" si="8"/>
        <v>4081.6799999999957</v>
      </c>
      <c r="E199" s="18" t="s">
        <v>105</v>
      </c>
      <c r="G199" s="19">
        <v>46274</v>
      </c>
      <c r="H199" s="35">
        <v>1497</v>
      </c>
      <c r="I199" s="35"/>
      <c r="J199" s="35">
        <f t="shared" si="7"/>
        <v>-143668</v>
      </c>
      <c r="K199" s="18" t="s">
        <v>788</v>
      </c>
    </row>
    <row r="200" spans="1:11" s="9" customFormat="1" ht="18.75" x14ac:dyDescent="0.3">
      <c r="A200" s="19">
        <v>46230</v>
      </c>
      <c r="B200" s="17">
        <v>177.3</v>
      </c>
      <c r="C200" s="17"/>
      <c r="D200" s="17">
        <f t="shared" ref="D200:D263" si="9">D199+B200-C200</f>
        <v>4258.9799999999959</v>
      </c>
      <c r="E200" s="18" t="s">
        <v>105</v>
      </c>
      <c r="G200" s="19">
        <v>46274</v>
      </c>
      <c r="H200" s="35"/>
      <c r="I200" s="35">
        <v>526</v>
      </c>
      <c r="J200" s="35">
        <f t="shared" si="7"/>
        <v>-144194</v>
      </c>
      <c r="K200" s="18" t="s">
        <v>790</v>
      </c>
    </row>
    <row r="201" spans="1:11" s="9" customFormat="1" ht="18.75" x14ac:dyDescent="0.3">
      <c r="A201" s="19">
        <v>46230</v>
      </c>
      <c r="B201" s="17">
        <v>93.26</v>
      </c>
      <c r="C201" s="17"/>
      <c r="D201" s="17">
        <f t="shared" si="9"/>
        <v>4352.2399999999961</v>
      </c>
      <c r="E201" s="18" t="s">
        <v>105</v>
      </c>
      <c r="G201" s="19">
        <v>46274</v>
      </c>
      <c r="H201" s="35">
        <v>2291</v>
      </c>
      <c r="I201" s="35"/>
      <c r="J201" s="35">
        <f t="shared" si="7"/>
        <v>-141903</v>
      </c>
      <c r="K201" s="18" t="s">
        <v>791</v>
      </c>
    </row>
    <row r="202" spans="1:11" s="9" customFormat="1" ht="18.75" x14ac:dyDescent="0.3">
      <c r="A202" s="19">
        <v>46230</v>
      </c>
      <c r="B202" s="17">
        <v>46.05</v>
      </c>
      <c r="C202" s="17"/>
      <c r="D202" s="17">
        <f t="shared" si="9"/>
        <v>4398.2899999999963</v>
      </c>
      <c r="E202" s="18" t="s">
        <v>105</v>
      </c>
      <c r="G202" s="19">
        <v>46274</v>
      </c>
      <c r="H202" s="35"/>
      <c r="I202" s="35">
        <v>535</v>
      </c>
      <c r="J202" s="35">
        <f t="shared" si="7"/>
        <v>-142438</v>
      </c>
      <c r="K202" s="18" t="s">
        <v>792</v>
      </c>
    </row>
    <row r="203" spans="1:11" s="9" customFormat="1" ht="18.75" x14ac:dyDescent="0.3">
      <c r="A203" s="19">
        <v>46230</v>
      </c>
      <c r="B203" s="17">
        <v>68.540000000000006</v>
      </c>
      <c r="C203" s="17"/>
      <c r="D203" s="17">
        <f t="shared" si="9"/>
        <v>4466.8299999999963</v>
      </c>
      <c r="E203" s="18" t="s">
        <v>105</v>
      </c>
      <c r="G203" s="19">
        <v>46274</v>
      </c>
      <c r="H203" s="35"/>
      <c r="I203" s="35">
        <v>341</v>
      </c>
      <c r="J203" s="35">
        <f t="shared" si="7"/>
        <v>-142779</v>
      </c>
      <c r="K203" s="18" t="s">
        <v>793</v>
      </c>
    </row>
    <row r="204" spans="1:11" s="9" customFormat="1" ht="18.75" x14ac:dyDescent="0.3">
      <c r="A204" s="19">
        <v>46230</v>
      </c>
      <c r="B204" s="17">
        <v>23.92</v>
      </c>
      <c r="C204" s="17"/>
      <c r="D204" s="17">
        <f t="shared" si="9"/>
        <v>4490.7499999999964</v>
      </c>
      <c r="E204" s="18" t="s">
        <v>105</v>
      </c>
      <c r="G204" s="19">
        <v>46274</v>
      </c>
      <c r="H204" s="35"/>
      <c r="I204" s="35">
        <v>240</v>
      </c>
      <c r="J204" s="35">
        <f t="shared" si="7"/>
        <v>-143019</v>
      </c>
      <c r="K204" s="18" t="s">
        <v>298</v>
      </c>
    </row>
    <row r="205" spans="1:11" s="9" customFormat="1" ht="18.75" x14ac:dyDescent="0.3">
      <c r="A205" s="19">
        <v>46230</v>
      </c>
      <c r="B205" s="17">
        <v>76.37</v>
      </c>
      <c r="C205" s="17"/>
      <c r="D205" s="17">
        <f t="shared" si="9"/>
        <v>4567.1199999999963</v>
      </c>
      <c r="E205" s="18" t="s">
        <v>105</v>
      </c>
      <c r="G205" s="19">
        <v>46275</v>
      </c>
      <c r="H205" s="35"/>
      <c r="I205" s="35">
        <v>183</v>
      </c>
      <c r="J205" s="35">
        <f t="shared" si="7"/>
        <v>-143202</v>
      </c>
      <c r="K205" s="18" t="s">
        <v>795</v>
      </c>
    </row>
    <row r="206" spans="1:11" s="9" customFormat="1" ht="18.75" x14ac:dyDescent="0.3">
      <c r="A206" s="19">
        <v>46230</v>
      </c>
      <c r="B206" s="17">
        <v>28.18</v>
      </c>
      <c r="C206" s="17"/>
      <c r="D206" s="17">
        <f t="shared" si="9"/>
        <v>4595.2999999999965</v>
      </c>
      <c r="E206" s="18" t="s">
        <v>105</v>
      </c>
      <c r="G206" s="19">
        <v>46275</v>
      </c>
      <c r="H206" s="35"/>
      <c r="I206" s="35">
        <f>992-25</f>
        <v>967</v>
      </c>
      <c r="J206" s="35">
        <f t="shared" si="7"/>
        <v>-144169</v>
      </c>
      <c r="K206" s="18" t="s">
        <v>796</v>
      </c>
    </row>
    <row r="207" spans="1:11" s="9" customFormat="1" ht="18.75" x14ac:dyDescent="0.3">
      <c r="A207" s="19">
        <v>46230</v>
      </c>
      <c r="B207" s="17"/>
      <c r="C207" s="17">
        <v>112.89</v>
      </c>
      <c r="D207" s="17">
        <f t="shared" si="9"/>
        <v>4482.4099999999962</v>
      </c>
      <c r="E207" s="18" t="s">
        <v>446</v>
      </c>
      <c r="G207" s="19">
        <v>46275</v>
      </c>
      <c r="H207" s="35">
        <v>1234</v>
      </c>
      <c r="I207" s="35"/>
      <c r="J207" s="35">
        <f t="shared" si="7"/>
        <v>-142935</v>
      </c>
      <c r="K207" s="18" t="s">
        <v>797</v>
      </c>
    </row>
    <row r="208" spans="1:11" s="9" customFormat="1" ht="18.75" x14ac:dyDescent="0.3">
      <c r="A208" s="19">
        <v>46230</v>
      </c>
      <c r="B208" s="17"/>
      <c r="C208" s="17">
        <v>41.82</v>
      </c>
      <c r="D208" s="17">
        <f t="shared" si="9"/>
        <v>4440.5899999999965</v>
      </c>
      <c r="E208" s="18" t="s">
        <v>446</v>
      </c>
      <c r="G208" s="19">
        <v>46279</v>
      </c>
      <c r="H208" s="35"/>
      <c r="I208" s="35">
        <v>2317</v>
      </c>
      <c r="J208" s="35">
        <f t="shared" si="7"/>
        <v>-145252</v>
      </c>
      <c r="K208" s="18" t="s">
        <v>809</v>
      </c>
    </row>
    <row r="209" spans="1:11" s="9" customFormat="1" ht="18.75" x14ac:dyDescent="0.3">
      <c r="A209" s="19">
        <v>46230</v>
      </c>
      <c r="B209" s="17"/>
      <c r="C209" s="17">
        <v>63.83</v>
      </c>
      <c r="D209" s="17">
        <f t="shared" si="9"/>
        <v>4376.7599999999966</v>
      </c>
      <c r="E209" s="18" t="s">
        <v>446</v>
      </c>
      <c r="G209" s="19">
        <v>46275</v>
      </c>
      <c r="H209" s="35"/>
      <c r="I209" s="35">
        <v>1915</v>
      </c>
      <c r="J209" s="35">
        <f t="shared" si="7"/>
        <v>-147167</v>
      </c>
      <c r="K209" s="18" t="s">
        <v>810</v>
      </c>
    </row>
    <row r="210" spans="1:11" s="9" customFormat="1" ht="18.75" x14ac:dyDescent="0.3">
      <c r="A210" s="19">
        <v>46230</v>
      </c>
      <c r="B210" s="17">
        <v>111.63</v>
      </c>
      <c r="C210" s="17"/>
      <c r="D210" s="17">
        <f t="shared" si="9"/>
        <v>4488.3899999999967</v>
      </c>
      <c r="E210" s="18" t="s">
        <v>105</v>
      </c>
      <c r="G210" s="19">
        <v>46276</v>
      </c>
      <c r="H210" s="35"/>
      <c r="I210" s="35">
        <v>2441</v>
      </c>
      <c r="J210" s="35">
        <f t="shared" si="7"/>
        <v>-149608</v>
      </c>
      <c r="K210" s="18" t="s">
        <v>812</v>
      </c>
    </row>
    <row r="211" spans="1:11" s="9" customFormat="1" ht="18.75" x14ac:dyDescent="0.3">
      <c r="A211" s="19">
        <v>46230</v>
      </c>
      <c r="B211" s="17">
        <v>94.88</v>
      </c>
      <c r="C211" s="17"/>
      <c r="D211" s="17">
        <f t="shared" si="9"/>
        <v>4583.2699999999968</v>
      </c>
      <c r="E211" s="18" t="s">
        <v>105</v>
      </c>
      <c r="G211" s="19">
        <v>46279</v>
      </c>
      <c r="H211" s="35"/>
      <c r="I211" s="35">
        <v>532</v>
      </c>
      <c r="J211" s="35">
        <f t="shared" si="7"/>
        <v>-150140</v>
      </c>
      <c r="K211" s="18" t="s">
        <v>814</v>
      </c>
    </row>
    <row r="212" spans="1:11" s="9" customFormat="1" ht="18.75" x14ac:dyDescent="0.3">
      <c r="A212" s="19">
        <v>46230</v>
      </c>
      <c r="B212" s="17">
        <v>188.9</v>
      </c>
      <c r="C212" s="17"/>
      <c r="D212" s="17">
        <f t="shared" si="9"/>
        <v>4772.1699999999964</v>
      </c>
      <c r="E212" s="18" t="s">
        <v>105</v>
      </c>
      <c r="G212" s="19">
        <v>46280</v>
      </c>
      <c r="H212" s="35">
        <v>167</v>
      </c>
      <c r="I212" s="35"/>
      <c r="J212" s="35">
        <f t="shared" si="7"/>
        <v>-149973</v>
      </c>
      <c r="K212" s="20" t="s">
        <v>818</v>
      </c>
    </row>
    <row r="213" spans="1:11" s="9" customFormat="1" ht="18.75" x14ac:dyDescent="0.3">
      <c r="A213" s="19">
        <v>46230</v>
      </c>
      <c r="B213" s="17"/>
      <c r="C213" s="17">
        <v>147.09</v>
      </c>
      <c r="D213" s="17">
        <f t="shared" si="9"/>
        <v>4625.0799999999963</v>
      </c>
      <c r="E213" s="18" t="s">
        <v>512</v>
      </c>
      <c r="G213" s="19">
        <v>46280</v>
      </c>
      <c r="H213" s="35"/>
      <c r="I213" s="35">
        <v>929</v>
      </c>
      <c r="J213" s="35">
        <f t="shared" si="7"/>
        <v>-150902</v>
      </c>
      <c r="K213" s="18" t="s">
        <v>820</v>
      </c>
    </row>
    <row r="214" spans="1:11" s="9" customFormat="1" ht="18.75" x14ac:dyDescent="0.3">
      <c r="A214" s="19">
        <v>46230</v>
      </c>
      <c r="B214" s="17"/>
      <c r="C214" s="17">
        <v>5.0199999999999996</v>
      </c>
      <c r="D214" s="17">
        <f t="shared" si="9"/>
        <v>4620.0599999999959</v>
      </c>
      <c r="E214" s="18" t="s">
        <v>513</v>
      </c>
      <c r="G214" s="19">
        <v>46280</v>
      </c>
      <c r="H214" s="35"/>
      <c r="I214" s="35">
        <v>223</v>
      </c>
      <c r="J214" s="35">
        <f t="shared" si="7"/>
        <v>-151125</v>
      </c>
      <c r="K214" s="18" t="s">
        <v>822</v>
      </c>
    </row>
    <row r="215" spans="1:11" s="9" customFormat="1" ht="18.75" x14ac:dyDescent="0.3">
      <c r="A215" s="19">
        <v>46230</v>
      </c>
      <c r="B215" s="17"/>
      <c r="C215" s="17">
        <f>5.96+30.23+35.5+9.4+191.33</f>
        <v>272.42</v>
      </c>
      <c r="D215" s="17">
        <f t="shared" si="9"/>
        <v>4347.6399999999958</v>
      </c>
      <c r="E215" s="18" t="s">
        <v>514</v>
      </c>
      <c r="G215" s="19">
        <v>46280</v>
      </c>
      <c r="H215" s="35">
        <v>235</v>
      </c>
      <c r="I215" s="35"/>
      <c r="J215" s="35">
        <f t="shared" si="7"/>
        <v>-150890</v>
      </c>
      <c r="K215" s="18" t="s">
        <v>822</v>
      </c>
    </row>
    <row r="216" spans="1:11" s="9" customFormat="1" ht="18.75" x14ac:dyDescent="0.3">
      <c r="A216" s="19">
        <v>46230</v>
      </c>
      <c r="B216" s="17"/>
      <c r="C216" s="17">
        <v>262.86</v>
      </c>
      <c r="D216" s="17">
        <f t="shared" si="9"/>
        <v>4084.7799999999957</v>
      </c>
      <c r="E216" s="18" t="s">
        <v>515</v>
      </c>
      <c r="G216" s="19">
        <v>46280</v>
      </c>
      <c r="H216" s="35">
        <v>1640</v>
      </c>
      <c r="I216" s="35"/>
      <c r="J216" s="35">
        <f t="shared" si="7"/>
        <v>-149250</v>
      </c>
      <c r="K216" s="18" t="s">
        <v>823</v>
      </c>
    </row>
    <row r="217" spans="1:11" s="9" customFormat="1" ht="18.75" x14ac:dyDescent="0.3">
      <c r="A217" s="19">
        <v>46230</v>
      </c>
      <c r="B217" s="17"/>
      <c r="C217" s="17">
        <v>370.62</v>
      </c>
      <c r="D217" s="17">
        <f t="shared" si="9"/>
        <v>3714.1599999999958</v>
      </c>
      <c r="E217" s="18" t="s">
        <v>516</v>
      </c>
      <c r="G217" s="19">
        <v>46280</v>
      </c>
      <c r="H217" s="35">
        <v>351</v>
      </c>
      <c r="I217" s="35"/>
      <c r="J217" s="35">
        <f t="shared" si="7"/>
        <v>-148899</v>
      </c>
      <c r="K217" s="18" t="s">
        <v>826</v>
      </c>
    </row>
    <row r="218" spans="1:11" s="9" customFormat="1" ht="18.75" x14ac:dyDescent="0.3">
      <c r="A218" s="19">
        <v>46231</v>
      </c>
      <c r="B218" s="17"/>
      <c r="C218" s="17">
        <v>3.4</v>
      </c>
      <c r="D218" s="17">
        <f t="shared" si="9"/>
        <v>3710.7599999999957</v>
      </c>
      <c r="E218" s="18"/>
      <c r="G218" s="19">
        <v>46280</v>
      </c>
      <c r="H218" s="35"/>
      <c r="I218" s="35">
        <v>626</v>
      </c>
      <c r="J218" s="35">
        <f t="shared" si="7"/>
        <v>-149525</v>
      </c>
      <c r="K218" s="18" t="s">
        <v>830</v>
      </c>
    </row>
    <row r="219" spans="1:11" s="9" customFormat="1" ht="18.75" x14ac:dyDescent="0.3">
      <c r="A219" s="19">
        <v>46231</v>
      </c>
      <c r="B219" s="17"/>
      <c r="C219" s="17">
        <v>83.23</v>
      </c>
      <c r="D219" s="17">
        <f t="shared" si="9"/>
        <v>3627.5299999999957</v>
      </c>
      <c r="E219" s="18" t="s">
        <v>518</v>
      </c>
      <c r="G219" s="19">
        <v>46281</v>
      </c>
      <c r="H219" s="35"/>
      <c r="I219" s="35">
        <v>649</v>
      </c>
      <c r="J219" s="35">
        <f t="shared" si="7"/>
        <v>-150174</v>
      </c>
      <c r="K219" s="18" t="s">
        <v>843</v>
      </c>
    </row>
    <row r="220" spans="1:11" s="9" customFormat="1" ht="18.75" x14ac:dyDescent="0.3">
      <c r="A220" s="19">
        <v>46231</v>
      </c>
      <c r="B220" s="17"/>
      <c r="C220" s="17">
        <v>75.33</v>
      </c>
      <c r="D220" s="17">
        <f t="shared" si="9"/>
        <v>3552.1999999999957</v>
      </c>
      <c r="E220" s="18" t="s">
        <v>519</v>
      </c>
      <c r="G220" s="19">
        <v>46281</v>
      </c>
      <c r="H220" s="35"/>
      <c r="I220" s="35">
        <v>266</v>
      </c>
      <c r="J220" s="35">
        <f t="shared" si="7"/>
        <v>-150440</v>
      </c>
      <c r="K220" s="18" t="s">
        <v>844</v>
      </c>
    </row>
    <row r="221" spans="1:11" s="9" customFormat="1" ht="18.75" x14ac:dyDescent="0.3">
      <c r="A221" s="19">
        <v>46231</v>
      </c>
      <c r="B221" s="17"/>
      <c r="C221" s="17">
        <v>107.92</v>
      </c>
      <c r="D221" s="17">
        <f t="shared" si="9"/>
        <v>3444.2799999999957</v>
      </c>
      <c r="E221" s="18" t="s">
        <v>520</v>
      </c>
      <c r="G221" s="19">
        <v>46281</v>
      </c>
      <c r="H221" s="35"/>
      <c r="I221" s="35">
        <v>81</v>
      </c>
      <c r="J221" s="35">
        <f t="shared" si="7"/>
        <v>-150521</v>
      </c>
      <c r="K221" s="18" t="s">
        <v>842</v>
      </c>
    </row>
    <row r="222" spans="1:11" s="9" customFormat="1" ht="18.75" x14ac:dyDescent="0.3">
      <c r="A222" s="19">
        <v>46231</v>
      </c>
      <c r="B222" s="17"/>
      <c r="C222" s="17">
        <v>9.0299999999999994</v>
      </c>
      <c r="D222" s="17">
        <f t="shared" si="9"/>
        <v>3435.2499999999955</v>
      </c>
      <c r="E222" s="18" t="s">
        <v>523</v>
      </c>
      <c r="G222" s="19">
        <v>46282</v>
      </c>
      <c r="H222" s="35"/>
      <c r="I222" s="35">
        <v>320</v>
      </c>
      <c r="J222" s="35">
        <f t="shared" si="7"/>
        <v>-150841</v>
      </c>
      <c r="K222" s="18" t="s">
        <v>851</v>
      </c>
    </row>
    <row r="223" spans="1:11" s="9" customFormat="1" ht="18.75" x14ac:dyDescent="0.3">
      <c r="A223" s="19">
        <v>46231</v>
      </c>
      <c r="B223" s="17"/>
      <c r="C223" s="17">
        <v>80</v>
      </c>
      <c r="D223" s="17">
        <f t="shared" si="9"/>
        <v>3355.2499999999955</v>
      </c>
      <c r="E223" s="18" t="s">
        <v>524</v>
      </c>
      <c r="G223" s="19">
        <v>46282</v>
      </c>
      <c r="H223" s="35"/>
      <c r="I223" s="35">
        <v>2380</v>
      </c>
      <c r="J223" s="35">
        <f t="shared" si="7"/>
        <v>-153221</v>
      </c>
      <c r="K223" s="18" t="s">
        <v>852</v>
      </c>
    </row>
    <row r="224" spans="1:11" s="9" customFormat="1" ht="18.75" x14ac:dyDescent="0.3">
      <c r="A224" s="19">
        <v>46232</v>
      </c>
      <c r="B224" s="17">
        <v>77.239999999999995</v>
      </c>
      <c r="C224" s="17"/>
      <c r="D224" s="17">
        <f t="shared" si="9"/>
        <v>3432.4899999999952</v>
      </c>
      <c r="E224" s="18" t="s">
        <v>526</v>
      </c>
      <c r="G224" s="19">
        <v>46282</v>
      </c>
      <c r="H224" s="35"/>
      <c r="I224" s="35">
        <v>2539</v>
      </c>
      <c r="J224" s="35">
        <f t="shared" si="7"/>
        <v>-155760</v>
      </c>
      <c r="K224" s="18" t="s">
        <v>853</v>
      </c>
    </row>
    <row r="225" spans="1:11" s="9" customFormat="1" ht="18.75" x14ac:dyDescent="0.3">
      <c r="A225" s="19">
        <v>46232</v>
      </c>
      <c r="B225" s="17"/>
      <c r="C225" s="17">
        <f>24.25+30.89+12.94</f>
        <v>68.08</v>
      </c>
      <c r="D225" s="17">
        <f t="shared" si="9"/>
        <v>3364.4099999999953</v>
      </c>
      <c r="E225" s="18" t="s">
        <v>527</v>
      </c>
      <c r="G225" s="19"/>
      <c r="H225" s="35"/>
      <c r="I225" s="35">
        <v>35</v>
      </c>
      <c r="J225" s="35">
        <f t="shared" si="7"/>
        <v>-155795</v>
      </c>
      <c r="K225" s="18" t="s">
        <v>855</v>
      </c>
    </row>
    <row r="226" spans="1:11" s="9" customFormat="1" ht="18.75" x14ac:dyDescent="0.3">
      <c r="A226" s="19">
        <v>46232</v>
      </c>
      <c r="B226" s="17">
        <v>6.9</v>
      </c>
      <c r="C226" s="17"/>
      <c r="D226" s="17">
        <f t="shared" si="9"/>
        <v>3371.3099999999954</v>
      </c>
      <c r="E226" s="18" t="s">
        <v>105</v>
      </c>
      <c r="G226" s="19"/>
      <c r="H226" s="35"/>
      <c r="I226" s="35">
        <v>128</v>
      </c>
      <c r="J226" s="35">
        <f t="shared" si="7"/>
        <v>-155923</v>
      </c>
      <c r="K226" s="18" t="s">
        <v>860</v>
      </c>
    </row>
    <row r="227" spans="1:11" s="9" customFormat="1" ht="18.75" x14ac:dyDescent="0.3">
      <c r="A227" s="19">
        <v>46232</v>
      </c>
      <c r="B227" s="17">
        <v>252.15</v>
      </c>
      <c r="C227" s="17"/>
      <c r="D227" s="17">
        <f t="shared" si="9"/>
        <v>3623.4599999999955</v>
      </c>
      <c r="E227" s="18" t="s">
        <v>105</v>
      </c>
      <c r="G227" s="19"/>
      <c r="H227" s="35"/>
      <c r="I227" s="35">
        <v>592</v>
      </c>
      <c r="J227" s="35">
        <f t="shared" si="7"/>
        <v>-156515</v>
      </c>
      <c r="K227" s="18" t="s">
        <v>864</v>
      </c>
    </row>
    <row r="228" spans="1:11" s="9" customFormat="1" ht="18.75" x14ac:dyDescent="0.3">
      <c r="A228" s="19">
        <v>46232</v>
      </c>
      <c r="B228" s="17">
        <v>174.6</v>
      </c>
      <c r="C228" s="17"/>
      <c r="D228" s="17">
        <f t="shared" si="9"/>
        <v>3798.0599999999954</v>
      </c>
      <c r="E228" s="18" t="s">
        <v>105</v>
      </c>
      <c r="G228" s="19"/>
      <c r="H228" s="35"/>
      <c r="I228" s="35">
        <f>591-319</f>
        <v>272</v>
      </c>
      <c r="J228" s="35">
        <f t="shared" si="7"/>
        <v>-156787</v>
      </c>
      <c r="K228" s="18" t="s">
        <v>866</v>
      </c>
    </row>
    <row r="229" spans="1:11" s="9" customFormat="1" ht="18.75" x14ac:dyDescent="0.3">
      <c r="A229" s="19">
        <v>46232</v>
      </c>
      <c r="B229" s="17">
        <v>195.55</v>
      </c>
      <c r="C229" s="17"/>
      <c r="D229" s="17">
        <f t="shared" si="9"/>
        <v>3993.6099999999956</v>
      </c>
      <c r="E229" s="18" t="s">
        <v>105</v>
      </c>
      <c r="G229" s="19"/>
      <c r="H229" s="35"/>
      <c r="I229" s="35">
        <v>188</v>
      </c>
      <c r="J229" s="35">
        <f t="shared" si="7"/>
        <v>-156975</v>
      </c>
      <c r="K229" s="18" t="s">
        <v>867</v>
      </c>
    </row>
    <row r="230" spans="1:11" s="9" customFormat="1" ht="18.75" x14ac:dyDescent="0.3">
      <c r="A230" s="19">
        <v>46232</v>
      </c>
      <c r="B230" s="17">
        <v>227.79</v>
      </c>
      <c r="C230" s="17"/>
      <c r="D230" s="17">
        <f t="shared" si="9"/>
        <v>4221.399999999996</v>
      </c>
      <c r="E230" s="18" t="s">
        <v>480</v>
      </c>
      <c r="G230" s="19"/>
      <c r="H230" s="35"/>
      <c r="I230" s="35">
        <f>912-20</f>
        <v>892</v>
      </c>
      <c r="J230" s="35">
        <f t="shared" si="7"/>
        <v>-157867</v>
      </c>
      <c r="K230" s="18" t="s">
        <v>868</v>
      </c>
    </row>
    <row r="231" spans="1:11" s="9" customFormat="1" ht="18.75" x14ac:dyDescent="0.3">
      <c r="A231" s="19">
        <v>46232</v>
      </c>
      <c r="B231" s="17">
        <v>132.1</v>
      </c>
      <c r="C231" s="17"/>
      <c r="D231" s="17">
        <f t="shared" si="9"/>
        <v>4353.4999999999964</v>
      </c>
      <c r="E231" s="18" t="s">
        <v>105</v>
      </c>
      <c r="G231" s="19"/>
      <c r="H231" s="35"/>
      <c r="I231" s="35">
        <v>433</v>
      </c>
      <c r="J231" s="35">
        <f t="shared" si="7"/>
        <v>-158300</v>
      </c>
      <c r="K231" s="18" t="s">
        <v>869</v>
      </c>
    </row>
    <row r="232" spans="1:11" s="9" customFormat="1" ht="18.75" x14ac:dyDescent="0.3">
      <c r="A232" s="19">
        <v>46232</v>
      </c>
      <c r="B232" s="17">
        <v>131.86000000000001</v>
      </c>
      <c r="C232" s="17"/>
      <c r="D232" s="17">
        <f t="shared" si="9"/>
        <v>4485.359999999996</v>
      </c>
      <c r="E232" s="18" t="s">
        <v>105</v>
      </c>
      <c r="G232" s="19">
        <v>46286</v>
      </c>
      <c r="H232" s="35"/>
      <c r="I232" s="35">
        <v>724</v>
      </c>
      <c r="J232" s="35">
        <f t="shared" si="7"/>
        <v>-159024</v>
      </c>
      <c r="K232" s="18" t="s">
        <v>875</v>
      </c>
    </row>
    <row r="233" spans="1:11" s="9" customFormat="1" ht="18.75" x14ac:dyDescent="0.3">
      <c r="A233" s="19">
        <v>46232</v>
      </c>
      <c r="B233" s="17">
        <v>88.08</v>
      </c>
      <c r="C233" s="17"/>
      <c r="D233" s="17">
        <f t="shared" si="9"/>
        <v>4573.439999999996</v>
      </c>
      <c r="E233" s="18" t="s">
        <v>480</v>
      </c>
      <c r="G233" s="19">
        <v>46286</v>
      </c>
      <c r="H233" s="35"/>
      <c r="I233" s="35">
        <v>65</v>
      </c>
      <c r="J233" s="35">
        <f t="shared" si="7"/>
        <v>-159089</v>
      </c>
      <c r="K233" s="18" t="s">
        <v>877</v>
      </c>
    </row>
    <row r="234" spans="1:11" s="9" customFormat="1" ht="18.75" x14ac:dyDescent="0.3">
      <c r="A234" s="19">
        <v>46232</v>
      </c>
      <c r="B234" s="17">
        <v>2.8</v>
      </c>
      <c r="C234" s="17"/>
      <c r="D234" s="17">
        <f t="shared" si="9"/>
        <v>4576.2399999999961</v>
      </c>
      <c r="E234" s="18" t="s">
        <v>303</v>
      </c>
      <c r="G234" s="19">
        <v>46286</v>
      </c>
      <c r="H234" s="35"/>
      <c r="I234" s="35">
        <v>595</v>
      </c>
      <c r="J234" s="35">
        <f t="shared" si="7"/>
        <v>-159684</v>
      </c>
      <c r="K234" s="18" t="s">
        <v>880</v>
      </c>
    </row>
    <row r="235" spans="1:11" s="9" customFormat="1" ht="18.75" x14ac:dyDescent="0.3">
      <c r="A235" s="19">
        <v>46232</v>
      </c>
      <c r="B235" s="17">
        <v>1.72</v>
      </c>
      <c r="C235" s="17"/>
      <c r="D235" s="17">
        <f t="shared" si="9"/>
        <v>4577.9599999999964</v>
      </c>
      <c r="E235" s="18" t="s">
        <v>303</v>
      </c>
      <c r="G235" s="19">
        <v>46287</v>
      </c>
      <c r="H235" s="35"/>
      <c r="I235" s="35">
        <v>151</v>
      </c>
      <c r="J235" s="35">
        <f t="shared" si="7"/>
        <v>-159835</v>
      </c>
      <c r="K235" s="18" t="s">
        <v>922</v>
      </c>
    </row>
    <row r="236" spans="1:11" s="9" customFormat="1" ht="18.75" x14ac:dyDescent="0.3">
      <c r="A236" s="19">
        <v>46232</v>
      </c>
      <c r="B236" s="17">
        <v>4.18</v>
      </c>
      <c r="C236" s="17"/>
      <c r="D236" s="17">
        <f t="shared" si="9"/>
        <v>4582.1399999999967</v>
      </c>
      <c r="E236" s="18" t="s">
        <v>305</v>
      </c>
      <c r="G236" s="19">
        <v>46287</v>
      </c>
      <c r="H236" s="35"/>
      <c r="I236" s="35">
        <v>892</v>
      </c>
      <c r="J236" s="35">
        <f t="shared" si="7"/>
        <v>-160727</v>
      </c>
      <c r="K236" s="18" t="s">
        <v>923</v>
      </c>
    </row>
    <row r="237" spans="1:11" s="9" customFormat="1" ht="18.75" x14ac:dyDescent="0.3">
      <c r="A237" s="19">
        <v>46232</v>
      </c>
      <c r="B237" s="17"/>
      <c r="C237" s="17">
        <v>43.56</v>
      </c>
      <c r="D237" s="17">
        <f t="shared" si="9"/>
        <v>4538.5799999999963</v>
      </c>
      <c r="E237" s="18" t="s">
        <v>226</v>
      </c>
      <c r="G237" s="19"/>
      <c r="H237" s="35"/>
      <c r="I237" s="35"/>
      <c r="J237" s="35">
        <f t="shared" si="7"/>
        <v>-160727</v>
      </c>
      <c r="K237" s="20"/>
    </row>
    <row r="238" spans="1:11" s="9" customFormat="1" ht="18.75" x14ac:dyDescent="0.3">
      <c r="A238" s="19">
        <v>46232</v>
      </c>
      <c r="B238" s="17">
        <v>221.59</v>
      </c>
      <c r="C238" s="17"/>
      <c r="D238" s="17">
        <f t="shared" si="9"/>
        <v>4760.1699999999964</v>
      </c>
      <c r="E238" s="18" t="s">
        <v>105</v>
      </c>
      <c r="G238" s="19"/>
      <c r="H238" s="35"/>
      <c r="I238" s="35"/>
      <c r="J238" s="35">
        <f t="shared" si="7"/>
        <v>-160727</v>
      </c>
      <c r="K238" s="20"/>
    </row>
    <row r="239" spans="1:11" s="9" customFormat="1" ht="18.75" x14ac:dyDescent="0.3">
      <c r="A239" s="19">
        <v>46232</v>
      </c>
      <c r="B239" s="17">
        <v>254.61</v>
      </c>
      <c r="C239" s="17"/>
      <c r="D239" s="17">
        <f t="shared" si="9"/>
        <v>5014.7799999999961</v>
      </c>
      <c r="E239" s="18" t="s">
        <v>480</v>
      </c>
      <c r="G239" s="19"/>
      <c r="H239" s="35"/>
      <c r="I239" s="35"/>
      <c r="J239" s="35">
        <f>J238+H239-I239</f>
        <v>-160727</v>
      </c>
      <c r="K239" s="20"/>
    </row>
    <row r="240" spans="1:11" s="9" customFormat="1" ht="18.75" x14ac:dyDescent="0.3">
      <c r="A240" s="19">
        <v>46234</v>
      </c>
      <c r="B240" s="17"/>
      <c r="C240" s="17">
        <v>522.44000000000005</v>
      </c>
      <c r="D240" s="17">
        <f t="shared" si="9"/>
        <v>4492.3399999999965</v>
      </c>
      <c r="E240" s="18" t="s">
        <v>535</v>
      </c>
      <c r="G240" s="19"/>
      <c r="H240" s="35"/>
      <c r="I240" s="35"/>
      <c r="J240" s="35">
        <f t="shared" ref="J240:J497" si="10">J239+H240-I240</f>
        <v>-160727</v>
      </c>
      <c r="K240" s="20"/>
    </row>
    <row r="241" spans="1:11" s="9" customFormat="1" ht="18.75" x14ac:dyDescent="0.3">
      <c r="A241" s="19">
        <v>46234</v>
      </c>
      <c r="B241" s="17"/>
      <c r="C241" s="17">
        <v>42.62</v>
      </c>
      <c r="D241" s="17">
        <f t="shared" si="9"/>
        <v>4449.7199999999966</v>
      </c>
      <c r="E241" s="18" t="s">
        <v>536</v>
      </c>
      <c r="G241" s="19"/>
      <c r="H241" s="35"/>
      <c r="I241" s="35"/>
      <c r="J241" s="35">
        <f t="shared" si="10"/>
        <v>-160727</v>
      </c>
      <c r="K241" s="20"/>
    </row>
    <row r="242" spans="1:11" s="9" customFormat="1" ht="18.75" x14ac:dyDescent="0.3">
      <c r="A242" s="19">
        <v>46234</v>
      </c>
      <c r="B242" s="17"/>
      <c r="C242" s="17">
        <v>176.36</v>
      </c>
      <c r="D242" s="17">
        <f t="shared" si="9"/>
        <v>4273.3599999999969</v>
      </c>
      <c r="E242" s="18" t="s">
        <v>537</v>
      </c>
      <c r="G242" s="19"/>
      <c r="H242" s="35"/>
      <c r="I242" s="35"/>
      <c r="J242" s="35">
        <f t="shared" si="10"/>
        <v>-160727</v>
      </c>
      <c r="K242" s="20"/>
    </row>
    <row r="243" spans="1:11" s="9" customFormat="1" ht="18.75" x14ac:dyDescent="0.3">
      <c r="A243" s="19">
        <v>46234</v>
      </c>
      <c r="B243" s="17"/>
      <c r="C243" s="17">
        <v>171.88</v>
      </c>
      <c r="D243" s="17">
        <f t="shared" si="9"/>
        <v>4101.4799999999968</v>
      </c>
      <c r="E243" s="18" t="s">
        <v>538</v>
      </c>
      <c r="G243" s="19"/>
      <c r="H243" s="35"/>
      <c r="I243" s="35"/>
      <c r="J243" s="35">
        <f t="shared" si="10"/>
        <v>-160727</v>
      </c>
      <c r="K243" s="20"/>
    </row>
    <row r="244" spans="1:11" s="9" customFormat="1" ht="18.75" x14ac:dyDescent="0.3">
      <c r="A244" s="19">
        <v>46234</v>
      </c>
      <c r="B244" s="17">
        <v>88.21</v>
      </c>
      <c r="C244" s="17"/>
      <c r="D244" s="17">
        <f t="shared" si="9"/>
        <v>4189.6899999999969</v>
      </c>
      <c r="E244" s="18" t="s">
        <v>539</v>
      </c>
      <c r="G244" s="19"/>
      <c r="H244" s="35"/>
      <c r="I244" s="35"/>
      <c r="J244" s="35">
        <f t="shared" si="10"/>
        <v>-160727</v>
      </c>
      <c r="K244" s="20"/>
    </row>
    <row r="245" spans="1:11" s="9" customFormat="1" ht="18.75" x14ac:dyDescent="0.3">
      <c r="A245" s="19">
        <v>46234</v>
      </c>
      <c r="B245" s="17">
        <v>222.87</v>
      </c>
      <c r="C245" s="17"/>
      <c r="D245" s="17">
        <f t="shared" si="9"/>
        <v>4412.5599999999968</v>
      </c>
      <c r="E245" s="18" t="s">
        <v>105</v>
      </c>
      <c r="G245" s="19"/>
      <c r="H245" s="35"/>
      <c r="I245" s="35"/>
      <c r="J245" s="35">
        <f t="shared" si="10"/>
        <v>-160727</v>
      </c>
      <c r="K245" s="20"/>
    </row>
    <row r="246" spans="1:11" s="9" customFormat="1" ht="18.75" x14ac:dyDescent="0.3">
      <c r="A246" s="19">
        <v>46234</v>
      </c>
      <c r="B246" s="17">
        <v>284.64</v>
      </c>
      <c r="C246" s="17"/>
      <c r="D246" s="17">
        <f t="shared" si="9"/>
        <v>4697.1999999999971</v>
      </c>
      <c r="E246" s="18" t="s">
        <v>480</v>
      </c>
      <c r="G246" s="19"/>
      <c r="H246" s="35"/>
      <c r="I246" s="35"/>
      <c r="J246" s="35">
        <f t="shared" si="10"/>
        <v>-160727</v>
      </c>
      <c r="K246" s="20"/>
    </row>
    <row r="247" spans="1:11" s="9" customFormat="1" ht="18.75" x14ac:dyDescent="0.3">
      <c r="A247" s="19">
        <v>46234</v>
      </c>
      <c r="B247" s="17">
        <v>0.75</v>
      </c>
      <c r="C247" s="17"/>
      <c r="D247" s="17">
        <f t="shared" si="9"/>
        <v>4697.9499999999971</v>
      </c>
      <c r="E247" s="18" t="s">
        <v>305</v>
      </c>
      <c r="G247" s="19"/>
      <c r="H247" s="35"/>
      <c r="I247" s="35"/>
      <c r="J247" s="35">
        <f t="shared" si="10"/>
        <v>-160727</v>
      </c>
      <c r="K247" s="20"/>
    </row>
    <row r="248" spans="1:11" s="9" customFormat="1" ht="18.75" x14ac:dyDescent="0.3">
      <c r="A248" s="19">
        <v>46234</v>
      </c>
      <c r="B248" s="17">
        <v>112.76</v>
      </c>
      <c r="C248" s="17"/>
      <c r="D248" s="17">
        <f t="shared" si="9"/>
        <v>4810.7099999999973</v>
      </c>
      <c r="E248" s="18" t="s">
        <v>480</v>
      </c>
      <c r="G248" s="19"/>
      <c r="H248" s="35"/>
      <c r="I248" s="35"/>
      <c r="J248" s="35">
        <f t="shared" si="10"/>
        <v>-160727</v>
      </c>
      <c r="K248" s="20"/>
    </row>
    <row r="249" spans="1:11" s="9" customFormat="1" ht="18.75" x14ac:dyDescent="0.3">
      <c r="A249" s="19">
        <v>46234</v>
      </c>
      <c r="B249" s="17">
        <v>322.3</v>
      </c>
      <c r="C249" s="17"/>
      <c r="D249" s="17">
        <f t="shared" si="9"/>
        <v>5133.0099999999975</v>
      </c>
      <c r="E249" s="18" t="s">
        <v>105</v>
      </c>
      <c r="G249" s="19"/>
      <c r="H249" s="35"/>
      <c r="I249" s="35"/>
      <c r="J249" s="35">
        <f t="shared" si="10"/>
        <v>-160727</v>
      </c>
      <c r="K249" s="20"/>
    </row>
    <row r="250" spans="1:11" s="9" customFormat="1" ht="18.75" x14ac:dyDescent="0.3">
      <c r="A250" s="19">
        <v>46234</v>
      </c>
      <c r="B250" s="17">
        <v>26.66</v>
      </c>
      <c r="C250" s="17"/>
      <c r="D250" s="17">
        <f t="shared" si="9"/>
        <v>5159.6699999999973</v>
      </c>
      <c r="E250" s="18" t="s">
        <v>480</v>
      </c>
      <c r="G250" s="19"/>
      <c r="H250" s="35"/>
      <c r="I250" s="35"/>
      <c r="J250" s="35">
        <f t="shared" si="10"/>
        <v>-160727</v>
      </c>
      <c r="K250" s="20"/>
    </row>
    <row r="251" spans="1:11" s="9" customFormat="1" ht="18.75" x14ac:dyDescent="0.3">
      <c r="A251" s="19">
        <v>46234</v>
      </c>
      <c r="B251" s="17">
        <v>243.55</v>
      </c>
      <c r="C251" s="17"/>
      <c r="D251" s="17">
        <f t="shared" si="9"/>
        <v>5403.2199999999975</v>
      </c>
      <c r="E251" s="18" t="s">
        <v>480</v>
      </c>
      <c r="G251" s="19"/>
      <c r="H251" s="35"/>
      <c r="I251" s="35"/>
      <c r="J251" s="35">
        <f t="shared" si="10"/>
        <v>-160727</v>
      </c>
      <c r="K251" s="20"/>
    </row>
    <row r="252" spans="1:11" s="9" customFormat="1" ht="18.75" x14ac:dyDescent="0.3">
      <c r="A252" s="19">
        <v>46234</v>
      </c>
      <c r="B252" s="17"/>
      <c r="C252" s="17">
        <v>2.11</v>
      </c>
      <c r="D252" s="17">
        <f t="shared" si="9"/>
        <v>5401.1099999999979</v>
      </c>
      <c r="E252" s="18" t="s">
        <v>298</v>
      </c>
      <c r="G252" s="19"/>
      <c r="H252" s="35"/>
      <c r="I252" s="35"/>
      <c r="J252" s="35">
        <f t="shared" si="10"/>
        <v>-160727</v>
      </c>
      <c r="K252" s="20"/>
    </row>
    <row r="253" spans="1:11" s="9" customFormat="1" ht="18.75" x14ac:dyDescent="0.3">
      <c r="A253" s="19">
        <v>46234</v>
      </c>
      <c r="B253" s="17"/>
      <c r="C253" s="17">
        <v>19.61</v>
      </c>
      <c r="D253" s="17">
        <f t="shared" si="9"/>
        <v>5381.4999999999982</v>
      </c>
      <c r="E253" s="18" t="s">
        <v>527</v>
      </c>
      <c r="G253" s="19"/>
      <c r="H253" s="35"/>
      <c r="I253" s="35"/>
      <c r="J253" s="35">
        <f t="shared" si="10"/>
        <v>-160727</v>
      </c>
      <c r="K253" s="20"/>
    </row>
    <row r="254" spans="1:11" s="9" customFormat="1" ht="18.75" x14ac:dyDescent="0.3">
      <c r="A254" s="19">
        <v>46238</v>
      </c>
      <c r="B254" s="17"/>
      <c r="C254" s="17">
        <v>153.44999999999999</v>
      </c>
      <c r="D254" s="17">
        <f t="shared" si="9"/>
        <v>5228.0499999999984</v>
      </c>
      <c r="E254" s="18" t="s">
        <v>549</v>
      </c>
      <c r="G254" s="19"/>
      <c r="H254" s="35"/>
      <c r="I254" s="35"/>
      <c r="J254" s="35">
        <f t="shared" si="10"/>
        <v>-160727</v>
      </c>
      <c r="K254" s="20"/>
    </row>
    <row r="255" spans="1:11" s="9" customFormat="1" ht="18.75" x14ac:dyDescent="0.3">
      <c r="A255" s="19">
        <v>46238</v>
      </c>
      <c r="B255" s="17"/>
      <c r="C255" s="17">
        <v>73.959999999999994</v>
      </c>
      <c r="D255" s="17">
        <f t="shared" si="9"/>
        <v>5154.0899999999983</v>
      </c>
      <c r="E255" s="18" t="s">
        <v>527</v>
      </c>
      <c r="G255" s="19"/>
      <c r="H255" s="35"/>
      <c r="I255" s="35"/>
      <c r="J255" s="35">
        <f t="shared" si="10"/>
        <v>-160727</v>
      </c>
      <c r="K255" s="20"/>
    </row>
    <row r="256" spans="1:11" s="9" customFormat="1" ht="18.75" x14ac:dyDescent="0.3">
      <c r="A256" s="19">
        <v>46238</v>
      </c>
      <c r="B256" s="17"/>
      <c r="C256" s="17">
        <v>293.04000000000002</v>
      </c>
      <c r="D256" s="17">
        <f t="shared" si="9"/>
        <v>4861.0499999999984</v>
      </c>
      <c r="E256" s="18" t="s">
        <v>551</v>
      </c>
      <c r="G256" s="19"/>
      <c r="H256" s="35"/>
      <c r="I256" s="35"/>
      <c r="J256" s="35">
        <f t="shared" si="10"/>
        <v>-160727</v>
      </c>
      <c r="K256" s="20"/>
    </row>
    <row r="257" spans="1:11" s="9" customFormat="1" ht="18.75" x14ac:dyDescent="0.3">
      <c r="A257" s="19">
        <v>46238</v>
      </c>
      <c r="B257" s="17"/>
      <c r="C257" s="17">
        <v>35.270000000000003</v>
      </c>
      <c r="D257" s="17">
        <f t="shared" si="9"/>
        <v>4825.7799999999979</v>
      </c>
      <c r="E257" s="18" t="s">
        <v>552</v>
      </c>
      <c r="G257" s="19"/>
      <c r="H257" s="35"/>
      <c r="I257" s="35"/>
      <c r="J257" s="35">
        <f t="shared" si="10"/>
        <v>-160727</v>
      </c>
      <c r="K257" s="20"/>
    </row>
    <row r="258" spans="1:11" s="9" customFormat="1" ht="18.75" x14ac:dyDescent="0.3">
      <c r="A258" s="19">
        <v>46238</v>
      </c>
      <c r="B258" s="17"/>
      <c r="C258" s="17">
        <f>612.19+387.32</f>
        <v>999.51</v>
      </c>
      <c r="D258" s="17">
        <f t="shared" si="9"/>
        <v>3826.2699999999977</v>
      </c>
      <c r="E258" s="18" t="s">
        <v>553</v>
      </c>
      <c r="G258" s="19"/>
      <c r="H258" s="35"/>
      <c r="I258" s="35"/>
      <c r="J258" s="35">
        <f t="shared" si="10"/>
        <v>-160727</v>
      </c>
      <c r="K258" s="20"/>
    </row>
    <row r="259" spans="1:11" s="9" customFormat="1" ht="18.75" x14ac:dyDescent="0.3">
      <c r="A259" s="19">
        <v>46238</v>
      </c>
      <c r="B259" s="17"/>
      <c r="C259" s="17">
        <v>242.87</v>
      </c>
      <c r="D259" s="17">
        <f t="shared" si="9"/>
        <v>3583.3999999999978</v>
      </c>
      <c r="E259" s="18" t="s">
        <v>554</v>
      </c>
      <c r="G259" s="19"/>
      <c r="H259" s="35"/>
      <c r="I259" s="35"/>
      <c r="J259" s="35">
        <f t="shared" ref="J259:J265" si="11">J258+H259-I259</f>
        <v>-160727</v>
      </c>
      <c r="K259" s="20"/>
    </row>
    <row r="260" spans="1:11" s="9" customFormat="1" ht="18.75" x14ac:dyDescent="0.3">
      <c r="A260" s="19">
        <v>46238</v>
      </c>
      <c r="B260" s="17"/>
      <c r="C260" s="17">
        <v>5.78</v>
      </c>
      <c r="D260" s="17">
        <f t="shared" si="9"/>
        <v>3577.6199999999976</v>
      </c>
      <c r="E260" s="18" t="s">
        <v>556</v>
      </c>
      <c r="G260" s="19"/>
      <c r="H260" s="35"/>
      <c r="I260" s="35"/>
      <c r="J260" s="35">
        <f t="shared" si="11"/>
        <v>-160727</v>
      </c>
      <c r="K260" s="20"/>
    </row>
    <row r="261" spans="1:11" s="9" customFormat="1" ht="18.75" x14ac:dyDescent="0.3">
      <c r="A261" s="19">
        <v>46238</v>
      </c>
      <c r="B261" s="17">
        <v>2.11</v>
      </c>
      <c r="C261" s="17"/>
      <c r="D261" s="17">
        <f t="shared" si="9"/>
        <v>3579.7299999999977</v>
      </c>
      <c r="E261" s="18" t="s">
        <v>560</v>
      </c>
      <c r="G261" s="19"/>
      <c r="H261" s="35"/>
      <c r="I261" s="35"/>
      <c r="J261" s="35">
        <f t="shared" si="11"/>
        <v>-160727</v>
      </c>
      <c r="K261" s="20"/>
    </row>
    <row r="262" spans="1:11" s="9" customFormat="1" ht="18.75" x14ac:dyDescent="0.3">
      <c r="A262" s="19">
        <v>46238</v>
      </c>
      <c r="B262" s="17">
        <v>111.02</v>
      </c>
      <c r="C262" s="17"/>
      <c r="D262" s="17">
        <f t="shared" si="9"/>
        <v>3690.7499999999977</v>
      </c>
      <c r="E262" s="18" t="s">
        <v>560</v>
      </c>
      <c r="G262" s="19"/>
      <c r="H262" s="17"/>
      <c r="I262" s="35"/>
      <c r="J262" s="35">
        <f t="shared" si="11"/>
        <v>-160727</v>
      </c>
      <c r="K262" s="20"/>
    </row>
    <row r="263" spans="1:11" s="9" customFormat="1" ht="18.75" x14ac:dyDescent="0.3">
      <c r="A263" s="19">
        <v>46238</v>
      </c>
      <c r="B263" s="17">
        <v>262.24</v>
      </c>
      <c r="C263" s="17"/>
      <c r="D263" s="17">
        <f t="shared" si="9"/>
        <v>3952.989999999998</v>
      </c>
      <c r="E263" s="18" t="s">
        <v>560</v>
      </c>
      <c r="G263" s="19"/>
      <c r="H263" s="17"/>
      <c r="I263" s="35"/>
      <c r="J263" s="35">
        <f t="shared" si="11"/>
        <v>-160727</v>
      </c>
      <c r="K263" s="20"/>
    </row>
    <row r="264" spans="1:11" s="9" customFormat="1" ht="18.75" x14ac:dyDescent="0.3">
      <c r="A264" s="19">
        <v>46238</v>
      </c>
      <c r="B264" s="17">
        <v>83.06</v>
      </c>
      <c r="C264" s="17"/>
      <c r="D264" s="17">
        <f t="shared" ref="D264:D327" si="12">D263+B264-C264</f>
        <v>4036.0499999999979</v>
      </c>
      <c r="E264" s="18" t="s">
        <v>560</v>
      </c>
      <c r="G264" s="19"/>
      <c r="H264" s="17"/>
      <c r="I264" s="35"/>
      <c r="J264" s="35">
        <f t="shared" si="11"/>
        <v>-160727</v>
      </c>
      <c r="K264" s="20"/>
    </row>
    <row r="265" spans="1:11" s="9" customFormat="1" ht="18.75" x14ac:dyDescent="0.3">
      <c r="A265" s="19">
        <v>46238</v>
      </c>
      <c r="B265" s="17">
        <v>20.329999999999998</v>
      </c>
      <c r="C265" s="17"/>
      <c r="D265" s="17">
        <f t="shared" si="12"/>
        <v>4056.3799999999978</v>
      </c>
      <c r="E265" s="18" t="s">
        <v>560</v>
      </c>
      <c r="G265" s="19"/>
      <c r="H265" s="17"/>
      <c r="I265" s="35"/>
      <c r="J265" s="35">
        <f t="shared" si="11"/>
        <v>-160727</v>
      </c>
      <c r="K265" s="20"/>
    </row>
    <row r="266" spans="1:11" s="9" customFormat="1" ht="18.75" x14ac:dyDescent="0.3">
      <c r="A266" s="19">
        <v>46238</v>
      </c>
      <c r="B266" s="17"/>
      <c r="C266" s="17">
        <v>1.89</v>
      </c>
      <c r="D266" s="17">
        <f t="shared" si="12"/>
        <v>4054.489999999998</v>
      </c>
      <c r="E266" s="18" t="s">
        <v>560</v>
      </c>
      <c r="G266" s="19"/>
      <c r="H266" s="17"/>
      <c r="I266" s="35"/>
      <c r="J266" s="35">
        <f t="shared" si="10"/>
        <v>-160727</v>
      </c>
      <c r="K266" s="20"/>
    </row>
    <row r="267" spans="1:11" s="9" customFormat="1" ht="18.75" x14ac:dyDescent="0.3">
      <c r="A267" s="19">
        <v>46238</v>
      </c>
      <c r="B267" s="17">
        <v>9.07</v>
      </c>
      <c r="C267" s="17"/>
      <c r="D267" s="17">
        <f t="shared" si="12"/>
        <v>4063.5599999999981</v>
      </c>
      <c r="E267" s="18" t="s">
        <v>560</v>
      </c>
      <c r="G267" s="19"/>
      <c r="H267" s="17"/>
      <c r="I267" s="35"/>
      <c r="J267" s="35">
        <f t="shared" si="10"/>
        <v>-160727</v>
      </c>
      <c r="K267" s="20"/>
    </row>
    <row r="268" spans="1:11" s="9" customFormat="1" ht="18.75" x14ac:dyDescent="0.3">
      <c r="A268" s="19">
        <v>46238</v>
      </c>
      <c r="B268" s="17">
        <v>9.76</v>
      </c>
      <c r="C268" s="17"/>
      <c r="D268" s="17">
        <f t="shared" si="12"/>
        <v>4073.3199999999983</v>
      </c>
      <c r="E268" s="18" t="s">
        <v>560</v>
      </c>
      <c r="G268" s="19"/>
      <c r="H268" s="17"/>
      <c r="I268" s="35"/>
      <c r="J268" s="35">
        <f t="shared" si="10"/>
        <v>-160727</v>
      </c>
      <c r="K268" s="20"/>
    </row>
    <row r="269" spans="1:11" s="9" customFormat="1" ht="18.75" x14ac:dyDescent="0.3">
      <c r="A269" s="19">
        <v>46238</v>
      </c>
      <c r="B269" s="17">
        <v>68.86</v>
      </c>
      <c r="C269" s="17"/>
      <c r="D269" s="17">
        <f t="shared" si="12"/>
        <v>4142.1799999999985</v>
      </c>
      <c r="E269" s="18" t="s">
        <v>560</v>
      </c>
      <c r="G269" s="19"/>
      <c r="H269" s="17"/>
      <c r="I269" s="35"/>
      <c r="J269" s="35">
        <f t="shared" si="10"/>
        <v>-160727</v>
      </c>
      <c r="K269" s="20"/>
    </row>
    <row r="270" spans="1:11" s="9" customFormat="1" ht="18.75" x14ac:dyDescent="0.3">
      <c r="A270" s="19">
        <v>46238</v>
      </c>
      <c r="B270" s="17">
        <v>49.15</v>
      </c>
      <c r="C270" s="17"/>
      <c r="D270" s="17">
        <f t="shared" si="12"/>
        <v>4191.3299999999981</v>
      </c>
      <c r="E270" s="18" t="s">
        <v>560</v>
      </c>
      <c r="G270" s="19"/>
      <c r="H270" s="17"/>
      <c r="I270" s="35"/>
      <c r="J270" s="35">
        <f t="shared" si="10"/>
        <v>-160727</v>
      </c>
      <c r="K270" s="20"/>
    </row>
    <row r="271" spans="1:11" s="9" customFormat="1" ht="18.75" x14ac:dyDescent="0.3">
      <c r="A271" s="19">
        <v>46238</v>
      </c>
      <c r="B271" s="17">
        <v>12.88</v>
      </c>
      <c r="C271" s="17"/>
      <c r="D271" s="17">
        <f t="shared" si="12"/>
        <v>4204.2099999999982</v>
      </c>
      <c r="E271" s="18" t="s">
        <v>560</v>
      </c>
      <c r="G271" s="19"/>
      <c r="H271" s="17"/>
      <c r="I271" s="35"/>
      <c r="J271" s="35">
        <f t="shared" si="10"/>
        <v>-160727</v>
      </c>
      <c r="K271" s="20"/>
    </row>
    <row r="272" spans="1:11" s="9" customFormat="1" ht="18.75" x14ac:dyDescent="0.3">
      <c r="A272" s="19">
        <v>46238</v>
      </c>
      <c r="B272" s="17">
        <v>4.6399999999999997</v>
      </c>
      <c r="C272" s="17"/>
      <c r="D272" s="17">
        <f t="shared" si="12"/>
        <v>4208.8499999999985</v>
      </c>
      <c r="E272" s="18" t="s">
        <v>560</v>
      </c>
      <c r="G272" s="19"/>
      <c r="H272" s="17"/>
      <c r="I272" s="35"/>
      <c r="J272" s="35">
        <f t="shared" si="10"/>
        <v>-160727</v>
      </c>
      <c r="K272" s="20"/>
    </row>
    <row r="273" spans="1:11" s="9" customFormat="1" ht="18.75" x14ac:dyDescent="0.3">
      <c r="A273" s="19">
        <v>46238</v>
      </c>
      <c r="B273" s="17">
        <v>71.05</v>
      </c>
      <c r="C273" s="17"/>
      <c r="D273" s="17">
        <f t="shared" si="12"/>
        <v>4279.8999999999987</v>
      </c>
      <c r="E273" s="18" t="s">
        <v>560</v>
      </c>
      <c r="G273" s="19"/>
      <c r="H273" s="17"/>
      <c r="I273" s="35"/>
      <c r="J273" s="35">
        <f t="shared" si="10"/>
        <v>-160727</v>
      </c>
      <c r="K273" s="20"/>
    </row>
    <row r="274" spans="1:11" s="9" customFormat="1" ht="18.75" x14ac:dyDescent="0.3">
      <c r="A274" s="19">
        <v>46238</v>
      </c>
      <c r="B274" s="17">
        <v>121.74</v>
      </c>
      <c r="C274" s="17"/>
      <c r="D274" s="17">
        <f t="shared" si="12"/>
        <v>4401.6399999999985</v>
      </c>
      <c r="E274" s="18" t="s">
        <v>560</v>
      </c>
      <c r="G274" s="19"/>
      <c r="H274" s="17"/>
      <c r="I274" s="35"/>
      <c r="J274" s="35">
        <f t="shared" si="10"/>
        <v>-160727</v>
      </c>
      <c r="K274" s="20"/>
    </row>
    <row r="275" spans="1:11" s="9" customFormat="1" ht="18.75" x14ac:dyDescent="0.3">
      <c r="A275" s="19">
        <v>46238</v>
      </c>
      <c r="B275" s="17"/>
      <c r="C275" s="17">
        <v>2.71</v>
      </c>
      <c r="D275" s="17">
        <f t="shared" si="12"/>
        <v>4398.9299999999985</v>
      </c>
      <c r="E275" s="18" t="s">
        <v>560</v>
      </c>
      <c r="G275" s="19"/>
      <c r="H275" s="17"/>
      <c r="I275" s="35"/>
      <c r="J275" s="35">
        <f t="shared" si="10"/>
        <v>-160727</v>
      </c>
      <c r="K275" s="20"/>
    </row>
    <row r="276" spans="1:11" s="9" customFormat="1" ht="18.75" x14ac:dyDescent="0.3">
      <c r="A276" s="19">
        <v>46238</v>
      </c>
      <c r="B276" s="17">
        <v>467.85</v>
      </c>
      <c r="C276" s="17"/>
      <c r="D276" s="17">
        <f t="shared" si="12"/>
        <v>4866.7799999999988</v>
      </c>
      <c r="E276" s="18" t="s">
        <v>560</v>
      </c>
      <c r="G276" s="19"/>
      <c r="H276" s="17"/>
      <c r="I276" s="35"/>
      <c r="J276" s="35">
        <f t="shared" si="10"/>
        <v>-160727</v>
      </c>
      <c r="K276" s="20"/>
    </row>
    <row r="277" spans="1:11" s="9" customFormat="1" ht="18.75" x14ac:dyDescent="0.3">
      <c r="A277" s="19">
        <v>46238</v>
      </c>
      <c r="B277" s="17">
        <v>28.54</v>
      </c>
      <c r="C277" s="17"/>
      <c r="D277" s="17">
        <f t="shared" si="12"/>
        <v>4895.3199999999988</v>
      </c>
      <c r="E277" s="18" t="s">
        <v>560</v>
      </c>
      <c r="G277" s="19"/>
      <c r="H277" s="17"/>
      <c r="I277" s="35"/>
      <c r="J277" s="35">
        <f t="shared" si="10"/>
        <v>-160727</v>
      </c>
      <c r="K277" s="20"/>
    </row>
    <row r="278" spans="1:11" s="9" customFormat="1" ht="18.75" x14ac:dyDescent="0.3">
      <c r="A278" s="19">
        <v>46238</v>
      </c>
      <c r="B278" s="17">
        <v>341.48</v>
      </c>
      <c r="C278" s="17"/>
      <c r="D278" s="17">
        <f t="shared" si="12"/>
        <v>5236.7999999999993</v>
      </c>
      <c r="E278" s="18" t="s">
        <v>560</v>
      </c>
      <c r="G278" s="19"/>
      <c r="H278" s="17"/>
      <c r="I278" s="35"/>
      <c r="J278" s="35">
        <f t="shared" si="10"/>
        <v>-160727</v>
      </c>
      <c r="K278" s="20"/>
    </row>
    <row r="279" spans="1:11" s="9" customFormat="1" ht="18.75" x14ac:dyDescent="0.3">
      <c r="A279" s="19">
        <v>46238</v>
      </c>
      <c r="B279" s="17"/>
      <c r="C279" s="17">
        <v>127.57</v>
      </c>
      <c r="D279" s="17">
        <f t="shared" si="12"/>
        <v>5109.2299999999996</v>
      </c>
      <c r="E279" s="18" t="s">
        <v>560</v>
      </c>
      <c r="G279" s="19"/>
      <c r="H279" s="17"/>
      <c r="I279" s="35"/>
      <c r="J279" s="35">
        <f t="shared" si="10"/>
        <v>-160727</v>
      </c>
      <c r="K279" s="20"/>
    </row>
    <row r="280" spans="1:11" s="9" customFormat="1" ht="18.75" x14ac:dyDescent="0.3">
      <c r="A280" s="19">
        <v>46238</v>
      </c>
      <c r="B280" s="17">
        <v>267.54000000000002</v>
      </c>
      <c r="C280" s="17"/>
      <c r="D280" s="17">
        <f t="shared" si="12"/>
        <v>5376.7699999999995</v>
      </c>
      <c r="E280" s="18" t="s">
        <v>560</v>
      </c>
      <c r="G280" s="19"/>
      <c r="H280" s="17"/>
      <c r="I280" s="35"/>
      <c r="J280" s="35">
        <f t="shared" si="10"/>
        <v>-160727</v>
      </c>
      <c r="K280" s="20"/>
    </row>
    <row r="281" spans="1:11" s="9" customFormat="1" ht="18.75" x14ac:dyDescent="0.3">
      <c r="A281" s="19">
        <v>46238</v>
      </c>
      <c r="B281" s="17">
        <v>4.0199999999999996</v>
      </c>
      <c r="C281" s="17"/>
      <c r="D281" s="17">
        <f t="shared" si="12"/>
        <v>5380.79</v>
      </c>
      <c r="E281" s="18" t="s">
        <v>560</v>
      </c>
      <c r="G281" s="19"/>
      <c r="H281" s="17"/>
      <c r="I281" s="35"/>
      <c r="J281" s="35">
        <f t="shared" si="10"/>
        <v>-160727</v>
      </c>
      <c r="K281" s="20"/>
    </row>
    <row r="282" spans="1:11" s="9" customFormat="1" ht="18.75" x14ac:dyDescent="0.3">
      <c r="A282" s="19">
        <v>46238</v>
      </c>
      <c r="B282" s="17">
        <v>189.46</v>
      </c>
      <c r="C282" s="17"/>
      <c r="D282" s="17">
        <f t="shared" si="12"/>
        <v>5570.25</v>
      </c>
      <c r="E282" s="18" t="s">
        <v>560</v>
      </c>
      <c r="G282" s="19"/>
      <c r="H282" s="17"/>
      <c r="I282" s="35"/>
      <c r="J282" s="35">
        <f t="shared" si="10"/>
        <v>-160727</v>
      </c>
      <c r="K282" s="20"/>
    </row>
    <row r="283" spans="1:11" s="9" customFormat="1" ht="18.75" x14ac:dyDescent="0.3">
      <c r="A283" s="19">
        <v>46238</v>
      </c>
      <c r="B283" s="17">
        <v>52.65</v>
      </c>
      <c r="C283" s="17"/>
      <c r="D283" s="17">
        <f t="shared" si="12"/>
        <v>5622.9</v>
      </c>
      <c r="E283" s="18" t="s">
        <v>560</v>
      </c>
      <c r="G283" s="19"/>
      <c r="H283" s="17"/>
      <c r="I283" s="35"/>
      <c r="J283" s="35">
        <f t="shared" si="10"/>
        <v>-160727</v>
      </c>
      <c r="K283" s="20"/>
    </row>
    <row r="284" spans="1:11" s="9" customFormat="1" ht="18.75" x14ac:dyDescent="0.3">
      <c r="A284" s="19"/>
      <c r="B284" s="17"/>
      <c r="C284" s="17">
        <v>213.66</v>
      </c>
      <c r="D284" s="17">
        <f t="shared" si="12"/>
        <v>5409.24</v>
      </c>
      <c r="E284" s="18" t="s">
        <v>561</v>
      </c>
      <c r="G284" s="19"/>
      <c r="H284" s="17"/>
      <c r="I284" s="35"/>
      <c r="J284" s="35">
        <f t="shared" si="10"/>
        <v>-160727</v>
      </c>
      <c r="K284" s="20"/>
    </row>
    <row r="285" spans="1:11" s="9" customFormat="1" ht="18.75" x14ac:dyDescent="0.3">
      <c r="A285" s="19"/>
      <c r="B285" s="17"/>
      <c r="C285" s="17">
        <v>8.1</v>
      </c>
      <c r="D285" s="17">
        <f t="shared" si="12"/>
        <v>5401.1399999999994</v>
      </c>
      <c r="E285" s="18" t="s">
        <v>562</v>
      </c>
      <c r="G285" s="19"/>
      <c r="H285" s="17"/>
      <c r="I285" s="35"/>
      <c r="J285" s="35">
        <f t="shared" si="10"/>
        <v>-160727</v>
      </c>
      <c r="K285" s="20"/>
    </row>
    <row r="286" spans="1:11" s="9" customFormat="1" ht="18.75" x14ac:dyDescent="0.3">
      <c r="A286" s="19"/>
      <c r="B286" s="17"/>
      <c r="C286" s="17">
        <v>150.41</v>
      </c>
      <c r="D286" s="17">
        <f t="shared" si="12"/>
        <v>5250.73</v>
      </c>
      <c r="E286" s="18" t="s">
        <v>563</v>
      </c>
      <c r="G286" s="19"/>
      <c r="H286" s="17"/>
      <c r="I286" s="35"/>
      <c r="J286" s="35">
        <f t="shared" si="10"/>
        <v>-160727</v>
      </c>
      <c r="K286" s="20"/>
    </row>
    <row r="287" spans="1:11" s="9" customFormat="1" ht="18.75" x14ac:dyDescent="0.3">
      <c r="A287" s="19"/>
      <c r="B287" s="17"/>
      <c r="C287" s="17">
        <v>759.42</v>
      </c>
      <c r="D287" s="17">
        <f t="shared" si="12"/>
        <v>4491.3099999999995</v>
      </c>
      <c r="E287" s="18" t="s">
        <v>564</v>
      </c>
      <c r="G287" s="19"/>
      <c r="H287" s="17"/>
      <c r="I287" s="35"/>
      <c r="J287" s="35">
        <f t="shared" si="10"/>
        <v>-160727</v>
      </c>
      <c r="K287" s="20"/>
    </row>
    <row r="288" spans="1:11" s="9" customFormat="1" ht="18.75" x14ac:dyDescent="0.3">
      <c r="A288" s="19"/>
      <c r="B288" s="17"/>
      <c r="C288" s="17">
        <f>339.77+82.43</f>
        <v>422.2</v>
      </c>
      <c r="D288" s="17">
        <f t="shared" si="12"/>
        <v>4069.1099999999997</v>
      </c>
      <c r="E288" s="18" t="s">
        <v>557</v>
      </c>
      <c r="G288" s="19"/>
      <c r="H288" s="17"/>
      <c r="I288" s="35"/>
      <c r="J288" s="35">
        <f t="shared" si="10"/>
        <v>-160727</v>
      </c>
      <c r="K288" s="20"/>
    </row>
    <row r="289" spans="1:11" s="9" customFormat="1" ht="18.75" x14ac:dyDescent="0.3">
      <c r="A289" s="19"/>
      <c r="B289" s="17"/>
      <c r="C289" s="17">
        <v>324.54000000000002</v>
      </c>
      <c r="D289" s="17">
        <f t="shared" si="12"/>
        <v>3744.5699999999997</v>
      </c>
      <c r="E289" s="18" t="s">
        <v>565</v>
      </c>
      <c r="G289" s="19"/>
      <c r="H289" s="17"/>
      <c r="I289" s="35"/>
      <c r="J289" s="35">
        <f t="shared" si="10"/>
        <v>-160727</v>
      </c>
      <c r="K289" s="20"/>
    </row>
    <row r="290" spans="1:11" s="9" customFormat="1" ht="18.75" x14ac:dyDescent="0.3">
      <c r="A290" s="19"/>
      <c r="B290" s="17">
        <v>22.04</v>
      </c>
      <c r="C290" s="17"/>
      <c r="D290" s="17">
        <f t="shared" si="12"/>
        <v>3766.6099999999997</v>
      </c>
      <c r="E290" s="18" t="s">
        <v>566</v>
      </c>
      <c r="G290" s="19"/>
      <c r="H290" s="17"/>
      <c r="I290" s="35"/>
      <c r="J290" s="35">
        <f t="shared" si="10"/>
        <v>-160727</v>
      </c>
      <c r="K290" s="20"/>
    </row>
    <row r="291" spans="1:11" s="9" customFormat="1" ht="18.75" x14ac:dyDescent="0.3">
      <c r="A291" s="19"/>
      <c r="B291" s="17"/>
      <c r="C291" s="17">
        <v>374.22</v>
      </c>
      <c r="D291" s="17">
        <f t="shared" si="12"/>
        <v>3392.3899999999994</v>
      </c>
      <c r="E291" s="18" t="s">
        <v>568</v>
      </c>
      <c r="G291" s="19"/>
      <c r="H291" s="17"/>
      <c r="I291" s="35"/>
      <c r="J291" s="35">
        <f t="shared" si="10"/>
        <v>-160727</v>
      </c>
      <c r="K291" s="20"/>
    </row>
    <row r="292" spans="1:11" s="9" customFormat="1" ht="18.75" x14ac:dyDescent="0.3">
      <c r="A292" s="19"/>
      <c r="B292" s="17"/>
      <c r="C292" s="17">
        <v>1.75</v>
      </c>
      <c r="D292" s="17">
        <f t="shared" si="12"/>
        <v>3390.6399999999994</v>
      </c>
      <c r="E292" s="18" t="s">
        <v>569</v>
      </c>
      <c r="G292" s="19"/>
      <c r="H292" s="17"/>
      <c r="I292" s="35"/>
      <c r="J292" s="35">
        <f t="shared" si="10"/>
        <v>-160727</v>
      </c>
      <c r="K292" s="20"/>
    </row>
    <row r="293" spans="1:11" s="9" customFormat="1" ht="18.75" x14ac:dyDescent="0.3">
      <c r="A293" s="19"/>
      <c r="B293" s="17">
        <v>2.67</v>
      </c>
      <c r="C293" s="17"/>
      <c r="D293" s="17">
        <f t="shared" si="12"/>
        <v>3393.3099999999995</v>
      </c>
      <c r="E293" s="18"/>
      <c r="G293" s="19"/>
      <c r="H293" s="17"/>
      <c r="I293" s="35"/>
      <c r="J293" s="35">
        <f t="shared" si="10"/>
        <v>-160727</v>
      </c>
      <c r="K293" s="20"/>
    </row>
    <row r="294" spans="1:11" s="9" customFormat="1" ht="18.75" x14ac:dyDescent="0.3">
      <c r="A294" s="19"/>
      <c r="B294" s="17">
        <v>0.15</v>
      </c>
      <c r="C294" s="17"/>
      <c r="D294" s="17">
        <f t="shared" si="12"/>
        <v>3393.4599999999996</v>
      </c>
      <c r="E294" s="18"/>
      <c r="G294" s="19"/>
      <c r="H294" s="17"/>
      <c r="I294" s="35"/>
      <c r="J294" s="35">
        <f t="shared" si="10"/>
        <v>-160727</v>
      </c>
      <c r="K294" s="20"/>
    </row>
    <row r="295" spans="1:11" s="9" customFormat="1" ht="18.75" x14ac:dyDescent="0.3">
      <c r="A295" s="19"/>
      <c r="B295" s="17">
        <v>643.27</v>
      </c>
      <c r="C295" s="17"/>
      <c r="D295" s="17">
        <f t="shared" si="12"/>
        <v>4036.7299999999996</v>
      </c>
      <c r="E295" s="18"/>
      <c r="G295" s="19"/>
      <c r="H295" s="17"/>
      <c r="I295" s="35"/>
      <c r="J295" s="35">
        <f t="shared" si="10"/>
        <v>-160727</v>
      </c>
      <c r="K295" s="20"/>
    </row>
    <row r="296" spans="1:11" s="9" customFormat="1" ht="18.75" x14ac:dyDescent="0.3">
      <c r="A296" s="19"/>
      <c r="B296" s="17">
        <v>500.65</v>
      </c>
      <c r="C296" s="17"/>
      <c r="D296" s="17">
        <f t="shared" si="12"/>
        <v>4537.3799999999992</v>
      </c>
      <c r="E296" s="18"/>
      <c r="G296" s="19"/>
      <c r="H296" s="17"/>
      <c r="I296" s="35"/>
      <c r="J296" s="35">
        <f t="shared" si="10"/>
        <v>-160727</v>
      </c>
      <c r="K296" s="20"/>
    </row>
    <row r="297" spans="1:11" s="9" customFormat="1" ht="18.75" x14ac:dyDescent="0.3">
      <c r="A297" s="19"/>
      <c r="B297" s="17"/>
      <c r="C297" s="17">
        <v>168.76</v>
      </c>
      <c r="D297" s="17">
        <f t="shared" si="12"/>
        <v>4368.619999999999</v>
      </c>
      <c r="E297" s="18"/>
      <c r="G297" s="19"/>
      <c r="H297" s="17"/>
      <c r="I297" s="35"/>
      <c r="J297" s="35">
        <f t="shared" si="10"/>
        <v>-160727</v>
      </c>
      <c r="K297" s="20"/>
    </row>
    <row r="298" spans="1:11" s="9" customFormat="1" ht="18.75" x14ac:dyDescent="0.3">
      <c r="A298" s="19"/>
      <c r="B298" s="17">
        <v>0.5</v>
      </c>
      <c r="C298" s="17"/>
      <c r="D298" s="17">
        <f t="shared" si="12"/>
        <v>4369.119999999999</v>
      </c>
      <c r="E298" s="18"/>
      <c r="G298" s="19"/>
      <c r="H298" s="17"/>
      <c r="I298" s="35"/>
      <c r="J298" s="35">
        <f t="shared" si="10"/>
        <v>-160727</v>
      </c>
      <c r="K298" s="20"/>
    </row>
    <row r="299" spans="1:11" s="9" customFormat="1" ht="18.75" x14ac:dyDescent="0.3">
      <c r="A299" s="19"/>
      <c r="B299" s="17">
        <v>168.44</v>
      </c>
      <c r="C299" s="17"/>
      <c r="D299" s="17">
        <f t="shared" si="12"/>
        <v>4537.5599999999986</v>
      </c>
      <c r="E299" s="18"/>
      <c r="G299" s="19"/>
      <c r="H299" s="17"/>
      <c r="I299" s="35"/>
      <c r="J299" s="35">
        <f t="shared" si="10"/>
        <v>-160727</v>
      </c>
      <c r="K299" s="20"/>
    </row>
    <row r="300" spans="1:11" s="9" customFormat="1" ht="18.75" x14ac:dyDescent="0.3">
      <c r="A300" s="19"/>
      <c r="B300" s="17"/>
      <c r="C300" s="17">
        <v>2.84</v>
      </c>
      <c r="D300" s="17">
        <f t="shared" si="12"/>
        <v>4534.7199999999984</v>
      </c>
      <c r="E300" s="18" t="s">
        <v>298</v>
      </c>
      <c r="G300" s="19"/>
      <c r="H300" s="17"/>
      <c r="I300" s="35"/>
      <c r="J300" s="35">
        <f t="shared" si="10"/>
        <v>-160727</v>
      </c>
      <c r="K300" s="20"/>
    </row>
    <row r="301" spans="1:11" s="9" customFormat="1" ht="18.75" x14ac:dyDescent="0.3">
      <c r="A301" s="19"/>
      <c r="B301" s="17"/>
      <c r="C301" s="17">
        <v>13.74</v>
      </c>
      <c r="D301" s="17">
        <f t="shared" si="12"/>
        <v>4520.9799999999987</v>
      </c>
      <c r="E301" s="18" t="s">
        <v>298</v>
      </c>
      <c r="G301" s="19"/>
      <c r="H301" s="17"/>
      <c r="I301" s="35"/>
      <c r="J301" s="35">
        <f t="shared" si="10"/>
        <v>-160727</v>
      </c>
      <c r="K301" s="20"/>
    </row>
    <row r="302" spans="1:11" s="9" customFormat="1" ht="18.75" x14ac:dyDescent="0.3">
      <c r="A302" s="19">
        <v>46245</v>
      </c>
      <c r="B302" s="17"/>
      <c r="C302" s="17">
        <v>168.23</v>
      </c>
      <c r="D302" s="17">
        <f t="shared" si="12"/>
        <v>4352.7499999999991</v>
      </c>
      <c r="E302" s="18" t="s">
        <v>584</v>
      </c>
      <c r="G302" s="19"/>
      <c r="H302" s="17"/>
      <c r="I302" s="35"/>
      <c r="J302" s="35">
        <f t="shared" si="10"/>
        <v>-160727</v>
      </c>
      <c r="K302" s="20"/>
    </row>
    <row r="303" spans="1:11" s="9" customFormat="1" ht="18.75" x14ac:dyDescent="0.3">
      <c r="A303" s="19">
        <v>46245</v>
      </c>
      <c r="B303" s="17"/>
      <c r="C303" s="17">
        <v>226.5</v>
      </c>
      <c r="D303" s="17">
        <f t="shared" si="12"/>
        <v>4126.2499999999991</v>
      </c>
      <c r="E303" s="18" t="s">
        <v>585</v>
      </c>
      <c r="G303" s="19"/>
      <c r="H303" s="17"/>
      <c r="I303" s="35"/>
      <c r="J303" s="35">
        <f t="shared" si="10"/>
        <v>-160727</v>
      </c>
      <c r="K303" s="20"/>
    </row>
    <row r="304" spans="1:11" s="9" customFormat="1" ht="18.75" x14ac:dyDescent="0.3">
      <c r="A304" s="19">
        <v>46245</v>
      </c>
      <c r="B304" s="17"/>
      <c r="C304" s="17">
        <v>313.73</v>
      </c>
      <c r="D304" s="17">
        <f t="shared" si="12"/>
        <v>3812.5199999999991</v>
      </c>
      <c r="E304" s="18" t="s">
        <v>586</v>
      </c>
      <c r="G304" s="19"/>
      <c r="H304" s="17"/>
      <c r="I304" s="35"/>
      <c r="J304" s="35">
        <f t="shared" si="10"/>
        <v>-160727</v>
      </c>
      <c r="K304" s="20"/>
    </row>
    <row r="305" spans="1:11" s="9" customFormat="1" ht="18.75" x14ac:dyDescent="0.3">
      <c r="A305" s="19">
        <v>46245</v>
      </c>
      <c r="B305" s="17"/>
      <c r="C305" s="17">
        <v>368.19</v>
      </c>
      <c r="D305" s="17">
        <f t="shared" si="12"/>
        <v>3444.329999999999</v>
      </c>
      <c r="E305" s="18" t="s">
        <v>587</v>
      </c>
      <c r="G305" s="19"/>
      <c r="H305" s="17"/>
      <c r="I305" s="35"/>
      <c r="J305" s="35">
        <f t="shared" si="10"/>
        <v>-160727</v>
      </c>
      <c r="K305" s="20"/>
    </row>
    <row r="306" spans="1:11" s="9" customFormat="1" ht="18.75" x14ac:dyDescent="0.3">
      <c r="A306" s="19">
        <v>46245</v>
      </c>
      <c r="B306" s="17"/>
      <c r="C306" s="17">
        <v>15.39</v>
      </c>
      <c r="D306" s="17">
        <f t="shared" si="12"/>
        <v>3428.9399999999991</v>
      </c>
      <c r="E306" s="18" t="s">
        <v>588</v>
      </c>
      <c r="G306" s="19"/>
      <c r="H306" s="17"/>
      <c r="I306" s="35"/>
      <c r="J306" s="35">
        <f t="shared" si="10"/>
        <v>-160727</v>
      </c>
      <c r="K306" s="20"/>
    </row>
    <row r="307" spans="1:11" s="9" customFormat="1" ht="18.75" x14ac:dyDescent="0.3">
      <c r="A307" s="19">
        <v>46245</v>
      </c>
      <c r="B307" s="17"/>
      <c r="C307" s="17">
        <v>46.44</v>
      </c>
      <c r="D307" s="17">
        <f t="shared" si="12"/>
        <v>3382.4999999999991</v>
      </c>
      <c r="E307" s="18" t="s">
        <v>589</v>
      </c>
      <c r="G307" s="19"/>
      <c r="H307" s="17"/>
      <c r="I307" s="35"/>
      <c r="J307" s="35">
        <f t="shared" si="10"/>
        <v>-160727</v>
      </c>
      <c r="K307" s="20"/>
    </row>
    <row r="308" spans="1:11" s="9" customFormat="1" ht="18.75" x14ac:dyDescent="0.3">
      <c r="A308" s="19">
        <v>46245</v>
      </c>
      <c r="B308" s="17"/>
      <c r="C308" s="17">
        <v>18.28</v>
      </c>
      <c r="D308" s="17">
        <f t="shared" si="12"/>
        <v>3364.2199999999989</v>
      </c>
      <c r="E308" s="18" t="s">
        <v>591</v>
      </c>
      <c r="G308" s="19"/>
      <c r="H308" s="17"/>
      <c r="I308" s="35"/>
      <c r="J308" s="35">
        <f t="shared" si="10"/>
        <v>-160727</v>
      </c>
      <c r="K308" s="20"/>
    </row>
    <row r="309" spans="1:11" s="9" customFormat="1" ht="18.75" x14ac:dyDescent="0.3">
      <c r="A309" s="19">
        <v>46246</v>
      </c>
      <c r="B309" s="17">
        <v>16.97</v>
      </c>
      <c r="C309" s="17"/>
      <c r="D309" s="17">
        <f t="shared" si="12"/>
        <v>3381.1899999999987</v>
      </c>
      <c r="E309" s="18" t="s">
        <v>105</v>
      </c>
      <c r="G309" s="19"/>
      <c r="H309" s="17"/>
      <c r="I309" s="35"/>
      <c r="J309" s="35">
        <f t="shared" si="10"/>
        <v>-160727</v>
      </c>
      <c r="K309" s="20"/>
    </row>
    <row r="310" spans="1:11" s="9" customFormat="1" ht="18.75" x14ac:dyDescent="0.3">
      <c r="A310" s="19">
        <v>46246</v>
      </c>
      <c r="B310" s="17"/>
      <c r="C310" s="17">
        <v>103.23</v>
      </c>
      <c r="D310" s="17">
        <f t="shared" si="12"/>
        <v>3277.9599999999987</v>
      </c>
      <c r="E310" s="18" t="s">
        <v>225</v>
      </c>
      <c r="G310" s="19"/>
      <c r="H310" s="17"/>
      <c r="I310" s="35"/>
      <c r="J310" s="35">
        <f t="shared" si="10"/>
        <v>-160727</v>
      </c>
      <c r="K310" s="20"/>
    </row>
    <row r="311" spans="1:11" s="9" customFormat="1" ht="18.75" x14ac:dyDescent="0.3">
      <c r="A311" s="19">
        <v>46246</v>
      </c>
      <c r="B311" s="17"/>
      <c r="C311" s="17">
        <v>88.67</v>
      </c>
      <c r="D311" s="17">
        <f t="shared" si="12"/>
        <v>3189.2899999999986</v>
      </c>
      <c r="E311" s="18" t="s">
        <v>305</v>
      </c>
      <c r="G311" s="19"/>
      <c r="H311" s="17"/>
      <c r="I311" s="35"/>
      <c r="J311" s="35">
        <f t="shared" si="10"/>
        <v>-160727</v>
      </c>
      <c r="K311" s="20"/>
    </row>
    <row r="312" spans="1:11" s="9" customFormat="1" ht="18.75" x14ac:dyDescent="0.3">
      <c r="A312" s="19">
        <v>46246</v>
      </c>
      <c r="B312" s="17">
        <v>342.67</v>
      </c>
      <c r="C312" s="17"/>
      <c r="D312" s="17">
        <f t="shared" si="12"/>
        <v>3531.9599999999987</v>
      </c>
      <c r="E312" s="18" t="s">
        <v>105</v>
      </c>
      <c r="G312" s="19"/>
      <c r="H312" s="17"/>
      <c r="I312" s="35"/>
      <c r="J312" s="35">
        <f t="shared" si="10"/>
        <v>-160727</v>
      </c>
      <c r="K312" s="20"/>
    </row>
    <row r="313" spans="1:11" s="9" customFormat="1" ht="18.75" x14ac:dyDescent="0.3">
      <c r="A313" s="19">
        <v>46246</v>
      </c>
      <c r="B313" s="17"/>
      <c r="C313" s="17">
        <v>37.5</v>
      </c>
      <c r="D313" s="17">
        <f t="shared" si="12"/>
        <v>3494.4599999999987</v>
      </c>
      <c r="E313" s="18" t="s">
        <v>225</v>
      </c>
      <c r="G313" s="19"/>
      <c r="H313" s="17"/>
      <c r="I313" s="35"/>
      <c r="J313" s="35">
        <f t="shared" si="10"/>
        <v>-160727</v>
      </c>
      <c r="K313" s="20"/>
    </row>
    <row r="314" spans="1:11" s="9" customFormat="1" ht="18.75" x14ac:dyDescent="0.3">
      <c r="A314" s="19">
        <v>46246</v>
      </c>
      <c r="B314" s="17"/>
      <c r="C314" s="17">
        <v>1.04</v>
      </c>
      <c r="D314" s="17">
        <f t="shared" si="12"/>
        <v>3493.4199999999987</v>
      </c>
      <c r="E314" s="18" t="s">
        <v>592</v>
      </c>
      <c r="G314" s="19"/>
      <c r="H314" s="17"/>
      <c r="I314" s="35"/>
      <c r="J314" s="35">
        <f t="shared" si="10"/>
        <v>-160727</v>
      </c>
      <c r="K314" s="20"/>
    </row>
    <row r="315" spans="1:11" s="9" customFormat="1" ht="18.75" x14ac:dyDescent="0.3">
      <c r="A315" s="19">
        <v>46246</v>
      </c>
      <c r="B315" s="17">
        <v>298</v>
      </c>
      <c r="C315" s="17"/>
      <c r="D315" s="17">
        <f t="shared" si="12"/>
        <v>3791.4199999999987</v>
      </c>
      <c r="E315" s="18" t="s">
        <v>105</v>
      </c>
      <c r="G315" s="19"/>
      <c r="H315" s="17"/>
      <c r="I315" s="35"/>
      <c r="J315" s="35">
        <f t="shared" si="10"/>
        <v>-160727</v>
      </c>
      <c r="K315" s="20"/>
    </row>
    <row r="316" spans="1:11" s="9" customFormat="1" ht="18.75" x14ac:dyDescent="0.3">
      <c r="A316" s="19">
        <v>46246</v>
      </c>
      <c r="B316" s="17">
        <v>323.35000000000002</v>
      </c>
      <c r="C316" s="17"/>
      <c r="D316" s="17">
        <f t="shared" si="12"/>
        <v>4114.7699999999986</v>
      </c>
      <c r="E316" s="18" t="s">
        <v>105</v>
      </c>
      <c r="G316" s="19"/>
      <c r="H316" s="17"/>
      <c r="I316" s="35"/>
      <c r="J316" s="35">
        <f t="shared" si="10"/>
        <v>-160727</v>
      </c>
      <c r="K316" s="20"/>
    </row>
    <row r="317" spans="1:11" s="9" customFormat="1" ht="18.75" x14ac:dyDescent="0.3">
      <c r="A317" s="19">
        <v>46246</v>
      </c>
      <c r="B317" s="17">
        <v>436.83</v>
      </c>
      <c r="C317" s="17"/>
      <c r="D317" s="17">
        <f t="shared" si="12"/>
        <v>4551.5999999999985</v>
      </c>
      <c r="E317" s="18" t="s">
        <v>105</v>
      </c>
      <c r="G317" s="19"/>
      <c r="H317" s="17"/>
      <c r="I317" s="35"/>
      <c r="J317" s="35">
        <f t="shared" si="10"/>
        <v>-160727</v>
      </c>
      <c r="K317" s="20"/>
    </row>
    <row r="318" spans="1:11" s="9" customFormat="1" ht="18.75" x14ac:dyDescent="0.3">
      <c r="A318" s="19">
        <v>46246</v>
      </c>
      <c r="B318" s="17"/>
      <c r="C318" s="17">
        <v>39.78</v>
      </c>
      <c r="D318" s="17">
        <f t="shared" si="12"/>
        <v>4511.8199999999988</v>
      </c>
      <c r="E318" s="18" t="s">
        <v>593</v>
      </c>
      <c r="G318" s="19"/>
      <c r="H318" s="17"/>
      <c r="I318" s="35"/>
      <c r="J318" s="35">
        <f t="shared" si="10"/>
        <v>-160727</v>
      </c>
      <c r="K318" s="20"/>
    </row>
    <row r="319" spans="1:11" s="9" customFormat="1" ht="18.75" x14ac:dyDescent="0.3">
      <c r="A319" s="19">
        <v>46246</v>
      </c>
      <c r="B319" s="17"/>
      <c r="C319" s="17">
        <v>5.92</v>
      </c>
      <c r="D319" s="17">
        <f t="shared" si="12"/>
        <v>4505.8999999999987</v>
      </c>
      <c r="E319" s="18" t="s">
        <v>594</v>
      </c>
      <c r="G319" s="19"/>
      <c r="H319" s="17"/>
      <c r="I319" s="35"/>
      <c r="J319" s="35">
        <f t="shared" si="10"/>
        <v>-160727</v>
      </c>
      <c r="K319" s="20"/>
    </row>
    <row r="320" spans="1:11" s="9" customFormat="1" ht="18.75" x14ac:dyDescent="0.3">
      <c r="A320" s="19">
        <v>46246</v>
      </c>
      <c r="B320" s="17"/>
      <c r="C320" s="17">
        <v>160.4</v>
      </c>
      <c r="D320" s="17">
        <f t="shared" si="12"/>
        <v>4345.4999999999991</v>
      </c>
      <c r="E320" s="18" t="s">
        <v>596</v>
      </c>
      <c r="G320" s="19"/>
      <c r="H320" s="17"/>
      <c r="I320" s="35"/>
      <c r="J320" s="35">
        <f t="shared" si="10"/>
        <v>-160727</v>
      </c>
      <c r="K320" s="20"/>
    </row>
    <row r="321" spans="1:11" s="9" customFormat="1" ht="18.75" x14ac:dyDescent="0.3">
      <c r="A321" s="19">
        <v>46246</v>
      </c>
      <c r="B321" s="17"/>
      <c r="C321" s="17">
        <v>17.899999999999999</v>
      </c>
      <c r="D321" s="17">
        <f t="shared" si="12"/>
        <v>4327.5999999999995</v>
      </c>
      <c r="E321" s="18" t="s">
        <v>597</v>
      </c>
      <c r="G321" s="19"/>
      <c r="H321" s="17"/>
      <c r="I321" s="35"/>
      <c r="J321" s="35">
        <f t="shared" si="10"/>
        <v>-160727</v>
      </c>
      <c r="K321" s="20"/>
    </row>
    <row r="322" spans="1:11" s="9" customFormat="1" ht="18.75" x14ac:dyDescent="0.3">
      <c r="A322" s="19">
        <v>46246</v>
      </c>
      <c r="B322" s="17"/>
      <c r="C322" s="17">
        <v>204.58</v>
      </c>
      <c r="D322" s="17">
        <f t="shared" si="12"/>
        <v>4123.0199999999995</v>
      </c>
      <c r="E322" s="18" t="s">
        <v>598</v>
      </c>
      <c r="G322" s="19"/>
      <c r="H322" s="17"/>
      <c r="I322" s="35"/>
      <c r="J322" s="35">
        <f t="shared" si="10"/>
        <v>-160727</v>
      </c>
      <c r="K322" s="20"/>
    </row>
    <row r="323" spans="1:11" s="9" customFormat="1" ht="18.75" x14ac:dyDescent="0.3">
      <c r="A323" s="19">
        <v>46246</v>
      </c>
      <c r="B323" s="17"/>
      <c r="C323" s="17">
        <v>59.62</v>
      </c>
      <c r="D323" s="17">
        <f t="shared" si="12"/>
        <v>4063.3999999999996</v>
      </c>
      <c r="E323" s="18" t="s">
        <v>599</v>
      </c>
      <c r="G323" s="19"/>
      <c r="H323" s="17"/>
      <c r="I323" s="35"/>
      <c r="J323" s="35">
        <f t="shared" si="10"/>
        <v>-160727</v>
      </c>
      <c r="K323" s="20"/>
    </row>
    <row r="324" spans="1:11" s="9" customFormat="1" ht="18.75" x14ac:dyDescent="0.3">
      <c r="A324" s="19">
        <v>46246</v>
      </c>
      <c r="B324" s="17"/>
      <c r="C324" s="17">
        <v>807.19</v>
      </c>
      <c r="D324" s="17">
        <f t="shared" si="12"/>
        <v>3256.2099999999996</v>
      </c>
      <c r="E324" s="18" t="s">
        <v>600</v>
      </c>
      <c r="G324" s="19"/>
      <c r="H324" s="17"/>
      <c r="I324" s="35"/>
      <c r="J324" s="35">
        <f t="shared" si="10"/>
        <v>-160727</v>
      </c>
      <c r="K324" s="20"/>
    </row>
    <row r="325" spans="1:11" s="9" customFormat="1" ht="18.75" x14ac:dyDescent="0.3">
      <c r="A325" s="19">
        <v>46246</v>
      </c>
      <c r="B325" s="17"/>
      <c r="C325" s="17">
        <f>283.62+28.54+19.81</f>
        <v>331.97</v>
      </c>
      <c r="D325" s="17">
        <f t="shared" si="12"/>
        <v>2924.24</v>
      </c>
      <c r="E325" s="18" t="s">
        <v>601</v>
      </c>
      <c r="G325" s="19"/>
      <c r="H325" s="17"/>
      <c r="I325" s="35"/>
      <c r="J325" s="35">
        <f t="shared" si="10"/>
        <v>-160727</v>
      </c>
      <c r="K325" s="20"/>
    </row>
    <row r="326" spans="1:11" s="9" customFormat="1" ht="18.75" x14ac:dyDescent="0.3">
      <c r="A326" s="19">
        <v>46246</v>
      </c>
      <c r="B326" s="17"/>
      <c r="C326" s="17">
        <f>307.16-67.86</f>
        <v>239.3</v>
      </c>
      <c r="D326" s="17">
        <f t="shared" si="12"/>
        <v>2684.9399999999996</v>
      </c>
      <c r="E326" s="18" t="s">
        <v>602</v>
      </c>
      <c r="G326" s="19"/>
      <c r="H326" s="17"/>
      <c r="I326" s="35"/>
      <c r="J326" s="35">
        <f t="shared" si="10"/>
        <v>-160727</v>
      </c>
      <c r="K326" s="20"/>
    </row>
    <row r="327" spans="1:11" s="9" customFormat="1" ht="18.75" x14ac:dyDescent="0.3">
      <c r="A327" s="19">
        <v>46246</v>
      </c>
      <c r="B327" s="17"/>
      <c r="C327" s="17">
        <v>3.58</v>
      </c>
      <c r="D327" s="17">
        <f t="shared" si="12"/>
        <v>2681.3599999999997</v>
      </c>
      <c r="E327" s="18" t="s">
        <v>298</v>
      </c>
      <c r="G327" s="19"/>
      <c r="H327" s="17"/>
      <c r="I327" s="35"/>
      <c r="J327" s="35">
        <f t="shared" si="10"/>
        <v>-160727</v>
      </c>
      <c r="K327" s="20"/>
    </row>
    <row r="328" spans="1:11" s="9" customFormat="1" ht="18.75" x14ac:dyDescent="0.3">
      <c r="A328" s="19">
        <v>46246</v>
      </c>
      <c r="B328" s="17">
        <v>201.75</v>
      </c>
      <c r="C328" s="17"/>
      <c r="D328" s="17">
        <f t="shared" ref="D328:D391" si="13">D327+B328-C328</f>
        <v>2883.1099999999997</v>
      </c>
      <c r="E328" s="18" t="s">
        <v>105</v>
      </c>
      <c r="G328" s="19"/>
      <c r="H328" s="17"/>
      <c r="I328" s="35"/>
      <c r="J328" s="35">
        <f t="shared" si="10"/>
        <v>-160727</v>
      </c>
      <c r="K328" s="20"/>
    </row>
    <row r="329" spans="1:11" s="9" customFormat="1" ht="18.75" x14ac:dyDescent="0.3">
      <c r="A329" s="19">
        <v>46246</v>
      </c>
      <c r="B329" s="17"/>
      <c r="C329" s="17">
        <v>42.65</v>
      </c>
      <c r="D329" s="17">
        <f t="shared" si="13"/>
        <v>2840.4599999999996</v>
      </c>
      <c r="E329" s="18" t="s">
        <v>225</v>
      </c>
      <c r="G329" s="19"/>
      <c r="H329" s="17"/>
      <c r="I329" s="35"/>
      <c r="J329" s="35">
        <f t="shared" si="10"/>
        <v>-160727</v>
      </c>
      <c r="K329" s="20"/>
    </row>
    <row r="330" spans="1:11" s="9" customFormat="1" ht="18.75" x14ac:dyDescent="0.3">
      <c r="A330" s="19">
        <v>46247</v>
      </c>
      <c r="B330" s="17"/>
      <c r="C330" s="17">
        <v>24.23</v>
      </c>
      <c r="D330" s="17">
        <f t="shared" si="13"/>
        <v>2816.2299999999996</v>
      </c>
      <c r="E330" s="18" t="s">
        <v>612</v>
      </c>
      <c r="G330" s="19"/>
      <c r="H330" s="17"/>
      <c r="I330" s="35"/>
      <c r="J330" s="35">
        <f t="shared" si="10"/>
        <v>-160727</v>
      </c>
      <c r="K330" s="20"/>
    </row>
    <row r="331" spans="1:11" s="9" customFormat="1" ht="18.75" x14ac:dyDescent="0.3">
      <c r="A331" s="19">
        <v>46247</v>
      </c>
      <c r="B331" s="17">
        <f>1196.13-213.46</f>
        <v>982.67000000000007</v>
      </c>
      <c r="C331" s="17"/>
      <c r="D331" s="17">
        <f t="shared" si="13"/>
        <v>3798.8999999999996</v>
      </c>
      <c r="E331" s="18" t="s">
        <v>616</v>
      </c>
      <c r="G331" s="19"/>
      <c r="H331" s="17"/>
      <c r="I331" s="35"/>
      <c r="J331" s="35">
        <f t="shared" si="10"/>
        <v>-160727</v>
      </c>
      <c r="K331" s="20"/>
    </row>
    <row r="332" spans="1:11" s="9" customFormat="1" ht="18.75" x14ac:dyDescent="0.3">
      <c r="A332" s="19">
        <v>46247</v>
      </c>
      <c r="B332" s="17">
        <v>213.46</v>
      </c>
      <c r="C332" s="17"/>
      <c r="D332" s="17">
        <f t="shared" si="13"/>
        <v>4012.3599999999997</v>
      </c>
      <c r="E332" s="18" t="s">
        <v>617</v>
      </c>
      <c r="G332" s="19"/>
      <c r="H332" s="17"/>
      <c r="I332" s="35"/>
      <c r="J332" s="35">
        <f t="shared" si="10"/>
        <v>-160727</v>
      </c>
      <c r="K332" s="20"/>
    </row>
    <row r="333" spans="1:11" s="9" customFormat="1" ht="18.75" x14ac:dyDescent="0.3">
      <c r="A333" s="19">
        <v>46247</v>
      </c>
      <c r="B333" s="17">
        <v>274.29000000000002</v>
      </c>
      <c r="C333" s="17"/>
      <c r="D333" s="17">
        <f t="shared" si="13"/>
        <v>4286.6499999999996</v>
      </c>
      <c r="E333" s="18" t="s">
        <v>105</v>
      </c>
      <c r="G333" s="19"/>
      <c r="H333" s="17"/>
      <c r="I333" s="35"/>
      <c r="J333" s="35">
        <f t="shared" si="10"/>
        <v>-160727</v>
      </c>
      <c r="K333" s="20"/>
    </row>
    <row r="334" spans="1:11" s="9" customFormat="1" ht="18.75" x14ac:dyDescent="0.3">
      <c r="A334" s="19">
        <v>46247</v>
      </c>
      <c r="B334" s="17">
        <v>19.940000000000001</v>
      </c>
      <c r="C334" s="17"/>
      <c r="D334" s="17">
        <f t="shared" si="13"/>
        <v>4306.5899999999992</v>
      </c>
      <c r="E334" s="18" t="s">
        <v>105</v>
      </c>
      <c r="G334" s="19"/>
      <c r="H334" s="17"/>
      <c r="I334" s="35"/>
      <c r="J334" s="35">
        <f t="shared" si="10"/>
        <v>-160727</v>
      </c>
      <c r="K334" s="20"/>
    </row>
    <row r="335" spans="1:11" s="9" customFormat="1" ht="18.75" x14ac:dyDescent="0.3">
      <c r="A335" s="19">
        <v>46247</v>
      </c>
      <c r="B335" s="17">
        <v>1.47</v>
      </c>
      <c r="C335" s="17"/>
      <c r="D335" s="17">
        <f t="shared" si="13"/>
        <v>4308.0599999999995</v>
      </c>
      <c r="E335" s="18" t="s">
        <v>105</v>
      </c>
      <c r="G335" s="19"/>
      <c r="H335" s="17"/>
      <c r="I335" s="35"/>
      <c r="J335" s="35">
        <f t="shared" si="10"/>
        <v>-160727</v>
      </c>
      <c r="K335" s="20"/>
    </row>
    <row r="336" spans="1:11" s="9" customFormat="1" ht="18.75" x14ac:dyDescent="0.3">
      <c r="A336" s="19">
        <v>46247</v>
      </c>
      <c r="B336" s="17">
        <v>20.260000000000002</v>
      </c>
      <c r="C336" s="17"/>
      <c r="D336" s="17">
        <f t="shared" si="13"/>
        <v>4328.32</v>
      </c>
      <c r="E336" s="18" t="s">
        <v>105</v>
      </c>
      <c r="G336" s="19"/>
      <c r="H336" s="17"/>
      <c r="I336" s="35"/>
      <c r="J336" s="35">
        <f t="shared" si="10"/>
        <v>-160727</v>
      </c>
      <c r="K336" s="20"/>
    </row>
    <row r="337" spans="1:11" s="9" customFormat="1" ht="18.75" x14ac:dyDescent="0.3">
      <c r="A337" s="19">
        <v>46247</v>
      </c>
      <c r="B337" s="17">
        <v>120.08</v>
      </c>
      <c r="C337" s="17"/>
      <c r="D337" s="17">
        <f t="shared" si="13"/>
        <v>4448.3999999999996</v>
      </c>
      <c r="E337" s="18" t="s">
        <v>105</v>
      </c>
      <c r="G337" s="19"/>
      <c r="H337" s="17"/>
      <c r="I337" s="35"/>
      <c r="J337" s="35">
        <f t="shared" si="10"/>
        <v>-160727</v>
      </c>
      <c r="K337" s="20"/>
    </row>
    <row r="338" spans="1:11" s="9" customFormat="1" ht="18.75" x14ac:dyDescent="0.3">
      <c r="A338" s="19">
        <v>46247</v>
      </c>
      <c r="B338" s="17"/>
      <c r="C338" s="17">
        <v>364.6</v>
      </c>
      <c r="D338" s="17">
        <f t="shared" si="13"/>
        <v>4083.7999999999997</v>
      </c>
      <c r="E338" s="18" t="s">
        <v>621</v>
      </c>
      <c r="G338" s="19"/>
      <c r="H338" s="17"/>
      <c r="I338" s="35"/>
      <c r="J338" s="35">
        <f t="shared" si="10"/>
        <v>-160727</v>
      </c>
      <c r="K338" s="20"/>
    </row>
    <row r="339" spans="1:11" s="9" customFormat="1" ht="18.75" x14ac:dyDescent="0.3">
      <c r="A339" s="19">
        <v>46247</v>
      </c>
      <c r="B339" s="17"/>
      <c r="C339" s="17">
        <v>42.23</v>
      </c>
      <c r="D339" s="17">
        <f t="shared" si="13"/>
        <v>4041.5699999999997</v>
      </c>
      <c r="E339" s="18" t="s">
        <v>622</v>
      </c>
      <c r="G339" s="19"/>
      <c r="H339" s="17"/>
      <c r="I339" s="35"/>
      <c r="J339" s="35">
        <f t="shared" si="10"/>
        <v>-160727</v>
      </c>
      <c r="K339" s="20"/>
    </row>
    <row r="340" spans="1:11" s="9" customFormat="1" ht="18.75" x14ac:dyDescent="0.3">
      <c r="A340" s="19">
        <v>46247</v>
      </c>
      <c r="B340" s="17"/>
      <c r="C340" s="17">
        <v>7.32</v>
      </c>
      <c r="D340" s="17">
        <f t="shared" si="13"/>
        <v>4034.2499999999995</v>
      </c>
      <c r="E340" s="18" t="s">
        <v>624</v>
      </c>
      <c r="G340" s="19"/>
      <c r="H340" s="17"/>
      <c r="I340" s="35"/>
      <c r="J340" s="35">
        <f t="shared" si="10"/>
        <v>-160727</v>
      </c>
      <c r="K340" s="20"/>
    </row>
    <row r="341" spans="1:11" s="9" customFormat="1" ht="18.75" x14ac:dyDescent="0.3">
      <c r="A341" s="19">
        <v>46248</v>
      </c>
      <c r="B341" s="17">
        <v>362.35</v>
      </c>
      <c r="C341" s="17"/>
      <c r="D341" s="17">
        <f t="shared" si="13"/>
        <v>4396.5999999999995</v>
      </c>
      <c r="E341" s="18" t="s">
        <v>105</v>
      </c>
      <c r="G341" s="19"/>
      <c r="H341" s="17"/>
      <c r="I341" s="35"/>
      <c r="J341" s="35">
        <f t="shared" si="10"/>
        <v>-160727</v>
      </c>
      <c r="K341" s="20"/>
    </row>
    <row r="342" spans="1:11" s="9" customFormat="1" ht="18.75" x14ac:dyDescent="0.3">
      <c r="A342" s="19">
        <v>46248</v>
      </c>
      <c r="B342" s="17">
        <v>309.70999999999998</v>
      </c>
      <c r="C342" s="17"/>
      <c r="D342" s="17">
        <f t="shared" si="13"/>
        <v>4706.3099999999995</v>
      </c>
      <c r="E342" s="18" t="s">
        <v>105</v>
      </c>
      <c r="G342" s="19"/>
      <c r="H342" s="17"/>
      <c r="I342" s="35"/>
      <c r="J342" s="35">
        <f t="shared" si="10"/>
        <v>-160727</v>
      </c>
      <c r="K342" s="20"/>
    </row>
    <row r="343" spans="1:11" s="9" customFormat="1" ht="18.75" x14ac:dyDescent="0.3">
      <c r="A343" s="19">
        <v>46248</v>
      </c>
      <c r="B343" s="17"/>
      <c r="C343" s="17">
        <v>37.26</v>
      </c>
      <c r="D343" s="17">
        <f t="shared" si="13"/>
        <v>4669.0499999999993</v>
      </c>
      <c r="E343" s="18" t="s">
        <v>225</v>
      </c>
      <c r="G343" s="19"/>
      <c r="H343" s="17"/>
      <c r="I343" s="35"/>
      <c r="J343" s="35">
        <f t="shared" si="10"/>
        <v>-160727</v>
      </c>
      <c r="K343" s="20"/>
    </row>
    <row r="344" spans="1:11" s="9" customFormat="1" ht="18.75" x14ac:dyDescent="0.3">
      <c r="A344" s="19">
        <v>46248</v>
      </c>
      <c r="B344" s="17"/>
      <c r="C344" s="17">
        <v>22.8</v>
      </c>
      <c r="D344" s="17">
        <f t="shared" si="13"/>
        <v>4646.2499999999991</v>
      </c>
      <c r="E344" s="18" t="s">
        <v>225</v>
      </c>
      <c r="G344" s="19"/>
      <c r="H344" s="17"/>
      <c r="I344" s="35"/>
      <c r="J344" s="35">
        <f t="shared" si="10"/>
        <v>-160727</v>
      </c>
      <c r="K344" s="20"/>
    </row>
    <row r="345" spans="1:11" s="9" customFormat="1" ht="18.75" x14ac:dyDescent="0.3">
      <c r="A345" s="19">
        <v>46248</v>
      </c>
      <c r="B345" s="17">
        <v>332.32</v>
      </c>
      <c r="C345" s="17"/>
      <c r="D345" s="17">
        <f t="shared" si="13"/>
        <v>4978.5699999999988</v>
      </c>
      <c r="E345" s="18" t="s">
        <v>105</v>
      </c>
      <c r="G345" s="19"/>
      <c r="H345" s="17"/>
      <c r="I345" s="35"/>
      <c r="J345" s="35">
        <f t="shared" si="10"/>
        <v>-160727</v>
      </c>
      <c r="K345" s="20"/>
    </row>
    <row r="346" spans="1:11" s="9" customFormat="1" ht="18.75" x14ac:dyDescent="0.3">
      <c r="A346" s="19">
        <v>46248</v>
      </c>
      <c r="B346" s="17">
        <v>71.97</v>
      </c>
      <c r="C346" s="17"/>
      <c r="D346" s="17">
        <f t="shared" si="13"/>
        <v>5050.5399999999991</v>
      </c>
      <c r="E346" s="18" t="s">
        <v>105</v>
      </c>
      <c r="G346" s="19"/>
      <c r="H346" s="17"/>
      <c r="I346" s="35"/>
      <c r="J346" s="35">
        <f t="shared" si="10"/>
        <v>-160727</v>
      </c>
      <c r="K346" s="20"/>
    </row>
    <row r="347" spans="1:11" s="9" customFormat="1" ht="18.75" x14ac:dyDescent="0.3">
      <c r="A347" s="19">
        <v>46248</v>
      </c>
      <c r="B347" s="17">
        <v>22.76</v>
      </c>
      <c r="C347" s="17"/>
      <c r="D347" s="17">
        <f t="shared" si="13"/>
        <v>5073.2999999999993</v>
      </c>
      <c r="E347" s="18" t="s">
        <v>105</v>
      </c>
      <c r="G347" s="19"/>
      <c r="H347" s="17"/>
      <c r="I347" s="35"/>
      <c r="J347" s="35">
        <f t="shared" si="10"/>
        <v>-160727</v>
      </c>
      <c r="K347" s="20"/>
    </row>
    <row r="348" spans="1:11" s="9" customFormat="1" ht="18.75" x14ac:dyDescent="0.3">
      <c r="A348" s="19">
        <v>46248</v>
      </c>
      <c r="B348" s="17"/>
      <c r="C348" s="17">
        <v>49.71</v>
      </c>
      <c r="D348" s="17">
        <f t="shared" si="13"/>
        <v>5023.5899999999992</v>
      </c>
      <c r="E348" s="18" t="s">
        <v>630</v>
      </c>
      <c r="G348" s="19"/>
      <c r="H348" s="35"/>
      <c r="I348" s="35"/>
      <c r="J348" s="35">
        <f t="shared" si="10"/>
        <v>-160727</v>
      </c>
      <c r="K348" s="20"/>
    </row>
    <row r="349" spans="1:11" s="9" customFormat="1" ht="18.75" x14ac:dyDescent="0.3">
      <c r="A349" s="19">
        <v>46248</v>
      </c>
      <c r="B349" s="17"/>
      <c r="C349" s="17">
        <v>4.71</v>
      </c>
      <c r="D349" s="17">
        <f t="shared" si="13"/>
        <v>5018.8799999999992</v>
      </c>
      <c r="E349" s="18" t="s">
        <v>630</v>
      </c>
      <c r="G349" s="19"/>
      <c r="H349" s="35"/>
      <c r="I349" s="35"/>
      <c r="J349" s="35">
        <f t="shared" si="10"/>
        <v>-160727</v>
      </c>
      <c r="K349" s="20"/>
    </row>
    <row r="350" spans="1:11" s="9" customFormat="1" ht="18.75" x14ac:dyDescent="0.3">
      <c r="A350" s="19">
        <v>46248</v>
      </c>
      <c r="B350" s="17"/>
      <c r="C350" s="17">
        <v>35.26</v>
      </c>
      <c r="D350" s="17">
        <f t="shared" si="13"/>
        <v>4983.619999999999</v>
      </c>
      <c r="E350" s="18" t="s">
        <v>632</v>
      </c>
      <c r="G350" s="19"/>
      <c r="H350" s="35"/>
      <c r="I350" s="35"/>
      <c r="J350" s="35">
        <f t="shared" si="10"/>
        <v>-160727</v>
      </c>
      <c r="K350" s="20"/>
    </row>
    <row r="351" spans="1:11" s="9" customFormat="1" ht="18.75" x14ac:dyDescent="0.3">
      <c r="A351" s="19">
        <v>46248</v>
      </c>
      <c r="B351" s="17"/>
      <c r="C351" s="17">
        <v>19.09</v>
      </c>
      <c r="D351" s="17">
        <f t="shared" si="13"/>
        <v>4964.5299999999988</v>
      </c>
      <c r="E351" s="18" t="s">
        <v>633</v>
      </c>
      <c r="G351" s="19"/>
      <c r="H351" s="35"/>
      <c r="I351" s="35"/>
      <c r="J351" s="35">
        <f t="shared" si="10"/>
        <v>-160727</v>
      </c>
      <c r="K351" s="20"/>
    </row>
    <row r="352" spans="1:11" s="9" customFormat="1" ht="18.75" x14ac:dyDescent="0.3">
      <c r="A352" s="19">
        <v>46248</v>
      </c>
      <c r="B352" s="17"/>
      <c r="C352" s="17">
        <v>282.66000000000003</v>
      </c>
      <c r="D352" s="17">
        <f t="shared" si="13"/>
        <v>4681.869999999999</v>
      </c>
      <c r="E352" s="18" t="s">
        <v>634</v>
      </c>
      <c r="G352" s="19"/>
      <c r="H352" s="35"/>
      <c r="I352" s="35"/>
      <c r="J352" s="35">
        <f t="shared" si="10"/>
        <v>-160727</v>
      </c>
      <c r="K352" s="20"/>
    </row>
    <row r="353" spans="1:11" s="9" customFormat="1" ht="18.75" x14ac:dyDescent="0.3">
      <c r="A353" s="19">
        <v>46248</v>
      </c>
      <c r="B353" s="17"/>
      <c r="C353" s="17">
        <v>363.68</v>
      </c>
      <c r="D353" s="17">
        <f t="shared" si="13"/>
        <v>4318.1899999999987</v>
      </c>
      <c r="E353" s="18" t="s">
        <v>635</v>
      </c>
      <c r="G353" s="19"/>
      <c r="H353" s="35"/>
      <c r="I353" s="35"/>
      <c r="J353" s="35">
        <f t="shared" si="10"/>
        <v>-160727</v>
      </c>
      <c r="K353" s="20"/>
    </row>
    <row r="354" spans="1:11" s="9" customFormat="1" ht="18.75" x14ac:dyDescent="0.3">
      <c r="A354" s="19">
        <v>46251</v>
      </c>
      <c r="B354" s="17"/>
      <c r="C354" s="17">
        <v>18.55</v>
      </c>
      <c r="D354" s="17">
        <f t="shared" si="13"/>
        <v>4299.6399999999985</v>
      </c>
      <c r="E354" s="18" t="s">
        <v>298</v>
      </c>
      <c r="G354" s="19"/>
      <c r="H354" s="35"/>
      <c r="I354" s="35"/>
      <c r="J354" s="35">
        <f t="shared" si="10"/>
        <v>-160727</v>
      </c>
      <c r="K354" s="20"/>
    </row>
    <row r="355" spans="1:11" s="9" customFormat="1" ht="18.75" x14ac:dyDescent="0.3">
      <c r="A355" s="19">
        <v>46251</v>
      </c>
      <c r="B355" s="17">
        <v>59.64</v>
      </c>
      <c r="C355" s="17"/>
      <c r="D355" s="17">
        <f t="shared" si="13"/>
        <v>4359.2799999999988</v>
      </c>
      <c r="E355" s="18" t="s">
        <v>617</v>
      </c>
      <c r="G355" s="19"/>
      <c r="H355" s="35"/>
      <c r="I355" s="35"/>
      <c r="J355" s="35">
        <f t="shared" si="10"/>
        <v>-160727</v>
      </c>
      <c r="K355" s="20"/>
    </row>
    <row r="356" spans="1:11" s="9" customFormat="1" ht="18.75" x14ac:dyDescent="0.3">
      <c r="A356" s="19">
        <v>46251</v>
      </c>
      <c r="B356" s="17"/>
      <c r="C356" s="17">
        <v>9.1</v>
      </c>
      <c r="D356" s="17">
        <f t="shared" si="13"/>
        <v>4350.1799999999985</v>
      </c>
      <c r="E356" s="20" t="s">
        <v>643</v>
      </c>
      <c r="G356" s="19"/>
      <c r="H356" s="35"/>
      <c r="I356" s="35"/>
      <c r="J356" s="35">
        <f t="shared" si="10"/>
        <v>-160727</v>
      </c>
      <c r="K356" s="20"/>
    </row>
    <row r="357" spans="1:11" s="9" customFormat="1" ht="18.75" x14ac:dyDescent="0.3">
      <c r="A357" s="19">
        <v>46251</v>
      </c>
      <c r="B357" s="17"/>
      <c r="C357" s="17">
        <v>45.17</v>
      </c>
      <c r="D357" s="17">
        <f t="shared" si="13"/>
        <v>4305.0099999999984</v>
      </c>
      <c r="E357" s="18" t="s">
        <v>644</v>
      </c>
      <c r="G357" s="19"/>
      <c r="H357" s="35"/>
      <c r="I357" s="35"/>
      <c r="J357" s="35">
        <f t="shared" si="10"/>
        <v>-160727</v>
      </c>
      <c r="K357" s="20"/>
    </row>
    <row r="358" spans="1:11" s="9" customFormat="1" ht="18.75" x14ac:dyDescent="0.3">
      <c r="A358" s="19">
        <v>46251</v>
      </c>
      <c r="B358" s="17">
        <v>7.74</v>
      </c>
      <c r="C358" s="17"/>
      <c r="D358" s="17">
        <f t="shared" si="13"/>
        <v>4312.7499999999982</v>
      </c>
      <c r="E358" s="18" t="s">
        <v>105</v>
      </c>
      <c r="G358" s="19"/>
      <c r="H358" s="35"/>
      <c r="I358" s="35"/>
      <c r="J358" s="35">
        <f t="shared" si="10"/>
        <v>-160727</v>
      </c>
      <c r="K358" s="20"/>
    </row>
    <row r="359" spans="1:11" s="9" customFormat="1" ht="18.75" x14ac:dyDescent="0.3">
      <c r="A359" s="19">
        <v>46251</v>
      </c>
      <c r="B359" s="17"/>
      <c r="C359" s="17">
        <v>7.74</v>
      </c>
      <c r="D359" s="17">
        <f t="shared" si="13"/>
        <v>4305.0099999999984</v>
      </c>
      <c r="E359" s="18" t="s">
        <v>646</v>
      </c>
      <c r="G359" s="19"/>
      <c r="H359" s="35"/>
      <c r="I359" s="35"/>
      <c r="J359" s="35">
        <f t="shared" si="10"/>
        <v>-160727</v>
      </c>
      <c r="K359" s="20"/>
    </row>
    <row r="360" spans="1:11" s="9" customFormat="1" ht="18.75" x14ac:dyDescent="0.3">
      <c r="A360" s="19">
        <v>46252</v>
      </c>
      <c r="B360" s="17"/>
      <c r="C360" s="17">
        <v>480.22</v>
      </c>
      <c r="D360" s="17">
        <f t="shared" si="13"/>
        <v>3824.7899999999981</v>
      </c>
      <c r="E360" s="18" t="s">
        <v>654</v>
      </c>
      <c r="G360" s="19"/>
      <c r="H360" s="35"/>
      <c r="I360" s="35"/>
      <c r="J360" s="35">
        <f t="shared" si="10"/>
        <v>-160727</v>
      </c>
      <c r="K360" s="20"/>
    </row>
    <row r="361" spans="1:11" s="9" customFormat="1" ht="18.75" x14ac:dyDescent="0.3">
      <c r="A361" s="19">
        <v>46252</v>
      </c>
      <c r="B361" s="17"/>
      <c r="C361" s="17">
        <v>279.39999999999998</v>
      </c>
      <c r="D361" s="17">
        <f t="shared" si="13"/>
        <v>3545.3899999999981</v>
      </c>
      <c r="E361" s="18" t="s">
        <v>656</v>
      </c>
      <c r="G361" s="19"/>
      <c r="H361" s="35"/>
      <c r="I361" s="35"/>
      <c r="J361" s="35">
        <f t="shared" si="10"/>
        <v>-160727</v>
      </c>
      <c r="K361" s="20"/>
    </row>
    <row r="362" spans="1:11" s="9" customFormat="1" ht="18.75" x14ac:dyDescent="0.3">
      <c r="A362" s="19">
        <v>46252</v>
      </c>
      <c r="B362" s="17"/>
      <c r="C362" s="17">
        <v>24.61</v>
      </c>
      <c r="D362" s="17">
        <f t="shared" si="13"/>
        <v>3520.7799999999979</v>
      </c>
      <c r="E362" s="18" t="s">
        <v>657</v>
      </c>
      <c r="G362" s="19"/>
      <c r="H362" s="35"/>
      <c r="I362" s="35"/>
      <c r="J362" s="35">
        <f t="shared" si="10"/>
        <v>-160727</v>
      </c>
      <c r="K362" s="20"/>
    </row>
    <row r="363" spans="1:11" s="9" customFormat="1" ht="18.75" x14ac:dyDescent="0.3">
      <c r="A363" s="19">
        <v>46252</v>
      </c>
      <c r="B363" s="17"/>
      <c r="C363" s="17">
        <v>198.57</v>
      </c>
      <c r="D363" s="17">
        <f t="shared" si="13"/>
        <v>3322.2099999999978</v>
      </c>
      <c r="E363" s="18" t="s">
        <v>658</v>
      </c>
      <c r="G363" s="19"/>
      <c r="H363" s="35"/>
      <c r="I363" s="35"/>
      <c r="J363" s="35">
        <f t="shared" si="10"/>
        <v>-160727</v>
      </c>
      <c r="K363" s="20"/>
    </row>
    <row r="364" spans="1:11" s="9" customFormat="1" ht="18.75" x14ac:dyDescent="0.3">
      <c r="A364" s="19">
        <v>46252</v>
      </c>
      <c r="B364" s="17"/>
      <c r="C364" s="17">
        <v>59.64</v>
      </c>
      <c r="D364" s="17">
        <f t="shared" si="13"/>
        <v>3262.5699999999979</v>
      </c>
      <c r="E364" s="18" t="s">
        <v>303</v>
      </c>
      <c r="G364" s="19"/>
      <c r="H364" s="35"/>
      <c r="I364" s="35"/>
      <c r="J364" s="35">
        <f t="shared" si="10"/>
        <v>-160727</v>
      </c>
      <c r="K364" s="20"/>
    </row>
    <row r="365" spans="1:11" s="9" customFormat="1" ht="18.75" x14ac:dyDescent="0.3">
      <c r="A365" s="19">
        <v>46252</v>
      </c>
      <c r="B365" s="17"/>
      <c r="C365" s="17">
        <v>66.38</v>
      </c>
      <c r="D365" s="17">
        <f t="shared" si="13"/>
        <v>3196.1899999999978</v>
      </c>
      <c r="E365" s="18" t="s">
        <v>664</v>
      </c>
      <c r="G365" s="19"/>
      <c r="H365" s="35"/>
      <c r="I365" s="35"/>
      <c r="J365" s="35">
        <f t="shared" si="10"/>
        <v>-160727</v>
      </c>
      <c r="K365" s="20"/>
    </row>
    <row r="366" spans="1:11" s="9" customFormat="1" ht="18.75" x14ac:dyDescent="0.3">
      <c r="A366" s="19">
        <v>46252</v>
      </c>
      <c r="B366" s="17"/>
      <c r="C366" s="17">
        <v>31.2</v>
      </c>
      <c r="D366" s="17">
        <f t="shared" si="13"/>
        <v>3164.989999999998</v>
      </c>
      <c r="E366" s="18" t="s">
        <v>225</v>
      </c>
      <c r="G366" s="19"/>
      <c r="H366" s="35"/>
      <c r="I366" s="35"/>
      <c r="J366" s="35">
        <f t="shared" si="10"/>
        <v>-160727</v>
      </c>
      <c r="K366" s="20"/>
    </row>
    <row r="367" spans="1:11" s="9" customFormat="1" ht="18.75" x14ac:dyDescent="0.3">
      <c r="A367" s="19">
        <v>46252</v>
      </c>
      <c r="B367" s="17"/>
      <c r="C367" s="17">
        <v>196.98</v>
      </c>
      <c r="D367" s="17">
        <f t="shared" si="13"/>
        <v>2968.0099999999979</v>
      </c>
      <c r="E367" s="18" t="s">
        <v>225</v>
      </c>
      <c r="G367" s="19"/>
      <c r="H367" s="35"/>
      <c r="I367" s="35"/>
      <c r="J367" s="35">
        <f t="shared" si="10"/>
        <v>-160727</v>
      </c>
      <c r="K367" s="20"/>
    </row>
    <row r="368" spans="1:11" s="9" customFormat="1" ht="18.75" x14ac:dyDescent="0.3">
      <c r="A368" s="19">
        <v>46252</v>
      </c>
      <c r="B368" s="17"/>
      <c r="C368" s="17">
        <v>39.409999999999997</v>
      </c>
      <c r="D368" s="17">
        <f t="shared" si="13"/>
        <v>2928.5999999999981</v>
      </c>
      <c r="E368" s="18" t="s">
        <v>225</v>
      </c>
      <c r="G368" s="19"/>
      <c r="H368" s="35"/>
      <c r="I368" s="35"/>
      <c r="J368" s="35">
        <f t="shared" si="10"/>
        <v>-160727</v>
      </c>
      <c r="K368" s="20"/>
    </row>
    <row r="369" spans="1:11" s="9" customFormat="1" ht="18.75" x14ac:dyDescent="0.3">
      <c r="A369" s="19">
        <v>46252</v>
      </c>
      <c r="B369" s="17">
        <v>669.93</v>
      </c>
      <c r="C369" s="17"/>
      <c r="D369" s="17">
        <f t="shared" si="13"/>
        <v>3598.5299999999979</v>
      </c>
      <c r="E369" s="18" t="s">
        <v>105</v>
      </c>
      <c r="G369" s="19"/>
      <c r="H369" s="35"/>
      <c r="I369" s="35"/>
      <c r="J369" s="35">
        <f t="shared" si="10"/>
        <v>-160727</v>
      </c>
      <c r="K369" s="20"/>
    </row>
    <row r="370" spans="1:11" s="9" customFormat="1" ht="18.75" x14ac:dyDescent="0.3">
      <c r="A370" s="19">
        <v>46252</v>
      </c>
      <c r="B370" s="17">
        <v>81.38</v>
      </c>
      <c r="C370" s="17"/>
      <c r="D370" s="17">
        <f t="shared" si="13"/>
        <v>3679.909999999998</v>
      </c>
      <c r="E370" s="18" t="s">
        <v>105</v>
      </c>
      <c r="G370" s="19"/>
      <c r="H370" s="35"/>
      <c r="I370" s="35"/>
      <c r="J370" s="35">
        <f t="shared" si="10"/>
        <v>-160727</v>
      </c>
      <c r="K370" s="20"/>
    </row>
    <row r="371" spans="1:11" s="9" customFormat="1" ht="18.75" x14ac:dyDescent="0.3">
      <c r="A371" s="19">
        <v>46252</v>
      </c>
      <c r="B371" s="17">
        <v>31.2</v>
      </c>
      <c r="C371" s="17"/>
      <c r="D371" s="17">
        <f t="shared" si="13"/>
        <v>3711.1099999999979</v>
      </c>
      <c r="E371" s="18" t="s">
        <v>105</v>
      </c>
      <c r="G371" s="19"/>
      <c r="H371" s="35"/>
      <c r="I371" s="35"/>
      <c r="J371" s="35">
        <f t="shared" si="10"/>
        <v>-160727</v>
      </c>
      <c r="K371" s="20"/>
    </row>
    <row r="372" spans="1:11" s="9" customFormat="1" ht="18.75" x14ac:dyDescent="0.3">
      <c r="A372" s="19">
        <v>46252</v>
      </c>
      <c r="B372" s="17">
        <v>101.95</v>
      </c>
      <c r="C372" s="17"/>
      <c r="D372" s="17">
        <f t="shared" si="13"/>
        <v>3813.0599999999977</v>
      </c>
      <c r="E372" s="18" t="s">
        <v>105</v>
      </c>
      <c r="G372" s="19"/>
      <c r="H372" s="35"/>
      <c r="I372" s="35"/>
      <c r="J372" s="35">
        <f t="shared" si="10"/>
        <v>-160727</v>
      </c>
      <c r="K372" s="20"/>
    </row>
    <row r="373" spans="1:11" s="9" customFormat="1" ht="18.75" x14ac:dyDescent="0.3">
      <c r="A373" s="19">
        <v>46252</v>
      </c>
      <c r="B373" s="17">
        <v>196.86</v>
      </c>
      <c r="C373" s="17"/>
      <c r="D373" s="17">
        <f t="shared" si="13"/>
        <v>4009.9199999999978</v>
      </c>
      <c r="E373" s="18" t="s">
        <v>105</v>
      </c>
      <c r="G373" s="19"/>
      <c r="H373" s="35"/>
      <c r="I373" s="35"/>
      <c r="J373" s="35">
        <f t="shared" si="10"/>
        <v>-160727</v>
      </c>
      <c r="K373" s="20"/>
    </row>
    <row r="374" spans="1:11" s="9" customFormat="1" ht="18.75" x14ac:dyDescent="0.3">
      <c r="A374" s="19">
        <v>46252</v>
      </c>
      <c r="B374" s="17">
        <v>40.869999999999997</v>
      </c>
      <c r="C374" s="17"/>
      <c r="D374" s="17">
        <f t="shared" si="13"/>
        <v>4050.7899999999977</v>
      </c>
      <c r="E374" s="18" t="s">
        <v>105</v>
      </c>
      <c r="G374" s="19"/>
      <c r="H374" s="35"/>
      <c r="I374" s="35"/>
      <c r="J374" s="35">
        <f t="shared" si="10"/>
        <v>-160727</v>
      </c>
      <c r="K374" s="20"/>
    </row>
    <row r="375" spans="1:11" s="9" customFormat="1" ht="18.75" x14ac:dyDescent="0.3">
      <c r="A375" s="19">
        <v>46252</v>
      </c>
      <c r="B375" s="17">
        <v>307.26</v>
      </c>
      <c r="C375" s="17"/>
      <c r="D375" s="17">
        <f t="shared" si="13"/>
        <v>4358.0499999999975</v>
      </c>
      <c r="E375" s="18" t="s">
        <v>105</v>
      </c>
      <c r="G375" s="19"/>
      <c r="H375" s="35"/>
      <c r="I375" s="35"/>
      <c r="J375" s="35">
        <f t="shared" si="10"/>
        <v>-160727</v>
      </c>
      <c r="K375" s="20"/>
    </row>
    <row r="376" spans="1:11" s="9" customFormat="1" ht="18.75" x14ac:dyDescent="0.3">
      <c r="A376" s="19">
        <v>46253</v>
      </c>
      <c r="B376" s="17">
        <v>221.31</v>
      </c>
      <c r="C376" s="17"/>
      <c r="D376" s="17">
        <f t="shared" si="13"/>
        <v>4579.3599999999979</v>
      </c>
      <c r="E376" s="18" t="s">
        <v>663</v>
      </c>
      <c r="G376" s="19"/>
      <c r="H376" s="35"/>
      <c r="I376" s="35"/>
      <c r="J376" s="35">
        <f>J363+H376-I376</f>
        <v>-160727</v>
      </c>
      <c r="K376" s="20"/>
    </row>
    <row r="377" spans="1:11" s="9" customFormat="1" ht="18.75" x14ac:dyDescent="0.3">
      <c r="A377" s="19">
        <v>46253</v>
      </c>
      <c r="B377" s="17"/>
      <c r="C377" s="17">
        <v>221.31</v>
      </c>
      <c r="D377" s="17">
        <f t="shared" si="13"/>
        <v>4358.0499999999975</v>
      </c>
      <c r="E377" s="18" t="s">
        <v>663</v>
      </c>
      <c r="G377" s="19"/>
      <c r="H377" s="35"/>
      <c r="I377" s="35"/>
      <c r="J377" s="35">
        <f t="shared" si="10"/>
        <v>-160727</v>
      </c>
      <c r="K377" s="20"/>
    </row>
    <row r="378" spans="1:11" s="9" customFormat="1" ht="18.75" x14ac:dyDescent="0.3">
      <c r="A378" s="19">
        <v>46253</v>
      </c>
      <c r="B378" s="17"/>
      <c r="C378" s="17">
        <v>1.56</v>
      </c>
      <c r="D378" s="17">
        <f t="shared" si="13"/>
        <v>4356.4899999999971</v>
      </c>
      <c r="E378" s="18" t="s">
        <v>225</v>
      </c>
      <c r="G378" s="19"/>
      <c r="H378" s="35"/>
      <c r="I378" s="35"/>
      <c r="J378" s="35">
        <f t="shared" si="10"/>
        <v>-160727</v>
      </c>
      <c r="K378" s="20"/>
    </row>
    <row r="379" spans="1:11" s="9" customFormat="1" ht="18.75" x14ac:dyDescent="0.3">
      <c r="A379" s="19">
        <v>46253</v>
      </c>
      <c r="B379" s="17">
        <v>233.6</v>
      </c>
      <c r="C379" s="17"/>
      <c r="D379" s="17">
        <f t="shared" si="13"/>
        <v>4590.0899999999974</v>
      </c>
      <c r="E379" s="18" t="s">
        <v>105</v>
      </c>
      <c r="G379" s="19"/>
      <c r="H379" s="35"/>
      <c r="I379" s="35"/>
      <c r="J379" s="35">
        <f t="shared" si="10"/>
        <v>-160727</v>
      </c>
      <c r="K379" s="20"/>
    </row>
    <row r="380" spans="1:11" s="9" customFormat="1" ht="18.75" x14ac:dyDescent="0.3">
      <c r="A380" s="19">
        <v>46253</v>
      </c>
      <c r="B380" s="17">
        <v>131.43</v>
      </c>
      <c r="C380" s="17"/>
      <c r="D380" s="17">
        <f t="shared" si="13"/>
        <v>4721.5199999999977</v>
      </c>
      <c r="E380" s="18" t="s">
        <v>105</v>
      </c>
      <c r="G380" s="19"/>
      <c r="H380" s="35"/>
      <c r="I380" s="35"/>
      <c r="J380" s="35">
        <f t="shared" si="10"/>
        <v>-160727</v>
      </c>
      <c r="K380" s="20"/>
    </row>
    <row r="381" spans="1:11" s="9" customFormat="1" ht="18.75" x14ac:dyDescent="0.3">
      <c r="A381" s="19">
        <v>46253</v>
      </c>
      <c r="B381" s="17">
        <v>1.45</v>
      </c>
      <c r="C381" s="17"/>
      <c r="D381" s="17">
        <f t="shared" si="13"/>
        <v>4722.9699999999975</v>
      </c>
      <c r="E381" s="18" t="s">
        <v>105</v>
      </c>
      <c r="G381" s="19"/>
      <c r="H381" s="35"/>
      <c r="I381" s="35"/>
      <c r="J381" s="35">
        <f t="shared" si="10"/>
        <v>-160727</v>
      </c>
      <c r="K381" s="20"/>
    </row>
    <row r="382" spans="1:11" s="9" customFormat="1" ht="18.75" x14ac:dyDescent="0.3">
      <c r="A382" s="19">
        <v>46253</v>
      </c>
      <c r="B382" s="17">
        <v>428.75</v>
      </c>
      <c r="C382" s="17"/>
      <c r="D382" s="17">
        <f t="shared" si="13"/>
        <v>5151.7199999999975</v>
      </c>
      <c r="E382" s="18" t="s">
        <v>105</v>
      </c>
      <c r="G382" s="19"/>
      <c r="H382" s="35"/>
      <c r="I382" s="35"/>
      <c r="J382" s="35">
        <f t="shared" si="10"/>
        <v>-160727</v>
      </c>
      <c r="K382" s="20"/>
    </row>
    <row r="383" spans="1:11" s="9" customFormat="1" ht="18.75" x14ac:dyDescent="0.3">
      <c r="A383" s="19">
        <v>46253</v>
      </c>
      <c r="B383" s="17">
        <v>251.75</v>
      </c>
      <c r="C383" s="17"/>
      <c r="D383" s="17">
        <f t="shared" si="13"/>
        <v>5403.4699999999975</v>
      </c>
      <c r="E383" s="18" t="s">
        <v>105</v>
      </c>
      <c r="G383" s="19"/>
      <c r="H383" s="35"/>
      <c r="I383" s="35"/>
      <c r="J383" s="35">
        <f t="shared" si="10"/>
        <v>-160727</v>
      </c>
      <c r="K383" s="20"/>
    </row>
    <row r="384" spans="1:11" s="9" customFormat="1" ht="18.75" x14ac:dyDescent="0.3">
      <c r="A384" s="19">
        <v>46253</v>
      </c>
      <c r="B384" s="17">
        <v>222.42</v>
      </c>
      <c r="C384" s="17"/>
      <c r="D384" s="17">
        <f t="shared" si="13"/>
        <v>5625.8899999999976</v>
      </c>
      <c r="E384" s="18" t="s">
        <v>105</v>
      </c>
      <c r="G384" s="19"/>
      <c r="H384" s="35"/>
      <c r="I384" s="35"/>
      <c r="J384" s="35">
        <f t="shared" si="10"/>
        <v>-160727</v>
      </c>
      <c r="K384" s="20"/>
    </row>
    <row r="385" spans="1:11" s="9" customFormat="1" ht="18.75" x14ac:dyDescent="0.3">
      <c r="A385" s="19">
        <v>46253</v>
      </c>
      <c r="B385" s="17"/>
      <c r="C385" s="17">
        <v>35.81</v>
      </c>
      <c r="D385" s="17">
        <f t="shared" si="13"/>
        <v>5590.0799999999972</v>
      </c>
      <c r="E385" s="18" t="s">
        <v>665</v>
      </c>
      <c r="G385" s="19"/>
      <c r="H385" s="35"/>
      <c r="I385" s="35"/>
      <c r="J385" s="35">
        <f t="shared" si="10"/>
        <v>-160727</v>
      </c>
      <c r="K385" s="20"/>
    </row>
    <row r="386" spans="1:11" s="9" customFormat="1" ht="18.75" x14ac:dyDescent="0.3">
      <c r="A386" s="19">
        <v>46253</v>
      </c>
      <c r="B386" s="17"/>
      <c r="C386" s="17">
        <v>1.56</v>
      </c>
      <c r="D386" s="17">
        <f t="shared" si="13"/>
        <v>5588.5199999999968</v>
      </c>
      <c r="E386" s="18" t="s">
        <v>666</v>
      </c>
      <c r="G386" s="19"/>
      <c r="H386" s="35"/>
      <c r="I386" s="35"/>
      <c r="J386" s="35">
        <f t="shared" si="10"/>
        <v>-160727</v>
      </c>
      <c r="K386" s="20"/>
    </row>
    <row r="387" spans="1:11" s="9" customFormat="1" ht="18.75" x14ac:dyDescent="0.3">
      <c r="A387" s="19">
        <v>46253</v>
      </c>
      <c r="B387" s="17"/>
      <c r="C387" s="17">
        <v>59.93</v>
      </c>
      <c r="D387" s="17">
        <f t="shared" si="13"/>
        <v>5528.5899999999965</v>
      </c>
      <c r="E387" s="18" t="s">
        <v>668</v>
      </c>
      <c r="G387" s="19"/>
      <c r="H387" s="35"/>
      <c r="I387" s="35"/>
      <c r="J387" s="35">
        <f t="shared" si="10"/>
        <v>-160727</v>
      </c>
      <c r="K387" s="20"/>
    </row>
    <row r="388" spans="1:11" s="9" customFormat="1" ht="18.75" x14ac:dyDescent="0.3">
      <c r="A388" s="19">
        <v>46254</v>
      </c>
      <c r="B388" s="17"/>
      <c r="C388" s="17">
        <v>56.05</v>
      </c>
      <c r="D388" s="17">
        <f t="shared" si="13"/>
        <v>5472.5399999999963</v>
      </c>
      <c r="E388" s="18" t="s">
        <v>671</v>
      </c>
      <c r="G388" s="19"/>
      <c r="H388" s="35"/>
      <c r="I388" s="35"/>
      <c r="J388" s="35">
        <f t="shared" si="10"/>
        <v>-160727</v>
      </c>
      <c r="K388" s="20"/>
    </row>
    <row r="389" spans="1:11" s="9" customFormat="1" ht="18.75" x14ac:dyDescent="0.3">
      <c r="A389" s="19">
        <v>46254</v>
      </c>
      <c r="B389" s="17"/>
      <c r="C389" s="17">
        <v>239.36</v>
      </c>
      <c r="D389" s="17">
        <f t="shared" si="13"/>
        <v>5233.1799999999967</v>
      </c>
      <c r="E389" s="18" t="s">
        <v>672</v>
      </c>
      <c r="G389" s="19"/>
      <c r="H389" s="35"/>
      <c r="I389" s="35"/>
      <c r="J389" s="35">
        <f t="shared" si="10"/>
        <v>-160727</v>
      </c>
      <c r="K389" s="20"/>
    </row>
    <row r="390" spans="1:11" s="9" customFormat="1" ht="18.75" x14ac:dyDescent="0.3">
      <c r="A390" s="19">
        <v>46254</v>
      </c>
      <c r="B390" s="17">
        <v>16.8</v>
      </c>
      <c r="C390" s="17"/>
      <c r="D390" s="17">
        <f t="shared" si="13"/>
        <v>5249.9799999999968</v>
      </c>
      <c r="E390" s="18" t="s">
        <v>664</v>
      </c>
      <c r="G390" s="19"/>
      <c r="H390" s="35"/>
      <c r="I390" s="35"/>
      <c r="J390" s="35">
        <f t="shared" si="10"/>
        <v>-160727</v>
      </c>
      <c r="K390" s="20"/>
    </row>
    <row r="391" spans="1:11" s="9" customFormat="1" ht="18.75" x14ac:dyDescent="0.3">
      <c r="A391" s="19">
        <v>46254</v>
      </c>
      <c r="B391" s="17">
        <v>279.12</v>
      </c>
      <c r="C391" s="17"/>
      <c r="D391" s="17">
        <f t="shared" si="13"/>
        <v>5529.0999999999967</v>
      </c>
      <c r="E391" s="18" t="s">
        <v>105</v>
      </c>
      <c r="G391" s="19"/>
      <c r="H391" s="35"/>
      <c r="I391" s="35"/>
      <c r="J391" s="35">
        <f t="shared" si="10"/>
        <v>-160727</v>
      </c>
      <c r="K391" s="20"/>
    </row>
    <row r="392" spans="1:11" s="9" customFormat="1" ht="18.75" x14ac:dyDescent="0.3">
      <c r="A392" s="19">
        <v>46254</v>
      </c>
      <c r="B392" s="17">
        <v>242.08</v>
      </c>
      <c r="C392" s="17"/>
      <c r="D392" s="17">
        <f t="shared" ref="D392:D530" si="14">D391+B392-C392</f>
        <v>5771.1799999999967</v>
      </c>
      <c r="E392" s="18" t="s">
        <v>105</v>
      </c>
      <c r="G392" s="19"/>
      <c r="H392" s="35"/>
      <c r="I392" s="35"/>
      <c r="J392" s="35">
        <f t="shared" si="10"/>
        <v>-160727</v>
      </c>
      <c r="K392" s="20"/>
    </row>
    <row r="393" spans="1:11" s="9" customFormat="1" ht="18.75" x14ac:dyDescent="0.3">
      <c r="A393" s="19">
        <v>46254</v>
      </c>
      <c r="B393" s="17">
        <v>180.35</v>
      </c>
      <c r="C393" s="17"/>
      <c r="D393" s="17">
        <f t="shared" si="14"/>
        <v>5951.529999999997</v>
      </c>
      <c r="E393" s="18" t="s">
        <v>105</v>
      </c>
      <c r="G393" s="19"/>
      <c r="H393" s="35"/>
      <c r="I393" s="35"/>
      <c r="J393" s="35">
        <f t="shared" si="10"/>
        <v>-160727</v>
      </c>
      <c r="K393" s="20"/>
    </row>
    <row r="394" spans="1:11" s="9" customFormat="1" ht="18.75" x14ac:dyDescent="0.3">
      <c r="A394" s="19">
        <v>46254</v>
      </c>
      <c r="B394" s="17">
        <v>132.97999999999999</v>
      </c>
      <c r="C394" s="17"/>
      <c r="D394" s="17">
        <f t="shared" si="14"/>
        <v>6084.5099999999966</v>
      </c>
      <c r="E394" s="18" t="s">
        <v>105</v>
      </c>
      <c r="G394" s="19"/>
      <c r="H394" s="35"/>
      <c r="I394" s="35"/>
      <c r="J394" s="35">
        <f t="shared" si="10"/>
        <v>-160727</v>
      </c>
      <c r="K394" s="20"/>
    </row>
    <row r="395" spans="1:11" s="9" customFormat="1" ht="18.75" x14ac:dyDescent="0.3">
      <c r="A395" s="19">
        <v>46254</v>
      </c>
      <c r="B395" s="17">
        <v>5.01</v>
      </c>
      <c r="C395" s="17"/>
      <c r="D395" s="17">
        <f t="shared" si="14"/>
        <v>6089.5199999999968</v>
      </c>
      <c r="E395" s="18" t="s">
        <v>105</v>
      </c>
      <c r="G395" s="19"/>
      <c r="H395" s="35"/>
      <c r="I395" s="35"/>
      <c r="J395" s="35">
        <f t="shared" si="10"/>
        <v>-160727</v>
      </c>
      <c r="K395" s="20"/>
    </row>
    <row r="396" spans="1:11" s="9" customFormat="1" ht="18.75" x14ac:dyDescent="0.3">
      <c r="A396" s="19">
        <v>46254</v>
      </c>
      <c r="B396" s="17">
        <v>248.6</v>
      </c>
      <c r="C396" s="17"/>
      <c r="D396" s="17">
        <f t="shared" si="14"/>
        <v>6338.1199999999972</v>
      </c>
      <c r="E396" s="18" t="s">
        <v>105</v>
      </c>
      <c r="G396" s="19"/>
      <c r="H396" s="35"/>
      <c r="I396" s="35"/>
      <c r="J396" s="35">
        <f t="shared" si="10"/>
        <v>-160727</v>
      </c>
      <c r="K396" s="20"/>
    </row>
    <row r="397" spans="1:11" s="9" customFormat="1" ht="18.75" x14ac:dyDescent="0.3">
      <c r="A397" s="19">
        <v>46254</v>
      </c>
      <c r="B397" s="17"/>
      <c r="C397" s="17">
        <v>19.32</v>
      </c>
      <c r="D397" s="17">
        <f t="shared" si="14"/>
        <v>6318.7999999999975</v>
      </c>
      <c r="E397" s="18" t="s">
        <v>225</v>
      </c>
      <c r="G397" s="19"/>
      <c r="H397" s="35"/>
      <c r="I397" s="35"/>
      <c r="J397" s="35">
        <f t="shared" si="10"/>
        <v>-160727</v>
      </c>
      <c r="K397" s="20"/>
    </row>
    <row r="398" spans="1:11" s="9" customFormat="1" ht="18.75" x14ac:dyDescent="0.3">
      <c r="A398" s="19">
        <v>46254</v>
      </c>
      <c r="B398" s="17"/>
      <c r="C398" s="17">
        <v>199.53</v>
      </c>
      <c r="D398" s="17">
        <f t="shared" si="14"/>
        <v>6119.2699999999977</v>
      </c>
      <c r="E398" s="18" t="s">
        <v>225</v>
      </c>
      <c r="G398" s="19"/>
      <c r="H398" s="35"/>
      <c r="I398" s="35"/>
      <c r="J398" s="35">
        <f t="shared" si="10"/>
        <v>-160727</v>
      </c>
      <c r="K398" s="20"/>
    </row>
    <row r="399" spans="1:11" s="9" customFormat="1" ht="18.75" x14ac:dyDescent="0.3">
      <c r="A399" s="19">
        <v>46254</v>
      </c>
      <c r="B399" s="17"/>
      <c r="C399" s="17">
        <v>138.09</v>
      </c>
      <c r="D399" s="17">
        <f t="shared" si="14"/>
        <v>5981.1799999999976</v>
      </c>
      <c r="E399" s="18" t="s">
        <v>225</v>
      </c>
      <c r="G399" s="19"/>
      <c r="H399" s="35"/>
      <c r="I399" s="35"/>
      <c r="J399" s="35">
        <f t="shared" si="10"/>
        <v>-160727</v>
      </c>
      <c r="K399" s="20"/>
    </row>
    <row r="400" spans="1:11" s="9" customFormat="1" ht="18.75" x14ac:dyDescent="0.3">
      <c r="A400" s="19">
        <v>46255</v>
      </c>
      <c r="B400" s="17"/>
      <c r="C400" s="17">
        <f>1.49+73.15</f>
        <v>74.64</v>
      </c>
      <c r="D400" s="17">
        <f t="shared" si="14"/>
        <v>5906.5399999999972</v>
      </c>
      <c r="E400" s="18" t="s">
        <v>676</v>
      </c>
      <c r="G400" s="19"/>
      <c r="H400" s="35"/>
      <c r="I400" s="35"/>
      <c r="J400" s="35">
        <f t="shared" si="10"/>
        <v>-160727</v>
      </c>
      <c r="K400" s="20"/>
    </row>
    <row r="401" spans="1:11" s="9" customFormat="1" ht="18.75" x14ac:dyDescent="0.3">
      <c r="A401" s="19">
        <v>46255</v>
      </c>
      <c r="B401" s="17"/>
      <c r="C401" s="17">
        <f>589.01+8.05</f>
        <v>597.05999999999995</v>
      </c>
      <c r="D401" s="17">
        <f t="shared" si="14"/>
        <v>5309.4799999999977</v>
      </c>
      <c r="E401" s="18" t="s">
        <v>678</v>
      </c>
      <c r="G401" s="19"/>
      <c r="H401" s="35"/>
      <c r="I401" s="35"/>
      <c r="J401" s="35">
        <f t="shared" si="10"/>
        <v>-160727</v>
      </c>
      <c r="K401" s="20"/>
    </row>
    <row r="402" spans="1:11" s="9" customFormat="1" ht="18.75" x14ac:dyDescent="0.3">
      <c r="A402" s="19">
        <v>46255</v>
      </c>
      <c r="B402" s="17"/>
      <c r="C402" s="17">
        <v>157.37</v>
      </c>
      <c r="D402" s="17">
        <f t="shared" si="14"/>
        <v>5152.1099999999979</v>
      </c>
      <c r="E402" s="18" t="s">
        <v>679</v>
      </c>
      <c r="G402" s="19"/>
      <c r="H402" s="35"/>
      <c r="I402" s="35"/>
      <c r="J402" s="35">
        <f t="shared" si="10"/>
        <v>-160727</v>
      </c>
      <c r="K402" s="20"/>
    </row>
    <row r="403" spans="1:11" s="9" customFormat="1" ht="18.75" x14ac:dyDescent="0.3">
      <c r="A403" s="19">
        <v>46255</v>
      </c>
      <c r="B403" s="17">
        <v>20.27</v>
      </c>
      <c r="C403" s="17"/>
      <c r="D403" s="17">
        <f t="shared" si="14"/>
        <v>5172.3799999999983</v>
      </c>
      <c r="E403" s="18" t="s">
        <v>680</v>
      </c>
      <c r="G403" s="19"/>
      <c r="H403" s="35"/>
      <c r="I403" s="35"/>
      <c r="J403" s="35">
        <f t="shared" si="10"/>
        <v>-160727</v>
      </c>
      <c r="K403" s="20"/>
    </row>
    <row r="404" spans="1:11" s="9" customFormat="1" ht="18.75" x14ac:dyDescent="0.3">
      <c r="A404" s="19">
        <v>46255</v>
      </c>
      <c r="B404" s="17">
        <v>112.75</v>
      </c>
      <c r="C404" s="17"/>
      <c r="D404" s="17">
        <f t="shared" si="14"/>
        <v>5285.1299999999983</v>
      </c>
      <c r="E404" s="18" t="s">
        <v>681</v>
      </c>
      <c r="G404" s="19"/>
      <c r="H404" s="35"/>
      <c r="I404" s="35"/>
      <c r="J404" s="35">
        <f t="shared" si="10"/>
        <v>-160727</v>
      </c>
      <c r="K404" s="20"/>
    </row>
    <row r="405" spans="1:11" s="9" customFormat="1" ht="18.75" x14ac:dyDescent="0.3">
      <c r="A405" s="19">
        <v>46255</v>
      </c>
      <c r="B405" s="17"/>
      <c r="C405" s="17">
        <v>112.7</v>
      </c>
      <c r="D405" s="17">
        <f t="shared" si="14"/>
        <v>5172.4299999999985</v>
      </c>
      <c r="E405" s="18" t="s">
        <v>279</v>
      </c>
      <c r="G405" s="19"/>
      <c r="H405" s="35"/>
      <c r="I405" s="35"/>
      <c r="J405" s="35">
        <f t="shared" si="10"/>
        <v>-160727</v>
      </c>
      <c r="K405" s="20"/>
    </row>
    <row r="406" spans="1:11" s="9" customFormat="1" ht="18.75" x14ac:dyDescent="0.3">
      <c r="A406" s="19">
        <v>46255</v>
      </c>
      <c r="B406" s="17"/>
      <c r="C406" s="17">
        <v>20.37</v>
      </c>
      <c r="D406" s="17">
        <f t="shared" si="14"/>
        <v>5152.0599999999986</v>
      </c>
      <c r="E406" s="18" t="s">
        <v>225</v>
      </c>
      <c r="G406" s="19"/>
      <c r="H406" s="35"/>
      <c r="I406" s="35"/>
      <c r="J406" s="35">
        <f t="shared" si="10"/>
        <v>-160727</v>
      </c>
      <c r="K406" s="20"/>
    </row>
    <row r="407" spans="1:11" s="9" customFormat="1" ht="18.75" x14ac:dyDescent="0.3">
      <c r="A407" s="19">
        <v>46255</v>
      </c>
      <c r="B407" s="17"/>
      <c r="C407" s="17">
        <v>3.87</v>
      </c>
      <c r="D407" s="17">
        <f t="shared" si="14"/>
        <v>5148.1899999999987</v>
      </c>
      <c r="E407" s="18" t="s">
        <v>225</v>
      </c>
      <c r="G407" s="19"/>
      <c r="H407" s="35"/>
      <c r="I407" s="35"/>
      <c r="J407" s="35">
        <f t="shared" si="10"/>
        <v>-160727</v>
      </c>
      <c r="K407" s="20"/>
    </row>
    <row r="408" spans="1:11" s="9" customFormat="1" ht="18.75" x14ac:dyDescent="0.3">
      <c r="A408" s="19">
        <v>46255</v>
      </c>
      <c r="B408" s="17"/>
      <c r="C408" s="17">
        <v>19.940000000000001</v>
      </c>
      <c r="D408" s="17">
        <f t="shared" si="14"/>
        <v>5128.2499999999991</v>
      </c>
      <c r="E408" s="18" t="s">
        <v>225</v>
      </c>
      <c r="G408" s="19"/>
      <c r="H408" s="35"/>
      <c r="I408" s="35"/>
      <c r="J408" s="35">
        <f t="shared" si="10"/>
        <v>-160727</v>
      </c>
      <c r="K408" s="20"/>
    </row>
    <row r="409" spans="1:11" s="9" customFormat="1" ht="18.75" x14ac:dyDescent="0.3">
      <c r="A409" s="19">
        <v>46255</v>
      </c>
      <c r="B409" s="17"/>
      <c r="C409" s="17">
        <v>5.57</v>
      </c>
      <c r="D409" s="17">
        <f t="shared" si="14"/>
        <v>5122.6799999999994</v>
      </c>
      <c r="E409" s="18" t="s">
        <v>225</v>
      </c>
      <c r="G409" s="19"/>
      <c r="H409" s="35"/>
      <c r="I409" s="35"/>
      <c r="J409" s="35">
        <f t="shared" si="10"/>
        <v>-160727</v>
      </c>
      <c r="K409" s="20"/>
    </row>
    <row r="410" spans="1:11" s="9" customFormat="1" ht="18.75" x14ac:dyDescent="0.3">
      <c r="A410" s="19">
        <v>46255</v>
      </c>
      <c r="B410" s="17">
        <v>121.7</v>
      </c>
      <c r="C410" s="17"/>
      <c r="D410" s="17">
        <f t="shared" si="14"/>
        <v>5244.3799999999992</v>
      </c>
      <c r="E410" s="18" t="s">
        <v>105</v>
      </c>
      <c r="G410" s="19"/>
      <c r="H410" s="35"/>
      <c r="I410" s="35"/>
      <c r="J410" s="35">
        <f t="shared" si="10"/>
        <v>-160727</v>
      </c>
      <c r="K410" s="20"/>
    </row>
    <row r="411" spans="1:11" s="9" customFormat="1" ht="18.75" x14ac:dyDescent="0.3">
      <c r="A411" s="19">
        <v>46255</v>
      </c>
      <c r="B411" s="17">
        <v>347.83</v>
      </c>
      <c r="C411" s="17"/>
      <c r="D411" s="17">
        <f t="shared" si="14"/>
        <v>5592.2099999999991</v>
      </c>
      <c r="E411" s="18" t="s">
        <v>105</v>
      </c>
      <c r="G411" s="19"/>
      <c r="H411" s="35"/>
      <c r="I411" s="35"/>
      <c r="J411" s="35">
        <f t="shared" si="10"/>
        <v>-160727</v>
      </c>
      <c r="K411" s="20"/>
    </row>
    <row r="412" spans="1:11" s="9" customFormat="1" ht="18.75" x14ac:dyDescent="0.3">
      <c r="A412" s="19">
        <v>46255</v>
      </c>
      <c r="B412" s="17">
        <v>101.81</v>
      </c>
      <c r="C412" s="17"/>
      <c r="D412" s="17">
        <f t="shared" si="14"/>
        <v>5694.0199999999995</v>
      </c>
      <c r="E412" s="18" t="s">
        <v>105</v>
      </c>
      <c r="G412" s="19"/>
      <c r="H412" s="35"/>
      <c r="I412" s="35"/>
      <c r="J412" s="35">
        <f t="shared" si="10"/>
        <v>-160727</v>
      </c>
      <c r="K412" s="20"/>
    </row>
    <row r="413" spans="1:11" s="9" customFormat="1" ht="18.75" x14ac:dyDescent="0.3">
      <c r="A413" s="19">
        <v>46255</v>
      </c>
      <c r="B413" s="17">
        <v>103.51</v>
      </c>
      <c r="C413" s="17"/>
      <c r="D413" s="17">
        <f t="shared" si="14"/>
        <v>5797.53</v>
      </c>
      <c r="E413" s="18" t="s">
        <v>105</v>
      </c>
      <c r="G413" s="19"/>
      <c r="H413" s="35"/>
      <c r="I413" s="35"/>
      <c r="J413" s="35">
        <f t="shared" si="10"/>
        <v>-160727</v>
      </c>
      <c r="K413" s="20"/>
    </row>
    <row r="414" spans="1:11" s="9" customFormat="1" ht="18.75" x14ac:dyDescent="0.3">
      <c r="A414" s="19">
        <v>46255</v>
      </c>
      <c r="B414" s="17">
        <v>41.85</v>
      </c>
      <c r="C414" s="17"/>
      <c r="D414" s="17">
        <f t="shared" si="14"/>
        <v>5839.38</v>
      </c>
      <c r="E414" s="18" t="s">
        <v>105</v>
      </c>
      <c r="G414" s="19"/>
      <c r="H414" s="35"/>
      <c r="I414" s="35"/>
      <c r="J414" s="35">
        <f t="shared" si="10"/>
        <v>-160727</v>
      </c>
      <c r="K414" s="20"/>
    </row>
    <row r="415" spans="1:11" s="9" customFormat="1" ht="18.75" x14ac:dyDescent="0.3">
      <c r="A415" s="19">
        <v>46255</v>
      </c>
      <c r="B415" s="17">
        <v>199.53</v>
      </c>
      <c r="C415" s="17"/>
      <c r="D415" s="17">
        <f t="shared" si="14"/>
        <v>6038.91</v>
      </c>
      <c r="E415" s="18" t="s">
        <v>105</v>
      </c>
      <c r="G415" s="19"/>
      <c r="H415" s="35"/>
      <c r="I415" s="35"/>
      <c r="J415" s="35">
        <f t="shared" si="10"/>
        <v>-160727</v>
      </c>
      <c r="K415" s="20"/>
    </row>
    <row r="416" spans="1:11" s="9" customFormat="1" ht="18.75" x14ac:dyDescent="0.3">
      <c r="A416" s="19">
        <v>46258</v>
      </c>
      <c r="B416" s="17"/>
      <c r="C416" s="17">
        <v>2.42</v>
      </c>
      <c r="D416" s="17">
        <f t="shared" si="14"/>
        <v>6036.49</v>
      </c>
      <c r="E416" s="18" t="s">
        <v>298</v>
      </c>
      <c r="G416" s="19"/>
      <c r="H416" s="35"/>
      <c r="I416" s="35"/>
      <c r="J416" s="35">
        <f t="shared" si="10"/>
        <v>-160727</v>
      </c>
      <c r="K416" s="20"/>
    </row>
    <row r="417" spans="1:11" s="9" customFormat="1" ht="18.75" x14ac:dyDescent="0.3">
      <c r="A417" s="19">
        <v>46258</v>
      </c>
      <c r="B417" s="17"/>
      <c r="C417" s="17">
        <f>486.21+4.51</f>
        <v>490.71999999999997</v>
      </c>
      <c r="D417" s="17">
        <f t="shared" si="14"/>
        <v>5545.7699999999995</v>
      </c>
      <c r="E417" s="18" t="s">
        <v>689</v>
      </c>
      <c r="G417" s="19"/>
      <c r="H417" s="35"/>
      <c r="I417" s="35"/>
      <c r="J417" s="35">
        <f t="shared" si="10"/>
        <v>-160727</v>
      </c>
      <c r="K417" s="20"/>
    </row>
    <row r="418" spans="1:11" s="9" customFormat="1" ht="18.75" x14ac:dyDescent="0.3">
      <c r="A418" s="19">
        <v>46258</v>
      </c>
      <c r="B418" s="17"/>
      <c r="C418" s="17">
        <v>18.72</v>
      </c>
      <c r="D418" s="17">
        <f t="shared" si="14"/>
        <v>5527.0499999999993</v>
      </c>
      <c r="E418" s="18" t="s">
        <v>690</v>
      </c>
      <c r="G418" s="19"/>
      <c r="H418" s="35"/>
      <c r="I418" s="35"/>
      <c r="J418" s="35">
        <f t="shared" si="10"/>
        <v>-160727</v>
      </c>
      <c r="K418" s="20"/>
    </row>
    <row r="419" spans="1:11" s="9" customFormat="1" ht="18.75" x14ac:dyDescent="0.3">
      <c r="A419" s="19">
        <v>46258</v>
      </c>
      <c r="B419" s="17"/>
      <c r="C419" s="17">
        <v>128.86000000000001</v>
      </c>
      <c r="D419" s="17">
        <f t="shared" si="14"/>
        <v>5398.19</v>
      </c>
      <c r="E419" s="18" t="s">
        <v>691</v>
      </c>
      <c r="G419" s="19"/>
      <c r="H419" s="35"/>
      <c r="I419" s="35"/>
      <c r="J419" s="35">
        <f t="shared" si="10"/>
        <v>-160727</v>
      </c>
      <c r="K419" s="20"/>
    </row>
    <row r="420" spans="1:11" s="9" customFormat="1" ht="18.75" x14ac:dyDescent="0.3">
      <c r="A420" s="19">
        <v>46258</v>
      </c>
      <c r="B420" s="17">
        <v>831.36</v>
      </c>
      <c r="C420" s="17"/>
      <c r="D420" s="17">
        <f t="shared" si="14"/>
        <v>6229.5499999999993</v>
      </c>
      <c r="E420" s="18" t="s">
        <v>692</v>
      </c>
      <c r="G420" s="19"/>
      <c r="H420" s="35"/>
      <c r="I420" s="35"/>
      <c r="J420" s="35">
        <f t="shared" si="10"/>
        <v>-160727</v>
      </c>
      <c r="K420" s="20"/>
    </row>
    <row r="421" spans="1:11" s="9" customFormat="1" ht="18.75" x14ac:dyDescent="0.3">
      <c r="A421" s="19">
        <v>46258</v>
      </c>
      <c r="B421" s="17">
        <v>6.9</v>
      </c>
      <c r="C421" s="17"/>
      <c r="D421" s="17">
        <f t="shared" si="14"/>
        <v>6236.4499999999989</v>
      </c>
      <c r="E421" s="18" t="s">
        <v>105</v>
      </c>
      <c r="G421" s="19"/>
      <c r="H421" s="35"/>
      <c r="I421" s="35"/>
      <c r="J421" s="35">
        <f t="shared" si="10"/>
        <v>-160727</v>
      </c>
      <c r="K421" s="20"/>
    </row>
    <row r="422" spans="1:11" s="9" customFormat="1" ht="18.75" x14ac:dyDescent="0.3">
      <c r="A422" s="19">
        <v>46258</v>
      </c>
      <c r="B422" s="17">
        <v>11.93</v>
      </c>
      <c r="C422" s="17"/>
      <c r="D422" s="17">
        <f t="shared" si="14"/>
        <v>6248.3799999999992</v>
      </c>
      <c r="E422" s="18" t="s">
        <v>105</v>
      </c>
      <c r="G422" s="19"/>
      <c r="H422" s="35"/>
      <c r="I422" s="35"/>
      <c r="J422" s="35">
        <f t="shared" si="10"/>
        <v>-160727</v>
      </c>
      <c r="K422" s="20"/>
    </row>
    <row r="423" spans="1:11" s="9" customFormat="1" ht="18.75" x14ac:dyDescent="0.3">
      <c r="A423" s="19">
        <v>46258</v>
      </c>
      <c r="B423" s="17">
        <v>265.27999999999997</v>
      </c>
      <c r="C423" s="17"/>
      <c r="D423" s="17">
        <f t="shared" si="14"/>
        <v>6513.6599999999989</v>
      </c>
      <c r="E423" s="18" t="s">
        <v>105</v>
      </c>
      <c r="G423" s="19"/>
      <c r="H423" s="35"/>
      <c r="I423" s="35"/>
      <c r="J423" s="35">
        <f t="shared" si="10"/>
        <v>-160727</v>
      </c>
      <c r="K423" s="20"/>
    </row>
    <row r="424" spans="1:11" s="9" customFormat="1" ht="18.75" x14ac:dyDescent="0.3">
      <c r="A424" s="19">
        <v>46258</v>
      </c>
      <c r="B424" s="17"/>
      <c r="C424" s="17">
        <v>289.47000000000003</v>
      </c>
      <c r="D424" s="17">
        <f t="shared" si="14"/>
        <v>6224.1899999999987</v>
      </c>
      <c r="E424" s="18" t="s">
        <v>303</v>
      </c>
      <c r="G424" s="19"/>
      <c r="H424" s="35"/>
      <c r="I424" s="35"/>
      <c r="J424" s="35">
        <f t="shared" si="10"/>
        <v>-160727</v>
      </c>
      <c r="K424" s="20"/>
    </row>
    <row r="425" spans="1:11" s="9" customFormat="1" ht="18.75" x14ac:dyDescent="0.3">
      <c r="A425" s="19">
        <v>46259</v>
      </c>
      <c r="B425" s="17"/>
      <c r="C425" s="17">
        <v>434.4</v>
      </c>
      <c r="D425" s="17">
        <f t="shared" si="14"/>
        <v>5789.7899999999991</v>
      </c>
      <c r="E425" s="18" t="s">
        <v>697</v>
      </c>
      <c r="G425" s="19"/>
      <c r="H425" s="35"/>
      <c r="I425" s="35"/>
      <c r="J425" s="35">
        <f t="shared" si="10"/>
        <v>-160727</v>
      </c>
      <c r="K425" s="20"/>
    </row>
    <row r="426" spans="1:11" s="9" customFormat="1" ht="18.75" x14ac:dyDescent="0.3">
      <c r="A426" s="19">
        <v>46259</v>
      </c>
      <c r="B426" s="17"/>
      <c r="C426" s="17">
        <v>31.47</v>
      </c>
      <c r="D426" s="17">
        <f t="shared" si="14"/>
        <v>5758.3199999999988</v>
      </c>
      <c r="E426" s="18" t="s">
        <v>698</v>
      </c>
      <c r="G426" s="19"/>
      <c r="H426" s="35"/>
      <c r="I426" s="35"/>
      <c r="J426" s="35">
        <f t="shared" si="10"/>
        <v>-160727</v>
      </c>
      <c r="K426" s="20"/>
    </row>
    <row r="427" spans="1:11" s="9" customFormat="1" ht="18.75" x14ac:dyDescent="0.3">
      <c r="A427" s="19">
        <v>46259</v>
      </c>
      <c r="B427" s="17"/>
      <c r="C427" s="17">
        <v>129.62</v>
      </c>
      <c r="D427" s="17">
        <f t="shared" si="14"/>
        <v>5628.6999999999989</v>
      </c>
      <c r="E427" s="18" t="s">
        <v>699</v>
      </c>
      <c r="G427" s="19"/>
      <c r="H427" s="35"/>
      <c r="I427" s="35"/>
      <c r="J427" s="35">
        <f t="shared" si="10"/>
        <v>-160727</v>
      </c>
      <c r="K427" s="20"/>
    </row>
    <row r="428" spans="1:11" s="9" customFormat="1" ht="18.75" x14ac:dyDescent="0.3">
      <c r="A428" s="19">
        <v>46259</v>
      </c>
      <c r="B428" s="17"/>
      <c r="C428" s="17">
        <v>233.11</v>
      </c>
      <c r="D428" s="17">
        <f t="shared" si="14"/>
        <v>5395.5899999999992</v>
      </c>
      <c r="E428" s="18" t="s">
        <v>700</v>
      </c>
      <c r="G428" s="19"/>
      <c r="H428" s="35"/>
      <c r="I428" s="35"/>
      <c r="J428" s="35">
        <f t="shared" si="10"/>
        <v>-160727</v>
      </c>
      <c r="K428" s="20"/>
    </row>
    <row r="429" spans="1:11" s="9" customFormat="1" ht="18.75" x14ac:dyDescent="0.3">
      <c r="A429" s="19">
        <v>46259</v>
      </c>
      <c r="B429" s="17">
        <v>99.02</v>
      </c>
      <c r="C429" s="17"/>
      <c r="D429" s="17">
        <f t="shared" si="14"/>
        <v>5494.61</v>
      </c>
      <c r="E429" s="18" t="s">
        <v>704</v>
      </c>
      <c r="G429" s="19"/>
      <c r="H429" s="35"/>
      <c r="I429" s="35"/>
      <c r="J429" s="35">
        <f t="shared" si="10"/>
        <v>-160727</v>
      </c>
      <c r="K429" s="20"/>
    </row>
    <row r="430" spans="1:11" s="9" customFormat="1" ht="18.75" x14ac:dyDescent="0.3">
      <c r="A430" s="19">
        <v>46259</v>
      </c>
      <c r="B430" s="17"/>
      <c r="C430" s="17">
        <v>69.33</v>
      </c>
      <c r="D430" s="17">
        <f t="shared" si="14"/>
        <v>5425.28</v>
      </c>
      <c r="E430" s="18" t="s">
        <v>707</v>
      </c>
      <c r="G430" s="19"/>
      <c r="H430" s="35"/>
      <c r="I430" s="35"/>
      <c r="J430" s="35">
        <f t="shared" si="10"/>
        <v>-160727</v>
      </c>
      <c r="K430" s="20"/>
    </row>
    <row r="431" spans="1:11" s="9" customFormat="1" ht="18.75" x14ac:dyDescent="0.3">
      <c r="A431" s="19">
        <v>46259</v>
      </c>
      <c r="B431" s="17"/>
      <c r="C431" s="17">
        <v>35.93</v>
      </c>
      <c r="D431" s="17">
        <f t="shared" si="14"/>
        <v>5389.3499999999995</v>
      </c>
      <c r="E431" s="18" t="s">
        <v>225</v>
      </c>
      <c r="G431" s="19"/>
      <c r="H431" s="35"/>
      <c r="I431" s="35"/>
      <c r="J431" s="35">
        <f t="shared" si="10"/>
        <v>-160727</v>
      </c>
      <c r="K431" s="20"/>
    </row>
    <row r="432" spans="1:11" s="9" customFormat="1" ht="18.75" x14ac:dyDescent="0.3">
      <c r="A432" s="19">
        <v>46259</v>
      </c>
      <c r="B432" s="17"/>
      <c r="C432" s="17">
        <v>99.02</v>
      </c>
      <c r="D432" s="17">
        <f t="shared" si="14"/>
        <v>5290.329999999999</v>
      </c>
      <c r="E432" s="18" t="s">
        <v>303</v>
      </c>
      <c r="G432" s="19"/>
      <c r="H432" s="35"/>
      <c r="I432" s="35"/>
      <c r="J432" s="35">
        <f t="shared" si="10"/>
        <v>-160727</v>
      </c>
      <c r="K432" s="20"/>
    </row>
    <row r="433" spans="1:11" s="9" customFormat="1" ht="18.75" x14ac:dyDescent="0.3">
      <c r="A433" s="19">
        <v>46259</v>
      </c>
      <c r="B433" s="17">
        <v>35.909999999999997</v>
      </c>
      <c r="C433" s="17"/>
      <c r="D433" s="17">
        <f t="shared" si="14"/>
        <v>5326.2399999999989</v>
      </c>
      <c r="E433" s="18" t="s">
        <v>105</v>
      </c>
      <c r="G433" s="19"/>
      <c r="H433" s="35"/>
      <c r="I433" s="35"/>
      <c r="J433" s="35">
        <f t="shared" si="10"/>
        <v>-160727</v>
      </c>
      <c r="K433" s="20"/>
    </row>
    <row r="434" spans="1:11" s="9" customFormat="1" ht="18.75" x14ac:dyDescent="0.3">
      <c r="A434" s="19">
        <v>46259</v>
      </c>
      <c r="B434" s="17">
        <v>106.21</v>
      </c>
      <c r="C434" s="17"/>
      <c r="D434" s="17">
        <f t="shared" si="14"/>
        <v>5432.4499999999989</v>
      </c>
      <c r="E434" s="18" t="s">
        <v>105</v>
      </c>
      <c r="G434" s="19"/>
      <c r="H434" s="35"/>
      <c r="I434" s="35"/>
      <c r="J434" s="35">
        <f t="shared" si="10"/>
        <v>-160727</v>
      </c>
      <c r="K434" s="20"/>
    </row>
    <row r="435" spans="1:11" s="9" customFormat="1" ht="18.75" x14ac:dyDescent="0.3">
      <c r="A435" s="19">
        <v>46259</v>
      </c>
      <c r="B435" s="17">
        <v>86.57</v>
      </c>
      <c r="C435" s="17"/>
      <c r="D435" s="17">
        <f t="shared" si="14"/>
        <v>5519.0199999999986</v>
      </c>
      <c r="E435" s="18" t="s">
        <v>105</v>
      </c>
      <c r="G435" s="19"/>
      <c r="H435" s="35"/>
      <c r="I435" s="35"/>
      <c r="J435" s="35">
        <f t="shared" si="10"/>
        <v>-160727</v>
      </c>
      <c r="K435" s="20"/>
    </row>
    <row r="436" spans="1:11" s="9" customFormat="1" ht="18.75" x14ac:dyDescent="0.3">
      <c r="A436" s="19">
        <v>46259</v>
      </c>
      <c r="B436" s="17">
        <v>34.799999999999997</v>
      </c>
      <c r="C436" s="17"/>
      <c r="D436" s="17">
        <f t="shared" si="14"/>
        <v>5553.8199999999988</v>
      </c>
      <c r="E436" s="18" t="s">
        <v>105</v>
      </c>
      <c r="G436" s="19"/>
      <c r="H436" s="35"/>
      <c r="I436" s="35"/>
      <c r="J436" s="35">
        <f t="shared" si="10"/>
        <v>-160727</v>
      </c>
      <c r="K436" s="20"/>
    </row>
    <row r="437" spans="1:11" s="9" customFormat="1" ht="18.75" x14ac:dyDescent="0.3">
      <c r="A437" s="19">
        <v>46259</v>
      </c>
      <c r="B437" s="17">
        <v>19.059999999999999</v>
      </c>
      <c r="C437" s="17"/>
      <c r="D437" s="17">
        <f t="shared" si="14"/>
        <v>5572.8799999999992</v>
      </c>
      <c r="E437" s="18" t="s">
        <v>105</v>
      </c>
      <c r="G437" s="19"/>
      <c r="H437" s="35"/>
      <c r="I437" s="35"/>
      <c r="J437" s="35">
        <f t="shared" si="10"/>
        <v>-160727</v>
      </c>
      <c r="K437" s="20"/>
    </row>
    <row r="438" spans="1:11" s="9" customFormat="1" ht="18.75" x14ac:dyDescent="0.3">
      <c r="A438" s="19">
        <v>46259</v>
      </c>
      <c r="B438" s="17"/>
      <c r="C438" s="17">
        <v>8.76</v>
      </c>
      <c r="D438" s="17">
        <f t="shared" si="14"/>
        <v>5564.119999999999</v>
      </c>
      <c r="E438" s="18" t="s">
        <v>225</v>
      </c>
      <c r="G438" s="19"/>
      <c r="H438" s="35"/>
      <c r="I438" s="35"/>
      <c r="J438" s="35">
        <f t="shared" si="10"/>
        <v>-160727</v>
      </c>
      <c r="K438" s="20"/>
    </row>
    <row r="439" spans="1:11" s="9" customFormat="1" ht="18.75" x14ac:dyDescent="0.3">
      <c r="A439" s="19">
        <v>46260</v>
      </c>
      <c r="B439" s="17"/>
      <c r="C439" s="17">
        <v>22.62</v>
      </c>
      <c r="D439" s="17">
        <f t="shared" si="14"/>
        <v>5541.4999999999991</v>
      </c>
      <c r="E439" s="18" t="s">
        <v>225</v>
      </c>
      <c r="G439" s="19"/>
      <c r="H439" s="35"/>
      <c r="I439" s="35"/>
      <c r="J439" s="35">
        <f t="shared" si="10"/>
        <v>-160727</v>
      </c>
      <c r="K439" s="20"/>
    </row>
    <row r="440" spans="1:11" s="9" customFormat="1" ht="18.75" x14ac:dyDescent="0.3">
      <c r="A440" s="19">
        <v>46260</v>
      </c>
      <c r="B440" s="17">
        <v>58.74</v>
      </c>
      <c r="C440" s="17"/>
      <c r="D440" s="17">
        <f t="shared" si="14"/>
        <v>5600.2399999999989</v>
      </c>
      <c r="E440" s="18" t="s">
        <v>707</v>
      </c>
      <c r="G440" s="19"/>
      <c r="H440" s="35"/>
      <c r="I440" s="35"/>
      <c r="J440" s="35">
        <f t="shared" si="10"/>
        <v>-160727</v>
      </c>
      <c r="K440" s="20"/>
    </row>
    <row r="441" spans="1:11" s="9" customFormat="1" ht="18.75" x14ac:dyDescent="0.3">
      <c r="A441" s="19">
        <v>46260</v>
      </c>
      <c r="B441" s="17">
        <v>331.01</v>
      </c>
      <c r="C441" s="17"/>
      <c r="D441" s="17">
        <f t="shared" si="14"/>
        <v>5931.2499999999991</v>
      </c>
      <c r="E441" s="18" t="s">
        <v>105</v>
      </c>
      <c r="G441" s="19"/>
      <c r="H441" s="35"/>
      <c r="I441" s="35"/>
      <c r="J441" s="35">
        <f t="shared" si="10"/>
        <v>-160727</v>
      </c>
      <c r="K441" s="20"/>
    </row>
    <row r="442" spans="1:11" s="9" customFormat="1" ht="18.75" x14ac:dyDescent="0.3">
      <c r="A442" s="19">
        <v>46260</v>
      </c>
      <c r="B442" s="17">
        <v>10.41</v>
      </c>
      <c r="C442" s="17"/>
      <c r="D442" s="17">
        <f t="shared" si="14"/>
        <v>5941.6599999999989</v>
      </c>
      <c r="E442" s="18" t="s">
        <v>105</v>
      </c>
      <c r="G442" s="19"/>
      <c r="H442" s="35"/>
      <c r="I442" s="35"/>
      <c r="J442" s="35">
        <f t="shared" si="10"/>
        <v>-160727</v>
      </c>
      <c r="K442" s="20"/>
    </row>
    <row r="443" spans="1:11" s="9" customFormat="1" ht="18.75" x14ac:dyDescent="0.3">
      <c r="A443" s="19">
        <v>46261</v>
      </c>
      <c r="B443" s="17">
        <v>632.29999999999995</v>
      </c>
      <c r="C443" s="17"/>
      <c r="D443" s="17">
        <f t="shared" si="14"/>
        <v>6573.9599999999991</v>
      </c>
      <c r="E443" s="18" t="s">
        <v>105</v>
      </c>
      <c r="G443" s="19"/>
      <c r="H443" s="35"/>
      <c r="I443" s="35"/>
      <c r="J443" s="35">
        <f t="shared" si="10"/>
        <v>-160727</v>
      </c>
      <c r="K443" s="20"/>
    </row>
    <row r="444" spans="1:11" s="9" customFormat="1" ht="18.75" x14ac:dyDescent="0.3">
      <c r="A444" s="19">
        <v>46261</v>
      </c>
      <c r="B444" s="17"/>
      <c r="C444" s="17">
        <v>26.52</v>
      </c>
      <c r="D444" s="17">
        <f t="shared" si="14"/>
        <v>6547.4399999999987</v>
      </c>
      <c r="E444" s="18" t="s">
        <v>225</v>
      </c>
      <c r="G444" s="19"/>
      <c r="H444" s="35"/>
      <c r="I444" s="35"/>
      <c r="J444" s="35">
        <f t="shared" si="10"/>
        <v>-160727</v>
      </c>
      <c r="K444" s="20"/>
    </row>
    <row r="445" spans="1:11" s="9" customFormat="1" ht="18.75" x14ac:dyDescent="0.3">
      <c r="A445" s="19">
        <v>46261</v>
      </c>
      <c r="B445" s="17">
        <v>298.16000000000003</v>
      </c>
      <c r="C445" s="17"/>
      <c r="D445" s="17">
        <f t="shared" si="14"/>
        <v>6845.5999999999985</v>
      </c>
      <c r="E445" s="18" t="s">
        <v>105</v>
      </c>
      <c r="G445" s="19"/>
      <c r="H445" s="35"/>
      <c r="I445" s="35"/>
      <c r="J445" s="35">
        <f t="shared" si="10"/>
        <v>-160727</v>
      </c>
      <c r="K445" s="20"/>
    </row>
    <row r="446" spans="1:11" s="9" customFormat="1" ht="18.75" x14ac:dyDescent="0.3">
      <c r="A446" s="19">
        <v>46261</v>
      </c>
      <c r="B446" s="17"/>
      <c r="C446" s="17">
        <v>261.83999999999997</v>
      </c>
      <c r="D446" s="17">
        <f t="shared" si="14"/>
        <v>6583.7599999999984</v>
      </c>
      <c r="E446" s="18" t="s">
        <v>713</v>
      </c>
      <c r="G446" s="19"/>
      <c r="H446" s="35"/>
      <c r="I446" s="35"/>
      <c r="J446" s="35">
        <f t="shared" si="10"/>
        <v>-160727</v>
      </c>
      <c r="K446" s="20"/>
    </row>
    <row r="447" spans="1:11" s="9" customFormat="1" ht="18.75" x14ac:dyDescent="0.3">
      <c r="A447" s="19">
        <v>46261</v>
      </c>
      <c r="B447" s="17"/>
      <c r="C447" s="17">
        <v>515.62</v>
      </c>
      <c r="D447" s="17">
        <f t="shared" si="14"/>
        <v>6068.1399999999985</v>
      </c>
      <c r="E447" s="18" t="s">
        <v>714</v>
      </c>
      <c r="G447" s="19"/>
      <c r="H447" s="35"/>
      <c r="I447" s="35"/>
      <c r="J447" s="35">
        <f t="shared" si="10"/>
        <v>-160727</v>
      </c>
      <c r="K447" s="20"/>
    </row>
    <row r="448" spans="1:11" s="9" customFormat="1" ht="18.75" x14ac:dyDescent="0.3">
      <c r="A448" s="19">
        <v>46261</v>
      </c>
      <c r="B448" s="17">
        <v>155.1</v>
      </c>
      <c r="C448" s="17"/>
      <c r="D448" s="17">
        <f t="shared" si="14"/>
        <v>6223.2399999999989</v>
      </c>
      <c r="E448" s="18" t="s">
        <v>716</v>
      </c>
      <c r="G448" s="19"/>
      <c r="H448" s="35"/>
      <c r="I448" s="35"/>
      <c r="J448" s="35">
        <f t="shared" si="10"/>
        <v>-160727</v>
      </c>
      <c r="K448" s="20"/>
    </row>
    <row r="449" spans="1:11" s="9" customFormat="1" ht="18.75" x14ac:dyDescent="0.3">
      <c r="A449" s="19">
        <v>46261</v>
      </c>
      <c r="B449" s="17"/>
      <c r="C449" s="17">
        <v>171.44</v>
      </c>
      <c r="D449" s="17">
        <f t="shared" si="14"/>
        <v>6051.7999999999993</v>
      </c>
      <c r="E449" s="18" t="s">
        <v>718</v>
      </c>
      <c r="G449" s="19"/>
      <c r="H449" s="35"/>
      <c r="I449" s="35"/>
      <c r="J449" s="35">
        <f t="shared" si="10"/>
        <v>-160727</v>
      </c>
      <c r="K449" s="20"/>
    </row>
    <row r="450" spans="1:11" s="9" customFormat="1" ht="18.75" x14ac:dyDescent="0.3">
      <c r="A450" s="19">
        <v>46261</v>
      </c>
      <c r="B450" s="17"/>
      <c r="C450" s="17">
        <v>23.06</v>
      </c>
      <c r="D450" s="17">
        <f t="shared" si="14"/>
        <v>6028.7399999999989</v>
      </c>
      <c r="E450" s="18" t="s">
        <v>719</v>
      </c>
      <c r="G450" s="19"/>
      <c r="H450" s="35"/>
      <c r="I450" s="35"/>
      <c r="J450" s="35">
        <f t="shared" si="10"/>
        <v>-160727</v>
      </c>
      <c r="K450" s="20"/>
    </row>
    <row r="451" spans="1:11" s="9" customFormat="1" ht="18.75" x14ac:dyDescent="0.3">
      <c r="A451" s="19">
        <v>46261</v>
      </c>
      <c r="B451" s="17">
        <v>208.69</v>
      </c>
      <c r="C451" s="17"/>
      <c r="D451" s="17">
        <f t="shared" si="14"/>
        <v>6237.4299999999985</v>
      </c>
      <c r="E451" s="18" t="s">
        <v>105</v>
      </c>
      <c r="G451" s="19"/>
      <c r="H451" s="35"/>
      <c r="I451" s="35"/>
      <c r="J451" s="35">
        <f t="shared" si="10"/>
        <v>-160727</v>
      </c>
      <c r="K451" s="20"/>
    </row>
    <row r="452" spans="1:11" s="9" customFormat="1" ht="18.75" x14ac:dyDescent="0.3">
      <c r="A452" s="19">
        <v>46261</v>
      </c>
      <c r="B452" s="17"/>
      <c r="C452" s="17">
        <v>22.35</v>
      </c>
      <c r="D452" s="17">
        <f t="shared" si="14"/>
        <v>6215.0799999999981</v>
      </c>
      <c r="E452" s="18" t="s">
        <v>225</v>
      </c>
      <c r="G452" s="19"/>
      <c r="H452" s="35"/>
      <c r="I452" s="35"/>
      <c r="J452" s="35">
        <f t="shared" si="10"/>
        <v>-160727</v>
      </c>
      <c r="K452" s="20"/>
    </row>
    <row r="453" spans="1:11" s="9" customFormat="1" ht="18.75" x14ac:dyDescent="0.3">
      <c r="A453" s="19">
        <v>46261</v>
      </c>
      <c r="B453" s="17"/>
      <c r="C453" s="17">
        <v>23.16</v>
      </c>
      <c r="D453" s="17">
        <f t="shared" si="14"/>
        <v>6191.9199999999983</v>
      </c>
      <c r="E453" s="18" t="s">
        <v>225</v>
      </c>
      <c r="G453" s="19"/>
      <c r="H453" s="35"/>
      <c r="I453" s="35"/>
      <c r="J453" s="35">
        <f t="shared" si="10"/>
        <v>-160727</v>
      </c>
      <c r="K453" s="20"/>
    </row>
    <row r="454" spans="1:11" s="9" customFormat="1" ht="18.75" x14ac:dyDescent="0.3">
      <c r="A454" s="19">
        <v>46262</v>
      </c>
      <c r="B454" s="17"/>
      <c r="C454" s="17">
        <v>37.68</v>
      </c>
      <c r="D454" s="17">
        <f t="shared" si="14"/>
        <v>6154.239999999998</v>
      </c>
      <c r="E454" s="18" t="s">
        <v>298</v>
      </c>
      <c r="G454" s="19"/>
      <c r="H454" s="35"/>
      <c r="I454" s="35"/>
      <c r="J454" s="35">
        <f t="shared" si="10"/>
        <v>-160727</v>
      </c>
      <c r="K454" s="20"/>
    </row>
    <row r="455" spans="1:11" s="9" customFormat="1" ht="18.75" x14ac:dyDescent="0.3">
      <c r="A455" s="19">
        <v>46262</v>
      </c>
      <c r="B455" s="17"/>
      <c r="C455" s="17">
        <v>46.53</v>
      </c>
      <c r="D455" s="17">
        <f t="shared" si="14"/>
        <v>6107.7099999999982</v>
      </c>
      <c r="E455" s="18" t="s">
        <v>225</v>
      </c>
      <c r="G455" s="19"/>
      <c r="H455" s="35"/>
      <c r="I455" s="35"/>
      <c r="J455" s="35">
        <f t="shared" si="10"/>
        <v>-160727</v>
      </c>
      <c r="K455" s="20"/>
    </row>
    <row r="456" spans="1:11" s="9" customFormat="1" ht="18.75" x14ac:dyDescent="0.3">
      <c r="A456" s="19">
        <v>46262</v>
      </c>
      <c r="B456" s="17">
        <v>412.28</v>
      </c>
      <c r="C456" s="17"/>
      <c r="D456" s="17">
        <f t="shared" si="14"/>
        <v>6519.989999999998</v>
      </c>
      <c r="E456" s="18" t="s">
        <v>105</v>
      </c>
      <c r="G456" s="19"/>
      <c r="H456" s="35"/>
      <c r="I456" s="35"/>
      <c r="J456" s="35">
        <f t="shared" si="10"/>
        <v>-160727</v>
      </c>
      <c r="K456" s="20"/>
    </row>
    <row r="457" spans="1:11" s="9" customFormat="1" ht="18.75" x14ac:dyDescent="0.3">
      <c r="A457" s="19">
        <v>46262</v>
      </c>
      <c r="B457" s="17">
        <v>21.87</v>
      </c>
      <c r="C457" s="17"/>
      <c r="D457" s="17">
        <f t="shared" si="14"/>
        <v>6541.8599999999979</v>
      </c>
      <c r="E457" s="18" t="s">
        <v>105</v>
      </c>
      <c r="G457" s="19"/>
      <c r="H457" s="35"/>
      <c r="I457" s="35"/>
      <c r="J457" s="35">
        <f t="shared" si="10"/>
        <v>-160727</v>
      </c>
      <c r="K457" s="20"/>
    </row>
    <row r="458" spans="1:11" s="9" customFormat="1" ht="18.75" x14ac:dyDescent="0.3">
      <c r="A458" s="19">
        <v>46265</v>
      </c>
      <c r="B458" s="17">
        <v>49.97</v>
      </c>
      <c r="C458" s="17"/>
      <c r="D458" s="17">
        <f t="shared" si="14"/>
        <v>6591.8299999999981</v>
      </c>
      <c r="E458" s="18" t="s">
        <v>305</v>
      </c>
      <c r="G458" s="19"/>
      <c r="H458" s="35"/>
      <c r="I458" s="35"/>
      <c r="J458" s="35">
        <f t="shared" si="10"/>
        <v>-160727</v>
      </c>
      <c r="K458" s="20"/>
    </row>
    <row r="459" spans="1:11" s="9" customFormat="1" ht="18.75" x14ac:dyDescent="0.3">
      <c r="A459" s="19">
        <v>46265</v>
      </c>
      <c r="B459" s="17">
        <f>151.99+15.48</f>
        <v>167.47</v>
      </c>
      <c r="C459" s="17"/>
      <c r="D459" s="17">
        <f t="shared" si="14"/>
        <v>6759.2999999999984</v>
      </c>
      <c r="E459" s="18" t="s">
        <v>741</v>
      </c>
      <c r="G459" s="19"/>
      <c r="H459" s="35"/>
      <c r="I459" s="35"/>
      <c r="J459" s="35">
        <f t="shared" si="10"/>
        <v>-160727</v>
      </c>
      <c r="K459" s="20"/>
    </row>
    <row r="460" spans="1:11" s="9" customFormat="1" ht="18.75" x14ac:dyDescent="0.3">
      <c r="A460" s="19">
        <v>46265</v>
      </c>
      <c r="B460" s="17"/>
      <c r="C460" s="17">
        <v>211.35</v>
      </c>
      <c r="D460" s="17">
        <f t="shared" si="14"/>
        <v>6547.949999999998</v>
      </c>
      <c r="E460" s="18" t="s">
        <v>742</v>
      </c>
      <c r="G460" s="19"/>
      <c r="H460" s="35"/>
      <c r="I460" s="35"/>
      <c r="J460" s="35">
        <f t="shared" si="10"/>
        <v>-160727</v>
      </c>
      <c r="K460" s="20"/>
    </row>
    <row r="461" spans="1:11" s="9" customFormat="1" ht="18.75" x14ac:dyDescent="0.3">
      <c r="A461" s="19">
        <v>46265</v>
      </c>
      <c r="B461" s="17"/>
      <c r="C461" s="17">
        <v>45.5</v>
      </c>
      <c r="D461" s="17">
        <f t="shared" si="14"/>
        <v>6502.449999999998</v>
      </c>
      <c r="E461" s="18" t="s">
        <v>743</v>
      </c>
      <c r="G461" s="19"/>
      <c r="H461" s="35"/>
      <c r="I461" s="35"/>
      <c r="J461" s="35">
        <f t="shared" si="10"/>
        <v>-160727</v>
      </c>
      <c r="K461" s="20"/>
    </row>
    <row r="462" spans="1:11" s="9" customFormat="1" ht="18.75" x14ac:dyDescent="0.3">
      <c r="A462" s="19">
        <v>46265</v>
      </c>
      <c r="B462" s="17">
        <v>508.65</v>
      </c>
      <c r="C462" s="17"/>
      <c r="D462" s="17">
        <f t="shared" si="14"/>
        <v>7011.0999999999976</v>
      </c>
      <c r="E462" s="18" t="s">
        <v>105</v>
      </c>
      <c r="G462" s="19"/>
      <c r="H462" s="35"/>
      <c r="I462" s="35"/>
      <c r="J462" s="35">
        <f t="shared" si="10"/>
        <v>-160727</v>
      </c>
      <c r="K462" s="20"/>
    </row>
    <row r="463" spans="1:11" s="9" customFormat="1" ht="18.75" x14ac:dyDescent="0.3">
      <c r="A463" s="19">
        <v>46265</v>
      </c>
      <c r="B463" s="17"/>
      <c r="C463" s="17">
        <v>49.97</v>
      </c>
      <c r="D463" s="17">
        <f t="shared" si="14"/>
        <v>6961.1299999999974</v>
      </c>
      <c r="E463" s="18" t="s">
        <v>225</v>
      </c>
      <c r="G463" s="19"/>
      <c r="H463" s="35"/>
      <c r="I463" s="35"/>
      <c r="J463" s="35">
        <f t="shared" si="10"/>
        <v>-160727</v>
      </c>
      <c r="K463" s="20"/>
    </row>
    <row r="464" spans="1:11" s="9" customFormat="1" ht="18.75" x14ac:dyDescent="0.3">
      <c r="A464" s="19">
        <v>46265</v>
      </c>
      <c r="B464" s="17"/>
      <c r="C464" s="17">
        <v>16.22</v>
      </c>
      <c r="D464" s="17">
        <f t="shared" si="14"/>
        <v>6944.9099999999971</v>
      </c>
      <c r="E464" s="18" t="s">
        <v>225</v>
      </c>
      <c r="G464" s="19"/>
      <c r="H464" s="35"/>
      <c r="I464" s="35"/>
      <c r="J464" s="35">
        <f t="shared" si="10"/>
        <v>-160727</v>
      </c>
      <c r="K464" s="20"/>
    </row>
    <row r="465" spans="1:11" s="9" customFormat="1" ht="18.75" x14ac:dyDescent="0.3">
      <c r="A465" s="19">
        <v>46266</v>
      </c>
      <c r="B465" s="17">
        <v>252.34</v>
      </c>
      <c r="C465" s="17"/>
      <c r="D465" s="17">
        <f t="shared" si="14"/>
        <v>7197.2499999999973</v>
      </c>
      <c r="E465" s="18" t="s">
        <v>105</v>
      </c>
      <c r="G465" s="19"/>
      <c r="H465" s="35"/>
      <c r="I465" s="35"/>
      <c r="J465" s="35">
        <f t="shared" si="10"/>
        <v>-160727</v>
      </c>
      <c r="K465" s="20"/>
    </row>
    <row r="466" spans="1:11" s="9" customFormat="1" ht="18.75" x14ac:dyDescent="0.3">
      <c r="A466" s="19">
        <v>46266</v>
      </c>
      <c r="B466" s="17">
        <v>4.33</v>
      </c>
      <c r="C466" s="17"/>
      <c r="D466" s="17">
        <f t="shared" si="14"/>
        <v>7201.5799999999972</v>
      </c>
      <c r="E466" s="18" t="s">
        <v>105</v>
      </c>
      <c r="G466" s="19"/>
      <c r="H466" s="35"/>
      <c r="I466" s="35"/>
      <c r="J466" s="35">
        <f t="shared" si="10"/>
        <v>-160727</v>
      </c>
      <c r="K466" s="20"/>
    </row>
    <row r="467" spans="1:11" s="9" customFormat="1" ht="18.75" x14ac:dyDescent="0.3">
      <c r="A467" s="19">
        <v>46266</v>
      </c>
      <c r="B467" s="17">
        <v>46.65</v>
      </c>
      <c r="C467" s="17"/>
      <c r="D467" s="17">
        <f t="shared" si="14"/>
        <v>7248.2299999999968</v>
      </c>
      <c r="E467" s="18" t="s">
        <v>105</v>
      </c>
      <c r="G467" s="19"/>
      <c r="H467" s="35"/>
      <c r="I467" s="35"/>
      <c r="J467" s="35">
        <f t="shared" si="10"/>
        <v>-160727</v>
      </c>
      <c r="K467" s="20"/>
    </row>
    <row r="468" spans="1:11" s="9" customFormat="1" ht="18.75" x14ac:dyDescent="0.3">
      <c r="A468" s="19">
        <v>46266</v>
      </c>
      <c r="B468" s="17">
        <v>72.91</v>
      </c>
      <c r="C468" s="17"/>
      <c r="D468" s="17">
        <f t="shared" si="14"/>
        <v>7321.1399999999967</v>
      </c>
      <c r="E468" s="18" t="s">
        <v>105</v>
      </c>
      <c r="G468" s="19"/>
      <c r="H468" s="35"/>
      <c r="I468" s="35"/>
      <c r="J468" s="35">
        <f t="shared" si="10"/>
        <v>-160727</v>
      </c>
      <c r="K468" s="20"/>
    </row>
    <row r="469" spans="1:11" s="9" customFormat="1" ht="18.75" x14ac:dyDescent="0.3">
      <c r="A469" s="19">
        <v>46266</v>
      </c>
      <c r="B469" s="17">
        <v>335.95</v>
      </c>
      <c r="C469" s="17"/>
      <c r="D469" s="17">
        <f t="shared" si="14"/>
        <v>7657.0899999999965</v>
      </c>
      <c r="E469" s="18" t="s">
        <v>105</v>
      </c>
      <c r="G469" s="19"/>
      <c r="H469" s="35"/>
      <c r="I469" s="35"/>
      <c r="J469" s="35">
        <f t="shared" si="10"/>
        <v>-160727</v>
      </c>
      <c r="K469" s="20"/>
    </row>
    <row r="470" spans="1:11" s="9" customFormat="1" ht="18.75" x14ac:dyDescent="0.3">
      <c r="A470" s="19">
        <v>46266</v>
      </c>
      <c r="B470" s="17">
        <v>50.53</v>
      </c>
      <c r="C470" s="17"/>
      <c r="D470" s="17">
        <f t="shared" si="14"/>
        <v>7707.6199999999963</v>
      </c>
      <c r="E470" s="18" t="s">
        <v>105</v>
      </c>
      <c r="G470" s="19"/>
      <c r="H470" s="35"/>
      <c r="I470" s="35"/>
      <c r="J470" s="35">
        <f t="shared" si="10"/>
        <v>-160727</v>
      </c>
      <c r="K470" s="20"/>
    </row>
    <row r="471" spans="1:11" s="9" customFormat="1" ht="18.75" x14ac:dyDescent="0.3">
      <c r="A471" s="19">
        <v>46267</v>
      </c>
      <c r="B471" s="17">
        <v>150.36000000000001</v>
      </c>
      <c r="C471" s="17"/>
      <c r="D471" s="17">
        <f t="shared" si="14"/>
        <v>7857.9799999999959</v>
      </c>
      <c r="E471" s="18" t="s">
        <v>105</v>
      </c>
      <c r="G471" s="19"/>
      <c r="H471" s="35"/>
      <c r="I471" s="35"/>
      <c r="J471" s="35">
        <f t="shared" si="10"/>
        <v>-160727</v>
      </c>
      <c r="K471" s="20"/>
    </row>
    <row r="472" spans="1:11" s="9" customFormat="1" ht="18.75" x14ac:dyDescent="0.3">
      <c r="A472" s="19">
        <v>46267</v>
      </c>
      <c r="B472" s="17">
        <v>331.39</v>
      </c>
      <c r="C472" s="17"/>
      <c r="D472" s="17">
        <f t="shared" si="14"/>
        <v>8189.3699999999963</v>
      </c>
      <c r="E472" s="18" t="s">
        <v>105</v>
      </c>
      <c r="G472" s="19"/>
      <c r="H472" s="35"/>
      <c r="I472" s="35"/>
      <c r="J472" s="35">
        <f t="shared" si="10"/>
        <v>-160727</v>
      </c>
      <c r="K472" s="20"/>
    </row>
    <row r="473" spans="1:11" s="9" customFormat="1" ht="18.75" x14ac:dyDescent="0.3">
      <c r="A473" s="19">
        <v>46268</v>
      </c>
      <c r="B473" s="17"/>
      <c r="C473" s="60">
        <v>140.76</v>
      </c>
      <c r="D473" s="17">
        <f t="shared" si="14"/>
        <v>8048.609999999996</v>
      </c>
      <c r="E473" s="18" t="s">
        <v>755</v>
      </c>
      <c r="G473" s="19"/>
      <c r="H473" s="35"/>
      <c r="I473" s="35"/>
      <c r="J473" s="35">
        <f t="shared" si="10"/>
        <v>-160727</v>
      </c>
      <c r="K473" s="20"/>
    </row>
    <row r="474" spans="1:11" s="9" customFormat="1" ht="18.75" x14ac:dyDescent="0.3">
      <c r="A474" s="19">
        <v>46268</v>
      </c>
      <c r="B474" s="17"/>
      <c r="C474" s="60">
        <v>67.040000000000006</v>
      </c>
      <c r="D474" s="17">
        <f t="shared" si="14"/>
        <v>7981.5699999999961</v>
      </c>
      <c r="E474" s="18" t="s">
        <v>756</v>
      </c>
      <c r="G474" s="19"/>
      <c r="H474" s="35"/>
      <c r="I474" s="35"/>
      <c r="J474" s="35">
        <f t="shared" si="10"/>
        <v>-160727</v>
      </c>
      <c r="K474" s="20"/>
    </row>
    <row r="475" spans="1:11" s="9" customFormat="1" ht="18.75" x14ac:dyDescent="0.3">
      <c r="A475" s="19">
        <v>46268</v>
      </c>
      <c r="B475" s="17"/>
      <c r="C475" s="60">
        <v>25.87</v>
      </c>
      <c r="D475" s="17">
        <f t="shared" si="14"/>
        <v>7955.6999999999962</v>
      </c>
      <c r="E475" s="18" t="s">
        <v>757</v>
      </c>
      <c r="G475" s="19"/>
      <c r="H475" s="35"/>
      <c r="I475" s="35"/>
      <c r="J475" s="35">
        <f t="shared" si="10"/>
        <v>-160727</v>
      </c>
      <c r="K475" s="20"/>
    </row>
    <row r="476" spans="1:11" s="9" customFormat="1" ht="18.75" x14ac:dyDescent="0.3">
      <c r="A476" s="19">
        <v>46268</v>
      </c>
      <c r="B476" s="17"/>
      <c r="C476" s="60">
        <v>73.08</v>
      </c>
      <c r="D476" s="17">
        <f t="shared" si="14"/>
        <v>7882.6199999999963</v>
      </c>
      <c r="E476" s="18" t="s">
        <v>757</v>
      </c>
      <c r="G476" s="19"/>
      <c r="H476" s="35"/>
      <c r="I476" s="35"/>
      <c r="J476" s="35">
        <f t="shared" si="10"/>
        <v>-160727</v>
      </c>
      <c r="K476" s="20"/>
    </row>
    <row r="477" spans="1:11" s="9" customFormat="1" ht="18.75" x14ac:dyDescent="0.3">
      <c r="A477" s="19">
        <v>46268</v>
      </c>
      <c r="B477" s="17"/>
      <c r="C477" s="60">
        <v>46.65</v>
      </c>
      <c r="D477" s="17">
        <f t="shared" si="14"/>
        <v>7835.9699999999966</v>
      </c>
      <c r="E477" s="18" t="s">
        <v>758</v>
      </c>
      <c r="G477" s="19"/>
      <c r="H477" s="35"/>
      <c r="I477" s="35"/>
      <c r="J477" s="35">
        <f t="shared" si="10"/>
        <v>-160727</v>
      </c>
      <c r="K477" s="20"/>
    </row>
    <row r="478" spans="1:11" s="9" customFormat="1" ht="18.75" x14ac:dyDescent="0.3">
      <c r="A478" s="19">
        <v>46268</v>
      </c>
      <c r="B478" s="17"/>
      <c r="C478" s="60">
        <v>200.4</v>
      </c>
      <c r="D478" s="17">
        <f t="shared" si="14"/>
        <v>7635.569999999997</v>
      </c>
      <c r="E478" s="18" t="s">
        <v>759</v>
      </c>
      <c r="G478" s="19"/>
      <c r="H478" s="35"/>
      <c r="I478" s="35"/>
      <c r="J478" s="35">
        <f t="shared" si="10"/>
        <v>-160727</v>
      </c>
      <c r="K478" s="20"/>
    </row>
    <row r="479" spans="1:11" s="9" customFormat="1" ht="18.75" x14ac:dyDescent="0.3">
      <c r="A479" s="19">
        <v>46268</v>
      </c>
      <c r="B479" s="17"/>
      <c r="C479" s="60">
        <v>633.04999999999995</v>
      </c>
      <c r="D479" s="17">
        <f t="shared" si="14"/>
        <v>7002.5199999999968</v>
      </c>
      <c r="E479" s="18" t="s">
        <v>760</v>
      </c>
      <c r="G479" s="19"/>
      <c r="H479" s="35"/>
      <c r="I479" s="35"/>
      <c r="J479" s="35">
        <f t="shared" si="10"/>
        <v>-160727</v>
      </c>
      <c r="K479" s="20"/>
    </row>
    <row r="480" spans="1:11" s="9" customFormat="1" ht="18.75" x14ac:dyDescent="0.3">
      <c r="A480" s="19">
        <v>46268</v>
      </c>
      <c r="B480" s="17"/>
      <c r="C480" s="60">
        <v>394.25</v>
      </c>
      <c r="D480" s="17">
        <f t="shared" si="14"/>
        <v>6608.2699999999968</v>
      </c>
      <c r="E480" s="18" t="s">
        <v>761</v>
      </c>
      <c r="G480" s="19"/>
      <c r="H480" s="35"/>
      <c r="I480" s="35"/>
      <c r="J480" s="35">
        <f t="shared" si="10"/>
        <v>-160727</v>
      </c>
      <c r="K480" s="20"/>
    </row>
    <row r="481" spans="1:11" s="9" customFormat="1" ht="18.75" x14ac:dyDescent="0.3">
      <c r="A481" s="19">
        <v>46268</v>
      </c>
      <c r="B481" s="17"/>
      <c r="C481" s="60">
        <f>293.63+0.47</f>
        <v>294.10000000000002</v>
      </c>
      <c r="D481" s="17">
        <f t="shared" si="14"/>
        <v>6314.1699999999964</v>
      </c>
      <c r="E481" s="18" t="s">
        <v>762</v>
      </c>
      <c r="G481" s="19"/>
      <c r="H481" s="35"/>
      <c r="I481" s="35"/>
      <c r="J481" s="35">
        <f t="shared" si="10"/>
        <v>-160727</v>
      </c>
      <c r="K481" s="20"/>
    </row>
    <row r="482" spans="1:11" s="9" customFormat="1" ht="18.75" x14ac:dyDescent="0.3">
      <c r="A482" s="19">
        <v>46268</v>
      </c>
      <c r="B482" s="17">
        <v>144.71</v>
      </c>
      <c r="C482" s="17"/>
      <c r="D482" s="17">
        <f t="shared" si="14"/>
        <v>6458.8799999999965</v>
      </c>
      <c r="E482" s="18" t="s">
        <v>105</v>
      </c>
      <c r="G482" s="19"/>
      <c r="H482" s="35"/>
      <c r="I482" s="35"/>
      <c r="J482" s="35">
        <f t="shared" si="10"/>
        <v>-160727</v>
      </c>
      <c r="K482" s="20"/>
    </row>
    <row r="483" spans="1:11" s="9" customFormat="1" ht="18.75" x14ac:dyDescent="0.3">
      <c r="A483" s="19">
        <v>46269</v>
      </c>
      <c r="B483" s="17">
        <v>266.08999999999997</v>
      </c>
      <c r="C483" s="17"/>
      <c r="D483" s="17">
        <f t="shared" si="14"/>
        <v>6724.9699999999966</v>
      </c>
      <c r="E483" s="18" t="s">
        <v>105</v>
      </c>
      <c r="G483" s="19"/>
      <c r="H483" s="35"/>
      <c r="I483" s="35"/>
      <c r="J483" s="35">
        <f t="shared" si="10"/>
        <v>-160727</v>
      </c>
      <c r="K483" s="20"/>
    </row>
    <row r="484" spans="1:11" s="9" customFormat="1" ht="18.75" x14ac:dyDescent="0.3">
      <c r="A484" s="19">
        <v>46269</v>
      </c>
      <c r="B484" s="17">
        <v>285.12</v>
      </c>
      <c r="C484" s="17"/>
      <c r="D484" s="17">
        <f t="shared" si="14"/>
        <v>7010.0899999999965</v>
      </c>
      <c r="E484" s="18" t="s">
        <v>105</v>
      </c>
      <c r="G484" s="19"/>
      <c r="H484" s="35"/>
      <c r="I484" s="35"/>
      <c r="J484" s="35">
        <f t="shared" si="10"/>
        <v>-160727</v>
      </c>
      <c r="K484" s="20"/>
    </row>
    <row r="485" spans="1:11" s="9" customFormat="1" ht="18.75" x14ac:dyDescent="0.3">
      <c r="A485" s="19">
        <v>46269</v>
      </c>
      <c r="B485" s="17">
        <v>31.51</v>
      </c>
      <c r="C485" s="17"/>
      <c r="D485" s="17">
        <f t="shared" si="14"/>
        <v>7041.5999999999967</v>
      </c>
      <c r="E485" s="18" t="s">
        <v>105</v>
      </c>
      <c r="G485" s="19"/>
      <c r="H485" s="35"/>
      <c r="I485" s="35"/>
      <c r="J485" s="35">
        <f t="shared" si="10"/>
        <v>-160727</v>
      </c>
      <c r="K485" s="20"/>
    </row>
    <row r="486" spans="1:11" s="9" customFormat="1" ht="18.75" x14ac:dyDescent="0.3">
      <c r="A486" s="19">
        <v>46272</v>
      </c>
      <c r="B486" s="17"/>
      <c r="C486" s="60">
        <v>50.53</v>
      </c>
      <c r="D486" s="17">
        <f t="shared" si="14"/>
        <v>6991.069999999997</v>
      </c>
      <c r="E486" s="18" t="s">
        <v>768</v>
      </c>
      <c r="G486" s="19"/>
      <c r="H486" s="35"/>
      <c r="I486" s="35"/>
      <c r="J486" s="35">
        <f t="shared" si="10"/>
        <v>-160727</v>
      </c>
      <c r="K486" s="20"/>
    </row>
    <row r="487" spans="1:11" s="9" customFormat="1" ht="18.75" x14ac:dyDescent="0.3">
      <c r="A487" s="19">
        <v>46272</v>
      </c>
      <c r="B487" s="17"/>
      <c r="C487" s="60">
        <v>167.77</v>
      </c>
      <c r="D487" s="17">
        <f t="shared" si="14"/>
        <v>6823.2999999999965</v>
      </c>
      <c r="E487" s="18" t="s">
        <v>769</v>
      </c>
      <c r="G487" s="19"/>
      <c r="H487" s="35"/>
      <c r="I487" s="35"/>
      <c r="J487" s="35">
        <f t="shared" si="10"/>
        <v>-160727</v>
      </c>
      <c r="K487" s="20"/>
    </row>
    <row r="488" spans="1:11" s="9" customFormat="1" ht="18.75" x14ac:dyDescent="0.3">
      <c r="A488" s="19">
        <v>46272</v>
      </c>
      <c r="B488" s="17"/>
      <c r="C488" s="60">
        <v>32.590000000000003</v>
      </c>
      <c r="D488" s="17">
        <f t="shared" si="14"/>
        <v>6790.7099999999964</v>
      </c>
      <c r="E488" s="18" t="s">
        <v>770</v>
      </c>
      <c r="G488" s="19"/>
      <c r="H488" s="35"/>
      <c r="I488" s="35"/>
      <c r="J488" s="35">
        <f t="shared" si="10"/>
        <v>-160727</v>
      </c>
      <c r="K488" s="20"/>
    </row>
    <row r="489" spans="1:11" s="9" customFormat="1" ht="18.75" x14ac:dyDescent="0.3">
      <c r="A489" s="19">
        <v>46272</v>
      </c>
      <c r="B489" s="17"/>
      <c r="C489" s="60">
        <v>70.459999999999994</v>
      </c>
      <c r="D489" s="17">
        <f t="shared" si="14"/>
        <v>6720.2499999999964</v>
      </c>
      <c r="E489" s="18" t="s">
        <v>771</v>
      </c>
      <c r="G489" s="19"/>
      <c r="H489" s="35"/>
      <c r="I489" s="35"/>
      <c r="J489" s="35">
        <f t="shared" si="10"/>
        <v>-160727</v>
      </c>
      <c r="K489" s="20"/>
    </row>
    <row r="490" spans="1:11" s="9" customFormat="1" ht="18.75" x14ac:dyDescent="0.3">
      <c r="A490" s="19">
        <v>46272</v>
      </c>
      <c r="B490" s="17"/>
      <c r="C490" s="60">
        <v>101.79</v>
      </c>
      <c r="D490" s="17">
        <f t="shared" si="14"/>
        <v>6618.4599999999964</v>
      </c>
      <c r="E490" s="18" t="s">
        <v>772</v>
      </c>
      <c r="G490" s="19"/>
      <c r="H490" s="35"/>
      <c r="I490" s="35"/>
      <c r="J490" s="35">
        <f t="shared" si="10"/>
        <v>-160727</v>
      </c>
      <c r="K490" s="20"/>
    </row>
    <row r="491" spans="1:11" s="9" customFormat="1" ht="18.75" x14ac:dyDescent="0.3">
      <c r="A491" s="19">
        <v>46272</v>
      </c>
      <c r="B491" s="17"/>
      <c r="C491" s="60">
        <v>1625.07</v>
      </c>
      <c r="D491" s="17">
        <f t="shared" si="14"/>
        <v>4993.3899999999967</v>
      </c>
      <c r="E491" s="18" t="s">
        <v>773</v>
      </c>
      <c r="G491" s="19"/>
      <c r="H491" s="35"/>
      <c r="I491" s="35"/>
      <c r="J491" s="35">
        <f t="shared" si="10"/>
        <v>-160727</v>
      </c>
      <c r="K491" s="20"/>
    </row>
    <row r="492" spans="1:11" s="9" customFormat="1" ht="18.75" x14ac:dyDescent="0.3">
      <c r="A492" s="19">
        <v>46272</v>
      </c>
      <c r="B492" s="17"/>
      <c r="C492" s="60">
        <v>110.12</v>
      </c>
      <c r="D492" s="17">
        <f t="shared" si="14"/>
        <v>4883.2699999999968</v>
      </c>
      <c r="E492" s="18" t="s">
        <v>774</v>
      </c>
      <c r="G492" s="19"/>
      <c r="H492" s="35"/>
      <c r="I492" s="35"/>
      <c r="J492" s="35">
        <f t="shared" si="10"/>
        <v>-160727</v>
      </c>
      <c r="K492" s="20"/>
    </row>
    <row r="493" spans="1:11" s="9" customFormat="1" ht="18.75" x14ac:dyDescent="0.3">
      <c r="A493" s="19">
        <v>46272</v>
      </c>
      <c r="B493" s="17"/>
      <c r="C493" s="60">
        <v>542.42999999999995</v>
      </c>
      <c r="D493" s="17">
        <f t="shared" si="14"/>
        <v>4340.8399999999965</v>
      </c>
      <c r="E493" s="18" t="s">
        <v>775</v>
      </c>
      <c r="G493" s="19"/>
      <c r="H493" s="35"/>
      <c r="I493" s="35"/>
      <c r="J493" s="35">
        <f t="shared" si="10"/>
        <v>-160727</v>
      </c>
      <c r="K493" s="20"/>
    </row>
    <row r="494" spans="1:11" s="9" customFormat="1" ht="18.75" x14ac:dyDescent="0.3">
      <c r="A494" s="19">
        <v>46272</v>
      </c>
      <c r="B494" s="17"/>
      <c r="C494" s="17">
        <v>94.58</v>
      </c>
      <c r="D494" s="17">
        <f t="shared" si="14"/>
        <v>4246.2599999999966</v>
      </c>
      <c r="E494" s="18" t="s">
        <v>225</v>
      </c>
      <c r="G494" s="19"/>
      <c r="H494" s="35"/>
      <c r="I494" s="35"/>
      <c r="J494" s="35">
        <f t="shared" si="10"/>
        <v>-160727</v>
      </c>
      <c r="K494" s="20"/>
    </row>
    <row r="495" spans="1:11" s="9" customFormat="1" ht="18.75" x14ac:dyDescent="0.3">
      <c r="A495" s="19">
        <v>46272</v>
      </c>
      <c r="B495" s="17"/>
      <c r="C495" s="17">
        <v>7.11</v>
      </c>
      <c r="D495" s="17">
        <f t="shared" si="14"/>
        <v>4239.1499999999969</v>
      </c>
      <c r="E495" s="18" t="s">
        <v>225</v>
      </c>
      <c r="G495" s="19"/>
      <c r="H495" s="35"/>
      <c r="I495" s="35"/>
      <c r="J495" s="35">
        <f t="shared" si="10"/>
        <v>-160727</v>
      </c>
      <c r="K495" s="20"/>
    </row>
    <row r="496" spans="1:11" s="9" customFormat="1" ht="18.75" x14ac:dyDescent="0.3">
      <c r="A496" s="19">
        <v>46272</v>
      </c>
      <c r="B496" s="17">
        <v>217.45</v>
      </c>
      <c r="C496" s="17"/>
      <c r="D496" s="17">
        <f t="shared" si="14"/>
        <v>4456.5999999999967</v>
      </c>
      <c r="E496" s="18" t="s">
        <v>105</v>
      </c>
      <c r="G496" s="19"/>
      <c r="H496" s="35"/>
      <c r="I496" s="35"/>
      <c r="J496" s="35">
        <f t="shared" si="10"/>
        <v>-160727</v>
      </c>
      <c r="K496" s="20"/>
    </row>
    <row r="497" spans="1:11" s="9" customFormat="1" ht="18.75" x14ac:dyDescent="0.3">
      <c r="A497" s="19">
        <v>46272</v>
      </c>
      <c r="B497" s="17">
        <v>93.6</v>
      </c>
      <c r="C497" s="17"/>
      <c r="D497" s="17">
        <f t="shared" si="14"/>
        <v>4550.1999999999971</v>
      </c>
      <c r="E497" s="18" t="s">
        <v>105</v>
      </c>
      <c r="G497" s="19"/>
      <c r="H497" s="35"/>
      <c r="I497" s="35"/>
      <c r="J497" s="35">
        <f t="shared" si="10"/>
        <v>-160727</v>
      </c>
      <c r="K497" s="20"/>
    </row>
    <row r="498" spans="1:11" s="9" customFormat="1" ht="18.75" x14ac:dyDescent="0.3">
      <c r="A498" s="19">
        <v>46272</v>
      </c>
      <c r="B498" s="17">
        <v>63.33</v>
      </c>
      <c r="C498" s="17"/>
      <c r="D498" s="17">
        <f t="shared" si="14"/>
        <v>4613.529999999997</v>
      </c>
      <c r="E498" s="18" t="s">
        <v>105</v>
      </c>
      <c r="G498" s="19"/>
      <c r="H498" s="35"/>
      <c r="I498" s="35"/>
      <c r="J498" s="35">
        <f t="shared" ref="J498:J611" si="15">J497+H498-I498</f>
        <v>-160727</v>
      </c>
      <c r="K498" s="20"/>
    </row>
    <row r="499" spans="1:11" s="9" customFormat="1" ht="18.75" x14ac:dyDescent="0.3">
      <c r="A499" s="19">
        <v>46272</v>
      </c>
      <c r="B499" s="17">
        <v>188.37</v>
      </c>
      <c r="C499" s="17"/>
      <c r="D499" s="17">
        <f t="shared" si="14"/>
        <v>4801.8999999999969</v>
      </c>
      <c r="E499" s="18" t="s">
        <v>105</v>
      </c>
      <c r="G499" s="19"/>
      <c r="H499" s="35"/>
      <c r="I499" s="35"/>
      <c r="J499" s="35">
        <f t="shared" si="15"/>
        <v>-160727</v>
      </c>
      <c r="K499" s="20"/>
    </row>
    <row r="500" spans="1:11" s="9" customFormat="1" ht="18.75" x14ac:dyDescent="0.3">
      <c r="A500" s="19">
        <v>46272</v>
      </c>
      <c r="B500" s="17">
        <v>6.93</v>
      </c>
      <c r="C500" s="17"/>
      <c r="D500" s="17">
        <f t="shared" si="14"/>
        <v>4808.8299999999972</v>
      </c>
      <c r="E500" s="18" t="s">
        <v>105</v>
      </c>
      <c r="G500" s="19"/>
      <c r="H500" s="35"/>
      <c r="I500" s="35"/>
      <c r="J500" s="35">
        <f t="shared" si="15"/>
        <v>-160727</v>
      </c>
      <c r="K500" s="20"/>
    </row>
    <row r="501" spans="1:11" s="9" customFormat="1" ht="18.75" x14ac:dyDescent="0.3">
      <c r="A501" s="19">
        <v>46273</v>
      </c>
      <c r="B501" s="17"/>
      <c r="C501" s="60">
        <v>11.28</v>
      </c>
      <c r="D501" s="17">
        <f t="shared" si="14"/>
        <v>4797.5499999999975</v>
      </c>
      <c r="E501" s="18" t="s">
        <v>783</v>
      </c>
      <c r="G501" s="19"/>
      <c r="H501" s="35"/>
      <c r="I501" s="35"/>
      <c r="J501" s="35">
        <f t="shared" si="15"/>
        <v>-160727</v>
      </c>
      <c r="K501" s="20"/>
    </row>
    <row r="502" spans="1:11" s="9" customFormat="1" ht="18.75" x14ac:dyDescent="0.3">
      <c r="A502" s="19">
        <v>46273</v>
      </c>
      <c r="B502" s="17">
        <v>906.12</v>
      </c>
      <c r="C502" s="17"/>
      <c r="D502" s="17">
        <f t="shared" si="14"/>
        <v>5703.6699999999973</v>
      </c>
      <c r="E502" s="18" t="s">
        <v>105</v>
      </c>
      <c r="G502" s="19"/>
      <c r="H502" s="35"/>
      <c r="I502" s="35"/>
      <c r="J502" s="35">
        <f t="shared" si="15"/>
        <v>-160727</v>
      </c>
      <c r="K502" s="20"/>
    </row>
    <row r="503" spans="1:11" s="9" customFormat="1" ht="18.75" x14ac:dyDescent="0.3">
      <c r="A503" s="19">
        <v>46273</v>
      </c>
      <c r="B503" s="17">
        <v>110.85</v>
      </c>
      <c r="C503" s="17"/>
      <c r="D503" s="17">
        <f t="shared" si="14"/>
        <v>5814.5199999999977</v>
      </c>
      <c r="E503" s="18" t="s">
        <v>105</v>
      </c>
      <c r="G503" s="19"/>
      <c r="H503" s="35"/>
      <c r="I503" s="35"/>
      <c r="J503" s="35">
        <f t="shared" si="15"/>
        <v>-160727</v>
      </c>
      <c r="K503" s="20"/>
    </row>
    <row r="504" spans="1:11" s="9" customFormat="1" ht="18.75" x14ac:dyDescent="0.3">
      <c r="A504" s="19">
        <v>46273</v>
      </c>
      <c r="B504" s="17"/>
      <c r="C504" s="17">
        <v>111.63</v>
      </c>
      <c r="D504" s="17">
        <f t="shared" si="14"/>
        <v>5702.8899999999976</v>
      </c>
      <c r="E504" s="18" t="s">
        <v>225</v>
      </c>
      <c r="G504" s="19"/>
      <c r="H504" s="35"/>
      <c r="I504" s="35"/>
      <c r="J504" s="35">
        <f t="shared" si="15"/>
        <v>-160727</v>
      </c>
      <c r="K504" s="20"/>
    </row>
    <row r="505" spans="1:11" s="9" customFormat="1" ht="18.75" x14ac:dyDescent="0.3">
      <c r="A505" s="19">
        <v>46273</v>
      </c>
      <c r="B505" s="17"/>
      <c r="C505" s="17">
        <v>8</v>
      </c>
      <c r="D505" s="17">
        <f t="shared" si="14"/>
        <v>5694.8899999999976</v>
      </c>
      <c r="E505" s="18" t="s">
        <v>303</v>
      </c>
      <c r="G505" s="19"/>
      <c r="H505" s="35"/>
      <c r="I505" s="35"/>
      <c r="J505" s="35">
        <f t="shared" si="15"/>
        <v>-160727</v>
      </c>
      <c r="K505" s="20"/>
    </row>
    <row r="506" spans="1:11" s="9" customFormat="1" ht="18.75" x14ac:dyDescent="0.3">
      <c r="A506" s="19">
        <v>46273</v>
      </c>
      <c r="B506" s="17"/>
      <c r="C506" s="60">
        <v>100.54</v>
      </c>
      <c r="D506" s="17">
        <f t="shared" si="14"/>
        <v>5594.3499999999976</v>
      </c>
      <c r="E506" s="18" t="s">
        <v>303</v>
      </c>
      <c r="G506" s="19"/>
      <c r="H506" s="35"/>
      <c r="I506" s="35"/>
      <c r="J506" s="35">
        <f t="shared" si="15"/>
        <v>-160727</v>
      </c>
      <c r="K506" s="20"/>
    </row>
    <row r="507" spans="1:11" s="9" customFormat="1" ht="18.75" x14ac:dyDescent="0.3">
      <c r="A507" s="19">
        <v>46274</v>
      </c>
      <c r="B507" s="17"/>
      <c r="C507" s="60">
        <v>31.75</v>
      </c>
      <c r="D507" s="17">
        <f t="shared" si="14"/>
        <v>5562.5999999999976</v>
      </c>
      <c r="E507" s="18" t="s">
        <v>787</v>
      </c>
      <c r="G507" s="19"/>
      <c r="H507" s="35"/>
      <c r="I507" s="35"/>
      <c r="J507" s="35">
        <f t="shared" si="15"/>
        <v>-160727</v>
      </c>
      <c r="K507" s="20"/>
    </row>
    <row r="508" spans="1:11" s="9" customFormat="1" ht="18.75" x14ac:dyDescent="0.3">
      <c r="A508" s="19">
        <v>46274</v>
      </c>
      <c r="B508" s="17"/>
      <c r="C508" s="60">
        <v>19.45</v>
      </c>
      <c r="D508" s="17">
        <f t="shared" si="14"/>
        <v>5543.1499999999978</v>
      </c>
      <c r="E508" s="18" t="s">
        <v>788</v>
      </c>
      <c r="G508" s="19"/>
      <c r="H508" s="35"/>
      <c r="I508" s="35"/>
      <c r="J508" s="35">
        <f t="shared" si="15"/>
        <v>-160727</v>
      </c>
      <c r="K508" s="20"/>
    </row>
    <row r="509" spans="1:11" s="9" customFormat="1" ht="18.75" x14ac:dyDescent="0.3">
      <c r="A509" s="19">
        <v>46274</v>
      </c>
      <c r="B509" s="60">
        <v>287.48</v>
      </c>
      <c r="C509" s="17"/>
      <c r="D509" s="17">
        <f t="shared" si="14"/>
        <v>5830.6299999999974</v>
      </c>
      <c r="E509" s="18" t="s">
        <v>788</v>
      </c>
      <c r="G509" s="19"/>
      <c r="H509" s="35"/>
      <c r="I509" s="35"/>
      <c r="J509" s="35">
        <f t="shared" si="15"/>
        <v>-160727</v>
      </c>
      <c r="K509" s="20"/>
    </row>
    <row r="510" spans="1:11" s="9" customFormat="1" ht="18.75" x14ac:dyDescent="0.3">
      <c r="A510" s="19">
        <v>46274</v>
      </c>
      <c r="B510" s="60">
        <v>21.24</v>
      </c>
      <c r="C510" s="17"/>
      <c r="D510" s="17">
        <f t="shared" si="14"/>
        <v>5851.8699999999972</v>
      </c>
      <c r="E510" s="18" t="s">
        <v>788</v>
      </c>
      <c r="G510" s="19"/>
      <c r="H510" s="35"/>
      <c r="I510" s="35"/>
      <c r="J510" s="35">
        <f t="shared" si="15"/>
        <v>-160727</v>
      </c>
      <c r="K510" s="20"/>
    </row>
    <row r="511" spans="1:11" s="9" customFormat="1" ht="18.75" x14ac:dyDescent="0.3">
      <c r="A511" s="19">
        <v>46274</v>
      </c>
      <c r="B511" s="60">
        <v>100.54</v>
      </c>
      <c r="C511" s="17"/>
      <c r="D511" s="17">
        <f t="shared" si="14"/>
        <v>5952.4099999999971</v>
      </c>
      <c r="E511" s="18" t="s">
        <v>788</v>
      </c>
      <c r="G511" s="19"/>
      <c r="H511" s="35"/>
      <c r="I511" s="35"/>
      <c r="J511" s="35">
        <f t="shared" si="15"/>
        <v>-160727</v>
      </c>
      <c r="K511" s="20"/>
    </row>
    <row r="512" spans="1:11" s="9" customFormat="1" ht="18.75" x14ac:dyDescent="0.3">
      <c r="A512" s="19">
        <v>46274</v>
      </c>
      <c r="B512" s="17"/>
      <c r="C512" s="60">
        <v>87.74</v>
      </c>
      <c r="D512" s="17">
        <f t="shared" si="14"/>
        <v>5864.6699999999973</v>
      </c>
      <c r="E512" s="18" t="s">
        <v>790</v>
      </c>
      <c r="G512" s="19"/>
      <c r="H512" s="35"/>
      <c r="I512" s="35"/>
      <c r="J512" s="35">
        <f t="shared" si="15"/>
        <v>-160727</v>
      </c>
      <c r="K512" s="20"/>
    </row>
    <row r="513" spans="1:11" s="9" customFormat="1" ht="18.75" x14ac:dyDescent="0.3">
      <c r="A513" s="19">
        <v>46274</v>
      </c>
      <c r="B513" s="60">
        <v>416.64</v>
      </c>
      <c r="C513" s="17"/>
      <c r="D513" s="17">
        <f t="shared" si="14"/>
        <v>6281.3099999999977</v>
      </c>
      <c r="E513" s="18" t="s">
        <v>791</v>
      </c>
      <c r="G513" s="19"/>
      <c r="H513" s="35"/>
      <c r="I513" s="35"/>
      <c r="J513" s="35">
        <f t="shared" si="15"/>
        <v>-160727</v>
      </c>
      <c r="K513" s="20"/>
    </row>
    <row r="514" spans="1:11" s="9" customFormat="1" ht="18.75" x14ac:dyDescent="0.3">
      <c r="A514" s="19">
        <v>46274</v>
      </c>
      <c r="B514" s="17"/>
      <c r="C514" s="60">
        <v>118.58</v>
      </c>
      <c r="D514" s="17">
        <f t="shared" si="14"/>
        <v>6162.7299999999977</v>
      </c>
      <c r="E514" s="18" t="s">
        <v>792</v>
      </c>
      <c r="G514" s="19"/>
      <c r="H514" s="35"/>
      <c r="I514" s="35"/>
      <c r="J514" s="35">
        <f t="shared" si="15"/>
        <v>-160727</v>
      </c>
      <c r="K514" s="20"/>
    </row>
    <row r="515" spans="1:11" s="9" customFormat="1" ht="18.75" x14ac:dyDescent="0.3">
      <c r="A515" s="19">
        <v>46274</v>
      </c>
      <c r="B515" s="17"/>
      <c r="C515" s="60">
        <v>61.97</v>
      </c>
      <c r="D515" s="17">
        <f t="shared" si="14"/>
        <v>6100.7599999999975</v>
      </c>
      <c r="E515" s="18" t="s">
        <v>793</v>
      </c>
      <c r="G515" s="19"/>
      <c r="H515" s="35"/>
      <c r="I515" s="35"/>
      <c r="J515" s="35">
        <f t="shared" si="15"/>
        <v>-160727</v>
      </c>
      <c r="K515" s="20"/>
    </row>
    <row r="516" spans="1:11" s="9" customFormat="1" ht="18.75" x14ac:dyDescent="0.3">
      <c r="A516" s="19">
        <v>46274</v>
      </c>
      <c r="B516" s="17"/>
      <c r="C516" s="17">
        <v>18</v>
      </c>
      <c r="D516" s="17">
        <f t="shared" si="14"/>
        <v>6082.7599999999975</v>
      </c>
      <c r="E516" s="18" t="s">
        <v>225</v>
      </c>
      <c r="G516" s="19"/>
      <c r="H516" s="35"/>
      <c r="I516" s="35"/>
      <c r="J516" s="35">
        <f t="shared" si="15"/>
        <v>-160727</v>
      </c>
      <c r="K516" s="20"/>
    </row>
    <row r="517" spans="1:11" s="9" customFormat="1" ht="18.75" x14ac:dyDescent="0.3">
      <c r="A517" s="19">
        <v>46274</v>
      </c>
      <c r="B517" s="17"/>
      <c r="C517" s="17">
        <v>3.98</v>
      </c>
      <c r="D517" s="17">
        <f t="shared" si="14"/>
        <v>6078.7799999999979</v>
      </c>
      <c r="E517" s="18" t="s">
        <v>225</v>
      </c>
      <c r="G517" s="19"/>
      <c r="H517" s="35"/>
      <c r="I517" s="35"/>
      <c r="J517" s="35">
        <f t="shared" si="15"/>
        <v>-160727</v>
      </c>
      <c r="K517" s="20"/>
    </row>
    <row r="518" spans="1:11" s="9" customFormat="1" ht="18.75" x14ac:dyDescent="0.3">
      <c r="A518" s="19">
        <v>46274</v>
      </c>
      <c r="B518" s="17">
        <v>18.16</v>
      </c>
      <c r="C518" s="17"/>
      <c r="D518" s="17">
        <f t="shared" si="14"/>
        <v>6096.9399999999978</v>
      </c>
      <c r="E518" s="18" t="s">
        <v>105</v>
      </c>
      <c r="G518" s="19"/>
      <c r="H518" s="35"/>
      <c r="I518" s="35"/>
      <c r="J518" s="35">
        <f t="shared" si="15"/>
        <v>-160727</v>
      </c>
      <c r="K518" s="20"/>
    </row>
    <row r="519" spans="1:11" s="9" customFormat="1" ht="18.75" x14ac:dyDescent="0.3">
      <c r="A519" s="19">
        <v>46274</v>
      </c>
      <c r="B519" s="17">
        <v>139.34</v>
      </c>
      <c r="C519" s="17"/>
      <c r="D519" s="17">
        <f t="shared" si="14"/>
        <v>6236.2799999999979</v>
      </c>
      <c r="E519" s="18" t="s">
        <v>105</v>
      </c>
      <c r="G519" s="19"/>
      <c r="H519" s="35"/>
      <c r="I519" s="35"/>
      <c r="J519" s="35">
        <f t="shared" si="15"/>
        <v>-160727</v>
      </c>
      <c r="K519" s="20"/>
    </row>
    <row r="520" spans="1:11" s="9" customFormat="1" ht="18.75" x14ac:dyDescent="0.3">
      <c r="A520" s="19">
        <v>46274</v>
      </c>
      <c r="B520" s="17"/>
      <c r="C520" s="17">
        <v>39.85</v>
      </c>
      <c r="D520" s="17">
        <f t="shared" si="14"/>
        <v>6196.4299999999976</v>
      </c>
      <c r="E520" s="18" t="s">
        <v>298</v>
      </c>
      <c r="G520" s="19"/>
      <c r="H520" s="35"/>
      <c r="I520" s="35"/>
      <c r="J520" s="35">
        <f t="shared" si="15"/>
        <v>-160727</v>
      </c>
      <c r="K520" s="20"/>
    </row>
    <row r="521" spans="1:11" s="9" customFormat="1" ht="18.75" x14ac:dyDescent="0.3">
      <c r="A521" s="19">
        <v>46275</v>
      </c>
      <c r="B521" s="17"/>
      <c r="C521" s="17">
        <v>4.8099999999999996</v>
      </c>
      <c r="D521" s="17">
        <f t="shared" si="14"/>
        <v>6191.6199999999972</v>
      </c>
      <c r="E521" s="18" t="s">
        <v>225</v>
      </c>
      <c r="G521" s="19"/>
      <c r="H521" s="35"/>
      <c r="I521" s="35"/>
      <c r="J521" s="35">
        <f t="shared" si="15"/>
        <v>-160727</v>
      </c>
      <c r="K521" s="20"/>
    </row>
    <row r="522" spans="1:11" s="9" customFormat="1" ht="18.75" x14ac:dyDescent="0.3">
      <c r="A522" s="19">
        <v>46275</v>
      </c>
      <c r="B522" s="17"/>
      <c r="C522" s="17"/>
      <c r="D522" s="17">
        <f t="shared" si="14"/>
        <v>6191.6199999999972</v>
      </c>
      <c r="E522" s="18" t="s">
        <v>105</v>
      </c>
      <c r="G522" s="19"/>
      <c r="H522" s="35"/>
      <c r="I522" s="35"/>
      <c r="J522" s="35">
        <f t="shared" si="15"/>
        <v>-160727</v>
      </c>
      <c r="K522" s="20"/>
    </row>
    <row r="523" spans="1:11" s="9" customFormat="1" ht="18.75" x14ac:dyDescent="0.3">
      <c r="A523" s="19"/>
      <c r="B523" s="17">
        <v>569.74</v>
      </c>
      <c r="C523" s="17"/>
      <c r="D523" s="17">
        <f t="shared" si="14"/>
        <v>6761.3599999999969</v>
      </c>
      <c r="E523" s="18"/>
      <c r="G523" s="19"/>
      <c r="H523" s="35"/>
      <c r="I523" s="35"/>
      <c r="J523" s="35"/>
      <c r="K523" s="20"/>
    </row>
    <row r="524" spans="1:11" s="9" customFormat="1" ht="18.75" x14ac:dyDescent="0.3">
      <c r="A524" s="19">
        <v>46275</v>
      </c>
      <c r="B524" s="17">
        <v>475.27</v>
      </c>
      <c r="C524" s="17"/>
      <c r="D524" s="17">
        <f t="shared" si="14"/>
        <v>7236.6299999999974</v>
      </c>
      <c r="E524" s="18" t="s">
        <v>105</v>
      </c>
      <c r="G524" s="19"/>
      <c r="H524" s="35"/>
      <c r="I524" s="35"/>
      <c r="J524" s="35">
        <f>J522+H524-I524</f>
        <v>-160727</v>
      </c>
      <c r="K524" s="20"/>
    </row>
    <row r="525" spans="1:11" s="9" customFormat="1" ht="18.75" x14ac:dyDescent="0.3">
      <c r="A525" s="19">
        <v>46275</v>
      </c>
      <c r="B525" s="17"/>
      <c r="C525" s="17">
        <v>29.27</v>
      </c>
      <c r="D525" s="17">
        <f t="shared" si="14"/>
        <v>7207.3599999999969</v>
      </c>
      <c r="E525" s="18" t="s">
        <v>795</v>
      </c>
      <c r="G525" s="19"/>
      <c r="H525" s="35"/>
      <c r="I525" s="35"/>
      <c r="J525" s="35">
        <f t="shared" si="15"/>
        <v>-160727</v>
      </c>
      <c r="K525" s="20"/>
    </row>
    <row r="526" spans="1:11" s="9" customFormat="1" ht="18.75" x14ac:dyDescent="0.3">
      <c r="A526" s="19">
        <v>46275</v>
      </c>
      <c r="B526" s="17"/>
      <c r="C526" s="17">
        <f>165.31-4.19</f>
        <v>161.12</v>
      </c>
      <c r="D526" s="17">
        <f t="shared" si="14"/>
        <v>7046.2399999999971</v>
      </c>
      <c r="E526" s="18" t="s">
        <v>796</v>
      </c>
      <c r="G526" s="19"/>
      <c r="H526" s="35"/>
      <c r="I526" s="35"/>
      <c r="J526" s="35">
        <f t="shared" si="15"/>
        <v>-160727</v>
      </c>
      <c r="K526" s="20"/>
    </row>
    <row r="527" spans="1:11" s="9" customFormat="1" ht="18.75" x14ac:dyDescent="0.3">
      <c r="A527" s="19">
        <v>46275</v>
      </c>
      <c r="B527" s="17">
        <f>172.73+74.24</f>
        <v>246.96999999999997</v>
      </c>
      <c r="C527" s="17"/>
      <c r="D527" s="17">
        <f t="shared" si="14"/>
        <v>7293.2099999999973</v>
      </c>
      <c r="E527" s="18" t="s">
        <v>797</v>
      </c>
      <c r="G527" s="19"/>
      <c r="H527" s="35"/>
      <c r="I527" s="35"/>
      <c r="J527" s="35">
        <f>J526+H527-I527</f>
        <v>-160727</v>
      </c>
      <c r="K527" s="20"/>
    </row>
    <row r="528" spans="1:11" s="9" customFormat="1" ht="18.75" x14ac:dyDescent="0.3">
      <c r="A528" s="19">
        <v>46275</v>
      </c>
      <c r="B528" s="17"/>
      <c r="C528" s="17">
        <v>378.68</v>
      </c>
      <c r="D528" s="17">
        <f t="shared" si="14"/>
        <v>6914.529999999997</v>
      </c>
      <c r="E528" s="18" t="s">
        <v>810</v>
      </c>
      <c r="G528" s="19"/>
      <c r="H528" s="35"/>
      <c r="I528" s="35"/>
      <c r="J528" s="35">
        <f t="shared" ref="J528:J532" si="16">J527+H528-I528</f>
        <v>-160727</v>
      </c>
      <c r="K528" s="20"/>
    </row>
    <row r="529" spans="1:11" s="9" customFormat="1" ht="18.75" x14ac:dyDescent="0.3">
      <c r="A529" s="19">
        <v>46276</v>
      </c>
      <c r="B529" s="17">
        <v>488.15</v>
      </c>
      <c r="C529" s="17"/>
      <c r="D529" s="17">
        <f t="shared" si="14"/>
        <v>7402.6799999999967</v>
      </c>
      <c r="E529" s="18" t="s">
        <v>105</v>
      </c>
      <c r="G529" s="19"/>
      <c r="H529" s="35"/>
      <c r="I529" s="35"/>
      <c r="J529" s="35">
        <f t="shared" si="16"/>
        <v>-160727</v>
      </c>
      <c r="K529" s="20"/>
    </row>
    <row r="530" spans="1:11" s="9" customFormat="1" ht="18.75" x14ac:dyDescent="0.3">
      <c r="A530" s="19">
        <v>46276</v>
      </c>
      <c r="B530" s="17">
        <v>8.8699999999999992</v>
      </c>
      <c r="C530" s="17"/>
      <c r="D530" s="17">
        <f t="shared" si="14"/>
        <v>7411.5499999999965</v>
      </c>
      <c r="E530" s="18" t="s">
        <v>105</v>
      </c>
      <c r="G530" s="19"/>
      <c r="H530" s="35"/>
      <c r="I530" s="35"/>
      <c r="J530" s="35">
        <f t="shared" si="16"/>
        <v>-160727</v>
      </c>
      <c r="K530" s="20"/>
    </row>
    <row r="531" spans="1:11" s="9" customFormat="1" ht="18.75" x14ac:dyDescent="0.3">
      <c r="A531" s="19">
        <v>46276</v>
      </c>
      <c r="B531" s="17">
        <v>464.43</v>
      </c>
      <c r="C531" s="17"/>
      <c r="D531" s="17">
        <f t="shared" ref="D531:D609" si="17">D530+B531-C531</f>
        <v>7875.9799999999968</v>
      </c>
      <c r="E531" s="18" t="s">
        <v>105</v>
      </c>
      <c r="G531" s="19"/>
      <c r="H531" s="35"/>
      <c r="I531" s="35"/>
      <c r="J531" s="35">
        <f t="shared" si="16"/>
        <v>-160727</v>
      </c>
      <c r="K531" s="20"/>
    </row>
    <row r="532" spans="1:11" s="9" customFormat="1" ht="18.75" x14ac:dyDescent="0.3">
      <c r="A532" s="19">
        <v>46276</v>
      </c>
      <c r="B532" s="17">
        <v>0.15</v>
      </c>
      <c r="C532" s="17"/>
      <c r="D532" s="17">
        <f t="shared" si="17"/>
        <v>7876.1299999999965</v>
      </c>
      <c r="E532" s="18" t="s">
        <v>105</v>
      </c>
      <c r="G532" s="19"/>
      <c r="H532" s="35"/>
      <c r="I532" s="35"/>
      <c r="J532" s="35">
        <f t="shared" si="16"/>
        <v>-160727</v>
      </c>
      <c r="K532" s="20"/>
    </row>
    <row r="533" spans="1:11" s="9" customFormat="1" ht="18.75" x14ac:dyDescent="0.3">
      <c r="A533" s="19">
        <v>46276</v>
      </c>
      <c r="B533" s="17"/>
      <c r="C533" s="17">
        <v>3.65</v>
      </c>
      <c r="D533" s="17">
        <f t="shared" si="17"/>
        <v>7872.4799999999968</v>
      </c>
      <c r="E533" s="18" t="s">
        <v>225</v>
      </c>
      <c r="G533" s="19"/>
      <c r="H533" s="35"/>
      <c r="I533" s="35"/>
      <c r="J533" s="35">
        <f t="shared" si="15"/>
        <v>-160727</v>
      </c>
      <c r="K533" s="20"/>
    </row>
    <row r="534" spans="1:11" s="9" customFormat="1" ht="18.75" x14ac:dyDescent="0.3">
      <c r="A534" s="19">
        <v>46276</v>
      </c>
      <c r="B534" s="17"/>
      <c r="C534" s="17">
        <v>431.49</v>
      </c>
      <c r="D534" s="17">
        <f t="shared" si="17"/>
        <v>7440.9899999999971</v>
      </c>
      <c r="E534" s="18" t="s">
        <v>225</v>
      </c>
      <c r="G534" s="19"/>
      <c r="H534" s="35"/>
      <c r="I534" s="35"/>
      <c r="J534" s="35">
        <f t="shared" si="15"/>
        <v>-160727</v>
      </c>
      <c r="K534" s="20"/>
    </row>
    <row r="535" spans="1:11" s="9" customFormat="1" ht="18.75" x14ac:dyDescent="0.3">
      <c r="A535" s="19">
        <v>46276</v>
      </c>
      <c r="B535" s="17"/>
      <c r="C535" s="17">
        <v>57.17</v>
      </c>
      <c r="D535" s="17">
        <f t="shared" si="17"/>
        <v>7383.819999999997</v>
      </c>
      <c r="E535" s="18" t="s">
        <v>225</v>
      </c>
      <c r="G535" s="19"/>
      <c r="H535" s="35"/>
      <c r="I535" s="35"/>
      <c r="J535" s="35">
        <f t="shared" si="15"/>
        <v>-160727</v>
      </c>
      <c r="K535" s="20"/>
    </row>
    <row r="536" spans="1:11" s="9" customFormat="1" ht="18.75" x14ac:dyDescent="0.3">
      <c r="A536" s="19">
        <v>46276</v>
      </c>
      <c r="B536" s="17">
        <v>4.1900000000000004</v>
      </c>
      <c r="C536" s="17"/>
      <c r="D536" s="17">
        <f t="shared" si="17"/>
        <v>7388.0099999999966</v>
      </c>
      <c r="E536" s="18" t="s">
        <v>105</v>
      </c>
      <c r="G536" s="19"/>
      <c r="H536" s="35"/>
      <c r="I536" s="35"/>
      <c r="J536" s="35">
        <f t="shared" si="15"/>
        <v>-160727</v>
      </c>
      <c r="K536" s="20"/>
    </row>
    <row r="537" spans="1:11" s="9" customFormat="1" ht="18.75" x14ac:dyDescent="0.3">
      <c r="A537" s="19">
        <v>46279</v>
      </c>
      <c r="B537" s="17">
        <v>396.1</v>
      </c>
      <c r="C537" s="17"/>
      <c r="D537" s="17">
        <f t="shared" si="17"/>
        <v>7784.1099999999969</v>
      </c>
      <c r="E537" s="18" t="s">
        <v>105</v>
      </c>
      <c r="G537" s="19"/>
      <c r="H537" s="35"/>
      <c r="I537" s="35"/>
      <c r="J537" s="35">
        <f t="shared" si="15"/>
        <v>-160727</v>
      </c>
      <c r="K537" s="20"/>
    </row>
    <row r="538" spans="1:11" s="9" customFormat="1" ht="18.75" x14ac:dyDescent="0.3">
      <c r="A538" s="19">
        <v>46279</v>
      </c>
      <c r="B538" s="17">
        <v>73.83</v>
      </c>
      <c r="C538" s="17"/>
      <c r="D538" s="17">
        <f t="shared" si="17"/>
        <v>7857.9399999999969</v>
      </c>
      <c r="E538" s="18" t="s">
        <v>105</v>
      </c>
      <c r="G538" s="19"/>
      <c r="H538" s="35"/>
      <c r="I538" s="35"/>
      <c r="J538" s="35">
        <f t="shared" si="15"/>
        <v>-160727</v>
      </c>
      <c r="K538" s="20"/>
    </row>
    <row r="539" spans="1:11" s="9" customFormat="1" ht="18.75" x14ac:dyDescent="0.3">
      <c r="A539" s="19">
        <v>46279</v>
      </c>
      <c r="B539" s="17"/>
      <c r="C539" s="17">
        <v>396.67</v>
      </c>
      <c r="D539" s="17">
        <f t="shared" si="17"/>
        <v>7461.2699999999968</v>
      </c>
      <c r="E539" s="18" t="s">
        <v>225</v>
      </c>
      <c r="G539" s="19"/>
      <c r="H539" s="35"/>
      <c r="I539" s="35"/>
      <c r="J539" s="35">
        <f t="shared" si="15"/>
        <v>-160727</v>
      </c>
      <c r="K539" s="20"/>
    </row>
    <row r="540" spans="1:11" s="9" customFormat="1" ht="18.75" x14ac:dyDescent="0.3">
      <c r="A540" s="19">
        <v>46279</v>
      </c>
      <c r="B540" s="17"/>
      <c r="C540" s="17">
        <v>31.31</v>
      </c>
      <c r="D540" s="17">
        <f t="shared" si="17"/>
        <v>7429.9599999999964</v>
      </c>
      <c r="E540" s="18" t="s">
        <v>225</v>
      </c>
      <c r="G540" s="19"/>
      <c r="H540" s="35"/>
      <c r="I540" s="35"/>
      <c r="J540" s="35">
        <f t="shared" si="15"/>
        <v>-160727</v>
      </c>
      <c r="K540" s="20"/>
    </row>
    <row r="541" spans="1:11" s="9" customFormat="1" ht="18.75" x14ac:dyDescent="0.3">
      <c r="A541" s="19">
        <v>46279</v>
      </c>
      <c r="B541" s="17"/>
      <c r="C541" s="17">
        <v>421.2</v>
      </c>
      <c r="D541" s="17">
        <f t="shared" si="17"/>
        <v>7008.7599999999966</v>
      </c>
      <c r="E541" s="18" t="s">
        <v>809</v>
      </c>
      <c r="G541" s="19"/>
      <c r="H541" s="35"/>
      <c r="I541" s="35"/>
      <c r="J541" s="35">
        <f t="shared" si="15"/>
        <v>-160727</v>
      </c>
      <c r="K541" s="20"/>
    </row>
    <row r="542" spans="1:11" s="9" customFormat="1" ht="18.75" x14ac:dyDescent="0.3">
      <c r="A542" s="19">
        <v>46276</v>
      </c>
      <c r="B542" s="17"/>
      <c r="C542" s="17">
        <v>488.15</v>
      </c>
      <c r="D542" s="17">
        <f t="shared" si="17"/>
        <v>6520.6099999999969</v>
      </c>
      <c r="E542" s="18" t="s">
        <v>812</v>
      </c>
      <c r="G542" s="19"/>
      <c r="H542" s="35"/>
      <c r="I542" s="35"/>
      <c r="J542" s="35">
        <f t="shared" si="15"/>
        <v>-160727</v>
      </c>
      <c r="K542" s="20"/>
    </row>
    <row r="543" spans="1:11" s="9" customFormat="1" ht="18.75" x14ac:dyDescent="0.3">
      <c r="A543" s="19">
        <v>46279</v>
      </c>
      <c r="B543" s="17"/>
      <c r="C543" s="17">
        <v>96.68</v>
      </c>
      <c r="D543" s="17">
        <f t="shared" si="17"/>
        <v>6423.9299999999967</v>
      </c>
      <c r="E543" s="18" t="s">
        <v>814</v>
      </c>
      <c r="G543" s="19"/>
      <c r="H543" s="35"/>
      <c r="I543" s="35"/>
      <c r="J543" s="35">
        <f t="shared" si="15"/>
        <v>-160727</v>
      </c>
      <c r="K543" s="20"/>
    </row>
    <row r="544" spans="1:11" s="9" customFormat="1" ht="18.75" x14ac:dyDescent="0.3">
      <c r="A544" s="19">
        <v>46279</v>
      </c>
      <c r="B544" s="17">
        <v>233.56</v>
      </c>
      <c r="C544" s="17"/>
      <c r="D544" s="17">
        <f t="shared" si="17"/>
        <v>6657.4899999999971</v>
      </c>
      <c r="E544" s="18" t="s">
        <v>105</v>
      </c>
      <c r="G544" s="19"/>
      <c r="H544" s="35"/>
      <c r="I544" s="35"/>
      <c r="J544" s="35">
        <f t="shared" si="15"/>
        <v>-160727</v>
      </c>
      <c r="K544" s="20"/>
    </row>
    <row r="545" spans="1:11" s="9" customFormat="1" ht="18.75" x14ac:dyDescent="0.3">
      <c r="A545" s="19">
        <v>46280</v>
      </c>
      <c r="B545" s="17">
        <f>27.88+0.27</f>
        <v>28.15</v>
      </c>
      <c r="C545" s="17"/>
      <c r="D545" s="17">
        <f t="shared" si="17"/>
        <v>6685.6399999999967</v>
      </c>
      <c r="E545" s="18" t="s">
        <v>817</v>
      </c>
      <c r="G545" s="19"/>
      <c r="H545" s="35"/>
      <c r="I545" s="35"/>
      <c r="J545" s="35">
        <f t="shared" si="15"/>
        <v>-160727</v>
      </c>
      <c r="K545" s="20"/>
    </row>
    <row r="546" spans="1:11" s="9" customFormat="1" ht="18.75" x14ac:dyDescent="0.3">
      <c r="A546" s="19">
        <v>46280</v>
      </c>
      <c r="B546" s="17"/>
      <c r="C546" s="17">
        <v>154.85</v>
      </c>
      <c r="D546" s="17">
        <f t="shared" si="17"/>
        <v>6530.7899999999963</v>
      </c>
      <c r="E546" s="18" t="s">
        <v>820</v>
      </c>
      <c r="G546" s="19"/>
      <c r="H546" s="35"/>
      <c r="I546" s="35"/>
      <c r="J546" s="35">
        <f t="shared" si="15"/>
        <v>-160727</v>
      </c>
      <c r="K546" s="20"/>
    </row>
    <row r="547" spans="1:11" s="9" customFormat="1" ht="18.75" x14ac:dyDescent="0.3">
      <c r="A547" s="19">
        <v>46280</v>
      </c>
      <c r="B547" s="17"/>
      <c r="C547" s="17">
        <v>37.159999999999997</v>
      </c>
      <c r="D547" s="17">
        <f t="shared" si="17"/>
        <v>6493.6299999999965</v>
      </c>
      <c r="E547" s="18" t="s">
        <v>822</v>
      </c>
      <c r="G547" s="19"/>
      <c r="H547" s="35"/>
      <c r="I547" s="35"/>
      <c r="J547" s="35">
        <f t="shared" si="15"/>
        <v>-160727</v>
      </c>
      <c r="K547" s="20"/>
    </row>
    <row r="548" spans="1:11" s="9" customFormat="1" ht="18.75" x14ac:dyDescent="0.3">
      <c r="A548" s="19">
        <v>46280</v>
      </c>
      <c r="B548" s="17">
        <v>39.14</v>
      </c>
      <c r="C548" s="17"/>
      <c r="D548" s="17">
        <f t="shared" si="17"/>
        <v>6532.7699999999968</v>
      </c>
      <c r="E548" s="18" t="s">
        <v>822</v>
      </c>
      <c r="G548" s="19"/>
      <c r="H548" s="35"/>
      <c r="I548" s="35"/>
      <c r="J548" s="35">
        <f t="shared" si="15"/>
        <v>-160727</v>
      </c>
      <c r="K548" s="20"/>
    </row>
    <row r="549" spans="1:11" s="9" customFormat="1" ht="18.75" x14ac:dyDescent="0.3">
      <c r="A549" s="19">
        <v>46280</v>
      </c>
      <c r="B549" s="17">
        <v>596.36</v>
      </c>
      <c r="C549" s="17"/>
      <c r="D549" s="17">
        <f t="shared" si="17"/>
        <v>7129.1299999999965</v>
      </c>
      <c r="E549" s="18" t="s">
        <v>823</v>
      </c>
      <c r="G549" s="19"/>
      <c r="H549" s="35"/>
      <c r="I549" s="35"/>
      <c r="J549" s="35">
        <f t="shared" si="15"/>
        <v>-160727</v>
      </c>
      <c r="K549" s="20"/>
    </row>
    <row r="550" spans="1:11" s="9" customFormat="1" ht="18.75" x14ac:dyDescent="0.3">
      <c r="A550" s="19">
        <v>46280</v>
      </c>
      <c r="B550" s="17"/>
      <c r="C550" s="17">
        <f>19.93+23.17+3.79</f>
        <v>46.89</v>
      </c>
      <c r="D550" s="17">
        <f t="shared" si="17"/>
        <v>7082.2399999999961</v>
      </c>
      <c r="E550" s="18" t="s">
        <v>225</v>
      </c>
      <c r="G550" s="19"/>
      <c r="H550" s="35"/>
      <c r="I550" s="35"/>
      <c r="J550" s="35">
        <f t="shared" si="15"/>
        <v>-160727</v>
      </c>
      <c r="K550" s="20"/>
    </row>
    <row r="551" spans="1:11" s="9" customFormat="1" ht="18.75" x14ac:dyDescent="0.3">
      <c r="A551" s="19">
        <v>46280</v>
      </c>
      <c r="B551" s="17"/>
      <c r="C551" s="17">
        <v>30.88</v>
      </c>
      <c r="D551" s="17">
        <f t="shared" si="17"/>
        <v>7051.359999999996</v>
      </c>
      <c r="E551" s="18" t="s">
        <v>225</v>
      </c>
      <c r="G551" s="19"/>
      <c r="H551" s="35"/>
      <c r="I551" s="35"/>
      <c r="J551" s="35">
        <f t="shared" si="15"/>
        <v>-160727</v>
      </c>
      <c r="K551" s="20"/>
    </row>
    <row r="552" spans="1:11" s="9" customFormat="1" ht="18.75" x14ac:dyDescent="0.3">
      <c r="A552" s="19">
        <v>46280</v>
      </c>
      <c r="B552" s="17"/>
      <c r="C552" s="17">
        <v>596.36</v>
      </c>
      <c r="D552" s="17">
        <f t="shared" si="17"/>
        <v>6454.9999999999964</v>
      </c>
      <c r="E552" s="18" t="s">
        <v>303</v>
      </c>
      <c r="G552" s="19"/>
      <c r="H552" s="35"/>
      <c r="I552" s="35"/>
      <c r="J552" s="35">
        <f t="shared" si="15"/>
        <v>-160727</v>
      </c>
      <c r="K552" s="20"/>
    </row>
    <row r="553" spans="1:11" s="9" customFormat="1" ht="18.75" x14ac:dyDescent="0.3">
      <c r="A553" s="19">
        <v>46280</v>
      </c>
      <c r="B553" s="17"/>
      <c r="C553" s="17">
        <v>200.81</v>
      </c>
      <c r="D553" s="17">
        <f t="shared" si="17"/>
        <v>6254.189999999996</v>
      </c>
      <c r="E553" s="18" t="s">
        <v>303</v>
      </c>
      <c r="G553" s="19"/>
      <c r="H553" s="35"/>
      <c r="I553" s="35"/>
      <c r="J553" s="35">
        <f t="shared" si="15"/>
        <v>-160727</v>
      </c>
      <c r="K553" s="20"/>
    </row>
    <row r="554" spans="1:11" s="9" customFormat="1" ht="18.75" x14ac:dyDescent="0.3">
      <c r="A554" s="19">
        <v>46280</v>
      </c>
      <c r="B554" s="17"/>
      <c r="C554" s="17">
        <v>0.62</v>
      </c>
      <c r="D554" s="17">
        <f t="shared" si="17"/>
        <v>6253.5699999999961</v>
      </c>
      <c r="E554" s="18" t="s">
        <v>825</v>
      </c>
      <c r="G554" s="19"/>
      <c r="H554" s="35"/>
      <c r="I554" s="35"/>
      <c r="J554" s="35">
        <f t="shared" si="15"/>
        <v>-160727</v>
      </c>
      <c r="K554" s="20"/>
    </row>
    <row r="555" spans="1:11" s="9" customFormat="1" ht="18.75" x14ac:dyDescent="0.3">
      <c r="A555" s="19">
        <v>46280</v>
      </c>
      <c r="B555" s="17">
        <v>125.14</v>
      </c>
      <c r="C555" s="17"/>
      <c r="D555" s="17">
        <f t="shared" si="17"/>
        <v>6378.7099999999964</v>
      </c>
      <c r="E555" s="18" t="s">
        <v>105</v>
      </c>
      <c r="G555" s="19"/>
      <c r="H555" s="35"/>
      <c r="I555" s="35"/>
      <c r="J555" s="35">
        <f t="shared" si="15"/>
        <v>-160727</v>
      </c>
      <c r="K555" s="20"/>
    </row>
    <row r="556" spans="1:11" s="9" customFormat="1" ht="18.75" x14ac:dyDescent="0.3">
      <c r="A556" s="19">
        <v>46280</v>
      </c>
      <c r="B556" s="17">
        <v>460.31</v>
      </c>
      <c r="C556" s="17"/>
      <c r="D556" s="17">
        <f t="shared" si="17"/>
        <v>6839.0199999999968</v>
      </c>
      <c r="E556" s="18" t="s">
        <v>105</v>
      </c>
      <c r="G556" s="19"/>
      <c r="H556" s="35"/>
      <c r="I556" s="35"/>
      <c r="J556" s="35">
        <f t="shared" si="15"/>
        <v>-160727</v>
      </c>
      <c r="K556" s="20"/>
    </row>
    <row r="557" spans="1:11" s="9" customFormat="1" ht="18.75" x14ac:dyDescent="0.3">
      <c r="A557" s="19">
        <v>46280</v>
      </c>
      <c r="B557" s="17">
        <v>200.81</v>
      </c>
      <c r="C557" s="17"/>
      <c r="D557" s="17">
        <f t="shared" si="17"/>
        <v>7039.8299999999972</v>
      </c>
      <c r="E557" s="18" t="s">
        <v>826</v>
      </c>
      <c r="G557" s="19"/>
      <c r="H557" s="35"/>
      <c r="I557" s="35"/>
      <c r="J557" s="35">
        <f t="shared" si="15"/>
        <v>-160727</v>
      </c>
      <c r="K557" s="20"/>
    </row>
    <row r="558" spans="1:11" s="9" customFormat="1" ht="18.75" x14ac:dyDescent="0.3">
      <c r="A558" s="19">
        <v>46280</v>
      </c>
      <c r="B558" s="17"/>
      <c r="C558" s="17">
        <v>1.65</v>
      </c>
      <c r="D558" s="17">
        <f t="shared" si="17"/>
        <v>7038.1799999999976</v>
      </c>
      <c r="E558" s="18" t="s">
        <v>829</v>
      </c>
      <c r="G558" s="19"/>
      <c r="H558" s="35"/>
      <c r="I558" s="35"/>
      <c r="J558" s="35">
        <f t="shared" si="15"/>
        <v>-160727</v>
      </c>
      <c r="K558" s="20"/>
    </row>
    <row r="559" spans="1:11" s="9" customFormat="1" ht="18.75" x14ac:dyDescent="0.3">
      <c r="A559" s="19">
        <v>46280</v>
      </c>
      <c r="B559" s="17"/>
      <c r="C559" s="17">
        <v>125.14</v>
      </c>
      <c r="D559" s="17">
        <f t="shared" si="17"/>
        <v>6913.0399999999972</v>
      </c>
      <c r="E559" s="18" t="s">
        <v>830</v>
      </c>
      <c r="G559" s="19"/>
      <c r="H559" s="35"/>
      <c r="I559" s="35"/>
      <c r="J559" s="35">
        <f>J549+H559-I559</f>
        <v>-160727</v>
      </c>
      <c r="K559" s="20"/>
    </row>
    <row r="560" spans="1:11" s="9" customFormat="1" ht="18.75" x14ac:dyDescent="0.3">
      <c r="A560" s="19">
        <v>46281</v>
      </c>
      <c r="B560" s="17"/>
      <c r="C560" s="17">
        <v>118.1</v>
      </c>
      <c r="D560" s="17">
        <f t="shared" si="17"/>
        <v>6794.9399999999969</v>
      </c>
      <c r="E560" s="18" t="s">
        <v>843</v>
      </c>
      <c r="G560" s="19"/>
      <c r="H560" s="35"/>
      <c r="I560" s="35"/>
      <c r="J560" s="35">
        <f t="shared" ref="J560:J605" si="18">J550+H560-I560</f>
        <v>-160727</v>
      </c>
      <c r="K560" s="20"/>
    </row>
    <row r="561" spans="1:11" s="9" customFormat="1" ht="18.75" x14ac:dyDescent="0.3">
      <c r="A561" s="19">
        <v>46281</v>
      </c>
      <c r="B561" s="17"/>
      <c r="C561" s="17">
        <v>48.31</v>
      </c>
      <c r="D561" s="17">
        <f t="shared" si="17"/>
        <v>6746.6299999999965</v>
      </c>
      <c r="E561" s="18" t="s">
        <v>844</v>
      </c>
      <c r="G561" s="19"/>
      <c r="H561" s="35"/>
      <c r="I561" s="35"/>
      <c r="J561" s="35">
        <f t="shared" si="18"/>
        <v>-160727</v>
      </c>
      <c r="K561" s="20"/>
    </row>
    <row r="562" spans="1:11" s="9" customFormat="1" ht="18.75" x14ac:dyDescent="0.3">
      <c r="A562" s="19">
        <v>46281</v>
      </c>
      <c r="B562" s="17"/>
      <c r="C562" s="17">
        <v>14.7</v>
      </c>
      <c r="D562" s="17">
        <f t="shared" si="17"/>
        <v>6731.9299999999967</v>
      </c>
      <c r="E562" s="18" t="s">
        <v>842</v>
      </c>
      <c r="G562" s="19"/>
      <c r="H562" s="35"/>
      <c r="I562" s="35"/>
      <c r="J562" s="35">
        <f t="shared" si="18"/>
        <v>-160727</v>
      </c>
      <c r="K562" s="20"/>
    </row>
    <row r="563" spans="1:11" s="9" customFormat="1" ht="18.75" x14ac:dyDescent="0.3">
      <c r="A563" s="19">
        <v>46281</v>
      </c>
      <c r="B563" s="17"/>
      <c r="C563" s="17">
        <v>3.85</v>
      </c>
      <c r="D563" s="17">
        <f t="shared" si="17"/>
        <v>6728.0799999999963</v>
      </c>
      <c r="E563" s="18" t="s">
        <v>225</v>
      </c>
      <c r="G563" s="19"/>
      <c r="H563" s="35"/>
      <c r="I563" s="35"/>
      <c r="J563" s="35">
        <f t="shared" si="18"/>
        <v>-160727</v>
      </c>
      <c r="K563" s="20"/>
    </row>
    <row r="564" spans="1:11" s="9" customFormat="1" ht="18.75" x14ac:dyDescent="0.3">
      <c r="A564" s="19">
        <v>46281</v>
      </c>
      <c r="B564" s="17"/>
      <c r="C564" s="17">
        <v>7.35</v>
      </c>
      <c r="D564" s="17">
        <f t="shared" si="17"/>
        <v>6720.7299999999959</v>
      </c>
      <c r="E564" s="18" t="s">
        <v>225</v>
      </c>
      <c r="G564" s="19"/>
      <c r="H564" s="35"/>
      <c r="I564" s="35"/>
      <c r="J564" s="35">
        <f t="shared" si="18"/>
        <v>-160727</v>
      </c>
      <c r="K564" s="20"/>
    </row>
    <row r="565" spans="1:11" s="9" customFormat="1" ht="18.75" x14ac:dyDescent="0.3">
      <c r="A565" s="19">
        <v>46281</v>
      </c>
      <c r="B565" s="17"/>
      <c r="C565" s="17">
        <v>22.13</v>
      </c>
      <c r="D565" s="17">
        <f t="shared" si="17"/>
        <v>6698.5999999999958</v>
      </c>
      <c r="E565" s="18" t="s">
        <v>225</v>
      </c>
      <c r="G565" s="19"/>
      <c r="H565" s="35"/>
      <c r="I565" s="35"/>
      <c r="J565" s="35">
        <f t="shared" si="18"/>
        <v>-160727</v>
      </c>
      <c r="K565" s="20"/>
    </row>
    <row r="566" spans="1:11" s="9" customFormat="1" ht="18.75" x14ac:dyDescent="0.3">
      <c r="A566" s="19">
        <v>46281</v>
      </c>
      <c r="B566" s="17">
        <v>483.6</v>
      </c>
      <c r="C566" s="17"/>
      <c r="D566" s="17">
        <f t="shared" si="17"/>
        <v>7182.1999999999962</v>
      </c>
      <c r="E566" s="18" t="s">
        <v>105</v>
      </c>
      <c r="G566" s="19"/>
      <c r="H566" s="35"/>
      <c r="I566" s="35"/>
      <c r="J566" s="35">
        <f t="shared" si="18"/>
        <v>-160727</v>
      </c>
      <c r="K566" s="20"/>
    </row>
    <row r="567" spans="1:11" s="9" customFormat="1" ht="18.75" x14ac:dyDescent="0.3">
      <c r="A567" s="19">
        <v>46281</v>
      </c>
      <c r="B567" s="17">
        <v>130.72</v>
      </c>
      <c r="C567" s="17"/>
      <c r="D567" s="17">
        <f t="shared" si="17"/>
        <v>7312.9199999999964</v>
      </c>
      <c r="E567" s="18" t="s">
        <v>105</v>
      </c>
      <c r="G567" s="19"/>
      <c r="H567" s="35"/>
      <c r="I567" s="35"/>
      <c r="J567" s="35">
        <f t="shared" si="18"/>
        <v>-160727</v>
      </c>
      <c r="K567" s="20"/>
    </row>
    <row r="568" spans="1:11" s="9" customFormat="1" ht="18.75" x14ac:dyDescent="0.3">
      <c r="A568" s="19">
        <v>46281</v>
      </c>
      <c r="B568" s="17">
        <v>3.32</v>
      </c>
      <c r="C568" s="17"/>
      <c r="D568" s="17">
        <f t="shared" si="17"/>
        <v>7316.2399999999961</v>
      </c>
      <c r="E568" s="18" t="s">
        <v>105</v>
      </c>
      <c r="G568" s="19"/>
      <c r="H568" s="35"/>
      <c r="I568" s="35"/>
      <c r="J568" s="35">
        <f t="shared" si="18"/>
        <v>-160727</v>
      </c>
      <c r="K568" s="20"/>
    </row>
    <row r="569" spans="1:11" s="9" customFormat="1" ht="18.75" x14ac:dyDescent="0.3">
      <c r="A569" s="19">
        <v>46281</v>
      </c>
      <c r="B569" s="17">
        <v>7.39</v>
      </c>
      <c r="C569" s="17"/>
      <c r="D569" s="17">
        <f t="shared" si="17"/>
        <v>7323.6299999999965</v>
      </c>
      <c r="E569" s="18" t="s">
        <v>105</v>
      </c>
      <c r="G569" s="19"/>
      <c r="H569" s="35"/>
      <c r="I569" s="35"/>
      <c r="J569" s="35">
        <f t="shared" si="18"/>
        <v>-160727</v>
      </c>
      <c r="K569" s="20"/>
    </row>
    <row r="570" spans="1:11" s="9" customFormat="1" ht="18.75" x14ac:dyDescent="0.3">
      <c r="A570" s="19">
        <v>46282</v>
      </c>
      <c r="B570" s="17"/>
      <c r="C570" s="17">
        <v>53.33</v>
      </c>
      <c r="D570" s="17">
        <f t="shared" si="17"/>
        <v>7270.2999999999965</v>
      </c>
      <c r="E570" s="18" t="s">
        <v>851</v>
      </c>
      <c r="G570" s="19"/>
      <c r="H570" s="35"/>
      <c r="I570" s="35"/>
      <c r="J570" s="35">
        <f t="shared" si="18"/>
        <v>-160727</v>
      </c>
      <c r="K570" s="20"/>
    </row>
    <row r="571" spans="1:11" s="9" customFormat="1" ht="18.75" x14ac:dyDescent="0.3">
      <c r="A571" s="19">
        <v>46282</v>
      </c>
      <c r="B571" s="17"/>
      <c r="C571" s="17">
        <v>400.82</v>
      </c>
      <c r="D571" s="17">
        <f t="shared" si="17"/>
        <v>6869.4799999999968</v>
      </c>
      <c r="E571" s="18" t="s">
        <v>852</v>
      </c>
      <c r="G571" s="19"/>
      <c r="H571" s="35"/>
      <c r="I571" s="35"/>
      <c r="J571" s="35">
        <f t="shared" si="18"/>
        <v>-160727</v>
      </c>
      <c r="K571" s="20"/>
    </row>
    <row r="572" spans="1:11" s="9" customFormat="1" ht="18.75" x14ac:dyDescent="0.3">
      <c r="A572" s="19">
        <v>46282</v>
      </c>
      <c r="B572" s="17"/>
      <c r="C572" s="17">
        <v>507.72</v>
      </c>
      <c r="D572" s="17">
        <f t="shared" si="17"/>
        <v>6361.7599999999966</v>
      </c>
      <c r="E572" s="18" t="s">
        <v>853</v>
      </c>
      <c r="G572" s="19"/>
      <c r="H572" s="35"/>
      <c r="I572" s="35"/>
      <c r="J572" s="35">
        <f t="shared" si="18"/>
        <v>-160727</v>
      </c>
      <c r="K572" s="20"/>
    </row>
    <row r="573" spans="1:11" s="9" customFormat="1" ht="18.75" x14ac:dyDescent="0.3">
      <c r="A573" s="19">
        <v>46282</v>
      </c>
      <c r="B573" s="17"/>
      <c r="C573" s="17">
        <v>8.11</v>
      </c>
      <c r="D573" s="17">
        <f t="shared" si="17"/>
        <v>6353.6499999999969</v>
      </c>
      <c r="E573" s="18" t="s">
        <v>855</v>
      </c>
      <c r="G573" s="19"/>
      <c r="H573" s="35"/>
      <c r="I573" s="35"/>
      <c r="J573" s="35">
        <f t="shared" si="18"/>
        <v>-160727</v>
      </c>
      <c r="K573" s="20"/>
    </row>
    <row r="574" spans="1:11" s="9" customFormat="1" ht="18.75" x14ac:dyDescent="0.3">
      <c r="A574" s="19">
        <v>46282</v>
      </c>
      <c r="B574" s="17"/>
      <c r="C574" s="17">
        <v>2.78</v>
      </c>
      <c r="D574" s="17">
        <f t="shared" si="17"/>
        <v>6350.8699999999972</v>
      </c>
      <c r="E574" s="18" t="s">
        <v>298</v>
      </c>
      <c r="G574" s="19"/>
      <c r="H574" s="35"/>
      <c r="I574" s="35"/>
      <c r="J574" s="35">
        <f t="shared" si="18"/>
        <v>-160727</v>
      </c>
      <c r="K574" s="20"/>
    </row>
    <row r="575" spans="1:11" s="9" customFormat="1" ht="18.75" x14ac:dyDescent="0.3">
      <c r="A575" s="19">
        <v>46282</v>
      </c>
      <c r="B575" s="17">
        <v>197.18</v>
      </c>
      <c r="C575" s="17"/>
      <c r="D575" s="17">
        <f t="shared" si="17"/>
        <v>6548.0499999999975</v>
      </c>
      <c r="E575" s="18" t="s">
        <v>105</v>
      </c>
      <c r="G575" s="19"/>
      <c r="H575" s="35"/>
      <c r="I575" s="35"/>
      <c r="J575" s="35">
        <f t="shared" si="18"/>
        <v>-160727</v>
      </c>
      <c r="K575" s="20"/>
    </row>
    <row r="576" spans="1:11" s="9" customFormat="1" ht="18.75" x14ac:dyDescent="0.3">
      <c r="A576" s="19">
        <v>46282</v>
      </c>
      <c r="B576" s="17">
        <v>36.450000000000003</v>
      </c>
      <c r="C576" s="17"/>
      <c r="D576" s="17">
        <f t="shared" si="17"/>
        <v>6584.4999999999973</v>
      </c>
      <c r="E576" s="18" t="s">
        <v>105</v>
      </c>
      <c r="G576" s="19"/>
      <c r="H576" s="35"/>
      <c r="I576" s="35"/>
      <c r="J576" s="35">
        <f t="shared" si="18"/>
        <v>-160727</v>
      </c>
      <c r="K576" s="20"/>
    </row>
    <row r="577" spans="1:11" s="9" customFormat="1" ht="18.75" x14ac:dyDescent="0.3">
      <c r="A577" s="19">
        <v>46282</v>
      </c>
      <c r="B577" s="17">
        <v>2.77</v>
      </c>
      <c r="C577" s="17"/>
      <c r="D577" s="17">
        <f t="shared" si="17"/>
        <v>6587.2699999999977</v>
      </c>
      <c r="E577" s="18" t="s">
        <v>105</v>
      </c>
      <c r="G577" s="19"/>
      <c r="H577" s="35"/>
      <c r="I577" s="35"/>
      <c r="J577" s="35">
        <f t="shared" si="18"/>
        <v>-160727</v>
      </c>
      <c r="K577" s="20"/>
    </row>
    <row r="578" spans="1:11" s="9" customFormat="1" ht="18.75" x14ac:dyDescent="0.3">
      <c r="A578" s="19">
        <v>46282</v>
      </c>
      <c r="B578" s="17">
        <v>0.16</v>
      </c>
      <c r="C578" s="17"/>
      <c r="D578" s="17">
        <f t="shared" si="17"/>
        <v>6587.4299999999976</v>
      </c>
      <c r="E578" s="18" t="s">
        <v>105</v>
      </c>
      <c r="G578" s="19"/>
      <c r="H578" s="35"/>
      <c r="I578" s="35"/>
      <c r="J578" s="35">
        <f t="shared" si="18"/>
        <v>-160727</v>
      </c>
      <c r="K578" s="20"/>
    </row>
    <row r="579" spans="1:11" s="9" customFormat="1" ht="18.75" x14ac:dyDescent="0.3">
      <c r="A579" s="19">
        <v>46282</v>
      </c>
      <c r="B579" s="17"/>
      <c r="C579" s="17">
        <v>25.46</v>
      </c>
      <c r="D579" s="17">
        <f t="shared" si="17"/>
        <v>6561.9699999999975</v>
      </c>
      <c r="E579" s="18" t="s">
        <v>860</v>
      </c>
      <c r="G579" s="19"/>
      <c r="H579" s="35"/>
      <c r="I579" s="35"/>
      <c r="J579" s="35">
        <f t="shared" si="18"/>
        <v>-160727</v>
      </c>
      <c r="K579" s="20"/>
    </row>
    <row r="580" spans="1:11" s="9" customFormat="1" ht="18.75" x14ac:dyDescent="0.3">
      <c r="A580" s="19">
        <v>46282</v>
      </c>
      <c r="B580" s="17"/>
      <c r="C580" s="17">
        <v>0.15</v>
      </c>
      <c r="D580" s="17">
        <f t="shared" si="17"/>
        <v>6561.8199999999979</v>
      </c>
      <c r="E580" s="18" t="s">
        <v>860</v>
      </c>
      <c r="G580" s="19"/>
      <c r="H580" s="35"/>
      <c r="I580" s="35"/>
      <c r="J580" s="35">
        <f t="shared" si="18"/>
        <v>-160727</v>
      </c>
      <c r="K580" s="20"/>
    </row>
    <row r="581" spans="1:11" s="9" customFormat="1" ht="18.75" x14ac:dyDescent="0.3">
      <c r="A581" s="19">
        <v>46283</v>
      </c>
      <c r="B581" s="17"/>
      <c r="C581" s="17">
        <f>107.61+5.3</f>
        <v>112.91</v>
      </c>
      <c r="D581" s="17">
        <f t="shared" si="17"/>
        <v>6448.909999999998</v>
      </c>
      <c r="E581" s="18" t="s">
        <v>864</v>
      </c>
      <c r="G581" s="19"/>
      <c r="H581" s="35"/>
      <c r="I581" s="35"/>
      <c r="J581" s="35">
        <f t="shared" si="18"/>
        <v>-160727</v>
      </c>
      <c r="K581" s="20"/>
    </row>
    <row r="582" spans="1:11" s="9" customFormat="1" ht="18.75" x14ac:dyDescent="0.3">
      <c r="A582" s="19">
        <v>46283</v>
      </c>
      <c r="B582" s="17"/>
      <c r="C582" s="17">
        <v>49.35</v>
      </c>
      <c r="D582" s="17">
        <f t="shared" si="17"/>
        <v>6399.5599999999977</v>
      </c>
      <c r="E582" s="18" t="s">
        <v>866</v>
      </c>
      <c r="G582" s="19"/>
      <c r="H582" s="35"/>
      <c r="I582" s="35"/>
      <c r="J582" s="35">
        <f t="shared" si="18"/>
        <v>-160727</v>
      </c>
      <c r="K582" s="20"/>
    </row>
    <row r="583" spans="1:11" s="9" customFormat="1" ht="18.75" x14ac:dyDescent="0.3">
      <c r="A583" s="19">
        <v>46283</v>
      </c>
      <c r="B583" s="17"/>
      <c r="C583" s="17">
        <v>34.24</v>
      </c>
      <c r="D583" s="17">
        <f t="shared" si="17"/>
        <v>6365.3199999999979</v>
      </c>
      <c r="E583" s="18" t="s">
        <v>867</v>
      </c>
      <c r="G583" s="19"/>
      <c r="H583" s="35"/>
      <c r="I583" s="35"/>
      <c r="J583" s="35">
        <f t="shared" si="18"/>
        <v>-160727</v>
      </c>
      <c r="K583" s="20"/>
    </row>
    <row r="584" spans="1:11" s="9" customFormat="1" ht="18.75" x14ac:dyDescent="0.3">
      <c r="A584" s="19">
        <v>46283</v>
      </c>
      <c r="B584" s="17"/>
      <c r="C584" s="17">
        <f>182.46-6.1</f>
        <v>176.36</v>
      </c>
      <c r="D584" s="17">
        <f t="shared" si="17"/>
        <v>6188.9599999999982</v>
      </c>
      <c r="E584" s="18" t="s">
        <v>868</v>
      </c>
      <c r="G584" s="19"/>
      <c r="H584" s="35"/>
      <c r="I584" s="35"/>
      <c r="J584" s="35">
        <f t="shared" si="18"/>
        <v>-160727</v>
      </c>
      <c r="K584" s="20"/>
    </row>
    <row r="585" spans="1:11" s="9" customFormat="1" ht="18.75" x14ac:dyDescent="0.3">
      <c r="A585" s="19">
        <v>46283</v>
      </c>
      <c r="B585" s="17"/>
      <c r="C585" s="17">
        <v>123.77</v>
      </c>
      <c r="D585" s="17">
        <f t="shared" si="17"/>
        <v>6065.1899999999978</v>
      </c>
      <c r="E585" s="18" t="s">
        <v>869</v>
      </c>
      <c r="G585" s="19"/>
      <c r="H585" s="35"/>
      <c r="I585" s="35"/>
      <c r="J585" s="35">
        <f t="shared" si="18"/>
        <v>-160727</v>
      </c>
      <c r="K585" s="20"/>
    </row>
    <row r="586" spans="1:11" s="9" customFormat="1" ht="18.75" x14ac:dyDescent="0.3">
      <c r="A586" s="19">
        <v>46283</v>
      </c>
      <c r="B586" s="17">
        <v>5.3</v>
      </c>
      <c r="C586" s="17"/>
      <c r="D586" s="17">
        <f t="shared" si="17"/>
        <v>6070.489999999998</v>
      </c>
      <c r="E586" s="18" t="s">
        <v>105</v>
      </c>
      <c r="G586" s="19"/>
      <c r="H586" s="35"/>
      <c r="I586" s="35"/>
      <c r="J586" s="35">
        <f t="shared" si="18"/>
        <v>-160727</v>
      </c>
      <c r="K586" s="20"/>
    </row>
    <row r="587" spans="1:11" s="9" customFormat="1" ht="18.75" x14ac:dyDescent="0.3">
      <c r="A587" s="19">
        <v>46283</v>
      </c>
      <c r="B587" s="17">
        <v>67.13</v>
      </c>
      <c r="C587" s="17"/>
      <c r="D587" s="17">
        <f t="shared" si="17"/>
        <v>6137.6199999999981</v>
      </c>
      <c r="E587" s="18" t="s">
        <v>105</v>
      </c>
      <c r="G587" s="19"/>
      <c r="H587" s="35"/>
      <c r="I587" s="35"/>
      <c r="J587" s="35">
        <f t="shared" si="18"/>
        <v>-160727</v>
      </c>
      <c r="K587" s="20"/>
    </row>
    <row r="588" spans="1:11" s="9" customFormat="1" ht="18.75" x14ac:dyDescent="0.3">
      <c r="A588" s="19">
        <v>46283</v>
      </c>
      <c r="B588" s="17">
        <v>263.02999999999997</v>
      </c>
      <c r="C588" s="17"/>
      <c r="D588" s="17">
        <f t="shared" si="17"/>
        <v>6400.6499999999978</v>
      </c>
      <c r="E588" s="18" t="s">
        <v>105</v>
      </c>
      <c r="G588" s="19"/>
      <c r="H588" s="35"/>
      <c r="I588" s="35"/>
      <c r="J588" s="35">
        <f t="shared" si="18"/>
        <v>-160727</v>
      </c>
      <c r="K588" s="20"/>
    </row>
    <row r="589" spans="1:11" s="9" customFormat="1" ht="18.75" x14ac:dyDescent="0.3">
      <c r="A589" s="19">
        <v>46283</v>
      </c>
      <c r="B589" s="17">
        <v>18.559999999999999</v>
      </c>
      <c r="C589" s="17"/>
      <c r="D589" s="17">
        <f t="shared" si="17"/>
        <v>6419.2099999999982</v>
      </c>
      <c r="E589" s="18" t="s">
        <v>105</v>
      </c>
      <c r="G589" s="19"/>
      <c r="H589" s="35"/>
      <c r="I589" s="35"/>
      <c r="J589" s="35">
        <f t="shared" si="18"/>
        <v>-160727</v>
      </c>
      <c r="K589" s="20"/>
    </row>
    <row r="590" spans="1:11" s="9" customFormat="1" ht="18.75" x14ac:dyDescent="0.3">
      <c r="A590" s="19">
        <v>46286</v>
      </c>
      <c r="B590" s="17"/>
      <c r="C590" s="17">
        <v>234.95</v>
      </c>
      <c r="D590" s="17">
        <f t="shared" si="17"/>
        <v>6184.2599999999984</v>
      </c>
      <c r="E590" s="18" t="s">
        <v>105</v>
      </c>
      <c r="G590" s="19"/>
      <c r="H590" s="35"/>
      <c r="I590" s="35"/>
      <c r="J590" s="35">
        <f t="shared" si="18"/>
        <v>-160727</v>
      </c>
      <c r="K590" s="20"/>
    </row>
    <row r="591" spans="1:11" s="9" customFormat="1" ht="18.75" x14ac:dyDescent="0.3">
      <c r="A591" s="19">
        <v>46286</v>
      </c>
      <c r="B591" s="17"/>
      <c r="C591" s="17">
        <v>120.68</v>
      </c>
      <c r="D591" s="17">
        <f t="shared" si="17"/>
        <v>6063.5799999999981</v>
      </c>
      <c r="E591" s="18" t="s">
        <v>875</v>
      </c>
      <c r="G591" s="19"/>
      <c r="H591" s="35"/>
      <c r="I591" s="35"/>
      <c r="J591" s="35">
        <f t="shared" si="18"/>
        <v>-160727</v>
      </c>
      <c r="K591" s="20"/>
    </row>
    <row r="592" spans="1:11" s="9" customFormat="1" ht="18.75" x14ac:dyDescent="0.3">
      <c r="A592" s="19">
        <v>46286</v>
      </c>
      <c r="B592" s="17"/>
      <c r="C592" s="17">
        <v>11.11</v>
      </c>
      <c r="D592" s="17">
        <f t="shared" si="17"/>
        <v>6052.4699999999984</v>
      </c>
      <c r="E592" s="18" t="s">
        <v>877</v>
      </c>
      <c r="G592" s="19"/>
      <c r="H592" s="35"/>
      <c r="I592" s="35"/>
      <c r="J592" s="35">
        <f t="shared" si="18"/>
        <v>-160727</v>
      </c>
      <c r="K592" s="20"/>
    </row>
    <row r="593" spans="1:11" s="9" customFormat="1" ht="18.75" x14ac:dyDescent="0.3">
      <c r="A593" s="19">
        <v>46286</v>
      </c>
      <c r="B593" s="17"/>
      <c r="C593" s="17">
        <v>108.12</v>
      </c>
      <c r="D593" s="17">
        <f t="shared" si="17"/>
        <v>5944.3499999999985</v>
      </c>
      <c r="E593" s="18" t="s">
        <v>880</v>
      </c>
      <c r="G593" s="19"/>
      <c r="H593" s="35"/>
      <c r="I593" s="35"/>
      <c r="J593" s="35">
        <f t="shared" si="18"/>
        <v>-160727</v>
      </c>
      <c r="K593" s="20"/>
    </row>
    <row r="594" spans="1:11" s="9" customFormat="1" ht="18.75" x14ac:dyDescent="0.3">
      <c r="A594" s="19">
        <v>46286</v>
      </c>
      <c r="B594" s="17">
        <v>268.45</v>
      </c>
      <c r="C594" s="17"/>
      <c r="D594" s="17">
        <f t="shared" si="17"/>
        <v>6212.7999999999984</v>
      </c>
      <c r="E594" s="18" t="s">
        <v>105</v>
      </c>
      <c r="G594" s="19"/>
      <c r="H594" s="35"/>
      <c r="I594" s="35"/>
      <c r="J594" s="35">
        <f t="shared" si="18"/>
        <v>-160727</v>
      </c>
      <c r="K594" s="20"/>
    </row>
    <row r="595" spans="1:11" s="9" customFormat="1" ht="18.75" x14ac:dyDescent="0.3">
      <c r="A595" s="19">
        <v>46286</v>
      </c>
      <c r="B595" s="17"/>
      <c r="C595" s="17">
        <v>19.57</v>
      </c>
      <c r="D595" s="17">
        <f t="shared" si="17"/>
        <v>6193.2299999999987</v>
      </c>
      <c r="E595" s="18" t="s">
        <v>225</v>
      </c>
      <c r="G595" s="19"/>
      <c r="H595" s="35"/>
      <c r="I595" s="35"/>
      <c r="J595" s="35">
        <f t="shared" si="18"/>
        <v>-160727</v>
      </c>
      <c r="K595" s="20"/>
    </row>
    <row r="596" spans="1:11" s="9" customFormat="1" ht="18.75" x14ac:dyDescent="0.3">
      <c r="A596" s="19">
        <v>46287</v>
      </c>
      <c r="B596" s="17"/>
      <c r="C596" s="17">
        <v>0.65</v>
      </c>
      <c r="D596" s="17">
        <f t="shared" si="17"/>
        <v>6192.579999999999</v>
      </c>
      <c r="E596" s="18"/>
      <c r="G596" s="19"/>
      <c r="H596" s="35"/>
      <c r="I596" s="35"/>
      <c r="J596" s="35">
        <f t="shared" si="18"/>
        <v>-160727</v>
      </c>
      <c r="K596" s="20"/>
    </row>
    <row r="597" spans="1:11" s="9" customFormat="1" ht="18.75" x14ac:dyDescent="0.3">
      <c r="A597" s="19">
        <v>46287</v>
      </c>
      <c r="B597" s="17"/>
      <c r="C597" s="17">
        <v>25.18</v>
      </c>
      <c r="D597" s="17">
        <f t="shared" si="17"/>
        <v>6167.3999999999987</v>
      </c>
      <c r="E597" s="18" t="s">
        <v>922</v>
      </c>
      <c r="G597" s="19"/>
      <c r="H597" s="35"/>
      <c r="I597" s="35"/>
      <c r="J597" s="35">
        <f t="shared" si="18"/>
        <v>-160727</v>
      </c>
      <c r="K597" s="20"/>
    </row>
    <row r="598" spans="1:11" s="9" customFormat="1" ht="18.75" x14ac:dyDescent="0.3">
      <c r="A598" s="19">
        <v>46287</v>
      </c>
      <c r="B598" s="17"/>
      <c r="C598" s="17">
        <v>148.63</v>
      </c>
      <c r="D598" s="17">
        <f t="shared" si="17"/>
        <v>6018.7699999999986</v>
      </c>
      <c r="E598" s="18" t="s">
        <v>923</v>
      </c>
      <c r="G598" s="19"/>
      <c r="H598" s="35"/>
      <c r="I598" s="35"/>
      <c r="J598" s="35">
        <f t="shared" si="18"/>
        <v>-160727</v>
      </c>
      <c r="K598" s="20"/>
    </row>
    <row r="599" spans="1:11" s="9" customFormat="1" ht="18.75" x14ac:dyDescent="0.3">
      <c r="A599" s="19">
        <v>46287</v>
      </c>
      <c r="B599" s="17">
        <v>0.05</v>
      </c>
      <c r="C599" s="17"/>
      <c r="D599" s="17">
        <f t="shared" si="17"/>
        <v>6018.8199999999988</v>
      </c>
      <c r="E599" s="18" t="s">
        <v>105</v>
      </c>
      <c r="G599" s="19"/>
      <c r="H599" s="35"/>
      <c r="I599" s="35"/>
      <c r="J599" s="35">
        <f t="shared" si="18"/>
        <v>-160727</v>
      </c>
      <c r="K599" s="20"/>
    </row>
    <row r="600" spans="1:11" s="9" customFormat="1" ht="18.75" x14ac:dyDescent="0.3">
      <c r="A600" s="19">
        <v>46287</v>
      </c>
      <c r="B600" s="17">
        <v>18.16</v>
      </c>
      <c r="C600" s="17"/>
      <c r="D600" s="17">
        <f t="shared" si="17"/>
        <v>6036.9799999999987</v>
      </c>
      <c r="E600" s="18" t="s">
        <v>105</v>
      </c>
      <c r="G600" s="19"/>
      <c r="H600" s="35"/>
      <c r="I600" s="35"/>
      <c r="J600" s="35">
        <f t="shared" si="18"/>
        <v>-160727</v>
      </c>
      <c r="K600" s="20"/>
    </row>
    <row r="601" spans="1:11" s="9" customFormat="1" ht="18.75" x14ac:dyDescent="0.3">
      <c r="A601" s="19"/>
      <c r="B601" s="17"/>
      <c r="C601" s="17">
        <v>6036.98</v>
      </c>
      <c r="D601" s="17">
        <f t="shared" si="17"/>
        <v>0</v>
      </c>
      <c r="E601" s="18"/>
      <c r="G601" s="19"/>
      <c r="H601" s="35"/>
      <c r="I601" s="35"/>
      <c r="J601" s="35">
        <f t="shared" si="18"/>
        <v>-160727</v>
      </c>
      <c r="K601" s="20"/>
    </row>
    <row r="602" spans="1:11" s="9" customFormat="1" ht="18.75" x14ac:dyDescent="0.3">
      <c r="A602" s="19"/>
      <c r="B602" s="17"/>
      <c r="C602" s="17"/>
      <c r="D602" s="17">
        <f t="shared" si="17"/>
        <v>0</v>
      </c>
      <c r="E602" s="18"/>
      <c r="G602" s="19"/>
      <c r="H602" s="35"/>
      <c r="I602" s="35"/>
      <c r="J602" s="35">
        <f t="shared" si="18"/>
        <v>-160727</v>
      </c>
      <c r="K602" s="20"/>
    </row>
    <row r="603" spans="1:11" s="9" customFormat="1" ht="18.75" x14ac:dyDescent="0.3">
      <c r="A603" s="19"/>
      <c r="B603" s="17"/>
      <c r="C603" s="17"/>
      <c r="D603" s="17">
        <f t="shared" si="17"/>
        <v>0</v>
      </c>
      <c r="E603" s="18"/>
      <c r="G603" s="19"/>
      <c r="H603" s="35"/>
      <c r="I603" s="35"/>
      <c r="J603" s="35">
        <f t="shared" si="18"/>
        <v>-160727</v>
      </c>
      <c r="K603" s="20"/>
    </row>
    <row r="604" spans="1:11" s="9" customFormat="1" ht="18.75" x14ac:dyDescent="0.3">
      <c r="A604" s="19"/>
      <c r="B604" s="17"/>
      <c r="C604" s="17"/>
      <c r="D604" s="17">
        <f t="shared" si="17"/>
        <v>0</v>
      </c>
      <c r="E604" s="18"/>
      <c r="G604" s="19"/>
      <c r="H604" s="35"/>
      <c r="I604" s="35"/>
      <c r="J604" s="35">
        <f t="shared" si="18"/>
        <v>-160727</v>
      </c>
      <c r="K604" s="20"/>
    </row>
    <row r="605" spans="1:11" s="9" customFormat="1" ht="18.75" x14ac:dyDescent="0.3">
      <c r="A605" s="19"/>
      <c r="B605" s="17"/>
      <c r="C605" s="17"/>
      <c r="D605" s="17">
        <f t="shared" si="17"/>
        <v>0</v>
      </c>
      <c r="E605" s="18"/>
      <c r="G605" s="19"/>
      <c r="H605" s="35"/>
      <c r="I605" s="35"/>
      <c r="J605" s="35">
        <f t="shared" si="18"/>
        <v>-160727</v>
      </c>
      <c r="K605" s="20"/>
    </row>
    <row r="606" spans="1:11" s="9" customFormat="1" ht="18.75" x14ac:dyDescent="0.3">
      <c r="A606" s="19"/>
      <c r="B606" s="17"/>
      <c r="C606" s="17"/>
      <c r="D606" s="17">
        <f t="shared" si="17"/>
        <v>0</v>
      </c>
      <c r="E606" s="18"/>
      <c r="G606" s="19"/>
      <c r="H606" s="35"/>
      <c r="I606" s="35"/>
      <c r="J606" s="35">
        <f>J584+H606-I606</f>
        <v>-160727</v>
      </c>
      <c r="K606" s="20"/>
    </row>
    <row r="607" spans="1:11" s="9" customFormat="1" ht="18.75" x14ac:dyDescent="0.3">
      <c r="A607" s="19"/>
      <c r="B607" s="17"/>
      <c r="C607" s="17"/>
      <c r="D607" s="17">
        <f t="shared" si="17"/>
        <v>0</v>
      </c>
      <c r="E607" s="18"/>
      <c r="G607" s="19"/>
      <c r="H607" s="35"/>
      <c r="I607" s="35"/>
      <c r="J607" s="35">
        <f t="shared" si="15"/>
        <v>-160727</v>
      </c>
      <c r="K607" s="20"/>
    </row>
    <row r="608" spans="1:11" s="9" customFormat="1" ht="18.75" x14ac:dyDescent="0.3">
      <c r="A608" s="19"/>
      <c r="B608" s="17"/>
      <c r="C608" s="17"/>
      <c r="D608" s="17">
        <f t="shared" si="17"/>
        <v>0</v>
      </c>
      <c r="E608" s="18"/>
      <c r="G608" s="19"/>
      <c r="H608" s="35"/>
      <c r="I608" s="35"/>
      <c r="J608" s="35">
        <f t="shared" si="15"/>
        <v>-160727</v>
      </c>
      <c r="K608" s="20"/>
    </row>
    <row r="609" spans="1:11" s="9" customFormat="1" ht="19.5" thickBot="1" x14ac:dyDescent="0.35">
      <c r="A609" s="19"/>
      <c r="B609" s="17"/>
      <c r="C609" s="17"/>
      <c r="D609" s="17">
        <f t="shared" si="17"/>
        <v>0</v>
      </c>
      <c r="E609" s="18"/>
      <c r="G609" s="19"/>
      <c r="H609" s="35"/>
      <c r="I609" s="35"/>
      <c r="J609" s="35">
        <f t="shared" si="15"/>
        <v>-160727</v>
      </c>
      <c r="K609" s="20"/>
    </row>
    <row r="610" spans="1:11" ht="30" thickTop="1" thickBot="1" x14ac:dyDescent="0.5">
      <c r="A610" s="29" t="s">
        <v>9</v>
      </c>
      <c r="B610" s="30">
        <f>SUM(B6:B609)</f>
        <v>49010.350000000013</v>
      </c>
      <c r="C610" s="30">
        <f>SUM(C6:C609)</f>
        <v>49010.349999999962</v>
      </c>
      <c r="D610" s="30">
        <f>B610-C610</f>
        <v>0</v>
      </c>
      <c r="E610" s="31" t="s">
        <v>10</v>
      </c>
      <c r="G610" s="19"/>
      <c r="H610" s="35"/>
      <c r="I610" s="35"/>
      <c r="J610" s="35">
        <f t="shared" si="15"/>
        <v>-160727</v>
      </c>
      <c r="K610" s="20"/>
    </row>
    <row r="611" spans="1:11" ht="29.25" thickBot="1" x14ac:dyDescent="0.5">
      <c r="A611" s="32" t="s">
        <v>7</v>
      </c>
      <c r="B611" s="33">
        <f>B610-C610</f>
        <v>0</v>
      </c>
      <c r="C611" s="204"/>
      <c r="D611" s="205"/>
      <c r="E611" s="206"/>
      <c r="G611" s="19"/>
      <c r="H611" s="35"/>
      <c r="I611" s="35"/>
      <c r="J611" s="35">
        <f t="shared" si="15"/>
        <v>-160727</v>
      </c>
      <c r="K611" s="20"/>
    </row>
    <row r="612" spans="1:11" ht="30" thickTop="1" thickBot="1" x14ac:dyDescent="0.5">
      <c r="G612" s="23" t="s">
        <v>9</v>
      </c>
      <c r="H612" s="37">
        <f>SUM(H6:H611)</f>
        <v>21352</v>
      </c>
      <c r="I612" s="37">
        <f>SUM(I6:I611)</f>
        <v>182079</v>
      </c>
      <c r="J612" s="37">
        <f>H612-I612</f>
        <v>-160727</v>
      </c>
      <c r="K612" s="24"/>
    </row>
    <row r="613" spans="1:11" ht="29.25" thickBot="1" x14ac:dyDescent="0.5">
      <c r="G613" s="25" t="s">
        <v>7</v>
      </c>
      <c r="H613" s="26">
        <f>H612-I612</f>
        <v>-160727</v>
      </c>
      <c r="I613" s="213"/>
      <c r="J613" s="214"/>
      <c r="K613" s="215"/>
    </row>
    <row r="614" spans="1:11" x14ac:dyDescent="0.45">
      <c r="G614" s="7"/>
      <c r="H614" s="27"/>
      <c r="I614" s="27"/>
      <c r="J614" s="27"/>
      <c r="K614" s="28"/>
    </row>
    <row r="615" spans="1:11" x14ac:dyDescent="0.45">
      <c r="G615" s="7"/>
      <c r="H615" s="7"/>
      <c r="I615" s="7"/>
      <c r="J615" s="7"/>
      <c r="K615" s="7"/>
    </row>
    <row r="616" spans="1:11" x14ac:dyDescent="0.45">
      <c r="G616" s="7"/>
      <c r="H616" s="7"/>
      <c r="I616" s="7"/>
      <c r="J616" s="7"/>
      <c r="K616" s="7"/>
    </row>
    <row r="617" spans="1:11" x14ac:dyDescent="0.45">
      <c r="G617" s="7"/>
      <c r="H617" s="7"/>
      <c r="I617" s="7"/>
      <c r="J617" s="7"/>
      <c r="K617" s="7"/>
    </row>
    <row r="618" spans="1:11" x14ac:dyDescent="0.45">
      <c r="G618" s="7"/>
      <c r="H618" s="7"/>
      <c r="I618" s="7"/>
      <c r="J618" s="7"/>
      <c r="K618" s="7"/>
    </row>
    <row r="619" spans="1:11" x14ac:dyDescent="0.45">
      <c r="G619" s="7"/>
      <c r="H619" s="7"/>
      <c r="I619" s="7"/>
      <c r="J619" s="7"/>
      <c r="K619" s="7"/>
    </row>
    <row r="620" spans="1:11" x14ac:dyDescent="0.45">
      <c r="G620" s="7"/>
      <c r="H620" s="7"/>
      <c r="I620" s="7"/>
      <c r="J620" s="7"/>
      <c r="K620" s="7"/>
    </row>
    <row r="621" spans="1:11" x14ac:dyDescent="0.45">
      <c r="G621" s="7"/>
      <c r="H621" s="7"/>
      <c r="I621" s="7"/>
      <c r="J621" s="7"/>
      <c r="K621" s="7"/>
    </row>
    <row r="622" spans="1:11" x14ac:dyDescent="0.45">
      <c r="G622" s="7"/>
      <c r="H622" s="7"/>
      <c r="I622" s="7"/>
      <c r="J622" s="7"/>
      <c r="K622" s="7"/>
    </row>
    <row r="623" spans="1:11" x14ac:dyDescent="0.45">
      <c r="G623" s="7"/>
      <c r="H623" s="7"/>
      <c r="I623" s="7"/>
      <c r="J623" s="7"/>
      <c r="K623" s="7"/>
    </row>
    <row r="624" spans="1:11" x14ac:dyDescent="0.45">
      <c r="G624" s="7"/>
      <c r="H624" s="7"/>
      <c r="I624" s="7"/>
      <c r="J624" s="7"/>
      <c r="K624" s="7"/>
    </row>
    <row r="625" spans="7:11" x14ac:dyDescent="0.45">
      <c r="G625" s="7"/>
      <c r="H625" s="7"/>
      <c r="I625" s="7"/>
      <c r="J625" s="7"/>
      <c r="K625" s="7"/>
    </row>
    <row r="626" spans="7:11" x14ac:dyDescent="0.45">
      <c r="G626" s="7"/>
      <c r="H626" s="7"/>
      <c r="I626" s="7"/>
      <c r="J626" s="7"/>
      <c r="K626" s="7"/>
    </row>
    <row r="627" spans="7:11" x14ac:dyDescent="0.45">
      <c r="G627" s="7"/>
      <c r="H627" s="7"/>
      <c r="I627" s="7"/>
      <c r="J627" s="7"/>
      <c r="K627" s="7"/>
    </row>
    <row r="628" spans="7:11" x14ac:dyDescent="0.45">
      <c r="G628" s="7"/>
      <c r="H628" s="7"/>
      <c r="I628" s="7"/>
      <c r="J628" s="7"/>
      <c r="K628" s="7"/>
    </row>
    <row r="629" spans="7:11" x14ac:dyDescent="0.45">
      <c r="G629" s="7"/>
      <c r="H629" s="7"/>
      <c r="I629" s="7"/>
      <c r="J629" s="7"/>
      <c r="K629" s="7"/>
    </row>
    <row r="630" spans="7:11" x14ac:dyDescent="0.45">
      <c r="G630" s="7"/>
      <c r="H630" s="7"/>
      <c r="I630" s="7"/>
      <c r="J630" s="7"/>
      <c r="K630" s="7"/>
    </row>
    <row r="631" spans="7:11" x14ac:dyDescent="0.45">
      <c r="G631" s="7"/>
      <c r="H631" s="7"/>
      <c r="I631" s="7"/>
      <c r="J631" s="7"/>
      <c r="K631" s="7"/>
    </row>
    <row r="632" spans="7:11" x14ac:dyDescent="0.45">
      <c r="G632" s="7"/>
      <c r="H632" s="7"/>
      <c r="I632" s="7"/>
      <c r="J632" s="7"/>
      <c r="K632" s="7"/>
    </row>
    <row r="633" spans="7:11" x14ac:dyDescent="0.45">
      <c r="G633" s="7"/>
      <c r="H633" s="7"/>
      <c r="I633" s="7"/>
      <c r="J633" s="7"/>
      <c r="K633" s="7"/>
    </row>
    <row r="634" spans="7:11" x14ac:dyDescent="0.45">
      <c r="G634" s="7"/>
      <c r="H634" s="7"/>
      <c r="I634" s="7"/>
      <c r="J634" s="7"/>
      <c r="K634" s="7"/>
    </row>
    <row r="635" spans="7:11" x14ac:dyDescent="0.45">
      <c r="G635" s="7"/>
      <c r="H635" s="7"/>
      <c r="I635" s="7"/>
      <c r="J635" s="7"/>
      <c r="K635" s="7"/>
    </row>
    <row r="636" spans="7:11" x14ac:dyDescent="0.45">
      <c r="G636" s="7"/>
      <c r="H636" s="7"/>
      <c r="I636" s="7"/>
      <c r="J636" s="7"/>
      <c r="K636" s="7"/>
    </row>
    <row r="637" spans="7:11" x14ac:dyDescent="0.45">
      <c r="G637" s="7"/>
      <c r="H637" s="7"/>
      <c r="I637" s="7"/>
      <c r="J637" s="7"/>
      <c r="K637" s="7"/>
    </row>
    <row r="638" spans="7:11" x14ac:dyDescent="0.45">
      <c r="G638" s="7"/>
      <c r="H638" s="7"/>
      <c r="I638" s="7"/>
      <c r="J638" s="7"/>
      <c r="K638" s="7"/>
    </row>
    <row r="639" spans="7:11" x14ac:dyDescent="0.45">
      <c r="G639" s="7"/>
      <c r="H639" s="7"/>
      <c r="I639" s="7"/>
      <c r="J639" s="7"/>
      <c r="K639" s="7"/>
    </row>
    <row r="640" spans="7:11" x14ac:dyDescent="0.45">
      <c r="G640" s="7"/>
      <c r="H640" s="7"/>
      <c r="I640" s="7"/>
      <c r="J640" s="7"/>
      <c r="K640" s="7"/>
    </row>
    <row r="641" spans="7:11" x14ac:dyDescent="0.45">
      <c r="G641" s="7"/>
      <c r="H641" s="7"/>
      <c r="I641" s="7"/>
      <c r="J641" s="7"/>
      <c r="K641" s="7"/>
    </row>
    <row r="642" spans="7:11" x14ac:dyDescent="0.45">
      <c r="G642" s="7"/>
      <c r="H642" s="7"/>
      <c r="I642" s="7"/>
      <c r="J642" s="7"/>
      <c r="K642" s="7"/>
    </row>
    <row r="643" spans="7:11" x14ac:dyDescent="0.45">
      <c r="G643" s="7"/>
      <c r="H643" s="7"/>
      <c r="I643" s="7"/>
      <c r="J643" s="7"/>
      <c r="K643" s="7"/>
    </row>
    <row r="644" spans="7:11" x14ac:dyDescent="0.45">
      <c r="G644" s="7"/>
      <c r="H644" s="7"/>
      <c r="I644" s="7"/>
      <c r="J644" s="7"/>
      <c r="K644" s="7"/>
    </row>
    <row r="645" spans="7:11" x14ac:dyDescent="0.45">
      <c r="G645" s="7"/>
      <c r="H645" s="7"/>
      <c r="I645" s="7"/>
      <c r="J645" s="7"/>
      <c r="K645" s="7"/>
    </row>
    <row r="646" spans="7:11" x14ac:dyDescent="0.45">
      <c r="G646" s="7"/>
      <c r="H646" s="7"/>
      <c r="I646" s="7"/>
      <c r="J646" s="7"/>
      <c r="K646" s="7"/>
    </row>
    <row r="647" spans="7:11" x14ac:dyDescent="0.45">
      <c r="G647" s="7"/>
      <c r="H647" s="7"/>
      <c r="I647" s="7"/>
      <c r="J647" s="7"/>
      <c r="K647" s="7"/>
    </row>
    <row r="648" spans="7:11" x14ac:dyDescent="0.45">
      <c r="G648" s="7"/>
      <c r="H648" s="7"/>
      <c r="I648" s="7"/>
      <c r="J648" s="7"/>
      <c r="K648" s="7"/>
    </row>
    <row r="649" spans="7:11" x14ac:dyDescent="0.45">
      <c r="G649" s="7"/>
      <c r="H649" s="7"/>
      <c r="I649" s="7"/>
      <c r="J649" s="7"/>
      <c r="K649" s="7"/>
    </row>
    <row r="650" spans="7:11" x14ac:dyDescent="0.45">
      <c r="G650" s="7"/>
      <c r="H650" s="7"/>
      <c r="I650" s="7"/>
      <c r="J650" s="7"/>
      <c r="K650" s="7"/>
    </row>
    <row r="651" spans="7:11" x14ac:dyDescent="0.45">
      <c r="G651" s="7"/>
      <c r="H651" s="7"/>
      <c r="I651" s="7"/>
      <c r="J651" s="7"/>
      <c r="K651" s="7"/>
    </row>
    <row r="652" spans="7:11" x14ac:dyDescent="0.45">
      <c r="G652" s="7"/>
      <c r="H652" s="7"/>
      <c r="I652" s="7"/>
      <c r="J652" s="7"/>
      <c r="K652" s="7"/>
    </row>
    <row r="653" spans="7:11" x14ac:dyDescent="0.45">
      <c r="G653" s="7"/>
      <c r="H653" s="7"/>
      <c r="I653" s="7"/>
      <c r="J653" s="7"/>
      <c r="K653" s="7"/>
    </row>
    <row r="654" spans="7:11" x14ac:dyDescent="0.45">
      <c r="G654" s="7"/>
      <c r="H654" s="7"/>
      <c r="I654" s="7"/>
      <c r="J654" s="7"/>
      <c r="K654" s="7"/>
    </row>
    <row r="655" spans="7:11" x14ac:dyDescent="0.45">
      <c r="G655" s="7"/>
      <c r="H655" s="7"/>
      <c r="I655" s="7"/>
      <c r="J655" s="7"/>
      <c r="K655" s="7"/>
    </row>
    <row r="656" spans="7:11" x14ac:dyDescent="0.45">
      <c r="G656" s="7"/>
      <c r="H656" s="7"/>
      <c r="I656" s="7"/>
      <c r="J656" s="7"/>
      <c r="K656" s="7"/>
    </row>
    <row r="657" spans="7:11" x14ac:dyDescent="0.45">
      <c r="G657" s="7"/>
      <c r="H657" s="7"/>
      <c r="I657" s="7"/>
      <c r="J657" s="7"/>
      <c r="K657" s="7"/>
    </row>
    <row r="658" spans="7:11" x14ac:dyDescent="0.45">
      <c r="G658" s="7"/>
      <c r="H658" s="7"/>
      <c r="I658" s="7"/>
      <c r="J658" s="7"/>
      <c r="K658" s="7"/>
    </row>
    <row r="659" spans="7:11" x14ac:dyDescent="0.45">
      <c r="G659" s="7"/>
      <c r="H659" s="7"/>
      <c r="I659" s="7"/>
      <c r="J659" s="7"/>
      <c r="K659" s="7"/>
    </row>
    <row r="660" spans="7:11" x14ac:dyDescent="0.45">
      <c r="G660" s="7"/>
      <c r="H660" s="7"/>
      <c r="I660" s="7"/>
      <c r="J660" s="7"/>
      <c r="K660" s="7"/>
    </row>
    <row r="661" spans="7:11" x14ac:dyDescent="0.45">
      <c r="G661" s="7"/>
      <c r="H661" s="7"/>
      <c r="I661" s="7"/>
      <c r="J661" s="7"/>
      <c r="K661" s="7"/>
    </row>
    <row r="662" spans="7:11" x14ac:dyDescent="0.45">
      <c r="G662" s="7"/>
      <c r="H662" s="7"/>
      <c r="I662" s="7"/>
      <c r="J662" s="7"/>
      <c r="K662" s="7"/>
    </row>
    <row r="663" spans="7:11" x14ac:dyDescent="0.45">
      <c r="G663" s="7"/>
      <c r="H663" s="7"/>
      <c r="I663" s="7"/>
      <c r="J663" s="7"/>
      <c r="K663" s="7"/>
    </row>
    <row r="664" spans="7:11" x14ac:dyDescent="0.45">
      <c r="G664" s="7"/>
      <c r="H664" s="7"/>
      <c r="I664" s="7"/>
      <c r="J664" s="7"/>
      <c r="K664" s="7"/>
    </row>
    <row r="665" spans="7:11" x14ac:dyDescent="0.45">
      <c r="G665" s="7"/>
      <c r="H665" s="7"/>
      <c r="I665" s="7"/>
      <c r="J665" s="7"/>
      <c r="K665" s="7"/>
    </row>
    <row r="666" spans="7:11" x14ac:dyDescent="0.45">
      <c r="G666" s="7"/>
      <c r="H666" s="7"/>
      <c r="I666" s="7"/>
      <c r="J666" s="7"/>
      <c r="K666" s="7"/>
    </row>
    <row r="667" spans="7:11" x14ac:dyDescent="0.45">
      <c r="G667" s="7"/>
      <c r="H667" s="7"/>
      <c r="I667" s="7"/>
      <c r="J667" s="7"/>
      <c r="K667" s="7"/>
    </row>
    <row r="668" spans="7:11" x14ac:dyDescent="0.45">
      <c r="G668" s="7"/>
      <c r="H668" s="7"/>
      <c r="I668" s="7"/>
      <c r="J668" s="7"/>
      <c r="K668" s="7"/>
    </row>
    <row r="669" spans="7:11" x14ac:dyDescent="0.45">
      <c r="G669" s="7"/>
      <c r="H669" s="7"/>
      <c r="I669" s="7"/>
      <c r="J669" s="7"/>
      <c r="K669" s="7"/>
    </row>
    <row r="670" spans="7:11" x14ac:dyDescent="0.45">
      <c r="G670" s="7"/>
      <c r="H670" s="7"/>
      <c r="I670" s="7"/>
      <c r="J670" s="7"/>
      <c r="K670" s="7"/>
    </row>
    <row r="671" spans="7:11" x14ac:dyDescent="0.45">
      <c r="G671" s="7"/>
      <c r="H671" s="7"/>
      <c r="I671" s="7"/>
      <c r="J671" s="7"/>
      <c r="K671" s="7"/>
    </row>
    <row r="672" spans="7:11" x14ac:dyDescent="0.45">
      <c r="G672" s="7"/>
      <c r="H672" s="7"/>
      <c r="I672" s="7"/>
      <c r="J672" s="7"/>
      <c r="K672" s="7"/>
    </row>
    <row r="673" spans="7:11" x14ac:dyDescent="0.45">
      <c r="G673" s="7"/>
      <c r="H673" s="7"/>
      <c r="I673" s="7"/>
      <c r="J673" s="7"/>
      <c r="K673" s="7"/>
    </row>
    <row r="674" spans="7:11" x14ac:dyDescent="0.45">
      <c r="G674" s="7"/>
      <c r="H674" s="7"/>
      <c r="I674" s="7"/>
      <c r="J674" s="7"/>
      <c r="K674" s="7"/>
    </row>
    <row r="675" spans="7:11" x14ac:dyDescent="0.45">
      <c r="G675" s="7"/>
      <c r="H675" s="7"/>
      <c r="I675" s="7"/>
      <c r="J675" s="7"/>
      <c r="K675" s="7"/>
    </row>
    <row r="676" spans="7:11" x14ac:dyDescent="0.45">
      <c r="G676" s="7"/>
      <c r="H676" s="7"/>
      <c r="I676" s="7"/>
      <c r="J676" s="7"/>
      <c r="K676" s="7"/>
    </row>
    <row r="677" spans="7:11" x14ac:dyDescent="0.45">
      <c r="G677" s="7"/>
      <c r="H677" s="7"/>
      <c r="I677" s="7"/>
      <c r="J677" s="7"/>
      <c r="K677" s="7"/>
    </row>
    <row r="678" spans="7:11" x14ac:dyDescent="0.45">
      <c r="G678" s="7"/>
      <c r="H678" s="7"/>
      <c r="I678" s="7"/>
      <c r="J678" s="7"/>
      <c r="K678" s="7"/>
    </row>
    <row r="679" spans="7:11" x14ac:dyDescent="0.45">
      <c r="G679" s="7"/>
      <c r="H679" s="7"/>
      <c r="I679" s="7"/>
      <c r="J679" s="7"/>
      <c r="K679" s="7"/>
    </row>
    <row r="680" spans="7:11" x14ac:dyDescent="0.45">
      <c r="G680" s="7"/>
      <c r="H680" s="7"/>
      <c r="I680" s="7"/>
      <c r="J680" s="7"/>
      <c r="K680" s="7"/>
    </row>
    <row r="681" spans="7:11" x14ac:dyDescent="0.45">
      <c r="G681" s="7"/>
      <c r="H681" s="7"/>
      <c r="I681" s="7"/>
      <c r="J681" s="7"/>
      <c r="K681" s="7"/>
    </row>
    <row r="682" spans="7:11" x14ac:dyDescent="0.45">
      <c r="G682" s="7"/>
      <c r="H682" s="7"/>
      <c r="I682" s="7"/>
      <c r="J682" s="7"/>
      <c r="K682" s="7"/>
    </row>
    <row r="683" spans="7:11" x14ac:dyDescent="0.45">
      <c r="G683" s="7"/>
      <c r="H683" s="7"/>
      <c r="I683" s="7"/>
      <c r="J683" s="7"/>
      <c r="K683" s="7"/>
    </row>
    <row r="684" spans="7:11" x14ac:dyDescent="0.45">
      <c r="G684" s="7"/>
      <c r="H684" s="7"/>
      <c r="I684" s="7"/>
      <c r="J684" s="7"/>
      <c r="K684" s="7"/>
    </row>
    <row r="685" spans="7:11" x14ac:dyDescent="0.45">
      <c r="G685" s="7"/>
      <c r="H685" s="7"/>
      <c r="I685" s="7"/>
      <c r="J685" s="7"/>
      <c r="K685" s="7"/>
    </row>
    <row r="686" spans="7:11" x14ac:dyDescent="0.45">
      <c r="G686" s="7"/>
      <c r="H686" s="7"/>
      <c r="I686" s="7"/>
      <c r="J686" s="7"/>
      <c r="K686" s="7"/>
    </row>
    <row r="687" spans="7:11" x14ac:dyDescent="0.45">
      <c r="G687" s="7"/>
      <c r="H687" s="7"/>
      <c r="I687" s="7"/>
      <c r="J687" s="7"/>
      <c r="K687" s="7"/>
    </row>
    <row r="688" spans="7:11" x14ac:dyDescent="0.45">
      <c r="G688" s="7"/>
      <c r="H688" s="7"/>
      <c r="I688" s="7"/>
      <c r="J688" s="7"/>
      <c r="K688" s="7"/>
    </row>
    <row r="689" spans="7:11" x14ac:dyDescent="0.45">
      <c r="G689" s="7"/>
      <c r="H689" s="7"/>
      <c r="I689" s="7"/>
      <c r="J689" s="7"/>
      <c r="K689" s="7"/>
    </row>
    <row r="690" spans="7:11" x14ac:dyDescent="0.45">
      <c r="G690" s="7"/>
      <c r="H690" s="7"/>
      <c r="I690" s="7"/>
      <c r="J690" s="7"/>
      <c r="K690" s="7"/>
    </row>
    <row r="691" spans="7:11" x14ac:dyDescent="0.45">
      <c r="G691" s="7"/>
      <c r="H691" s="7"/>
      <c r="I691" s="7"/>
      <c r="J691" s="7"/>
      <c r="K691" s="7"/>
    </row>
    <row r="692" spans="7:11" x14ac:dyDescent="0.45">
      <c r="G692" s="7"/>
      <c r="H692" s="7"/>
      <c r="I692" s="7"/>
      <c r="J692" s="7"/>
      <c r="K692" s="7"/>
    </row>
    <row r="693" spans="7:11" x14ac:dyDescent="0.45">
      <c r="G693" s="7"/>
      <c r="H693" s="7"/>
      <c r="I693" s="7"/>
      <c r="J693" s="7"/>
      <c r="K693" s="7"/>
    </row>
    <row r="694" spans="7:11" x14ac:dyDescent="0.45">
      <c r="G694" s="7"/>
      <c r="H694" s="7"/>
      <c r="I694" s="7"/>
      <c r="J694" s="7"/>
      <c r="K694" s="7"/>
    </row>
    <row r="695" spans="7:11" x14ac:dyDescent="0.45">
      <c r="G695" s="7"/>
      <c r="H695" s="7"/>
      <c r="I695" s="7"/>
      <c r="J695" s="7"/>
      <c r="K695" s="7"/>
    </row>
    <row r="696" spans="7:11" x14ac:dyDescent="0.45">
      <c r="G696" s="7"/>
      <c r="H696" s="7"/>
      <c r="I696" s="7"/>
      <c r="J696" s="7"/>
      <c r="K696" s="7"/>
    </row>
    <row r="697" spans="7:11" x14ac:dyDescent="0.45">
      <c r="G697" s="7"/>
      <c r="H697" s="7"/>
      <c r="I697" s="7"/>
      <c r="J697" s="7"/>
      <c r="K697" s="7"/>
    </row>
    <row r="698" spans="7:11" x14ac:dyDescent="0.45">
      <c r="G698" s="7"/>
      <c r="H698" s="7"/>
      <c r="I698" s="7"/>
      <c r="J698" s="7"/>
      <c r="K698" s="7"/>
    </row>
    <row r="699" spans="7:11" x14ac:dyDescent="0.45">
      <c r="G699" s="7"/>
      <c r="H699" s="7"/>
      <c r="I699" s="7"/>
      <c r="J699" s="7"/>
      <c r="K699" s="7"/>
    </row>
    <row r="700" spans="7:11" x14ac:dyDescent="0.45">
      <c r="G700" s="7"/>
      <c r="H700" s="7"/>
      <c r="I700" s="7"/>
      <c r="J700" s="7"/>
      <c r="K700" s="7"/>
    </row>
    <row r="701" spans="7:11" x14ac:dyDescent="0.45">
      <c r="G701" s="7"/>
      <c r="H701" s="7"/>
      <c r="I701" s="7"/>
      <c r="J701" s="7"/>
      <c r="K701" s="7"/>
    </row>
    <row r="702" spans="7:11" x14ac:dyDescent="0.45">
      <c r="G702" s="7"/>
      <c r="H702" s="7"/>
      <c r="I702" s="7"/>
      <c r="J702" s="7"/>
      <c r="K702" s="7"/>
    </row>
    <row r="703" spans="7:11" x14ac:dyDescent="0.45">
      <c r="G703" s="7"/>
      <c r="H703" s="7"/>
      <c r="I703" s="7"/>
      <c r="J703" s="7"/>
      <c r="K703" s="7"/>
    </row>
    <row r="704" spans="7:11" x14ac:dyDescent="0.45">
      <c r="G704" s="7"/>
      <c r="H704" s="7"/>
      <c r="I704" s="7"/>
      <c r="J704" s="7"/>
      <c r="K704" s="7"/>
    </row>
    <row r="705" spans="7:11" x14ac:dyDescent="0.45">
      <c r="G705" s="7"/>
      <c r="H705" s="7"/>
      <c r="I705" s="7"/>
      <c r="J705" s="7"/>
      <c r="K705" s="7"/>
    </row>
    <row r="706" spans="7:11" x14ac:dyDescent="0.45">
      <c r="G706" s="7"/>
      <c r="H706" s="7"/>
      <c r="I706" s="7"/>
      <c r="J706" s="7"/>
      <c r="K706" s="7"/>
    </row>
    <row r="707" spans="7:11" x14ac:dyDescent="0.45">
      <c r="G707" s="7"/>
      <c r="H707" s="7"/>
      <c r="I707" s="7"/>
      <c r="J707" s="7"/>
      <c r="K707" s="7"/>
    </row>
    <row r="708" spans="7:11" x14ac:dyDescent="0.45">
      <c r="G708" s="7"/>
      <c r="H708" s="7"/>
      <c r="I708" s="7"/>
      <c r="J708" s="7"/>
      <c r="K708" s="7"/>
    </row>
    <row r="709" spans="7:11" x14ac:dyDescent="0.45">
      <c r="G709" s="7"/>
      <c r="H709" s="7"/>
      <c r="I709" s="7"/>
      <c r="J709" s="7"/>
      <c r="K709" s="7"/>
    </row>
    <row r="710" spans="7:11" x14ac:dyDescent="0.45">
      <c r="G710" s="7"/>
      <c r="H710" s="7"/>
      <c r="I710" s="7"/>
      <c r="J710" s="7"/>
      <c r="K710" s="7"/>
    </row>
    <row r="711" spans="7:11" x14ac:dyDescent="0.45">
      <c r="G711" s="7"/>
      <c r="H711" s="7"/>
      <c r="I711" s="7"/>
      <c r="J711" s="7"/>
      <c r="K711" s="7"/>
    </row>
    <row r="712" spans="7:11" x14ac:dyDescent="0.45">
      <c r="G712" s="7"/>
      <c r="H712" s="7"/>
      <c r="I712" s="7"/>
      <c r="J712" s="7"/>
      <c r="K712" s="7"/>
    </row>
    <row r="713" spans="7:11" x14ac:dyDescent="0.45">
      <c r="G713" s="7"/>
      <c r="H713" s="7"/>
      <c r="I713" s="7"/>
      <c r="J713" s="7"/>
      <c r="K713" s="7"/>
    </row>
    <row r="714" spans="7:11" x14ac:dyDescent="0.45">
      <c r="G714" s="7"/>
      <c r="H714" s="7"/>
      <c r="I714" s="7"/>
      <c r="J714" s="7"/>
      <c r="K714" s="7"/>
    </row>
    <row r="715" spans="7:11" x14ac:dyDescent="0.45">
      <c r="G715" s="7"/>
      <c r="H715" s="7"/>
      <c r="I715" s="7"/>
      <c r="J715" s="7"/>
      <c r="K715" s="7"/>
    </row>
    <row r="716" spans="7:11" x14ac:dyDescent="0.45">
      <c r="G716" s="7"/>
      <c r="H716" s="7"/>
      <c r="I716" s="7"/>
      <c r="J716" s="7"/>
      <c r="K716" s="7"/>
    </row>
    <row r="717" spans="7:11" x14ac:dyDescent="0.45">
      <c r="G717" s="7"/>
      <c r="H717" s="7"/>
      <c r="I717" s="7"/>
      <c r="J717" s="7"/>
      <c r="K717" s="7"/>
    </row>
    <row r="718" spans="7:11" x14ac:dyDescent="0.45">
      <c r="G718" s="7"/>
      <c r="H718" s="7"/>
      <c r="I718" s="7"/>
      <c r="J718" s="7"/>
      <c r="K718" s="7"/>
    </row>
    <row r="719" spans="7:11" x14ac:dyDescent="0.45">
      <c r="G719" s="7"/>
      <c r="H719" s="7"/>
      <c r="I719" s="7"/>
      <c r="J719" s="7"/>
      <c r="K719" s="7"/>
    </row>
    <row r="720" spans="7:11" x14ac:dyDescent="0.45">
      <c r="G720" s="7"/>
      <c r="H720" s="7"/>
      <c r="I720" s="7"/>
      <c r="J720" s="7"/>
      <c r="K720" s="7"/>
    </row>
    <row r="721" spans="7:11" x14ac:dyDescent="0.45">
      <c r="G721" s="7"/>
      <c r="H721" s="7"/>
      <c r="I721" s="7"/>
      <c r="J721" s="7"/>
      <c r="K721" s="7"/>
    </row>
    <row r="722" spans="7:11" x14ac:dyDescent="0.45">
      <c r="G722" s="7"/>
      <c r="H722" s="7"/>
      <c r="I722" s="7"/>
      <c r="J722" s="7"/>
      <c r="K722" s="7"/>
    </row>
    <row r="723" spans="7:11" x14ac:dyDescent="0.45">
      <c r="G723" s="7"/>
      <c r="H723" s="7"/>
      <c r="I723" s="7"/>
      <c r="J723" s="7"/>
      <c r="K723" s="7"/>
    </row>
    <row r="724" spans="7:11" x14ac:dyDescent="0.45">
      <c r="G724" s="7"/>
      <c r="H724" s="7"/>
      <c r="I724" s="7"/>
      <c r="J724" s="7"/>
      <c r="K724" s="7"/>
    </row>
    <row r="725" spans="7:11" x14ac:dyDescent="0.45">
      <c r="G725" s="7"/>
      <c r="H725" s="7"/>
      <c r="I725" s="7"/>
      <c r="J725" s="7"/>
      <c r="K725" s="7"/>
    </row>
    <row r="726" spans="7:11" x14ac:dyDescent="0.45">
      <c r="G726" s="7"/>
      <c r="H726" s="7"/>
      <c r="I726" s="7"/>
      <c r="J726" s="7"/>
      <c r="K726" s="7"/>
    </row>
    <row r="727" spans="7:11" x14ac:dyDescent="0.45">
      <c r="G727" s="7"/>
      <c r="H727" s="7"/>
      <c r="I727" s="7"/>
      <c r="J727" s="7"/>
      <c r="K727" s="7"/>
    </row>
    <row r="728" spans="7:11" x14ac:dyDescent="0.45">
      <c r="G728" s="7"/>
      <c r="H728" s="7"/>
      <c r="I728" s="7"/>
      <c r="J728" s="7"/>
      <c r="K728" s="7"/>
    </row>
    <row r="729" spans="7:11" x14ac:dyDescent="0.45">
      <c r="G729" s="7"/>
      <c r="H729" s="7"/>
      <c r="I729" s="7"/>
      <c r="J729" s="7"/>
      <c r="K729" s="7"/>
    </row>
    <row r="730" spans="7:11" x14ac:dyDescent="0.45">
      <c r="G730" s="7"/>
      <c r="H730" s="7"/>
      <c r="I730" s="7"/>
      <c r="J730" s="7"/>
      <c r="K730" s="7"/>
    </row>
    <row r="731" spans="7:11" x14ac:dyDescent="0.45">
      <c r="G731" s="7"/>
      <c r="H731" s="7"/>
      <c r="I731" s="7"/>
      <c r="J731" s="7"/>
      <c r="K731" s="7"/>
    </row>
    <row r="732" spans="7:11" x14ac:dyDescent="0.45">
      <c r="G732" s="7"/>
      <c r="H732" s="7"/>
      <c r="I732" s="7"/>
      <c r="J732" s="7"/>
      <c r="K732" s="7"/>
    </row>
    <row r="733" spans="7:11" x14ac:dyDescent="0.45">
      <c r="G733" s="7"/>
      <c r="H733" s="7"/>
      <c r="I733" s="7"/>
      <c r="J733" s="7"/>
      <c r="K733" s="7"/>
    </row>
    <row r="734" spans="7:11" x14ac:dyDescent="0.45">
      <c r="G734" s="7"/>
      <c r="H734" s="7"/>
      <c r="I734" s="7"/>
      <c r="J734" s="7"/>
      <c r="K734" s="7"/>
    </row>
    <row r="735" spans="7:11" x14ac:dyDescent="0.45">
      <c r="G735" s="7"/>
      <c r="H735" s="7"/>
      <c r="I735" s="7"/>
      <c r="J735" s="7"/>
      <c r="K735" s="7"/>
    </row>
    <row r="736" spans="7:11" x14ac:dyDescent="0.45">
      <c r="G736" s="7"/>
      <c r="H736" s="7"/>
      <c r="I736" s="7"/>
      <c r="J736" s="7"/>
      <c r="K736" s="7"/>
    </row>
    <row r="737" spans="7:11" x14ac:dyDescent="0.45">
      <c r="G737" s="7"/>
      <c r="H737" s="7"/>
      <c r="I737" s="7"/>
      <c r="J737" s="7"/>
      <c r="K737" s="7"/>
    </row>
    <row r="738" spans="7:11" x14ac:dyDescent="0.45">
      <c r="G738" s="7"/>
      <c r="H738" s="7"/>
      <c r="I738" s="7"/>
      <c r="J738" s="7"/>
      <c r="K738" s="7"/>
    </row>
    <row r="739" spans="7:11" x14ac:dyDescent="0.45">
      <c r="G739" s="7"/>
      <c r="H739" s="7"/>
      <c r="I739" s="7"/>
      <c r="J739" s="7"/>
      <c r="K739" s="7"/>
    </row>
    <row r="740" spans="7:11" x14ac:dyDescent="0.45">
      <c r="G740" s="7"/>
      <c r="H740" s="7"/>
      <c r="I740" s="7"/>
      <c r="J740" s="7"/>
      <c r="K740" s="7"/>
    </row>
    <row r="741" spans="7:11" x14ac:dyDescent="0.45">
      <c r="G741" s="7"/>
      <c r="H741" s="7"/>
      <c r="I741" s="7"/>
      <c r="J741" s="7"/>
      <c r="K741" s="7"/>
    </row>
    <row r="742" spans="7:11" x14ac:dyDescent="0.45">
      <c r="G742" s="7"/>
      <c r="H742" s="7"/>
      <c r="I742" s="7"/>
      <c r="J742" s="7"/>
      <c r="K742" s="7"/>
    </row>
    <row r="743" spans="7:11" x14ac:dyDescent="0.45">
      <c r="G743" s="7"/>
      <c r="H743" s="7"/>
      <c r="I743" s="7"/>
      <c r="J743" s="7"/>
      <c r="K743" s="7"/>
    </row>
    <row r="744" spans="7:11" x14ac:dyDescent="0.45">
      <c r="G744" s="7"/>
      <c r="H744" s="7"/>
      <c r="I744" s="7"/>
      <c r="J744" s="7"/>
      <c r="K744" s="7"/>
    </row>
    <row r="745" spans="7:11" x14ac:dyDescent="0.45">
      <c r="G745" s="7"/>
      <c r="H745" s="7"/>
      <c r="I745" s="7"/>
      <c r="J745" s="7"/>
      <c r="K745" s="7"/>
    </row>
    <row r="746" spans="7:11" x14ac:dyDescent="0.45">
      <c r="G746" s="7"/>
      <c r="H746" s="7"/>
      <c r="I746" s="7"/>
      <c r="J746" s="7"/>
      <c r="K746" s="7"/>
    </row>
    <row r="747" spans="7:11" x14ac:dyDescent="0.45">
      <c r="G747" s="7"/>
      <c r="H747" s="7"/>
      <c r="I747" s="7"/>
      <c r="J747" s="7"/>
      <c r="K747" s="7"/>
    </row>
    <row r="748" spans="7:11" x14ac:dyDescent="0.45">
      <c r="G748" s="7"/>
      <c r="H748" s="7"/>
      <c r="I748" s="7"/>
      <c r="J748" s="7"/>
      <c r="K748" s="7"/>
    </row>
    <row r="749" spans="7:11" x14ac:dyDescent="0.45">
      <c r="G749" s="7"/>
      <c r="H749" s="7"/>
      <c r="I749" s="7"/>
      <c r="J749" s="7"/>
      <c r="K749" s="7"/>
    </row>
    <row r="750" spans="7:11" x14ac:dyDescent="0.45">
      <c r="G750" s="7"/>
      <c r="H750" s="7"/>
      <c r="I750" s="7"/>
      <c r="J750" s="7"/>
      <c r="K750" s="7"/>
    </row>
    <row r="751" spans="7:11" x14ac:dyDescent="0.45">
      <c r="G751" s="7"/>
      <c r="H751" s="7"/>
      <c r="I751" s="7"/>
      <c r="J751" s="7"/>
      <c r="K751" s="7"/>
    </row>
    <row r="752" spans="7:11" x14ac:dyDescent="0.45">
      <c r="G752" s="7"/>
      <c r="H752" s="7"/>
      <c r="I752" s="7"/>
      <c r="J752" s="7"/>
      <c r="K752" s="7"/>
    </row>
    <row r="753" spans="7:11" x14ac:dyDescent="0.45">
      <c r="G753" s="7"/>
      <c r="H753" s="7"/>
      <c r="I753" s="7"/>
      <c r="J753" s="7"/>
      <c r="K753" s="7"/>
    </row>
    <row r="754" spans="7:11" x14ac:dyDescent="0.45">
      <c r="G754" s="7"/>
      <c r="H754" s="7"/>
      <c r="I754" s="7"/>
      <c r="J754" s="7"/>
      <c r="K754" s="7"/>
    </row>
    <row r="755" spans="7:11" x14ac:dyDescent="0.45">
      <c r="G755" s="7"/>
      <c r="H755" s="7"/>
      <c r="I755" s="7"/>
      <c r="J755" s="7"/>
      <c r="K755" s="7"/>
    </row>
    <row r="756" spans="7:11" x14ac:dyDescent="0.45">
      <c r="G756" s="7"/>
      <c r="H756" s="7"/>
      <c r="I756" s="7"/>
      <c r="J756" s="7"/>
      <c r="K756" s="7"/>
    </row>
    <row r="757" spans="7:11" x14ac:dyDescent="0.45">
      <c r="G757" s="7"/>
      <c r="H757" s="7"/>
      <c r="I757" s="7"/>
      <c r="J757" s="7"/>
      <c r="K757" s="7"/>
    </row>
    <row r="758" spans="7:11" x14ac:dyDescent="0.45">
      <c r="G758" s="7"/>
      <c r="H758" s="7"/>
      <c r="I758" s="7"/>
      <c r="J758" s="7"/>
      <c r="K758" s="7"/>
    </row>
    <row r="759" spans="7:11" x14ac:dyDescent="0.45">
      <c r="G759" s="7"/>
      <c r="H759" s="7"/>
      <c r="I759" s="7"/>
      <c r="J759" s="7"/>
      <c r="K759" s="7"/>
    </row>
    <row r="760" spans="7:11" x14ac:dyDescent="0.45">
      <c r="G760" s="7"/>
      <c r="H760" s="7"/>
      <c r="I760" s="7"/>
      <c r="J760" s="7"/>
      <c r="K760" s="7"/>
    </row>
    <row r="761" spans="7:11" x14ac:dyDescent="0.45">
      <c r="G761" s="7"/>
      <c r="H761" s="7"/>
      <c r="I761" s="7"/>
      <c r="J761" s="7"/>
      <c r="K761" s="7"/>
    </row>
    <row r="762" spans="7:11" x14ac:dyDescent="0.45">
      <c r="G762" s="7"/>
      <c r="H762" s="7"/>
      <c r="I762" s="7"/>
      <c r="J762" s="7"/>
      <c r="K762" s="7"/>
    </row>
    <row r="763" spans="7:11" x14ac:dyDescent="0.45">
      <c r="G763" s="7"/>
      <c r="H763" s="7"/>
      <c r="I763" s="7"/>
      <c r="J763" s="7"/>
      <c r="K763" s="7"/>
    </row>
    <row r="764" spans="7:11" x14ac:dyDescent="0.45">
      <c r="G764" s="7"/>
      <c r="H764" s="7"/>
      <c r="I764" s="7"/>
      <c r="J764" s="7"/>
      <c r="K764" s="7"/>
    </row>
    <row r="765" spans="7:11" x14ac:dyDescent="0.45">
      <c r="G765" s="7"/>
      <c r="H765" s="7"/>
      <c r="I765" s="7"/>
      <c r="J765" s="7"/>
      <c r="K765" s="7"/>
    </row>
    <row r="766" spans="7:11" x14ac:dyDescent="0.45">
      <c r="G766" s="7"/>
      <c r="H766" s="7"/>
      <c r="I766" s="7"/>
      <c r="J766" s="7"/>
      <c r="K766" s="7"/>
    </row>
    <row r="767" spans="7:11" x14ac:dyDescent="0.45">
      <c r="G767" s="7"/>
      <c r="H767" s="7"/>
      <c r="I767" s="7"/>
      <c r="J767" s="7"/>
      <c r="K767" s="7"/>
    </row>
    <row r="768" spans="7:11" x14ac:dyDescent="0.45">
      <c r="G768" s="7"/>
      <c r="H768" s="7"/>
      <c r="I768" s="7"/>
      <c r="J768" s="7"/>
      <c r="K768" s="7"/>
    </row>
    <row r="769" spans="7:11" x14ac:dyDescent="0.45">
      <c r="G769" s="7"/>
      <c r="H769" s="7"/>
      <c r="I769" s="7"/>
      <c r="J769" s="7"/>
      <c r="K769" s="7"/>
    </row>
    <row r="770" spans="7:11" x14ac:dyDescent="0.45">
      <c r="G770" s="7"/>
      <c r="H770" s="7"/>
      <c r="I770" s="7"/>
      <c r="J770" s="7"/>
      <c r="K770" s="7"/>
    </row>
    <row r="771" spans="7:11" x14ac:dyDescent="0.45">
      <c r="G771" s="7"/>
      <c r="H771" s="7"/>
      <c r="I771" s="7"/>
      <c r="J771" s="7"/>
      <c r="K771" s="7"/>
    </row>
    <row r="772" spans="7:11" x14ac:dyDescent="0.45">
      <c r="G772" s="7"/>
      <c r="H772" s="7"/>
      <c r="I772" s="7"/>
      <c r="J772" s="7"/>
      <c r="K772" s="7"/>
    </row>
    <row r="773" spans="7:11" x14ac:dyDescent="0.45">
      <c r="G773" s="7"/>
      <c r="H773" s="7"/>
      <c r="I773" s="7"/>
      <c r="J773" s="7"/>
      <c r="K773" s="7"/>
    </row>
    <row r="774" spans="7:11" x14ac:dyDescent="0.45">
      <c r="G774" s="7"/>
      <c r="H774" s="7"/>
      <c r="I774" s="7"/>
      <c r="J774" s="7"/>
      <c r="K774" s="7"/>
    </row>
    <row r="775" spans="7:11" x14ac:dyDescent="0.45">
      <c r="G775" s="7"/>
      <c r="H775" s="7"/>
      <c r="I775" s="7"/>
      <c r="J775" s="7"/>
      <c r="K775" s="7"/>
    </row>
    <row r="776" spans="7:11" x14ac:dyDescent="0.45">
      <c r="G776" s="7"/>
      <c r="H776" s="7"/>
      <c r="I776" s="7"/>
      <c r="J776" s="7"/>
      <c r="K776" s="7"/>
    </row>
    <row r="777" spans="7:11" x14ac:dyDescent="0.45">
      <c r="G777" s="7"/>
      <c r="H777" s="7"/>
      <c r="I777" s="7"/>
      <c r="J777" s="7"/>
      <c r="K777" s="7"/>
    </row>
    <row r="778" spans="7:11" x14ac:dyDescent="0.45">
      <c r="G778" s="7"/>
      <c r="H778" s="7"/>
      <c r="I778" s="7"/>
      <c r="J778" s="7"/>
      <c r="K778" s="7"/>
    </row>
    <row r="779" spans="7:11" x14ac:dyDescent="0.45">
      <c r="G779" s="7"/>
      <c r="H779" s="7"/>
      <c r="I779" s="7"/>
      <c r="J779" s="7"/>
      <c r="K779" s="7"/>
    </row>
    <row r="780" spans="7:11" x14ac:dyDescent="0.45">
      <c r="G780" s="7"/>
      <c r="H780" s="7"/>
      <c r="I780" s="7"/>
      <c r="J780" s="7"/>
      <c r="K780" s="7"/>
    </row>
    <row r="781" spans="7:11" x14ac:dyDescent="0.45">
      <c r="G781" s="7"/>
      <c r="H781" s="7"/>
      <c r="I781" s="7"/>
      <c r="J781" s="7"/>
      <c r="K781" s="7"/>
    </row>
    <row r="782" spans="7:11" x14ac:dyDescent="0.45">
      <c r="G782" s="7"/>
      <c r="H782" s="7"/>
      <c r="I782" s="7"/>
      <c r="J782" s="7"/>
      <c r="K782" s="7"/>
    </row>
    <row r="783" spans="7:11" x14ac:dyDescent="0.45">
      <c r="G783" s="7"/>
      <c r="H783" s="7"/>
      <c r="I783" s="7"/>
      <c r="J783" s="7"/>
      <c r="K783" s="7"/>
    </row>
    <row r="784" spans="7:11" x14ac:dyDescent="0.45">
      <c r="G784" s="7"/>
      <c r="H784" s="7"/>
      <c r="I784" s="7"/>
      <c r="J784" s="7"/>
      <c r="K784" s="7"/>
    </row>
    <row r="785" spans="7:11" x14ac:dyDescent="0.45">
      <c r="G785" s="7"/>
      <c r="H785" s="7"/>
      <c r="I785" s="7"/>
      <c r="J785" s="7"/>
      <c r="K785" s="7"/>
    </row>
    <row r="786" spans="7:11" x14ac:dyDescent="0.45">
      <c r="G786" s="7"/>
      <c r="H786" s="7"/>
      <c r="I786" s="7"/>
      <c r="J786" s="7"/>
      <c r="K786" s="7"/>
    </row>
    <row r="787" spans="7:11" x14ac:dyDescent="0.45">
      <c r="G787" s="7"/>
      <c r="H787" s="7"/>
      <c r="I787" s="7"/>
      <c r="J787" s="7"/>
      <c r="K787" s="7"/>
    </row>
    <row r="788" spans="7:11" x14ac:dyDescent="0.45">
      <c r="G788" s="7"/>
      <c r="H788" s="7"/>
      <c r="I788" s="7"/>
      <c r="J788" s="7"/>
      <c r="K788" s="7"/>
    </row>
    <row r="789" spans="7:11" x14ac:dyDescent="0.45">
      <c r="G789" s="7"/>
      <c r="H789" s="7"/>
      <c r="I789" s="7"/>
      <c r="J789" s="7"/>
      <c r="K789" s="7"/>
    </row>
    <row r="790" spans="7:11" x14ac:dyDescent="0.45">
      <c r="G790" s="7"/>
      <c r="H790" s="7"/>
      <c r="I790" s="7"/>
      <c r="J790" s="7"/>
      <c r="K790" s="7"/>
    </row>
    <row r="791" spans="7:11" x14ac:dyDescent="0.45">
      <c r="G791" s="7"/>
      <c r="H791" s="7"/>
      <c r="I791" s="7"/>
      <c r="J791" s="7"/>
      <c r="K791" s="7"/>
    </row>
    <row r="792" spans="7:11" x14ac:dyDescent="0.45">
      <c r="G792" s="7"/>
      <c r="H792" s="7"/>
      <c r="I792" s="7"/>
      <c r="J792" s="7"/>
      <c r="K792" s="7"/>
    </row>
    <row r="793" spans="7:11" x14ac:dyDescent="0.45">
      <c r="G793" s="7"/>
      <c r="H793" s="7"/>
      <c r="I793" s="7"/>
      <c r="J793" s="7"/>
      <c r="K793" s="7"/>
    </row>
    <row r="794" spans="7:11" x14ac:dyDescent="0.45">
      <c r="G794" s="7"/>
      <c r="H794" s="7"/>
      <c r="I794" s="7"/>
      <c r="J794" s="7"/>
      <c r="K794" s="7"/>
    </row>
    <row r="795" spans="7:11" x14ac:dyDescent="0.45">
      <c r="G795" s="7"/>
      <c r="H795" s="7"/>
      <c r="I795" s="7"/>
      <c r="J795" s="7"/>
      <c r="K795" s="7"/>
    </row>
    <row r="796" spans="7:11" x14ac:dyDescent="0.45">
      <c r="G796" s="7"/>
      <c r="H796" s="7"/>
      <c r="I796" s="7"/>
      <c r="J796" s="7"/>
      <c r="K796" s="7"/>
    </row>
    <row r="797" spans="7:11" x14ac:dyDescent="0.45">
      <c r="G797" s="7"/>
      <c r="H797" s="7"/>
      <c r="I797" s="7"/>
      <c r="J797" s="7"/>
      <c r="K797" s="7"/>
    </row>
    <row r="798" spans="7:11" x14ac:dyDescent="0.45">
      <c r="G798" s="7"/>
      <c r="H798" s="7"/>
      <c r="I798" s="7"/>
      <c r="J798" s="7"/>
      <c r="K798" s="7"/>
    </row>
    <row r="799" spans="7:11" x14ac:dyDescent="0.45">
      <c r="G799" s="7"/>
      <c r="H799" s="7"/>
      <c r="I799" s="7"/>
      <c r="J799" s="7"/>
      <c r="K799" s="7"/>
    </row>
    <row r="800" spans="7:11" x14ac:dyDescent="0.45">
      <c r="G800" s="7"/>
      <c r="H800" s="7"/>
      <c r="I800" s="7"/>
      <c r="J800" s="7"/>
      <c r="K800" s="7"/>
    </row>
    <row r="801" spans="7:11" x14ac:dyDescent="0.45">
      <c r="G801" s="7"/>
      <c r="H801" s="7"/>
      <c r="I801" s="7"/>
      <c r="J801" s="7"/>
      <c r="K801" s="7"/>
    </row>
    <row r="802" spans="7:11" x14ac:dyDescent="0.45">
      <c r="G802" s="7"/>
      <c r="H802" s="7"/>
      <c r="I802" s="7"/>
      <c r="J802" s="7"/>
      <c r="K802" s="7"/>
    </row>
    <row r="803" spans="7:11" x14ac:dyDescent="0.45">
      <c r="G803" s="7"/>
      <c r="H803" s="7"/>
      <c r="I803" s="7"/>
      <c r="J803" s="7"/>
      <c r="K803" s="7"/>
    </row>
    <row r="804" spans="7:11" x14ac:dyDescent="0.45">
      <c r="G804" s="7"/>
      <c r="H804" s="7"/>
      <c r="I804" s="7"/>
      <c r="J804" s="7"/>
      <c r="K804" s="7"/>
    </row>
    <row r="805" spans="7:11" x14ac:dyDescent="0.45">
      <c r="G805" s="7"/>
      <c r="H805" s="7"/>
      <c r="I805" s="7"/>
      <c r="J805" s="7"/>
      <c r="K805" s="7"/>
    </row>
    <row r="806" spans="7:11" x14ac:dyDescent="0.45">
      <c r="G806" s="7"/>
      <c r="H806" s="7"/>
      <c r="I806" s="7"/>
      <c r="J806" s="7"/>
      <c r="K806" s="7"/>
    </row>
    <row r="807" spans="7:11" x14ac:dyDescent="0.45">
      <c r="G807" s="7"/>
      <c r="H807" s="7"/>
      <c r="I807" s="7"/>
      <c r="J807" s="7"/>
      <c r="K807" s="7"/>
    </row>
    <row r="808" spans="7:11" x14ac:dyDescent="0.45">
      <c r="G808" s="7"/>
      <c r="H808" s="7"/>
      <c r="I808" s="7"/>
      <c r="J808" s="7"/>
      <c r="K808" s="7"/>
    </row>
    <row r="809" spans="7:11" x14ac:dyDescent="0.45">
      <c r="G809" s="7"/>
      <c r="H809" s="7"/>
      <c r="I809" s="7"/>
      <c r="J809" s="7"/>
      <c r="K809" s="7"/>
    </row>
    <row r="810" spans="7:11" x14ac:dyDescent="0.45">
      <c r="G810" s="1"/>
      <c r="H810" s="1"/>
      <c r="I810" s="1"/>
      <c r="J810" s="1"/>
      <c r="K810" s="1"/>
    </row>
    <row r="811" spans="7:11" x14ac:dyDescent="0.45">
      <c r="G811" s="1"/>
      <c r="H811" s="1"/>
      <c r="I811" s="1"/>
      <c r="J811" s="1"/>
      <c r="K811" s="1"/>
    </row>
    <row r="812" spans="7:11" x14ac:dyDescent="0.45">
      <c r="J812" s="38">
        <f>H613</f>
        <v>-160727</v>
      </c>
      <c r="K812" s="2" t="s">
        <v>7</v>
      </c>
    </row>
  </sheetData>
  <mergeCells count="8">
    <mergeCell ref="I613:K613"/>
    <mergeCell ref="A1:E1"/>
    <mergeCell ref="A2:C2"/>
    <mergeCell ref="D2:E2"/>
    <mergeCell ref="C611:E611"/>
    <mergeCell ref="G1:K1"/>
    <mergeCell ref="G2:I2"/>
    <mergeCell ref="J2:K2"/>
  </mergeCells>
  <phoneticPr fontId="17" type="noConversion"/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A4C0-CD71-427B-BC97-CE2246BDFA32}">
  <dimension ref="A1:E150"/>
  <sheetViews>
    <sheetView showGridLines="0" rightToLeft="1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C81" sqref="C81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174</v>
      </c>
      <c r="B2" s="210"/>
      <c r="C2" s="210"/>
      <c r="D2" s="211" t="s">
        <v>173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>
        <v>46164</v>
      </c>
      <c r="B6" s="15">
        <v>32.96</v>
      </c>
      <c r="C6" s="15"/>
      <c r="D6" s="15">
        <f>B6-C6</f>
        <v>32.96</v>
      </c>
      <c r="E6" s="16"/>
    </row>
    <row r="7" spans="1:5" s="9" customFormat="1" ht="18.75" x14ac:dyDescent="0.3">
      <c r="A7" s="14">
        <v>46177</v>
      </c>
      <c r="B7" s="17">
        <v>116.78</v>
      </c>
      <c r="C7" s="17"/>
      <c r="D7" s="17">
        <f>D6+B7-C7</f>
        <v>149.74</v>
      </c>
      <c r="E7" s="16" t="s">
        <v>232</v>
      </c>
    </row>
    <row r="8" spans="1:5" s="9" customFormat="1" ht="18.75" x14ac:dyDescent="0.3">
      <c r="A8" s="14">
        <v>46177</v>
      </c>
      <c r="B8" s="17">
        <v>13.82</v>
      </c>
      <c r="C8" s="17"/>
      <c r="D8" s="17">
        <f t="shared" ref="D8:D117" si="0">D7+B8-C8</f>
        <v>163.56</v>
      </c>
      <c r="E8" s="16" t="s">
        <v>234</v>
      </c>
    </row>
    <row r="9" spans="1:5" s="9" customFormat="1" ht="18.75" x14ac:dyDescent="0.3">
      <c r="A9" s="14">
        <v>46178</v>
      </c>
      <c r="B9" s="17">
        <v>407.58</v>
      </c>
      <c r="C9" s="17"/>
      <c r="D9" s="17">
        <f t="shared" si="0"/>
        <v>571.14</v>
      </c>
      <c r="E9" s="18" t="s">
        <v>250</v>
      </c>
    </row>
    <row r="10" spans="1:5" s="9" customFormat="1" ht="18.75" x14ac:dyDescent="0.3">
      <c r="A10" s="14">
        <v>46183</v>
      </c>
      <c r="B10" s="17"/>
      <c r="C10" s="17">
        <v>1.24</v>
      </c>
      <c r="D10" s="17">
        <f t="shared" si="0"/>
        <v>569.9</v>
      </c>
      <c r="E10" s="18" t="s">
        <v>279</v>
      </c>
    </row>
    <row r="11" spans="1:5" s="9" customFormat="1" ht="18.75" x14ac:dyDescent="0.3">
      <c r="A11" s="14">
        <v>46184</v>
      </c>
      <c r="B11" s="17">
        <v>13.32</v>
      </c>
      <c r="C11" s="17"/>
      <c r="D11" s="17">
        <f t="shared" si="0"/>
        <v>583.22</v>
      </c>
      <c r="E11" s="18" t="s">
        <v>285</v>
      </c>
    </row>
    <row r="12" spans="1:5" s="9" customFormat="1" ht="18.75" x14ac:dyDescent="0.3">
      <c r="A12" s="14">
        <v>46190</v>
      </c>
      <c r="B12" s="17">
        <v>4.8499999999999996</v>
      </c>
      <c r="C12" s="17"/>
      <c r="D12" s="17">
        <f t="shared" si="0"/>
        <v>588.07000000000005</v>
      </c>
      <c r="E12" s="18" t="s">
        <v>320</v>
      </c>
    </row>
    <row r="13" spans="1:5" s="9" customFormat="1" ht="18.75" x14ac:dyDescent="0.3">
      <c r="A13" s="14">
        <v>46190</v>
      </c>
      <c r="B13" s="17">
        <v>50.5</v>
      </c>
      <c r="C13" s="17"/>
      <c r="D13" s="17">
        <f t="shared" si="0"/>
        <v>638.57000000000005</v>
      </c>
      <c r="E13" s="18" t="s">
        <v>321</v>
      </c>
    </row>
    <row r="14" spans="1:5" s="9" customFormat="1" ht="18.75" x14ac:dyDescent="0.3">
      <c r="A14" s="14">
        <v>46190</v>
      </c>
      <c r="B14" s="17">
        <v>31.9</v>
      </c>
      <c r="C14" s="17"/>
      <c r="D14" s="17">
        <f t="shared" si="0"/>
        <v>670.47</v>
      </c>
      <c r="E14" s="18" t="s">
        <v>326</v>
      </c>
    </row>
    <row r="15" spans="1:5" s="9" customFormat="1" ht="18.75" x14ac:dyDescent="0.3">
      <c r="A15" s="14">
        <v>46196</v>
      </c>
      <c r="B15" s="17">
        <v>29.17</v>
      </c>
      <c r="C15" s="17"/>
      <c r="D15" s="17">
        <f t="shared" si="0"/>
        <v>699.64</v>
      </c>
      <c r="E15" s="18" t="s">
        <v>335</v>
      </c>
    </row>
    <row r="16" spans="1:5" s="9" customFormat="1" ht="18.75" x14ac:dyDescent="0.3">
      <c r="A16" s="19">
        <v>46197</v>
      </c>
      <c r="B16" s="17">
        <v>4</v>
      </c>
      <c r="C16" s="17"/>
      <c r="D16" s="17">
        <f t="shared" si="0"/>
        <v>703.64</v>
      </c>
      <c r="E16" s="18" t="s">
        <v>326</v>
      </c>
    </row>
    <row r="17" spans="1:5" s="9" customFormat="1" ht="18.75" x14ac:dyDescent="0.3">
      <c r="A17" s="19">
        <v>46204</v>
      </c>
      <c r="B17" s="17">
        <v>1.17</v>
      </c>
      <c r="C17" s="17"/>
      <c r="D17" s="17">
        <f t="shared" si="0"/>
        <v>704.81</v>
      </c>
      <c r="E17" s="18" t="s">
        <v>373</v>
      </c>
    </row>
    <row r="18" spans="1:5" s="9" customFormat="1" ht="18.75" x14ac:dyDescent="0.3">
      <c r="A18" s="19">
        <v>46206</v>
      </c>
      <c r="B18" s="17">
        <f>55.94+16.13</f>
        <v>72.069999999999993</v>
      </c>
      <c r="C18" s="17"/>
      <c r="D18" s="17">
        <f t="shared" si="0"/>
        <v>776.87999999999988</v>
      </c>
      <c r="E18" s="18" t="s">
        <v>386</v>
      </c>
    </row>
    <row r="19" spans="1:5" s="9" customFormat="1" ht="18.75" x14ac:dyDescent="0.3">
      <c r="A19" s="19">
        <v>46206</v>
      </c>
      <c r="B19" s="17">
        <v>279.85000000000002</v>
      </c>
      <c r="C19" s="17"/>
      <c r="D19" s="17">
        <f t="shared" si="0"/>
        <v>1056.73</v>
      </c>
      <c r="E19" s="18" t="s">
        <v>388</v>
      </c>
    </row>
    <row r="20" spans="1:5" s="9" customFormat="1" ht="18.75" x14ac:dyDescent="0.3">
      <c r="A20" s="19">
        <v>46206</v>
      </c>
      <c r="B20" s="17"/>
      <c r="C20" s="17">
        <v>6</v>
      </c>
      <c r="D20" s="17">
        <f t="shared" si="0"/>
        <v>1050.73</v>
      </c>
      <c r="E20" s="18" t="s">
        <v>279</v>
      </c>
    </row>
    <row r="21" spans="1:5" s="9" customFormat="1" ht="18.75" x14ac:dyDescent="0.3">
      <c r="A21" s="19">
        <v>46210</v>
      </c>
      <c r="B21" s="17"/>
      <c r="C21" s="17">
        <v>103.18</v>
      </c>
      <c r="D21" s="17">
        <f t="shared" si="0"/>
        <v>947.55</v>
      </c>
      <c r="E21" s="18" t="s">
        <v>407</v>
      </c>
    </row>
    <row r="22" spans="1:5" s="9" customFormat="1" ht="18.75" x14ac:dyDescent="0.3">
      <c r="A22" s="19">
        <v>46210</v>
      </c>
      <c r="B22" s="17">
        <v>49.3</v>
      </c>
      <c r="C22" s="17"/>
      <c r="D22" s="17">
        <f t="shared" si="0"/>
        <v>996.84999999999991</v>
      </c>
      <c r="E22" s="18" t="s">
        <v>408</v>
      </c>
    </row>
    <row r="23" spans="1:5" s="9" customFormat="1" ht="18.75" x14ac:dyDescent="0.3">
      <c r="A23" s="19">
        <v>46210</v>
      </c>
      <c r="B23" s="17">
        <v>130.62</v>
      </c>
      <c r="C23" s="17"/>
      <c r="D23" s="17">
        <f t="shared" si="0"/>
        <v>1127.4699999999998</v>
      </c>
      <c r="E23" s="18" t="s">
        <v>409</v>
      </c>
    </row>
    <row r="24" spans="1:5" s="9" customFormat="1" ht="18.75" x14ac:dyDescent="0.3">
      <c r="A24" s="19">
        <v>46211</v>
      </c>
      <c r="B24" s="17">
        <f>206.5+3.89</f>
        <v>210.39</v>
      </c>
      <c r="C24" s="17"/>
      <c r="D24" s="17">
        <f t="shared" si="0"/>
        <v>1337.8599999999997</v>
      </c>
      <c r="E24" s="18" t="s">
        <v>415</v>
      </c>
    </row>
    <row r="25" spans="1:5" s="9" customFormat="1" ht="18.75" x14ac:dyDescent="0.3">
      <c r="A25" s="19">
        <v>46211</v>
      </c>
      <c r="B25" s="17"/>
      <c r="C25" s="17">
        <v>1303</v>
      </c>
      <c r="D25" s="17">
        <f t="shared" si="0"/>
        <v>34.859999999999673</v>
      </c>
      <c r="E25" s="18" t="s">
        <v>418</v>
      </c>
    </row>
    <row r="26" spans="1:5" s="9" customFormat="1" ht="18.75" x14ac:dyDescent="0.3">
      <c r="A26" s="19">
        <v>46220</v>
      </c>
      <c r="B26" s="17">
        <v>15.02</v>
      </c>
      <c r="C26" s="17"/>
      <c r="D26" s="17">
        <f t="shared" si="0"/>
        <v>49.879999999999669</v>
      </c>
      <c r="E26" s="18" t="s">
        <v>458</v>
      </c>
    </row>
    <row r="27" spans="1:5" s="9" customFormat="1" ht="18.75" x14ac:dyDescent="0.3">
      <c r="A27" s="19">
        <v>46220</v>
      </c>
      <c r="B27" s="17">
        <f>31.63+24.56</f>
        <v>56.19</v>
      </c>
      <c r="C27" s="17"/>
      <c r="D27" s="17">
        <f t="shared" si="0"/>
        <v>106.06999999999967</v>
      </c>
      <c r="E27" s="18" t="s">
        <v>467</v>
      </c>
    </row>
    <row r="28" spans="1:5" s="9" customFormat="1" ht="18.75" x14ac:dyDescent="0.3">
      <c r="A28" s="19">
        <v>46220</v>
      </c>
      <c r="B28" s="17">
        <v>12.56</v>
      </c>
      <c r="C28" s="17"/>
      <c r="D28" s="17">
        <f t="shared" si="0"/>
        <v>118.62999999999967</v>
      </c>
      <c r="E28" s="18" t="s">
        <v>474</v>
      </c>
    </row>
    <row r="29" spans="1:5" s="9" customFormat="1" ht="18.75" x14ac:dyDescent="0.3">
      <c r="A29" s="19">
        <v>46223</v>
      </c>
      <c r="B29" s="17">
        <v>158.6</v>
      </c>
      <c r="C29" s="17"/>
      <c r="D29" s="17">
        <f t="shared" si="0"/>
        <v>277.22999999999968</v>
      </c>
      <c r="E29" s="18" t="s">
        <v>485</v>
      </c>
    </row>
    <row r="30" spans="1:5" s="9" customFormat="1" ht="18.75" x14ac:dyDescent="0.3">
      <c r="A30" s="19">
        <v>46226</v>
      </c>
      <c r="B30" s="17">
        <v>6.76</v>
      </c>
      <c r="C30" s="17"/>
      <c r="D30" s="17">
        <f t="shared" si="0"/>
        <v>283.98999999999967</v>
      </c>
      <c r="E30" s="18" t="s">
        <v>507</v>
      </c>
    </row>
    <row r="31" spans="1:5" s="9" customFormat="1" ht="18.75" x14ac:dyDescent="0.3">
      <c r="A31" s="19">
        <v>46226</v>
      </c>
      <c r="B31" s="17">
        <v>23.78</v>
      </c>
      <c r="C31" s="17"/>
      <c r="D31" s="17">
        <f t="shared" si="0"/>
        <v>307.76999999999964</v>
      </c>
      <c r="E31" s="18" t="s">
        <v>509</v>
      </c>
    </row>
    <row r="32" spans="1:5" s="9" customFormat="1" ht="18.75" x14ac:dyDescent="0.3">
      <c r="A32" s="19">
        <v>46231</v>
      </c>
      <c r="B32" s="17">
        <v>51.02</v>
      </c>
      <c r="C32" s="17"/>
      <c r="D32" s="17">
        <f t="shared" si="0"/>
        <v>358.78999999999962</v>
      </c>
      <c r="E32" s="18" t="s">
        <v>520</v>
      </c>
    </row>
    <row r="33" spans="1:5" s="9" customFormat="1" ht="18.75" x14ac:dyDescent="0.3">
      <c r="A33" s="19">
        <v>46232</v>
      </c>
      <c r="B33" s="17">
        <v>0.78</v>
      </c>
      <c r="C33" s="17"/>
      <c r="D33" s="17">
        <f t="shared" si="0"/>
        <v>359.5699999999996</v>
      </c>
      <c r="E33" s="18"/>
    </row>
    <row r="34" spans="1:5" s="9" customFormat="1" ht="18.75" x14ac:dyDescent="0.3">
      <c r="A34" s="19">
        <v>46233</v>
      </c>
      <c r="B34" s="17">
        <v>11.7</v>
      </c>
      <c r="C34" s="17"/>
      <c r="D34" s="17">
        <f t="shared" si="0"/>
        <v>371.26999999999958</v>
      </c>
      <c r="E34" s="18"/>
    </row>
    <row r="35" spans="1:5" s="9" customFormat="1" ht="18.75" x14ac:dyDescent="0.3">
      <c r="A35" s="19">
        <v>46234</v>
      </c>
      <c r="B35" s="17">
        <v>25.19</v>
      </c>
      <c r="C35" s="17"/>
      <c r="D35" s="17">
        <f t="shared" si="0"/>
        <v>396.45999999999958</v>
      </c>
      <c r="E35" s="18" t="s">
        <v>549</v>
      </c>
    </row>
    <row r="36" spans="1:5" s="9" customFormat="1" ht="18.75" x14ac:dyDescent="0.3">
      <c r="A36" s="19">
        <v>46238</v>
      </c>
      <c r="B36" s="17">
        <v>29.81</v>
      </c>
      <c r="C36" s="17"/>
      <c r="D36" s="17">
        <f t="shared" si="0"/>
        <v>426.26999999999958</v>
      </c>
      <c r="E36" s="18" t="s">
        <v>552</v>
      </c>
    </row>
    <row r="37" spans="1:5" s="9" customFormat="1" ht="18.75" x14ac:dyDescent="0.3">
      <c r="A37" s="19"/>
      <c r="B37" s="17">
        <v>326.37</v>
      </c>
      <c r="C37" s="17"/>
      <c r="D37" s="17">
        <f t="shared" si="0"/>
        <v>752.63999999999965</v>
      </c>
      <c r="E37" s="18" t="s">
        <v>568</v>
      </c>
    </row>
    <row r="38" spans="1:5" s="9" customFormat="1" ht="18.75" x14ac:dyDescent="0.3">
      <c r="A38" s="19"/>
      <c r="B38" s="17">
        <v>89.03</v>
      </c>
      <c r="C38" s="17"/>
      <c r="D38" s="17">
        <f t="shared" si="0"/>
        <v>841.66999999999962</v>
      </c>
      <c r="E38" s="18" t="s">
        <v>569</v>
      </c>
    </row>
    <row r="39" spans="1:5" s="9" customFormat="1" ht="18.75" x14ac:dyDescent="0.3">
      <c r="A39" s="19"/>
      <c r="B39" s="17">
        <v>43.6</v>
      </c>
      <c r="C39" s="17"/>
      <c r="D39" s="17">
        <f t="shared" si="0"/>
        <v>885.26999999999964</v>
      </c>
      <c r="E39" s="18" t="s">
        <v>570</v>
      </c>
    </row>
    <row r="40" spans="1:5" s="9" customFormat="1" ht="18.75" x14ac:dyDescent="0.3">
      <c r="A40" s="19">
        <v>46245</v>
      </c>
      <c r="B40" s="17">
        <v>41.21</v>
      </c>
      <c r="C40" s="17"/>
      <c r="D40" s="17">
        <f t="shared" si="0"/>
        <v>926.47999999999968</v>
      </c>
      <c r="E40" s="18" t="s">
        <v>584</v>
      </c>
    </row>
    <row r="41" spans="1:5" s="9" customFormat="1" ht="18.75" x14ac:dyDescent="0.3">
      <c r="A41" s="19">
        <v>46245</v>
      </c>
      <c r="B41" s="17">
        <v>12.42</v>
      </c>
      <c r="C41" s="17"/>
      <c r="D41" s="17">
        <f t="shared" si="0"/>
        <v>938.89999999999964</v>
      </c>
      <c r="E41" s="18" t="s">
        <v>590</v>
      </c>
    </row>
    <row r="42" spans="1:5" s="9" customFormat="1" ht="18.75" x14ac:dyDescent="0.3">
      <c r="A42" s="19">
        <v>46246</v>
      </c>
      <c r="B42" s="17">
        <v>63.1</v>
      </c>
      <c r="C42" s="17"/>
      <c r="D42" s="17">
        <f t="shared" si="0"/>
        <v>1001.9999999999997</v>
      </c>
      <c r="E42" s="18" t="s">
        <v>595</v>
      </c>
    </row>
    <row r="43" spans="1:5" s="9" customFormat="1" ht="18.75" x14ac:dyDescent="0.3">
      <c r="A43" s="19">
        <v>46246</v>
      </c>
      <c r="B43" s="17">
        <v>26</v>
      </c>
      <c r="C43" s="17"/>
      <c r="D43" s="17">
        <f t="shared" si="0"/>
        <v>1027.9999999999995</v>
      </c>
      <c r="E43" s="18" t="s">
        <v>597</v>
      </c>
    </row>
    <row r="44" spans="1:5" s="9" customFormat="1" ht="18.75" x14ac:dyDescent="0.3">
      <c r="A44" s="19">
        <v>46246</v>
      </c>
      <c r="B44" s="17">
        <v>52.07</v>
      </c>
      <c r="C44" s="17"/>
      <c r="D44" s="17">
        <f t="shared" si="0"/>
        <v>1080.0699999999995</v>
      </c>
      <c r="E44" s="18" t="s">
        <v>599</v>
      </c>
    </row>
    <row r="45" spans="1:5" s="9" customFormat="1" ht="18.75" x14ac:dyDescent="0.3">
      <c r="A45" s="19">
        <v>46246</v>
      </c>
      <c r="B45" s="17">
        <v>129.72999999999999</v>
      </c>
      <c r="C45" s="17"/>
      <c r="D45" s="17">
        <f t="shared" si="0"/>
        <v>1209.7999999999995</v>
      </c>
      <c r="E45" s="18" t="s">
        <v>602</v>
      </c>
    </row>
    <row r="46" spans="1:5" s="9" customFormat="1" ht="18.75" x14ac:dyDescent="0.3">
      <c r="A46" s="19">
        <v>46246</v>
      </c>
      <c r="B46" s="17">
        <v>18.649999999999999</v>
      </c>
      <c r="C46" s="17"/>
      <c r="D46" s="17">
        <f t="shared" si="0"/>
        <v>1228.4499999999996</v>
      </c>
      <c r="E46" s="18" t="s">
        <v>603</v>
      </c>
    </row>
    <row r="47" spans="1:5" s="9" customFormat="1" ht="18.75" x14ac:dyDescent="0.3">
      <c r="A47" s="19">
        <v>46246</v>
      </c>
      <c r="B47" s="17">
        <v>36.799999999999997</v>
      </c>
      <c r="C47" s="17"/>
      <c r="D47" s="17">
        <f t="shared" si="0"/>
        <v>1265.2499999999995</v>
      </c>
      <c r="E47" s="18" t="s">
        <v>326</v>
      </c>
    </row>
    <row r="48" spans="1:5" s="9" customFormat="1" ht="18.75" x14ac:dyDescent="0.3">
      <c r="A48" s="19">
        <v>46247</v>
      </c>
      <c r="B48" s="17">
        <v>153.28</v>
      </c>
      <c r="C48" s="17"/>
      <c r="D48" s="17">
        <f t="shared" si="0"/>
        <v>1418.5299999999995</v>
      </c>
      <c r="E48" s="18" t="s">
        <v>611</v>
      </c>
    </row>
    <row r="49" spans="1:5" s="9" customFormat="1" ht="18.75" x14ac:dyDescent="0.3">
      <c r="A49" s="19">
        <v>46247</v>
      </c>
      <c r="B49" s="17"/>
      <c r="C49" s="17">
        <v>0.31</v>
      </c>
      <c r="D49" s="17">
        <f t="shared" si="0"/>
        <v>1418.2199999999996</v>
      </c>
      <c r="E49" s="18" t="s">
        <v>614</v>
      </c>
    </row>
    <row r="50" spans="1:5" s="9" customFormat="1" ht="18.75" x14ac:dyDescent="0.3">
      <c r="A50" s="19">
        <v>46247</v>
      </c>
      <c r="B50" s="17"/>
      <c r="C50" s="17">
        <v>586.20000000000005</v>
      </c>
      <c r="D50" s="60">
        <f t="shared" si="0"/>
        <v>832.01999999999953</v>
      </c>
      <c r="E50" s="18" t="s">
        <v>616</v>
      </c>
    </row>
    <row r="51" spans="1:5" s="9" customFormat="1" ht="18.75" x14ac:dyDescent="0.3">
      <c r="A51" s="19">
        <v>46248</v>
      </c>
      <c r="B51" s="17">
        <v>13.76</v>
      </c>
      <c r="C51" s="17"/>
      <c r="D51" s="17">
        <f t="shared" si="0"/>
        <v>845.77999999999952</v>
      </c>
      <c r="E51" s="18" t="s">
        <v>633</v>
      </c>
    </row>
    <row r="52" spans="1:5" s="9" customFormat="1" ht="18.75" x14ac:dyDescent="0.3">
      <c r="A52" s="19">
        <v>46252</v>
      </c>
      <c r="B52" s="17">
        <v>58.65</v>
      </c>
      <c r="C52" s="17"/>
      <c r="D52" s="17">
        <f t="shared" si="0"/>
        <v>904.4299999999995</v>
      </c>
      <c r="E52" s="18" t="s">
        <v>656</v>
      </c>
    </row>
    <row r="53" spans="1:5" s="9" customFormat="1" ht="18.75" x14ac:dyDescent="0.3">
      <c r="A53" s="19">
        <v>46252</v>
      </c>
      <c r="B53" s="17">
        <v>0.54</v>
      </c>
      <c r="C53" s="17"/>
      <c r="D53" s="17">
        <f t="shared" si="0"/>
        <v>904.96999999999946</v>
      </c>
      <c r="E53" s="18" t="s">
        <v>657</v>
      </c>
    </row>
    <row r="54" spans="1:5" s="9" customFormat="1" ht="18.75" x14ac:dyDescent="0.3">
      <c r="A54" s="19">
        <v>46253</v>
      </c>
      <c r="B54" s="17">
        <v>14.29</v>
      </c>
      <c r="C54" s="17"/>
      <c r="D54" s="17">
        <f t="shared" si="0"/>
        <v>919.25999999999942</v>
      </c>
      <c r="E54" s="18" t="s">
        <v>661</v>
      </c>
    </row>
    <row r="55" spans="1:5" s="9" customFormat="1" ht="18.75" x14ac:dyDescent="0.3">
      <c r="A55" s="19">
        <v>46253</v>
      </c>
      <c r="B55" s="17"/>
      <c r="C55" s="17">
        <v>221.31</v>
      </c>
      <c r="D55" s="17">
        <f t="shared" si="0"/>
        <v>697.94999999999936</v>
      </c>
      <c r="E55" s="18" t="s">
        <v>662</v>
      </c>
    </row>
    <row r="56" spans="1:5" s="9" customFormat="1" ht="18.75" x14ac:dyDescent="0.3">
      <c r="A56" s="19">
        <v>46254</v>
      </c>
      <c r="B56" s="17">
        <v>85.75</v>
      </c>
      <c r="C56" s="17"/>
      <c r="D56" s="17">
        <f t="shared" si="0"/>
        <v>783.69999999999936</v>
      </c>
      <c r="E56" s="18" t="s">
        <v>671</v>
      </c>
    </row>
    <row r="57" spans="1:5" s="9" customFormat="1" ht="18.75" x14ac:dyDescent="0.3">
      <c r="A57" s="19">
        <v>46255</v>
      </c>
      <c r="B57" s="17">
        <v>1.35</v>
      </c>
      <c r="C57" s="17"/>
      <c r="D57" s="17">
        <f t="shared" si="0"/>
        <v>785.04999999999939</v>
      </c>
      <c r="E57" s="18" t="s">
        <v>305</v>
      </c>
    </row>
    <row r="58" spans="1:5" s="9" customFormat="1" ht="18.75" x14ac:dyDescent="0.3">
      <c r="A58" s="19">
        <v>46255</v>
      </c>
      <c r="B58" s="17"/>
      <c r="C58" s="17">
        <v>0.45</v>
      </c>
      <c r="D58" s="17">
        <f t="shared" si="0"/>
        <v>784.59999999999934</v>
      </c>
      <c r="E58" s="18" t="s">
        <v>676</v>
      </c>
    </row>
    <row r="59" spans="1:5" s="9" customFormat="1" ht="18.75" x14ac:dyDescent="0.3">
      <c r="A59" s="19">
        <v>46255</v>
      </c>
      <c r="B59" s="17">
        <v>41.3</v>
      </c>
      <c r="C59" s="17"/>
      <c r="D59" s="17">
        <f t="shared" si="0"/>
        <v>825.8999999999993</v>
      </c>
      <c r="E59" s="18" t="s">
        <v>678</v>
      </c>
    </row>
    <row r="60" spans="1:5" s="9" customFormat="1" ht="18.75" x14ac:dyDescent="0.3">
      <c r="A60" s="19">
        <v>46259</v>
      </c>
      <c r="B60" s="17">
        <v>5.62</v>
      </c>
      <c r="C60" s="17"/>
      <c r="D60" s="17">
        <f t="shared" si="0"/>
        <v>831.5199999999993</v>
      </c>
      <c r="E60" s="18" t="s">
        <v>326</v>
      </c>
    </row>
    <row r="61" spans="1:5" s="9" customFormat="1" ht="18.75" x14ac:dyDescent="0.3">
      <c r="A61" s="19">
        <v>46260</v>
      </c>
      <c r="B61" s="17"/>
      <c r="C61" s="17">
        <v>735.18</v>
      </c>
      <c r="D61" s="17">
        <f t="shared" si="0"/>
        <v>96.33999999999935</v>
      </c>
      <c r="E61" s="18" t="s">
        <v>578</v>
      </c>
    </row>
    <row r="62" spans="1:5" s="9" customFormat="1" ht="18.75" x14ac:dyDescent="0.3">
      <c r="A62" s="19">
        <v>46261</v>
      </c>
      <c r="B62" s="17">
        <v>19.399999999999999</v>
      </c>
      <c r="C62" s="17"/>
      <c r="D62" s="17">
        <f t="shared" si="0"/>
        <v>115.73999999999936</v>
      </c>
      <c r="E62" s="18" t="s">
        <v>716</v>
      </c>
    </row>
    <row r="63" spans="1:5" s="9" customFormat="1" ht="18.75" x14ac:dyDescent="0.3">
      <c r="A63" s="19">
        <v>46267</v>
      </c>
      <c r="B63" s="17">
        <v>0.71</v>
      </c>
      <c r="C63" s="17"/>
      <c r="D63" s="17">
        <f t="shared" si="0"/>
        <v>116.44999999999935</v>
      </c>
      <c r="E63" s="18" t="s">
        <v>326</v>
      </c>
    </row>
    <row r="64" spans="1:5" s="9" customFormat="1" ht="18.75" x14ac:dyDescent="0.3">
      <c r="A64" s="19">
        <v>46268</v>
      </c>
      <c r="B64" s="17">
        <v>28.85</v>
      </c>
      <c r="C64" s="17"/>
      <c r="D64" s="17">
        <f t="shared" si="0"/>
        <v>145.29999999999936</v>
      </c>
      <c r="E64" s="18" t="s">
        <v>757</v>
      </c>
    </row>
    <row r="65" spans="1:5" s="9" customFormat="1" ht="18.75" x14ac:dyDescent="0.3">
      <c r="A65" s="19">
        <v>46268</v>
      </c>
      <c r="B65" s="17">
        <v>40.1</v>
      </c>
      <c r="C65" s="17"/>
      <c r="D65" s="17">
        <f t="shared" si="0"/>
        <v>185.39999999999935</v>
      </c>
      <c r="E65" s="18" t="s">
        <v>701</v>
      </c>
    </row>
    <row r="66" spans="1:5" s="9" customFormat="1" ht="18.75" x14ac:dyDescent="0.3">
      <c r="A66" s="19">
        <v>46269</v>
      </c>
      <c r="B66" s="17">
        <v>78.540000000000006</v>
      </c>
      <c r="C66" s="17"/>
      <c r="D66" s="17">
        <f t="shared" si="0"/>
        <v>263.93999999999937</v>
      </c>
      <c r="E66" s="18" t="s">
        <v>765</v>
      </c>
    </row>
    <row r="67" spans="1:5" s="9" customFormat="1" ht="18.75" x14ac:dyDescent="0.3">
      <c r="A67" s="19">
        <v>46274</v>
      </c>
      <c r="B67" s="17">
        <v>49.86</v>
      </c>
      <c r="C67" s="17"/>
      <c r="D67" s="17">
        <f t="shared" si="0"/>
        <v>313.79999999999939</v>
      </c>
      <c r="E67" s="18" t="s">
        <v>789</v>
      </c>
    </row>
    <row r="68" spans="1:5" s="9" customFormat="1" ht="18.75" x14ac:dyDescent="0.3">
      <c r="A68" s="19">
        <v>46274</v>
      </c>
      <c r="B68" s="17">
        <v>111.5</v>
      </c>
      <c r="C68" s="17"/>
      <c r="D68" s="17">
        <f t="shared" si="0"/>
        <v>425.29999999999939</v>
      </c>
      <c r="E68" s="18" t="s">
        <v>790</v>
      </c>
    </row>
    <row r="69" spans="1:5" s="9" customFormat="1" ht="18.75" x14ac:dyDescent="0.3">
      <c r="A69" s="19">
        <v>46275</v>
      </c>
      <c r="B69" s="17">
        <v>32.549999999999997</v>
      </c>
      <c r="C69" s="17"/>
      <c r="D69" s="17">
        <f t="shared" si="0"/>
        <v>457.8499999999994</v>
      </c>
      <c r="E69" s="18" t="s">
        <v>298</v>
      </c>
    </row>
    <row r="70" spans="1:5" s="9" customFormat="1" ht="18.75" x14ac:dyDescent="0.3">
      <c r="A70" s="19">
        <v>46276</v>
      </c>
      <c r="B70" s="17"/>
      <c r="C70" s="17">
        <v>494.36</v>
      </c>
      <c r="D70" s="17">
        <f t="shared" si="0"/>
        <v>-36.510000000000616</v>
      </c>
      <c r="E70" s="18" t="s">
        <v>418</v>
      </c>
    </row>
    <row r="71" spans="1:5" s="9" customFormat="1" ht="18.75" x14ac:dyDescent="0.3">
      <c r="A71" s="19">
        <v>46280</v>
      </c>
      <c r="B71" s="17">
        <v>34.74</v>
      </c>
      <c r="C71" s="17"/>
      <c r="D71" s="17">
        <f t="shared" si="0"/>
        <v>-1.7700000000006142</v>
      </c>
      <c r="E71" s="18" t="s">
        <v>822</v>
      </c>
    </row>
    <row r="72" spans="1:5" s="9" customFormat="1" ht="18.75" x14ac:dyDescent="0.3">
      <c r="A72" s="19">
        <v>46280</v>
      </c>
      <c r="B72" s="17">
        <v>2.1</v>
      </c>
      <c r="C72" s="17"/>
      <c r="D72" s="17">
        <f t="shared" si="0"/>
        <v>0.3299999999993859</v>
      </c>
      <c r="E72" s="18" t="s">
        <v>829</v>
      </c>
    </row>
    <row r="73" spans="1:5" s="9" customFormat="1" ht="18.75" x14ac:dyDescent="0.3">
      <c r="A73" s="19">
        <v>46281</v>
      </c>
      <c r="B73" s="17">
        <v>58.91</v>
      </c>
      <c r="C73" s="17"/>
      <c r="D73" s="17">
        <f t="shared" si="0"/>
        <v>59.239999999999384</v>
      </c>
      <c r="E73" s="18"/>
    </row>
    <row r="74" spans="1:5" s="9" customFormat="1" ht="18.75" x14ac:dyDescent="0.3">
      <c r="A74" s="19">
        <v>46281</v>
      </c>
      <c r="B74" s="17">
        <v>7</v>
      </c>
      <c r="C74" s="17"/>
      <c r="D74" s="17">
        <f t="shared" si="0"/>
        <v>66.239999999999384</v>
      </c>
      <c r="E74" s="18" t="s">
        <v>841</v>
      </c>
    </row>
    <row r="75" spans="1:5" s="9" customFormat="1" ht="18.75" x14ac:dyDescent="0.3">
      <c r="A75" s="19"/>
      <c r="B75" s="17">
        <v>8.2799999999999994</v>
      </c>
      <c r="C75" s="17"/>
      <c r="D75" s="17">
        <f t="shared" si="0"/>
        <v>74.519999999999385</v>
      </c>
      <c r="E75" s="18" t="s">
        <v>855</v>
      </c>
    </row>
    <row r="76" spans="1:5" s="9" customFormat="1" ht="18.75" x14ac:dyDescent="0.3">
      <c r="A76" s="19"/>
      <c r="B76" s="17">
        <v>210.5</v>
      </c>
      <c r="C76" s="17"/>
      <c r="D76" s="17">
        <f t="shared" si="0"/>
        <v>285.01999999999941</v>
      </c>
      <c r="E76" s="18" t="s">
        <v>868</v>
      </c>
    </row>
    <row r="77" spans="1:5" s="9" customFormat="1" ht="18.75" x14ac:dyDescent="0.3">
      <c r="A77" s="19">
        <v>46286</v>
      </c>
      <c r="B77" s="17"/>
      <c r="C77" s="17">
        <v>32.53</v>
      </c>
      <c r="D77" s="17">
        <f t="shared" si="0"/>
        <v>252.48999999999941</v>
      </c>
      <c r="E77" s="18" t="s">
        <v>878</v>
      </c>
    </row>
    <row r="78" spans="1:5" s="9" customFormat="1" ht="18.75" x14ac:dyDescent="0.3">
      <c r="A78" s="19">
        <v>46286</v>
      </c>
      <c r="B78" s="17">
        <v>237.8</v>
      </c>
      <c r="C78" s="17"/>
      <c r="D78" s="17">
        <f t="shared" si="0"/>
        <v>490.2899999999994</v>
      </c>
      <c r="E78" s="18" t="s">
        <v>879</v>
      </c>
    </row>
    <row r="79" spans="1:5" s="9" customFormat="1" ht="18.75" x14ac:dyDescent="0.3">
      <c r="A79" s="19">
        <v>46287</v>
      </c>
      <c r="B79" s="17">
        <v>0.67</v>
      </c>
      <c r="C79" s="17"/>
      <c r="D79" s="17">
        <f t="shared" si="0"/>
        <v>490.95999999999941</v>
      </c>
      <c r="E79" s="18"/>
    </row>
    <row r="80" spans="1:5" s="9" customFormat="1" ht="18.75" x14ac:dyDescent="0.3">
      <c r="A80" s="19"/>
      <c r="B80" s="17"/>
      <c r="C80" s="17">
        <v>490.96</v>
      </c>
      <c r="D80" s="17">
        <f t="shared" si="0"/>
        <v>-5.6843418860808015E-13</v>
      </c>
      <c r="E80" s="18"/>
    </row>
    <row r="81" spans="1:5" s="9" customFormat="1" ht="18.75" x14ac:dyDescent="0.3">
      <c r="A81" s="19"/>
      <c r="B81" s="17"/>
      <c r="C81" s="17"/>
      <c r="D81" s="17">
        <f t="shared" si="0"/>
        <v>-5.6843418860808015E-13</v>
      </c>
      <c r="E81" s="18"/>
    </row>
    <row r="82" spans="1:5" s="9" customFormat="1" ht="18.75" x14ac:dyDescent="0.3">
      <c r="A82" s="19"/>
      <c r="B82" s="17"/>
      <c r="C82" s="17"/>
      <c r="D82" s="17">
        <f t="shared" si="0"/>
        <v>-5.6843418860808015E-13</v>
      </c>
      <c r="E82" s="18"/>
    </row>
    <row r="83" spans="1:5" s="9" customFormat="1" ht="18.75" x14ac:dyDescent="0.3">
      <c r="A83" s="19"/>
      <c r="B83" s="17"/>
      <c r="C83" s="17"/>
      <c r="D83" s="17">
        <f t="shared" si="0"/>
        <v>-5.6843418860808015E-13</v>
      </c>
      <c r="E83" s="18"/>
    </row>
    <row r="84" spans="1:5" s="9" customFormat="1" ht="19.5" thickBot="1" x14ac:dyDescent="0.35">
      <c r="A84" s="19"/>
      <c r="B84" s="17"/>
      <c r="C84" s="17"/>
      <c r="D84" s="17">
        <f t="shared" si="0"/>
        <v>-5.6843418860808015E-13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0"/>
        <v>-5.6843418860808015E-13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0"/>
        <v>-5.6843418860808015E-13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0"/>
        <v>-5.6843418860808015E-13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0"/>
        <v>-5.6843418860808015E-13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0"/>
        <v>-5.6843418860808015E-13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0"/>
        <v>-5.6843418860808015E-13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0"/>
        <v>-5.6843418860808015E-13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0"/>
        <v>-5.6843418860808015E-13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0"/>
        <v>-5.6843418860808015E-13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0"/>
        <v>-5.6843418860808015E-13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0"/>
        <v>-5.6843418860808015E-13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0"/>
        <v>-5.6843418860808015E-13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0"/>
        <v>-5.6843418860808015E-13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0"/>
        <v>-5.6843418860808015E-13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0"/>
        <v>-5.6843418860808015E-13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0"/>
        <v>-5.6843418860808015E-13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0"/>
        <v>-5.6843418860808015E-13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0"/>
        <v>-5.6843418860808015E-13</v>
      </c>
      <c r="E102" s="18"/>
    </row>
    <row r="103" spans="1:5" s="9" customFormat="1" ht="19.5" hidden="1" thickBot="1" x14ac:dyDescent="0.35">
      <c r="A103" s="19"/>
      <c r="B103" s="17"/>
      <c r="C103" s="17"/>
      <c r="D103" s="17">
        <f t="shared" si="0"/>
        <v>-5.6843418860808015E-13</v>
      </c>
      <c r="E103" s="18"/>
    </row>
    <row r="104" spans="1:5" s="9" customFormat="1" ht="19.5" hidden="1" thickBot="1" x14ac:dyDescent="0.35">
      <c r="A104" s="19"/>
      <c r="B104" s="17"/>
      <c r="C104" s="17"/>
      <c r="D104" s="17">
        <f t="shared" si="0"/>
        <v>-5.6843418860808015E-13</v>
      </c>
      <c r="E104" s="18"/>
    </row>
    <row r="105" spans="1:5" s="9" customFormat="1" ht="19.5" hidden="1" thickBot="1" x14ac:dyDescent="0.35">
      <c r="A105" s="19"/>
      <c r="B105" s="17"/>
      <c r="C105" s="17"/>
      <c r="D105" s="17">
        <f t="shared" si="0"/>
        <v>-5.6843418860808015E-13</v>
      </c>
      <c r="E105" s="18"/>
    </row>
    <row r="106" spans="1:5" s="9" customFormat="1" ht="19.5" hidden="1" thickBot="1" x14ac:dyDescent="0.35">
      <c r="A106" s="19"/>
      <c r="B106" s="17"/>
      <c r="C106" s="17"/>
      <c r="D106" s="17">
        <f t="shared" si="0"/>
        <v>-5.6843418860808015E-13</v>
      </c>
      <c r="E106" s="18"/>
    </row>
    <row r="107" spans="1:5" s="9" customFormat="1" ht="19.5" hidden="1" thickBot="1" x14ac:dyDescent="0.35">
      <c r="A107" s="19"/>
      <c r="B107" s="17"/>
      <c r="C107" s="17"/>
      <c r="D107" s="17">
        <f t="shared" si="0"/>
        <v>-5.6843418860808015E-13</v>
      </c>
      <c r="E107" s="18"/>
    </row>
    <row r="108" spans="1:5" s="9" customFormat="1" ht="19.5" hidden="1" thickBot="1" x14ac:dyDescent="0.35">
      <c r="A108" s="19"/>
      <c r="B108" s="17"/>
      <c r="C108" s="17"/>
      <c r="D108" s="17">
        <f t="shared" si="0"/>
        <v>-5.6843418860808015E-13</v>
      </c>
      <c r="E108" s="18"/>
    </row>
    <row r="109" spans="1:5" s="9" customFormat="1" ht="19.5" hidden="1" thickBot="1" x14ac:dyDescent="0.35">
      <c r="A109" s="19"/>
      <c r="B109" s="17"/>
      <c r="C109" s="17"/>
      <c r="D109" s="17">
        <f t="shared" si="0"/>
        <v>-5.6843418860808015E-13</v>
      </c>
      <c r="E109" s="18"/>
    </row>
    <row r="110" spans="1:5" s="9" customFormat="1" ht="19.5" hidden="1" thickBot="1" x14ac:dyDescent="0.35">
      <c r="A110" s="19"/>
      <c r="B110" s="17"/>
      <c r="C110" s="17"/>
      <c r="D110" s="17">
        <f t="shared" si="0"/>
        <v>-5.6843418860808015E-13</v>
      </c>
      <c r="E110" s="18"/>
    </row>
    <row r="111" spans="1:5" s="9" customFormat="1" ht="19.5" hidden="1" thickBot="1" x14ac:dyDescent="0.35">
      <c r="A111" s="19"/>
      <c r="B111" s="17"/>
      <c r="C111" s="17"/>
      <c r="D111" s="17">
        <f t="shared" si="0"/>
        <v>-5.6843418860808015E-13</v>
      </c>
      <c r="E111" s="18"/>
    </row>
    <row r="112" spans="1:5" s="9" customFormat="1" ht="19.5" hidden="1" thickBot="1" x14ac:dyDescent="0.35">
      <c r="A112" s="19"/>
      <c r="B112" s="17"/>
      <c r="C112" s="17"/>
      <c r="D112" s="17">
        <f t="shared" si="0"/>
        <v>-5.6843418860808015E-13</v>
      </c>
      <c r="E112" s="18"/>
    </row>
    <row r="113" spans="1:5" s="9" customFormat="1" ht="19.5" hidden="1" thickBot="1" x14ac:dyDescent="0.35">
      <c r="A113" s="19"/>
      <c r="B113" s="17"/>
      <c r="C113" s="17"/>
      <c r="D113" s="17">
        <f t="shared" si="0"/>
        <v>-5.6843418860808015E-13</v>
      </c>
      <c r="E113" s="18"/>
    </row>
    <row r="114" spans="1:5" s="9" customFormat="1" ht="19.5" hidden="1" thickBot="1" x14ac:dyDescent="0.35">
      <c r="A114" s="19"/>
      <c r="B114" s="17"/>
      <c r="C114" s="17"/>
      <c r="D114" s="17">
        <f t="shared" si="0"/>
        <v>-5.6843418860808015E-13</v>
      </c>
      <c r="E114" s="18"/>
    </row>
    <row r="115" spans="1:5" s="9" customFormat="1" ht="19.5" hidden="1" thickBot="1" x14ac:dyDescent="0.35">
      <c r="A115" s="19"/>
      <c r="B115" s="17"/>
      <c r="C115" s="17"/>
      <c r="D115" s="17">
        <f t="shared" si="0"/>
        <v>-5.6843418860808015E-13</v>
      </c>
      <c r="E115" s="18"/>
    </row>
    <row r="116" spans="1:5" s="9" customFormat="1" ht="19.5" hidden="1" thickBot="1" x14ac:dyDescent="0.35">
      <c r="A116" s="19"/>
      <c r="B116" s="17"/>
      <c r="C116" s="17"/>
      <c r="D116" s="17">
        <f t="shared" si="0"/>
        <v>-5.6843418860808015E-13</v>
      </c>
      <c r="E116" s="18"/>
    </row>
    <row r="117" spans="1:5" s="9" customFormat="1" ht="19.5" hidden="1" thickBot="1" x14ac:dyDescent="0.35">
      <c r="A117" s="19"/>
      <c r="B117" s="17"/>
      <c r="C117" s="17"/>
      <c r="D117" s="17">
        <f t="shared" si="0"/>
        <v>-5.6843418860808015E-13</v>
      </c>
      <c r="E117" s="18"/>
    </row>
    <row r="118" spans="1:5" s="9" customFormat="1" ht="19.5" hidden="1" thickBot="1" x14ac:dyDescent="0.35">
      <c r="A118" s="19"/>
      <c r="B118" s="17"/>
      <c r="C118" s="17"/>
      <c r="D118" s="17">
        <f t="shared" ref="D118:D148" si="1">D117+B118-C118</f>
        <v>-5.6843418860808015E-13</v>
      </c>
      <c r="E118" s="18"/>
    </row>
    <row r="119" spans="1:5" s="9" customFormat="1" ht="19.5" hidden="1" thickBot="1" x14ac:dyDescent="0.35">
      <c r="A119" s="19"/>
      <c r="B119" s="17"/>
      <c r="C119" s="17"/>
      <c r="D119" s="17">
        <f t="shared" si="1"/>
        <v>-5.6843418860808015E-13</v>
      </c>
      <c r="E119" s="18"/>
    </row>
    <row r="120" spans="1:5" s="9" customFormat="1" ht="19.5" hidden="1" thickBot="1" x14ac:dyDescent="0.35">
      <c r="A120" s="19"/>
      <c r="B120" s="17"/>
      <c r="C120" s="17"/>
      <c r="D120" s="17">
        <f t="shared" si="1"/>
        <v>-5.6843418860808015E-13</v>
      </c>
      <c r="E120" s="18"/>
    </row>
    <row r="121" spans="1:5" s="9" customFormat="1" ht="19.5" hidden="1" thickBot="1" x14ac:dyDescent="0.35">
      <c r="A121" s="19"/>
      <c r="B121" s="17"/>
      <c r="C121" s="17"/>
      <c r="D121" s="17">
        <f t="shared" si="1"/>
        <v>-5.6843418860808015E-13</v>
      </c>
      <c r="E121" s="18"/>
    </row>
    <row r="122" spans="1:5" s="9" customFormat="1" ht="19.5" hidden="1" thickBot="1" x14ac:dyDescent="0.35">
      <c r="A122" s="19"/>
      <c r="B122" s="17"/>
      <c r="C122" s="17"/>
      <c r="D122" s="17">
        <f t="shared" si="1"/>
        <v>-5.6843418860808015E-13</v>
      </c>
      <c r="E122" s="18"/>
    </row>
    <row r="123" spans="1:5" s="9" customFormat="1" ht="19.5" hidden="1" thickBot="1" x14ac:dyDescent="0.35">
      <c r="A123" s="19"/>
      <c r="B123" s="17"/>
      <c r="C123" s="17"/>
      <c r="D123" s="17">
        <f t="shared" si="1"/>
        <v>-5.6843418860808015E-13</v>
      </c>
      <c r="E123" s="18"/>
    </row>
    <row r="124" spans="1:5" s="9" customFormat="1" ht="19.5" hidden="1" thickBot="1" x14ac:dyDescent="0.35">
      <c r="A124" s="19"/>
      <c r="B124" s="17"/>
      <c r="C124" s="17"/>
      <c r="D124" s="17">
        <f t="shared" si="1"/>
        <v>-5.6843418860808015E-13</v>
      </c>
      <c r="E124" s="18"/>
    </row>
    <row r="125" spans="1:5" s="9" customFormat="1" ht="19.5" hidden="1" thickBot="1" x14ac:dyDescent="0.35">
      <c r="A125" s="19"/>
      <c r="B125" s="17"/>
      <c r="C125" s="17"/>
      <c r="D125" s="17">
        <f t="shared" si="1"/>
        <v>-5.6843418860808015E-13</v>
      </c>
      <c r="E125" s="18"/>
    </row>
    <row r="126" spans="1:5" s="9" customFormat="1" ht="19.5" hidden="1" thickBot="1" x14ac:dyDescent="0.35">
      <c r="A126" s="19"/>
      <c r="B126" s="17"/>
      <c r="C126" s="17"/>
      <c r="D126" s="17">
        <f t="shared" si="1"/>
        <v>-5.6843418860808015E-13</v>
      </c>
      <c r="E126" s="18"/>
    </row>
    <row r="127" spans="1:5" s="9" customFormat="1" ht="19.5" hidden="1" thickBot="1" x14ac:dyDescent="0.35">
      <c r="A127" s="19"/>
      <c r="B127" s="17"/>
      <c r="C127" s="17"/>
      <c r="D127" s="17">
        <f t="shared" si="1"/>
        <v>-5.6843418860808015E-13</v>
      </c>
      <c r="E127" s="18"/>
    </row>
    <row r="128" spans="1:5" s="9" customFormat="1" ht="19.5" hidden="1" thickBot="1" x14ac:dyDescent="0.35">
      <c r="A128" s="19"/>
      <c r="B128" s="17"/>
      <c r="C128" s="17"/>
      <c r="D128" s="17">
        <f t="shared" si="1"/>
        <v>-5.6843418860808015E-13</v>
      </c>
      <c r="E128" s="18"/>
    </row>
    <row r="129" spans="1:5" s="9" customFormat="1" ht="19.5" hidden="1" thickBot="1" x14ac:dyDescent="0.35">
      <c r="A129" s="19"/>
      <c r="B129" s="17"/>
      <c r="C129" s="17"/>
      <c r="D129" s="17">
        <f t="shared" si="1"/>
        <v>-5.6843418860808015E-13</v>
      </c>
      <c r="E129" s="18"/>
    </row>
    <row r="130" spans="1:5" s="9" customFormat="1" ht="19.5" hidden="1" thickBot="1" x14ac:dyDescent="0.35">
      <c r="A130" s="19"/>
      <c r="B130" s="17"/>
      <c r="C130" s="17"/>
      <c r="D130" s="17">
        <f t="shared" si="1"/>
        <v>-5.6843418860808015E-13</v>
      </c>
      <c r="E130" s="18"/>
    </row>
    <row r="131" spans="1:5" s="9" customFormat="1" ht="19.5" hidden="1" thickBot="1" x14ac:dyDescent="0.35">
      <c r="A131" s="19"/>
      <c r="B131" s="17"/>
      <c r="C131" s="17"/>
      <c r="D131" s="17">
        <f t="shared" si="1"/>
        <v>-5.6843418860808015E-13</v>
      </c>
      <c r="E131" s="18"/>
    </row>
    <row r="132" spans="1:5" s="9" customFormat="1" ht="19.5" hidden="1" thickBot="1" x14ac:dyDescent="0.35">
      <c r="A132" s="19"/>
      <c r="B132" s="17"/>
      <c r="C132" s="17"/>
      <c r="D132" s="17">
        <f t="shared" si="1"/>
        <v>-5.6843418860808015E-13</v>
      </c>
      <c r="E132" s="18"/>
    </row>
    <row r="133" spans="1:5" s="9" customFormat="1" ht="19.5" hidden="1" thickBot="1" x14ac:dyDescent="0.35">
      <c r="A133" s="19"/>
      <c r="B133" s="17"/>
      <c r="C133" s="17"/>
      <c r="D133" s="17">
        <f t="shared" si="1"/>
        <v>-5.6843418860808015E-13</v>
      </c>
      <c r="E133" s="18"/>
    </row>
    <row r="134" spans="1:5" s="9" customFormat="1" ht="19.5" hidden="1" thickBot="1" x14ac:dyDescent="0.35">
      <c r="A134" s="19"/>
      <c r="B134" s="17"/>
      <c r="C134" s="17"/>
      <c r="D134" s="17">
        <f t="shared" si="1"/>
        <v>-5.6843418860808015E-13</v>
      </c>
      <c r="E134" s="18"/>
    </row>
    <row r="135" spans="1:5" s="9" customFormat="1" ht="19.5" hidden="1" thickBot="1" x14ac:dyDescent="0.35">
      <c r="A135" s="19"/>
      <c r="B135" s="17"/>
      <c r="C135" s="17"/>
      <c r="D135" s="17">
        <f t="shared" si="1"/>
        <v>-5.6843418860808015E-13</v>
      </c>
      <c r="E135" s="18"/>
    </row>
    <row r="136" spans="1:5" s="9" customFormat="1" ht="19.5" hidden="1" thickBot="1" x14ac:dyDescent="0.35">
      <c r="A136" s="19"/>
      <c r="B136" s="17"/>
      <c r="C136" s="17"/>
      <c r="D136" s="17">
        <f t="shared" si="1"/>
        <v>-5.6843418860808015E-13</v>
      </c>
      <c r="E136" s="18"/>
    </row>
    <row r="137" spans="1:5" s="9" customFormat="1" ht="19.5" hidden="1" thickBot="1" x14ac:dyDescent="0.35">
      <c r="A137" s="19"/>
      <c r="B137" s="17"/>
      <c r="C137" s="17"/>
      <c r="D137" s="17">
        <f t="shared" si="1"/>
        <v>-5.6843418860808015E-13</v>
      </c>
      <c r="E137" s="18"/>
    </row>
    <row r="138" spans="1:5" s="9" customFormat="1" ht="19.5" hidden="1" thickBot="1" x14ac:dyDescent="0.35">
      <c r="A138" s="19"/>
      <c r="B138" s="17"/>
      <c r="C138" s="17"/>
      <c r="D138" s="17">
        <f t="shared" si="1"/>
        <v>-5.6843418860808015E-13</v>
      </c>
      <c r="E138" s="18"/>
    </row>
    <row r="139" spans="1:5" s="9" customFormat="1" ht="19.5" hidden="1" thickBot="1" x14ac:dyDescent="0.35">
      <c r="A139" s="19"/>
      <c r="B139" s="17"/>
      <c r="C139" s="17"/>
      <c r="D139" s="17">
        <f t="shared" si="1"/>
        <v>-5.6843418860808015E-13</v>
      </c>
      <c r="E139" s="18"/>
    </row>
    <row r="140" spans="1:5" s="9" customFormat="1" ht="19.5" hidden="1" thickBot="1" x14ac:dyDescent="0.35">
      <c r="A140" s="19"/>
      <c r="B140" s="17"/>
      <c r="C140" s="17"/>
      <c r="D140" s="17">
        <f t="shared" si="1"/>
        <v>-5.6843418860808015E-13</v>
      </c>
      <c r="E140" s="18"/>
    </row>
    <row r="141" spans="1:5" s="9" customFormat="1" ht="19.5" hidden="1" thickBot="1" x14ac:dyDescent="0.35">
      <c r="A141" s="19"/>
      <c r="B141" s="17"/>
      <c r="C141" s="17"/>
      <c r="D141" s="17">
        <f t="shared" si="1"/>
        <v>-5.6843418860808015E-13</v>
      </c>
      <c r="E141" s="18"/>
    </row>
    <row r="142" spans="1:5" s="9" customFormat="1" ht="19.5" hidden="1" thickBot="1" x14ac:dyDescent="0.35">
      <c r="A142" s="19"/>
      <c r="B142" s="17"/>
      <c r="C142" s="17"/>
      <c r="D142" s="17">
        <f t="shared" si="1"/>
        <v>-5.6843418860808015E-13</v>
      </c>
      <c r="E142" s="18"/>
    </row>
    <row r="143" spans="1:5" s="9" customFormat="1" ht="19.5" hidden="1" thickBot="1" x14ac:dyDescent="0.35">
      <c r="A143" s="19"/>
      <c r="B143" s="17"/>
      <c r="C143" s="17"/>
      <c r="D143" s="17">
        <f t="shared" si="1"/>
        <v>-5.6843418860808015E-13</v>
      </c>
      <c r="E143" s="18"/>
    </row>
    <row r="144" spans="1:5" s="9" customFormat="1" ht="19.5" hidden="1" thickBot="1" x14ac:dyDescent="0.35">
      <c r="A144" s="19"/>
      <c r="B144" s="17"/>
      <c r="C144" s="17"/>
      <c r="D144" s="17">
        <f t="shared" si="1"/>
        <v>-5.6843418860808015E-13</v>
      </c>
      <c r="E144" s="18"/>
    </row>
    <row r="145" spans="1:5" s="9" customFormat="1" ht="19.5" hidden="1" thickBot="1" x14ac:dyDescent="0.35">
      <c r="A145" s="19"/>
      <c r="B145" s="17"/>
      <c r="C145" s="17"/>
      <c r="D145" s="17">
        <f t="shared" si="1"/>
        <v>-5.6843418860808015E-13</v>
      </c>
      <c r="E145" s="18"/>
    </row>
    <row r="146" spans="1:5" s="9" customFormat="1" ht="19.5" hidden="1" thickBot="1" x14ac:dyDescent="0.35">
      <c r="A146" s="19"/>
      <c r="B146" s="17"/>
      <c r="C146" s="17"/>
      <c r="D146" s="17">
        <f t="shared" si="1"/>
        <v>-5.6843418860808015E-13</v>
      </c>
      <c r="E146" s="18"/>
    </row>
    <row r="147" spans="1:5" s="9" customFormat="1" ht="19.5" hidden="1" thickBot="1" x14ac:dyDescent="0.35">
      <c r="A147" s="19"/>
      <c r="B147" s="17"/>
      <c r="C147" s="17"/>
      <c r="D147" s="17">
        <f t="shared" si="1"/>
        <v>-5.6843418860808015E-13</v>
      </c>
      <c r="E147" s="18"/>
    </row>
    <row r="148" spans="1:5" s="9" customFormat="1" ht="19.5" hidden="1" thickBot="1" x14ac:dyDescent="0.35">
      <c r="A148" s="19"/>
      <c r="B148" s="17"/>
      <c r="C148" s="17"/>
      <c r="D148" s="17">
        <f t="shared" si="1"/>
        <v>-5.6843418860808015E-13</v>
      </c>
      <c r="E148" s="18"/>
    </row>
    <row r="149" spans="1:5" ht="30" thickTop="1" thickBot="1" x14ac:dyDescent="0.5">
      <c r="A149" s="29" t="s">
        <v>9</v>
      </c>
      <c r="B149" s="30">
        <f>SUM(B6:B148)</f>
        <v>3974.7200000000007</v>
      </c>
      <c r="C149" s="30">
        <f>SUM(C6:C148)</f>
        <v>3974.7200000000003</v>
      </c>
      <c r="D149" s="30">
        <f>B149-C149</f>
        <v>0</v>
      </c>
      <c r="E149" s="31" t="s">
        <v>10</v>
      </c>
    </row>
    <row r="150" spans="1:5" ht="29.25" thickBot="1" x14ac:dyDescent="0.5">
      <c r="A150" s="32" t="s">
        <v>7</v>
      </c>
      <c r="B150" s="33">
        <f>B149-C149</f>
        <v>0</v>
      </c>
      <c r="C150" s="204"/>
      <c r="D150" s="205"/>
      <c r="E150" s="206"/>
    </row>
  </sheetData>
  <mergeCells count="4">
    <mergeCell ref="A1:E1"/>
    <mergeCell ref="A2:C2"/>
    <mergeCell ref="D2:E2"/>
    <mergeCell ref="C150:E150"/>
  </mergeCells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F01F-3662-4EDB-B3AD-26F2C569E0FD}">
  <dimension ref="A1:E104"/>
  <sheetViews>
    <sheetView showGridLines="0" rightToLeft="1"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C11" sqref="C11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444</v>
      </c>
      <c r="B2" s="210"/>
      <c r="C2" s="210"/>
      <c r="D2" s="211" t="s">
        <v>173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>
        <v>46220</v>
      </c>
      <c r="B6" s="15">
        <f>16.39+8</f>
        <v>24.39</v>
      </c>
      <c r="C6" s="15"/>
      <c r="D6" s="15">
        <f>B6-C6</f>
        <v>24.39</v>
      </c>
      <c r="E6" s="18" t="s">
        <v>467</v>
      </c>
    </row>
    <row r="7" spans="1:5" s="9" customFormat="1" ht="18.75" x14ac:dyDescent="0.3">
      <c r="A7" s="14">
        <v>46226</v>
      </c>
      <c r="B7" s="17">
        <v>14.6</v>
      </c>
      <c r="C7" s="17"/>
      <c r="D7" s="17">
        <f>D6+B7-C7</f>
        <v>38.99</v>
      </c>
      <c r="E7" s="18" t="s">
        <v>507</v>
      </c>
    </row>
    <row r="8" spans="1:5" s="9" customFormat="1" ht="18.75" x14ac:dyDescent="0.3">
      <c r="A8" s="14">
        <v>46247</v>
      </c>
      <c r="B8" s="17"/>
      <c r="C8" s="17">
        <v>38.99</v>
      </c>
      <c r="D8" s="60">
        <f t="shared" ref="D8:D71" si="0">D7+B8-C8</f>
        <v>0</v>
      </c>
      <c r="E8" s="18" t="s">
        <v>616</v>
      </c>
    </row>
    <row r="9" spans="1:5" s="9" customFormat="1" ht="18.75" x14ac:dyDescent="0.3">
      <c r="A9" s="14">
        <v>46261</v>
      </c>
      <c r="B9" s="17">
        <v>14.52</v>
      </c>
      <c r="C9" s="17"/>
      <c r="D9" s="17">
        <f t="shared" si="0"/>
        <v>14.52</v>
      </c>
      <c r="E9" s="18" t="s">
        <v>718</v>
      </c>
    </row>
    <row r="10" spans="1:5" s="9" customFormat="1" ht="18.75" x14ac:dyDescent="0.3">
      <c r="A10" s="14"/>
      <c r="B10" s="17"/>
      <c r="C10" s="17">
        <v>14.52</v>
      </c>
      <c r="D10" s="17">
        <f t="shared" si="0"/>
        <v>0</v>
      </c>
      <c r="E10" s="18"/>
    </row>
    <row r="11" spans="1:5" s="9" customFormat="1" ht="18.75" x14ac:dyDescent="0.3">
      <c r="A11" s="14"/>
      <c r="B11" s="17"/>
      <c r="C11" s="17"/>
      <c r="D11" s="17">
        <f t="shared" si="0"/>
        <v>0</v>
      </c>
      <c r="E11" s="18"/>
    </row>
    <row r="12" spans="1:5" s="9" customFormat="1" ht="18.75" x14ac:dyDescent="0.3">
      <c r="A12" s="14"/>
      <c r="B12" s="17"/>
      <c r="C12" s="17"/>
      <c r="D12" s="17">
        <f t="shared" si="0"/>
        <v>0</v>
      </c>
      <c r="E12" s="18"/>
    </row>
    <row r="13" spans="1:5" s="9" customFormat="1" ht="18.75" x14ac:dyDescent="0.3">
      <c r="A13" s="14"/>
      <c r="B13" s="17"/>
      <c r="C13" s="17"/>
      <c r="D13" s="17">
        <f t="shared" si="0"/>
        <v>0</v>
      </c>
      <c r="E13" s="18"/>
    </row>
    <row r="14" spans="1:5" s="9" customFormat="1" ht="18.75" x14ac:dyDescent="0.3">
      <c r="A14" s="14"/>
      <c r="B14" s="17"/>
      <c r="C14" s="17"/>
      <c r="D14" s="17">
        <f t="shared" si="0"/>
        <v>0</v>
      </c>
      <c r="E14" s="18"/>
    </row>
    <row r="15" spans="1:5" s="9" customFormat="1" ht="18.75" x14ac:dyDescent="0.3">
      <c r="A15" s="14"/>
      <c r="B15" s="17"/>
      <c r="C15" s="17"/>
      <c r="D15" s="17">
        <f t="shared" si="0"/>
        <v>0</v>
      </c>
      <c r="E15" s="18"/>
    </row>
    <row r="16" spans="1:5" s="9" customFormat="1" ht="18.75" x14ac:dyDescent="0.3">
      <c r="A16" s="19"/>
      <c r="B16" s="17"/>
      <c r="C16" s="17"/>
      <c r="D16" s="17">
        <f t="shared" si="0"/>
        <v>0</v>
      </c>
      <c r="E16" s="18"/>
    </row>
    <row r="17" spans="1:5" s="9" customFormat="1" ht="18.75" x14ac:dyDescent="0.3">
      <c r="A17" s="19"/>
      <c r="B17" s="17"/>
      <c r="C17" s="17"/>
      <c r="D17" s="17">
        <f t="shared" si="0"/>
        <v>0</v>
      </c>
      <c r="E17" s="18"/>
    </row>
    <row r="18" spans="1:5" s="9" customFormat="1" ht="18.75" x14ac:dyDescent="0.3">
      <c r="A18" s="19"/>
      <c r="B18" s="17"/>
      <c r="C18" s="17"/>
      <c r="D18" s="17">
        <f t="shared" si="0"/>
        <v>0</v>
      </c>
      <c r="E18" s="18"/>
    </row>
    <row r="19" spans="1:5" s="9" customFormat="1" ht="18.75" x14ac:dyDescent="0.3">
      <c r="A19" s="19"/>
      <c r="B19" s="17"/>
      <c r="C19" s="17"/>
      <c r="D19" s="17">
        <f t="shared" si="0"/>
        <v>0</v>
      </c>
      <c r="E19" s="18"/>
    </row>
    <row r="20" spans="1:5" s="9" customFormat="1" ht="18.75" x14ac:dyDescent="0.3">
      <c r="A20" s="19"/>
      <c r="B20" s="17"/>
      <c r="C20" s="17"/>
      <c r="D20" s="17">
        <f t="shared" si="0"/>
        <v>0</v>
      </c>
      <c r="E20" s="18"/>
    </row>
    <row r="21" spans="1:5" s="9" customFormat="1" ht="18.75" x14ac:dyDescent="0.3">
      <c r="A21" s="19"/>
      <c r="B21" s="17"/>
      <c r="C21" s="17"/>
      <c r="D21" s="17">
        <f t="shared" si="0"/>
        <v>0</v>
      </c>
      <c r="E21" s="18"/>
    </row>
    <row r="22" spans="1:5" s="9" customFormat="1" ht="18.75" x14ac:dyDescent="0.3">
      <c r="A22" s="19"/>
      <c r="B22" s="17"/>
      <c r="C22" s="17"/>
      <c r="D22" s="17">
        <f t="shared" si="0"/>
        <v>0</v>
      </c>
      <c r="E22" s="18"/>
    </row>
    <row r="23" spans="1:5" s="9" customFormat="1" ht="18.75" x14ac:dyDescent="0.3">
      <c r="A23" s="19"/>
      <c r="B23" s="17"/>
      <c r="C23" s="17"/>
      <c r="D23" s="17">
        <f t="shared" si="0"/>
        <v>0</v>
      </c>
      <c r="E23" s="18"/>
    </row>
    <row r="24" spans="1:5" s="9" customFormat="1" ht="18.75" x14ac:dyDescent="0.3">
      <c r="A24" s="19"/>
      <c r="B24" s="17"/>
      <c r="C24" s="17"/>
      <c r="D24" s="17">
        <f t="shared" si="0"/>
        <v>0</v>
      </c>
      <c r="E24" s="18"/>
    </row>
    <row r="25" spans="1:5" s="9" customFormat="1" ht="18.75" x14ac:dyDescent="0.3">
      <c r="A25" s="19"/>
      <c r="B25" s="17"/>
      <c r="C25" s="17"/>
      <c r="D25" s="17">
        <f t="shared" si="0"/>
        <v>0</v>
      </c>
      <c r="E25" s="18"/>
    </row>
    <row r="26" spans="1:5" s="9" customFormat="1" ht="18.75" x14ac:dyDescent="0.3">
      <c r="A26" s="19"/>
      <c r="B26" s="17"/>
      <c r="C26" s="17"/>
      <c r="D26" s="17">
        <f t="shared" si="0"/>
        <v>0</v>
      </c>
      <c r="E26" s="18"/>
    </row>
    <row r="27" spans="1:5" s="9" customFormat="1" ht="18.75" x14ac:dyDescent="0.3">
      <c r="A27" s="19"/>
      <c r="B27" s="17"/>
      <c r="C27" s="17"/>
      <c r="D27" s="17">
        <f t="shared" si="0"/>
        <v>0</v>
      </c>
      <c r="E27" s="18"/>
    </row>
    <row r="28" spans="1:5" s="9" customFormat="1" ht="18.75" x14ac:dyDescent="0.3">
      <c r="A28" s="19"/>
      <c r="B28" s="17"/>
      <c r="C28" s="17"/>
      <c r="D28" s="17">
        <f t="shared" si="0"/>
        <v>0</v>
      </c>
      <c r="E28" s="18"/>
    </row>
    <row r="29" spans="1:5" s="9" customFormat="1" ht="18.75" x14ac:dyDescent="0.3">
      <c r="A29" s="19"/>
      <c r="B29" s="17"/>
      <c r="C29" s="17"/>
      <c r="D29" s="17">
        <f t="shared" si="0"/>
        <v>0</v>
      </c>
      <c r="E29" s="18"/>
    </row>
    <row r="30" spans="1:5" s="9" customFormat="1" ht="18.75" x14ac:dyDescent="0.3">
      <c r="A30" s="19"/>
      <c r="B30" s="17"/>
      <c r="C30" s="17"/>
      <c r="D30" s="17">
        <f t="shared" si="0"/>
        <v>0</v>
      </c>
      <c r="E30" s="18"/>
    </row>
    <row r="31" spans="1:5" s="9" customFormat="1" ht="18.75" x14ac:dyDescent="0.3">
      <c r="A31" s="19"/>
      <c r="B31" s="17"/>
      <c r="C31" s="17"/>
      <c r="D31" s="17">
        <f t="shared" si="0"/>
        <v>0</v>
      </c>
      <c r="E31" s="18"/>
    </row>
    <row r="32" spans="1:5" s="9" customFormat="1" ht="18.75" x14ac:dyDescent="0.3">
      <c r="A32" s="19"/>
      <c r="B32" s="17"/>
      <c r="C32" s="17"/>
      <c r="D32" s="17">
        <f t="shared" si="0"/>
        <v>0</v>
      </c>
      <c r="E32" s="18"/>
    </row>
    <row r="33" spans="1:5" s="9" customFormat="1" ht="18.75" x14ac:dyDescent="0.3">
      <c r="A33" s="19"/>
      <c r="B33" s="17"/>
      <c r="C33" s="17"/>
      <c r="D33" s="17">
        <f t="shared" si="0"/>
        <v>0</v>
      </c>
      <c r="E33" s="18"/>
    </row>
    <row r="34" spans="1:5" s="9" customFormat="1" ht="18.75" x14ac:dyDescent="0.3">
      <c r="A34" s="19"/>
      <c r="B34" s="17"/>
      <c r="C34" s="17"/>
      <c r="D34" s="17">
        <f t="shared" si="0"/>
        <v>0</v>
      </c>
      <c r="E34" s="18"/>
    </row>
    <row r="35" spans="1:5" s="9" customFormat="1" ht="18.75" x14ac:dyDescent="0.3">
      <c r="A35" s="19"/>
      <c r="B35" s="17"/>
      <c r="C35" s="17"/>
      <c r="D35" s="17">
        <f t="shared" si="0"/>
        <v>0</v>
      </c>
      <c r="E35" s="18"/>
    </row>
    <row r="36" spans="1:5" s="9" customFormat="1" ht="18.75" x14ac:dyDescent="0.3">
      <c r="A36" s="19"/>
      <c r="B36" s="17"/>
      <c r="C36" s="17"/>
      <c r="D36" s="17">
        <f t="shared" si="0"/>
        <v>0</v>
      </c>
      <c r="E36" s="18"/>
    </row>
    <row r="37" spans="1:5" s="9" customFormat="1" ht="18.75" x14ac:dyDescent="0.3">
      <c r="A37" s="19"/>
      <c r="B37" s="17"/>
      <c r="C37" s="17"/>
      <c r="D37" s="17">
        <f t="shared" si="0"/>
        <v>0</v>
      </c>
      <c r="E37" s="18"/>
    </row>
    <row r="38" spans="1:5" s="9" customFormat="1" ht="19.5" thickBot="1" x14ac:dyDescent="0.35">
      <c r="A38" s="19"/>
      <c r="B38" s="17"/>
      <c r="C38" s="17"/>
      <c r="D38" s="17">
        <f t="shared" si="0"/>
        <v>0</v>
      </c>
      <c r="E38" s="18"/>
    </row>
    <row r="39" spans="1:5" s="9" customFormat="1" ht="19.5" hidden="1" thickBot="1" x14ac:dyDescent="0.35">
      <c r="A39" s="19"/>
      <c r="B39" s="17"/>
      <c r="C39" s="17"/>
      <c r="D39" s="17">
        <f t="shared" si="0"/>
        <v>0</v>
      </c>
      <c r="E39" s="18"/>
    </row>
    <row r="40" spans="1:5" s="9" customFormat="1" ht="19.5" hidden="1" thickBot="1" x14ac:dyDescent="0.35">
      <c r="A40" s="19"/>
      <c r="B40" s="17"/>
      <c r="C40" s="17"/>
      <c r="D40" s="17">
        <f t="shared" si="0"/>
        <v>0</v>
      </c>
      <c r="E40" s="18"/>
    </row>
    <row r="41" spans="1:5" s="9" customFormat="1" ht="19.5" hidden="1" thickBot="1" x14ac:dyDescent="0.35">
      <c r="A41" s="19"/>
      <c r="B41" s="17"/>
      <c r="C41" s="17"/>
      <c r="D41" s="17">
        <f t="shared" si="0"/>
        <v>0</v>
      </c>
      <c r="E41" s="18"/>
    </row>
    <row r="42" spans="1:5" s="9" customFormat="1" ht="19.5" hidden="1" thickBot="1" x14ac:dyDescent="0.35">
      <c r="A42" s="19"/>
      <c r="B42" s="17"/>
      <c r="C42" s="17"/>
      <c r="D42" s="17">
        <f t="shared" si="0"/>
        <v>0</v>
      </c>
      <c r="E42" s="18"/>
    </row>
    <row r="43" spans="1:5" s="9" customFormat="1" ht="19.5" hidden="1" thickBot="1" x14ac:dyDescent="0.35">
      <c r="A43" s="19"/>
      <c r="B43" s="17"/>
      <c r="C43" s="17"/>
      <c r="D43" s="17">
        <f t="shared" si="0"/>
        <v>0</v>
      </c>
      <c r="E43" s="18"/>
    </row>
    <row r="44" spans="1:5" s="9" customFormat="1" ht="19.5" hidden="1" thickBot="1" x14ac:dyDescent="0.35">
      <c r="A44" s="19"/>
      <c r="B44" s="17"/>
      <c r="C44" s="17"/>
      <c r="D44" s="17">
        <f t="shared" si="0"/>
        <v>0</v>
      </c>
      <c r="E44" s="18"/>
    </row>
    <row r="45" spans="1:5" s="9" customFormat="1" ht="19.5" hidden="1" thickBot="1" x14ac:dyDescent="0.35">
      <c r="A45" s="19"/>
      <c r="B45" s="17"/>
      <c r="C45" s="17"/>
      <c r="D45" s="17">
        <f t="shared" si="0"/>
        <v>0</v>
      </c>
      <c r="E45" s="18"/>
    </row>
    <row r="46" spans="1:5" s="9" customFormat="1" ht="19.5" hidden="1" thickBot="1" x14ac:dyDescent="0.35">
      <c r="A46" s="19"/>
      <c r="B46" s="17"/>
      <c r="C46" s="17"/>
      <c r="D46" s="17">
        <f t="shared" si="0"/>
        <v>0</v>
      </c>
      <c r="E46" s="18"/>
    </row>
    <row r="47" spans="1:5" s="9" customFormat="1" ht="19.5" hidden="1" thickBot="1" x14ac:dyDescent="0.35">
      <c r="A47" s="19"/>
      <c r="B47" s="17"/>
      <c r="C47" s="17"/>
      <c r="D47" s="17">
        <f t="shared" si="0"/>
        <v>0</v>
      </c>
      <c r="E47" s="18"/>
    </row>
    <row r="48" spans="1:5" s="9" customFormat="1" ht="19.5" hidden="1" thickBot="1" x14ac:dyDescent="0.35">
      <c r="A48" s="19"/>
      <c r="B48" s="17"/>
      <c r="C48" s="17"/>
      <c r="D48" s="17">
        <f t="shared" si="0"/>
        <v>0</v>
      </c>
      <c r="E48" s="18"/>
    </row>
    <row r="49" spans="1:5" s="9" customFormat="1" ht="19.5" hidden="1" thickBot="1" x14ac:dyDescent="0.35">
      <c r="A49" s="19"/>
      <c r="B49" s="17"/>
      <c r="C49" s="17"/>
      <c r="D49" s="17">
        <f t="shared" si="0"/>
        <v>0</v>
      </c>
      <c r="E49" s="18"/>
    </row>
    <row r="50" spans="1:5" s="9" customFormat="1" ht="19.5" hidden="1" thickBot="1" x14ac:dyDescent="0.35">
      <c r="A50" s="19"/>
      <c r="B50" s="17"/>
      <c r="C50" s="17"/>
      <c r="D50" s="17">
        <f t="shared" si="0"/>
        <v>0</v>
      </c>
      <c r="E50" s="18"/>
    </row>
    <row r="51" spans="1:5" s="9" customFormat="1" ht="19.5" hidden="1" thickBot="1" x14ac:dyDescent="0.35">
      <c r="A51" s="19"/>
      <c r="B51" s="17"/>
      <c r="C51" s="17"/>
      <c r="D51" s="17">
        <f t="shared" si="0"/>
        <v>0</v>
      </c>
      <c r="E51" s="18"/>
    </row>
    <row r="52" spans="1:5" s="9" customFormat="1" ht="19.5" hidden="1" thickBot="1" x14ac:dyDescent="0.35">
      <c r="A52" s="19"/>
      <c r="B52" s="17"/>
      <c r="C52" s="17"/>
      <c r="D52" s="17">
        <f t="shared" si="0"/>
        <v>0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0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0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0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0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0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0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0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0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0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0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0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0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0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0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0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0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0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0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0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ref="D72:D102" si="1">D71+B72-C72</f>
        <v>0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1"/>
        <v>0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1"/>
        <v>0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1"/>
        <v>0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1"/>
        <v>0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1"/>
        <v>0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1"/>
        <v>0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1"/>
        <v>0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1"/>
        <v>0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1"/>
        <v>0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1"/>
        <v>0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1"/>
        <v>0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1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1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si="1"/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0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1"/>
        <v>0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1"/>
        <v>0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1"/>
        <v>0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1"/>
        <v>0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1"/>
        <v>0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1"/>
        <v>0</v>
      </c>
      <c r="E102" s="18"/>
    </row>
    <row r="103" spans="1:5" ht="30" thickTop="1" thickBot="1" x14ac:dyDescent="0.5">
      <c r="A103" s="29" t="s">
        <v>9</v>
      </c>
      <c r="B103" s="30">
        <f>SUM(B6:B102)</f>
        <v>53.510000000000005</v>
      </c>
      <c r="C103" s="30">
        <f>SUM(C6:C102)</f>
        <v>53.510000000000005</v>
      </c>
      <c r="D103" s="30">
        <f>B103-C103</f>
        <v>0</v>
      </c>
      <c r="E103" s="31" t="s">
        <v>10</v>
      </c>
    </row>
    <row r="104" spans="1:5" ht="29.25" thickBot="1" x14ac:dyDescent="0.5">
      <c r="A104" s="32" t="s">
        <v>7</v>
      </c>
      <c r="B104" s="33">
        <f>B103-C103</f>
        <v>0</v>
      </c>
      <c r="C104" s="204"/>
      <c r="D104" s="205"/>
      <c r="E104" s="206"/>
    </row>
  </sheetData>
  <mergeCells count="4">
    <mergeCell ref="A1:E1"/>
    <mergeCell ref="A2:C2"/>
    <mergeCell ref="D2:E2"/>
    <mergeCell ref="C104:E104"/>
  </mergeCells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8183-D6BF-45B1-8FF8-B31681B32D19}">
  <dimension ref="A1:E118"/>
  <sheetViews>
    <sheetView showGridLines="0" rightToLeft="1" workbookViewId="0">
      <pane ySplit="5" topLeftCell="A37" activePane="bottomLeft" state="frozen"/>
      <selection pane="bottomLeft" activeCell="C47" sqref="C47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16384" width="9.140625" style="2"/>
  </cols>
  <sheetData>
    <row r="1" spans="1:5" ht="29.25" thickBot="1" x14ac:dyDescent="0.5">
      <c r="A1" s="207"/>
      <c r="B1" s="208"/>
      <c r="C1" s="208"/>
      <c r="D1" s="208"/>
      <c r="E1" s="207"/>
    </row>
    <row r="2" spans="1:5" ht="29.25" thickBot="1" x14ac:dyDescent="0.5">
      <c r="A2" s="210" t="s">
        <v>175</v>
      </c>
      <c r="B2" s="210"/>
      <c r="C2" s="210"/>
      <c r="D2" s="211" t="s">
        <v>173</v>
      </c>
      <c r="E2" s="211"/>
    </row>
    <row r="3" spans="1:5" s="9" customFormat="1" ht="18.75" x14ac:dyDescent="0.3">
      <c r="A3" s="4" t="s">
        <v>2</v>
      </c>
      <c r="B3" s="5"/>
      <c r="C3" s="5"/>
      <c r="D3" s="5"/>
      <c r="E3" s="6"/>
    </row>
    <row r="4" spans="1:5" s="9" customFormat="1" ht="19.5" thickBot="1" x14ac:dyDescent="0.35">
      <c r="A4" s="4" t="s">
        <v>3</v>
      </c>
      <c r="B4" s="5"/>
      <c r="C4" s="5"/>
      <c r="D4" s="5"/>
      <c r="E4" s="6"/>
    </row>
    <row r="5" spans="1:5" s="9" customFormat="1" ht="19.5" thickBot="1" x14ac:dyDescent="0.35">
      <c r="A5" s="10" t="s">
        <v>4</v>
      </c>
      <c r="B5" s="11" t="s">
        <v>108</v>
      </c>
      <c r="C5" s="11" t="s">
        <v>109</v>
      </c>
      <c r="D5" s="11" t="s">
        <v>7</v>
      </c>
      <c r="E5" s="12" t="s">
        <v>8</v>
      </c>
    </row>
    <row r="6" spans="1:5" s="9" customFormat="1" ht="19.5" thickTop="1" x14ac:dyDescent="0.3">
      <c r="A6" s="14">
        <v>46177</v>
      </c>
      <c r="B6" s="15">
        <v>3.79</v>
      </c>
      <c r="C6" s="15"/>
      <c r="D6" s="15">
        <f>B6-C6</f>
        <v>3.79</v>
      </c>
      <c r="E6" s="16" t="s">
        <v>234</v>
      </c>
    </row>
    <row r="7" spans="1:5" s="9" customFormat="1" ht="18.75" x14ac:dyDescent="0.3">
      <c r="A7" s="14">
        <v>46178</v>
      </c>
      <c r="B7" s="17">
        <v>103.78</v>
      </c>
      <c r="C7" s="17"/>
      <c r="D7" s="17">
        <f>D6+B7-C7</f>
        <v>107.57000000000001</v>
      </c>
      <c r="E7" s="18" t="s">
        <v>251</v>
      </c>
    </row>
    <row r="8" spans="1:5" s="9" customFormat="1" ht="18.75" x14ac:dyDescent="0.3">
      <c r="A8" s="14">
        <v>46190</v>
      </c>
      <c r="B8" s="17">
        <v>59.38</v>
      </c>
      <c r="C8" s="17"/>
      <c r="D8" s="17">
        <f t="shared" ref="D8:D85" si="0">D7+B8-C8</f>
        <v>166.95000000000002</v>
      </c>
      <c r="E8" s="16" t="s">
        <v>289</v>
      </c>
    </row>
    <row r="9" spans="1:5" s="9" customFormat="1" ht="18.75" x14ac:dyDescent="0.3">
      <c r="A9" s="14">
        <v>46197</v>
      </c>
      <c r="B9" s="17">
        <v>2</v>
      </c>
      <c r="C9" s="17"/>
      <c r="D9" s="17">
        <f t="shared" si="0"/>
        <v>168.95000000000002</v>
      </c>
      <c r="E9" s="16" t="s">
        <v>289</v>
      </c>
    </row>
    <row r="10" spans="1:5" s="9" customFormat="1" ht="18.75" x14ac:dyDescent="0.3">
      <c r="A10" s="14">
        <v>46206</v>
      </c>
      <c r="B10" s="17">
        <v>6.74</v>
      </c>
      <c r="C10" s="17"/>
      <c r="D10" s="17">
        <f t="shared" si="0"/>
        <v>175.69000000000003</v>
      </c>
      <c r="E10" s="18" t="s">
        <v>386</v>
      </c>
    </row>
    <row r="11" spans="1:5" s="9" customFormat="1" ht="18.75" x14ac:dyDescent="0.3">
      <c r="A11" s="14">
        <v>46206</v>
      </c>
      <c r="B11" s="17">
        <v>80.12</v>
      </c>
      <c r="C11" s="17"/>
      <c r="D11" s="17">
        <f t="shared" si="0"/>
        <v>255.81000000000003</v>
      </c>
      <c r="E11" s="18" t="s">
        <v>388</v>
      </c>
    </row>
    <row r="12" spans="1:5" s="9" customFormat="1" ht="18.75" x14ac:dyDescent="0.3">
      <c r="A12" s="14">
        <v>46206</v>
      </c>
      <c r="B12" s="17"/>
      <c r="C12" s="17">
        <v>14</v>
      </c>
      <c r="D12" s="17">
        <f t="shared" si="0"/>
        <v>241.81000000000003</v>
      </c>
      <c r="E12" s="18" t="s">
        <v>389</v>
      </c>
    </row>
    <row r="13" spans="1:5" s="9" customFormat="1" ht="18.75" x14ac:dyDescent="0.3">
      <c r="A13" s="14">
        <v>46206</v>
      </c>
      <c r="B13" s="17">
        <v>2</v>
      </c>
      <c r="C13" s="17"/>
      <c r="D13" s="17">
        <f t="shared" si="0"/>
        <v>243.81000000000003</v>
      </c>
      <c r="E13" s="18" t="s">
        <v>398</v>
      </c>
    </row>
    <row r="14" spans="1:5" s="9" customFormat="1" ht="18.75" x14ac:dyDescent="0.3">
      <c r="A14" s="14">
        <v>46210</v>
      </c>
      <c r="B14" s="17">
        <v>39.33</v>
      </c>
      <c r="C14" s="17"/>
      <c r="D14" s="17">
        <f t="shared" si="0"/>
        <v>283.14000000000004</v>
      </c>
      <c r="E14" s="18" t="s">
        <v>408</v>
      </c>
    </row>
    <row r="15" spans="1:5" s="9" customFormat="1" ht="18.75" x14ac:dyDescent="0.3">
      <c r="A15" s="14">
        <v>46211</v>
      </c>
      <c r="B15" s="17"/>
      <c r="C15" s="17">
        <v>279.5</v>
      </c>
      <c r="D15" s="17">
        <f t="shared" si="0"/>
        <v>3.6400000000000432</v>
      </c>
      <c r="E15" s="18" t="s">
        <v>164</v>
      </c>
    </row>
    <row r="16" spans="1:5" s="9" customFormat="1" ht="18.75" x14ac:dyDescent="0.3">
      <c r="A16" s="19">
        <v>46220</v>
      </c>
      <c r="B16" s="17">
        <v>31.09</v>
      </c>
      <c r="C16" s="17"/>
      <c r="D16" s="17">
        <f t="shared" si="0"/>
        <v>34.730000000000047</v>
      </c>
      <c r="E16" s="18" t="s">
        <v>467</v>
      </c>
    </row>
    <row r="17" spans="1:5" s="9" customFormat="1" ht="18.75" x14ac:dyDescent="0.3">
      <c r="A17" s="19">
        <v>46226</v>
      </c>
      <c r="B17" s="17">
        <v>36.44</v>
      </c>
      <c r="C17" s="17"/>
      <c r="D17" s="17">
        <f t="shared" si="0"/>
        <v>71.170000000000044</v>
      </c>
      <c r="E17" s="18" t="s">
        <v>507</v>
      </c>
    </row>
    <row r="18" spans="1:5" s="9" customFormat="1" ht="18.75" x14ac:dyDescent="0.3">
      <c r="A18" s="19">
        <v>46226</v>
      </c>
      <c r="B18" s="17">
        <v>11.97</v>
      </c>
      <c r="C18" s="17"/>
      <c r="D18" s="17">
        <f t="shared" si="0"/>
        <v>83.140000000000043</v>
      </c>
      <c r="E18" s="18" t="s">
        <v>507</v>
      </c>
    </row>
    <row r="19" spans="1:5" s="9" customFormat="1" ht="18.75" x14ac:dyDescent="0.3">
      <c r="A19" s="19">
        <v>46231</v>
      </c>
      <c r="B19" s="17">
        <v>116.03</v>
      </c>
      <c r="C19" s="17"/>
      <c r="D19" s="17">
        <f t="shared" si="0"/>
        <v>199.17000000000004</v>
      </c>
      <c r="E19" s="18" t="s">
        <v>520</v>
      </c>
    </row>
    <row r="20" spans="1:5" s="9" customFormat="1" ht="18.75" x14ac:dyDescent="0.3">
      <c r="A20" s="19">
        <v>46232</v>
      </c>
      <c r="B20" s="17">
        <v>77.83</v>
      </c>
      <c r="C20" s="17"/>
      <c r="D20" s="17">
        <f t="shared" si="0"/>
        <v>277.00000000000006</v>
      </c>
      <c r="E20" s="18" t="s">
        <v>549</v>
      </c>
    </row>
    <row r="21" spans="1:5" s="9" customFormat="1" ht="18.75" x14ac:dyDescent="0.3">
      <c r="A21" s="19">
        <v>46233</v>
      </c>
      <c r="B21" s="17">
        <v>46.28</v>
      </c>
      <c r="C21" s="17"/>
      <c r="D21" s="17">
        <f t="shared" si="0"/>
        <v>323.28000000000009</v>
      </c>
      <c r="E21" s="18" t="s">
        <v>570</v>
      </c>
    </row>
    <row r="22" spans="1:5" s="9" customFormat="1" ht="18.75" x14ac:dyDescent="0.3">
      <c r="A22" s="19">
        <v>46234</v>
      </c>
      <c r="B22" s="17">
        <v>2</v>
      </c>
      <c r="C22" s="17"/>
      <c r="D22" s="17">
        <f t="shared" si="0"/>
        <v>325.28000000000009</v>
      </c>
      <c r="E22" s="18" t="s">
        <v>573</v>
      </c>
    </row>
    <row r="23" spans="1:5" s="9" customFormat="1" ht="18.75" x14ac:dyDescent="0.3">
      <c r="A23" s="19">
        <v>46246</v>
      </c>
      <c r="B23" s="17">
        <v>8</v>
      </c>
      <c r="C23" s="17"/>
      <c r="D23" s="17">
        <f t="shared" si="0"/>
        <v>333.28000000000009</v>
      </c>
      <c r="E23" s="18" t="s">
        <v>595</v>
      </c>
    </row>
    <row r="24" spans="1:5" s="9" customFormat="1" ht="18.75" x14ac:dyDescent="0.3">
      <c r="A24" s="19">
        <v>46246</v>
      </c>
      <c r="B24" s="17">
        <v>7.4</v>
      </c>
      <c r="C24" s="17"/>
      <c r="D24" s="17">
        <f t="shared" si="0"/>
        <v>340.68000000000006</v>
      </c>
      <c r="E24" s="18" t="s">
        <v>599</v>
      </c>
    </row>
    <row r="25" spans="1:5" s="9" customFormat="1" ht="18.75" x14ac:dyDescent="0.3">
      <c r="A25" s="19">
        <v>46246</v>
      </c>
      <c r="B25" s="17">
        <v>26.86</v>
      </c>
      <c r="C25" s="17"/>
      <c r="D25" s="17">
        <f t="shared" si="0"/>
        <v>367.54000000000008</v>
      </c>
      <c r="E25" s="18" t="s">
        <v>602</v>
      </c>
    </row>
    <row r="26" spans="1:5" s="9" customFormat="1" ht="18.75" x14ac:dyDescent="0.3">
      <c r="A26" s="19">
        <v>46246</v>
      </c>
      <c r="B26" s="17">
        <v>8</v>
      </c>
      <c r="C26" s="17"/>
      <c r="D26" s="17">
        <f t="shared" si="0"/>
        <v>375.54000000000008</v>
      </c>
      <c r="E26" s="18" t="s">
        <v>289</v>
      </c>
    </row>
    <row r="27" spans="1:5" s="9" customFormat="1" ht="18.75" x14ac:dyDescent="0.3">
      <c r="A27" s="19">
        <v>46246</v>
      </c>
      <c r="B27" s="17">
        <v>17</v>
      </c>
      <c r="C27" s="17"/>
      <c r="D27" s="17">
        <f t="shared" si="0"/>
        <v>392.54000000000008</v>
      </c>
      <c r="E27" s="18" t="s">
        <v>289</v>
      </c>
    </row>
    <row r="28" spans="1:5" s="9" customFormat="1" ht="18.75" x14ac:dyDescent="0.3">
      <c r="A28" s="19">
        <v>46247</v>
      </c>
      <c r="B28" s="17">
        <v>73.64</v>
      </c>
      <c r="C28" s="17"/>
      <c r="D28" s="17">
        <f t="shared" si="0"/>
        <v>466.18000000000006</v>
      </c>
      <c r="E28" s="18" t="s">
        <v>611</v>
      </c>
    </row>
    <row r="29" spans="1:5" s="9" customFormat="1" ht="18.75" x14ac:dyDescent="0.3">
      <c r="A29" s="19">
        <v>46247</v>
      </c>
      <c r="B29" s="17"/>
      <c r="C29" s="17">
        <v>202.08</v>
      </c>
      <c r="D29" s="60">
        <f t="shared" si="0"/>
        <v>264.10000000000002</v>
      </c>
      <c r="E29" s="18" t="s">
        <v>616</v>
      </c>
    </row>
    <row r="30" spans="1:5" s="9" customFormat="1" ht="18.75" x14ac:dyDescent="0.3">
      <c r="A30" s="19">
        <v>46251</v>
      </c>
      <c r="B30" s="17"/>
      <c r="C30" s="17">
        <v>2</v>
      </c>
      <c r="D30" s="17">
        <f t="shared" si="0"/>
        <v>262.10000000000002</v>
      </c>
      <c r="E30" s="18" t="s">
        <v>649</v>
      </c>
    </row>
    <row r="31" spans="1:5" s="9" customFormat="1" ht="18.75" x14ac:dyDescent="0.3">
      <c r="A31" s="19">
        <v>46254</v>
      </c>
      <c r="B31" s="17">
        <v>9.68</v>
      </c>
      <c r="C31" s="17"/>
      <c r="D31" s="17">
        <f t="shared" si="0"/>
        <v>271.78000000000003</v>
      </c>
      <c r="E31" s="18" t="s">
        <v>671</v>
      </c>
    </row>
    <row r="32" spans="1:5" s="9" customFormat="1" ht="18.75" x14ac:dyDescent="0.3">
      <c r="A32" s="19">
        <v>46255</v>
      </c>
      <c r="B32" s="17">
        <v>76.599999999999994</v>
      </c>
      <c r="C32" s="17"/>
      <c r="D32" s="17">
        <f t="shared" si="0"/>
        <v>348.38</v>
      </c>
      <c r="E32" s="18" t="s">
        <v>677</v>
      </c>
    </row>
    <row r="33" spans="1:5" s="9" customFormat="1" ht="18.75" x14ac:dyDescent="0.3">
      <c r="A33" s="19">
        <v>46255</v>
      </c>
      <c r="B33" s="17">
        <v>39.81</v>
      </c>
      <c r="C33" s="17"/>
      <c r="D33" s="17">
        <f t="shared" si="0"/>
        <v>388.19</v>
      </c>
      <c r="E33" s="18" t="s">
        <v>678</v>
      </c>
    </row>
    <row r="34" spans="1:5" s="9" customFormat="1" ht="18.75" x14ac:dyDescent="0.3">
      <c r="A34" s="19">
        <v>46259</v>
      </c>
      <c r="B34" s="17">
        <v>3.9</v>
      </c>
      <c r="C34" s="17"/>
      <c r="D34" s="17">
        <f t="shared" si="0"/>
        <v>392.09</v>
      </c>
      <c r="E34" s="18" t="s">
        <v>699</v>
      </c>
    </row>
    <row r="35" spans="1:5" s="9" customFormat="1" ht="18.75" x14ac:dyDescent="0.3">
      <c r="A35" s="19">
        <v>46259</v>
      </c>
      <c r="B35" s="17">
        <v>47.34</v>
      </c>
      <c r="C35" s="17"/>
      <c r="D35" s="17">
        <f t="shared" si="0"/>
        <v>439.42999999999995</v>
      </c>
      <c r="E35" s="18" t="s">
        <v>701</v>
      </c>
    </row>
    <row r="36" spans="1:5" s="9" customFormat="1" ht="18.75" x14ac:dyDescent="0.3">
      <c r="A36" s="19">
        <v>46260</v>
      </c>
      <c r="B36" s="17"/>
      <c r="C36" s="17">
        <v>438.52</v>
      </c>
      <c r="D36" s="17">
        <f t="shared" si="0"/>
        <v>0.90999999999996817</v>
      </c>
      <c r="E36" s="18" t="s">
        <v>579</v>
      </c>
    </row>
    <row r="37" spans="1:5" s="9" customFormat="1" ht="18.75" x14ac:dyDescent="0.3">
      <c r="A37" s="19">
        <v>46265</v>
      </c>
      <c r="B37" s="17">
        <v>3.68</v>
      </c>
      <c r="C37" s="17"/>
      <c r="D37" s="17">
        <f t="shared" si="0"/>
        <v>4.5899999999999679</v>
      </c>
      <c r="E37" s="18" t="s">
        <v>743</v>
      </c>
    </row>
    <row r="38" spans="1:5" s="9" customFormat="1" ht="18.75" x14ac:dyDescent="0.3">
      <c r="A38" s="19">
        <v>46268</v>
      </c>
      <c r="B38" s="17">
        <v>3.45</v>
      </c>
      <c r="C38" s="17"/>
      <c r="D38" s="17">
        <f t="shared" si="0"/>
        <v>8.0399999999999672</v>
      </c>
      <c r="E38" s="18" t="s">
        <v>757</v>
      </c>
    </row>
    <row r="39" spans="1:5" s="9" customFormat="1" ht="18.75" x14ac:dyDescent="0.3">
      <c r="A39" s="19">
        <v>46269</v>
      </c>
      <c r="B39" s="17">
        <v>26.03</v>
      </c>
      <c r="C39" s="17"/>
      <c r="D39" s="17">
        <f t="shared" si="0"/>
        <v>34.069999999999965</v>
      </c>
      <c r="E39" s="18" t="s">
        <v>765</v>
      </c>
    </row>
    <row r="40" spans="1:5" s="9" customFormat="1" ht="18.75" x14ac:dyDescent="0.3">
      <c r="A40" s="19">
        <v>46274</v>
      </c>
      <c r="B40" s="17">
        <v>7.04</v>
      </c>
      <c r="C40" s="17"/>
      <c r="D40" s="17">
        <f t="shared" si="0"/>
        <v>41.109999999999964</v>
      </c>
      <c r="E40" s="18" t="s">
        <v>789</v>
      </c>
    </row>
    <row r="41" spans="1:5" s="9" customFormat="1" ht="18.75" x14ac:dyDescent="0.3">
      <c r="A41" s="19">
        <v>46274</v>
      </c>
      <c r="B41" s="17">
        <v>6.85</v>
      </c>
      <c r="C41" s="17"/>
      <c r="D41" s="17">
        <f t="shared" si="0"/>
        <v>47.959999999999965</v>
      </c>
      <c r="E41" s="18" t="s">
        <v>298</v>
      </c>
    </row>
    <row r="42" spans="1:5" s="9" customFormat="1" ht="18.75" x14ac:dyDescent="0.3">
      <c r="A42" s="19">
        <v>46276</v>
      </c>
      <c r="B42" s="17"/>
      <c r="C42" s="17">
        <v>47.44</v>
      </c>
      <c r="D42" s="17">
        <f t="shared" si="0"/>
        <v>0.5199999999999676</v>
      </c>
      <c r="E42" s="18" t="s">
        <v>164</v>
      </c>
    </row>
    <row r="43" spans="1:5" s="9" customFormat="1" ht="18.75" x14ac:dyDescent="0.3">
      <c r="A43" s="19">
        <v>46280</v>
      </c>
      <c r="B43" s="17">
        <v>0.98</v>
      </c>
      <c r="C43" s="17"/>
      <c r="D43" s="17">
        <f t="shared" si="0"/>
        <v>1.4999999999999676</v>
      </c>
      <c r="E43" s="18" t="s">
        <v>822</v>
      </c>
    </row>
    <row r="44" spans="1:5" s="9" customFormat="1" ht="18.75" x14ac:dyDescent="0.3">
      <c r="A44" s="19">
        <v>46286</v>
      </c>
      <c r="B44" s="17">
        <v>27.83</v>
      </c>
      <c r="C44" s="17"/>
      <c r="D44" s="17">
        <f t="shared" si="0"/>
        <v>29.329999999999966</v>
      </c>
      <c r="E44" s="18" t="s">
        <v>876</v>
      </c>
    </row>
    <row r="45" spans="1:5" s="9" customFormat="1" ht="18.75" x14ac:dyDescent="0.3">
      <c r="A45" s="19">
        <v>46286</v>
      </c>
      <c r="B45" s="17">
        <v>30.91</v>
      </c>
      <c r="C45" s="17"/>
      <c r="D45" s="17">
        <f t="shared" si="0"/>
        <v>60.239999999999966</v>
      </c>
      <c r="E45" s="18" t="s">
        <v>875</v>
      </c>
    </row>
    <row r="46" spans="1:5" s="9" customFormat="1" ht="18.75" x14ac:dyDescent="0.3">
      <c r="A46" s="19"/>
      <c r="B46" s="17"/>
      <c r="C46" s="17">
        <v>60.24</v>
      </c>
      <c r="D46" s="17">
        <f t="shared" si="0"/>
        <v>0</v>
      </c>
      <c r="E46" s="18"/>
    </row>
    <row r="47" spans="1:5" s="9" customFormat="1" ht="18.75" x14ac:dyDescent="0.3">
      <c r="A47" s="19"/>
      <c r="B47" s="17"/>
      <c r="C47" s="17"/>
      <c r="D47" s="17">
        <f t="shared" si="0"/>
        <v>0</v>
      </c>
      <c r="E47" s="18"/>
    </row>
    <row r="48" spans="1:5" s="9" customFormat="1" ht="18.75" x14ac:dyDescent="0.3">
      <c r="A48" s="19"/>
      <c r="B48" s="17"/>
      <c r="C48" s="17"/>
      <c r="D48" s="17">
        <f t="shared" si="0"/>
        <v>0</v>
      </c>
      <c r="E48" s="18"/>
    </row>
    <row r="49" spans="1:5" s="9" customFormat="1" ht="18.75" x14ac:dyDescent="0.3">
      <c r="A49" s="19"/>
      <c r="B49" s="17"/>
      <c r="C49" s="17"/>
      <c r="D49" s="17">
        <f t="shared" si="0"/>
        <v>0</v>
      </c>
      <c r="E49" s="18"/>
    </row>
    <row r="50" spans="1:5" s="9" customFormat="1" ht="18.75" x14ac:dyDescent="0.3">
      <c r="A50" s="19"/>
      <c r="B50" s="17"/>
      <c r="C50" s="17"/>
      <c r="D50" s="17">
        <f t="shared" si="0"/>
        <v>0</v>
      </c>
      <c r="E50" s="18"/>
    </row>
    <row r="51" spans="1:5" s="9" customFormat="1" ht="18.75" x14ac:dyDescent="0.3">
      <c r="A51" s="19"/>
      <c r="B51" s="17"/>
      <c r="C51" s="17"/>
      <c r="D51" s="17">
        <f t="shared" si="0"/>
        <v>0</v>
      </c>
      <c r="E51" s="18"/>
    </row>
    <row r="52" spans="1:5" s="9" customFormat="1" ht="19.5" thickBot="1" x14ac:dyDescent="0.35">
      <c r="A52" s="19"/>
      <c r="B52" s="17"/>
      <c r="C52" s="17"/>
      <c r="D52" s="17">
        <f t="shared" si="0"/>
        <v>0</v>
      </c>
      <c r="E52" s="18"/>
    </row>
    <row r="53" spans="1:5" s="9" customFormat="1" ht="19.5" hidden="1" thickBot="1" x14ac:dyDescent="0.35">
      <c r="A53" s="19"/>
      <c r="B53" s="17"/>
      <c r="C53" s="17"/>
      <c r="D53" s="17">
        <f t="shared" si="0"/>
        <v>0</v>
      </c>
      <c r="E53" s="18"/>
    </row>
    <row r="54" spans="1:5" s="9" customFormat="1" ht="19.5" hidden="1" thickBot="1" x14ac:dyDescent="0.35">
      <c r="A54" s="19"/>
      <c r="B54" s="17"/>
      <c r="C54" s="17"/>
      <c r="D54" s="17">
        <f t="shared" si="0"/>
        <v>0</v>
      </c>
      <c r="E54" s="18"/>
    </row>
    <row r="55" spans="1:5" s="9" customFormat="1" ht="19.5" hidden="1" thickBot="1" x14ac:dyDescent="0.35">
      <c r="A55" s="19"/>
      <c r="B55" s="17"/>
      <c r="C55" s="17"/>
      <c r="D55" s="17">
        <f t="shared" si="0"/>
        <v>0</v>
      </c>
      <c r="E55" s="18"/>
    </row>
    <row r="56" spans="1:5" s="9" customFormat="1" ht="19.5" hidden="1" thickBot="1" x14ac:dyDescent="0.35">
      <c r="A56" s="19"/>
      <c r="B56" s="17"/>
      <c r="C56" s="17"/>
      <c r="D56" s="17">
        <f t="shared" si="0"/>
        <v>0</v>
      </c>
      <c r="E56" s="18"/>
    </row>
    <row r="57" spans="1:5" s="9" customFormat="1" ht="19.5" hidden="1" thickBot="1" x14ac:dyDescent="0.35">
      <c r="A57" s="19"/>
      <c r="B57" s="17"/>
      <c r="C57" s="17"/>
      <c r="D57" s="17">
        <f t="shared" si="0"/>
        <v>0</v>
      </c>
      <c r="E57" s="18"/>
    </row>
    <row r="58" spans="1:5" s="9" customFormat="1" ht="19.5" hidden="1" thickBot="1" x14ac:dyDescent="0.35">
      <c r="A58" s="19"/>
      <c r="B58" s="17"/>
      <c r="C58" s="17"/>
      <c r="D58" s="17">
        <f t="shared" si="0"/>
        <v>0</v>
      </c>
      <c r="E58" s="18"/>
    </row>
    <row r="59" spans="1:5" s="9" customFormat="1" ht="19.5" hidden="1" thickBot="1" x14ac:dyDescent="0.35">
      <c r="A59" s="19"/>
      <c r="B59" s="17"/>
      <c r="C59" s="17"/>
      <c r="D59" s="17">
        <f t="shared" si="0"/>
        <v>0</v>
      </c>
      <c r="E59" s="18"/>
    </row>
    <row r="60" spans="1:5" s="9" customFormat="1" ht="19.5" hidden="1" thickBot="1" x14ac:dyDescent="0.35">
      <c r="A60" s="19"/>
      <c r="B60" s="17"/>
      <c r="C60" s="17"/>
      <c r="D60" s="17">
        <f t="shared" si="0"/>
        <v>0</v>
      </c>
      <c r="E60" s="18"/>
    </row>
    <row r="61" spans="1:5" s="9" customFormat="1" ht="19.5" hidden="1" thickBot="1" x14ac:dyDescent="0.35">
      <c r="A61" s="19"/>
      <c r="B61" s="17"/>
      <c r="C61" s="17"/>
      <c r="D61" s="17">
        <f t="shared" si="0"/>
        <v>0</v>
      </c>
      <c r="E61" s="18"/>
    </row>
    <row r="62" spans="1:5" s="9" customFormat="1" ht="19.5" hidden="1" thickBot="1" x14ac:dyDescent="0.35">
      <c r="A62" s="19"/>
      <c r="B62" s="17"/>
      <c r="C62" s="17"/>
      <c r="D62" s="17">
        <f t="shared" si="0"/>
        <v>0</v>
      </c>
      <c r="E62" s="18"/>
    </row>
    <row r="63" spans="1:5" s="9" customFormat="1" ht="19.5" hidden="1" thickBot="1" x14ac:dyDescent="0.35">
      <c r="A63" s="19"/>
      <c r="B63" s="17"/>
      <c r="C63" s="17"/>
      <c r="D63" s="17">
        <f t="shared" si="0"/>
        <v>0</v>
      </c>
      <c r="E63" s="18"/>
    </row>
    <row r="64" spans="1:5" s="9" customFormat="1" ht="19.5" hidden="1" thickBot="1" x14ac:dyDescent="0.35">
      <c r="A64" s="19"/>
      <c r="B64" s="17"/>
      <c r="C64" s="17"/>
      <c r="D64" s="17">
        <f t="shared" si="0"/>
        <v>0</v>
      </c>
      <c r="E64" s="18"/>
    </row>
    <row r="65" spans="1:5" s="9" customFormat="1" ht="19.5" hidden="1" thickBot="1" x14ac:dyDescent="0.35">
      <c r="A65" s="19"/>
      <c r="B65" s="17"/>
      <c r="C65" s="17"/>
      <c r="D65" s="17">
        <f t="shared" si="0"/>
        <v>0</v>
      </c>
      <c r="E65" s="18"/>
    </row>
    <row r="66" spans="1:5" s="9" customFormat="1" ht="19.5" hidden="1" thickBot="1" x14ac:dyDescent="0.35">
      <c r="A66" s="19"/>
      <c r="B66" s="17"/>
      <c r="C66" s="17"/>
      <c r="D66" s="17">
        <f t="shared" si="0"/>
        <v>0</v>
      </c>
      <c r="E66" s="18"/>
    </row>
    <row r="67" spans="1:5" s="9" customFormat="1" ht="19.5" hidden="1" thickBot="1" x14ac:dyDescent="0.35">
      <c r="A67" s="19"/>
      <c r="B67" s="17"/>
      <c r="C67" s="17"/>
      <c r="D67" s="17">
        <f t="shared" si="0"/>
        <v>0</v>
      </c>
      <c r="E67" s="18"/>
    </row>
    <row r="68" spans="1:5" s="9" customFormat="1" ht="19.5" hidden="1" thickBot="1" x14ac:dyDescent="0.35">
      <c r="A68" s="19"/>
      <c r="B68" s="17"/>
      <c r="C68" s="17"/>
      <c r="D68" s="17">
        <f t="shared" si="0"/>
        <v>0</v>
      </c>
      <c r="E68" s="18"/>
    </row>
    <row r="69" spans="1:5" s="9" customFormat="1" ht="19.5" hidden="1" thickBot="1" x14ac:dyDescent="0.35">
      <c r="A69" s="19"/>
      <c r="B69" s="17"/>
      <c r="C69" s="17"/>
      <c r="D69" s="17">
        <f t="shared" si="0"/>
        <v>0</v>
      </c>
      <c r="E69" s="18"/>
    </row>
    <row r="70" spans="1:5" s="9" customFormat="1" ht="19.5" hidden="1" thickBot="1" x14ac:dyDescent="0.35">
      <c r="A70" s="19"/>
      <c r="B70" s="17"/>
      <c r="C70" s="17"/>
      <c r="D70" s="17">
        <f t="shared" si="0"/>
        <v>0</v>
      </c>
      <c r="E70" s="18"/>
    </row>
    <row r="71" spans="1:5" s="9" customFormat="1" ht="19.5" hidden="1" thickBot="1" x14ac:dyDescent="0.35">
      <c r="A71" s="19"/>
      <c r="B71" s="17"/>
      <c r="C71" s="17"/>
      <c r="D71" s="17">
        <f t="shared" si="0"/>
        <v>0</v>
      </c>
      <c r="E71" s="18"/>
    </row>
    <row r="72" spans="1:5" s="9" customFormat="1" ht="19.5" hidden="1" thickBot="1" x14ac:dyDescent="0.35">
      <c r="A72" s="19"/>
      <c r="B72" s="17"/>
      <c r="C72" s="17"/>
      <c r="D72" s="17">
        <f t="shared" si="0"/>
        <v>0</v>
      </c>
      <c r="E72" s="18"/>
    </row>
    <row r="73" spans="1:5" s="9" customFormat="1" ht="19.5" hidden="1" thickBot="1" x14ac:dyDescent="0.35">
      <c r="A73" s="19"/>
      <c r="B73" s="17"/>
      <c r="C73" s="17"/>
      <c r="D73" s="17">
        <f t="shared" si="0"/>
        <v>0</v>
      </c>
      <c r="E73" s="18"/>
    </row>
    <row r="74" spans="1:5" s="9" customFormat="1" ht="19.5" hidden="1" thickBot="1" x14ac:dyDescent="0.35">
      <c r="A74" s="19"/>
      <c r="B74" s="17"/>
      <c r="C74" s="17"/>
      <c r="D74" s="17">
        <f t="shared" si="0"/>
        <v>0</v>
      </c>
      <c r="E74" s="18"/>
    </row>
    <row r="75" spans="1:5" s="9" customFormat="1" ht="19.5" hidden="1" thickBot="1" x14ac:dyDescent="0.35">
      <c r="A75" s="19"/>
      <c r="B75" s="17"/>
      <c r="C75" s="17"/>
      <c r="D75" s="17">
        <f t="shared" si="0"/>
        <v>0</v>
      </c>
      <c r="E75" s="18"/>
    </row>
    <row r="76" spans="1:5" s="9" customFormat="1" ht="19.5" hidden="1" thickBot="1" x14ac:dyDescent="0.35">
      <c r="A76" s="19"/>
      <c r="B76" s="17"/>
      <c r="C76" s="17"/>
      <c r="D76" s="17">
        <f t="shared" si="0"/>
        <v>0</v>
      </c>
      <c r="E76" s="18"/>
    </row>
    <row r="77" spans="1:5" s="9" customFormat="1" ht="19.5" hidden="1" thickBot="1" x14ac:dyDescent="0.35">
      <c r="A77" s="19"/>
      <c r="B77" s="17"/>
      <c r="C77" s="17"/>
      <c r="D77" s="17">
        <f t="shared" si="0"/>
        <v>0</v>
      </c>
      <c r="E77" s="18"/>
    </row>
    <row r="78" spans="1:5" s="9" customFormat="1" ht="19.5" hidden="1" thickBot="1" x14ac:dyDescent="0.35">
      <c r="A78" s="19"/>
      <c r="B78" s="17"/>
      <c r="C78" s="17"/>
      <c r="D78" s="17">
        <f t="shared" si="0"/>
        <v>0</v>
      </c>
      <c r="E78" s="18"/>
    </row>
    <row r="79" spans="1:5" s="9" customFormat="1" ht="19.5" hidden="1" thickBot="1" x14ac:dyDescent="0.35">
      <c r="A79" s="19"/>
      <c r="B79" s="17"/>
      <c r="C79" s="17"/>
      <c r="D79" s="17">
        <f t="shared" si="0"/>
        <v>0</v>
      </c>
      <c r="E79" s="18"/>
    </row>
    <row r="80" spans="1:5" s="9" customFormat="1" ht="19.5" hidden="1" thickBot="1" x14ac:dyDescent="0.35">
      <c r="A80" s="19"/>
      <c r="B80" s="17"/>
      <c r="C80" s="17"/>
      <c r="D80" s="17">
        <f t="shared" si="0"/>
        <v>0</v>
      </c>
      <c r="E80" s="18"/>
    </row>
    <row r="81" spans="1:5" s="9" customFormat="1" ht="19.5" hidden="1" thickBot="1" x14ac:dyDescent="0.35">
      <c r="A81" s="19"/>
      <c r="B81" s="17"/>
      <c r="C81" s="17"/>
      <c r="D81" s="17">
        <f t="shared" si="0"/>
        <v>0</v>
      </c>
      <c r="E81" s="18"/>
    </row>
    <row r="82" spans="1:5" s="9" customFormat="1" ht="19.5" hidden="1" thickBot="1" x14ac:dyDescent="0.35">
      <c r="A82" s="19"/>
      <c r="B82" s="17"/>
      <c r="C82" s="17"/>
      <c r="D82" s="17">
        <f t="shared" si="0"/>
        <v>0</v>
      </c>
      <c r="E82" s="18"/>
    </row>
    <row r="83" spans="1:5" s="9" customFormat="1" ht="19.5" hidden="1" thickBot="1" x14ac:dyDescent="0.35">
      <c r="A83" s="19"/>
      <c r="B83" s="17"/>
      <c r="C83" s="17"/>
      <c r="D83" s="17">
        <f t="shared" si="0"/>
        <v>0</v>
      </c>
      <c r="E83" s="18"/>
    </row>
    <row r="84" spans="1:5" s="9" customFormat="1" ht="19.5" hidden="1" thickBot="1" x14ac:dyDescent="0.35">
      <c r="A84" s="19"/>
      <c r="B84" s="17"/>
      <c r="C84" s="17"/>
      <c r="D84" s="17">
        <f t="shared" si="0"/>
        <v>0</v>
      </c>
      <c r="E84" s="18"/>
    </row>
    <row r="85" spans="1:5" s="9" customFormat="1" ht="19.5" hidden="1" thickBot="1" x14ac:dyDescent="0.35">
      <c r="A85" s="19"/>
      <c r="B85" s="17"/>
      <c r="C85" s="17"/>
      <c r="D85" s="17">
        <f t="shared" si="0"/>
        <v>0</v>
      </c>
      <c r="E85" s="18"/>
    </row>
    <row r="86" spans="1:5" s="9" customFormat="1" ht="19.5" hidden="1" thickBot="1" x14ac:dyDescent="0.35">
      <c r="A86" s="19"/>
      <c r="B86" s="17"/>
      <c r="C86" s="17"/>
      <c r="D86" s="17">
        <f t="shared" ref="D86:D116" si="1">D85+B86-C86</f>
        <v>0</v>
      </c>
      <c r="E86" s="18"/>
    </row>
    <row r="87" spans="1:5" s="9" customFormat="1" ht="19.5" hidden="1" thickBot="1" x14ac:dyDescent="0.35">
      <c r="A87" s="19"/>
      <c r="B87" s="17"/>
      <c r="C87" s="17"/>
      <c r="D87" s="17">
        <f t="shared" si="1"/>
        <v>0</v>
      </c>
      <c r="E87" s="18"/>
    </row>
    <row r="88" spans="1:5" s="9" customFormat="1" ht="19.5" hidden="1" thickBot="1" x14ac:dyDescent="0.35">
      <c r="A88" s="19"/>
      <c r="B88" s="17"/>
      <c r="C88" s="17"/>
      <c r="D88" s="17">
        <f t="shared" si="1"/>
        <v>0</v>
      </c>
      <c r="E88" s="18"/>
    </row>
    <row r="89" spans="1:5" s="9" customFormat="1" ht="19.5" hidden="1" thickBot="1" x14ac:dyDescent="0.35">
      <c r="A89" s="19"/>
      <c r="B89" s="17"/>
      <c r="C89" s="17"/>
      <c r="D89" s="17">
        <f t="shared" si="1"/>
        <v>0</v>
      </c>
      <c r="E89" s="18"/>
    </row>
    <row r="90" spans="1:5" s="9" customFormat="1" ht="19.5" hidden="1" thickBot="1" x14ac:dyDescent="0.35">
      <c r="A90" s="19"/>
      <c r="B90" s="17"/>
      <c r="C90" s="17"/>
      <c r="D90" s="17">
        <f t="shared" si="1"/>
        <v>0</v>
      </c>
      <c r="E90" s="18"/>
    </row>
    <row r="91" spans="1:5" s="9" customFormat="1" ht="19.5" hidden="1" thickBot="1" x14ac:dyDescent="0.35">
      <c r="A91" s="19"/>
      <c r="B91" s="17"/>
      <c r="C91" s="17"/>
      <c r="D91" s="17">
        <f t="shared" si="1"/>
        <v>0</v>
      </c>
      <c r="E91" s="18"/>
    </row>
    <row r="92" spans="1:5" s="9" customFormat="1" ht="19.5" hidden="1" thickBot="1" x14ac:dyDescent="0.35">
      <c r="A92" s="19"/>
      <c r="B92" s="17"/>
      <c r="C92" s="17"/>
      <c r="D92" s="17">
        <f t="shared" si="1"/>
        <v>0</v>
      </c>
      <c r="E92" s="18"/>
    </row>
    <row r="93" spans="1:5" s="9" customFormat="1" ht="19.5" hidden="1" thickBot="1" x14ac:dyDescent="0.35">
      <c r="A93" s="19"/>
      <c r="B93" s="17"/>
      <c r="C93" s="17"/>
      <c r="D93" s="17">
        <f t="shared" si="1"/>
        <v>0</v>
      </c>
      <c r="E93" s="18"/>
    </row>
    <row r="94" spans="1:5" s="9" customFormat="1" ht="19.5" hidden="1" thickBot="1" x14ac:dyDescent="0.35">
      <c r="A94" s="19"/>
      <c r="B94" s="17"/>
      <c r="C94" s="17"/>
      <c r="D94" s="17">
        <f t="shared" si="1"/>
        <v>0</v>
      </c>
      <c r="E94" s="18"/>
    </row>
    <row r="95" spans="1:5" s="9" customFormat="1" ht="19.5" hidden="1" thickBot="1" x14ac:dyDescent="0.35">
      <c r="A95" s="19"/>
      <c r="B95" s="17"/>
      <c r="C95" s="17"/>
      <c r="D95" s="17">
        <f t="shared" si="1"/>
        <v>0</v>
      </c>
      <c r="E95" s="18"/>
    </row>
    <row r="96" spans="1:5" s="9" customFormat="1" ht="19.5" hidden="1" thickBot="1" x14ac:dyDescent="0.35">
      <c r="A96" s="19"/>
      <c r="B96" s="17"/>
      <c r="C96" s="17"/>
      <c r="D96" s="17">
        <f t="shared" si="1"/>
        <v>0</v>
      </c>
      <c r="E96" s="18"/>
    </row>
    <row r="97" spans="1:5" s="9" customFormat="1" ht="19.5" hidden="1" thickBot="1" x14ac:dyDescent="0.35">
      <c r="A97" s="19"/>
      <c r="B97" s="17"/>
      <c r="C97" s="17"/>
      <c r="D97" s="17">
        <f t="shared" si="1"/>
        <v>0</v>
      </c>
      <c r="E97" s="18"/>
    </row>
    <row r="98" spans="1:5" s="9" customFormat="1" ht="19.5" hidden="1" thickBot="1" x14ac:dyDescent="0.35">
      <c r="A98" s="19"/>
      <c r="B98" s="17"/>
      <c r="C98" s="17"/>
      <c r="D98" s="17">
        <f t="shared" si="1"/>
        <v>0</v>
      </c>
      <c r="E98" s="18"/>
    </row>
    <row r="99" spans="1:5" s="9" customFormat="1" ht="19.5" hidden="1" thickBot="1" x14ac:dyDescent="0.35">
      <c r="A99" s="19"/>
      <c r="B99" s="17"/>
      <c r="C99" s="17"/>
      <c r="D99" s="17">
        <f t="shared" si="1"/>
        <v>0</v>
      </c>
      <c r="E99" s="18"/>
    </row>
    <row r="100" spans="1:5" s="9" customFormat="1" ht="19.5" hidden="1" thickBot="1" x14ac:dyDescent="0.35">
      <c r="A100" s="19"/>
      <c r="B100" s="17"/>
      <c r="C100" s="17"/>
      <c r="D100" s="17">
        <f t="shared" si="1"/>
        <v>0</v>
      </c>
      <c r="E100" s="18"/>
    </row>
    <row r="101" spans="1:5" s="9" customFormat="1" ht="19.5" hidden="1" thickBot="1" x14ac:dyDescent="0.35">
      <c r="A101" s="19"/>
      <c r="B101" s="17"/>
      <c r="C101" s="17"/>
      <c r="D101" s="17">
        <f t="shared" si="1"/>
        <v>0</v>
      </c>
      <c r="E101" s="18"/>
    </row>
    <row r="102" spans="1:5" s="9" customFormat="1" ht="19.5" hidden="1" thickBot="1" x14ac:dyDescent="0.35">
      <c r="A102" s="19"/>
      <c r="B102" s="17"/>
      <c r="C102" s="17"/>
      <c r="D102" s="17">
        <f t="shared" si="1"/>
        <v>0</v>
      </c>
      <c r="E102" s="18"/>
    </row>
    <row r="103" spans="1:5" s="9" customFormat="1" ht="19.5" hidden="1" thickBot="1" x14ac:dyDescent="0.35">
      <c r="A103" s="19"/>
      <c r="B103" s="17"/>
      <c r="C103" s="17"/>
      <c r="D103" s="17">
        <f t="shared" si="1"/>
        <v>0</v>
      </c>
      <c r="E103" s="18"/>
    </row>
    <row r="104" spans="1:5" s="9" customFormat="1" ht="19.5" hidden="1" thickBot="1" x14ac:dyDescent="0.35">
      <c r="A104" s="19"/>
      <c r="B104" s="17"/>
      <c r="C104" s="17"/>
      <c r="D104" s="17">
        <f t="shared" si="1"/>
        <v>0</v>
      </c>
      <c r="E104" s="18"/>
    </row>
    <row r="105" spans="1:5" s="9" customFormat="1" ht="19.5" hidden="1" thickBot="1" x14ac:dyDescent="0.35">
      <c r="A105" s="19"/>
      <c r="B105" s="17"/>
      <c r="C105" s="17"/>
      <c r="D105" s="17">
        <f t="shared" si="1"/>
        <v>0</v>
      </c>
      <c r="E105" s="18"/>
    </row>
    <row r="106" spans="1:5" s="9" customFormat="1" ht="19.5" hidden="1" thickBot="1" x14ac:dyDescent="0.35">
      <c r="A106" s="19"/>
      <c r="B106" s="17"/>
      <c r="C106" s="17"/>
      <c r="D106" s="17">
        <f t="shared" si="1"/>
        <v>0</v>
      </c>
      <c r="E106" s="18"/>
    </row>
    <row r="107" spans="1:5" s="9" customFormat="1" ht="19.5" hidden="1" thickBot="1" x14ac:dyDescent="0.35">
      <c r="A107" s="19"/>
      <c r="B107" s="17"/>
      <c r="C107" s="17"/>
      <c r="D107" s="17">
        <f t="shared" si="1"/>
        <v>0</v>
      </c>
      <c r="E107" s="18"/>
    </row>
    <row r="108" spans="1:5" s="9" customFormat="1" ht="19.5" hidden="1" thickBot="1" x14ac:dyDescent="0.35">
      <c r="A108" s="19"/>
      <c r="B108" s="17"/>
      <c r="C108" s="17"/>
      <c r="D108" s="17">
        <f t="shared" si="1"/>
        <v>0</v>
      </c>
      <c r="E108" s="18"/>
    </row>
    <row r="109" spans="1:5" s="9" customFormat="1" ht="19.5" hidden="1" thickBot="1" x14ac:dyDescent="0.35">
      <c r="A109" s="19"/>
      <c r="B109" s="17"/>
      <c r="C109" s="17"/>
      <c r="D109" s="17">
        <f t="shared" si="1"/>
        <v>0</v>
      </c>
      <c r="E109" s="18"/>
    </row>
    <row r="110" spans="1:5" s="9" customFormat="1" ht="19.5" hidden="1" thickBot="1" x14ac:dyDescent="0.35">
      <c r="A110" s="19"/>
      <c r="B110" s="17"/>
      <c r="C110" s="17"/>
      <c r="D110" s="17">
        <f t="shared" si="1"/>
        <v>0</v>
      </c>
      <c r="E110" s="18"/>
    </row>
    <row r="111" spans="1:5" s="9" customFormat="1" ht="19.5" hidden="1" thickBot="1" x14ac:dyDescent="0.35">
      <c r="A111" s="19"/>
      <c r="B111" s="17"/>
      <c r="C111" s="17"/>
      <c r="D111" s="17">
        <f t="shared" si="1"/>
        <v>0</v>
      </c>
      <c r="E111" s="18"/>
    </row>
    <row r="112" spans="1:5" s="9" customFormat="1" ht="19.5" hidden="1" thickBot="1" x14ac:dyDescent="0.35">
      <c r="A112" s="19"/>
      <c r="B112" s="17"/>
      <c r="C112" s="17"/>
      <c r="D112" s="17">
        <f t="shared" si="1"/>
        <v>0</v>
      </c>
      <c r="E112" s="18"/>
    </row>
    <row r="113" spans="1:5" s="9" customFormat="1" ht="19.5" hidden="1" thickBot="1" x14ac:dyDescent="0.35">
      <c r="A113" s="19"/>
      <c r="B113" s="17"/>
      <c r="C113" s="17"/>
      <c r="D113" s="17">
        <f t="shared" si="1"/>
        <v>0</v>
      </c>
      <c r="E113" s="18"/>
    </row>
    <row r="114" spans="1:5" s="9" customFormat="1" ht="19.5" hidden="1" thickBot="1" x14ac:dyDescent="0.35">
      <c r="A114" s="19"/>
      <c r="B114" s="17"/>
      <c r="C114" s="17"/>
      <c r="D114" s="17">
        <f t="shared" si="1"/>
        <v>0</v>
      </c>
      <c r="E114" s="18"/>
    </row>
    <row r="115" spans="1:5" s="9" customFormat="1" ht="19.5" hidden="1" thickBot="1" x14ac:dyDescent="0.35">
      <c r="A115" s="19"/>
      <c r="B115" s="17"/>
      <c r="C115" s="17"/>
      <c r="D115" s="17">
        <f t="shared" si="1"/>
        <v>0</v>
      </c>
      <c r="E115" s="18"/>
    </row>
    <row r="116" spans="1:5" s="9" customFormat="1" ht="19.5" hidden="1" thickBot="1" x14ac:dyDescent="0.35">
      <c r="A116" s="19"/>
      <c r="B116" s="17"/>
      <c r="C116" s="17"/>
      <c r="D116" s="17">
        <f t="shared" si="1"/>
        <v>0</v>
      </c>
      <c r="E116" s="18"/>
    </row>
    <row r="117" spans="1:5" ht="30" thickTop="1" thickBot="1" x14ac:dyDescent="0.5">
      <c r="A117" s="29" t="s">
        <v>9</v>
      </c>
      <c r="B117" s="30">
        <f>SUM(B6:B116)</f>
        <v>1043.78</v>
      </c>
      <c r="C117" s="30">
        <f>SUM(C6:C116)</f>
        <v>1043.78</v>
      </c>
      <c r="D117" s="30">
        <f>B117-C117</f>
        <v>0</v>
      </c>
      <c r="E117" s="31" t="s">
        <v>10</v>
      </c>
    </row>
    <row r="118" spans="1:5" ht="29.25" thickBot="1" x14ac:dyDescent="0.5">
      <c r="A118" s="32" t="s">
        <v>7</v>
      </c>
      <c r="B118" s="33">
        <f>B117-C117</f>
        <v>0</v>
      </c>
      <c r="C118" s="204"/>
      <c r="D118" s="205"/>
      <c r="E118" s="206"/>
    </row>
  </sheetData>
  <mergeCells count="4">
    <mergeCell ref="A1:E1"/>
    <mergeCell ref="A2:C2"/>
    <mergeCell ref="D2:E2"/>
    <mergeCell ref="C118:E118"/>
  </mergeCells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3924-332E-4157-9854-366F3FF9F767}">
  <sheetPr>
    <tabColor theme="9" tint="0.59999389629810485"/>
  </sheetPr>
  <dimension ref="A1:R770"/>
  <sheetViews>
    <sheetView showGridLines="0" rightToLeft="1" zoomScaleNormal="100" workbookViewId="0">
      <pane xSplit="1" ySplit="5" topLeftCell="B457" activePane="bottomRight" state="frozen"/>
      <selection pane="topRight" activeCell="B1" sqref="B1"/>
      <selection pane="bottomLeft" activeCell="A6" sqref="A6"/>
      <selection pane="bottomRight" activeCell="A463" sqref="A463:A466"/>
    </sheetView>
  </sheetViews>
  <sheetFormatPr defaultColWidth="9.140625" defaultRowHeight="28.5" x14ac:dyDescent="0.45"/>
  <cols>
    <col min="1" max="1" width="14.28515625" style="2" customWidth="1"/>
    <col min="2" max="2" width="18.7109375" style="2" customWidth="1"/>
    <col min="3" max="3" width="21.140625" style="2" bestFit="1" customWidth="1"/>
    <col min="4" max="5" width="11.5703125" style="2" customWidth="1"/>
    <col min="6" max="6" width="18.85546875" style="2" bestFit="1" customWidth="1"/>
    <col min="7" max="7" width="21.140625" style="2" bestFit="1" customWidth="1"/>
    <col min="8" max="9" width="11.5703125" style="2" customWidth="1"/>
    <col min="10" max="10" width="22.42578125" style="2" customWidth="1"/>
    <col min="11" max="11" width="42.7109375" style="2" customWidth="1"/>
    <col min="12" max="12" width="9.140625" style="2"/>
    <col min="13" max="13" width="14.28515625" style="2" bestFit="1" customWidth="1"/>
    <col min="14" max="14" width="17" style="2" bestFit="1" customWidth="1"/>
    <col min="15" max="15" width="18.28515625" style="2" customWidth="1"/>
    <col min="16" max="16" width="23.42578125" style="2" bestFit="1" customWidth="1"/>
    <col min="17" max="17" width="42.7109375" style="2" customWidth="1"/>
    <col min="18" max="16384" width="9.140625" style="2"/>
  </cols>
  <sheetData>
    <row r="1" spans="1:18" ht="36.75" thickBot="1" x14ac:dyDescent="0.5">
      <c r="A1" s="207" t="s">
        <v>115</v>
      </c>
      <c r="B1" s="208"/>
      <c r="C1" s="208"/>
      <c r="D1" s="208"/>
      <c r="E1" s="208"/>
      <c r="F1" s="208"/>
      <c r="G1" s="208"/>
      <c r="H1" s="208"/>
      <c r="I1" s="208"/>
      <c r="J1" s="208"/>
      <c r="K1" s="207"/>
      <c r="L1" s="1"/>
      <c r="M1" s="209"/>
      <c r="N1" s="209"/>
      <c r="O1" s="209"/>
      <c r="P1" s="209"/>
      <c r="Q1" s="209"/>
      <c r="R1" s="1"/>
    </row>
    <row r="2" spans="1:18" ht="29.25" thickBot="1" x14ac:dyDescent="0.5">
      <c r="A2" s="210" t="s">
        <v>0</v>
      </c>
      <c r="B2" s="210"/>
      <c r="C2" s="210"/>
      <c r="D2" s="210"/>
      <c r="E2" s="210"/>
      <c r="F2" s="210"/>
      <c r="G2" s="89"/>
      <c r="H2" s="89"/>
      <c r="I2" s="89"/>
      <c r="J2" s="211" t="str">
        <f>A1</f>
        <v>تحت التصنيع</v>
      </c>
      <c r="K2" s="211"/>
      <c r="L2" s="1"/>
      <c r="M2" s="212" t="s">
        <v>1</v>
      </c>
      <c r="N2" s="212"/>
      <c r="O2" s="212"/>
      <c r="P2" s="3"/>
      <c r="Q2" s="3"/>
      <c r="R2" s="1"/>
    </row>
    <row r="3" spans="1:18" s="9" customFormat="1" ht="18.75" x14ac:dyDescent="0.3">
      <c r="A3" s="4" t="s">
        <v>2</v>
      </c>
      <c r="B3" s="5"/>
      <c r="C3" s="217">
        <f>SUM(C375:C767)</f>
        <v>31854.32</v>
      </c>
      <c r="D3" s="5"/>
      <c r="E3" s="5"/>
      <c r="F3" s="5"/>
      <c r="G3" s="217">
        <f>SUM(G375:G767)</f>
        <v>28912.150000000005</v>
      </c>
      <c r="H3" s="5"/>
      <c r="I3" s="5"/>
      <c r="J3" s="5"/>
      <c r="K3" s="6"/>
      <c r="L3" s="7"/>
      <c r="M3" s="4"/>
      <c r="N3" s="8"/>
      <c r="O3" s="6"/>
      <c r="P3" s="6"/>
      <c r="Q3" s="6"/>
      <c r="R3" s="7"/>
    </row>
    <row r="4" spans="1:18" s="9" customFormat="1" ht="19.5" thickBot="1" x14ac:dyDescent="0.35">
      <c r="A4" s="4" t="s">
        <v>3</v>
      </c>
      <c r="B4" s="5"/>
      <c r="C4" s="218"/>
      <c r="D4" s="5"/>
      <c r="E4" s="5"/>
      <c r="F4" s="5"/>
      <c r="G4" s="218"/>
      <c r="H4" s="5"/>
      <c r="I4" s="5"/>
      <c r="J4" s="5"/>
      <c r="K4" s="6"/>
      <c r="L4" s="7"/>
      <c r="M4" s="4" t="s">
        <v>3</v>
      </c>
      <c r="N4" s="8"/>
      <c r="O4" s="6"/>
      <c r="P4" s="6"/>
      <c r="Q4" s="6"/>
      <c r="R4" s="7"/>
    </row>
    <row r="5" spans="1:18" s="9" customFormat="1" ht="19.5" thickBot="1" x14ac:dyDescent="0.35">
      <c r="A5" s="10" t="s">
        <v>4</v>
      </c>
      <c r="B5" s="107" t="s">
        <v>129</v>
      </c>
      <c r="C5" s="91">
        <v>750</v>
      </c>
      <c r="D5" s="94">
        <v>875</v>
      </c>
      <c r="E5" s="102">
        <v>995</v>
      </c>
      <c r="F5" s="108" t="s">
        <v>130</v>
      </c>
      <c r="G5" s="91">
        <v>750</v>
      </c>
      <c r="H5" s="94">
        <v>875</v>
      </c>
      <c r="I5" s="97">
        <v>995</v>
      </c>
      <c r="J5" s="11" t="s">
        <v>7</v>
      </c>
      <c r="K5" s="12" t="s">
        <v>8</v>
      </c>
      <c r="L5" s="7"/>
      <c r="M5" s="10" t="s">
        <v>4</v>
      </c>
      <c r="N5" s="13" t="s">
        <v>108</v>
      </c>
      <c r="O5" s="13" t="s">
        <v>109</v>
      </c>
      <c r="P5" s="13" t="s">
        <v>7</v>
      </c>
      <c r="Q5" s="12" t="s">
        <v>8</v>
      </c>
      <c r="R5" s="7"/>
    </row>
    <row r="6" spans="1:18" s="9" customFormat="1" ht="19.5" thickTop="1" x14ac:dyDescent="0.3">
      <c r="A6" s="14"/>
      <c r="B6" s="15">
        <v>1256.48</v>
      </c>
      <c r="C6" s="92"/>
      <c r="D6" s="95"/>
      <c r="E6" s="103"/>
      <c r="F6" s="100">
        <f t="shared" ref="F6:F7" si="0">(G6*750/995)+(H6*875/995)+I6</f>
        <v>0</v>
      </c>
      <c r="G6" s="92"/>
      <c r="H6" s="95"/>
      <c r="I6" s="98"/>
      <c r="J6" s="15">
        <f>B6-F6</f>
        <v>1256.48</v>
      </c>
      <c r="K6" s="16"/>
      <c r="L6" s="7"/>
      <c r="M6" s="14"/>
      <c r="N6" s="34"/>
      <c r="O6" s="34"/>
      <c r="P6" s="34">
        <f>N6-O6</f>
        <v>0</v>
      </c>
      <c r="Q6" s="16"/>
      <c r="R6" s="7"/>
    </row>
    <row r="7" spans="1:18" s="9" customFormat="1" ht="18.75" x14ac:dyDescent="0.3">
      <c r="A7" s="14">
        <v>46157</v>
      </c>
      <c r="B7" s="17">
        <f>2536.95+145.95</f>
        <v>2682.8999999999996</v>
      </c>
      <c r="C7" s="93"/>
      <c r="D7" s="96"/>
      <c r="E7" s="104"/>
      <c r="F7" s="100">
        <f t="shared" si="0"/>
        <v>0</v>
      </c>
      <c r="G7" s="93"/>
      <c r="H7" s="96"/>
      <c r="I7" s="99"/>
      <c r="J7" s="17">
        <f t="shared" ref="J7:J70" si="1">J6+B7-F7</f>
        <v>3939.3799999999997</v>
      </c>
      <c r="K7" s="16"/>
      <c r="L7" s="7"/>
      <c r="M7" s="14"/>
      <c r="N7" s="35"/>
      <c r="O7" s="35"/>
      <c r="P7" s="35">
        <f t="shared" ref="P7:P70" si="2">P6+N7-O7</f>
        <v>0</v>
      </c>
      <c r="Q7" s="18"/>
      <c r="R7" s="7"/>
    </row>
    <row r="8" spans="1:18" s="9" customFormat="1" ht="18.75" x14ac:dyDescent="0.3">
      <c r="A8" s="14">
        <v>46157</v>
      </c>
      <c r="B8" s="17"/>
      <c r="C8" s="93"/>
      <c r="D8" s="96"/>
      <c r="E8" s="104"/>
      <c r="F8" s="100">
        <f>(G8*748/995)+(H8*875/995)+I8</f>
        <v>583.34978894472363</v>
      </c>
      <c r="G8" s="93">
        <f>193.64+582.34</f>
        <v>775.98</v>
      </c>
      <c r="H8" s="96"/>
      <c r="I8" s="99"/>
      <c r="J8" s="17">
        <f t="shared" si="1"/>
        <v>3356.0302110552761</v>
      </c>
      <c r="K8" s="18" t="s">
        <v>150</v>
      </c>
      <c r="L8" s="7"/>
      <c r="M8" s="14"/>
      <c r="N8" s="35"/>
      <c r="O8" s="35"/>
      <c r="P8" s="35">
        <f t="shared" si="2"/>
        <v>0</v>
      </c>
      <c r="Q8" s="18"/>
      <c r="R8" s="7"/>
    </row>
    <row r="9" spans="1:18" s="9" customFormat="1" ht="18.75" x14ac:dyDescent="0.3">
      <c r="A9" s="14">
        <v>46157</v>
      </c>
      <c r="B9" s="17"/>
      <c r="C9" s="93"/>
      <c r="D9" s="96"/>
      <c r="E9" s="104"/>
      <c r="F9" s="100">
        <f t="shared" ref="F9:F72" si="3">(G9*748/995)+(H9*875/995)+I9</f>
        <v>1298.7610452261306</v>
      </c>
      <c r="G9" s="93">
        <v>1727.63</v>
      </c>
      <c r="H9" s="96"/>
      <c r="I9" s="99"/>
      <c r="J9" s="17">
        <f t="shared" si="1"/>
        <v>2057.2691658291455</v>
      </c>
      <c r="K9" s="18" t="s">
        <v>140</v>
      </c>
      <c r="L9" s="7"/>
      <c r="M9" s="14"/>
      <c r="N9" s="35"/>
      <c r="O9" s="35"/>
      <c r="P9" s="35">
        <f t="shared" si="2"/>
        <v>0</v>
      </c>
      <c r="Q9" s="18"/>
      <c r="R9" s="7"/>
    </row>
    <row r="10" spans="1:18" s="9" customFormat="1" ht="18.75" x14ac:dyDescent="0.3">
      <c r="A10" s="14">
        <v>46161</v>
      </c>
      <c r="B10" s="17">
        <v>834.16</v>
      </c>
      <c r="C10" s="93"/>
      <c r="D10" s="96"/>
      <c r="E10" s="104"/>
      <c r="F10" s="100">
        <f t="shared" si="3"/>
        <v>0</v>
      </c>
      <c r="G10" s="93"/>
      <c r="H10" s="96"/>
      <c r="I10" s="99"/>
      <c r="J10" s="17">
        <f t="shared" si="1"/>
        <v>2891.4291658291454</v>
      </c>
      <c r="K10" s="18" t="s">
        <v>142</v>
      </c>
      <c r="L10" s="7"/>
      <c r="M10" s="19"/>
      <c r="N10" s="35"/>
      <c r="O10" s="35"/>
      <c r="P10" s="35">
        <f t="shared" si="2"/>
        <v>0</v>
      </c>
      <c r="Q10" s="18"/>
      <c r="R10" s="7"/>
    </row>
    <row r="11" spans="1:18" s="9" customFormat="1" ht="18.75" x14ac:dyDescent="0.3">
      <c r="A11" s="14">
        <v>46161</v>
      </c>
      <c r="B11" s="17">
        <f t="shared" ref="B11:B22" si="4">(C11*748/995)+(D11*873/995)+E11</f>
        <v>1256.121286432161</v>
      </c>
      <c r="C11" s="93">
        <v>1670.91</v>
      </c>
      <c r="D11" s="96"/>
      <c r="E11" s="104"/>
      <c r="F11" s="100">
        <f t="shared" si="3"/>
        <v>0</v>
      </c>
      <c r="G11" s="93"/>
      <c r="H11" s="96"/>
      <c r="I11" s="99"/>
      <c r="J11" s="17">
        <f t="shared" si="1"/>
        <v>4147.5504522613064</v>
      </c>
      <c r="K11" s="18" t="s">
        <v>149</v>
      </c>
      <c r="L11" s="7"/>
      <c r="M11" s="19"/>
      <c r="N11" s="35"/>
      <c r="O11" s="35"/>
      <c r="P11" s="35">
        <f t="shared" si="2"/>
        <v>0</v>
      </c>
      <c r="Q11" s="18"/>
      <c r="R11" s="7"/>
    </row>
    <row r="12" spans="1:18" s="9" customFormat="1" ht="18.75" x14ac:dyDescent="0.3">
      <c r="A12" s="14">
        <v>46161</v>
      </c>
      <c r="B12" s="17">
        <f t="shared" si="4"/>
        <v>149.99843216080401</v>
      </c>
      <c r="C12" s="93">
        <v>199.53</v>
      </c>
      <c r="D12" s="96"/>
      <c r="E12" s="104"/>
      <c r="F12" s="100">
        <f t="shared" si="3"/>
        <v>0</v>
      </c>
      <c r="G12" s="93"/>
      <c r="H12" s="96"/>
      <c r="I12" s="99"/>
      <c r="J12" s="17">
        <f t="shared" si="1"/>
        <v>4297.5488844221109</v>
      </c>
      <c r="K12" s="18" t="s">
        <v>148</v>
      </c>
      <c r="L12" s="7"/>
      <c r="M12" s="19"/>
      <c r="N12" s="35"/>
      <c r="O12" s="35"/>
      <c r="P12" s="35">
        <f t="shared" si="2"/>
        <v>0</v>
      </c>
      <c r="Q12" s="20"/>
      <c r="R12" s="7"/>
    </row>
    <row r="13" spans="1:18" s="9" customFormat="1" ht="18.75" x14ac:dyDescent="0.3">
      <c r="A13" s="19">
        <v>46163</v>
      </c>
      <c r="B13" s="17">
        <f t="shared" si="4"/>
        <v>0</v>
      </c>
      <c r="C13" s="93"/>
      <c r="D13" s="96"/>
      <c r="E13" s="104"/>
      <c r="F13" s="100">
        <f t="shared" si="3"/>
        <v>162.90613065326633</v>
      </c>
      <c r="G13" s="93">
        <v>216.7</v>
      </c>
      <c r="H13" s="96"/>
      <c r="I13" s="99"/>
      <c r="J13" s="17">
        <f t="shared" si="1"/>
        <v>4134.6427537688442</v>
      </c>
      <c r="K13" s="16" t="s">
        <v>152</v>
      </c>
      <c r="L13" s="7"/>
      <c r="M13" s="19"/>
      <c r="N13" s="35"/>
      <c r="O13" s="35"/>
      <c r="P13" s="35">
        <f t="shared" si="2"/>
        <v>0</v>
      </c>
      <c r="Q13" s="20"/>
      <c r="R13" s="7"/>
    </row>
    <row r="14" spans="1:18" s="9" customFormat="1" ht="18.75" x14ac:dyDescent="0.3">
      <c r="A14" s="19">
        <v>46163</v>
      </c>
      <c r="B14" s="17">
        <f t="shared" si="4"/>
        <v>162.90613065326633</v>
      </c>
      <c r="C14" s="93">
        <v>216.7</v>
      </c>
      <c r="D14" s="96"/>
      <c r="E14" s="104"/>
      <c r="F14" s="100">
        <f t="shared" si="3"/>
        <v>0</v>
      </c>
      <c r="G14" s="93"/>
      <c r="H14" s="96"/>
      <c r="I14" s="99"/>
      <c r="J14" s="17">
        <f t="shared" si="1"/>
        <v>4297.5488844221109</v>
      </c>
      <c r="K14" s="18" t="s">
        <v>154</v>
      </c>
      <c r="L14" s="7"/>
      <c r="M14" s="19"/>
      <c r="N14" s="35"/>
      <c r="O14" s="35"/>
      <c r="P14" s="35">
        <f t="shared" si="2"/>
        <v>0</v>
      </c>
      <c r="Q14" s="20"/>
      <c r="R14" s="7"/>
    </row>
    <row r="15" spans="1:18" s="9" customFormat="1" ht="18.75" x14ac:dyDescent="0.3">
      <c r="A15" s="19">
        <v>46163</v>
      </c>
      <c r="B15" s="17">
        <f t="shared" si="4"/>
        <v>199.99790954773871</v>
      </c>
      <c r="C15" s="93">
        <v>266.04000000000002</v>
      </c>
      <c r="D15" s="96"/>
      <c r="E15" s="104"/>
      <c r="F15" s="100">
        <f t="shared" si="3"/>
        <v>0</v>
      </c>
      <c r="G15" s="93"/>
      <c r="H15" s="96"/>
      <c r="I15" s="99"/>
      <c r="J15" s="17">
        <f t="shared" si="1"/>
        <v>4497.5467939698492</v>
      </c>
      <c r="K15" s="18" t="s">
        <v>155</v>
      </c>
      <c r="L15" s="7"/>
      <c r="M15" s="19"/>
      <c r="N15" s="35"/>
      <c r="O15" s="35"/>
      <c r="P15" s="35">
        <f t="shared" si="2"/>
        <v>0</v>
      </c>
      <c r="Q15" s="20"/>
      <c r="R15" s="7"/>
    </row>
    <row r="16" spans="1:18" s="9" customFormat="1" ht="18.75" x14ac:dyDescent="0.3">
      <c r="A16" s="19">
        <v>46164</v>
      </c>
      <c r="B16" s="17">
        <f t="shared" si="4"/>
        <v>100.23</v>
      </c>
      <c r="C16" s="93"/>
      <c r="D16" s="96"/>
      <c r="E16" s="104">
        <v>100.23</v>
      </c>
      <c r="F16" s="100">
        <f t="shared" si="3"/>
        <v>0</v>
      </c>
      <c r="G16" s="93"/>
      <c r="H16" s="96"/>
      <c r="I16" s="99"/>
      <c r="J16" s="17">
        <f t="shared" si="1"/>
        <v>4597.7767939698488</v>
      </c>
      <c r="K16" s="18" t="s">
        <v>156</v>
      </c>
      <c r="L16" s="7"/>
      <c r="M16" s="19"/>
      <c r="N16" s="35"/>
      <c r="O16" s="35"/>
      <c r="P16" s="35">
        <f t="shared" si="2"/>
        <v>0</v>
      </c>
      <c r="Q16" s="20"/>
      <c r="R16" s="7"/>
    </row>
    <row r="17" spans="1:18" s="9" customFormat="1" ht="18.75" x14ac:dyDescent="0.3">
      <c r="A17" s="19">
        <v>46164</v>
      </c>
      <c r="B17" s="17">
        <f t="shared" si="4"/>
        <v>400.0033366834171</v>
      </c>
      <c r="C17" s="93">
        <v>532.09</v>
      </c>
      <c r="D17" s="96"/>
      <c r="E17" s="104"/>
      <c r="F17" s="100">
        <f t="shared" si="3"/>
        <v>0</v>
      </c>
      <c r="G17" s="93"/>
      <c r="H17" s="96"/>
      <c r="I17" s="99"/>
      <c r="J17" s="17">
        <f t="shared" si="1"/>
        <v>4997.7801306532656</v>
      </c>
      <c r="K17" s="18" t="s">
        <v>166</v>
      </c>
      <c r="L17" s="7"/>
      <c r="M17" s="19"/>
      <c r="N17" s="35"/>
      <c r="O17" s="35"/>
      <c r="P17" s="35">
        <f t="shared" si="2"/>
        <v>0</v>
      </c>
      <c r="Q17" s="20"/>
      <c r="R17" s="7"/>
    </row>
    <row r="18" spans="1:18" s="9" customFormat="1" ht="18.75" x14ac:dyDescent="0.3">
      <c r="A18" s="19">
        <v>46167</v>
      </c>
      <c r="B18" s="17">
        <f t="shared" si="4"/>
        <v>0</v>
      </c>
      <c r="C18" s="93"/>
      <c r="D18" s="96"/>
      <c r="E18" s="104"/>
      <c r="F18" s="100">
        <f t="shared" si="3"/>
        <v>19.60586934673367</v>
      </c>
      <c r="G18" s="93">
        <v>26.08</v>
      </c>
      <c r="H18" s="96"/>
      <c r="I18" s="99"/>
      <c r="J18" s="17">
        <f t="shared" si="1"/>
        <v>4978.1742613065317</v>
      </c>
      <c r="K18" s="18" t="s">
        <v>105</v>
      </c>
      <c r="L18" s="7"/>
      <c r="M18" s="19"/>
      <c r="N18" s="35"/>
      <c r="O18" s="35"/>
      <c r="P18" s="35">
        <f t="shared" si="2"/>
        <v>0</v>
      </c>
      <c r="Q18" s="20"/>
      <c r="R18" s="7"/>
    </row>
    <row r="19" spans="1:18" s="9" customFormat="1" ht="18.75" x14ac:dyDescent="0.3">
      <c r="A19" s="19">
        <v>46168</v>
      </c>
      <c r="B19" s="17">
        <f t="shared" si="4"/>
        <v>0</v>
      </c>
      <c r="C19" s="93"/>
      <c r="D19" s="96"/>
      <c r="E19" s="104"/>
      <c r="F19" s="100">
        <f t="shared" si="3"/>
        <v>29.296040201005024</v>
      </c>
      <c r="G19" s="93">
        <v>38.97</v>
      </c>
      <c r="H19" s="96"/>
      <c r="I19" s="99"/>
      <c r="J19" s="17">
        <f t="shared" si="1"/>
        <v>4948.8782211055268</v>
      </c>
      <c r="K19" s="18" t="s">
        <v>105</v>
      </c>
      <c r="L19" s="7"/>
      <c r="M19" s="19"/>
      <c r="N19" s="35"/>
      <c r="O19" s="35"/>
      <c r="P19" s="35">
        <f t="shared" si="2"/>
        <v>0</v>
      </c>
      <c r="Q19" s="20"/>
      <c r="R19" s="7"/>
    </row>
    <row r="20" spans="1:18" s="9" customFormat="1" ht="18.75" x14ac:dyDescent="0.3">
      <c r="A20" s="19">
        <v>46168</v>
      </c>
      <c r="B20" s="17">
        <f t="shared" si="4"/>
        <v>0</v>
      </c>
      <c r="C20" s="93"/>
      <c r="D20" s="96"/>
      <c r="E20" s="104"/>
      <c r="F20" s="100">
        <f t="shared" si="3"/>
        <v>1472.387256281407</v>
      </c>
      <c r="G20" s="93">
        <v>1958.59</v>
      </c>
      <c r="H20" s="96"/>
      <c r="I20" s="99"/>
      <c r="J20" s="17">
        <f t="shared" si="1"/>
        <v>3476.4909648241201</v>
      </c>
      <c r="K20" s="18" t="s">
        <v>198</v>
      </c>
      <c r="L20" s="7"/>
      <c r="M20" s="19"/>
      <c r="N20" s="35"/>
      <c r="O20" s="35"/>
      <c r="P20" s="35">
        <f t="shared" si="2"/>
        <v>0</v>
      </c>
      <c r="Q20" s="20"/>
      <c r="R20" s="7"/>
    </row>
    <row r="21" spans="1:18" s="9" customFormat="1" ht="18.75" x14ac:dyDescent="0.3">
      <c r="A21" s="19">
        <v>46168</v>
      </c>
      <c r="B21" s="17">
        <f t="shared" si="4"/>
        <v>0</v>
      </c>
      <c r="C21" s="93"/>
      <c r="D21" s="96"/>
      <c r="E21" s="104"/>
      <c r="F21" s="100">
        <f t="shared" si="3"/>
        <v>23.537567839195976</v>
      </c>
      <c r="G21" s="93">
        <v>31.31</v>
      </c>
      <c r="H21" s="96"/>
      <c r="I21" s="99"/>
      <c r="J21" s="17">
        <f t="shared" si="1"/>
        <v>3452.953396984924</v>
      </c>
      <c r="K21" s="18" t="s">
        <v>105</v>
      </c>
      <c r="L21" s="7"/>
      <c r="M21" s="19"/>
      <c r="N21" s="35"/>
      <c r="O21" s="35"/>
      <c r="P21" s="35">
        <f t="shared" si="2"/>
        <v>0</v>
      </c>
      <c r="Q21" s="20"/>
      <c r="R21" s="7"/>
    </row>
    <row r="22" spans="1:18" s="9" customFormat="1" ht="18.75" x14ac:dyDescent="0.3">
      <c r="A22" s="19">
        <v>46168</v>
      </c>
      <c r="B22" s="17">
        <f t="shared" si="4"/>
        <v>1775.8948341708544</v>
      </c>
      <c r="C22" s="93">
        <v>2362.3200000000002</v>
      </c>
      <c r="D22" s="96"/>
      <c r="E22" s="104"/>
      <c r="F22" s="100">
        <f t="shared" si="3"/>
        <v>0</v>
      </c>
      <c r="G22" s="93"/>
      <c r="H22" s="96"/>
      <c r="I22" s="99"/>
      <c r="J22" s="17">
        <f t="shared" si="1"/>
        <v>5228.8482311557782</v>
      </c>
      <c r="K22" s="18"/>
      <c r="L22" s="7"/>
      <c r="M22" s="19"/>
      <c r="N22" s="35"/>
      <c r="O22" s="35"/>
      <c r="P22" s="35">
        <f t="shared" si="2"/>
        <v>0</v>
      </c>
      <c r="Q22" s="20"/>
      <c r="R22" s="7"/>
    </row>
    <row r="23" spans="1:18" s="9" customFormat="1" ht="18.75" x14ac:dyDescent="0.3">
      <c r="A23" s="19">
        <v>46176</v>
      </c>
      <c r="B23" s="17">
        <f t="shared" ref="B23:B82" si="5">(C23*748/995)+(D23*873/995)+E23</f>
        <v>0</v>
      </c>
      <c r="C23" s="93"/>
      <c r="D23" s="96"/>
      <c r="E23" s="104"/>
      <c r="F23" s="100">
        <f t="shared" si="3"/>
        <v>122.01045226130654</v>
      </c>
      <c r="G23" s="93">
        <v>162.30000000000001</v>
      </c>
      <c r="H23" s="96"/>
      <c r="I23" s="99"/>
      <c r="J23" s="17">
        <f t="shared" si="1"/>
        <v>5106.8377788944717</v>
      </c>
      <c r="K23" s="18" t="s">
        <v>105</v>
      </c>
      <c r="L23" s="7"/>
      <c r="M23" s="19"/>
      <c r="N23" s="35"/>
      <c r="O23" s="35"/>
      <c r="P23" s="35">
        <f t="shared" si="2"/>
        <v>0</v>
      </c>
      <c r="Q23" s="20"/>
      <c r="R23" s="7"/>
    </row>
    <row r="24" spans="1:18" s="9" customFormat="1" ht="18.75" x14ac:dyDescent="0.3">
      <c r="A24" s="19">
        <v>46176</v>
      </c>
      <c r="B24" s="17">
        <f t="shared" si="5"/>
        <v>60.772180904522614</v>
      </c>
      <c r="C24" s="93">
        <v>80.84</v>
      </c>
      <c r="D24" s="96"/>
      <c r="E24" s="104"/>
      <c r="F24" s="100">
        <f t="shared" si="3"/>
        <v>0</v>
      </c>
      <c r="G24" s="93"/>
      <c r="H24" s="96"/>
      <c r="I24" s="99"/>
      <c r="J24" s="17">
        <f t="shared" si="1"/>
        <v>5167.6099597989942</v>
      </c>
      <c r="K24" s="18" t="s">
        <v>222</v>
      </c>
      <c r="L24" s="7"/>
      <c r="M24" s="19"/>
      <c r="N24" s="35"/>
      <c r="O24" s="35"/>
      <c r="P24" s="35">
        <f t="shared" si="2"/>
        <v>0</v>
      </c>
      <c r="Q24" s="20"/>
      <c r="R24" s="7"/>
    </row>
    <row r="25" spans="1:18" s="9" customFormat="1" ht="18.75" x14ac:dyDescent="0.3">
      <c r="A25" s="19">
        <v>46176</v>
      </c>
      <c r="B25" s="17">
        <f t="shared" si="5"/>
        <v>0</v>
      </c>
      <c r="C25" s="93"/>
      <c r="D25" s="96"/>
      <c r="E25" s="104"/>
      <c r="F25" s="100">
        <f t="shared" si="3"/>
        <v>17.019819095477388</v>
      </c>
      <c r="G25" s="93">
        <v>22.64</v>
      </c>
      <c r="H25" s="96"/>
      <c r="I25" s="99"/>
      <c r="J25" s="17">
        <f t="shared" si="1"/>
        <v>5150.5901407035171</v>
      </c>
      <c r="K25" s="18" t="s">
        <v>105</v>
      </c>
      <c r="L25" s="7"/>
      <c r="M25" s="19"/>
      <c r="N25" s="35"/>
      <c r="O25" s="35"/>
      <c r="P25" s="35">
        <f t="shared" si="2"/>
        <v>0</v>
      </c>
      <c r="Q25" s="20"/>
      <c r="R25" s="7"/>
    </row>
    <row r="26" spans="1:18" s="9" customFormat="1" ht="18.75" x14ac:dyDescent="0.3">
      <c r="A26" s="19">
        <v>46176</v>
      </c>
      <c r="B26" s="17">
        <f t="shared" si="5"/>
        <v>0</v>
      </c>
      <c r="C26" s="93"/>
      <c r="D26" s="96"/>
      <c r="E26" s="104"/>
      <c r="F26" s="100">
        <f t="shared" si="3"/>
        <v>1834.2237989949749</v>
      </c>
      <c r="G26" s="93">
        <v>2439.91</v>
      </c>
      <c r="H26" s="96"/>
      <c r="I26" s="99"/>
      <c r="J26" s="17">
        <f t="shared" si="1"/>
        <v>3316.3663417085422</v>
      </c>
      <c r="K26" s="18" t="s">
        <v>224</v>
      </c>
      <c r="L26" s="7"/>
      <c r="M26" s="19"/>
      <c r="N26" s="35"/>
      <c r="O26" s="35"/>
      <c r="P26" s="35">
        <f t="shared" si="2"/>
        <v>0</v>
      </c>
      <c r="Q26" s="20"/>
      <c r="R26" s="7"/>
    </row>
    <row r="27" spans="1:18" s="9" customFormat="1" ht="18.75" x14ac:dyDescent="0.3">
      <c r="A27" s="19">
        <v>46176</v>
      </c>
      <c r="B27" s="17">
        <f t="shared" si="5"/>
        <v>0</v>
      </c>
      <c r="C27" s="93"/>
      <c r="D27" s="96"/>
      <c r="E27" s="104"/>
      <c r="F27" s="100">
        <f t="shared" si="3"/>
        <v>10.464482412060301</v>
      </c>
      <c r="G27" s="93">
        <v>13.92</v>
      </c>
      <c r="H27" s="96"/>
      <c r="I27" s="99"/>
      <c r="J27" s="17">
        <f t="shared" si="1"/>
        <v>3305.9018592964821</v>
      </c>
      <c r="K27" s="18" t="s">
        <v>222</v>
      </c>
      <c r="L27" s="7"/>
      <c r="M27" s="19"/>
      <c r="N27" s="35"/>
      <c r="O27" s="35"/>
      <c r="P27" s="35">
        <f t="shared" si="2"/>
        <v>0</v>
      </c>
      <c r="Q27" s="20"/>
      <c r="R27" s="7"/>
    </row>
    <row r="28" spans="1:18" s="9" customFormat="1" ht="18.75" x14ac:dyDescent="0.3">
      <c r="A28" s="19">
        <v>46177</v>
      </c>
      <c r="B28" s="17">
        <f t="shared" si="5"/>
        <v>11.193688442211057</v>
      </c>
      <c r="C28" s="93">
        <v>14.89</v>
      </c>
      <c r="D28" s="96"/>
      <c r="E28" s="104"/>
      <c r="F28" s="100">
        <f t="shared" si="3"/>
        <v>0</v>
      </c>
      <c r="G28" s="93"/>
      <c r="H28" s="96"/>
      <c r="I28" s="99"/>
      <c r="J28" s="17">
        <f t="shared" si="1"/>
        <v>3317.0955477386933</v>
      </c>
      <c r="K28" s="18" t="s">
        <v>225</v>
      </c>
      <c r="L28" s="7"/>
      <c r="M28" s="19"/>
      <c r="N28" s="35"/>
      <c r="O28" s="35"/>
      <c r="P28" s="35">
        <f t="shared" si="2"/>
        <v>0</v>
      </c>
      <c r="Q28" s="20"/>
      <c r="R28" s="7"/>
    </row>
    <row r="29" spans="1:18" s="9" customFormat="1" ht="18.75" x14ac:dyDescent="0.3">
      <c r="A29" s="19">
        <v>46177</v>
      </c>
      <c r="B29" s="17">
        <f t="shared" si="5"/>
        <v>11.802613065326634</v>
      </c>
      <c r="C29" s="93">
        <v>15.7</v>
      </c>
      <c r="D29" s="96"/>
      <c r="E29" s="104"/>
      <c r="F29" s="100">
        <f t="shared" si="3"/>
        <v>0</v>
      </c>
      <c r="G29" s="93"/>
      <c r="H29" s="96"/>
      <c r="I29" s="99"/>
      <c r="J29" s="17">
        <f t="shared" si="1"/>
        <v>3328.8981608040199</v>
      </c>
      <c r="K29" s="18" t="s">
        <v>225</v>
      </c>
      <c r="L29" s="7"/>
      <c r="M29" s="19"/>
      <c r="N29" s="35"/>
      <c r="O29" s="35"/>
      <c r="P29" s="35">
        <f t="shared" si="2"/>
        <v>0</v>
      </c>
      <c r="Q29" s="20"/>
      <c r="R29" s="7"/>
    </row>
    <row r="30" spans="1:18" s="9" customFormat="1" ht="18.75" x14ac:dyDescent="0.3">
      <c r="A30" s="19">
        <v>46177</v>
      </c>
      <c r="B30" s="17">
        <f t="shared" si="5"/>
        <v>49.886713567839195</v>
      </c>
      <c r="C30" s="93">
        <v>66.36</v>
      </c>
      <c r="D30" s="96"/>
      <c r="E30" s="104"/>
      <c r="F30" s="100">
        <f t="shared" si="3"/>
        <v>0</v>
      </c>
      <c r="G30" s="93"/>
      <c r="H30" s="96"/>
      <c r="I30" s="99"/>
      <c r="J30" s="17">
        <f t="shared" si="1"/>
        <v>3378.7848743718591</v>
      </c>
      <c r="K30" s="18" t="s">
        <v>226</v>
      </c>
      <c r="L30" s="7"/>
      <c r="M30" s="19"/>
      <c r="N30" s="35"/>
      <c r="O30" s="35"/>
      <c r="P30" s="35">
        <f t="shared" si="2"/>
        <v>0</v>
      </c>
      <c r="Q30" s="20"/>
      <c r="R30" s="7"/>
    </row>
    <row r="31" spans="1:18" s="9" customFormat="1" ht="18.75" x14ac:dyDescent="0.3">
      <c r="A31" s="19">
        <v>46177</v>
      </c>
      <c r="B31" s="17">
        <f t="shared" si="5"/>
        <v>0</v>
      </c>
      <c r="C31" s="93"/>
      <c r="D31" s="96"/>
      <c r="E31" s="104"/>
      <c r="F31" s="100">
        <f t="shared" si="3"/>
        <v>688.46822110552762</v>
      </c>
      <c r="G31" s="93">
        <v>915.81</v>
      </c>
      <c r="H31" s="96"/>
      <c r="I31" s="99"/>
      <c r="J31" s="17">
        <f t="shared" si="1"/>
        <v>2690.3166532663317</v>
      </c>
      <c r="K31" s="18" t="s">
        <v>228</v>
      </c>
      <c r="L31" s="7"/>
      <c r="M31" s="19"/>
      <c r="N31" s="35"/>
      <c r="O31" s="35"/>
      <c r="P31" s="35">
        <f t="shared" si="2"/>
        <v>0</v>
      </c>
      <c r="Q31" s="20"/>
      <c r="R31" s="7"/>
    </row>
    <row r="32" spans="1:18" s="9" customFormat="1" ht="18.75" x14ac:dyDescent="0.3">
      <c r="A32" s="19">
        <v>46178</v>
      </c>
      <c r="B32" s="17">
        <f t="shared" si="5"/>
        <v>7.6228341708542713</v>
      </c>
      <c r="C32" s="93">
        <v>10.14</v>
      </c>
      <c r="D32" s="96"/>
      <c r="E32" s="104"/>
      <c r="F32" s="100">
        <f t="shared" si="3"/>
        <v>0</v>
      </c>
      <c r="G32" s="93"/>
      <c r="H32" s="96"/>
      <c r="I32" s="99"/>
      <c r="J32" s="17">
        <f t="shared" si="1"/>
        <v>2697.939487437186</v>
      </c>
      <c r="K32" s="18" t="s">
        <v>225</v>
      </c>
      <c r="L32" s="7"/>
      <c r="M32" s="19"/>
      <c r="N32" s="35"/>
      <c r="O32" s="35"/>
      <c r="P32" s="35">
        <f t="shared" si="2"/>
        <v>0</v>
      </c>
      <c r="Q32" s="20"/>
      <c r="R32" s="7"/>
    </row>
    <row r="33" spans="1:18" s="9" customFormat="1" ht="18.75" x14ac:dyDescent="0.3">
      <c r="A33" s="19">
        <v>46181</v>
      </c>
      <c r="B33" s="17">
        <f t="shared" si="5"/>
        <v>3308.3852060301506</v>
      </c>
      <c r="C33" s="93">
        <v>4400.8599999999997</v>
      </c>
      <c r="D33" s="96"/>
      <c r="E33" s="104"/>
      <c r="F33" s="100"/>
      <c r="G33" s="93"/>
      <c r="H33" s="96"/>
      <c r="I33" s="99"/>
      <c r="J33" s="17">
        <f t="shared" si="1"/>
        <v>6006.3246934673371</v>
      </c>
      <c r="K33" s="18" t="s">
        <v>273</v>
      </c>
      <c r="L33" s="7"/>
      <c r="M33" s="19"/>
      <c r="N33" s="35"/>
      <c r="O33" s="35"/>
      <c r="P33" s="35">
        <f t="shared" si="2"/>
        <v>0</v>
      </c>
      <c r="Q33" s="20"/>
      <c r="R33" s="7"/>
    </row>
    <row r="34" spans="1:18" s="9" customFormat="1" ht="18.75" x14ac:dyDescent="0.3">
      <c r="A34" s="19">
        <v>46181</v>
      </c>
      <c r="B34" s="17">
        <f t="shared" si="5"/>
        <v>0</v>
      </c>
      <c r="C34" s="93"/>
      <c r="D34" s="96"/>
      <c r="E34" s="104"/>
      <c r="F34" s="100">
        <f t="shared" si="3"/>
        <v>277.58693467336684</v>
      </c>
      <c r="G34" s="93">
        <v>369.25</v>
      </c>
      <c r="H34" s="96"/>
      <c r="I34" s="99"/>
      <c r="J34" s="17">
        <f t="shared" si="1"/>
        <v>5728.73775879397</v>
      </c>
      <c r="K34" s="18" t="s">
        <v>105</v>
      </c>
      <c r="L34" s="7"/>
      <c r="M34" s="19"/>
      <c r="N34" s="35"/>
      <c r="O34" s="35"/>
      <c r="P34" s="35">
        <f t="shared" si="2"/>
        <v>0</v>
      </c>
      <c r="Q34" s="20"/>
      <c r="R34" s="7"/>
    </row>
    <row r="35" spans="1:18" s="9" customFormat="1" ht="18.75" x14ac:dyDescent="0.3">
      <c r="A35" s="19">
        <v>46182</v>
      </c>
      <c r="B35" s="17">
        <f t="shared" si="5"/>
        <v>500.0473969849246</v>
      </c>
      <c r="C35" s="93">
        <v>665.17</v>
      </c>
      <c r="D35" s="96"/>
      <c r="E35" s="104"/>
      <c r="F35" s="100">
        <f t="shared" si="3"/>
        <v>0</v>
      </c>
      <c r="G35" s="93"/>
      <c r="H35" s="96"/>
      <c r="I35" s="99"/>
      <c r="J35" s="17">
        <f t="shared" si="1"/>
        <v>6228.7851557788945</v>
      </c>
      <c r="K35" s="18" t="s">
        <v>258</v>
      </c>
      <c r="L35" s="7"/>
      <c r="M35" s="19"/>
      <c r="N35" s="35"/>
      <c r="O35" s="35"/>
      <c r="P35" s="35">
        <f t="shared" si="2"/>
        <v>0</v>
      </c>
      <c r="Q35" s="20"/>
      <c r="R35" s="7"/>
    </row>
    <row r="36" spans="1:18" s="9" customFormat="1" ht="18.75" x14ac:dyDescent="0.3">
      <c r="A36" s="19">
        <v>46183</v>
      </c>
      <c r="B36" s="17">
        <f t="shared" si="5"/>
        <v>0</v>
      </c>
      <c r="C36" s="93"/>
      <c r="D36" s="96"/>
      <c r="E36" s="104"/>
      <c r="F36" s="100">
        <f t="shared" si="3"/>
        <v>2547.1241809045227</v>
      </c>
      <c r="G36" s="93">
        <v>3388.22</v>
      </c>
      <c r="H36" s="96"/>
      <c r="I36" s="99"/>
      <c r="J36" s="17">
        <f t="shared" si="1"/>
        <v>3681.6609748743717</v>
      </c>
      <c r="K36" s="18" t="s">
        <v>275</v>
      </c>
      <c r="L36" s="7"/>
      <c r="M36" s="19"/>
      <c r="N36" s="35"/>
      <c r="O36" s="35"/>
      <c r="P36" s="35">
        <f t="shared" si="2"/>
        <v>0</v>
      </c>
      <c r="Q36" s="20"/>
      <c r="R36" s="7"/>
    </row>
    <row r="37" spans="1:18" s="9" customFormat="1" ht="18.75" x14ac:dyDescent="0.3">
      <c r="A37" s="19">
        <v>46183</v>
      </c>
      <c r="B37" s="17">
        <f t="shared" si="5"/>
        <v>2850.7144522613066</v>
      </c>
      <c r="C37" s="93">
        <v>3792.06</v>
      </c>
      <c r="D37" s="96"/>
      <c r="E37" s="104"/>
      <c r="F37" s="100">
        <f t="shared" si="3"/>
        <v>0</v>
      </c>
      <c r="G37" s="93"/>
      <c r="H37" s="96"/>
      <c r="I37" s="99"/>
      <c r="J37" s="17">
        <f t="shared" si="1"/>
        <v>6532.3754271356784</v>
      </c>
      <c r="K37" s="18" t="s">
        <v>276</v>
      </c>
      <c r="L37" s="7"/>
      <c r="M37" s="19"/>
      <c r="N37" s="35"/>
      <c r="O37" s="35"/>
      <c r="P37" s="35">
        <f t="shared" si="2"/>
        <v>0</v>
      </c>
      <c r="Q37" s="20"/>
      <c r="R37" s="7"/>
    </row>
    <row r="38" spans="1:18" s="9" customFormat="1" ht="18.75" x14ac:dyDescent="0.3">
      <c r="A38" s="19">
        <v>46183</v>
      </c>
      <c r="B38" s="17">
        <f t="shared" si="5"/>
        <v>52.172060301507543</v>
      </c>
      <c r="C38" s="93">
        <v>69.400000000000006</v>
      </c>
      <c r="D38" s="96"/>
      <c r="E38" s="104"/>
      <c r="F38" s="100">
        <f t="shared" si="3"/>
        <v>0</v>
      </c>
      <c r="G38" s="93"/>
      <c r="H38" s="96"/>
      <c r="I38" s="99"/>
      <c r="J38" s="17">
        <f t="shared" si="1"/>
        <v>6584.5474874371857</v>
      </c>
      <c r="K38" s="18" t="s">
        <v>278</v>
      </c>
      <c r="L38" s="7"/>
      <c r="M38" s="19"/>
      <c r="N38" s="35"/>
      <c r="O38" s="35"/>
      <c r="P38" s="35">
        <f t="shared" si="2"/>
        <v>0</v>
      </c>
      <c r="Q38" s="20"/>
      <c r="R38" s="7"/>
    </row>
    <row r="39" spans="1:18" s="9" customFormat="1" ht="18.75" x14ac:dyDescent="0.3">
      <c r="A39" s="19">
        <v>46183</v>
      </c>
      <c r="B39" s="17">
        <f t="shared" si="5"/>
        <v>0</v>
      </c>
      <c r="C39" s="93"/>
      <c r="D39" s="96"/>
      <c r="E39" s="104"/>
      <c r="F39" s="100">
        <f t="shared" si="3"/>
        <v>3.0446231155778896</v>
      </c>
      <c r="G39" s="93">
        <v>4.05</v>
      </c>
      <c r="H39" s="96"/>
      <c r="I39" s="99"/>
      <c r="J39" s="17">
        <f t="shared" si="1"/>
        <v>6581.5028643216083</v>
      </c>
      <c r="K39" s="18" t="s">
        <v>105</v>
      </c>
      <c r="L39" s="7"/>
      <c r="M39" s="19"/>
      <c r="N39" s="35"/>
      <c r="O39" s="35"/>
      <c r="P39" s="35">
        <f t="shared" si="2"/>
        <v>0</v>
      </c>
      <c r="Q39" s="20"/>
      <c r="R39" s="7"/>
    </row>
    <row r="40" spans="1:18" s="9" customFormat="1" ht="18.75" x14ac:dyDescent="0.3">
      <c r="A40" s="19">
        <v>46183</v>
      </c>
      <c r="B40" s="17">
        <f t="shared" si="5"/>
        <v>0.93218090452261304</v>
      </c>
      <c r="C40" s="93">
        <v>1.24</v>
      </c>
      <c r="D40" s="96"/>
      <c r="E40" s="104"/>
      <c r="F40" s="100">
        <f t="shared" si="3"/>
        <v>0</v>
      </c>
      <c r="G40" s="93"/>
      <c r="H40" s="96"/>
      <c r="I40" s="99"/>
      <c r="J40" s="17">
        <f t="shared" si="1"/>
        <v>6582.4350452261306</v>
      </c>
      <c r="K40" s="18" t="s">
        <v>280</v>
      </c>
      <c r="L40" s="7"/>
      <c r="M40" s="19"/>
      <c r="N40" s="35"/>
      <c r="O40" s="35"/>
      <c r="P40" s="35">
        <f t="shared" si="2"/>
        <v>0</v>
      </c>
      <c r="Q40" s="20"/>
      <c r="R40" s="7"/>
    </row>
    <row r="41" spans="1:18" s="9" customFormat="1" ht="18.75" x14ac:dyDescent="0.3">
      <c r="A41" s="19">
        <v>46183</v>
      </c>
      <c r="B41" s="17">
        <f t="shared" si="5"/>
        <v>0</v>
      </c>
      <c r="C41" s="93"/>
      <c r="D41" s="96"/>
      <c r="E41" s="104"/>
      <c r="F41" s="100">
        <f t="shared" si="3"/>
        <v>43.090814070351762</v>
      </c>
      <c r="G41" s="93">
        <v>57.32</v>
      </c>
      <c r="H41" s="96"/>
      <c r="I41" s="99"/>
      <c r="J41" s="17">
        <f t="shared" si="1"/>
        <v>6539.3442311557792</v>
      </c>
      <c r="K41" s="18" t="s">
        <v>282</v>
      </c>
      <c r="L41" s="7"/>
      <c r="M41" s="19"/>
      <c r="N41" s="35"/>
      <c r="O41" s="35"/>
      <c r="P41" s="35">
        <f t="shared" si="2"/>
        <v>0</v>
      </c>
      <c r="Q41" s="20"/>
      <c r="R41" s="7"/>
    </row>
    <row r="42" spans="1:18" s="9" customFormat="1" ht="18.75" x14ac:dyDescent="0.3">
      <c r="A42" s="19">
        <v>46183</v>
      </c>
      <c r="B42" s="17">
        <f t="shared" si="5"/>
        <v>0</v>
      </c>
      <c r="C42" s="93"/>
      <c r="D42" s="96"/>
      <c r="E42" s="104"/>
      <c r="F42" s="100">
        <f t="shared" si="3"/>
        <v>4.9014673366834174</v>
      </c>
      <c r="G42" s="93">
        <v>6.52</v>
      </c>
      <c r="H42" s="96"/>
      <c r="I42" s="99"/>
      <c r="J42" s="17">
        <f t="shared" si="1"/>
        <v>6534.4427638190955</v>
      </c>
      <c r="K42" s="18" t="s">
        <v>282</v>
      </c>
      <c r="L42" s="7"/>
      <c r="M42" s="19"/>
      <c r="N42" s="35"/>
      <c r="O42" s="35"/>
      <c r="P42" s="35">
        <f t="shared" si="2"/>
        <v>0</v>
      </c>
      <c r="Q42" s="20"/>
      <c r="R42" s="7"/>
    </row>
    <row r="43" spans="1:18" s="9" customFormat="1" ht="18.75" x14ac:dyDescent="0.3">
      <c r="A43" s="19">
        <v>46184</v>
      </c>
      <c r="B43" s="17">
        <f t="shared" si="5"/>
        <v>0</v>
      </c>
      <c r="C43" s="93"/>
      <c r="D43" s="96"/>
      <c r="E43" s="104"/>
      <c r="F43" s="100">
        <f t="shared" si="3"/>
        <v>159.85398994974875</v>
      </c>
      <c r="G43" s="93">
        <v>212.64</v>
      </c>
      <c r="H43" s="96"/>
      <c r="I43" s="99"/>
      <c r="J43" s="17">
        <f t="shared" si="1"/>
        <v>6374.5887738693464</v>
      </c>
      <c r="K43" s="18" t="s">
        <v>282</v>
      </c>
      <c r="L43" s="7"/>
      <c r="M43" s="19"/>
      <c r="N43" s="35"/>
      <c r="O43" s="35"/>
      <c r="P43" s="35">
        <f t="shared" si="2"/>
        <v>0</v>
      </c>
      <c r="Q43" s="20"/>
      <c r="R43" s="7"/>
    </row>
    <row r="44" spans="1:18" s="9" customFormat="1" ht="18.75" x14ac:dyDescent="0.3">
      <c r="A44" s="19">
        <v>46184</v>
      </c>
      <c r="B44" s="17">
        <f t="shared" si="5"/>
        <v>0</v>
      </c>
      <c r="C44" s="93"/>
      <c r="D44" s="96"/>
      <c r="E44" s="104"/>
      <c r="F44" s="100">
        <f t="shared" si="3"/>
        <v>131.75324623115577</v>
      </c>
      <c r="G44" s="93">
        <v>175.26</v>
      </c>
      <c r="H44" s="96"/>
      <c r="I44" s="99"/>
      <c r="J44" s="17">
        <f t="shared" si="1"/>
        <v>6242.8355276381908</v>
      </c>
      <c r="K44" s="18" t="s">
        <v>282</v>
      </c>
      <c r="L44" s="7"/>
      <c r="M44" s="19"/>
      <c r="N44" s="35"/>
      <c r="O44" s="35"/>
      <c r="P44" s="35">
        <f t="shared" si="2"/>
        <v>0</v>
      </c>
      <c r="Q44" s="20"/>
      <c r="R44" s="7"/>
    </row>
    <row r="45" spans="1:18" s="9" customFormat="1" ht="18.75" x14ac:dyDescent="0.3">
      <c r="A45" s="19">
        <v>46185</v>
      </c>
      <c r="B45" s="17">
        <f t="shared" si="5"/>
        <v>2.909306532663317</v>
      </c>
      <c r="C45" s="93">
        <v>3.87</v>
      </c>
      <c r="D45" s="96"/>
      <c r="E45" s="104"/>
      <c r="F45" s="100">
        <f t="shared" si="3"/>
        <v>0</v>
      </c>
      <c r="G45" s="93"/>
      <c r="H45" s="96"/>
      <c r="I45" s="99"/>
      <c r="J45" s="17">
        <f t="shared" si="1"/>
        <v>6245.7448341708541</v>
      </c>
      <c r="K45" s="18"/>
      <c r="L45" s="7"/>
      <c r="M45" s="19"/>
      <c r="N45" s="35"/>
      <c r="O45" s="35"/>
      <c r="P45" s="35">
        <f t="shared" si="2"/>
        <v>0</v>
      </c>
      <c r="Q45" s="20"/>
      <c r="R45" s="7"/>
    </row>
    <row r="46" spans="1:18" s="9" customFormat="1" ht="18.75" x14ac:dyDescent="0.3">
      <c r="A46" s="19">
        <v>46185</v>
      </c>
      <c r="B46" s="17">
        <f t="shared" si="5"/>
        <v>7.4649648241206021</v>
      </c>
      <c r="C46" s="93">
        <v>9.93</v>
      </c>
      <c r="D46" s="96"/>
      <c r="E46" s="104"/>
      <c r="F46" s="100">
        <f t="shared" si="3"/>
        <v>0</v>
      </c>
      <c r="G46" s="93"/>
      <c r="H46" s="96"/>
      <c r="I46" s="99"/>
      <c r="J46" s="17">
        <f t="shared" si="1"/>
        <v>6253.2097989949743</v>
      </c>
      <c r="K46" s="18"/>
      <c r="L46" s="7"/>
      <c r="M46" s="19"/>
      <c r="N46" s="35"/>
      <c r="O46" s="35"/>
      <c r="P46" s="35">
        <f t="shared" si="2"/>
        <v>0</v>
      </c>
      <c r="Q46" s="20"/>
      <c r="R46" s="7"/>
    </row>
    <row r="47" spans="1:18" s="9" customFormat="1" ht="18.75" x14ac:dyDescent="0.3">
      <c r="A47" s="19">
        <v>46185</v>
      </c>
      <c r="B47" s="17">
        <f t="shared" si="5"/>
        <v>2.7439195979899496</v>
      </c>
      <c r="C47" s="93">
        <v>3.65</v>
      </c>
      <c r="D47" s="96"/>
      <c r="E47" s="104"/>
      <c r="F47" s="100">
        <f t="shared" si="3"/>
        <v>0</v>
      </c>
      <c r="G47" s="93"/>
      <c r="H47" s="96"/>
      <c r="I47" s="99"/>
      <c r="J47" s="17">
        <f t="shared" si="1"/>
        <v>6255.9537185929639</v>
      </c>
      <c r="K47" s="18"/>
      <c r="L47" s="7"/>
      <c r="M47" s="19"/>
      <c r="N47" s="35"/>
      <c r="O47" s="35"/>
      <c r="P47" s="35">
        <f t="shared" si="2"/>
        <v>0</v>
      </c>
      <c r="Q47" s="20"/>
      <c r="R47" s="7"/>
    </row>
    <row r="48" spans="1:18" s="9" customFormat="1" ht="18.75" x14ac:dyDescent="0.3">
      <c r="A48" s="19">
        <v>46185</v>
      </c>
      <c r="B48" s="17">
        <f t="shared" si="5"/>
        <v>0</v>
      </c>
      <c r="C48" s="93"/>
      <c r="D48" s="96"/>
      <c r="E48" s="104"/>
      <c r="F48" s="100">
        <f t="shared" si="3"/>
        <v>2.7138492462311556</v>
      </c>
      <c r="G48" s="93">
        <v>3.61</v>
      </c>
      <c r="H48" s="96"/>
      <c r="I48" s="99"/>
      <c r="J48" s="17">
        <f t="shared" si="1"/>
        <v>6253.239869346733</v>
      </c>
      <c r="K48" s="18"/>
      <c r="L48" s="7"/>
      <c r="M48" s="19"/>
      <c r="N48" s="35"/>
      <c r="O48" s="35"/>
      <c r="P48" s="35">
        <f t="shared" si="2"/>
        <v>0</v>
      </c>
      <c r="Q48" s="20"/>
      <c r="R48" s="7"/>
    </row>
    <row r="49" spans="1:18" s="9" customFormat="1" ht="18.75" x14ac:dyDescent="0.3">
      <c r="A49" s="19">
        <v>46185</v>
      </c>
      <c r="B49" s="17">
        <f t="shared" si="5"/>
        <v>0</v>
      </c>
      <c r="C49" s="93"/>
      <c r="D49" s="96"/>
      <c r="E49" s="104"/>
      <c r="F49" s="100">
        <f t="shared" si="3"/>
        <v>9.5022311557788957</v>
      </c>
      <c r="G49" s="93">
        <v>12.64</v>
      </c>
      <c r="H49" s="96"/>
      <c r="I49" s="99"/>
      <c r="J49" s="17">
        <f t="shared" si="1"/>
        <v>6243.7376381909544</v>
      </c>
      <c r="K49" s="18"/>
      <c r="L49" s="7"/>
      <c r="M49" s="19"/>
      <c r="N49" s="35"/>
      <c r="O49" s="35"/>
      <c r="P49" s="35">
        <f t="shared" si="2"/>
        <v>0</v>
      </c>
      <c r="Q49" s="20"/>
      <c r="R49" s="7"/>
    </row>
    <row r="50" spans="1:18" s="9" customFormat="1" ht="18.75" x14ac:dyDescent="0.3">
      <c r="A50" s="19">
        <v>46188</v>
      </c>
      <c r="B50" s="17">
        <f t="shared" si="5"/>
        <v>983.77411055276389</v>
      </c>
      <c r="C50" s="93">
        <v>1308.6300000000001</v>
      </c>
      <c r="D50" s="96"/>
      <c r="E50" s="104"/>
      <c r="F50" s="100">
        <f t="shared" si="3"/>
        <v>0</v>
      </c>
      <c r="G50" s="93"/>
      <c r="H50" s="96"/>
      <c r="I50" s="99"/>
      <c r="J50" s="17">
        <f t="shared" si="1"/>
        <v>7227.5117487437183</v>
      </c>
      <c r="K50" s="18" t="s">
        <v>302</v>
      </c>
      <c r="L50" s="7"/>
      <c r="M50" s="19"/>
      <c r="N50" s="35"/>
      <c r="O50" s="35"/>
      <c r="P50" s="35">
        <f t="shared" si="2"/>
        <v>0</v>
      </c>
      <c r="Q50" s="20"/>
      <c r="R50" s="7"/>
    </row>
    <row r="51" spans="1:18" s="9" customFormat="1" ht="18.75" x14ac:dyDescent="0.3">
      <c r="A51" s="19">
        <v>46188</v>
      </c>
      <c r="B51" s="17">
        <f t="shared" si="5"/>
        <v>64.403175879396983</v>
      </c>
      <c r="C51" s="93">
        <v>85.67</v>
      </c>
      <c r="D51" s="96"/>
      <c r="E51" s="104"/>
      <c r="F51" s="100">
        <f t="shared" si="3"/>
        <v>0</v>
      </c>
      <c r="G51" s="93"/>
      <c r="H51" s="96"/>
      <c r="I51" s="99"/>
      <c r="J51" s="17">
        <f t="shared" si="1"/>
        <v>7291.9149246231154</v>
      </c>
      <c r="K51" s="18" t="s">
        <v>303</v>
      </c>
      <c r="L51" s="7"/>
      <c r="M51" s="19"/>
      <c r="N51" s="35"/>
      <c r="O51" s="35"/>
      <c r="P51" s="35">
        <f t="shared" si="2"/>
        <v>0</v>
      </c>
      <c r="Q51" s="20"/>
      <c r="R51" s="7"/>
    </row>
    <row r="52" spans="1:18" s="9" customFormat="1" ht="18.75" x14ac:dyDescent="0.3">
      <c r="A52" s="19">
        <v>46188</v>
      </c>
      <c r="B52" s="17">
        <f t="shared" si="5"/>
        <v>3.4806432160804017</v>
      </c>
      <c r="C52" s="93">
        <v>4.63</v>
      </c>
      <c r="D52" s="96"/>
      <c r="E52" s="104"/>
      <c r="F52" s="100">
        <f t="shared" si="3"/>
        <v>0</v>
      </c>
      <c r="G52" s="93"/>
      <c r="H52" s="96"/>
      <c r="I52" s="99"/>
      <c r="J52" s="17">
        <f t="shared" si="1"/>
        <v>7295.3955678391958</v>
      </c>
      <c r="K52" s="18" t="s">
        <v>225</v>
      </c>
      <c r="L52" s="7"/>
      <c r="M52" s="19"/>
      <c r="N52" s="35"/>
      <c r="O52" s="35"/>
      <c r="P52" s="35">
        <f t="shared" si="2"/>
        <v>0</v>
      </c>
      <c r="Q52" s="20"/>
      <c r="R52" s="7"/>
    </row>
    <row r="53" spans="1:18" s="9" customFormat="1" ht="18.75" x14ac:dyDescent="0.3">
      <c r="A53" s="19">
        <v>46188</v>
      </c>
      <c r="B53" s="17">
        <f t="shared" si="5"/>
        <v>0</v>
      </c>
      <c r="C53" s="93"/>
      <c r="D53" s="96"/>
      <c r="E53" s="104"/>
      <c r="F53" s="100">
        <f t="shared" si="3"/>
        <v>2304.4789949748742</v>
      </c>
      <c r="G53" s="93">
        <v>3065.45</v>
      </c>
      <c r="H53" s="96"/>
      <c r="I53" s="99"/>
      <c r="J53" s="17">
        <f t="shared" si="1"/>
        <v>4990.916572864322</v>
      </c>
      <c r="K53" s="18" t="s">
        <v>308</v>
      </c>
      <c r="L53" s="7"/>
      <c r="M53" s="19"/>
      <c r="N53" s="35"/>
      <c r="O53" s="35"/>
      <c r="P53" s="35">
        <f t="shared" si="2"/>
        <v>0</v>
      </c>
      <c r="Q53" s="20"/>
      <c r="R53" s="7"/>
    </row>
    <row r="54" spans="1:18" s="9" customFormat="1" ht="18.75" x14ac:dyDescent="0.3">
      <c r="A54" s="19">
        <v>46189</v>
      </c>
      <c r="B54" s="17">
        <f t="shared" si="5"/>
        <v>2811.7056884422113</v>
      </c>
      <c r="C54" s="93">
        <v>3740.17</v>
      </c>
      <c r="D54" s="96"/>
      <c r="E54" s="104"/>
      <c r="F54" s="100">
        <f t="shared" si="3"/>
        <v>0</v>
      </c>
      <c r="G54" s="93"/>
      <c r="H54" s="96"/>
      <c r="I54" s="99"/>
      <c r="J54" s="17">
        <f t="shared" si="1"/>
        <v>7802.6222613065329</v>
      </c>
      <c r="K54" s="18" t="s">
        <v>311</v>
      </c>
      <c r="L54" s="7"/>
      <c r="M54" s="19"/>
      <c r="N54" s="35"/>
      <c r="O54" s="35"/>
      <c r="P54" s="35">
        <f t="shared" si="2"/>
        <v>0</v>
      </c>
      <c r="Q54" s="20"/>
      <c r="R54" s="7"/>
    </row>
    <row r="55" spans="1:18" s="9" customFormat="1" ht="18.75" x14ac:dyDescent="0.3">
      <c r="A55" s="19">
        <v>46189</v>
      </c>
      <c r="B55" s="17">
        <f t="shared" si="5"/>
        <v>0</v>
      </c>
      <c r="C55" s="93"/>
      <c r="D55" s="96"/>
      <c r="E55" s="104"/>
      <c r="F55" s="100">
        <f t="shared" si="3"/>
        <v>174.13740703517587</v>
      </c>
      <c r="G55" s="93">
        <v>231.64</v>
      </c>
      <c r="H55" s="96"/>
      <c r="I55" s="99"/>
      <c r="J55" s="17">
        <f t="shared" si="1"/>
        <v>7628.4848542713571</v>
      </c>
      <c r="K55" s="18" t="s">
        <v>105</v>
      </c>
      <c r="L55" s="7"/>
      <c r="M55" s="19"/>
      <c r="N55" s="35"/>
      <c r="O55" s="35"/>
      <c r="P55" s="35">
        <f t="shared" si="2"/>
        <v>0</v>
      </c>
      <c r="Q55" s="20"/>
      <c r="R55" s="7"/>
    </row>
    <row r="56" spans="1:18" s="9" customFormat="1" ht="18.75" x14ac:dyDescent="0.3">
      <c r="A56" s="19">
        <v>46189</v>
      </c>
      <c r="B56" s="17">
        <f t="shared" si="5"/>
        <v>175.34773869346733</v>
      </c>
      <c r="C56" s="93">
        <v>233.25</v>
      </c>
      <c r="D56" s="96"/>
      <c r="E56" s="104"/>
      <c r="F56" s="100">
        <f t="shared" si="3"/>
        <v>0</v>
      </c>
      <c r="G56" s="93"/>
      <c r="H56" s="96"/>
      <c r="I56" s="99"/>
      <c r="J56" s="17">
        <f t="shared" si="1"/>
        <v>7803.8325929648245</v>
      </c>
      <c r="K56" s="18" t="s">
        <v>312</v>
      </c>
      <c r="L56" s="7"/>
      <c r="M56" s="19"/>
      <c r="N56" s="35"/>
      <c r="O56" s="35"/>
      <c r="P56" s="35">
        <f t="shared" si="2"/>
        <v>0</v>
      </c>
      <c r="Q56" s="20"/>
      <c r="R56" s="7"/>
    </row>
    <row r="57" spans="1:18" s="9" customFormat="1" ht="18.75" x14ac:dyDescent="0.3">
      <c r="A57" s="19">
        <v>46189</v>
      </c>
      <c r="B57" s="17">
        <f t="shared" si="5"/>
        <v>0</v>
      </c>
      <c r="C57" s="93"/>
      <c r="D57" s="96"/>
      <c r="E57" s="104"/>
      <c r="F57" s="100">
        <f t="shared" si="3"/>
        <v>271.62548743718594</v>
      </c>
      <c r="G57" s="93">
        <v>361.32</v>
      </c>
      <c r="H57" s="96"/>
      <c r="I57" s="99"/>
      <c r="J57" s="17">
        <f t="shared" si="1"/>
        <v>7532.2071055276383</v>
      </c>
      <c r="K57" s="18" t="s">
        <v>105</v>
      </c>
      <c r="L57" s="7"/>
      <c r="M57" s="19"/>
      <c r="N57" s="35"/>
      <c r="O57" s="35"/>
      <c r="P57" s="35">
        <f t="shared" si="2"/>
        <v>0</v>
      </c>
      <c r="Q57" s="20"/>
      <c r="R57" s="7"/>
    </row>
    <row r="58" spans="1:18" s="9" customFormat="1" ht="18.75" x14ac:dyDescent="0.3">
      <c r="A58" s="19">
        <v>46189</v>
      </c>
      <c r="B58" s="17">
        <f t="shared" si="5"/>
        <v>47.684060301507536</v>
      </c>
      <c r="C58" s="93">
        <v>63.43</v>
      </c>
      <c r="D58" s="96"/>
      <c r="E58" s="104"/>
      <c r="F58" s="100">
        <f t="shared" si="3"/>
        <v>0</v>
      </c>
      <c r="G58" s="93"/>
      <c r="H58" s="96"/>
      <c r="I58" s="99"/>
      <c r="J58" s="17">
        <f t="shared" si="1"/>
        <v>7579.8911658291454</v>
      </c>
      <c r="K58" s="18" t="s">
        <v>314</v>
      </c>
      <c r="L58" s="7"/>
      <c r="M58" s="19"/>
      <c r="N58" s="35"/>
      <c r="O58" s="35"/>
      <c r="P58" s="35">
        <f t="shared" si="2"/>
        <v>0</v>
      </c>
      <c r="Q58" s="20"/>
      <c r="R58" s="7"/>
    </row>
    <row r="59" spans="1:18" s="9" customFormat="1" ht="18.75" x14ac:dyDescent="0.3">
      <c r="A59" s="19">
        <v>46190</v>
      </c>
      <c r="B59" s="17">
        <f t="shared" si="5"/>
        <v>14.22327638190955</v>
      </c>
      <c r="C59" s="93">
        <v>18.920000000000002</v>
      </c>
      <c r="D59" s="96"/>
      <c r="E59" s="104"/>
      <c r="F59" s="100">
        <f t="shared" si="3"/>
        <v>0</v>
      </c>
      <c r="G59" s="93"/>
      <c r="H59" s="96"/>
      <c r="I59" s="99"/>
      <c r="J59" s="17">
        <f t="shared" si="1"/>
        <v>7594.1144422110547</v>
      </c>
      <c r="K59" s="18" t="s">
        <v>314</v>
      </c>
      <c r="L59" s="7"/>
      <c r="M59" s="19"/>
      <c r="N59" s="35"/>
      <c r="O59" s="35"/>
      <c r="P59" s="35">
        <f t="shared" si="2"/>
        <v>0</v>
      </c>
      <c r="Q59" s="20"/>
      <c r="R59" s="7"/>
    </row>
    <row r="60" spans="1:18" s="9" customFormat="1" ht="18.75" x14ac:dyDescent="0.3">
      <c r="A60" s="19">
        <v>46190</v>
      </c>
      <c r="B60" s="17">
        <f t="shared" si="5"/>
        <v>0</v>
      </c>
      <c r="C60" s="93"/>
      <c r="D60" s="96"/>
      <c r="E60" s="104"/>
      <c r="F60" s="100">
        <f t="shared" si="3"/>
        <v>48.090010050251252</v>
      </c>
      <c r="G60" s="93">
        <v>63.97</v>
      </c>
      <c r="H60" s="96"/>
      <c r="I60" s="99"/>
      <c r="J60" s="17">
        <f t="shared" si="1"/>
        <v>7546.0244321608034</v>
      </c>
      <c r="K60" s="18" t="s">
        <v>282</v>
      </c>
      <c r="L60" s="7"/>
      <c r="M60" s="19"/>
      <c r="N60" s="35"/>
      <c r="O60" s="35"/>
      <c r="P60" s="35">
        <f t="shared" si="2"/>
        <v>0</v>
      </c>
      <c r="Q60" s="20"/>
      <c r="R60" s="7"/>
    </row>
    <row r="61" spans="1:18" s="9" customFormat="1" ht="18.75" x14ac:dyDescent="0.3">
      <c r="A61" s="19">
        <v>46190</v>
      </c>
      <c r="B61" s="17">
        <f t="shared" si="5"/>
        <v>0</v>
      </c>
      <c r="C61" s="93"/>
      <c r="D61" s="96"/>
      <c r="E61" s="104"/>
      <c r="F61" s="100">
        <f t="shared" si="3"/>
        <v>19.598351758793971</v>
      </c>
      <c r="G61" s="93">
        <v>26.07</v>
      </c>
      <c r="H61" s="96"/>
      <c r="I61" s="99"/>
      <c r="J61" s="17">
        <f t="shared" si="1"/>
        <v>7526.4260804020096</v>
      </c>
      <c r="K61" s="18" t="s">
        <v>282</v>
      </c>
      <c r="L61" s="7"/>
      <c r="M61" s="19"/>
      <c r="N61" s="35"/>
      <c r="O61" s="35"/>
      <c r="P61" s="35">
        <f t="shared" si="2"/>
        <v>0</v>
      </c>
      <c r="Q61" s="20"/>
      <c r="R61" s="7"/>
    </row>
    <row r="62" spans="1:18" s="9" customFormat="1" ht="18.75" x14ac:dyDescent="0.3">
      <c r="A62" s="19">
        <v>46190</v>
      </c>
      <c r="B62" s="17">
        <f t="shared" si="5"/>
        <v>0</v>
      </c>
      <c r="C62" s="93"/>
      <c r="D62" s="96"/>
      <c r="E62" s="104"/>
      <c r="F62" s="100">
        <f t="shared" si="3"/>
        <v>192.435216080402</v>
      </c>
      <c r="G62" s="93">
        <v>255.98</v>
      </c>
      <c r="H62" s="96"/>
      <c r="I62" s="99"/>
      <c r="J62" s="17">
        <f t="shared" si="1"/>
        <v>7333.9908643216077</v>
      </c>
      <c r="K62" s="18" t="s">
        <v>282</v>
      </c>
      <c r="L62" s="7"/>
      <c r="M62" s="19"/>
      <c r="N62" s="35"/>
      <c r="O62" s="35"/>
      <c r="P62" s="35">
        <f t="shared" si="2"/>
        <v>0</v>
      </c>
      <c r="Q62" s="20"/>
      <c r="R62" s="7"/>
    </row>
    <row r="63" spans="1:18" s="9" customFormat="1" ht="18.75" x14ac:dyDescent="0.3">
      <c r="A63" s="19">
        <v>46190</v>
      </c>
      <c r="B63" s="17">
        <f t="shared" si="5"/>
        <v>51.164703517587945</v>
      </c>
      <c r="C63" s="93">
        <v>68.06</v>
      </c>
      <c r="D63" s="96"/>
      <c r="E63" s="104"/>
      <c r="F63" s="100">
        <f t="shared" si="3"/>
        <v>0</v>
      </c>
      <c r="G63" s="93"/>
      <c r="H63" s="96"/>
      <c r="I63" s="99"/>
      <c r="J63" s="17">
        <f t="shared" si="1"/>
        <v>7385.155567839196</v>
      </c>
      <c r="K63" s="18" t="s">
        <v>314</v>
      </c>
      <c r="L63" s="7"/>
      <c r="M63" s="19"/>
      <c r="N63" s="35"/>
      <c r="O63" s="35"/>
      <c r="P63" s="35">
        <f t="shared" si="2"/>
        <v>0</v>
      </c>
      <c r="Q63" s="20"/>
      <c r="R63" s="7"/>
    </row>
    <row r="64" spans="1:18" s="9" customFormat="1" ht="18.75" x14ac:dyDescent="0.3">
      <c r="A64" s="19">
        <v>46190</v>
      </c>
      <c r="B64" s="17">
        <f t="shared" si="5"/>
        <v>0</v>
      </c>
      <c r="C64" s="93"/>
      <c r="D64" s="96"/>
      <c r="E64" s="104"/>
      <c r="F64" s="100">
        <f t="shared" si="3"/>
        <v>3.127316582914573</v>
      </c>
      <c r="G64" s="93">
        <v>4.16</v>
      </c>
      <c r="H64" s="96"/>
      <c r="I64" s="99"/>
      <c r="J64" s="17">
        <f t="shared" si="1"/>
        <v>7382.0282512562817</v>
      </c>
      <c r="K64" s="18" t="s">
        <v>323</v>
      </c>
      <c r="L64" s="7"/>
      <c r="M64" s="19"/>
      <c r="N64" s="35"/>
      <c r="O64" s="35"/>
      <c r="P64" s="35">
        <f t="shared" si="2"/>
        <v>0</v>
      </c>
      <c r="Q64" s="20"/>
      <c r="R64" s="7"/>
    </row>
    <row r="65" spans="1:18" s="9" customFormat="1" ht="18.75" x14ac:dyDescent="0.3">
      <c r="A65" s="19">
        <v>46190</v>
      </c>
      <c r="B65" s="17">
        <f t="shared" si="5"/>
        <v>68.590472361809034</v>
      </c>
      <c r="C65" s="93">
        <v>91.24</v>
      </c>
      <c r="D65" s="96"/>
      <c r="E65" s="104"/>
      <c r="F65" s="100">
        <f t="shared" si="3"/>
        <v>0</v>
      </c>
      <c r="G65" s="93"/>
      <c r="H65" s="96"/>
      <c r="I65" s="99"/>
      <c r="J65" s="17">
        <f t="shared" si="1"/>
        <v>7450.6187236180904</v>
      </c>
      <c r="K65" s="18" t="s">
        <v>314</v>
      </c>
      <c r="L65" s="7"/>
      <c r="M65" s="19"/>
      <c r="N65" s="35"/>
      <c r="O65" s="35"/>
      <c r="P65" s="35">
        <f t="shared" si="2"/>
        <v>0</v>
      </c>
      <c r="Q65" s="20"/>
      <c r="R65" s="7"/>
    </row>
    <row r="66" spans="1:18" s="9" customFormat="1" ht="18.75" x14ac:dyDescent="0.3">
      <c r="A66" s="19">
        <v>46190</v>
      </c>
      <c r="B66" s="17">
        <f t="shared" si="5"/>
        <v>0</v>
      </c>
      <c r="C66" s="93"/>
      <c r="D66" s="96"/>
      <c r="E66" s="104"/>
      <c r="F66" s="100">
        <f t="shared" si="3"/>
        <v>68.485226130653274</v>
      </c>
      <c r="G66" s="93">
        <v>91.1</v>
      </c>
      <c r="H66" s="96"/>
      <c r="I66" s="99"/>
      <c r="J66" s="17">
        <f t="shared" si="1"/>
        <v>7382.1334974874371</v>
      </c>
      <c r="K66" s="18" t="s">
        <v>282</v>
      </c>
      <c r="L66" s="7"/>
      <c r="M66" s="19"/>
      <c r="N66" s="35"/>
      <c r="O66" s="35"/>
      <c r="P66" s="35">
        <f t="shared" si="2"/>
        <v>0</v>
      </c>
      <c r="Q66" s="20"/>
      <c r="R66" s="7"/>
    </row>
    <row r="67" spans="1:18" s="9" customFormat="1" ht="18.75" x14ac:dyDescent="0.3">
      <c r="A67" s="19">
        <v>46190</v>
      </c>
      <c r="B67" s="17">
        <f t="shared" si="5"/>
        <v>0</v>
      </c>
      <c r="C67" s="93"/>
      <c r="D67" s="96"/>
      <c r="E67" s="104"/>
      <c r="F67" s="100">
        <f t="shared" si="3"/>
        <v>67.154613065326629</v>
      </c>
      <c r="G67" s="93">
        <v>89.33</v>
      </c>
      <c r="H67" s="96"/>
      <c r="I67" s="99"/>
      <c r="J67" s="17">
        <f t="shared" si="1"/>
        <v>7314.9788844221102</v>
      </c>
      <c r="K67" s="18" t="s">
        <v>282</v>
      </c>
      <c r="L67" s="7"/>
      <c r="M67" s="19"/>
      <c r="N67" s="35"/>
      <c r="O67" s="35"/>
      <c r="P67" s="35">
        <f t="shared" si="2"/>
        <v>0</v>
      </c>
      <c r="Q67" s="20"/>
      <c r="R67" s="7"/>
    </row>
    <row r="68" spans="1:18" s="9" customFormat="1" ht="18.75" x14ac:dyDescent="0.3">
      <c r="A68" s="19">
        <v>46196</v>
      </c>
      <c r="B68" s="17">
        <f t="shared" si="5"/>
        <v>0</v>
      </c>
      <c r="C68" s="93"/>
      <c r="D68" s="96"/>
      <c r="E68" s="104"/>
      <c r="F68" s="100">
        <f t="shared" si="3"/>
        <v>2668.3302512562814</v>
      </c>
      <c r="G68" s="93">
        <v>3549.45</v>
      </c>
      <c r="H68" s="96"/>
      <c r="I68" s="99"/>
      <c r="J68" s="17">
        <f t="shared" si="1"/>
        <v>4646.6486331658289</v>
      </c>
      <c r="K68" s="18" t="s">
        <v>330</v>
      </c>
      <c r="L68" s="7"/>
      <c r="M68" s="19"/>
      <c r="N68" s="35"/>
      <c r="O68" s="35"/>
      <c r="P68" s="35">
        <f t="shared" si="2"/>
        <v>0</v>
      </c>
      <c r="Q68" s="20"/>
      <c r="R68" s="7"/>
    </row>
    <row r="69" spans="1:18" s="9" customFormat="1" ht="18.75" x14ac:dyDescent="0.3">
      <c r="A69" s="19">
        <v>46196</v>
      </c>
      <c r="B69" s="17">
        <f t="shared" si="5"/>
        <v>3308.8964020100502</v>
      </c>
      <c r="C69" s="93">
        <v>4401.54</v>
      </c>
      <c r="D69" s="96"/>
      <c r="E69" s="104"/>
      <c r="F69" s="100">
        <f t="shared" si="3"/>
        <v>0</v>
      </c>
      <c r="G69" s="93"/>
      <c r="H69" s="96"/>
      <c r="I69" s="99"/>
      <c r="J69" s="17">
        <f t="shared" si="1"/>
        <v>7955.5450351758791</v>
      </c>
      <c r="K69" s="18" t="s">
        <v>311</v>
      </c>
      <c r="L69" s="7"/>
      <c r="M69" s="19"/>
      <c r="N69" s="35"/>
      <c r="O69" s="35"/>
      <c r="P69" s="35">
        <f t="shared" si="2"/>
        <v>0</v>
      </c>
      <c r="Q69" s="20"/>
      <c r="R69" s="7"/>
    </row>
    <row r="70" spans="1:18" s="9" customFormat="1" ht="18.75" x14ac:dyDescent="0.3">
      <c r="A70" s="19">
        <v>46196</v>
      </c>
      <c r="B70" s="17">
        <f t="shared" si="5"/>
        <v>0</v>
      </c>
      <c r="C70" s="93"/>
      <c r="D70" s="96"/>
      <c r="E70" s="104"/>
      <c r="F70" s="100">
        <f t="shared" si="3"/>
        <v>1.3005427135678391</v>
      </c>
      <c r="G70" s="93">
        <v>1.73</v>
      </c>
      <c r="H70" s="96"/>
      <c r="I70" s="99"/>
      <c r="J70" s="17">
        <f t="shared" si="1"/>
        <v>7954.2444924623114</v>
      </c>
      <c r="K70" s="18" t="s">
        <v>282</v>
      </c>
      <c r="L70" s="7"/>
      <c r="M70" s="19"/>
      <c r="N70" s="35"/>
      <c r="O70" s="35"/>
      <c r="P70" s="35">
        <f t="shared" si="2"/>
        <v>0</v>
      </c>
      <c r="Q70" s="20"/>
      <c r="R70" s="7"/>
    </row>
    <row r="71" spans="1:18" s="9" customFormat="1" ht="18.75" x14ac:dyDescent="0.3">
      <c r="A71" s="19">
        <v>46196</v>
      </c>
      <c r="B71" s="17">
        <f t="shared" si="5"/>
        <v>0</v>
      </c>
      <c r="C71" s="93"/>
      <c r="D71" s="96"/>
      <c r="E71" s="104"/>
      <c r="F71" s="100">
        <f t="shared" si="3"/>
        <v>338.096</v>
      </c>
      <c r="G71" s="93">
        <v>449.74</v>
      </c>
      <c r="H71" s="96"/>
      <c r="I71" s="99"/>
      <c r="J71" s="17">
        <f t="shared" ref="J71:J134" si="6">J70+B71-F71</f>
        <v>7616.148492462311</v>
      </c>
      <c r="K71" s="18" t="s">
        <v>282</v>
      </c>
      <c r="L71" s="7"/>
      <c r="M71" s="19"/>
      <c r="N71" s="35"/>
      <c r="O71" s="35"/>
      <c r="P71" s="35">
        <f t="shared" ref="P71:P134" si="7">P70+N71-O71</f>
        <v>0</v>
      </c>
      <c r="Q71" s="20"/>
      <c r="R71" s="7"/>
    </row>
    <row r="72" spans="1:18" s="9" customFormat="1" ht="18.75" x14ac:dyDescent="0.3">
      <c r="A72" s="19">
        <v>46196</v>
      </c>
      <c r="B72" s="17">
        <f t="shared" si="5"/>
        <v>114.06436180904522</v>
      </c>
      <c r="C72" s="93">
        <v>151.72999999999999</v>
      </c>
      <c r="D72" s="96"/>
      <c r="E72" s="104"/>
      <c r="F72" s="100">
        <f t="shared" si="3"/>
        <v>0</v>
      </c>
      <c r="G72" s="93"/>
      <c r="H72" s="96"/>
      <c r="I72" s="99"/>
      <c r="J72" s="17">
        <f t="shared" si="6"/>
        <v>7730.2128542713563</v>
      </c>
      <c r="K72" s="18" t="s">
        <v>314</v>
      </c>
      <c r="L72" s="7"/>
      <c r="M72" s="19"/>
      <c r="N72" s="35"/>
      <c r="O72" s="35"/>
      <c r="P72" s="35">
        <f t="shared" si="7"/>
        <v>0</v>
      </c>
      <c r="Q72" s="20"/>
      <c r="R72" s="7"/>
    </row>
    <row r="73" spans="1:18" s="9" customFormat="1" ht="18.75" x14ac:dyDescent="0.3">
      <c r="A73" s="19">
        <v>46196</v>
      </c>
      <c r="B73" s="17">
        <f t="shared" si="5"/>
        <v>0</v>
      </c>
      <c r="C73" s="93"/>
      <c r="D73" s="96"/>
      <c r="E73" s="104"/>
      <c r="F73" s="100">
        <f t="shared" ref="F73:F136" si="8">(G73*748/995)+(H73*875/995)+I73</f>
        <v>107.71951758793969</v>
      </c>
      <c r="G73" s="93">
        <v>143.29</v>
      </c>
      <c r="H73" s="96"/>
      <c r="I73" s="99"/>
      <c r="J73" s="17">
        <f t="shared" si="6"/>
        <v>7622.4933366834166</v>
      </c>
      <c r="K73" s="18" t="s">
        <v>282</v>
      </c>
      <c r="L73" s="7"/>
      <c r="M73" s="19"/>
      <c r="N73" s="35"/>
      <c r="O73" s="35"/>
      <c r="P73" s="35">
        <f t="shared" si="7"/>
        <v>0</v>
      </c>
      <c r="Q73" s="20"/>
      <c r="R73" s="7"/>
    </row>
    <row r="74" spans="1:18" s="9" customFormat="1" ht="18.75" x14ac:dyDescent="0.3">
      <c r="A74" s="19">
        <v>46198</v>
      </c>
      <c r="B74" s="17">
        <f t="shared" si="5"/>
        <v>0</v>
      </c>
      <c r="C74" s="93"/>
      <c r="D74" s="96"/>
      <c r="E74" s="104"/>
      <c r="F74" s="100">
        <f t="shared" si="8"/>
        <v>244.44188944723621</v>
      </c>
      <c r="G74" s="93">
        <v>325.16000000000003</v>
      </c>
      <c r="H74" s="96"/>
      <c r="I74" s="99"/>
      <c r="J74" s="17">
        <f t="shared" si="6"/>
        <v>7378.0514472361801</v>
      </c>
      <c r="K74" s="18" t="s">
        <v>282</v>
      </c>
      <c r="L74" s="7"/>
      <c r="M74" s="19"/>
      <c r="N74" s="35"/>
      <c r="O74" s="35"/>
      <c r="P74" s="35">
        <f t="shared" si="7"/>
        <v>0</v>
      </c>
      <c r="Q74" s="20"/>
      <c r="R74" s="7"/>
    </row>
    <row r="75" spans="1:18" s="9" customFormat="1" ht="18.75" x14ac:dyDescent="0.3">
      <c r="A75" s="19">
        <v>46198</v>
      </c>
      <c r="B75" s="17">
        <f t="shared" si="5"/>
        <v>400.0033366834171</v>
      </c>
      <c r="C75" s="93">
        <v>532.09</v>
      </c>
      <c r="D75" s="96"/>
      <c r="E75" s="104"/>
      <c r="F75" s="100">
        <f t="shared" si="8"/>
        <v>0</v>
      </c>
      <c r="G75" s="93"/>
      <c r="H75" s="96"/>
      <c r="I75" s="99"/>
      <c r="J75" s="17">
        <f t="shared" si="6"/>
        <v>7778.054783919597</v>
      </c>
      <c r="K75" s="18" t="s">
        <v>348</v>
      </c>
      <c r="L75" s="7"/>
      <c r="M75" s="19"/>
      <c r="N75" s="35"/>
      <c r="O75" s="35"/>
      <c r="P75" s="35">
        <f t="shared" si="7"/>
        <v>0</v>
      </c>
      <c r="Q75" s="20"/>
      <c r="R75" s="7"/>
    </row>
    <row r="76" spans="1:18" s="9" customFormat="1" ht="18.75" x14ac:dyDescent="0.3">
      <c r="A76" s="19">
        <v>46198</v>
      </c>
      <c r="B76" s="17">
        <f t="shared" si="5"/>
        <v>0</v>
      </c>
      <c r="C76" s="93"/>
      <c r="D76" s="96"/>
      <c r="E76" s="104"/>
      <c r="F76" s="100">
        <f t="shared" si="8"/>
        <v>32.06</v>
      </c>
      <c r="G76" s="93"/>
      <c r="H76" s="96"/>
      <c r="I76" s="99">
        <v>32.06</v>
      </c>
      <c r="J76" s="17">
        <f t="shared" si="6"/>
        <v>7745.9947839195966</v>
      </c>
      <c r="K76" s="18" t="s">
        <v>350</v>
      </c>
      <c r="L76" s="7"/>
      <c r="M76" s="19"/>
      <c r="N76" s="35"/>
      <c r="O76" s="35"/>
      <c r="P76" s="35">
        <f t="shared" si="7"/>
        <v>0</v>
      </c>
      <c r="Q76" s="20"/>
      <c r="R76" s="7"/>
    </row>
    <row r="77" spans="1:18" s="9" customFormat="1" ht="18.75" x14ac:dyDescent="0.3">
      <c r="A77" s="19">
        <v>46198</v>
      </c>
      <c r="B77" s="17">
        <f t="shared" si="5"/>
        <v>7.4273768844221113</v>
      </c>
      <c r="C77" s="93">
        <v>9.8800000000000008</v>
      </c>
      <c r="D77" s="96"/>
      <c r="E77" s="104"/>
      <c r="F77" s="100">
        <f t="shared" si="8"/>
        <v>0</v>
      </c>
      <c r="G77" s="93"/>
      <c r="H77" s="96"/>
      <c r="I77" s="99"/>
      <c r="J77" s="17">
        <f t="shared" si="6"/>
        <v>7753.4221608040189</v>
      </c>
      <c r="K77" s="18" t="s">
        <v>351</v>
      </c>
      <c r="L77" s="7"/>
      <c r="M77" s="19"/>
      <c r="N77" s="35"/>
      <c r="O77" s="35"/>
      <c r="P77" s="35">
        <f t="shared" si="7"/>
        <v>0</v>
      </c>
      <c r="Q77" s="20"/>
      <c r="R77" s="7"/>
    </row>
    <row r="78" spans="1:18" s="9" customFormat="1" ht="18.75" x14ac:dyDescent="0.3">
      <c r="A78" s="19">
        <v>46198</v>
      </c>
      <c r="B78" s="17">
        <f t="shared" si="5"/>
        <v>0</v>
      </c>
      <c r="C78" s="93"/>
      <c r="D78" s="96"/>
      <c r="E78" s="104"/>
      <c r="F78" s="100">
        <f t="shared" si="8"/>
        <v>2325.3102311557786</v>
      </c>
      <c r="G78" s="93">
        <v>3093.16</v>
      </c>
      <c r="H78" s="96"/>
      <c r="I78" s="99"/>
      <c r="J78" s="17">
        <f t="shared" si="6"/>
        <v>5428.1119296482402</v>
      </c>
      <c r="K78" s="18" t="s">
        <v>308</v>
      </c>
      <c r="L78" s="7"/>
      <c r="M78" s="19"/>
      <c r="N78" s="35"/>
      <c r="O78" s="35"/>
      <c r="P78" s="35">
        <f t="shared" si="7"/>
        <v>0</v>
      </c>
      <c r="Q78" s="20"/>
      <c r="R78" s="7"/>
    </row>
    <row r="79" spans="1:18" s="9" customFormat="1" ht="18.75" x14ac:dyDescent="0.3">
      <c r="A79" s="19">
        <v>46198</v>
      </c>
      <c r="B79" s="17">
        <f t="shared" si="5"/>
        <v>3171.2343316582915</v>
      </c>
      <c r="C79" s="93">
        <v>4218.42</v>
      </c>
      <c r="D79" s="96"/>
      <c r="E79" s="104"/>
      <c r="F79" s="100">
        <f t="shared" si="8"/>
        <v>0</v>
      </c>
      <c r="G79" s="93"/>
      <c r="H79" s="96"/>
      <c r="I79" s="99"/>
      <c r="J79" s="17">
        <f t="shared" si="6"/>
        <v>8599.3462613065312</v>
      </c>
      <c r="K79" s="18" t="s">
        <v>354</v>
      </c>
      <c r="L79" s="7"/>
      <c r="M79" s="19"/>
      <c r="N79" s="35"/>
      <c r="O79" s="35"/>
      <c r="P79" s="35">
        <f t="shared" si="7"/>
        <v>0</v>
      </c>
      <c r="Q79" s="20"/>
      <c r="R79" s="7"/>
    </row>
    <row r="80" spans="1:18" s="9" customFormat="1" ht="18.75" x14ac:dyDescent="0.3">
      <c r="A80" s="19">
        <v>46199</v>
      </c>
      <c r="B80" s="17">
        <f t="shared" si="5"/>
        <v>0</v>
      </c>
      <c r="C80" s="93"/>
      <c r="D80" s="96"/>
      <c r="E80" s="104"/>
      <c r="F80" s="100">
        <f t="shared" si="8"/>
        <v>6.6981708542713569</v>
      </c>
      <c r="G80" s="93">
        <v>8.91</v>
      </c>
      <c r="H80" s="96"/>
      <c r="I80" s="99"/>
      <c r="J80" s="17">
        <f t="shared" si="6"/>
        <v>8592.6480904522596</v>
      </c>
      <c r="K80" s="18" t="s">
        <v>351</v>
      </c>
      <c r="L80" s="7"/>
      <c r="M80" s="19"/>
      <c r="N80" s="35"/>
      <c r="O80" s="35"/>
      <c r="P80" s="35">
        <f t="shared" si="7"/>
        <v>0</v>
      </c>
      <c r="Q80" s="20"/>
      <c r="R80" s="7"/>
    </row>
    <row r="81" spans="1:18" s="9" customFormat="1" ht="18.75" x14ac:dyDescent="0.3">
      <c r="A81" s="19">
        <v>46205</v>
      </c>
      <c r="B81" s="17">
        <f t="shared" si="5"/>
        <v>15.997427135678393</v>
      </c>
      <c r="C81" s="93">
        <v>21.28</v>
      </c>
      <c r="D81" s="96"/>
      <c r="E81" s="104"/>
      <c r="F81" s="100">
        <f t="shared" si="8"/>
        <v>0</v>
      </c>
      <c r="G81" s="93"/>
      <c r="H81" s="96"/>
      <c r="I81" s="99"/>
      <c r="J81" s="17">
        <f t="shared" si="6"/>
        <v>8608.6455175879382</v>
      </c>
      <c r="K81" s="18" t="s">
        <v>377</v>
      </c>
      <c r="L81" s="7"/>
      <c r="M81" s="19"/>
      <c r="N81" s="35"/>
      <c r="O81" s="35"/>
      <c r="P81" s="35">
        <f t="shared" si="7"/>
        <v>0</v>
      </c>
      <c r="Q81" s="20"/>
      <c r="R81" s="7"/>
    </row>
    <row r="82" spans="1:18" s="9" customFormat="1" ht="18.75" x14ac:dyDescent="0.3">
      <c r="A82" s="19">
        <v>46205</v>
      </c>
      <c r="B82" s="17">
        <f t="shared" si="5"/>
        <v>0</v>
      </c>
      <c r="C82" s="93"/>
      <c r="D82" s="96"/>
      <c r="E82" s="104"/>
      <c r="F82" s="100">
        <f t="shared" si="8"/>
        <v>18.876663316582913</v>
      </c>
      <c r="G82" s="93">
        <v>25.11</v>
      </c>
      <c r="H82" s="96"/>
      <c r="I82" s="99"/>
      <c r="J82" s="17">
        <f t="shared" si="6"/>
        <v>8589.7688542713549</v>
      </c>
      <c r="K82" s="18" t="s">
        <v>377</v>
      </c>
      <c r="L82" s="7"/>
      <c r="M82" s="19"/>
      <c r="N82" s="35"/>
      <c r="O82" s="35"/>
      <c r="P82" s="35">
        <f t="shared" si="7"/>
        <v>0</v>
      </c>
      <c r="Q82" s="20"/>
      <c r="R82" s="7"/>
    </row>
    <row r="83" spans="1:18" s="9" customFormat="1" ht="18.75" x14ac:dyDescent="0.3">
      <c r="A83" s="19">
        <v>46205</v>
      </c>
      <c r="B83" s="17">
        <f t="shared" ref="B83:B146" si="9">(C83*748/995)+(D83*873/995)+E83</f>
        <v>0</v>
      </c>
      <c r="C83" s="93"/>
      <c r="D83" s="96"/>
      <c r="E83" s="104"/>
      <c r="F83" s="100">
        <f t="shared" si="8"/>
        <v>37.723256281407032</v>
      </c>
      <c r="G83" s="93">
        <v>50.18</v>
      </c>
      <c r="H83" s="96"/>
      <c r="I83" s="99"/>
      <c r="J83" s="17">
        <f t="shared" si="6"/>
        <v>8552.0455979899471</v>
      </c>
      <c r="K83" s="18" t="s">
        <v>378</v>
      </c>
      <c r="L83" s="7"/>
      <c r="M83" s="19"/>
      <c r="N83" s="35"/>
      <c r="O83" s="35"/>
      <c r="P83" s="35">
        <f t="shared" si="7"/>
        <v>0</v>
      </c>
      <c r="Q83" s="20"/>
      <c r="R83" s="7"/>
    </row>
    <row r="84" spans="1:18" s="9" customFormat="1" ht="18.75" x14ac:dyDescent="0.3">
      <c r="A84" s="19">
        <v>46205</v>
      </c>
      <c r="B84" s="17">
        <f t="shared" si="9"/>
        <v>0</v>
      </c>
      <c r="C84" s="93"/>
      <c r="D84" s="96"/>
      <c r="E84" s="104"/>
      <c r="F84" s="100">
        <f t="shared" si="8"/>
        <v>207.22982914572867</v>
      </c>
      <c r="G84" s="93">
        <v>275.66000000000003</v>
      </c>
      <c r="H84" s="96"/>
      <c r="I84" s="99"/>
      <c r="J84" s="17">
        <f t="shared" si="6"/>
        <v>8344.8157688442188</v>
      </c>
      <c r="K84" s="18" t="s">
        <v>282</v>
      </c>
      <c r="L84" s="7"/>
      <c r="M84" s="19"/>
      <c r="N84" s="35"/>
      <c r="O84" s="35"/>
      <c r="P84" s="35">
        <f t="shared" si="7"/>
        <v>0</v>
      </c>
      <c r="Q84" s="20"/>
      <c r="R84" s="7"/>
    </row>
    <row r="85" spans="1:18" s="9" customFormat="1" ht="18.75" x14ac:dyDescent="0.3">
      <c r="A85" s="19">
        <v>46205</v>
      </c>
      <c r="B85" s="17">
        <f t="shared" si="9"/>
        <v>0</v>
      </c>
      <c r="C85" s="93"/>
      <c r="D85" s="96"/>
      <c r="E85" s="104"/>
      <c r="F85" s="100">
        <f t="shared" si="8"/>
        <v>1.6012462311557789</v>
      </c>
      <c r="G85" s="93">
        <v>2.13</v>
      </c>
      <c r="H85" s="96"/>
      <c r="I85" s="99"/>
      <c r="J85" s="17">
        <f t="shared" si="6"/>
        <v>8343.2145226130633</v>
      </c>
      <c r="K85" s="18" t="s">
        <v>282</v>
      </c>
      <c r="L85" s="7"/>
      <c r="M85" s="19"/>
      <c r="N85" s="35"/>
      <c r="O85" s="35"/>
      <c r="P85" s="35">
        <f t="shared" si="7"/>
        <v>0</v>
      </c>
      <c r="Q85" s="20"/>
      <c r="R85" s="7"/>
    </row>
    <row r="86" spans="1:18" s="9" customFormat="1" ht="18.75" x14ac:dyDescent="0.3">
      <c r="A86" s="19">
        <v>46205</v>
      </c>
      <c r="B86" s="17">
        <f t="shared" si="9"/>
        <v>3632.3030351758794</v>
      </c>
      <c r="C86" s="93">
        <v>4831.74</v>
      </c>
      <c r="D86" s="96"/>
      <c r="E86" s="104"/>
      <c r="F86" s="100">
        <f t="shared" si="8"/>
        <v>0</v>
      </c>
      <c r="G86" s="93"/>
      <c r="H86" s="96"/>
      <c r="I86" s="99"/>
      <c r="J86" s="17">
        <f t="shared" si="6"/>
        <v>11975.517557788942</v>
      </c>
      <c r="K86" s="18" t="s">
        <v>380</v>
      </c>
      <c r="L86" s="7"/>
      <c r="M86" s="19"/>
      <c r="N86" s="35"/>
      <c r="O86" s="35"/>
      <c r="P86" s="35">
        <f t="shared" si="7"/>
        <v>0</v>
      </c>
      <c r="Q86" s="20"/>
      <c r="R86" s="7"/>
    </row>
    <row r="87" spans="1:18" s="9" customFormat="1" ht="18.75" x14ac:dyDescent="0.3">
      <c r="A87" s="19">
        <v>46206</v>
      </c>
      <c r="B87" s="17">
        <f t="shared" si="9"/>
        <v>379.99903517587944</v>
      </c>
      <c r="C87" s="93">
        <v>505.48</v>
      </c>
      <c r="D87" s="96"/>
      <c r="E87" s="104"/>
      <c r="F87" s="100">
        <f t="shared" si="8"/>
        <v>0</v>
      </c>
      <c r="G87" s="93"/>
      <c r="H87" s="96"/>
      <c r="I87" s="99"/>
      <c r="J87" s="17">
        <f t="shared" si="6"/>
        <v>12355.516592964821</v>
      </c>
      <c r="K87" s="18" t="s">
        <v>392</v>
      </c>
      <c r="L87" s="7"/>
      <c r="M87" s="19"/>
      <c r="N87" s="35"/>
      <c r="O87" s="35"/>
      <c r="P87" s="35">
        <f t="shared" si="7"/>
        <v>0</v>
      </c>
      <c r="Q87" s="20"/>
      <c r="R87" s="7"/>
    </row>
    <row r="88" spans="1:18" s="9" customFormat="1" ht="18.75" x14ac:dyDescent="0.3">
      <c r="A88" s="19">
        <v>46206</v>
      </c>
      <c r="B88" s="17">
        <f t="shared" si="9"/>
        <v>0</v>
      </c>
      <c r="C88" s="93"/>
      <c r="D88" s="96"/>
      <c r="E88" s="104"/>
      <c r="F88" s="100">
        <f t="shared" si="8"/>
        <v>152.32136683417087</v>
      </c>
      <c r="G88" s="93">
        <v>202.62</v>
      </c>
      <c r="H88" s="96"/>
      <c r="I88" s="99"/>
      <c r="J88" s="17">
        <f t="shared" si="6"/>
        <v>12203.195226130651</v>
      </c>
      <c r="K88" s="18" t="s">
        <v>282</v>
      </c>
      <c r="L88" s="7"/>
      <c r="M88" s="19"/>
      <c r="N88" s="35"/>
      <c r="O88" s="35"/>
      <c r="P88" s="35">
        <f t="shared" si="7"/>
        <v>0</v>
      </c>
      <c r="Q88" s="20"/>
      <c r="R88" s="7"/>
    </row>
    <row r="89" spans="1:18" s="9" customFormat="1" ht="18.75" x14ac:dyDescent="0.3">
      <c r="A89" s="19">
        <v>46206</v>
      </c>
      <c r="B89" s="17">
        <f t="shared" si="9"/>
        <v>72.747698492462305</v>
      </c>
      <c r="C89" s="93">
        <v>96.77</v>
      </c>
      <c r="D89" s="96"/>
      <c r="E89" s="104"/>
      <c r="F89" s="100">
        <f t="shared" si="8"/>
        <v>0</v>
      </c>
      <c r="G89" s="93"/>
      <c r="H89" s="96"/>
      <c r="I89" s="99"/>
      <c r="J89" s="17">
        <f t="shared" si="6"/>
        <v>12275.942924623112</v>
      </c>
      <c r="K89" s="18" t="s">
        <v>303</v>
      </c>
      <c r="L89" s="7"/>
      <c r="M89" s="19"/>
      <c r="N89" s="35"/>
      <c r="O89" s="35"/>
      <c r="P89" s="35">
        <f t="shared" si="7"/>
        <v>0</v>
      </c>
      <c r="Q89" s="20"/>
      <c r="R89" s="7"/>
    </row>
    <row r="90" spans="1:18" s="9" customFormat="1" ht="18.75" x14ac:dyDescent="0.3">
      <c r="A90" s="19">
        <v>46206</v>
      </c>
      <c r="B90" s="17">
        <f t="shared" si="9"/>
        <v>2.7063316582914574</v>
      </c>
      <c r="C90" s="93">
        <v>3.6</v>
      </c>
      <c r="D90" s="96"/>
      <c r="E90" s="104"/>
      <c r="F90" s="100">
        <f t="shared" si="8"/>
        <v>0</v>
      </c>
      <c r="G90" s="93"/>
      <c r="H90" s="96"/>
      <c r="I90" s="99"/>
      <c r="J90" s="17">
        <f t="shared" si="6"/>
        <v>12278.649256281404</v>
      </c>
      <c r="K90" s="18" t="s">
        <v>393</v>
      </c>
      <c r="L90" s="7"/>
      <c r="M90" s="19"/>
      <c r="N90" s="35"/>
      <c r="O90" s="35"/>
      <c r="P90" s="35">
        <f t="shared" si="7"/>
        <v>0</v>
      </c>
      <c r="Q90" s="20"/>
      <c r="R90" s="7"/>
    </row>
    <row r="91" spans="1:18" s="9" customFormat="1" ht="18.75" x14ac:dyDescent="0.3">
      <c r="A91" s="19">
        <v>46206</v>
      </c>
      <c r="B91" s="17">
        <f t="shared" si="9"/>
        <v>0</v>
      </c>
      <c r="C91" s="93"/>
      <c r="D91" s="96"/>
      <c r="E91" s="104"/>
      <c r="F91" s="100">
        <f t="shared" si="8"/>
        <v>3.1799396984924626</v>
      </c>
      <c r="G91" s="93">
        <v>4.2300000000000004</v>
      </c>
      <c r="H91" s="96"/>
      <c r="I91" s="99"/>
      <c r="J91" s="17">
        <f t="shared" si="6"/>
        <v>12275.469316582912</v>
      </c>
      <c r="K91" s="18" t="s">
        <v>393</v>
      </c>
      <c r="L91" s="7"/>
      <c r="M91" s="19"/>
      <c r="N91" s="35"/>
      <c r="O91" s="35"/>
      <c r="P91" s="35">
        <f t="shared" si="7"/>
        <v>0</v>
      </c>
      <c r="Q91" s="20"/>
      <c r="R91" s="7"/>
    </row>
    <row r="92" spans="1:18" s="9" customFormat="1" ht="18.75" x14ac:dyDescent="0.3">
      <c r="A92" s="19">
        <v>46206</v>
      </c>
      <c r="B92" s="17">
        <f t="shared" si="9"/>
        <v>4.5105527638190956</v>
      </c>
      <c r="C92" s="93">
        <v>6</v>
      </c>
      <c r="D92" s="96"/>
      <c r="E92" s="104"/>
      <c r="F92" s="100">
        <f t="shared" si="8"/>
        <v>0</v>
      </c>
      <c r="G92" s="93"/>
      <c r="H92" s="96"/>
      <c r="I92" s="99"/>
      <c r="J92" s="17">
        <f t="shared" si="6"/>
        <v>12279.979869346731</v>
      </c>
      <c r="K92" s="18" t="s">
        <v>280</v>
      </c>
      <c r="L92" s="7"/>
      <c r="M92" s="19"/>
      <c r="N92" s="35"/>
      <c r="O92" s="35"/>
      <c r="P92" s="35">
        <f t="shared" si="7"/>
        <v>0</v>
      </c>
      <c r="Q92" s="20"/>
      <c r="R92" s="7"/>
    </row>
    <row r="93" spans="1:18" s="9" customFormat="1" ht="18.75" x14ac:dyDescent="0.3">
      <c r="A93" s="19">
        <v>46206</v>
      </c>
      <c r="B93" s="17">
        <f t="shared" si="9"/>
        <v>0</v>
      </c>
      <c r="C93" s="93"/>
      <c r="D93" s="96"/>
      <c r="E93" s="104"/>
      <c r="F93" s="100">
        <f t="shared" si="8"/>
        <v>101.68289447236181</v>
      </c>
      <c r="G93" s="93">
        <v>135.26</v>
      </c>
      <c r="H93" s="96"/>
      <c r="I93" s="99"/>
      <c r="J93" s="17">
        <f t="shared" si="6"/>
        <v>12178.296974874369</v>
      </c>
      <c r="K93" s="18" t="s">
        <v>282</v>
      </c>
      <c r="L93" s="7"/>
      <c r="M93" s="19"/>
      <c r="N93" s="35"/>
      <c r="O93" s="35"/>
      <c r="P93" s="35">
        <f t="shared" si="7"/>
        <v>0</v>
      </c>
      <c r="Q93" s="20"/>
      <c r="R93" s="7"/>
    </row>
    <row r="94" spans="1:18" s="9" customFormat="1" ht="18.75" x14ac:dyDescent="0.3">
      <c r="A94" s="19">
        <v>46206</v>
      </c>
      <c r="B94" s="17">
        <f t="shared" si="9"/>
        <v>0</v>
      </c>
      <c r="C94" s="93"/>
      <c r="D94" s="96"/>
      <c r="E94" s="104"/>
      <c r="F94" s="100">
        <f t="shared" si="8"/>
        <v>2618.56</v>
      </c>
      <c r="G94" s="93"/>
      <c r="H94" s="96"/>
      <c r="I94" s="99">
        <v>2618.56</v>
      </c>
      <c r="J94" s="17">
        <f t="shared" si="6"/>
        <v>9559.7369748743695</v>
      </c>
      <c r="K94" s="18" t="s">
        <v>395</v>
      </c>
      <c r="L94" s="7"/>
      <c r="M94" s="19"/>
      <c r="N94" s="35"/>
      <c r="O94" s="35"/>
      <c r="P94" s="35">
        <f t="shared" si="7"/>
        <v>0</v>
      </c>
      <c r="Q94" s="20"/>
      <c r="R94" s="7"/>
    </row>
    <row r="95" spans="1:18" s="9" customFormat="1" ht="18.75" x14ac:dyDescent="0.3">
      <c r="A95" s="19">
        <v>46206</v>
      </c>
      <c r="B95" s="17">
        <f t="shared" si="9"/>
        <v>0</v>
      </c>
      <c r="C95" s="93"/>
      <c r="D95" s="96"/>
      <c r="E95" s="104"/>
      <c r="F95" s="100">
        <f t="shared" si="8"/>
        <v>3.2701507537688439</v>
      </c>
      <c r="G95" s="93">
        <v>4.3499999999999996</v>
      </c>
      <c r="H95" s="96"/>
      <c r="I95" s="99"/>
      <c r="J95" s="17">
        <f t="shared" si="6"/>
        <v>9556.4668241206</v>
      </c>
      <c r="K95" s="18" t="s">
        <v>282</v>
      </c>
      <c r="L95" s="7"/>
      <c r="M95" s="19"/>
      <c r="N95" s="35"/>
      <c r="O95" s="35"/>
      <c r="P95" s="35">
        <f t="shared" si="7"/>
        <v>0</v>
      </c>
      <c r="Q95" s="20"/>
      <c r="R95" s="7"/>
    </row>
    <row r="96" spans="1:18" s="9" customFormat="1" ht="18.75" x14ac:dyDescent="0.3">
      <c r="A96" s="19">
        <v>46209</v>
      </c>
      <c r="B96" s="17">
        <f t="shared" si="9"/>
        <v>10.37427135678392</v>
      </c>
      <c r="C96" s="93">
        <v>13.8</v>
      </c>
      <c r="D96" s="96"/>
      <c r="E96" s="104"/>
      <c r="F96" s="100">
        <f t="shared" si="8"/>
        <v>0</v>
      </c>
      <c r="G96" s="93"/>
      <c r="H96" s="96"/>
      <c r="I96" s="99"/>
      <c r="J96" s="17">
        <f t="shared" si="6"/>
        <v>9566.8410954773844</v>
      </c>
      <c r="K96" s="18" t="s">
        <v>225</v>
      </c>
      <c r="L96" s="7"/>
      <c r="M96" s="19"/>
      <c r="N96" s="35"/>
      <c r="O96" s="35"/>
      <c r="P96" s="35">
        <f t="shared" si="7"/>
        <v>0</v>
      </c>
      <c r="Q96" s="20"/>
      <c r="R96" s="7"/>
    </row>
    <row r="97" spans="1:18" s="9" customFormat="1" ht="18.75" x14ac:dyDescent="0.3">
      <c r="A97" s="19">
        <v>46209</v>
      </c>
      <c r="B97" s="17">
        <f t="shared" si="9"/>
        <v>22.552763819095478</v>
      </c>
      <c r="C97" s="93">
        <v>30</v>
      </c>
      <c r="D97" s="96"/>
      <c r="E97" s="104"/>
      <c r="F97" s="100">
        <f t="shared" si="8"/>
        <v>0</v>
      </c>
      <c r="G97" s="93"/>
      <c r="H97" s="96"/>
      <c r="I97" s="99"/>
      <c r="J97" s="17">
        <f t="shared" si="6"/>
        <v>9589.3938592964805</v>
      </c>
      <c r="K97" s="18" t="s">
        <v>279</v>
      </c>
      <c r="L97" s="7"/>
      <c r="M97" s="19"/>
      <c r="N97" s="35"/>
      <c r="O97" s="35"/>
      <c r="P97" s="35">
        <f t="shared" si="7"/>
        <v>0</v>
      </c>
      <c r="Q97" s="20"/>
      <c r="R97" s="7"/>
    </row>
    <row r="98" spans="1:18" s="9" customFormat="1" ht="18.75" x14ac:dyDescent="0.3">
      <c r="A98" s="19">
        <v>46209</v>
      </c>
      <c r="B98" s="17">
        <f t="shared" si="9"/>
        <v>25.431999999999999</v>
      </c>
      <c r="C98" s="93">
        <v>33.83</v>
      </c>
      <c r="D98" s="96"/>
      <c r="E98" s="104"/>
      <c r="F98" s="100">
        <f t="shared" si="8"/>
        <v>0</v>
      </c>
      <c r="G98" s="93"/>
      <c r="H98" s="96"/>
      <c r="I98" s="99"/>
      <c r="J98" s="17">
        <f t="shared" si="6"/>
        <v>9614.8258592964812</v>
      </c>
      <c r="K98" s="18" t="s">
        <v>400</v>
      </c>
      <c r="L98" s="7"/>
      <c r="M98" s="19"/>
      <c r="N98" s="35"/>
      <c r="O98" s="35"/>
      <c r="P98" s="35">
        <f t="shared" si="7"/>
        <v>0</v>
      </c>
      <c r="Q98" s="20"/>
      <c r="R98" s="7"/>
    </row>
    <row r="99" spans="1:18" s="9" customFormat="1" ht="18.75" x14ac:dyDescent="0.3">
      <c r="A99" s="19">
        <v>46210</v>
      </c>
      <c r="B99" s="17">
        <f t="shared" si="9"/>
        <v>100</v>
      </c>
      <c r="C99" s="93"/>
      <c r="D99" s="96"/>
      <c r="E99" s="104">
        <v>100</v>
      </c>
      <c r="F99" s="100">
        <f t="shared" si="8"/>
        <v>0</v>
      </c>
      <c r="G99" s="93"/>
      <c r="H99" s="96"/>
      <c r="I99" s="99"/>
      <c r="J99" s="17">
        <f t="shared" si="6"/>
        <v>9714.8258592964812</v>
      </c>
      <c r="K99" s="18" t="s">
        <v>410</v>
      </c>
      <c r="L99" s="7"/>
      <c r="M99" s="19"/>
      <c r="N99" s="35"/>
      <c r="O99" s="35"/>
      <c r="P99" s="35">
        <f t="shared" si="7"/>
        <v>0</v>
      </c>
      <c r="Q99" s="20"/>
      <c r="R99" s="7"/>
    </row>
    <row r="100" spans="1:18" s="9" customFormat="1" ht="18.75" x14ac:dyDescent="0.3">
      <c r="A100" s="19">
        <v>46210</v>
      </c>
      <c r="B100" s="17">
        <f t="shared" si="9"/>
        <v>0</v>
      </c>
      <c r="C100" s="93"/>
      <c r="D100" s="96"/>
      <c r="E100" s="104"/>
      <c r="F100" s="100">
        <f t="shared" si="8"/>
        <v>354.13853266331654</v>
      </c>
      <c r="G100" s="93">
        <v>471.08</v>
      </c>
      <c r="H100" s="96"/>
      <c r="I100" s="99"/>
      <c r="J100" s="17">
        <f t="shared" si="6"/>
        <v>9360.687326633164</v>
      </c>
      <c r="K100" s="18" t="s">
        <v>282</v>
      </c>
      <c r="L100" s="7"/>
      <c r="M100" s="19"/>
      <c r="N100" s="35"/>
      <c r="O100" s="35"/>
      <c r="P100" s="35">
        <f t="shared" si="7"/>
        <v>0</v>
      </c>
      <c r="Q100" s="20"/>
      <c r="R100" s="7"/>
    </row>
    <row r="101" spans="1:18" s="9" customFormat="1" ht="18.75" x14ac:dyDescent="0.3">
      <c r="A101" s="19">
        <v>46210</v>
      </c>
      <c r="B101" s="17">
        <f t="shared" si="9"/>
        <v>0</v>
      </c>
      <c r="C101" s="93"/>
      <c r="D101" s="96"/>
      <c r="E101" s="104"/>
      <c r="F101" s="100">
        <f t="shared" si="8"/>
        <v>9.9833567839195965</v>
      </c>
      <c r="G101" s="93">
        <v>13.28</v>
      </c>
      <c r="H101" s="96"/>
      <c r="I101" s="99"/>
      <c r="J101" s="17">
        <f t="shared" si="6"/>
        <v>9350.7039698492445</v>
      </c>
      <c r="K101" s="18" t="s">
        <v>282</v>
      </c>
      <c r="L101" s="7"/>
      <c r="M101" s="19"/>
      <c r="N101" s="35"/>
      <c r="O101" s="35"/>
      <c r="P101" s="35">
        <f t="shared" si="7"/>
        <v>0</v>
      </c>
      <c r="Q101" s="20"/>
      <c r="R101" s="7"/>
    </row>
    <row r="102" spans="1:18" s="9" customFormat="1" ht="18.75" x14ac:dyDescent="0.3">
      <c r="A102" s="19">
        <v>46211</v>
      </c>
      <c r="B102" s="17">
        <f t="shared" si="9"/>
        <v>0</v>
      </c>
      <c r="C102" s="93"/>
      <c r="D102" s="96"/>
      <c r="E102" s="104"/>
      <c r="F102" s="100">
        <f t="shared" si="8"/>
        <v>3.4956783919597991</v>
      </c>
      <c r="G102" s="93">
        <v>4.6500000000000004</v>
      </c>
      <c r="H102" s="96"/>
      <c r="I102" s="99"/>
      <c r="J102" s="17">
        <f t="shared" si="6"/>
        <v>9347.2082914572838</v>
      </c>
      <c r="K102" s="18" t="s">
        <v>282</v>
      </c>
      <c r="L102" s="7"/>
      <c r="M102" s="19"/>
      <c r="N102" s="35"/>
      <c r="O102" s="35"/>
      <c r="P102" s="35">
        <f t="shared" si="7"/>
        <v>0</v>
      </c>
      <c r="Q102" s="20"/>
      <c r="R102" s="7"/>
    </row>
    <row r="103" spans="1:18" s="9" customFormat="1" ht="18.75" x14ac:dyDescent="0.3">
      <c r="A103" s="19">
        <v>46211</v>
      </c>
      <c r="B103" s="17">
        <f t="shared" si="9"/>
        <v>0</v>
      </c>
      <c r="C103" s="93"/>
      <c r="D103" s="96"/>
      <c r="E103" s="104"/>
      <c r="F103" s="100">
        <f t="shared" si="8"/>
        <v>30.619135678391956</v>
      </c>
      <c r="G103" s="93">
        <v>40.729999999999997</v>
      </c>
      <c r="H103" s="96"/>
      <c r="I103" s="99"/>
      <c r="J103" s="17">
        <f t="shared" si="6"/>
        <v>9316.5891557788927</v>
      </c>
      <c r="K103" s="18" t="s">
        <v>282</v>
      </c>
      <c r="L103" s="7"/>
      <c r="M103" s="19"/>
      <c r="N103" s="35"/>
      <c r="O103" s="35"/>
      <c r="P103" s="35">
        <f t="shared" si="7"/>
        <v>0</v>
      </c>
      <c r="Q103" s="20"/>
      <c r="R103" s="7"/>
    </row>
    <row r="104" spans="1:18" s="9" customFormat="1" ht="18.75" x14ac:dyDescent="0.3">
      <c r="A104" s="19">
        <v>46211</v>
      </c>
      <c r="B104" s="17">
        <f t="shared" si="9"/>
        <v>0</v>
      </c>
      <c r="C104" s="93"/>
      <c r="D104" s="96"/>
      <c r="E104" s="104"/>
      <c r="F104" s="100">
        <f t="shared" si="8"/>
        <v>27.890251256281406</v>
      </c>
      <c r="G104" s="93">
        <v>37.1</v>
      </c>
      <c r="H104" s="96"/>
      <c r="I104" s="99"/>
      <c r="J104" s="17">
        <f t="shared" si="6"/>
        <v>9288.698904522611</v>
      </c>
      <c r="K104" s="18" t="s">
        <v>282</v>
      </c>
      <c r="L104" s="7"/>
      <c r="M104" s="19"/>
      <c r="N104" s="35"/>
      <c r="O104" s="35"/>
      <c r="P104" s="35">
        <f t="shared" si="7"/>
        <v>0</v>
      </c>
      <c r="Q104" s="20"/>
      <c r="R104" s="7"/>
    </row>
    <row r="105" spans="1:18" s="9" customFormat="1" ht="18.75" x14ac:dyDescent="0.3">
      <c r="A105" s="19">
        <v>46211</v>
      </c>
      <c r="B105" s="17">
        <f t="shared" si="9"/>
        <v>0</v>
      </c>
      <c r="C105" s="93"/>
      <c r="D105" s="96"/>
      <c r="E105" s="104"/>
      <c r="F105" s="100">
        <f t="shared" si="8"/>
        <v>3196.2227939698491</v>
      </c>
      <c r="G105" s="93">
        <v>4251.66</v>
      </c>
      <c r="H105" s="96"/>
      <c r="I105" s="99"/>
      <c r="J105" s="17">
        <f t="shared" si="6"/>
        <v>6092.4761105527614</v>
      </c>
      <c r="K105" s="18" t="s">
        <v>282</v>
      </c>
      <c r="L105" s="7"/>
      <c r="M105" s="19"/>
      <c r="N105" s="35"/>
      <c r="O105" s="35"/>
      <c r="P105" s="35">
        <f t="shared" si="7"/>
        <v>0</v>
      </c>
      <c r="Q105" s="20"/>
      <c r="R105" s="7"/>
    </row>
    <row r="106" spans="1:18" s="9" customFormat="1" ht="18.75" x14ac:dyDescent="0.3">
      <c r="A106" s="19">
        <v>46211</v>
      </c>
      <c r="B106" s="17">
        <f t="shared" si="9"/>
        <v>3174.4668944723617</v>
      </c>
      <c r="C106" s="93">
        <v>4222.72</v>
      </c>
      <c r="D106" s="96"/>
      <c r="E106" s="104"/>
      <c r="F106" s="100">
        <f t="shared" si="8"/>
        <v>0</v>
      </c>
      <c r="G106" s="93"/>
      <c r="H106" s="96"/>
      <c r="I106" s="99"/>
      <c r="J106" s="17">
        <f t="shared" si="6"/>
        <v>9266.9430050251231</v>
      </c>
      <c r="K106" s="18" t="s">
        <v>354</v>
      </c>
      <c r="L106" s="7"/>
      <c r="M106" s="19"/>
      <c r="N106" s="35"/>
      <c r="O106" s="35"/>
      <c r="P106" s="35">
        <f t="shared" si="7"/>
        <v>0</v>
      </c>
      <c r="Q106" s="20"/>
      <c r="R106" s="7"/>
    </row>
    <row r="107" spans="1:18" s="9" customFormat="1" ht="18.75" x14ac:dyDescent="0.3">
      <c r="A107" s="19">
        <v>46211</v>
      </c>
      <c r="B107" s="17">
        <f t="shared" si="9"/>
        <v>0</v>
      </c>
      <c r="C107" s="93"/>
      <c r="D107" s="96"/>
      <c r="E107" s="104"/>
      <c r="F107" s="100">
        <f t="shared" si="8"/>
        <v>22.860984924623114</v>
      </c>
      <c r="G107" s="93">
        <v>30.41</v>
      </c>
      <c r="H107" s="96"/>
      <c r="I107" s="99"/>
      <c r="J107" s="17">
        <f t="shared" si="6"/>
        <v>9244.0820201005008</v>
      </c>
      <c r="K107" s="18" t="s">
        <v>282</v>
      </c>
      <c r="L107" s="7"/>
      <c r="M107" s="19"/>
      <c r="N107" s="35"/>
      <c r="O107" s="35"/>
      <c r="P107" s="35">
        <f t="shared" si="7"/>
        <v>0</v>
      </c>
      <c r="Q107" s="20"/>
      <c r="R107" s="7"/>
    </row>
    <row r="108" spans="1:18" s="9" customFormat="1" ht="18.75" x14ac:dyDescent="0.3">
      <c r="A108" s="19">
        <v>46212</v>
      </c>
      <c r="B108" s="17">
        <f t="shared" si="9"/>
        <v>131.18190954773868</v>
      </c>
      <c r="C108" s="93">
        <v>174.5</v>
      </c>
      <c r="D108" s="96"/>
      <c r="E108" s="104"/>
      <c r="F108" s="100">
        <f t="shared" si="8"/>
        <v>0</v>
      </c>
      <c r="G108" s="93"/>
      <c r="H108" s="96"/>
      <c r="I108" s="99"/>
      <c r="J108" s="17">
        <f t="shared" si="6"/>
        <v>9375.2639296482394</v>
      </c>
      <c r="K108" s="18" t="s">
        <v>348</v>
      </c>
      <c r="L108" s="7"/>
      <c r="M108" s="19"/>
      <c r="N108" s="35"/>
      <c r="O108" s="35"/>
      <c r="P108" s="35">
        <f t="shared" si="7"/>
        <v>0</v>
      </c>
      <c r="Q108" s="20"/>
      <c r="R108" s="7"/>
    </row>
    <row r="109" spans="1:18" s="9" customFormat="1" ht="18.75" x14ac:dyDescent="0.3">
      <c r="A109" s="19">
        <v>46212</v>
      </c>
      <c r="B109" s="17">
        <f t="shared" si="9"/>
        <v>0</v>
      </c>
      <c r="C109" s="93"/>
      <c r="D109" s="96"/>
      <c r="E109" s="104"/>
      <c r="F109" s="100">
        <f t="shared" si="8"/>
        <v>250.20787939698491</v>
      </c>
      <c r="G109" s="93">
        <v>332.83</v>
      </c>
      <c r="H109" s="96"/>
      <c r="I109" s="99"/>
      <c r="J109" s="17">
        <f t="shared" si="6"/>
        <v>9125.0560502512544</v>
      </c>
      <c r="K109" s="18" t="s">
        <v>282</v>
      </c>
      <c r="L109" s="7"/>
      <c r="M109" s="19"/>
      <c r="N109" s="35"/>
      <c r="O109" s="35"/>
      <c r="P109" s="35">
        <f t="shared" si="7"/>
        <v>0</v>
      </c>
      <c r="Q109" s="20"/>
      <c r="R109" s="7"/>
    </row>
    <row r="110" spans="1:18" s="9" customFormat="1" ht="18.75" x14ac:dyDescent="0.3">
      <c r="A110" s="19">
        <v>46212</v>
      </c>
      <c r="B110" s="17">
        <f t="shared" si="9"/>
        <v>0</v>
      </c>
      <c r="C110" s="93"/>
      <c r="D110" s="96"/>
      <c r="E110" s="104"/>
      <c r="F110" s="100">
        <f t="shared" si="8"/>
        <v>0.97728643216080402</v>
      </c>
      <c r="G110" s="93">
        <v>1.3</v>
      </c>
      <c r="H110" s="96"/>
      <c r="I110" s="99"/>
      <c r="J110" s="17">
        <f t="shared" si="6"/>
        <v>9124.0787638190941</v>
      </c>
      <c r="K110" s="18" t="s">
        <v>282</v>
      </c>
      <c r="L110" s="7"/>
      <c r="M110" s="19"/>
      <c r="N110" s="35"/>
      <c r="O110" s="35"/>
      <c r="P110" s="35">
        <f t="shared" si="7"/>
        <v>0</v>
      </c>
      <c r="Q110" s="20"/>
      <c r="R110" s="7"/>
    </row>
    <row r="111" spans="1:18" s="9" customFormat="1" ht="18.75" x14ac:dyDescent="0.3">
      <c r="A111" s="19">
        <v>46212</v>
      </c>
      <c r="B111" s="17">
        <f t="shared" si="9"/>
        <v>0</v>
      </c>
      <c r="C111" s="93"/>
      <c r="D111" s="96"/>
      <c r="E111" s="104"/>
      <c r="F111" s="100">
        <f t="shared" si="8"/>
        <v>160.40277386934673</v>
      </c>
      <c r="G111" s="93">
        <v>213.37</v>
      </c>
      <c r="H111" s="96"/>
      <c r="I111" s="99"/>
      <c r="J111" s="17">
        <f t="shared" si="6"/>
        <v>8963.6759899497465</v>
      </c>
      <c r="K111" s="18" t="s">
        <v>282</v>
      </c>
      <c r="L111" s="7"/>
      <c r="M111" s="19"/>
      <c r="N111" s="35"/>
      <c r="O111" s="35"/>
      <c r="P111" s="35">
        <f t="shared" si="7"/>
        <v>0</v>
      </c>
      <c r="Q111" s="20"/>
      <c r="R111" s="7"/>
    </row>
    <row r="112" spans="1:18" s="9" customFormat="1" ht="18.75" x14ac:dyDescent="0.3">
      <c r="A112" s="19">
        <v>46217</v>
      </c>
      <c r="B112" s="17">
        <f t="shared" si="9"/>
        <v>43.932783919597988</v>
      </c>
      <c r="C112" s="93">
        <v>58.44</v>
      </c>
      <c r="D112" s="96"/>
      <c r="E112" s="104"/>
      <c r="F112" s="100">
        <f t="shared" si="8"/>
        <v>0</v>
      </c>
      <c r="G112" s="93"/>
      <c r="H112" s="96"/>
      <c r="I112" s="99"/>
      <c r="J112" s="17">
        <f t="shared" si="6"/>
        <v>9007.6087738693441</v>
      </c>
      <c r="K112" s="18" t="s">
        <v>445</v>
      </c>
      <c r="L112" s="7"/>
      <c r="M112" s="19"/>
      <c r="N112" s="35"/>
      <c r="O112" s="35"/>
      <c r="P112" s="35">
        <f t="shared" si="7"/>
        <v>0</v>
      </c>
      <c r="Q112" s="20"/>
      <c r="R112" s="7"/>
    </row>
    <row r="113" spans="1:18" s="9" customFormat="1" ht="18.75" x14ac:dyDescent="0.3">
      <c r="A113" s="19">
        <v>46217</v>
      </c>
      <c r="B113" s="17">
        <f t="shared" si="9"/>
        <v>0</v>
      </c>
      <c r="C113" s="93"/>
      <c r="D113" s="96"/>
      <c r="E113" s="104"/>
      <c r="F113" s="100">
        <f t="shared" si="8"/>
        <v>49.352964824120605</v>
      </c>
      <c r="G113" s="93">
        <v>65.650000000000006</v>
      </c>
      <c r="H113" s="96"/>
      <c r="I113" s="99"/>
      <c r="J113" s="17">
        <f t="shared" si="6"/>
        <v>8958.2558090452239</v>
      </c>
      <c r="K113" s="18" t="s">
        <v>282</v>
      </c>
      <c r="L113" s="7"/>
      <c r="M113" s="19"/>
      <c r="N113" s="35"/>
      <c r="O113" s="35"/>
      <c r="P113" s="35">
        <f t="shared" si="7"/>
        <v>0</v>
      </c>
      <c r="Q113" s="20"/>
      <c r="R113" s="7"/>
    </row>
    <row r="114" spans="1:18" s="9" customFormat="1" ht="18.75" x14ac:dyDescent="0.3">
      <c r="A114" s="19">
        <v>46217</v>
      </c>
      <c r="B114" s="17">
        <f t="shared" si="9"/>
        <v>0</v>
      </c>
      <c r="C114" s="93"/>
      <c r="D114" s="96"/>
      <c r="E114" s="104"/>
      <c r="F114" s="100">
        <f t="shared" si="8"/>
        <v>162.09423115577891</v>
      </c>
      <c r="G114" s="93">
        <v>215.62</v>
      </c>
      <c r="H114" s="96"/>
      <c r="I114" s="99"/>
      <c r="J114" s="17">
        <f t="shared" si="6"/>
        <v>8796.1615778894447</v>
      </c>
      <c r="K114" s="18" t="s">
        <v>282</v>
      </c>
      <c r="L114" s="7"/>
      <c r="M114" s="19"/>
      <c r="N114" s="35"/>
      <c r="O114" s="35"/>
      <c r="P114" s="35">
        <f t="shared" si="7"/>
        <v>0</v>
      </c>
      <c r="Q114" s="20"/>
      <c r="R114" s="7"/>
    </row>
    <row r="115" spans="1:18" s="9" customFormat="1" ht="18.75" x14ac:dyDescent="0.3">
      <c r="A115" s="19">
        <v>46217</v>
      </c>
      <c r="B115" s="17">
        <f t="shared" si="9"/>
        <v>0</v>
      </c>
      <c r="C115" s="93"/>
      <c r="D115" s="96"/>
      <c r="E115" s="104"/>
      <c r="F115" s="100">
        <f t="shared" si="8"/>
        <v>147.7130854271357</v>
      </c>
      <c r="G115" s="93">
        <v>196.49</v>
      </c>
      <c r="H115" s="96"/>
      <c r="I115" s="99"/>
      <c r="J115" s="17">
        <f t="shared" si="6"/>
        <v>8648.4484924623084</v>
      </c>
      <c r="K115" s="18" t="s">
        <v>282</v>
      </c>
      <c r="L115" s="7"/>
      <c r="M115" s="19"/>
      <c r="N115" s="35"/>
      <c r="O115" s="35"/>
      <c r="P115" s="35">
        <f t="shared" si="7"/>
        <v>0</v>
      </c>
      <c r="Q115" s="20"/>
      <c r="R115" s="7"/>
    </row>
    <row r="116" spans="1:18" s="9" customFormat="1" ht="18.75" x14ac:dyDescent="0.3">
      <c r="A116" s="19">
        <v>46217</v>
      </c>
      <c r="B116" s="17">
        <f t="shared" si="9"/>
        <v>0</v>
      </c>
      <c r="C116" s="93"/>
      <c r="D116" s="96"/>
      <c r="E116" s="104"/>
      <c r="F116" s="100">
        <f t="shared" si="8"/>
        <v>66.703557788944735</v>
      </c>
      <c r="G116" s="93">
        <v>88.73</v>
      </c>
      <c r="H116" s="96"/>
      <c r="I116" s="99"/>
      <c r="J116" s="17">
        <f t="shared" si="6"/>
        <v>8581.7449346733629</v>
      </c>
      <c r="K116" s="18" t="s">
        <v>282</v>
      </c>
      <c r="L116" s="7"/>
      <c r="M116" s="19"/>
      <c r="N116" s="35"/>
      <c r="O116" s="35"/>
      <c r="P116" s="35">
        <f t="shared" si="7"/>
        <v>0</v>
      </c>
      <c r="Q116" s="20"/>
      <c r="R116" s="7"/>
    </row>
    <row r="117" spans="1:18" s="9" customFormat="1" ht="18.75" x14ac:dyDescent="0.3">
      <c r="A117" s="19">
        <v>46217</v>
      </c>
      <c r="B117" s="17">
        <f t="shared" si="9"/>
        <v>20.312522613065326</v>
      </c>
      <c r="C117" s="93">
        <v>27.02</v>
      </c>
      <c r="D117" s="96"/>
      <c r="E117" s="104"/>
      <c r="F117" s="100">
        <f t="shared" si="8"/>
        <v>0</v>
      </c>
      <c r="G117" s="93"/>
      <c r="H117" s="96"/>
      <c r="I117" s="99"/>
      <c r="J117" s="17">
        <f t="shared" si="6"/>
        <v>8602.057457286428</v>
      </c>
      <c r="K117" s="18" t="s">
        <v>445</v>
      </c>
      <c r="L117" s="7"/>
      <c r="M117" s="19"/>
      <c r="N117" s="35"/>
      <c r="O117" s="35"/>
      <c r="P117" s="35">
        <f t="shared" si="7"/>
        <v>0</v>
      </c>
      <c r="Q117" s="20"/>
      <c r="R117" s="7"/>
    </row>
    <row r="118" spans="1:18" s="9" customFormat="1" ht="18.75" x14ac:dyDescent="0.3">
      <c r="A118" s="19">
        <v>46217</v>
      </c>
      <c r="B118" s="17">
        <f t="shared" si="9"/>
        <v>8.5023919597989952</v>
      </c>
      <c r="C118" s="93">
        <v>11.31</v>
      </c>
      <c r="D118" s="96"/>
      <c r="E118" s="104"/>
      <c r="F118" s="100">
        <f t="shared" si="8"/>
        <v>0</v>
      </c>
      <c r="G118" s="93"/>
      <c r="H118" s="96"/>
      <c r="I118" s="99"/>
      <c r="J118" s="17">
        <f t="shared" si="6"/>
        <v>8610.5598492462268</v>
      </c>
      <c r="K118" s="18" t="s">
        <v>445</v>
      </c>
      <c r="L118" s="7"/>
      <c r="M118" s="19"/>
      <c r="N118" s="35"/>
      <c r="O118" s="35"/>
      <c r="P118" s="35">
        <f t="shared" si="7"/>
        <v>0</v>
      </c>
      <c r="Q118" s="20"/>
      <c r="R118" s="7"/>
    </row>
    <row r="119" spans="1:18" s="9" customFormat="1" ht="18.75" x14ac:dyDescent="0.3">
      <c r="A119" s="19">
        <v>46217</v>
      </c>
      <c r="B119" s="17">
        <f t="shared" si="9"/>
        <v>600.03883417085433</v>
      </c>
      <c r="C119" s="93">
        <v>798.18</v>
      </c>
      <c r="D119" s="96"/>
      <c r="E119" s="104"/>
      <c r="F119" s="100">
        <f t="shared" si="8"/>
        <v>0</v>
      </c>
      <c r="G119" s="93"/>
      <c r="H119" s="96"/>
      <c r="I119" s="99"/>
      <c r="J119" s="17">
        <f t="shared" si="6"/>
        <v>9210.5986834170817</v>
      </c>
      <c r="K119" s="18" t="s">
        <v>258</v>
      </c>
      <c r="L119" s="7"/>
      <c r="M119" s="19"/>
      <c r="N119" s="35"/>
      <c r="O119" s="35"/>
      <c r="P119" s="35">
        <f t="shared" si="7"/>
        <v>0</v>
      </c>
      <c r="Q119" s="20"/>
      <c r="R119" s="7"/>
    </row>
    <row r="120" spans="1:18" s="9" customFormat="1" ht="18.75" x14ac:dyDescent="0.3">
      <c r="A120" s="19">
        <v>46217</v>
      </c>
      <c r="B120" s="17">
        <f t="shared" si="9"/>
        <v>2806.9245025125629</v>
      </c>
      <c r="C120" s="93">
        <v>3733.81</v>
      </c>
      <c r="D120" s="96"/>
      <c r="E120" s="104"/>
      <c r="F120" s="100">
        <f t="shared" si="8"/>
        <v>0</v>
      </c>
      <c r="G120" s="93"/>
      <c r="H120" s="96"/>
      <c r="I120" s="99"/>
      <c r="J120" s="17">
        <f t="shared" si="6"/>
        <v>12017.523185929644</v>
      </c>
      <c r="K120" s="18" t="s">
        <v>447</v>
      </c>
      <c r="L120" s="7"/>
      <c r="M120" s="19"/>
      <c r="N120" s="35"/>
      <c r="O120" s="35"/>
      <c r="P120" s="35">
        <f t="shared" si="7"/>
        <v>0</v>
      </c>
      <c r="Q120" s="20"/>
      <c r="R120" s="7"/>
    </row>
    <row r="121" spans="1:18" s="9" customFormat="1" ht="18.75" x14ac:dyDescent="0.3">
      <c r="A121" s="19">
        <v>46217</v>
      </c>
      <c r="B121" s="17">
        <f t="shared" si="9"/>
        <v>0</v>
      </c>
      <c r="C121" s="93"/>
      <c r="D121" s="96"/>
      <c r="E121" s="104"/>
      <c r="F121" s="100">
        <f t="shared" si="8"/>
        <v>2342.548060301508</v>
      </c>
      <c r="G121" s="93">
        <v>3116.09</v>
      </c>
      <c r="H121" s="96"/>
      <c r="I121" s="99"/>
      <c r="J121" s="17">
        <f t="shared" si="6"/>
        <v>9674.9751256281361</v>
      </c>
      <c r="K121" s="18" t="s">
        <v>224</v>
      </c>
      <c r="L121" s="7"/>
      <c r="M121" s="19"/>
      <c r="N121" s="35"/>
      <c r="O121" s="35"/>
      <c r="P121" s="35">
        <f t="shared" si="7"/>
        <v>0</v>
      </c>
      <c r="Q121" s="20"/>
      <c r="R121" s="7"/>
    </row>
    <row r="122" spans="1:18" s="9" customFormat="1" ht="18.75" x14ac:dyDescent="0.3">
      <c r="A122" s="19">
        <v>46218</v>
      </c>
      <c r="B122" s="17">
        <f t="shared" si="9"/>
        <v>1000.0271356783919</v>
      </c>
      <c r="C122" s="93">
        <v>1330.25</v>
      </c>
      <c r="D122" s="96"/>
      <c r="E122" s="104"/>
      <c r="F122" s="100">
        <f t="shared" si="8"/>
        <v>0</v>
      </c>
      <c r="G122" s="93"/>
      <c r="H122" s="96"/>
      <c r="I122" s="99"/>
      <c r="J122" s="17">
        <f t="shared" si="6"/>
        <v>10675.002261306528</v>
      </c>
      <c r="K122" s="18" t="s">
        <v>448</v>
      </c>
      <c r="L122" s="7"/>
      <c r="M122" s="19"/>
      <c r="N122" s="35"/>
      <c r="O122" s="35"/>
      <c r="P122" s="35">
        <f t="shared" si="7"/>
        <v>0</v>
      </c>
      <c r="Q122" s="20"/>
      <c r="R122" s="7"/>
    </row>
    <row r="123" spans="1:18" s="9" customFormat="1" ht="18.75" x14ac:dyDescent="0.3">
      <c r="A123" s="19">
        <v>46218</v>
      </c>
      <c r="B123" s="17">
        <f t="shared" si="9"/>
        <v>89.32</v>
      </c>
      <c r="C123" s="93"/>
      <c r="D123" s="96"/>
      <c r="E123" s="104">
        <v>89.32</v>
      </c>
      <c r="F123" s="100">
        <f t="shared" si="8"/>
        <v>0</v>
      </c>
      <c r="G123" s="93"/>
      <c r="H123" s="96"/>
      <c r="I123" s="99"/>
      <c r="J123" s="17">
        <f t="shared" si="6"/>
        <v>10764.322261306528</v>
      </c>
      <c r="K123" s="18" t="s">
        <v>450</v>
      </c>
      <c r="L123" s="7"/>
      <c r="M123" s="19"/>
      <c r="N123" s="35"/>
      <c r="O123" s="35"/>
      <c r="P123" s="35">
        <f t="shared" si="7"/>
        <v>0</v>
      </c>
      <c r="Q123" s="20"/>
      <c r="R123" s="7"/>
    </row>
    <row r="124" spans="1:18" s="9" customFormat="1" ht="18.75" x14ac:dyDescent="0.3">
      <c r="A124" s="19">
        <v>46219</v>
      </c>
      <c r="B124" s="17">
        <f t="shared" si="9"/>
        <v>0</v>
      </c>
      <c r="C124" s="93"/>
      <c r="D124" s="96"/>
      <c r="E124" s="104"/>
      <c r="F124" s="100">
        <f t="shared" si="8"/>
        <v>264.24321608040202</v>
      </c>
      <c r="G124" s="93">
        <v>351.5</v>
      </c>
      <c r="H124" s="96"/>
      <c r="I124" s="99"/>
      <c r="J124" s="17">
        <f t="shared" si="6"/>
        <v>10500.079045226126</v>
      </c>
      <c r="K124" s="18" t="s">
        <v>282</v>
      </c>
      <c r="L124" s="7"/>
      <c r="M124" s="19"/>
      <c r="N124" s="35"/>
      <c r="O124" s="35"/>
      <c r="P124" s="35">
        <f t="shared" si="7"/>
        <v>0</v>
      </c>
      <c r="Q124" s="20"/>
      <c r="R124" s="7"/>
    </row>
    <row r="125" spans="1:18" s="9" customFormat="1" ht="18.75" x14ac:dyDescent="0.3">
      <c r="A125" s="19">
        <v>46219</v>
      </c>
      <c r="B125" s="17">
        <f t="shared" si="9"/>
        <v>193.60795979899498</v>
      </c>
      <c r="C125" s="93">
        <v>257.54000000000002</v>
      </c>
      <c r="D125" s="96"/>
      <c r="E125" s="104"/>
      <c r="F125" s="100">
        <f t="shared" si="8"/>
        <v>0</v>
      </c>
      <c r="G125" s="93"/>
      <c r="H125" s="96"/>
      <c r="I125" s="99"/>
      <c r="J125" s="17">
        <f t="shared" si="6"/>
        <v>10693.687005025122</v>
      </c>
      <c r="K125" s="18" t="s">
        <v>445</v>
      </c>
      <c r="L125" s="7"/>
      <c r="M125" s="19"/>
      <c r="N125" s="35"/>
      <c r="O125" s="35"/>
      <c r="P125" s="35">
        <f t="shared" si="7"/>
        <v>0</v>
      </c>
      <c r="Q125" s="20"/>
      <c r="R125" s="7"/>
    </row>
    <row r="126" spans="1:18" s="9" customFormat="1" ht="18.75" x14ac:dyDescent="0.3">
      <c r="A126" s="19">
        <v>46219</v>
      </c>
      <c r="B126" s="17">
        <f t="shared" si="9"/>
        <v>0</v>
      </c>
      <c r="C126" s="93"/>
      <c r="D126" s="96"/>
      <c r="E126" s="104"/>
      <c r="F126" s="100">
        <f t="shared" si="8"/>
        <v>586.58235175879395</v>
      </c>
      <c r="G126" s="93">
        <v>780.28</v>
      </c>
      <c r="H126" s="96"/>
      <c r="I126" s="99"/>
      <c r="J126" s="17">
        <f t="shared" si="6"/>
        <v>10107.104653266328</v>
      </c>
      <c r="K126" s="18" t="s">
        <v>282</v>
      </c>
      <c r="L126" s="7"/>
      <c r="M126" s="19"/>
      <c r="N126" s="35"/>
      <c r="O126" s="35"/>
      <c r="P126" s="35">
        <f t="shared" si="7"/>
        <v>0</v>
      </c>
      <c r="Q126" s="20"/>
      <c r="R126" s="7"/>
    </row>
    <row r="127" spans="1:18" s="9" customFormat="1" ht="18.75" x14ac:dyDescent="0.3">
      <c r="A127" s="19">
        <v>46219</v>
      </c>
      <c r="B127" s="17">
        <f t="shared" si="9"/>
        <v>1.0825326633165828</v>
      </c>
      <c r="C127" s="93">
        <v>1.44</v>
      </c>
      <c r="D127" s="96"/>
      <c r="E127" s="104"/>
      <c r="F127" s="100">
        <f t="shared" si="8"/>
        <v>0</v>
      </c>
      <c r="G127" s="93"/>
      <c r="H127" s="96"/>
      <c r="I127" s="99"/>
      <c r="J127" s="17">
        <f t="shared" si="6"/>
        <v>10108.187185929644</v>
      </c>
      <c r="K127" s="18" t="s">
        <v>305</v>
      </c>
      <c r="L127" s="7"/>
      <c r="M127" s="19"/>
      <c r="N127" s="35"/>
      <c r="O127" s="35"/>
      <c r="P127" s="35">
        <f t="shared" si="7"/>
        <v>0</v>
      </c>
      <c r="Q127" s="20"/>
      <c r="R127" s="7"/>
    </row>
    <row r="128" spans="1:18" s="9" customFormat="1" ht="18.75" x14ac:dyDescent="0.3">
      <c r="A128" s="19">
        <v>46223</v>
      </c>
      <c r="B128" s="17">
        <f t="shared" si="9"/>
        <v>70.875819095477382</v>
      </c>
      <c r="C128" s="93">
        <v>94.28</v>
      </c>
      <c r="D128" s="96"/>
      <c r="E128" s="104"/>
      <c r="F128" s="100">
        <f t="shared" si="8"/>
        <v>0</v>
      </c>
      <c r="G128" s="93"/>
      <c r="H128" s="96"/>
      <c r="I128" s="99"/>
      <c r="J128" s="17">
        <f t="shared" si="6"/>
        <v>10179.063005025122</v>
      </c>
      <c r="K128" s="18" t="s">
        <v>479</v>
      </c>
      <c r="L128" s="7"/>
      <c r="M128" s="19"/>
      <c r="N128" s="35"/>
      <c r="O128" s="35"/>
      <c r="P128" s="35">
        <f t="shared" si="7"/>
        <v>0</v>
      </c>
      <c r="Q128" s="20"/>
      <c r="R128" s="7"/>
    </row>
    <row r="129" spans="1:18" s="9" customFormat="1" ht="18.75" x14ac:dyDescent="0.3">
      <c r="A129" s="19">
        <v>46223</v>
      </c>
      <c r="B129" s="17">
        <f t="shared" si="9"/>
        <v>0</v>
      </c>
      <c r="C129" s="93"/>
      <c r="D129" s="96"/>
      <c r="E129" s="104"/>
      <c r="F129" s="100">
        <f t="shared" si="8"/>
        <v>2230.5961407035179</v>
      </c>
      <c r="G129" s="93">
        <v>2967.17</v>
      </c>
      <c r="H129" s="96"/>
      <c r="I129" s="99"/>
      <c r="J129" s="17">
        <f t="shared" si="6"/>
        <v>7948.4668643216046</v>
      </c>
      <c r="K129" s="18" t="s">
        <v>481</v>
      </c>
      <c r="L129" s="7"/>
      <c r="M129" s="19"/>
      <c r="N129" s="35"/>
      <c r="O129" s="35"/>
      <c r="P129" s="35">
        <f t="shared" si="7"/>
        <v>0</v>
      </c>
      <c r="Q129" s="20"/>
      <c r="R129" s="7"/>
    </row>
    <row r="130" spans="1:18" s="9" customFormat="1" ht="18.75" x14ac:dyDescent="0.3">
      <c r="A130" s="19">
        <v>46223</v>
      </c>
      <c r="B130" s="17">
        <f t="shared" si="9"/>
        <v>0</v>
      </c>
      <c r="C130" s="93"/>
      <c r="D130" s="96"/>
      <c r="E130" s="104"/>
      <c r="F130" s="100">
        <f t="shared" si="8"/>
        <v>61.749467336683416</v>
      </c>
      <c r="G130" s="93">
        <f>77.69+4.45</f>
        <v>82.14</v>
      </c>
      <c r="H130" s="96"/>
      <c r="I130" s="99"/>
      <c r="J130" s="17">
        <f t="shared" si="6"/>
        <v>7886.7173969849209</v>
      </c>
      <c r="K130" s="18" t="s">
        <v>480</v>
      </c>
      <c r="L130" s="7"/>
      <c r="M130" s="19"/>
      <c r="N130" s="35"/>
      <c r="O130" s="35"/>
      <c r="P130" s="35">
        <f t="shared" si="7"/>
        <v>0</v>
      </c>
      <c r="Q130" s="20"/>
      <c r="R130" s="7"/>
    </row>
    <row r="131" spans="1:18" s="9" customFormat="1" ht="18.75" x14ac:dyDescent="0.3">
      <c r="A131" s="19">
        <v>46223</v>
      </c>
      <c r="B131" s="17">
        <f t="shared" si="9"/>
        <v>0</v>
      </c>
      <c r="C131" s="93"/>
      <c r="D131" s="96"/>
      <c r="E131" s="104"/>
      <c r="F131" s="100">
        <f t="shared" si="8"/>
        <v>93.827015075376892</v>
      </c>
      <c r="G131" s="93">
        <v>124.81</v>
      </c>
      <c r="H131" s="96"/>
      <c r="I131" s="99"/>
      <c r="J131" s="17">
        <f t="shared" si="6"/>
        <v>7792.890381909544</v>
      </c>
      <c r="K131" s="18" t="s">
        <v>480</v>
      </c>
      <c r="L131" s="7"/>
      <c r="M131" s="19"/>
      <c r="N131" s="35"/>
      <c r="O131" s="35"/>
      <c r="P131" s="35">
        <f t="shared" si="7"/>
        <v>0</v>
      </c>
      <c r="Q131" s="20"/>
      <c r="R131" s="7"/>
    </row>
    <row r="132" spans="1:18" s="9" customFormat="1" ht="18.75" x14ac:dyDescent="0.3">
      <c r="A132" s="19">
        <v>46223</v>
      </c>
      <c r="B132" s="17">
        <f t="shared" si="9"/>
        <v>0</v>
      </c>
      <c r="C132" s="93"/>
      <c r="D132" s="96"/>
      <c r="E132" s="104"/>
      <c r="F132" s="100">
        <f t="shared" si="8"/>
        <v>3.8865929648241204</v>
      </c>
      <c r="G132" s="93">
        <v>5.17</v>
      </c>
      <c r="H132" s="96"/>
      <c r="I132" s="99"/>
      <c r="J132" s="17">
        <f t="shared" si="6"/>
        <v>7789.0037889447194</v>
      </c>
      <c r="K132" s="18" t="s">
        <v>480</v>
      </c>
      <c r="L132" s="7"/>
      <c r="M132" s="19"/>
      <c r="N132" s="35"/>
      <c r="O132" s="35"/>
      <c r="P132" s="35">
        <f t="shared" si="7"/>
        <v>0</v>
      </c>
      <c r="Q132" s="20"/>
      <c r="R132" s="7"/>
    </row>
    <row r="133" spans="1:18" s="9" customFormat="1" ht="18.75" x14ac:dyDescent="0.3">
      <c r="A133" s="19">
        <v>46223</v>
      </c>
      <c r="B133" s="17">
        <f t="shared" si="9"/>
        <v>0</v>
      </c>
      <c r="C133" s="93"/>
      <c r="D133" s="96"/>
      <c r="E133" s="104"/>
      <c r="F133" s="100">
        <f t="shared" si="8"/>
        <v>1926.4119798994975</v>
      </c>
      <c r="G133" s="93">
        <v>2562.54</v>
      </c>
      <c r="H133" s="96"/>
      <c r="I133" s="99"/>
      <c r="J133" s="17">
        <f t="shared" si="6"/>
        <v>5862.5918090452215</v>
      </c>
      <c r="K133" s="18" t="s">
        <v>481</v>
      </c>
      <c r="L133" s="7"/>
      <c r="M133" s="19"/>
      <c r="N133" s="35"/>
      <c r="O133" s="35"/>
      <c r="P133" s="35">
        <f t="shared" si="7"/>
        <v>0</v>
      </c>
      <c r="Q133" s="20"/>
      <c r="R133" s="7"/>
    </row>
    <row r="134" spans="1:18" s="9" customFormat="1" ht="18.75" x14ac:dyDescent="0.3">
      <c r="A134" s="19">
        <v>46223</v>
      </c>
      <c r="B134" s="17">
        <f t="shared" si="9"/>
        <v>0</v>
      </c>
      <c r="C134" s="93"/>
      <c r="D134" s="96"/>
      <c r="E134" s="104"/>
      <c r="F134" s="100">
        <f t="shared" si="8"/>
        <v>55.712844221105527</v>
      </c>
      <c r="G134" s="93">
        <v>74.11</v>
      </c>
      <c r="H134" s="96"/>
      <c r="I134" s="99"/>
      <c r="J134" s="17">
        <f t="shared" si="6"/>
        <v>5806.8789648241163</v>
      </c>
      <c r="K134" s="18" t="s">
        <v>480</v>
      </c>
      <c r="L134" s="7"/>
      <c r="M134" s="19"/>
      <c r="N134" s="35"/>
      <c r="O134" s="35"/>
      <c r="P134" s="35">
        <f t="shared" si="7"/>
        <v>0</v>
      </c>
      <c r="Q134" s="20"/>
      <c r="R134" s="7"/>
    </row>
    <row r="135" spans="1:18" s="9" customFormat="1" ht="18.75" x14ac:dyDescent="0.3">
      <c r="A135" s="19">
        <v>46223</v>
      </c>
      <c r="B135" s="17">
        <f t="shared" si="9"/>
        <v>0</v>
      </c>
      <c r="C135" s="93"/>
      <c r="D135" s="96"/>
      <c r="E135" s="104"/>
      <c r="F135" s="100">
        <f t="shared" si="8"/>
        <v>48.277949748743715</v>
      </c>
      <c r="G135" s="93">
        <v>64.22</v>
      </c>
      <c r="H135" s="96"/>
      <c r="I135" s="99"/>
      <c r="J135" s="17">
        <f t="shared" ref="J135:J198" si="10">J134+B135-F135</f>
        <v>5758.6010150753727</v>
      </c>
      <c r="K135" s="18" t="s">
        <v>480</v>
      </c>
      <c r="L135" s="7"/>
      <c r="M135" s="19"/>
      <c r="N135" s="35"/>
      <c r="O135" s="35"/>
      <c r="P135" s="35">
        <f t="shared" ref="P135:P198" si="11">P134+N135-O135</f>
        <v>0</v>
      </c>
      <c r="Q135" s="20"/>
      <c r="R135" s="7"/>
    </row>
    <row r="136" spans="1:18" s="9" customFormat="1" ht="18.75" x14ac:dyDescent="0.3">
      <c r="A136" s="19">
        <v>46224</v>
      </c>
      <c r="B136" s="17">
        <f t="shared" si="9"/>
        <v>120.00325628140702</v>
      </c>
      <c r="C136" s="93">
        <v>159.63</v>
      </c>
      <c r="D136" s="96"/>
      <c r="E136" s="104"/>
      <c r="F136" s="100">
        <f t="shared" si="8"/>
        <v>0</v>
      </c>
      <c r="G136" s="93"/>
      <c r="H136" s="96"/>
      <c r="I136" s="99"/>
      <c r="J136" s="17">
        <f t="shared" si="10"/>
        <v>5878.6042713567795</v>
      </c>
      <c r="K136" s="18" t="s">
        <v>490</v>
      </c>
      <c r="L136" s="7"/>
      <c r="M136" s="19"/>
      <c r="N136" s="35"/>
      <c r="O136" s="35"/>
      <c r="P136" s="35">
        <f t="shared" si="11"/>
        <v>0</v>
      </c>
      <c r="Q136" s="20"/>
      <c r="R136" s="7"/>
    </row>
    <row r="137" spans="1:18" s="9" customFormat="1" ht="18.75" x14ac:dyDescent="0.3">
      <c r="A137" s="19">
        <v>46224</v>
      </c>
      <c r="B137" s="17">
        <f t="shared" si="9"/>
        <v>6.6756180904522617</v>
      </c>
      <c r="C137" s="93">
        <v>8.8800000000000008</v>
      </c>
      <c r="D137" s="96"/>
      <c r="E137" s="104"/>
      <c r="F137" s="100">
        <f t="shared" ref="F137:F200" si="12">(G137*748/995)+(H137*875/995)+I137</f>
        <v>0</v>
      </c>
      <c r="G137" s="93"/>
      <c r="H137" s="96"/>
      <c r="I137" s="99"/>
      <c r="J137" s="17">
        <f t="shared" si="10"/>
        <v>5885.2798894472317</v>
      </c>
      <c r="K137" s="18" t="s">
        <v>491</v>
      </c>
      <c r="L137" s="7"/>
      <c r="M137" s="19"/>
      <c r="N137" s="35"/>
      <c r="O137" s="35"/>
      <c r="P137" s="35">
        <f t="shared" si="11"/>
        <v>0</v>
      </c>
      <c r="Q137" s="20"/>
      <c r="R137" s="7"/>
    </row>
    <row r="138" spans="1:18" s="9" customFormat="1" ht="18.75" x14ac:dyDescent="0.3">
      <c r="A138" s="19">
        <v>46224</v>
      </c>
      <c r="B138" s="17">
        <f t="shared" si="9"/>
        <v>29.99785929648241</v>
      </c>
      <c r="C138" s="93"/>
      <c r="D138" s="96">
        <v>34.19</v>
      </c>
      <c r="E138" s="104"/>
      <c r="F138" s="100">
        <f t="shared" si="12"/>
        <v>0</v>
      </c>
      <c r="G138" s="93"/>
      <c r="H138" s="96"/>
      <c r="I138" s="99"/>
      <c r="J138" s="17">
        <f t="shared" si="10"/>
        <v>5915.2777487437143</v>
      </c>
      <c r="K138" s="18" t="s">
        <v>490</v>
      </c>
      <c r="L138" s="7"/>
      <c r="M138" s="19"/>
      <c r="N138" s="35"/>
      <c r="O138" s="35"/>
      <c r="P138" s="35">
        <f t="shared" si="11"/>
        <v>0</v>
      </c>
      <c r="Q138" s="20"/>
      <c r="R138" s="7"/>
    </row>
    <row r="139" spans="1:18" s="9" customFormat="1" ht="18.75" x14ac:dyDescent="0.3">
      <c r="A139" s="19">
        <v>46224</v>
      </c>
      <c r="B139" s="17">
        <f t="shared" si="9"/>
        <v>599.99228140703519</v>
      </c>
      <c r="C139" s="93"/>
      <c r="D139" s="96">
        <v>683.84</v>
      </c>
      <c r="E139" s="104"/>
      <c r="F139" s="100">
        <f t="shared" si="12"/>
        <v>0</v>
      </c>
      <c r="G139" s="93"/>
      <c r="H139" s="96"/>
      <c r="I139" s="99"/>
      <c r="J139" s="17">
        <f t="shared" si="10"/>
        <v>6515.2700301507493</v>
      </c>
      <c r="K139" s="18" t="s">
        <v>490</v>
      </c>
      <c r="L139" s="7"/>
      <c r="M139" s="19"/>
      <c r="N139" s="35"/>
      <c r="O139" s="35"/>
      <c r="P139" s="35">
        <f t="shared" si="11"/>
        <v>0</v>
      </c>
      <c r="Q139" s="20"/>
      <c r="R139" s="7"/>
    </row>
    <row r="140" spans="1:18" s="9" customFormat="1" ht="18.75" x14ac:dyDescent="0.3">
      <c r="A140" s="19">
        <v>46224</v>
      </c>
      <c r="B140" s="17">
        <f t="shared" si="9"/>
        <v>2914.6740904522612</v>
      </c>
      <c r="C140" s="93">
        <v>3877.14</v>
      </c>
      <c r="D140" s="96"/>
      <c r="E140" s="104"/>
      <c r="F140" s="100">
        <f t="shared" si="12"/>
        <v>0</v>
      </c>
      <c r="G140" s="93"/>
      <c r="H140" s="96"/>
      <c r="I140" s="99"/>
      <c r="J140" s="17">
        <f t="shared" si="10"/>
        <v>9429.9441206030097</v>
      </c>
      <c r="K140" s="18" t="s">
        <v>354</v>
      </c>
      <c r="L140" s="7"/>
      <c r="M140" s="19"/>
      <c r="N140" s="35"/>
      <c r="O140" s="35"/>
      <c r="P140" s="35">
        <f t="shared" si="11"/>
        <v>0</v>
      </c>
      <c r="Q140" s="20"/>
      <c r="R140" s="7"/>
    </row>
    <row r="141" spans="1:18" s="9" customFormat="1" ht="18.75" x14ac:dyDescent="0.3">
      <c r="A141" s="19">
        <v>46224</v>
      </c>
      <c r="B141" s="17">
        <f t="shared" si="9"/>
        <v>0</v>
      </c>
      <c r="C141" s="93"/>
      <c r="D141" s="96"/>
      <c r="E141" s="104"/>
      <c r="F141" s="100">
        <f t="shared" si="12"/>
        <v>4.7135276381909552</v>
      </c>
      <c r="G141" s="93">
        <v>6.27</v>
      </c>
      <c r="H141" s="96"/>
      <c r="I141" s="99"/>
      <c r="J141" s="17">
        <f t="shared" si="10"/>
        <v>9425.2305929648192</v>
      </c>
      <c r="K141" s="18" t="s">
        <v>282</v>
      </c>
      <c r="L141" s="7"/>
      <c r="M141" s="19"/>
      <c r="N141" s="35"/>
      <c r="O141" s="35"/>
      <c r="P141" s="35">
        <f t="shared" si="11"/>
        <v>0</v>
      </c>
      <c r="Q141" s="20"/>
      <c r="R141" s="7"/>
    </row>
    <row r="142" spans="1:18" s="9" customFormat="1" ht="18.75" x14ac:dyDescent="0.3">
      <c r="A142" s="19">
        <v>46224</v>
      </c>
      <c r="B142" s="17">
        <f t="shared" si="9"/>
        <v>0</v>
      </c>
      <c r="C142" s="93"/>
      <c r="D142" s="96"/>
      <c r="E142" s="104"/>
      <c r="F142" s="100">
        <f t="shared" si="12"/>
        <v>1000.06</v>
      </c>
      <c r="G142" s="93"/>
      <c r="H142" s="96"/>
      <c r="I142" s="99">
        <v>1000.06</v>
      </c>
      <c r="J142" s="17">
        <f t="shared" si="10"/>
        <v>8425.1705929648197</v>
      </c>
      <c r="K142" s="18" t="s">
        <v>492</v>
      </c>
      <c r="L142" s="7"/>
      <c r="M142" s="19"/>
      <c r="N142" s="35"/>
      <c r="O142" s="35"/>
      <c r="P142" s="35">
        <f t="shared" si="11"/>
        <v>0</v>
      </c>
      <c r="Q142" s="20"/>
      <c r="R142" s="7"/>
    </row>
    <row r="143" spans="1:18" s="9" customFormat="1" ht="18.75" x14ac:dyDescent="0.3">
      <c r="A143" s="19">
        <v>46224</v>
      </c>
      <c r="B143" s="17">
        <f t="shared" si="9"/>
        <v>0</v>
      </c>
      <c r="C143" s="93"/>
      <c r="D143" s="96"/>
      <c r="E143" s="104"/>
      <c r="F143" s="100">
        <f t="shared" si="12"/>
        <v>41.685025125628137</v>
      </c>
      <c r="G143" s="93">
        <v>55.45</v>
      </c>
      <c r="H143" s="96"/>
      <c r="I143" s="99"/>
      <c r="J143" s="17">
        <f t="shared" si="10"/>
        <v>8383.4855678391923</v>
      </c>
      <c r="K143" s="18" t="s">
        <v>480</v>
      </c>
      <c r="L143" s="7"/>
      <c r="M143" s="19"/>
      <c r="N143" s="35"/>
      <c r="O143" s="35"/>
      <c r="P143" s="35">
        <f t="shared" si="11"/>
        <v>0</v>
      </c>
      <c r="Q143" s="20"/>
      <c r="R143" s="7"/>
    </row>
    <row r="144" spans="1:18" s="9" customFormat="1" ht="18.75" x14ac:dyDescent="0.3">
      <c r="A144" s="19">
        <v>46224</v>
      </c>
      <c r="B144" s="17">
        <f t="shared" si="9"/>
        <v>25.32675376884422</v>
      </c>
      <c r="C144" s="93">
        <v>33.69</v>
      </c>
      <c r="D144" s="96"/>
      <c r="E144" s="104"/>
      <c r="F144" s="100">
        <f t="shared" si="12"/>
        <v>0</v>
      </c>
      <c r="G144" s="93"/>
      <c r="H144" s="96"/>
      <c r="I144" s="99"/>
      <c r="J144" s="17">
        <f t="shared" si="10"/>
        <v>8408.8123216080367</v>
      </c>
      <c r="K144" s="18" t="s">
        <v>226</v>
      </c>
      <c r="L144" s="7"/>
      <c r="M144" s="19"/>
      <c r="N144" s="35"/>
      <c r="O144" s="35"/>
      <c r="P144" s="35">
        <f t="shared" si="11"/>
        <v>0</v>
      </c>
      <c r="Q144" s="20"/>
      <c r="R144" s="7"/>
    </row>
    <row r="145" spans="1:18" s="9" customFormat="1" ht="18.75" x14ac:dyDescent="0.3">
      <c r="A145" s="19">
        <v>46224</v>
      </c>
      <c r="B145" s="17">
        <f t="shared" si="9"/>
        <v>0</v>
      </c>
      <c r="C145" s="93"/>
      <c r="D145" s="96"/>
      <c r="E145" s="104"/>
      <c r="F145" s="100">
        <f t="shared" si="12"/>
        <v>83.046793969849247</v>
      </c>
      <c r="G145" s="93">
        <v>110.47</v>
      </c>
      <c r="H145" s="96"/>
      <c r="I145" s="99"/>
      <c r="J145" s="17">
        <f t="shared" si="10"/>
        <v>8325.7655276381865</v>
      </c>
      <c r="K145" s="16" t="s">
        <v>138</v>
      </c>
      <c r="L145" s="7"/>
      <c r="M145" s="19"/>
      <c r="N145" s="35"/>
      <c r="O145" s="35"/>
      <c r="P145" s="35">
        <f t="shared" si="11"/>
        <v>0</v>
      </c>
      <c r="Q145" s="20"/>
      <c r="R145" s="7"/>
    </row>
    <row r="146" spans="1:18" s="9" customFormat="1" ht="18.75" x14ac:dyDescent="0.3">
      <c r="A146" s="19">
        <v>46224</v>
      </c>
      <c r="B146" s="17">
        <f t="shared" si="9"/>
        <v>0</v>
      </c>
      <c r="C146" s="93"/>
      <c r="D146" s="96"/>
      <c r="E146" s="104"/>
      <c r="F146" s="100">
        <f t="shared" si="12"/>
        <v>175.12972864321608</v>
      </c>
      <c r="G146" s="93">
        <v>232.96</v>
      </c>
      <c r="H146" s="96"/>
      <c r="I146" s="99"/>
      <c r="J146" s="17">
        <f t="shared" si="10"/>
        <v>8150.6357989949702</v>
      </c>
      <c r="K146" s="16" t="s">
        <v>138</v>
      </c>
      <c r="L146" s="7"/>
      <c r="M146" s="19"/>
      <c r="N146" s="35"/>
      <c r="O146" s="35"/>
      <c r="P146" s="35">
        <f t="shared" si="11"/>
        <v>0</v>
      </c>
      <c r="Q146" s="20"/>
      <c r="R146" s="7"/>
    </row>
    <row r="147" spans="1:18" s="9" customFormat="1" ht="18.75" x14ac:dyDescent="0.3">
      <c r="A147" s="19">
        <v>46224</v>
      </c>
      <c r="B147" s="17">
        <f t="shared" ref="B147:B210" si="13">(C147*748/995)+(D147*873/995)+E147</f>
        <v>0</v>
      </c>
      <c r="C147" s="93"/>
      <c r="D147" s="96"/>
      <c r="E147" s="104"/>
      <c r="F147" s="100">
        <f t="shared" si="12"/>
        <v>35.430391959799003</v>
      </c>
      <c r="G147" s="93">
        <v>47.13</v>
      </c>
      <c r="H147" s="96"/>
      <c r="I147" s="99"/>
      <c r="J147" s="17">
        <f t="shared" si="10"/>
        <v>8115.2054070351714</v>
      </c>
      <c r="K147" s="16" t="s">
        <v>138</v>
      </c>
      <c r="L147" s="7"/>
      <c r="M147" s="19"/>
      <c r="N147" s="35"/>
      <c r="O147" s="35"/>
      <c r="P147" s="35">
        <f t="shared" si="11"/>
        <v>0</v>
      </c>
      <c r="Q147" s="20"/>
      <c r="R147" s="7"/>
    </row>
    <row r="148" spans="1:18" s="9" customFormat="1" ht="18.75" x14ac:dyDescent="0.3">
      <c r="A148" s="19">
        <v>46224</v>
      </c>
      <c r="B148" s="17">
        <f t="shared" si="13"/>
        <v>0</v>
      </c>
      <c r="C148" s="93"/>
      <c r="D148" s="96"/>
      <c r="E148" s="104"/>
      <c r="F148" s="100">
        <f t="shared" si="12"/>
        <v>95.864281407035165</v>
      </c>
      <c r="G148" s="93">
        <v>127.52</v>
      </c>
      <c r="H148" s="96"/>
      <c r="I148" s="99"/>
      <c r="J148" s="17">
        <f t="shared" si="10"/>
        <v>8019.3411256281361</v>
      </c>
      <c r="K148" s="18" t="s">
        <v>480</v>
      </c>
      <c r="L148" s="7"/>
      <c r="M148" s="19"/>
      <c r="N148" s="35"/>
      <c r="O148" s="35"/>
      <c r="P148" s="35">
        <f t="shared" si="11"/>
        <v>0</v>
      </c>
      <c r="Q148" s="20"/>
      <c r="R148" s="7"/>
    </row>
    <row r="149" spans="1:18" s="9" customFormat="1" ht="18.75" x14ac:dyDescent="0.3">
      <c r="A149" s="19">
        <v>46224</v>
      </c>
      <c r="B149" s="17">
        <f t="shared" si="13"/>
        <v>3007.7493467336685</v>
      </c>
      <c r="C149" s="93">
        <v>4000.95</v>
      </c>
      <c r="D149" s="96"/>
      <c r="E149" s="104"/>
      <c r="F149" s="100">
        <f t="shared" si="12"/>
        <v>0</v>
      </c>
      <c r="G149" s="93"/>
      <c r="H149" s="96"/>
      <c r="I149" s="99"/>
      <c r="J149" s="17">
        <f t="shared" si="10"/>
        <v>11027.090472361804</v>
      </c>
      <c r="K149" s="18" t="s">
        <v>354</v>
      </c>
      <c r="L149" s="7"/>
      <c r="M149" s="19"/>
      <c r="N149" s="35"/>
      <c r="O149" s="35"/>
      <c r="P149" s="35">
        <f t="shared" si="11"/>
        <v>0</v>
      </c>
      <c r="Q149" s="20"/>
      <c r="R149" s="7"/>
    </row>
    <row r="150" spans="1:18" s="9" customFormat="1" ht="18.75" x14ac:dyDescent="0.3">
      <c r="A150" s="19">
        <v>46224</v>
      </c>
      <c r="B150" s="17">
        <f t="shared" si="13"/>
        <v>0</v>
      </c>
      <c r="C150" s="93"/>
      <c r="D150" s="96"/>
      <c r="E150" s="104"/>
      <c r="F150" s="100">
        <f t="shared" si="12"/>
        <v>155.41109547738691</v>
      </c>
      <c r="G150" s="93">
        <v>206.73</v>
      </c>
      <c r="H150" s="96"/>
      <c r="I150" s="99"/>
      <c r="J150" s="17">
        <f t="shared" si="10"/>
        <v>10871.679376884416</v>
      </c>
      <c r="K150" s="16" t="s">
        <v>138</v>
      </c>
      <c r="L150" s="7"/>
      <c r="M150" s="19"/>
      <c r="N150" s="35"/>
      <c r="O150" s="35"/>
      <c r="P150" s="35">
        <f t="shared" si="11"/>
        <v>0</v>
      </c>
      <c r="Q150" s="20"/>
      <c r="R150" s="7"/>
    </row>
    <row r="151" spans="1:18" s="9" customFormat="1" ht="18.75" x14ac:dyDescent="0.3">
      <c r="A151" s="19">
        <v>46224</v>
      </c>
      <c r="B151" s="17">
        <f t="shared" si="13"/>
        <v>460.9709748743719</v>
      </c>
      <c r="C151" s="93">
        <v>613.19000000000005</v>
      </c>
      <c r="D151" s="96"/>
      <c r="E151" s="104"/>
      <c r="F151" s="100">
        <f t="shared" si="12"/>
        <v>0</v>
      </c>
      <c r="G151" s="93"/>
      <c r="H151" s="96"/>
      <c r="I151" s="99"/>
      <c r="J151" s="17">
        <f t="shared" si="10"/>
        <v>11332.650351758788</v>
      </c>
      <c r="K151" s="18" t="s">
        <v>496</v>
      </c>
      <c r="L151" s="7"/>
      <c r="M151" s="19"/>
      <c r="N151" s="35"/>
      <c r="O151" s="35"/>
      <c r="P151" s="35">
        <f t="shared" si="11"/>
        <v>0</v>
      </c>
      <c r="Q151" s="20"/>
      <c r="R151" s="7"/>
    </row>
    <row r="152" spans="1:18" s="9" customFormat="1" ht="18.75" x14ac:dyDescent="0.3">
      <c r="A152" s="19">
        <v>46224</v>
      </c>
      <c r="B152" s="17">
        <f t="shared" si="13"/>
        <v>1000.0045829145729</v>
      </c>
      <c r="C152" s="93">
        <v>1330.22</v>
      </c>
      <c r="D152" s="96"/>
      <c r="E152" s="104"/>
      <c r="F152" s="100">
        <f t="shared" si="12"/>
        <v>0</v>
      </c>
      <c r="G152" s="93"/>
      <c r="H152" s="96"/>
      <c r="I152" s="99"/>
      <c r="J152" s="17">
        <f t="shared" si="10"/>
        <v>12332.654934673361</v>
      </c>
      <c r="K152" s="18" t="s">
        <v>490</v>
      </c>
      <c r="L152" s="7"/>
      <c r="M152" s="19"/>
      <c r="N152" s="35"/>
      <c r="O152" s="35"/>
      <c r="P152" s="35">
        <f t="shared" si="11"/>
        <v>0</v>
      </c>
      <c r="Q152" s="20"/>
      <c r="R152" s="7"/>
    </row>
    <row r="153" spans="1:18" s="9" customFormat="1" ht="18.75" x14ac:dyDescent="0.3">
      <c r="A153" s="19">
        <v>46224</v>
      </c>
      <c r="B153" s="17">
        <f t="shared" si="13"/>
        <v>73.093507537688453</v>
      </c>
      <c r="C153" s="93">
        <v>97.23</v>
      </c>
      <c r="D153" s="96"/>
      <c r="E153" s="104"/>
      <c r="F153" s="100">
        <f t="shared" si="12"/>
        <v>0</v>
      </c>
      <c r="G153" s="93"/>
      <c r="H153" s="96"/>
      <c r="I153" s="99"/>
      <c r="J153" s="17">
        <f t="shared" si="10"/>
        <v>12405.74844221105</v>
      </c>
      <c r="K153" s="18" t="s">
        <v>490</v>
      </c>
      <c r="L153" s="7"/>
      <c r="M153" s="19"/>
      <c r="N153" s="35"/>
      <c r="O153" s="35"/>
      <c r="P153" s="35">
        <f t="shared" si="11"/>
        <v>0</v>
      </c>
      <c r="Q153" s="20"/>
      <c r="R153" s="7"/>
    </row>
    <row r="154" spans="1:18" s="9" customFormat="1" ht="18.75" x14ac:dyDescent="0.3">
      <c r="A154" s="19">
        <v>46224</v>
      </c>
      <c r="B154" s="17">
        <f t="shared" si="13"/>
        <v>0</v>
      </c>
      <c r="C154" s="93"/>
      <c r="D154" s="96"/>
      <c r="E154" s="104"/>
      <c r="F154" s="100">
        <f t="shared" si="12"/>
        <v>56.900623115577886</v>
      </c>
      <c r="G154" s="93">
        <v>75.69</v>
      </c>
      <c r="H154" s="96"/>
      <c r="I154" s="99"/>
      <c r="J154" s="17">
        <f t="shared" si="10"/>
        <v>12348.847819095472</v>
      </c>
      <c r="K154" s="16" t="s">
        <v>138</v>
      </c>
      <c r="L154" s="7"/>
      <c r="M154" s="19"/>
      <c r="N154" s="35"/>
      <c r="O154" s="35"/>
      <c r="P154" s="35">
        <f t="shared" si="11"/>
        <v>0</v>
      </c>
      <c r="Q154" s="20"/>
      <c r="R154" s="7"/>
    </row>
    <row r="155" spans="1:18" s="9" customFormat="1" ht="18.75" x14ac:dyDescent="0.3">
      <c r="A155" s="19">
        <v>46224</v>
      </c>
      <c r="B155" s="17">
        <f t="shared" si="13"/>
        <v>6.9387336683417082</v>
      </c>
      <c r="C155" s="93">
        <v>9.23</v>
      </c>
      <c r="D155" s="96"/>
      <c r="E155" s="104"/>
      <c r="F155" s="100">
        <f t="shared" si="12"/>
        <v>0</v>
      </c>
      <c r="G155" s="93"/>
      <c r="H155" s="96"/>
      <c r="I155" s="99"/>
      <c r="J155" s="17">
        <f t="shared" si="10"/>
        <v>12355.786552763813</v>
      </c>
      <c r="K155" s="18" t="s">
        <v>491</v>
      </c>
      <c r="L155" s="7"/>
      <c r="M155" s="19"/>
      <c r="N155" s="35"/>
      <c r="O155" s="35"/>
      <c r="P155" s="35">
        <f t="shared" si="11"/>
        <v>0</v>
      </c>
      <c r="Q155" s="20"/>
      <c r="R155" s="7"/>
    </row>
    <row r="156" spans="1:18" s="9" customFormat="1" ht="18.75" x14ac:dyDescent="0.3">
      <c r="A156" s="19">
        <v>46225</v>
      </c>
      <c r="B156" s="17">
        <f t="shared" si="13"/>
        <v>0</v>
      </c>
      <c r="C156" s="93"/>
      <c r="D156" s="96"/>
      <c r="E156" s="104"/>
      <c r="F156" s="100">
        <f t="shared" si="12"/>
        <v>103.99079396984926</v>
      </c>
      <c r="G156" s="93">
        <v>138.33000000000001</v>
      </c>
      <c r="H156" s="96"/>
      <c r="I156" s="99"/>
      <c r="J156" s="17">
        <f t="shared" si="10"/>
        <v>12251.795758793964</v>
      </c>
      <c r="K156" s="16" t="s">
        <v>138</v>
      </c>
      <c r="L156" s="7"/>
      <c r="M156" s="19"/>
      <c r="N156" s="35"/>
      <c r="O156" s="35"/>
      <c r="P156" s="35">
        <f t="shared" si="11"/>
        <v>0</v>
      </c>
      <c r="Q156" s="20"/>
      <c r="R156" s="7"/>
    </row>
    <row r="157" spans="1:18" s="9" customFormat="1" ht="18.75" x14ac:dyDescent="0.3">
      <c r="A157" s="19">
        <v>46225</v>
      </c>
      <c r="B157" s="17">
        <f t="shared" si="13"/>
        <v>0</v>
      </c>
      <c r="C157" s="93"/>
      <c r="D157" s="96"/>
      <c r="E157" s="104"/>
      <c r="F157" s="100">
        <f t="shared" si="12"/>
        <v>2.2402412060301509</v>
      </c>
      <c r="G157" s="93">
        <v>2.98</v>
      </c>
      <c r="H157" s="96"/>
      <c r="I157" s="99"/>
      <c r="J157" s="17">
        <f t="shared" si="10"/>
        <v>12249.555517587933</v>
      </c>
      <c r="K157" s="18" t="s">
        <v>303</v>
      </c>
      <c r="L157" s="7"/>
      <c r="M157" s="19"/>
      <c r="N157" s="35"/>
      <c r="O157" s="35"/>
      <c r="P157" s="35">
        <f t="shared" si="11"/>
        <v>0</v>
      </c>
      <c r="Q157" s="20"/>
      <c r="R157" s="7"/>
    </row>
    <row r="158" spans="1:18" s="9" customFormat="1" ht="18.75" x14ac:dyDescent="0.3">
      <c r="A158" s="19">
        <v>46225</v>
      </c>
      <c r="B158" s="17">
        <f t="shared" si="13"/>
        <v>3.63851256281407</v>
      </c>
      <c r="C158" s="93">
        <v>4.84</v>
      </c>
      <c r="D158" s="96"/>
      <c r="E158" s="104"/>
      <c r="F158" s="100">
        <f t="shared" si="12"/>
        <v>0</v>
      </c>
      <c r="G158" s="93"/>
      <c r="H158" s="96"/>
      <c r="I158" s="99"/>
      <c r="J158" s="17">
        <f t="shared" si="10"/>
        <v>12253.194030150747</v>
      </c>
      <c r="K158" s="18" t="s">
        <v>491</v>
      </c>
      <c r="L158" s="7"/>
      <c r="M158" s="19"/>
      <c r="N158" s="35"/>
      <c r="O158" s="35"/>
      <c r="P158" s="35">
        <f t="shared" si="11"/>
        <v>0</v>
      </c>
      <c r="Q158" s="20"/>
      <c r="R158" s="7"/>
    </row>
    <row r="159" spans="1:18" s="9" customFormat="1" ht="18.75" x14ac:dyDescent="0.3">
      <c r="A159" s="19">
        <v>46225</v>
      </c>
      <c r="B159" s="17">
        <f t="shared" si="13"/>
        <v>0</v>
      </c>
      <c r="C159" s="93"/>
      <c r="D159" s="96"/>
      <c r="E159" s="104"/>
      <c r="F159" s="100">
        <f t="shared" si="12"/>
        <v>312.83668341708545</v>
      </c>
      <c r="G159" s="93"/>
      <c r="H159" s="96">
        <v>355.74</v>
      </c>
      <c r="I159" s="99"/>
      <c r="J159" s="17">
        <f t="shared" si="10"/>
        <v>11940.357346733663</v>
      </c>
      <c r="K159" s="18" t="s">
        <v>480</v>
      </c>
      <c r="L159" s="7"/>
      <c r="M159" s="19"/>
      <c r="N159" s="35"/>
      <c r="O159" s="35"/>
      <c r="P159" s="35">
        <f t="shared" si="11"/>
        <v>0</v>
      </c>
      <c r="Q159" s="20"/>
      <c r="R159" s="7"/>
    </row>
    <row r="160" spans="1:18" s="9" customFormat="1" ht="18.75" x14ac:dyDescent="0.3">
      <c r="A160" s="19">
        <v>46225</v>
      </c>
      <c r="B160" s="17">
        <f t="shared" si="13"/>
        <v>0</v>
      </c>
      <c r="C160" s="93"/>
      <c r="D160" s="96"/>
      <c r="E160" s="104"/>
      <c r="F160" s="100">
        <f t="shared" si="12"/>
        <v>4.4804824120603017</v>
      </c>
      <c r="G160" s="93">
        <v>5.96</v>
      </c>
      <c r="H160" s="96"/>
      <c r="I160" s="99"/>
      <c r="J160" s="17">
        <f t="shared" si="10"/>
        <v>11935.876864321603</v>
      </c>
      <c r="K160" s="18" t="s">
        <v>480</v>
      </c>
      <c r="L160" s="7"/>
      <c r="M160" s="19"/>
      <c r="N160" s="35"/>
      <c r="O160" s="35"/>
      <c r="P160" s="35">
        <f t="shared" si="11"/>
        <v>0</v>
      </c>
      <c r="Q160" s="20"/>
      <c r="R160" s="7"/>
    </row>
    <row r="161" spans="1:18" s="9" customFormat="1" ht="18.75" x14ac:dyDescent="0.3">
      <c r="A161" s="19">
        <v>46225</v>
      </c>
      <c r="B161" s="17">
        <f t="shared" si="13"/>
        <v>100.35979899497488</v>
      </c>
      <c r="C161" s="93">
        <v>133.5</v>
      </c>
      <c r="D161" s="96"/>
      <c r="E161" s="104"/>
      <c r="F161" s="100">
        <f t="shared" si="12"/>
        <v>0</v>
      </c>
      <c r="G161" s="93"/>
      <c r="H161" s="96"/>
      <c r="I161" s="99"/>
      <c r="J161" s="17">
        <f t="shared" si="10"/>
        <v>12036.236663316577</v>
      </c>
      <c r="K161" s="18" t="s">
        <v>501</v>
      </c>
      <c r="L161" s="7"/>
      <c r="M161" s="19"/>
      <c r="N161" s="35"/>
      <c r="O161" s="35"/>
      <c r="P161" s="35">
        <f t="shared" si="11"/>
        <v>0</v>
      </c>
      <c r="Q161" s="20"/>
      <c r="R161" s="7"/>
    </row>
    <row r="162" spans="1:18" s="9" customFormat="1" ht="18.75" x14ac:dyDescent="0.3">
      <c r="A162" s="19">
        <v>46225</v>
      </c>
      <c r="B162" s="17">
        <f t="shared" si="13"/>
        <v>0</v>
      </c>
      <c r="C162" s="93"/>
      <c r="D162" s="96"/>
      <c r="E162" s="104"/>
      <c r="F162" s="100">
        <f t="shared" si="12"/>
        <v>330.97684422110547</v>
      </c>
      <c r="G162" s="93">
        <v>440.27</v>
      </c>
      <c r="H162" s="96"/>
      <c r="I162" s="99"/>
      <c r="J162" s="17">
        <f t="shared" si="10"/>
        <v>11705.25981909547</v>
      </c>
      <c r="K162" s="16" t="s">
        <v>138</v>
      </c>
      <c r="L162" s="7"/>
      <c r="M162" s="19"/>
      <c r="N162" s="35"/>
      <c r="O162" s="35"/>
      <c r="P162" s="35">
        <f t="shared" si="11"/>
        <v>0</v>
      </c>
      <c r="Q162" s="20"/>
      <c r="R162" s="7"/>
    </row>
    <row r="163" spans="1:18" s="9" customFormat="1" ht="18.75" x14ac:dyDescent="0.3">
      <c r="A163" s="19">
        <v>46225</v>
      </c>
      <c r="B163" s="17">
        <f t="shared" si="13"/>
        <v>0</v>
      </c>
      <c r="C163" s="93"/>
      <c r="D163" s="96"/>
      <c r="E163" s="104"/>
      <c r="F163" s="100">
        <f t="shared" si="12"/>
        <v>138.6393567839196</v>
      </c>
      <c r="G163" s="93">
        <v>184.42</v>
      </c>
      <c r="H163" s="96"/>
      <c r="I163" s="99"/>
      <c r="J163" s="17">
        <f t="shared" si="10"/>
        <v>11566.62046231155</v>
      </c>
      <c r="K163" s="16" t="s">
        <v>138</v>
      </c>
      <c r="L163" s="7"/>
      <c r="M163" s="19"/>
      <c r="N163" s="35"/>
      <c r="O163" s="35"/>
      <c r="P163" s="35">
        <f t="shared" si="11"/>
        <v>0</v>
      </c>
      <c r="Q163" s="20"/>
      <c r="R163" s="7"/>
    </row>
    <row r="164" spans="1:18" s="9" customFormat="1" ht="18.75" x14ac:dyDescent="0.3">
      <c r="A164" s="19">
        <v>46225</v>
      </c>
      <c r="B164" s="17">
        <f t="shared" si="13"/>
        <v>0</v>
      </c>
      <c r="C164" s="93"/>
      <c r="D164" s="96"/>
      <c r="E164" s="104"/>
      <c r="F164" s="100">
        <f t="shared" si="12"/>
        <v>55.149025125628143</v>
      </c>
      <c r="G164" s="93">
        <v>73.36</v>
      </c>
      <c r="H164" s="96"/>
      <c r="I164" s="99"/>
      <c r="J164" s="17">
        <f t="shared" si="10"/>
        <v>11511.471437185923</v>
      </c>
      <c r="K164" s="18" t="s">
        <v>480</v>
      </c>
      <c r="L164" s="7"/>
      <c r="M164" s="19"/>
      <c r="N164" s="35"/>
      <c r="O164" s="35"/>
      <c r="P164" s="35">
        <f t="shared" si="11"/>
        <v>0</v>
      </c>
      <c r="Q164" s="20"/>
      <c r="R164" s="7"/>
    </row>
    <row r="165" spans="1:18" s="9" customFormat="1" ht="18.75" x14ac:dyDescent="0.3">
      <c r="A165" s="19">
        <v>46227</v>
      </c>
      <c r="B165" s="17">
        <f t="shared" si="13"/>
        <v>0</v>
      </c>
      <c r="C165" s="93"/>
      <c r="D165" s="96"/>
      <c r="E165" s="104"/>
      <c r="F165" s="100">
        <f t="shared" si="12"/>
        <v>26.920482412060302</v>
      </c>
      <c r="G165" s="93">
        <v>35.81</v>
      </c>
      <c r="H165" s="96"/>
      <c r="I165" s="99"/>
      <c r="J165" s="17">
        <f t="shared" si="10"/>
        <v>11484.550954773862</v>
      </c>
      <c r="K165" s="18" t="s">
        <v>105</v>
      </c>
      <c r="L165" s="7"/>
      <c r="M165" s="19"/>
      <c r="N165" s="35"/>
      <c r="O165" s="35"/>
      <c r="P165" s="35">
        <f t="shared" si="11"/>
        <v>0</v>
      </c>
      <c r="Q165" s="20"/>
      <c r="R165" s="7"/>
    </row>
    <row r="166" spans="1:18" s="9" customFormat="1" ht="18.75" x14ac:dyDescent="0.3">
      <c r="A166" s="19">
        <v>46227</v>
      </c>
      <c r="B166" s="17">
        <f t="shared" si="13"/>
        <v>0</v>
      </c>
      <c r="C166" s="93"/>
      <c r="D166" s="96"/>
      <c r="E166" s="104"/>
      <c r="F166" s="100">
        <f t="shared" si="12"/>
        <v>29.799718592964826</v>
      </c>
      <c r="G166" s="93">
        <v>39.64</v>
      </c>
      <c r="H166" s="96"/>
      <c r="I166" s="99"/>
      <c r="J166" s="17">
        <f t="shared" si="10"/>
        <v>11454.751236180897</v>
      </c>
      <c r="K166" s="18" t="s">
        <v>480</v>
      </c>
      <c r="L166" s="7"/>
      <c r="M166" s="19"/>
      <c r="N166" s="35"/>
      <c r="O166" s="35"/>
      <c r="P166" s="35">
        <f t="shared" si="11"/>
        <v>0</v>
      </c>
      <c r="Q166" s="20"/>
      <c r="R166" s="7"/>
    </row>
    <row r="167" spans="1:18" s="9" customFormat="1" ht="18.75" x14ac:dyDescent="0.3">
      <c r="A167" s="19">
        <v>46227</v>
      </c>
      <c r="B167" s="17">
        <f t="shared" si="13"/>
        <v>0</v>
      </c>
      <c r="C167" s="93"/>
      <c r="D167" s="96"/>
      <c r="E167" s="104"/>
      <c r="F167" s="100">
        <f t="shared" si="12"/>
        <v>2.7664723618090457</v>
      </c>
      <c r="G167" s="93">
        <v>3.68</v>
      </c>
      <c r="H167" s="96"/>
      <c r="I167" s="99"/>
      <c r="J167" s="17">
        <f t="shared" si="10"/>
        <v>11451.984763819088</v>
      </c>
      <c r="K167" s="18" t="s">
        <v>105</v>
      </c>
      <c r="L167" s="7"/>
      <c r="M167" s="19"/>
      <c r="N167" s="35"/>
      <c r="O167" s="35"/>
      <c r="P167" s="35">
        <f t="shared" si="11"/>
        <v>0</v>
      </c>
      <c r="Q167" s="20"/>
      <c r="R167" s="7"/>
    </row>
    <row r="168" spans="1:18" s="9" customFormat="1" ht="18.75" x14ac:dyDescent="0.3">
      <c r="A168" s="19">
        <v>46227</v>
      </c>
      <c r="B168" s="17">
        <f t="shared" si="13"/>
        <v>0</v>
      </c>
      <c r="C168" s="93"/>
      <c r="D168" s="96"/>
      <c r="E168" s="104"/>
      <c r="F168" s="100">
        <f t="shared" si="12"/>
        <v>69.673005025125633</v>
      </c>
      <c r="G168" s="93">
        <v>92.68</v>
      </c>
      <c r="H168" s="96"/>
      <c r="I168" s="99"/>
      <c r="J168" s="17">
        <f t="shared" si="10"/>
        <v>11382.311758793961</v>
      </c>
      <c r="K168" s="18" t="s">
        <v>480</v>
      </c>
      <c r="L168" s="7"/>
      <c r="M168" s="19"/>
      <c r="N168" s="35"/>
      <c r="O168" s="35"/>
      <c r="P168" s="35">
        <f t="shared" si="11"/>
        <v>0</v>
      </c>
      <c r="Q168" s="20"/>
      <c r="R168" s="7"/>
    </row>
    <row r="169" spans="1:18" s="9" customFormat="1" ht="18.75" x14ac:dyDescent="0.3">
      <c r="A169" s="19">
        <v>46227</v>
      </c>
      <c r="B169" s="17">
        <f t="shared" si="13"/>
        <v>0</v>
      </c>
      <c r="C169" s="93"/>
      <c r="D169" s="96"/>
      <c r="E169" s="104"/>
      <c r="F169" s="100">
        <f t="shared" si="12"/>
        <v>31.310753768844222</v>
      </c>
      <c r="G169" s="93">
        <v>41.65</v>
      </c>
      <c r="H169" s="96"/>
      <c r="I169" s="99"/>
      <c r="J169" s="17">
        <f t="shared" si="10"/>
        <v>11351.001005025117</v>
      </c>
      <c r="K169" s="18" t="s">
        <v>105</v>
      </c>
      <c r="L169" s="7"/>
      <c r="M169" s="19"/>
      <c r="N169" s="35"/>
      <c r="O169" s="35"/>
      <c r="P169" s="35">
        <f t="shared" si="11"/>
        <v>0</v>
      </c>
      <c r="Q169" s="20"/>
      <c r="R169" s="7"/>
    </row>
    <row r="170" spans="1:18" s="9" customFormat="1" ht="18.75" x14ac:dyDescent="0.3">
      <c r="A170" s="19">
        <v>46227</v>
      </c>
      <c r="B170" s="17">
        <f t="shared" si="13"/>
        <v>0</v>
      </c>
      <c r="C170" s="93"/>
      <c r="D170" s="96"/>
      <c r="E170" s="104"/>
      <c r="F170" s="100">
        <f t="shared" si="12"/>
        <v>51.525547738693476</v>
      </c>
      <c r="G170" s="93">
        <v>68.540000000000006</v>
      </c>
      <c r="H170" s="96"/>
      <c r="I170" s="99"/>
      <c r="J170" s="17">
        <f t="shared" si="10"/>
        <v>11299.475457286424</v>
      </c>
      <c r="K170" s="18" t="s">
        <v>480</v>
      </c>
      <c r="L170" s="7"/>
      <c r="M170" s="19"/>
      <c r="N170" s="35"/>
      <c r="O170" s="35"/>
      <c r="P170" s="35">
        <f t="shared" si="11"/>
        <v>0</v>
      </c>
      <c r="Q170" s="20"/>
      <c r="R170" s="7"/>
    </row>
    <row r="171" spans="1:18" s="9" customFormat="1" ht="18.75" x14ac:dyDescent="0.3">
      <c r="A171" s="19">
        <v>46227</v>
      </c>
      <c r="B171" s="17">
        <f t="shared" si="13"/>
        <v>0</v>
      </c>
      <c r="C171" s="93"/>
      <c r="D171" s="96"/>
      <c r="E171" s="104"/>
      <c r="F171" s="100">
        <f t="shared" si="12"/>
        <v>17.982070351758793</v>
      </c>
      <c r="G171" s="93">
        <v>23.92</v>
      </c>
      <c r="H171" s="96"/>
      <c r="I171" s="99"/>
      <c r="J171" s="17">
        <f t="shared" si="10"/>
        <v>11281.493386934666</v>
      </c>
      <c r="K171" s="18" t="s">
        <v>480</v>
      </c>
      <c r="L171" s="7"/>
      <c r="M171" s="19"/>
      <c r="N171" s="35"/>
      <c r="O171" s="35"/>
      <c r="P171" s="35">
        <f t="shared" si="11"/>
        <v>0</v>
      </c>
      <c r="Q171" s="20"/>
      <c r="R171" s="7"/>
    </row>
    <row r="172" spans="1:18" s="9" customFormat="1" ht="18.75" x14ac:dyDescent="0.3">
      <c r="A172" s="19">
        <v>46230</v>
      </c>
      <c r="B172" s="17">
        <f t="shared" si="13"/>
        <v>0</v>
      </c>
      <c r="C172" s="93"/>
      <c r="D172" s="96"/>
      <c r="E172" s="104"/>
      <c r="F172" s="100">
        <f t="shared" si="12"/>
        <v>2717.6005226130656</v>
      </c>
      <c r="G172" s="93">
        <v>3614.99</v>
      </c>
      <c r="H172" s="96"/>
      <c r="I172" s="99"/>
      <c r="J172" s="17">
        <f t="shared" si="10"/>
        <v>8563.8928643216004</v>
      </c>
      <c r="K172" s="18" t="s">
        <v>481</v>
      </c>
      <c r="L172" s="7"/>
      <c r="M172" s="19"/>
      <c r="N172" s="35"/>
      <c r="O172" s="35"/>
      <c r="P172" s="35">
        <f t="shared" si="11"/>
        <v>0</v>
      </c>
      <c r="Q172" s="20"/>
      <c r="R172" s="7"/>
    </row>
    <row r="173" spans="1:18" s="9" customFormat="1" ht="18.75" x14ac:dyDescent="0.3">
      <c r="A173" s="19">
        <v>46230</v>
      </c>
      <c r="B173" s="17">
        <f t="shared" si="13"/>
        <v>3355.3701306532662</v>
      </c>
      <c r="C173" s="93">
        <v>4463.3599999999997</v>
      </c>
      <c r="D173" s="96"/>
      <c r="E173" s="104"/>
      <c r="F173" s="100">
        <f t="shared" si="12"/>
        <v>0</v>
      </c>
      <c r="G173" s="93"/>
      <c r="H173" s="96"/>
      <c r="I173" s="99"/>
      <c r="J173" s="17">
        <f t="shared" si="10"/>
        <v>11919.262994974866</v>
      </c>
      <c r="K173" s="18" t="s">
        <v>273</v>
      </c>
      <c r="L173" s="7"/>
      <c r="M173" s="19"/>
      <c r="N173" s="35"/>
      <c r="O173" s="35"/>
      <c r="P173" s="35">
        <f t="shared" si="11"/>
        <v>0</v>
      </c>
      <c r="Q173" s="20"/>
      <c r="R173" s="7"/>
    </row>
    <row r="174" spans="1:18" s="9" customFormat="1" ht="18.75" x14ac:dyDescent="0.3">
      <c r="A174" s="19">
        <v>46230</v>
      </c>
      <c r="B174" s="17">
        <f t="shared" si="13"/>
        <v>0</v>
      </c>
      <c r="C174" s="93"/>
      <c r="D174" s="96"/>
      <c r="E174" s="104"/>
      <c r="F174" s="100">
        <f t="shared" si="12"/>
        <v>130.91879396984925</v>
      </c>
      <c r="G174" s="93">
        <v>174.15</v>
      </c>
      <c r="H174" s="96"/>
      <c r="I174" s="99"/>
      <c r="J174" s="17">
        <f t="shared" si="10"/>
        <v>11788.344201005017</v>
      </c>
      <c r="K174" s="18" t="s">
        <v>105</v>
      </c>
      <c r="L174" s="7"/>
      <c r="M174" s="19"/>
      <c r="N174" s="35"/>
      <c r="O174" s="35"/>
      <c r="P174" s="35">
        <f t="shared" si="11"/>
        <v>0</v>
      </c>
      <c r="Q174" s="20"/>
      <c r="R174" s="7"/>
    </row>
    <row r="175" spans="1:18" s="9" customFormat="1" ht="18.75" x14ac:dyDescent="0.3">
      <c r="A175" s="19">
        <v>46230</v>
      </c>
      <c r="B175" s="17">
        <f t="shared" si="13"/>
        <v>0</v>
      </c>
      <c r="C175" s="93"/>
      <c r="D175" s="96"/>
      <c r="E175" s="104"/>
      <c r="F175" s="100">
        <f t="shared" si="12"/>
        <v>35.144723618090453</v>
      </c>
      <c r="G175" s="93">
        <v>46.75</v>
      </c>
      <c r="H175" s="96"/>
      <c r="I175" s="99"/>
      <c r="J175" s="17">
        <f t="shared" si="10"/>
        <v>11753.199477386926</v>
      </c>
      <c r="K175" s="18" t="s">
        <v>105</v>
      </c>
      <c r="L175" s="7"/>
      <c r="M175" s="19"/>
      <c r="N175" s="35"/>
      <c r="O175" s="35"/>
      <c r="P175" s="35">
        <f t="shared" si="11"/>
        <v>0</v>
      </c>
      <c r="Q175" s="20"/>
      <c r="R175" s="7"/>
    </row>
    <row r="176" spans="1:18" s="9" customFormat="1" ht="18.75" x14ac:dyDescent="0.3">
      <c r="A176" s="19">
        <v>46230</v>
      </c>
      <c r="B176" s="17">
        <f t="shared" si="13"/>
        <v>0</v>
      </c>
      <c r="C176" s="93"/>
      <c r="D176" s="96"/>
      <c r="E176" s="104"/>
      <c r="F176" s="100">
        <f t="shared" si="12"/>
        <v>39.294432160804021</v>
      </c>
      <c r="G176" s="93">
        <v>52.27</v>
      </c>
      <c r="H176" s="96"/>
      <c r="I176" s="99"/>
      <c r="J176" s="17">
        <f t="shared" si="10"/>
        <v>11713.905045226122</v>
      </c>
      <c r="K176" s="18" t="s">
        <v>480</v>
      </c>
      <c r="L176" s="7"/>
      <c r="M176" s="19"/>
      <c r="N176" s="35"/>
      <c r="O176" s="35"/>
      <c r="P176" s="35">
        <f t="shared" si="11"/>
        <v>0</v>
      </c>
      <c r="Q176" s="20"/>
      <c r="R176" s="7"/>
    </row>
    <row r="177" spans="1:18" s="9" customFormat="1" ht="18.75" x14ac:dyDescent="0.3">
      <c r="A177" s="19">
        <v>46230</v>
      </c>
      <c r="B177" s="17">
        <f t="shared" si="13"/>
        <v>0</v>
      </c>
      <c r="C177" s="93"/>
      <c r="D177" s="96"/>
      <c r="E177" s="104"/>
      <c r="F177" s="100">
        <f t="shared" si="12"/>
        <v>2.0222311557788943</v>
      </c>
      <c r="G177" s="93">
        <v>2.69</v>
      </c>
      <c r="H177" s="96"/>
      <c r="I177" s="99"/>
      <c r="J177" s="17">
        <f t="shared" si="10"/>
        <v>11711.882814070343</v>
      </c>
      <c r="K177" s="18" t="s">
        <v>480</v>
      </c>
      <c r="L177" s="7"/>
      <c r="M177" s="19"/>
      <c r="N177" s="35"/>
      <c r="O177" s="35"/>
      <c r="P177" s="35">
        <f t="shared" si="11"/>
        <v>0</v>
      </c>
      <c r="Q177" s="20"/>
      <c r="R177" s="7"/>
    </row>
    <row r="178" spans="1:18" s="9" customFormat="1" ht="18.75" x14ac:dyDescent="0.3">
      <c r="A178" s="19">
        <v>46230</v>
      </c>
      <c r="B178" s="17">
        <f t="shared" si="13"/>
        <v>0</v>
      </c>
      <c r="C178" s="93"/>
      <c r="D178" s="96"/>
      <c r="E178" s="104"/>
      <c r="F178" s="100">
        <f t="shared" si="12"/>
        <v>143.96932663316582</v>
      </c>
      <c r="G178" s="93">
        <v>191.51</v>
      </c>
      <c r="H178" s="96"/>
      <c r="I178" s="99"/>
      <c r="J178" s="17">
        <f t="shared" si="10"/>
        <v>11567.913487437178</v>
      </c>
      <c r="K178" s="18" t="s">
        <v>105</v>
      </c>
      <c r="L178" s="7"/>
      <c r="M178" s="19"/>
      <c r="N178" s="35"/>
      <c r="O178" s="35"/>
      <c r="P178" s="35">
        <f t="shared" si="11"/>
        <v>0</v>
      </c>
      <c r="Q178" s="20"/>
      <c r="R178" s="7"/>
    </row>
    <row r="179" spans="1:18" s="9" customFormat="1" ht="18.75" x14ac:dyDescent="0.3">
      <c r="A179" s="19">
        <v>46230</v>
      </c>
      <c r="B179" s="17">
        <f t="shared" si="13"/>
        <v>749.99967839195972</v>
      </c>
      <c r="C179" s="93">
        <v>997.66</v>
      </c>
      <c r="D179" s="96"/>
      <c r="E179" s="104"/>
      <c r="F179" s="100">
        <f t="shared" si="12"/>
        <v>0</v>
      </c>
      <c r="G179" s="93"/>
      <c r="H179" s="96"/>
      <c r="I179" s="99"/>
      <c r="J179" s="17">
        <f t="shared" si="10"/>
        <v>12317.913165829137</v>
      </c>
      <c r="K179" s="18" t="s">
        <v>490</v>
      </c>
      <c r="L179" s="7"/>
      <c r="M179" s="19"/>
      <c r="N179" s="35"/>
      <c r="O179" s="35"/>
      <c r="P179" s="35">
        <f t="shared" si="11"/>
        <v>0</v>
      </c>
      <c r="Q179" s="20"/>
      <c r="R179" s="7"/>
    </row>
    <row r="180" spans="1:18" s="9" customFormat="1" ht="18.75" x14ac:dyDescent="0.3">
      <c r="A180" s="19">
        <v>46230</v>
      </c>
      <c r="B180" s="17">
        <f t="shared" si="13"/>
        <v>75.010492462311561</v>
      </c>
      <c r="C180" s="93">
        <v>99.78</v>
      </c>
      <c r="D180" s="96"/>
      <c r="E180" s="104"/>
      <c r="F180" s="100">
        <f t="shared" si="12"/>
        <v>0</v>
      </c>
      <c r="G180" s="93"/>
      <c r="H180" s="96"/>
      <c r="I180" s="99"/>
      <c r="J180" s="17">
        <f t="shared" si="10"/>
        <v>12392.923658291449</v>
      </c>
      <c r="K180" s="18" t="s">
        <v>490</v>
      </c>
      <c r="L180" s="7"/>
      <c r="M180" s="19"/>
      <c r="N180" s="35"/>
      <c r="O180" s="35"/>
      <c r="P180" s="35">
        <f t="shared" si="11"/>
        <v>0</v>
      </c>
      <c r="Q180" s="20"/>
      <c r="R180" s="7"/>
    </row>
    <row r="181" spans="1:18" s="9" customFormat="1" ht="18.75" x14ac:dyDescent="0.3">
      <c r="A181" s="19">
        <v>46230</v>
      </c>
      <c r="B181" s="17">
        <f t="shared" si="13"/>
        <v>0</v>
      </c>
      <c r="C181" s="93"/>
      <c r="D181" s="96"/>
      <c r="E181" s="104"/>
      <c r="F181" s="100">
        <f t="shared" si="12"/>
        <v>133.28683417085426</v>
      </c>
      <c r="G181" s="93">
        <v>177.3</v>
      </c>
      <c r="H181" s="96"/>
      <c r="I181" s="99"/>
      <c r="J181" s="17">
        <f t="shared" si="10"/>
        <v>12259.636824120595</v>
      </c>
      <c r="K181" s="18" t="s">
        <v>480</v>
      </c>
      <c r="L181" s="7"/>
      <c r="M181" s="19"/>
      <c r="N181" s="35"/>
      <c r="O181" s="35"/>
      <c r="P181" s="35">
        <f t="shared" si="11"/>
        <v>0</v>
      </c>
      <c r="Q181" s="20"/>
      <c r="R181" s="7"/>
    </row>
    <row r="182" spans="1:18" s="9" customFormat="1" ht="18.75" x14ac:dyDescent="0.3">
      <c r="A182" s="19">
        <v>46230</v>
      </c>
      <c r="B182" s="17">
        <f t="shared" si="13"/>
        <v>0</v>
      </c>
      <c r="C182" s="93"/>
      <c r="D182" s="96"/>
      <c r="E182" s="104"/>
      <c r="F182" s="100">
        <f t="shared" si="12"/>
        <v>70.10902512562815</v>
      </c>
      <c r="G182" s="93">
        <v>93.26</v>
      </c>
      <c r="H182" s="96"/>
      <c r="I182" s="99"/>
      <c r="J182" s="17">
        <f t="shared" si="10"/>
        <v>12189.527798994966</v>
      </c>
      <c r="K182" s="18" t="s">
        <v>105</v>
      </c>
      <c r="L182" s="7"/>
      <c r="M182" s="19"/>
      <c r="N182" s="35"/>
      <c r="O182" s="35"/>
      <c r="P182" s="35">
        <f t="shared" si="11"/>
        <v>0</v>
      </c>
      <c r="Q182" s="20"/>
      <c r="R182" s="7"/>
    </row>
    <row r="183" spans="1:18" s="9" customFormat="1" ht="18.75" x14ac:dyDescent="0.3">
      <c r="A183" s="19">
        <v>46230</v>
      </c>
      <c r="B183" s="17">
        <f t="shared" si="13"/>
        <v>0</v>
      </c>
      <c r="C183" s="93"/>
      <c r="D183" s="96"/>
      <c r="E183" s="104"/>
      <c r="F183" s="100">
        <f t="shared" si="12"/>
        <v>34.618492462311558</v>
      </c>
      <c r="G183" s="93">
        <v>46.05</v>
      </c>
      <c r="H183" s="96"/>
      <c r="I183" s="99"/>
      <c r="J183" s="17">
        <f t="shared" si="10"/>
        <v>12154.909306532654</v>
      </c>
      <c r="K183" s="18" t="s">
        <v>105</v>
      </c>
      <c r="L183" s="7"/>
      <c r="M183" s="19"/>
      <c r="N183" s="35"/>
      <c r="O183" s="35"/>
      <c r="P183" s="35">
        <f t="shared" si="11"/>
        <v>0</v>
      </c>
      <c r="Q183" s="20"/>
      <c r="R183" s="7"/>
    </row>
    <row r="184" spans="1:18" s="9" customFormat="1" ht="18.75" x14ac:dyDescent="0.3">
      <c r="A184" s="19">
        <v>46230</v>
      </c>
      <c r="B184" s="17">
        <f t="shared" si="13"/>
        <v>0</v>
      </c>
      <c r="C184" s="93"/>
      <c r="D184" s="96"/>
      <c r="E184" s="104"/>
      <c r="F184" s="100">
        <f t="shared" si="12"/>
        <v>51.525547738693476</v>
      </c>
      <c r="G184" s="93">
        <v>68.540000000000006</v>
      </c>
      <c r="H184" s="96"/>
      <c r="I184" s="99"/>
      <c r="J184" s="17">
        <f t="shared" si="10"/>
        <v>12103.383758793962</v>
      </c>
      <c r="K184" s="18" t="s">
        <v>480</v>
      </c>
      <c r="L184" s="7"/>
      <c r="M184" s="19"/>
      <c r="N184" s="35"/>
      <c r="O184" s="35"/>
      <c r="P184" s="35">
        <f t="shared" si="11"/>
        <v>0</v>
      </c>
      <c r="Q184" s="20"/>
      <c r="R184" s="7"/>
    </row>
    <row r="185" spans="1:18" s="9" customFormat="1" ht="18.75" x14ac:dyDescent="0.3">
      <c r="A185" s="19">
        <v>46230</v>
      </c>
      <c r="B185" s="17">
        <f t="shared" si="13"/>
        <v>0</v>
      </c>
      <c r="C185" s="93"/>
      <c r="D185" s="96"/>
      <c r="E185" s="104"/>
      <c r="F185" s="100">
        <f t="shared" si="12"/>
        <v>17.982070351758793</v>
      </c>
      <c r="G185" s="93">
        <v>23.92</v>
      </c>
      <c r="H185" s="96"/>
      <c r="I185" s="99"/>
      <c r="J185" s="17">
        <f t="shared" si="10"/>
        <v>12085.401688442204</v>
      </c>
      <c r="K185" s="18" t="s">
        <v>105</v>
      </c>
      <c r="L185" s="7"/>
      <c r="M185" s="19"/>
      <c r="N185" s="35"/>
      <c r="O185" s="35"/>
      <c r="P185" s="35">
        <f t="shared" si="11"/>
        <v>0</v>
      </c>
      <c r="Q185" s="20"/>
      <c r="R185" s="7"/>
    </row>
    <row r="186" spans="1:18" s="9" customFormat="1" ht="18.75" x14ac:dyDescent="0.3">
      <c r="A186" s="19">
        <v>46230</v>
      </c>
      <c r="B186" s="17">
        <f t="shared" si="13"/>
        <v>0</v>
      </c>
      <c r="C186" s="93"/>
      <c r="D186" s="96"/>
      <c r="E186" s="104"/>
      <c r="F186" s="100">
        <f t="shared" si="12"/>
        <v>57.411819095477391</v>
      </c>
      <c r="G186" s="93">
        <v>76.37</v>
      </c>
      <c r="H186" s="96"/>
      <c r="I186" s="99"/>
      <c r="J186" s="17">
        <f t="shared" si="10"/>
        <v>12027.989869346726</v>
      </c>
      <c r="K186" s="18" t="s">
        <v>480</v>
      </c>
      <c r="L186" s="7"/>
      <c r="M186" s="19"/>
      <c r="N186" s="35"/>
      <c r="O186" s="35"/>
      <c r="P186" s="35">
        <f t="shared" si="11"/>
        <v>0</v>
      </c>
      <c r="Q186" s="20"/>
      <c r="R186" s="7"/>
    </row>
    <row r="187" spans="1:18" s="9" customFormat="1" ht="18.75" x14ac:dyDescent="0.3">
      <c r="A187" s="19">
        <v>46230</v>
      </c>
      <c r="B187" s="17">
        <f t="shared" si="13"/>
        <v>0</v>
      </c>
      <c r="C187" s="93"/>
      <c r="D187" s="96"/>
      <c r="E187" s="104"/>
      <c r="F187" s="100">
        <f t="shared" si="12"/>
        <v>21.18456281407035</v>
      </c>
      <c r="G187" s="93">
        <v>28.18</v>
      </c>
      <c r="H187" s="96"/>
      <c r="I187" s="99"/>
      <c r="J187" s="17">
        <f t="shared" si="10"/>
        <v>12006.805306532655</v>
      </c>
      <c r="K187" s="18" t="s">
        <v>480</v>
      </c>
      <c r="L187" s="7"/>
      <c r="M187" s="19"/>
      <c r="N187" s="35"/>
      <c r="O187" s="35"/>
      <c r="P187" s="35">
        <f t="shared" si="11"/>
        <v>0</v>
      </c>
      <c r="Q187" s="20"/>
      <c r="R187" s="7"/>
    </row>
    <row r="188" spans="1:18" s="9" customFormat="1" ht="18.75" x14ac:dyDescent="0.3">
      <c r="A188" s="19">
        <v>46230</v>
      </c>
      <c r="B188" s="17">
        <f t="shared" si="13"/>
        <v>84.866050251256283</v>
      </c>
      <c r="C188" s="93">
        <v>112.89</v>
      </c>
      <c r="D188" s="96"/>
      <c r="E188" s="104"/>
      <c r="F188" s="100">
        <f t="shared" si="12"/>
        <v>0</v>
      </c>
      <c r="G188" s="93"/>
      <c r="H188" s="96"/>
      <c r="I188" s="99"/>
      <c r="J188" s="17">
        <f t="shared" si="10"/>
        <v>12091.671356783911</v>
      </c>
      <c r="K188" s="18" t="s">
        <v>225</v>
      </c>
      <c r="L188" s="7"/>
      <c r="M188" s="19"/>
      <c r="N188" s="35"/>
      <c r="O188" s="35"/>
      <c r="P188" s="35">
        <f t="shared" si="11"/>
        <v>0</v>
      </c>
      <c r="Q188" s="20"/>
      <c r="R188" s="7"/>
    </row>
    <row r="189" spans="1:18" s="9" customFormat="1" ht="18.75" x14ac:dyDescent="0.3">
      <c r="A189" s="19">
        <v>46230</v>
      </c>
      <c r="B189" s="17">
        <f t="shared" si="13"/>
        <v>31.438552763819096</v>
      </c>
      <c r="C189" s="93">
        <v>41.82</v>
      </c>
      <c r="D189" s="96"/>
      <c r="E189" s="104"/>
      <c r="F189" s="100">
        <f t="shared" si="12"/>
        <v>0</v>
      </c>
      <c r="G189" s="93"/>
      <c r="H189" s="96"/>
      <c r="I189" s="99"/>
      <c r="J189" s="17">
        <f t="shared" si="10"/>
        <v>12123.109909547729</v>
      </c>
      <c r="K189" s="18" t="s">
        <v>225</v>
      </c>
      <c r="L189" s="7"/>
      <c r="M189" s="19"/>
      <c r="N189" s="35"/>
      <c r="O189" s="35"/>
      <c r="P189" s="35">
        <f t="shared" si="11"/>
        <v>0</v>
      </c>
      <c r="Q189" s="20"/>
      <c r="R189" s="7"/>
    </row>
    <row r="190" spans="1:18" s="9" customFormat="1" ht="18.75" x14ac:dyDescent="0.3">
      <c r="A190" s="19">
        <v>46230</v>
      </c>
      <c r="B190" s="17">
        <f t="shared" si="13"/>
        <v>47.984763819095477</v>
      </c>
      <c r="C190" s="93">
        <v>63.83</v>
      </c>
      <c r="D190" s="96"/>
      <c r="E190" s="104"/>
      <c r="F190" s="100">
        <f t="shared" si="12"/>
        <v>0</v>
      </c>
      <c r="G190" s="93"/>
      <c r="H190" s="96"/>
      <c r="I190" s="99"/>
      <c r="J190" s="17">
        <f t="shared" si="10"/>
        <v>12171.094673366824</v>
      </c>
      <c r="K190" s="18" t="s">
        <v>225</v>
      </c>
      <c r="L190" s="7"/>
      <c r="M190" s="19"/>
      <c r="N190" s="35"/>
      <c r="O190" s="35"/>
      <c r="P190" s="35">
        <f t="shared" si="11"/>
        <v>0</v>
      </c>
      <c r="Q190" s="20"/>
      <c r="R190" s="7"/>
    </row>
    <row r="191" spans="1:18" s="9" customFormat="1" ht="18.75" x14ac:dyDescent="0.3">
      <c r="A191" s="19">
        <v>46230</v>
      </c>
      <c r="B191" s="17">
        <f t="shared" si="13"/>
        <v>0</v>
      </c>
      <c r="C191" s="93"/>
      <c r="D191" s="96"/>
      <c r="E191" s="104"/>
      <c r="F191" s="100">
        <f t="shared" si="12"/>
        <v>2872.5455276381908</v>
      </c>
      <c r="G191" s="93">
        <v>3821.1</v>
      </c>
      <c r="H191" s="96"/>
      <c r="I191" s="99"/>
      <c r="J191" s="17">
        <f t="shared" si="10"/>
        <v>9298.5491457286334</v>
      </c>
      <c r="K191" s="18" t="s">
        <v>481</v>
      </c>
      <c r="L191" s="7"/>
      <c r="M191" s="19"/>
      <c r="N191" s="35"/>
      <c r="O191" s="35"/>
      <c r="P191" s="35">
        <f t="shared" si="11"/>
        <v>0</v>
      </c>
      <c r="Q191" s="20"/>
      <c r="R191" s="7"/>
    </row>
    <row r="192" spans="1:18" s="9" customFormat="1" ht="18.75" x14ac:dyDescent="0.3">
      <c r="A192" s="19">
        <v>46230</v>
      </c>
      <c r="B192" s="17">
        <f t="shared" si="13"/>
        <v>3381.7718994974871</v>
      </c>
      <c r="C192" s="93">
        <v>4498.4799999999996</v>
      </c>
      <c r="D192" s="96"/>
      <c r="E192" s="104"/>
      <c r="F192" s="100">
        <f t="shared" si="12"/>
        <v>0</v>
      </c>
      <c r="G192" s="93"/>
      <c r="H192" s="96"/>
      <c r="I192" s="99"/>
      <c r="J192" s="17">
        <f t="shared" si="10"/>
        <v>12680.321045226121</v>
      </c>
      <c r="K192" s="18" t="s">
        <v>273</v>
      </c>
      <c r="L192" s="7"/>
      <c r="M192" s="19"/>
      <c r="N192" s="35"/>
      <c r="O192" s="35"/>
      <c r="P192" s="35">
        <f t="shared" si="11"/>
        <v>0</v>
      </c>
      <c r="Q192" s="20"/>
      <c r="R192" s="7"/>
    </row>
    <row r="193" spans="1:18" s="9" customFormat="1" ht="18.75" x14ac:dyDescent="0.3">
      <c r="A193" s="19">
        <v>46230</v>
      </c>
      <c r="B193" s="17">
        <f t="shared" si="13"/>
        <v>0</v>
      </c>
      <c r="C193" s="93"/>
      <c r="D193" s="96"/>
      <c r="E193" s="104"/>
      <c r="F193" s="100">
        <f t="shared" si="12"/>
        <v>83.918834170854268</v>
      </c>
      <c r="G193" s="93">
        <v>111.63</v>
      </c>
      <c r="H193" s="96"/>
      <c r="I193" s="99"/>
      <c r="J193" s="17">
        <f t="shared" si="10"/>
        <v>12596.402211055267</v>
      </c>
      <c r="K193" s="18" t="s">
        <v>105</v>
      </c>
      <c r="L193" s="7"/>
      <c r="M193" s="19"/>
      <c r="N193" s="35"/>
      <c r="O193" s="35"/>
      <c r="P193" s="35">
        <f t="shared" si="11"/>
        <v>0</v>
      </c>
      <c r="Q193" s="20"/>
      <c r="R193" s="7"/>
    </row>
    <row r="194" spans="1:18" s="9" customFormat="1" ht="18.75" x14ac:dyDescent="0.3">
      <c r="A194" s="19">
        <v>46230</v>
      </c>
      <c r="B194" s="17">
        <f t="shared" si="13"/>
        <v>0</v>
      </c>
      <c r="C194" s="93"/>
      <c r="D194" s="96"/>
      <c r="E194" s="104"/>
      <c r="F194" s="100">
        <f t="shared" si="12"/>
        <v>71.32687437185929</v>
      </c>
      <c r="G194" s="93">
        <v>94.88</v>
      </c>
      <c r="H194" s="96"/>
      <c r="I194" s="99"/>
      <c r="J194" s="17">
        <f t="shared" si="10"/>
        <v>12525.075336683407</v>
      </c>
      <c r="K194" s="18" t="s">
        <v>105</v>
      </c>
      <c r="L194" s="7"/>
      <c r="M194" s="19"/>
      <c r="N194" s="35"/>
      <c r="O194" s="35"/>
      <c r="P194" s="35">
        <f t="shared" si="11"/>
        <v>0</v>
      </c>
      <c r="Q194" s="20"/>
      <c r="R194" s="7"/>
    </row>
    <row r="195" spans="1:18" s="9" customFormat="1" ht="18.75" x14ac:dyDescent="0.3">
      <c r="A195" s="19">
        <v>46230</v>
      </c>
      <c r="B195" s="17">
        <f t="shared" si="13"/>
        <v>0</v>
      </c>
      <c r="C195" s="93"/>
      <c r="D195" s="96"/>
      <c r="E195" s="104"/>
      <c r="F195" s="100">
        <f t="shared" si="12"/>
        <v>142.00723618090453</v>
      </c>
      <c r="G195" s="93">
        <v>188.9</v>
      </c>
      <c r="H195" s="96"/>
      <c r="I195" s="99"/>
      <c r="J195" s="17">
        <f t="shared" si="10"/>
        <v>12383.068100502502</v>
      </c>
      <c r="K195" s="18" t="s">
        <v>105</v>
      </c>
      <c r="L195" s="7"/>
      <c r="M195" s="19"/>
      <c r="N195" s="35"/>
      <c r="O195" s="35"/>
      <c r="P195" s="35">
        <f t="shared" si="11"/>
        <v>0</v>
      </c>
      <c r="Q195" s="20"/>
      <c r="R195" s="7"/>
    </row>
    <row r="196" spans="1:18" s="9" customFormat="1" ht="18.75" x14ac:dyDescent="0.3">
      <c r="A196" s="19">
        <v>46232</v>
      </c>
      <c r="B196" s="17">
        <f t="shared" si="13"/>
        <v>0</v>
      </c>
      <c r="C196" s="93"/>
      <c r="D196" s="96"/>
      <c r="E196" s="104"/>
      <c r="F196" s="100">
        <f t="shared" si="12"/>
        <v>5.18713567839196</v>
      </c>
      <c r="G196" s="93">
        <v>6.9</v>
      </c>
      <c r="H196" s="96"/>
      <c r="I196" s="99"/>
      <c r="J196" s="17">
        <f t="shared" si="10"/>
        <v>12377.880964824109</v>
      </c>
      <c r="K196" s="18" t="s">
        <v>105</v>
      </c>
      <c r="L196" s="7"/>
      <c r="M196" s="19"/>
      <c r="N196" s="35"/>
      <c r="O196" s="35"/>
      <c r="P196" s="35">
        <f t="shared" si="11"/>
        <v>0</v>
      </c>
      <c r="Q196" s="20"/>
      <c r="R196" s="7"/>
    </row>
    <row r="197" spans="1:18" s="9" customFormat="1" ht="18.75" x14ac:dyDescent="0.3">
      <c r="A197" s="19">
        <v>46232</v>
      </c>
      <c r="B197" s="17">
        <f t="shared" si="13"/>
        <v>0</v>
      </c>
      <c r="C197" s="93"/>
      <c r="D197" s="96"/>
      <c r="E197" s="104"/>
      <c r="F197" s="100">
        <f t="shared" si="12"/>
        <v>189.55597989949749</v>
      </c>
      <c r="G197" s="93">
        <v>252.15</v>
      </c>
      <c r="H197" s="96"/>
      <c r="I197" s="99"/>
      <c r="J197" s="17">
        <f t="shared" si="10"/>
        <v>12188.324984924611</v>
      </c>
      <c r="K197" s="18" t="s">
        <v>105</v>
      </c>
      <c r="L197" s="7"/>
      <c r="M197" s="19"/>
      <c r="N197" s="35"/>
      <c r="O197" s="35"/>
      <c r="P197" s="35">
        <f t="shared" si="11"/>
        <v>0</v>
      </c>
      <c r="Q197" s="20"/>
      <c r="R197" s="7"/>
    </row>
    <row r="198" spans="1:18" s="9" customFormat="1" ht="18.75" x14ac:dyDescent="0.3">
      <c r="A198" s="19">
        <v>46232</v>
      </c>
      <c r="B198" s="17">
        <f t="shared" si="13"/>
        <v>0</v>
      </c>
      <c r="C198" s="93"/>
      <c r="D198" s="96"/>
      <c r="E198" s="104"/>
      <c r="F198" s="100">
        <f t="shared" si="12"/>
        <v>131.25708542713568</v>
      </c>
      <c r="G198" s="93">
        <v>174.6</v>
      </c>
      <c r="H198" s="96"/>
      <c r="I198" s="99"/>
      <c r="J198" s="17">
        <f t="shared" si="10"/>
        <v>12057.067899497475</v>
      </c>
      <c r="K198" s="18" t="s">
        <v>105</v>
      </c>
      <c r="L198" s="7"/>
      <c r="M198" s="19"/>
      <c r="N198" s="35"/>
      <c r="O198" s="35"/>
      <c r="P198" s="35">
        <f t="shared" si="11"/>
        <v>0</v>
      </c>
      <c r="Q198" s="20"/>
      <c r="R198" s="7"/>
    </row>
    <row r="199" spans="1:18" s="9" customFormat="1" ht="18.75" x14ac:dyDescent="0.3">
      <c r="A199" s="19">
        <v>46232</v>
      </c>
      <c r="B199" s="17">
        <f t="shared" si="13"/>
        <v>0</v>
      </c>
      <c r="C199" s="93"/>
      <c r="D199" s="96"/>
      <c r="E199" s="104"/>
      <c r="F199" s="100">
        <f t="shared" si="12"/>
        <v>147.00643216080402</v>
      </c>
      <c r="G199" s="93">
        <v>195.55</v>
      </c>
      <c r="H199" s="96"/>
      <c r="I199" s="99"/>
      <c r="J199" s="17">
        <f t="shared" ref="J199:J262" si="14">J198+B199-F199</f>
        <v>11910.061467336671</v>
      </c>
      <c r="K199" s="18" t="s">
        <v>105</v>
      </c>
      <c r="L199" s="7"/>
      <c r="M199" s="19"/>
      <c r="N199" s="35"/>
      <c r="O199" s="35"/>
      <c r="P199" s="35">
        <f t="shared" ref="P199:P262" si="15">P198+N199-O199</f>
        <v>0</v>
      </c>
      <c r="Q199" s="20"/>
      <c r="R199" s="7"/>
    </row>
    <row r="200" spans="1:18" s="9" customFormat="1" ht="18.75" x14ac:dyDescent="0.3">
      <c r="A200" s="19">
        <v>46232</v>
      </c>
      <c r="B200" s="17">
        <f t="shared" si="13"/>
        <v>0</v>
      </c>
      <c r="C200" s="93"/>
      <c r="D200" s="96"/>
      <c r="E200" s="104"/>
      <c r="F200" s="100">
        <f t="shared" si="12"/>
        <v>171.24313567839195</v>
      </c>
      <c r="G200" s="93">
        <v>227.79</v>
      </c>
      <c r="H200" s="96"/>
      <c r="I200" s="99"/>
      <c r="J200" s="17">
        <f t="shared" si="14"/>
        <v>11738.818331658278</v>
      </c>
      <c r="K200" s="18" t="s">
        <v>480</v>
      </c>
      <c r="L200" s="7"/>
      <c r="M200" s="19"/>
      <c r="N200" s="35"/>
      <c r="O200" s="35"/>
      <c r="P200" s="35">
        <f t="shared" si="15"/>
        <v>0</v>
      </c>
      <c r="Q200" s="20"/>
      <c r="R200" s="7"/>
    </row>
    <row r="201" spans="1:18" s="9" customFormat="1" ht="18.75" x14ac:dyDescent="0.3">
      <c r="A201" s="19">
        <v>46232</v>
      </c>
      <c r="B201" s="17">
        <f t="shared" si="13"/>
        <v>0</v>
      </c>
      <c r="C201" s="93"/>
      <c r="D201" s="96"/>
      <c r="E201" s="104"/>
      <c r="F201" s="100">
        <f t="shared" ref="F201:F264" si="16">(G201*748/995)+(H201*875/995)+I201</f>
        <v>99.307336683417091</v>
      </c>
      <c r="G201" s="93">
        <v>132.1</v>
      </c>
      <c r="H201" s="96"/>
      <c r="I201" s="99"/>
      <c r="J201" s="17">
        <f t="shared" si="14"/>
        <v>11639.51099497486</v>
      </c>
      <c r="K201" s="18" t="s">
        <v>105</v>
      </c>
      <c r="L201" s="7"/>
      <c r="M201" s="19"/>
      <c r="N201" s="35"/>
      <c r="O201" s="35"/>
      <c r="P201" s="35">
        <f t="shared" si="15"/>
        <v>0</v>
      </c>
      <c r="Q201" s="20"/>
      <c r="R201" s="7"/>
    </row>
    <row r="202" spans="1:18" s="9" customFormat="1" ht="18.75" x14ac:dyDescent="0.3">
      <c r="A202" s="19">
        <v>46232</v>
      </c>
      <c r="B202" s="17">
        <f t="shared" si="13"/>
        <v>0</v>
      </c>
      <c r="C202" s="93"/>
      <c r="D202" s="96"/>
      <c r="E202" s="104"/>
      <c r="F202" s="100">
        <f t="shared" si="16"/>
        <v>99.126914572864337</v>
      </c>
      <c r="G202" s="93">
        <v>131.86000000000001</v>
      </c>
      <c r="H202" s="96"/>
      <c r="I202" s="99"/>
      <c r="J202" s="17">
        <f t="shared" si="14"/>
        <v>11540.384080401996</v>
      </c>
      <c r="K202" s="18" t="s">
        <v>105</v>
      </c>
      <c r="L202" s="7"/>
      <c r="M202" s="19"/>
      <c r="N202" s="35"/>
      <c r="O202" s="35"/>
      <c r="P202" s="35">
        <f t="shared" si="15"/>
        <v>0</v>
      </c>
      <c r="Q202" s="20"/>
      <c r="R202" s="7"/>
    </row>
    <row r="203" spans="1:18" s="9" customFormat="1" ht="18.75" x14ac:dyDescent="0.3">
      <c r="A203" s="19">
        <v>46232</v>
      </c>
      <c r="B203" s="17">
        <f t="shared" si="13"/>
        <v>0</v>
      </c>
      <c r="C203" s="93"/>
      <c r="D203" s="96"/>
      <c r="E203" s="104"/>
      <c r="F203" s="100">
        <f t="shared" si="16"/>
        <v>66.214914572864316</v>
      </c>
      <c r="G203" s="93">
        <v>88.08</v>
      </c>
      <c r="H203" s="96"/>
      <c r="I203" s="99"/>
      <c r="J203" s="17">
        <f t="shared" si="14"/>
        <v>11474.169165829133</v>
      </c>
      <c r="K203" s="18" t="s">
        <v>480</v>
      </c>
      <c r="L203" s="7"/>
      <c r="M203" s="19"/>
      <c r="N203" s="35"/>
      <c r="O203" s="35"/>
      <c r="P203" s="35">
        <f t="shared" si="15"/>
        <v>0</v>
      </c>
      <c r="Q203" s="20"/>
      <c r="R203" s="7"/>
    </row>
    <row r="204" spans="1:18" s="9" customFormat="1" ht="18.75" x14ac:dyDescent="0.3">
      <c r="A204" s="19">
        <v>46232</v>
      </c>
      <c r="B204" s="17">
        <f t="shared" si="13"/>
        <v>0</v>
      </c>
      <c r="C204" s="93"/>
      <c r="D204" s="96"/>
      <c r="E204" s="104"/>
      <c r="F204" s="100">
        <f t="shared" si="16"/>
        <v>2.1049246231155778</v>
      </c>
      <c r="G204" s="93">
        <v>2.8</v>
      </c>
      <c r="H204" s="96"/>
      <c r="I204" s="99"/>
      <c r="J204" s="17">
        <f t="shared" si="14"/>
        <v>11472.064241206017</v>
      </c>
      <c r="K204" s="18" t="s">
        <v>303</v>
      </c>
      <c r="L204" s="7"/>
      <c r="M204" s="19"/>
      <c r="N204" s="35"/>
      <c r="O204" s="35"/>
      <c r="P204" s="35">
        <f t="shared" si="15"/>
        <v>0</v>
      </c>
      <c r="Q204" s="20"/>
      <c r="R204" s="7"/>
    </row>
    <row r="205" spans="1:18" s="9" customFormat="1" ht="18.75" x14ac:dyDescent="0.3">
      <c r="A205" s="19">
        <v>46232</v>
      </c>
      <c r="B205" s="17">
        <f t="shared" si="13"/>
        <v>0</v>
      </c>
      <c r="C205" s="93"/>
      <c r="D205" s="96"/>
      <c r="E205" s="104"/>
      <c r="F205" s="100">
        <f t="shared" si="16"/>
        <v>1.2930251256281406</v>
      </c>
      <c r="G205" s="93">
        <v>1.72</v>
      </c>
      <c r="H205" s="96"/>
      <c r="I205" s="99"/>
      <c r="J205" s="17">
        <f t="shared" si="14"/>
        <v>11470.771216080389</v>
      </c>
      <c r="K205" s="18" t="s">
        <v>303</v>
      </c>
      <c r="L205" s="7"/>
      <c r="M205" s="19"/>
      <c r="N205" s="35"/>
      <c r="O205" s="35"/>
      <c r="P205" s="35">
        <f t="shared" si="15"/>
        <v>0</v>
      </c>
      <c r="Q205" s="20"/>
      <c r="R205" s="7"/>
    </row>
    <row r="206" spans="1:18" s="9" customFormat="1" ht="18.75" x14ac:dyDescent="0.3">
      <c r="A206" s="19">
        <v>46233</v>
      </c>
      <c r="B206" s="17">
        <f t="shared" si="13"/>
        <v>299.99686432160803</v>
      </c>
      <c r="C206" s="93">
        <v>399.06</v>
      </c>
      <c r="D206" s="96"/>
      <c r="E206" s="104"/>
      <c r="F206" s="100">
        <f t="shared" si="16"/>
        <v>0</v>
      </c>
      <c r="G206" s="93"/>
      <c r="H206" s="96"/>
      <c r="I206" s="99"/>
      <c r="J206" s="17">
        <f t="shared" si="14"/>
        <v>11770.768080401998</v>
      </c>
      <c r="K206" s="18" t="s">
        <v>528</v>
      </c>
      <c r="L206" s="7"/>
      <c r="M206" s="19"/>
      <c r="N206" s="35"/>
      <c r="O206" s="35"/>
      <c r="P206" s="35">
        <f t="shared" si="15"/>
        <v>0</v>
      </c>
      <c r="Q206" s="20"/>
      <c r="R206" s="7"/>
    </row>
    <row r="207" spans="1:18" s="9" customFormat="1" ht="18.75" x14ac:dyDescent="0.3">
      <c r="A207" s="19">
        <v>46233</v>
      </c>
      <c r="B207" s="17">
        <f t="shared" si="13"/>
        <v>99.998954773869357</v>
      </c>
      <c r="C207" s="93">
        <v>133.02000000000001</v>
      </c>
      <c r="D207" s="96"/>
      <c r="E207" s="104"/>
      <c r="F207" s="100">
        <f t="shared" si="16"/>
        <v>0</v>
      </c>
      <c r="G207" s="93"/>
      <c r="H207" s="96"/>
      <c r="I207" s="99"/>
      <c r="J207" s="17">
        <f t="shared" si="14"/>
        <v>11870.767035175868</v>
      </c>
      <c r="K207" s="18" t="s">
        <v>528</v>
      </c>
      <c r="L207" s="7"/>
      <c r="M207" s="19"/>
      <c r="N207" s="35"/>
      <c r="O207" s="35"/>
      <c r="P207" s="35">
        <f t="shared" si="15"/>
        <v>0</v>
      </c>
      <c r="Q207" s="20"/>
      <c r="R207" s="7"/>
    </row>
    <row r="208" spans="1:18" s="9" customFormat="1" ht="18.75" x14ac:dyDescent="0.3">
      <c r="A208" s="19">
        <v>46233</v>
      </c>
      <c r="B208" s="17">
        <f t="shared" si="13"/>
        <v>0</v>
      </c>
      <c r="C208" s="93"/>
      <c r="D208" s="96"/>
      <c r="E208" s="104"/>
      <c r="F208" s="100">
        <f t="shared" si="16"/>
        <v>80.107417085427144</v>
      </c>
      <c r="G208" s="93">
        <v>106.56</v>
      </c>
      <c r="H208" s="96"/>
      <c r="I208" s="99"/>
      <c r="J208" s="17">
        <f t="shared" si="14"/>
        <v>11790.659618090442</v>
      </c>
      <c r="K208" s="18" t="s">
        <v>308</v>
      </c>
      <c r="L208" s="7"/>
      <c r="M208" s="19"/>
      <c r="N208" s="35"/>
      <c r="O208" s="35"/>
      <c r="P208" s="35">
        <f t="shared" si="15"/>
        <v>0</v>
      </c>
      <c r="Q208" s="20"/>
      <c r="R208" s="7"/>
    </row>
    <row r="209" spans="1:18" s="9" customFormat="1" ht="18.75" x14ac:dyDescent="0.3">
      <c r="A209" s="19">
        <v>46233</v>
      </c>
      <c r="B209" s="17">
        <f t="shared" si="13"/>
        <v>0</v>
      </c>
      <c r="C209" s="93"/>
      <c r="D209" s="96"/>
      <c r="E209" s="104"/>
      <c r="F209" s="100">
        <f t="shared" si="16"/>
        <v>3.1423517587939696</v>
      </c>
      <c r="G209" s="93">
        <v>4.18</v>
      </c>
      <c r="H209" s="96"/>
      <c r="I209" s="99"/>
      <c r="J209" s="17">
        <f t="shared" si="14"/>
        <v>11787.517266331648</v>
      </c>
      <c r="K209" s="18" t="s">
        <v>305</v>
      </c>
      <c r="L209" s="7"/>
      <c r="M209" s="19"/>
      <c r="N209" s="35"/>
      <c r="O209" s="35"/>
      <c r="P209" s="35">
        <f t="shared" si="15"/>
        <v>0</v>
      </c>
      <c r="Q209" s="20"/>
      <c r="R209" s="7"/>
    </row>
    <row r="210" spans="1:18" s="9" customFormat="1" ht="18.75" x14ac:dyDescent="0.3">
      <c r="A210" s="19">
        <v>46233</v>
      </c>
      <c r="B210" s="17">
        <f t="shared" si="13"/>
        <v>32.746613065326635</v>
      </c>
      <c r="C210" s="93">
        <v>43.56</v>
      </c>
      <c r="D210" s="96"/>
      <c r="E210" s="104"/>
      <c r="F210" s="100">
        <f t="shared" si="16"/>
        <v>0</v>
      </c>
      <c r="G210" s="93"/>
      <c r="H210" s="96"/>
      <c r="I210" s="99"/>
      <c r="J210" s="17">
        <f>J209+B210-F210</f>
        <v>11820.263879396975</v>
      </c>
      <c r="K210" s="18" t="s">
        <v>226</v>
      </c>
      <c r="L210" s="7"/>
      <c r="M210" s="19"/>
      <c r="N210" s="35"/>
      <c r="O210" s="35"/>
      <c r="P210" s="35">
        <f t="shared" si="15"/>
        <v>0</v>
      </c>
      <c r="Q210" s="20"/>
      <c r="R210" s="7"/>
    </row>
    <row r="211" spans="1:18" s="9" customFormat="1" ht="18.75" x14ac:dyDescent="0.3">
      <c r="A211" s="19">
        <v>46233</v>
      </c>
      <c r="B211" s="17">
        <f t="shared" ref="B211:B274" si="17">(C211*748/995)+(D211*873/995)+E211</f>
        <v>0</v>
      </c>
      <c r="C211" s="93"/>
      <c r="D211" s="96"/>
      <c r="E211" s="104"/>
      <c r="F211" s="100">
        <f t="shared" si="16"/>
        <v>166.58223115577891</v>
      </c>
      <c r="G211" s="93">
        <v>221.59</v>
      </c>
      <c r="H211" s="96"/>
      <c r="I211" s="99"/>
      <c r="J211" s="17">
        <f t="shared" si="14"/>
        <v>11653.681648241196</v>
      </c>
      <c r="K211" s="18" t="s">
        <v>105</v>
      </c>
      <c r="L211" s="7"/>
      <c r="M211" s="19"/>
      <c r="N211" s="35"/>
      <c r="O211" s="35"/>
      <c r="P211" s="35">
        <f t="shared" si="15"/>
        <v>0</v>
      </c>
      <c r="Q211" s="20"/>
      <c r="R211" s="7"/>
    </row>
    <row r="212" spans="1:18" s="9" customFormat="1" ht="18.75" x14ac:dyDescent="0.3">
      <c r="A212" s="19">
        <v>46233</v>
      </c>
      <c r="B212" s="17">
        <f t="shared" si="17"/>
        <v>39.993567839195975</v>
      </c>
      <c r="C212" s="93">
        <v>53.2</v>
      </c>
      <c r="D212" s="96"/>
      <c r="E212" s="104"/>
      <c r="F212" s="100">
        <f t="shared" si="16"/>
        <v>0</v>
      </c>
      <c r="G212" s="93"/>
      <c r="H212" s="96"/>
      <c r="I212" s="99"/>
      <c r="J212" s="17">
        <f t="shared" si="14"/>
        <v>11693.675216080392</v>
      </c>
      <c r="K212" s="18" t="s">
        <v>529</v>
      </c>
      <c r="L212" s="7"/>
      <c r="M212" s="19"/>
      <c r="N212" s="35"/>
      <c r="O212" s="35"/>
      <c r="P212" s="35">
        <f t="shared" si="15"/>
        <v>0</v>
      </c>
      <c r="Q212" s="20"/>
      <c r="R212" s="7"/>
    </row>
    <row r="213" spans="1:18" s="9" customFormat="1" ht="18.75" x14ac:dyDescent="0.3">
      <c r="A213" s="19">
        <v>46233</v>
      </c>
      <c r="B213" s="17">
        <f t="shared" si="17"/>
        <v>0</v>
      </c>
      <c r="C213" s="93"/>
      <c r="D213" s="96"/>
      <c r="E213" s="104"/>
      <c r="F213" s="100">
        <f t="shared" si="16"/>
        <v>191.4053065326633</v>
      </c>
      <c r="G213" s="93">
        <v>254.61</v>
      </c>
      <c r="H213" s="96"/>
      <c r="I213" s="99"/>
      <c r="J213" s="17">
        <f t="shared" si="14"/>
        <v>11502.269909547729</v>
      </c>
      <c r="K213" s="18" t="s">
        <v>480</v>
      </c>
      <c r="L213" s="7"/>
      <c r="M213" s="19"/>
      <c r="N213" s="35"/>
      <c r="O213" s="35"/>
      <c r="P213" s="35">
        <f t="shared" si="15"/>
        <v>0</v>
      </c>
      <c r="Q213" s="20"/>
      <c r="R213" s="7"/>
    </row>
    <row r="214" spans="1:18" s="9" customFormat="1" ht="18.75" x14ac:dyDescent="0.3">
      <c r="A214" s="19"/>
      <c r="B214" s="17">
        <f t="shared" si="17"/>
        <v>0</v>
      </c>
      <c r="C214" s="93"/>
      <c r="D214" s="96"/>
      <c r="E214" s="104"/>
      <c r="F214" s="100">
        <f t="shared" si="16"/>
        <v>167.54448241206032</v>
      </c>
      <c r="G214" s="93">
        <v>222.87</v>
      </c>
      <c r="H214" s="96"/>
      <c r="I214" s="99"/>
      <c r="J214" s="17">
        <f t="shared" si="14"/>
        <v>11334.725427135669</v>
      </c>
      <c r="K214" s="18" t="s">
        <v>105</v>
      </c>
      <c r="L214" s="7"/>
      <c r="M214" s="19"/>
      <c r="N214" s="35"/>
      <c r="O214" s="35"/>
      <c r="P214" s="35">
        <f t="shared" si="15"/>
        <v>0</v>
      </c>
      <c r="Q214" s="20"/>
      <c r="R214" s="7"/>
    </row>
    <row r="215" spans="1:18" s="9" customFormat="1" ht="18.75" x14ac:dyDescent="0.3">
      <c r="A215" s="19"/>
      <c r="B215" s="17">
        <f t="shared" si="17"/>
        <v>0</v>
      </c>
      <c r="C215" s="93"/>
      <c r="D215" s="96"/>
      <c r="E215" s="104"/>
      <c r="F215" s="100">
        <f t="shared" si="16"/>
        <v>213.98062311557788</v>
      </c>
      <c r="G215" s="93">
        <v>284.64</v>
      </c>
      <c r="H215" s="96"/>
      <c r="I215" s="99"/>
      <c r="J215" s="17">
        <f t="shared" si="14"/>
        <v>11120.744804020091</v>
      </c>
      <c r="K215" s="18" t="s">
        <v>480</v>
      </c>
      <c r="L215" s="7"/>
      <c r="M215" s="19"/>
      <c r="N215" s="35"/>
      <c r="O215" s="35"/>
      <c r="P215" s="35">
        <f t="shared" si="15"/>
        <v>0</v>
      </c>
      <c r="Q215" s="20"/>
      <c r="R215" s="7"/>
    </row>
    <row r="216" spans="1:18" s="9" customFormat="1" ht="18.75" x14ac:dyDescent="0.3">
      <c r="A216" s="19"/>
      <c r="B216" s="17">
        <f t="shared" si="17"/>
        <v>0</v>
      </c>
      <c r="C216" s="93"/>
      <c r="D216" s="96"/>
      <c r="E216" s="104"/>
      <c r="F216" s="100">
        <f t="shared" si="16"/>
        <v>0.56381909547738696</v>
      </c>
      <c r="G216" s="93">
        <v>0.75</v>
      </c>
      <c r="H216" s="96"/>
      <c r="I216" s="99"/>
      <c r="J216" s="17">
        <f t="shared" si="14"/>
        <v>11120.180984924613</v>
      </c>
      <c r="K216" s="18" t="s">
        <v>305</v>
      </c>
      <c r="L216" s="7"/>
      <c r="M216" s="19"/>
      <c r="N216" s="35"/>
      <c r="O216" s="35"/>
      <c r="P216" s="35">
        <f t="shared" si="15"/>
        <v>0</v>
      </c>
      <c r="Q216" s="20"/>
      <c r="R216" s="7"/>
    </row>
    <row r="217" spans="1:18" s="9" customFormat="1" ht="18.75" x14ac:dyDescent="0.3">
      <c r="A217" s="19"/>
      <c r="B217" s="17">
        <f t="shared" si="17"/>
        <v>0</v>
      </c>
      <c r="C217" s="93"/>
      <c r="D217" s="96"/>
      <c r="E217" s="104"/>
      <c r="F217" s="100">
        <f t="shared" si="16"/>
        <v>84.76832160804021</v>
      </c>
      <c r="G217" s="93">
        <v>112.76</v>
      </c>
      <c r="H217" s="96"/>
      <c r="I217" s="99"/>
      <c r="J217" s="17">
        <f t="shared" si="14"/>
        <v>11035.412663316572</v>
      </c>
      <c r="K217" s="18" t="s">
        <v>480</v>
      </c>
      <c r="L217" s="7"/>
      <c r="M217" s="19"/>
      <c r="N217" s="35"/>
      <c r="O217" s="35"/>
      <c r="P217" s="35">
        <f t="shared" si="15"/>
        <v>0</v>
      </c>
      <c r="Q217" s="20"/>
      <c r="R217" s="7"/>
    </row>
    <row r="218" spans="1:18" s="9" customFormat="1" ht="18.75" x14ac:dyDescent="0.3">
      <c r="A218" s="19"/>
      <c r="B218" s="17">
        <f t="shared" si="17"/>
        <v>799.99915577889453</v>
      </c>
      <c r="C218" s="93">
        <v>1064.17</v>
      </c>
      <c r="D218" s="96"/>
      <c r="E218" s="104"/>
      <c r="F218" s="100">
        <f t="shared" si="16"/>
        <v>0</v>
      </c>
      <c r="G218" s="93"/>
      <c r="H218" s="96"/>
      <c r="I218" s="99"/>
      <c r="J218" s="17">
        <f t="shared" si="14"/>
        <v>11835.411819095467</v>
      </c>
      <c r="K218" s="18" t="s">
        <v>540</v>
      </c>
      <c r="L218" s="7"/>
      <c r="M218" s="19"/>
      <c r="N218" s="35"/>
      <c r="O218" s="35"/>
      <c r="P218" s="35">
        <f t="shared" si="15"/>
        <v>0</v>
      </c>
      <c r="Q218" s="20"/>
      <c r="R218" s="7"/>
    </row>
    <row r="219" spans="1:18" s="9" customFormat="1" ht="18.75" x14ac:dyDescent="0.3">
      <c r="A219" s="19"/>
      <c r="B219" s="17">
        <f t="shared" si="17"/>
        <v>0</v>
      </c>
      <c r="C219" s="93"/>
      <c r="D219" s="96"/>
      <c r="E219" s="104"/>
      <c r="F219" s="100">
        <f t="shared" si="16"/>
        <v>242.29185929648241</v>
      </c>
      <c r="G219" s="93">
        <v>322.3</v>
      </c>
      <c r="H219" s="96"/>
      <c r="I219" s="99"/>
      <c r="J219" s="17">
        <f t="shared" si="14"/>
        <v>11593.119959798985</v>
      </c>
      <c r="K219" s="18" t="s">
        <v>105</v>
      </c>
      <c r="L219" s="7"/>
      <c r="M219" s="19"/>
      <c r="N219" s="35"/>
      <c r="O219" s="35"/>
      <c r="P219" s="35">
        <f t="shared" si="15"/>
        <v>0</v>
      </c>
      <c r="Q219" s="20"/>
      <c r="R219" s="7"/>
    </row>
    <row r="220" spans="1:18" s="9" customFormat="1" ht="18.75" x14ac:dyDescent="0.3">
      <c r="A220" s="19"/>
      <c r="B220" s="17">
        <f t="shared" si="17"/>
        <v>0</v>
      </c>
      <c r="C220" s="93"/>
      <c r="D220" s="96"/>
      <c r="E220" s="104"/>
      <c r="F220" s="100">
        <f t="shared" si="16"/>
        <v>20.04188944723618</v>
      </c>
      <c r="G220" s="93">
        <v>26.66</v>
      </c>
      <c r="H220" s="96"/>
      <c r="I220" s="99"/>
      <c r="J220" s="17">
        <f t="shared" si="14"/>
        <v>11573.078070351748</v>
      </c>
      <c r="K220" s="18" t="s">
        <v>480</v>
      </c>
      <c r="L220" s="7"/>
      <c r="M220" s="19"/>
      <c r="N220" s="35"/>
      <c r="O220" s="35"/>
      <c r="P220" s="35">
        <f t="shared" si="15"/>
        <v>0</v>
      </c>
      <c r="Q220" s="20"/>
      <c r="R220" s="7"/>
    </row>
    <row r="221" spans="1:18" s="9" customFormat="1" ht="18.75" x14ac:dyDescent="0.3">
      <c r="A221" s="19"/>
      <c r="B221" s="17">
        <f t="shared" si="17"/>
        <v>0</v>
      </c>
      <c r="C221" s="93"/>
      <c r="D221" s="96"/>
      <c r="E221" s="104"/>
      <c r="F221" s="100">
        <f t="shared" si="16"/>
        <v>183.09085427135679</v>
      </c>
      <c r="G221" s="93">
        <v>243.55</v>
      </c>
      <c r="H221" s="96"/>
      <c r="I221" s="99"/>
      <c r="J221" s="17">
        <f t="shared" si="14"/>
        <v>11389.987216080392</v>
      </c>
      <c r="K221" s="18" t="s">
        <v>480</v>
      </c>
      <c r="L221" s="7"/>
      <c r="M221" s="19"/>
      <c r="N221" s="35"/>
      <c r="O221" s="35"/>
      <c r="P221" s="35">
        <f t="shared" si="15"/>
        <v>0</v>
      </c>
      <c r="Q221" s="20"/>
      <c r="R221" s="7"/>
    </row>
    <row r="222" spans="1:18" s="9" customFormat="1" ht="18.75" x14ac:dyDescent="0.3">
      <c r="A222" s="19"/>
      <c r="B222" s="17">
        <f t="shared" si="17"/>
        <v>0</v>
      </c>
      <c r="C222" s="93"/>
      <c r="D222" s="96"/>
      <c r="E222" s="104"/>
      <c r="F222" s="100">
        <f t="shared" si="16"/>
        <v>2825.5079798994975</v>
      </c>
      <c r="G222" s="93">
        <v>3758.53</v>
      </c>
      <c r="H222" s="96"/>
      <c r="I222" s="99"/>
      <c r="J222" s="17">
        <f t="shared" si="14"/>
        <v>8564.4792361808941</v>
      </c>
      <c r="K222" s="18"/>
      <c r="L222" s="7"/>
      <c r="M222" s="19"/>
      <c r="N222" s="35"/>
      <c r="O222" s="35"/>
      <c r="P222" s="35">
        <f t="shared" si="15"/>
        <v>0</v>
      </c>
      <c r="Q222" s="20"/>
      <c r="R222" s="7"/>
    </row>
    <row r="223" spans="1:18" s="9" customFormat="1" ht="18.75" x14ac:dyDescent="0.3">
      <c r="A223" s="19"/>
      <c r="B223" s="17">
        <f t="shared" si="17"/>
        <v>4385.4826532663319</v>
      </c>
      <c r="C223" s="93">
        <v>5833.63</v>
      </c>
      <c r="D223" s="96"/>
      <c r="E223" s="104"/>
      <c r="F223" s="100">
        <f t="shared" si="16"/>
        <v>0</v>
      </c>
      <c r="G223" s="93"/>
      <c r="H223" s="96"/>
      <c r="I223" s="99"/>
      <c r="J223" s="17">
        <f t="shared" si="14"/>
        <v>12949.961889447226</v>
      </c>
      <c r="K223" s="18" t="s">
        <v>558</v>
      </c>
      <c r="L223" s="7"/>
      <c r="M223" s="19"/>
      <c r="N223" s="35"/>
      <c r="O223" s="35"/>
      <c r="P223" s="35">
        <f t="shared" si="15"/>
        <v>0</v>
      </c>
      <c r="Q223" s="20"/>
      <c r="R223" s="7"/>
    </row>
    <row r="224" spans="1:18" s="9" customFormat="1" ht="18.75" x14ac:dyDescent="0.3">
      <c r="A224" s="19"/>
      <c r="B224" s="17">
        <f t="shared" si="17"/>
        <v>0</v>
      </c>
      <c r="C224" s="93"/>
      <c r="D224" s="96"/>
      <c r="E224" s="104"/>
      <c r="F224" s="100">
        <f t="shared" si="16"/>
        <v>1.586211055276382</v>
      </c>
      <c r="G224" s="93">
        <v>2.11</v>
      </c>
      <c r="H224" s="96"/>
      <c r="I224" s="99"/>
      <c r="J224" s="17">
        <f t="shared" si="14"/>
        <v>12948.375678391949</v>
      </c>
      <c r="K224" s="18"/>
      <c r="L224" s="7"/>
      <c r="M224" s="19"/>
      <c r="N224" s="35"/>
      <c r="O224" s="35"/>
      <c r="P224" s="35">
        <f t="shared" si="15"/>
        <v>0</v>
      </c>
      <c r="Q224" s="20"/>
      <c r="R224" s="7"/>
    </row>
    <row r="225" spans="1:18" s="9" customFormat="1" ht="18.75" x14ac:dyDescent="0.3">
      <c r="A225" s="19"/>
      <c r="B225" s="17">
        <f t="shared" si="17"/>
        <v>0</v>
      </c>
      <c r="C225" s="93"/>
      <c r="D225" s="96"/>
      <c r="E225" s="104"/>
      <c r="F225" s="100">
        <f t="shared" si="16"/>
        <v>83.460261306532658</v>
      </c>
      <c r="G225" s="93">
        <v>111.02</v>
      </c>
      <c r="H225" s="96"/>
      <c r="I225" s="99"/>
      <c r="J225" s="17">
        <f t="shared" si="14"/>
        <v>12864.915417085416</v>
      </c>
      <c r="K225" s="18"/>
      <c r="L225" s="7"/>
      <c r="M225" s="19"/>
      <c r="N225" s="35"/>
      <c r="O225" s="35"/>
      <c r="P225" s="35">
        <f t="shared" si="15"/>
        <v>0</v>
      </c>
      <c r="Q225" s="20"/>
      <c r="R225" s="7"/>
    </row>
    <row r="226" spans="1:18" s="9" customFormat="1" ht="18.75" x14ac:dyDescent="0.3">
      <c r="A226" s="19"/>
      <c r="B226" s="17">
        <f t="shared" si="17"/>
        <v>0</v>
      </c>
      <c r="C226" s="93"/>
      <c r="D226" s="96"/>
      <c r="E226" s="104"/>
      <c r="F226" s="100">
        <f t="shared" si="16"/>
        <v>197.14122613065328</v>
      </c>
      <c r="G226" s="93">
        <v>262.24</v>
      </c>
      <c r="H226" s="96"/>
      <c r="I226" s="99"/>
      <c r="J226" s="17">
        <f t="shared" si="14"/>
        <v>12667.774190954762</v>
      </c>
      <c r="K226" s="18"/>
      <c r="L226" s="7"/>
      <c r="M226" s="19"/>
      <c r="N226" s="35"/>
      <c r="O226" s="35"/>
      <c r="P226" s="35">
        <f t="shared" si="15"/>
        <v>0</v>
      </c>
      <c r="Q226" s="20"/>
      <c r="R226" s="7"/>
    </row>
    <row r="227" spans="1:18" s="9" customFormat="1" ht="18.75" x14ac:dyDescent="0.3">
      <c r="A227" s="19"/>
      <c r="B227" s="17">
        <f t="shared" si="17"/>
        <v>0</v>
      </c>
      <c r="C227" s="93"/>
      <c r="D227" s="96"/>
      <c r="E227" s="104"/>
      <c r="F227" s="100">
        <f t="shared" si="16"/>
        <v>62.441085427135683</v>
      </c>
      <c r="G227" s="93">
        <v>83.06</v>
      </c>
      <c r="H227" s="96"/>
      <c r="I227" s="99"/>
      <c r="J227" s="17">
        <f t="shared" si="14"/>
        <v>12605.333105527627</v>
      </c>
      <c r="K227" s="18"/>
      <c r="L227" s="7"/>
      <c r="M227" s="19"/>
      <c r="N227" s="35"/>
      <c r="O227" s="35"/>
      <c r="P227" s="35">
        <f t="shared" si="15"/>
        <v>0</v>
      </c>
      <c r="Q227" s="20"/>
      <c r="R227" s="7"/>
    </row>
    <row r="228" spans="1:18" s="9" customFormat="1" ht="18.75" x14ac:dyDescent="0.3">
      <c r="A228" s="19"/>
      <c r="B228" s="17">
        <f t="shared" si="17"/>
        <v>0</v>
      </c>
      <c r="C228" s="93"/>
      <c r="D228" s="96"/>
      <c r="E228" s="104"/>
      <c r="F228" s="100">
        <f t="shared" si="16"/>
        <v>15.283256281407034</v>
      </c>
      <c r="G228" s="93">
        <v>20.329999999999998</v>
      </c>
      <c r="H228" s="96"/>
      <c r="I228" s="99"/>
      <c r="J228" s="17">
        <f t="shared" si="14"/>
        <v>12590.049849246219</v>
      </c>
      <c r="K228" s="18"/>
      <c r="L228" s="7"/>
      <c r="M228" s="19"/>
      <c r="N228" s="35"/>
      <c r="O228" s="35"/>
      <c r="P228" s="35">
        <f t="shared" si="15"/>
        <v>0</v>
      </c>
      <c r="Q228" s="20"/>
      <c r="R228" s="7"/>
    </row>
    <row r="229" spans="1:18" s="9" customFormat="1" ht="18.75" x14ac:dyDescent="0.3">
      <c r="A229" s="19"/>
      <c r="B229" s="17">
        <f t="shared" si="17"/>
        <v>1.420824120603015</v>
      </c>
      <c r="C229" s="93">
        <v>1.89</v>
      </c>
      <c r="D229" s="96"/>
      <c r="E229" s="104"/>
      <c r="F229" s="100">
        <f t="shared" si="16"/>
        <v>0</v>
      </c>
      <c r="G229" s="93"/>
      <c r="H229" s="96"/>
      <c r="I229" s="99"/>
      <c r="J229" s="17">
        <f t="shared" si="14"/>
        <v>12591.470673366823</v>
      </c>
      <c r="K229" s="18"/>
      <c r="L229" s="7"/>
      <c r="M229" s="19"/>
      <c r="N229" s="35"/>
      <c r="O229" s="35"/>
      <c r="P229" s="35">
        <f t="shared" si="15"/>
        <v>0</v>
      </c>
      <c r="Q229" s="20"/>
      <c r="R229" s="7"/>
    </row>
    <row r="230" spans="1:18" s="9" customFormat="1" ht="18.75" x14ac:dyDescent="0.3">
      <c r="A230" s="19"/>
      <c r="B230" s="17">
        <f t="shared" si="17"/>
        <v>0</v>
      </c>
      <c r="C230" s="93"/>
      <c r="D230" s="96"/>
      <c r="E230" s="104"/>
      <c r="F230" s="100">
        <f t="shared" si="16"/>
        <v>6.8184522613065335</v>
      </c>
      <c r="G230" s="93">
        <v>9.07</v>
      </c>
      <c r="H230" s="96"/>
      <c r="I230" s="99"/>
      <c r="J230" s="17">
        <f t="shared" si="14"/>
        <v>12584.652221105516</v>
      </c>
      <c r="K230" s="18"/>
      <c r="L230" s="7"/>
      <c r="M230" s="19"/>
      <c r="N230" s="35"/>
      <c r="O230" s="35"/>
      <c r="P230" s="35">
        <f t="shared" si="15"/>
        <v>0</v>
      </c>
      <c r="Q230" s="20"/>
      <c r="R230" s="7"/>
    </row>
    <row r="231" spans="1:18" s="9" customFormat="1" ht="18.75" x14ac:dyDescent="0.3">
      <c r="A231" s="19"/>
      <c r="B231" s="17">
        <f t="shared" si="17"/>
        <v>0</v>
      </c>
      <c r="C231" s="93"/>
      <c r="D231" s="96"/>
      <c r="E231" s="104"/>
      <c r="F231" s="100">
        <f t="shared" si="16"/>
        <v>7.3371658291457278</v>
      </c>
      <c r="G231" s="93">
        <v>9.76</v>
      </c>
      <c r="H231" s="96"/>
      <c r="I231" s="99"/>
      <c r="J231" s="17">
        <f t="shared" si="14"/>
        <v>12577.315055276371</v>
      </c>
      <c r="K231" s="18"/>
      <c r="L231" s="7"/>
      <c r="M231" s="19"/>
      <c r="N231" s="35"/>
      <c r="O231" s="35"/>
      <c r="P231" s="35">
        <f t="shared" si="15"/>
        <v>0</v>
      </c>
      <c r="Q231" s="20"/>
      <c r="R231" s="7"/>
    </row>
    <row r="232" spans="1:18" s="9" customFormat="1" ht="18.75" x14ac:dyDescent="0.3">
      <c r="A232" s="19"/>
      <c r="B232" s="17">
        <f t="shared" si="17"/>
        <v>0</v>
      </c>
      <c r="C232" s="93"/>
      <c r="D232" s="96"/>
      <c r="E232" s="104"/>
      <c r="F232" s="100">
        <f t="shared" si="16"/>
        <v>51.76611055276382</v>
      </c>
      <c r="G232" s="93">
        <v>68.86</v>
      </c>
      <c r="H232" s="96"/>
      <c r="I232" s="99"/>
      <c r="J232" s="17">
        <f t="shared" si="14"/>
        <v>12525.548944723607</v>
      </c>
      <c r="K232" s="18"/>
      <c r="L232" s="7"/>
      <c r="M232" s="19"/>
      <c r="N232" s="35"/>
      <c r="O232" s="35"/>
      <c r="P232" s="35">
        <f t="shared" si="15"/>
        <v>0</v>
      </c>
      <c r="Q232" s="20"/>
      <c r="R232" s="7"/>
    </row>
    <row r="233" spans="1:18" s="9" customFormat="1" ht="18.75" x14ac:dyDescent="0.3">
      <c r="A233" s="19"/>
      <c r="B233" s="17">
        <f t="shared" si="17"/>
        <v>0</v>
      </c>
      <c r="C233" s="93"/>
      <c r="D233" s="96"/>
      <c r="E233" s="104"/>
      <c r="F233" s="100">
        <f t="shared" si="16"/>
        <v>36.948944723618091</v>
      </c>
      <c r="G233" s="93">
        <v>49.15</v>
      </c>
      <c r="H233" s="96"/>
      <c r="I233" s="99"/>
      <c r="J233" s="17">
        <f t="shared" si="14"/>
        <v>12488.599999999989</v>
      </c>
      <c r="K233" s="18"/>
      <c r="L233" s="7"/>
      <c r="M233" s="19"/>
      <c r="N233" s="35"/>
      <c r="O233" s="35"/>
      <c r="P233" s="35">
        <f t="shared" si="15"/>
        <v>0</v>
      </c>
      <c r="Q233" s="20"/>
      <c r="R233" s="7"/>
    </row>
    <row r="234" spans="1:18" s="9" customFormat="1" ht="18.75" x14ac:dyDescent="0.3">
      <c r="A234" s="19"/>
      <c r="B234" s="17">
        <f t="shared" si="17"/>
        <v>0</v>
      </c>
      <c r="C234" s="93"/>
      <c r="D234" s="96"/>
      <c r="E234" s="104"/>
      <c r="F234" s="100">
        <f t="shared" si="16"/>
        <v>9.6826532663316573</v>
      </c>
      <c r="G234" s="93">
        <v>12.88</v>
      </c>
      <c r="H234" s="96"/>
      <c r="I234" s="99"/>
      <c r="J234" s="17">
        <f t="shared" si="14"/>
        <v>12478.917346733659</v>
      </c>
      <c r="K234" s="18"/>
      <c r="L234" s="7"/>
      <c r="M234" s="19"/>
      <c r="N234" s="35"/>
      <c r="O234" s="35"/>
      <c r="P234" s="35">
        <f t="shared" si="15"/>
        <v>0</v>
      </c>
      <c r="Q234" s="20"/>
      <c r="R234" s="7"/>
    </row>
    <row r="235" spans="1:18" s="9" customFormat="1" ht="18.75" x14ac:dyDescent="0.3">
      <c r="A235" s="19"/>
      <c r="B235" s="17">
        <f t="shared" si="17"/>
        <v>0</v>
      </c>
      <c r="C235" s="93"/>
      <c r="D235" s="96"/>
      <c r="E235" s="104"/>
      <c r="F235" s="100">
        <f t="shared" si="16"/>
        <v>3.4881608040201004</v>
      </c>
      <c r="G235" s="93">
        <v>4.6399999999999997</v>
      </c>
      <c r="H235" s="96"/>
      <c r="I235" s="99"/>
      <c r="J235" s="17">
        <f t="shared" si="14"/>
        <v>12475.429185929639</v>
      </c>
      <c r="K235" s="18"/>
      <c r="L235" s="7"/>
      <c r="M235" s="19"/>
      <c r="N235" s="35"/>
      <c r="O235" s="35"/>
      <c r="P235" s="35">
        <f t="shared" si="15"/>
        <v>0</v>
      </c>
      <c r="Q235" s="20"/>
      <c r="R235" s="7"/>
    </row>
    <row r="236" spans="1:18" s="9" customFormat="1" ht="18.75" x14ac:dyDescent="0.3">
      <c r="A236" s="19"/>
      <c r="B236" s="17">
        <f t="shared" si="17"/>
        <v>0</v>
      </c>
      <c r="C236" s="93"/>
      <c r="D236" s="96"/>
      <c r="E236" s="104"/>
      <c r="F236" s="100">
        <f t="shared" si="16"/>
        <v>53.412462311557789</v>
      </c>
      <c r="G236" s="93">
        <v>71.05</v>
      </c>
      <c r="H236" s="96"/>
      <c r="I236" s="99"/>
      <c r="J236" s="17">
        <f t="shared" si="14"/>
        <v>12422.016723618081</v>
      </c>
      <c r="K236" s="18"/>
      <c r="L236" s="7"/>
      <c r="M236" s="19"/>
      <c r="N236" s="35"/>
      <c r="O236" s="35"/>
      <c r="P236" s="35">
        <f t="shared" si="15"/>
        <v>0</v>
      </c>
      <c r="Q236" s="20"/>
      <c r="R236" s="7"/>
    </row>
    <row r="237" spans="1:18" s="9" customFormat="1" ht="18.75" x14ac:dyDescent="0.3">
      <c r="A237" s="19"/>
      <c r="B237" s="17">
        <f t="shared" si="17"/>
        <v>0</v>
      </c>
      <c r="C237" s="93"/>
      <c r="D237" s="96"/>
      <c r="E237" s="104"/>
      <c r="F237" s="100">
        <f t="shared" si="16"/>
        <v>91.519115577889437</v>
      </c>
      <c r="G237" s="93">
        <v>121.74</v>
      </c>
      <c r="H237" s="96"/>
      <c r="I237" s="99"/>
      <c r="J237" s="17">
        <f t="shared" si="14"/>
        <v>12330.49760804019</v>
      </c>
      <c r="K237" s="18"/>
      <c r="L237" s="7"/>
      <c r="M237" s="19"/>
      <c r="N237" s="35"/>
      <c r="O237" s="35"/>
      <c r="P237" s="35">
        <f t="shared" si="15"/>
        <v>0</v>
      </c>
      <c r="Q237" s="20"/>
      <c r="R237" s="7"/>
    </row>
    <row r="238" spans="1:18" s="9" customFormat="1" ht="18.75" x14ac:dyDescent="0.3">
      <c r="A238" s="19"/>
      <c r="B238" s="17">
        <f t="shared" si="17"/>
        <v>0</v>
      </c>
      <c r="C238" s="93"/>
      <c r="D238" s="96"/>
      <c r="E238" s="104"/>
      <c r="F238" s="100">
        <f t="shared" si="16"/>
        <v>2222.1012663316583</v>
      </c>
      <c r="G238" s="93">
        <v>2955.87</v>
      </c>
      <c r="H238" s="96"/>
      <c r="I238" s="99"/>
      <c r="J238" s="17">
        <f t="shared" si="14"/>
        <v>10108.396341708532</v>
      </c>
      <c r="K238" s="18"/>
      <c r="L238" s="7"/>
      <c r="M238" s="19"/>
      <c r="N238" s="35"/>
      <c r="O238" s="35"/>
      <c r="P238" s="35">
        <f t="shared" si="15"/>
        <v>0</v>
      </c>
      <c r="Q238" s="20"/>
      <c r="R238" s="7"/>
    </row>
    <row r="239" spans="1:18" s="9" customFormat="1" ht="18.75" x14ac:dyDescent="0.3">
      <c r="A239" s="19"/>
      <c r="B239" s="17">
        <f t="shared" si="17"/>
        <v>2.0372663316582913</v>
      </c>
      <c r="C239" s="93">
        <v>2.71</v>
      </c>
      <c r="D239" s="96"/>
      <c r="E239" s="104"/>
      <c r="F239" s="100">
        <f t="shared" si="16"/>
        <v>0</v>
      </c>
      <c r="G239" s="93"/>
      <c r="H239" s="96"/>
      <c r="I239" s="99"/>
      <c r="J239" s="17">
        <f t="shared" si="14"/>
        <v>10110.43360804019</v>
      </c>
      <c r="K239" s="18"/>
      <c r="L239" s="7"/>
      <c r="M239" s="19"/>
      <c r="N239" s="35"/>
      <c r="O239" s="35"/>
      <c r="P239" s="35">
        <f t="shared" si="15"/>
        <v>0</v>
      </c>
      <c r="Q239" s="20"/>
      <c r="R239" s="7"/>
    </row>
    <row r="240" spans="1:18" s="9" customFormat="1" ht="18.75" x14ac:dyDescent="0.3">
      <c r="A240" s="19"/>
      <c r="B240" s="17">
        <f t="shared" si="17"/>
        <v>0</v>
      </c>
      <c r="C240" s="93"/>
      <c r="D240" s="96"/>
      <c r="E240" s="104"/>
      <c r="F240" s="100">
        <f t="shared" si="16"/>
        <v>351.71035175879393</v>
      </c>
      <c r="G240" s="93">
        <v>467.85</v>
      </c>
      <c r="H240" s="96"/>
      <c r="I240" s="99"/>
      <c r="J240" s="17">
        <f t="shared" si="14"/>
        <v>9758.7232562813952</v>
      </c>
      <c r="K240" s="18"/>
      <c r="L240" s="7"/>
      <c r="M240" s="19"/>
      <c r="N240" s="35"/>
      <c r="O240" s="35"/>
      <c r="P240" s="35">
        <f t="shared" si="15"/>
        <v>0</v>
      </c>
      <c r="Q240" s="20"/>
      <c r="R240" s="7"/>
    </row>
    <row r="241" spans="1:18" s="9" customFormat="1" ht="18.75" x14ac:dyDescent="0.3">
      <c r="A241" s="19"/>
      <c r="B241" s="17">
        <f t="shared" si="17"/>
        <v>0</v>
      </c>
      <c r="C241" s="93"/>
      <c r="D241" s="96"/>
      <c r="E241" s="104"/>
      <c r="F241" s="100">
        <f t="shared" si="16"/>
        <v>39.35</v>
      </c>
      <c r="G241" s="93"/>
      <c r="H241" s="96"/>
      <c r="I241" s="99">
        <v>39.35</v>
      </c>
      <c r="J241" s="17">
        <f t="shared" si="14"/>
        <v>9719.3732562813948</v>
      </c>
      <c r="K241" s="18"/>
      <c r="L241" s="7"/>
      <c r="M241" s="19"/>
      <c r="N241" s="35"/>
      <c r="O241" s="35"/>
      <c r="P241" s="35">
        <f t="shared" si="15"/>
        <v>0</v>
      </c>
      <c r="Q241" s="20"/>
      <c r="R241" s="7"/>
    </row>
    <row r="242" spans="1:18" s="9" customFormat="1" ht="18.75" x14ac:dyDescent="0.3">
      <c r="A242" s="19"/>
      <c r="B242" s="17">
        <f t="shared" si="17"/>
        <v>0</v>
      </c>
      <c r="C242" s="93"/>
      <c r="D242" s="96"/>
      <c r="E242" s="104"/>
      <c r="F242" s="100">
        <f t="shared" si="16"/>
        <v>21.455195979899496</v>
      </c>
      <c r="G242" s="93">
        <v>28.54</v>
      </c>
      <c r="H242" s="96"/>
      <c r="I242" s="99"/>
      <c r="J242" s="17">
        <f t="shared" si="14"/>
        <v>9697.9180603014956</v>
      </c>
      <c r="K242" s="18"/>
      <c r="L242" s="7"/>
      <c r="M242" s="19"/>
      <c r="N242" s="35"/>
      <c r="O242" s="35"/>
      <c r="P242" s="35">
        <f t="shared" si="15"/>
        <v>0</v>
      </c>
      <c r="Q242" s="20"/>
      <c r="R242" s="7"/>
    </row>
    <row r="243" spans="1:18" s="9" customFormat="1" ht="18.75" x14ac:dyDescent="0.3">
      <c r="A243" s="19"/>
      <c r="B243" s="17">
        <f t="shared" si="17"/>
        <v>0</v>
      </c>
      <c r="C243" s="93"/>
      <c r="D243" s="96"/>
      <c r="E243" s="104"/>
      <c r="F243" s="100">
        <f t="shared" si="16"/>
        <v>256.71059296482412</v>
      </c>
      <c r="G243" s="93">
        <v>341.48</v>
      </c>
      <c r="H243" s="96"/>
      <c r="I243" s="99"/>
      <c r="J243" s="17">
        <f t="shared" si="14"/>
        <v>9441.2074673366715</v>
      </c>
      <c r="K243" s="18"/>
      <c r="L243" s="7"/>
      <c r="M243" s="19"/>
      <c r="N243" s="35"/>
      <c r="O243" s="35"/>
      <c r="P243" s="35">
        <f t="shared" si="15"/>
        <v>0</v>
      </c>
      <c r="Q243" s="20"/>
      <c r="R243" s="7"/>
    </row>
    <row r="244" spans="1:18" s="9" customFormat="1" ht="18.75" x14ac:dyDescent="0.3">
      <c r="A244" s="19"/>
      <c r="B244" s="17">
        <f t="shared" si="17"/>
        <v>0</v>
      </c>
      <c r="C244" s="93"/>
      <c r="D244" s="96"/>
      <c r="E244" s="104"/>
      <c r="F244" s="100">
        <f t="shared" si="16"/>
        <v>396.68808040201003</v>
      </c>
      <c r="G244" s="93">
        <v>527.67999999999995</v>
      </c>
      <c r="H244" s="96"/>
      <c r="I244" s="99"/>
      <c r="J244" s="17">
        <f t="shared" si="14"/>
        <v>9044.5193869346622</v>
      </c>
      <c r="K244" s="18"/>
      <c r="L244" s="7"/>
      <c r="M244" s="19"/>
      <c r="N244" s="35"/>
      <c r="O244" s="35"/>
      <c r="P244" s="35">
        <f t="shared" si="15"/>
        <v>0</v>
      </c>
      <c r="Q244" s="20"/>
      <c r="R244" s="7"/>
    </row>
    <row r="245" spans="1:18" s="9" customFormat="1" ht="18.75" x14ac:dyDescent="0.3">
      <c r="A245" s="19"/>
      <c r="B245" s="17">
        <f t="shared" si="17"/>
        <v>95.901869346733676</v>
      </c>
      <c r="C245" s="93">
        <v>127.57</v>
      </c>
      <c r="D245" s="96"/>
      <c r="E245" s="104"/>
      <c r="F245" s="100">
        <f t="shared" si="16"/>
        <v>0</v>
      </c>
      <c r="G245" s="93"/>
      <c r="H245" s="96"/>
      <c r="I245" s="99"/>
      <c r="J245" s="17">
        <f t="shared" si="14"/>
        <v>9140.4212562813955</v>
      </c>
      <c r="K245" s="18"/>
      <c r="L245" s="7"/>
      <c r="M245" s="19"/>
      <c r="N245" s="35"/>
      <c r="O245" s="35"/>
      <c r="P245" s="35">
        <f t="shared" si="15"/>
        <v>0</v>
      </c>
      <c r="Q245" s="20"/>
      <c r="R245" s="7"/>
    </row>
    <row r="246" spans="1:18" s="9" customFormat="1" ht="18.75" x14ac:dyDescent="0.3">
      <c r="A246" s="19"/>
      <c r="B246" s="17">
        <f t="shared" si="17"/>
        <v>0</v>
      </c>
      <c r="C246" s="93"/>
      <c r="D246" s="96"/>
      <c r="E246" s="104"/>
      <c r="F246" s="100">
        <f t="shared" si="16"/>
        <v>201.12554773869348</v>
      </c>
      <c r="G246" s="93">
        <v>267.54000000000002</v>
      </c>
      <c r="H246" s="96"/>
      <c r="I246" s="99"/>
      <c r="J246" s="17">
        <f t="shared" si="14"/>
        <v>8939.2957085427024</v>
      </c>
      <c r="K246" s="18"/>
      <c r="L246" s="7"/>
      <c r="M246" s="19"/>
      <c r="N246" s="35"/>
      <c r="O246" s="35"/>
      <c r="P246" s="35">
        <f t="shared" si="15"/>
        <v>0</v>
      </c>
      <c r="Q246" s="20"/>
      <c r="R246" s="7"/>
    </row>
    <row r="247" spans="1:18" s="9" customFormat="1" ht="18.75" x14ac:dyDescent="0.3">
      <c r="A247" s="19"/>
      <c r="B247" s="17">
        <f t="shared" si="17"/>
        <v>0</v>
      </c>
      <c r="C247" s="93"/>
      <c r="D247" s="96"/>
      <c r="E247" s="104"/>
      <c r="F247" s="100">
        <f t="shared" si="16"/>
        <v>3.0220703517587935</v>
      </c>
      <c r="G247" s="93">
        <v>4.0199999999999996</v>
      </c>
      <c r="H247" s="96"/>
      <c r="I247" s="99"/>
      <c r="J247" s="17">
        <f t="shared" si="14"/>
        <v>8936.2736381909435</v>
      </c>
      <c r="K247" s="18"/>
      <c r="L247" s="7"/>
      <c r="M247" s="19"/>
      <c r="N247" s="35"/>
      <c r="O247" s="35"/>
      <c r="P247" s="35">
        <f t="shared" si="15"/>
        <v>0</v>
      </c>
      <c r="Q247" s="20"/>
      <c r="R247" s="7"/>
    </row>
    <row r="248" spans="1:18" s="9" customFormat="1" ht="18.75" x14ac:dyDescent="0.3">
      <c r="A248" s="19"/>
      <c r="B248" s="17">
        <f t="shared" si="17"/>
        <v>0</v>
      </c>
      <c r="C248" s="93"/>
      <c r="D248" s="96"/>
      <c r="E248" s="104"/>
      <c r="F248" s="100">
        <f t="shared" si="16"/>
        <v>142.42822110552765</v>
      </c>
      <c r="G248" s="93">
        <v>189.46</v>
      </c>
      <c r="H248" s="96"/>
      <c r="I248" s="99"/>
      <c r="J248" s="17">
        <f t="shared" si="14"/>
        <v>8793.8454170854166</v>
      </c>
      <c r="K248" s="18"/>
      <c r="L248" s="7"/>
      <c r="M248" s="19"/>
      <c r="N248" s="35"/>
      <c r="O248" s="35"/>
      <c r="P248" s="35">
        <f t="shared" si="15"/>
        <v>0</v>
      </c>
      <c r="Q248" s="20"/>
      <c r="R248" s="7"/>
    </row>
    <row r="249" spans="1:18" s="9" customFormat="1" ht="18.75" x14ac:dyDescent="0.3">
      <c r="A249" s="19"/>
      <c r="B249" s="17">
        <f t="shared" si="17"/>
        <v>0</v>
      </c>
      <c r="C249" s="93"/>
      <c r="D249" s="96"/>
      <c r="E249" s="104"/>
      <c r="F249" s="100">
        <f t="shared" si="16"/>
        <v>39.580100502512558</v>
      </c>
      <c r="G249" s="93">
        <v>52.65</v>
      </c>
      <c r="H249" s="96"/>
      <c r="I249" s="99"/>
      <c r="J249" s="17">
        <f t="shared" si="14"/>
        <v>8754.2653165829033</v>
      </c>
      <c r="K249" s="18"/>
      <c r="L249" s="7"/>
      <c r="M249" s="19"/>
      <c r="N249" s="35"/>
      <c r="O249" s="35"/>
      <c r="P249" s="35">
        <f t="shared" si="15"/>
        <v>0</v>
      </c>
      <c r="Q249" s="20"/>
      <c r="R249" s="7"/>
    </row>
    <row r="250" spans="1:18" s="69" customFormat="1" ht="18.75" x14ac:dyDescent="0.3">
      <c r="A250" s="70">
        <v>46235</v>
      </c>
      <c r="B250" s="60">
        <f t="shared" si="17"/>
        <v>0</v>
      </c>
      <c r="C250" s="60"/>
      <c r="D250" s="60"/>
      <c r="E250" s="144"/>
      <c r="F250" s="145">
        <f t="shared" si="16"/>
        <v>4073.6305527638192</v>
      </c>
      <c r="G250" s="60">
        <v>5418.8</v>
      </c>
      <c r="H250" s="60"/>
      <c r="I250" s="60"/>
      <c r="J250" s="60">
        <f t="shared" si="14"/>
        <v>4680.6347638190837</v>
      </c>
      <c r="K250" s="66"/>
      <c r="L250" s="67"/>
      <c r="M250" s="70"/>
      <c r="N250" s="61"/>
      <c r="O250" s="61"/>
      <c r="P250" s="61">
        <f t="shared" si="15"/>
        <v>0</v>
      </c>
      <c r="Q250" s="123"/>
      <c r="R250" s="67"/>
    </row>
    <row r="251" spans="1:18" s="9" customFormat="1" ht="18.75" x14ac:dyDescent="0.3">
      <c r="A251" s="19"/>
      <c r="B251" s="17">
        <f t="shared" si="17"/>
        <v>0</v>
      </c>
      <c r="C251" s="93"/>
      <c r="D251" s="96"/>
      <c r="E251" s="104"/>
      <c r="F251" s="100">
        <f t="shared" si="16"/>
        <v>0.11276381909547739</v>
      </c>
      <c r="G251" s="93">
        <v>0.15</v>
      </c>
      <c r="H251" s="96"/>
      <c r="I251" s="99"/>
      <c r="J251" s="17">
        <f t="shared" si="14"/>
        <v>4680.5219999999881</v>
      </c>
      <c r="K251" s="18"/>
      <c r="L251" s="7"/>
      <c r="M251" s="19"/>
      <c r="N251" s="35"/>
      <c r="O251" s="35"/>
      <c r="P251" s="35">
        <f t="shared" si="15"/>
        <v>0</v>
      </c>
      <c r="Q251" s="20"/>
      <c r="R251" s="7"/>
    </row>
    <row r="252" spans="1:18" s="9" customFormat="1" ht="18.75" x14ac:dyDescent="0.3">
      <c r="A252" s="19"/>
      <c r="B252" s="17">
        <f t="shared" si="17"/>
        <v>0</v>
      </c>
      <c r="C252" s="93"/>
      <c r="D252" s="96"/>
      <c r="E252" s="104"/>
      <c r="F252" s="100">
        <f t="shared" si="16"/>
        <v>483.54629145728643</v>
      </c>
      <c r="G252" s="93">
        <v>643.22</v>
      </c>
      <c r="H252" s="96"/>
      <c r="I252" s="99"/>
      <c r="J252" s="17">
        <f t="shared" si="14"/>
        <v>4196.9757085427018</v>
      </c>
      <c r="K252" s="18"/>
      <c r="L252" s="7"/>
      <c r="M252" s="19"/>
      <c r="N252" s="35"/>
      <c r="O252" s="35"/>
      <c r="P252" s="35">
        <f t="shared" si="15"/>
        <v>0</v>
      </c>
      <c r="Q252" s="20"/>
      <c r="R252" s="7"/>
    </row>
    <row r="253" spans="1:18" s="9" customFormat="1" ht="18.75" x14ac:dyDescent="0.3">
      <c r="A253" s="19"/>
      <c r="B253" s="17">
        <f t="shared" si="17"/>
        <v>0</v>
      </c>
      <c r="C253" s="93"/>
      <c r="D253" s="96"/>
      <c r="E253" s="104"/>
      <c r="F253" s="100">
        <f t="shared" si="16"/>
        <v>376.36804020100504</v>
      </c>
      <c r="G253" s="93">
        <v>500.65</v>
      </c>
      <c r="H253" s="96"/>
      <c r="I253" s="99"/>
      <c r="J253" s="17">
        <f t="shared" si="14"/>
        <v>3820.6076683416968</v>
      </c>
      <c r="K253" s="18"/>
      <c r="L253" s="7"/>
      <c r="M253" s="19"/>
      <c r="N253" s="35"/>
      <c r="O253" s="35"/>
      <c r="P253" s="35">
        <f t="shared" si="15"/>
        <v>0</v>
      </c>
      <c r="Q253" s="20"/>
      <c r="R253" s="7"/>
    </row>
    <row r="254" spans="1:18" s="9" customFormat="1" ht="18.75" x14ac:dyDescent="0.3">
      <c r="A254" s="19">
        <v>46244</v>
      </c>
      <c r="B254" s="17">
        <f t="shared" si="17"/>
        <v>126.86681407035175</v>
      </c>
      <c r="C254" s="60">
        <v>168.76</v>
      </c>
      <c r="D254" s="96"/>
      <c r="E254" s="104"/>
      <c r="F254" s="100">
        <f t="shared" si="16"/>
        <v>0</v>
      </c>
      <c r="G254" s="93"/>
      <c r="H254" s="96"/>
      <c r="I254" s="99"/>
      <c r="J254" s="17">
        <f t="shared" si="14"/>
        <v>3947.4744824120485</v>
      </c>
      <c r="K254" s="18"/>
      <c r="L254" s="7"/>
      <c r="M254" s="19"/>
      <c r="N254" s="35"/>
      <c r="O254" s="35"/>
      <c r="P254" s="35">
        <f t="shared" si="15"/>
        <v>0</v>
      </c>
      <c r="Q254" s="20"/>
      <c r="R254" s="7"/>
    </row>
    <row r="255" spans="1:18" s="9" customFormat="1" ht="18.75" x14ac:dyDescent="0.3">
      <c r="A255" s="19"/>
      <c r="B255" s="17">
        <f t="shared" si="17"/>
        <v>0</v>
      </c>
      <c r="C255" s="93"/>
      <c r="D255" s="96"/>
      <c r="E255" s="104"/>
      <c r="F255" s="100">
        <f t="shared" si="16"/>
        <v>0.37587939698492462</v>
      </c>
      <c r="G255" s="93">
        <v>0.5</v>
      </c>
      <c r="H255" s="96"/>
      <c r="I255" s="99"/>
      <c r="J255" s="17">
        <f t="shared" si="14"/>
        <v>3947.0986030150634</v>
      </c>
      <c r="K255" s="18"/>
      <c r="L255" s="7"/>
      <c r="M255" s="19"/>
      <c r="N255" s="35"/>
      <c r="O255" s="35"/>
      <c r="P255" s="35">
        <f t="shared" si="15"/>
        <v>0</v>
      </c>
      <c r="Q255" s="20"/>
      <c r="R255" s="7"/>
    </row>
    <row r="256" spans="1:18" s="9" customFormat="1" ht="18.75" x14ac:dyDescent="0.3">
      <c r="A256" s="19"/>
      <c r="B256" s="17">
        <f t="shared" si="17"/>
        <v>0</v>
      </c>
      <c r="C256" s="93"/>
      <c r="D256" s="96"/>
      <c r="E256" s="104"/>
      <c r="F256" s="100">
        <f t="shared" si="16"/>
        <v>126.62625125628141</v>
      </c>
      <c r="G256" s="93">
        <v>168.44</v>
      </c>
      <c r="H256" s="96"/>
      <c r="I256" s="99"/>
      <c r="J256" s="17">
        <f t="shared" si="14"/>
        <v>3820.4723517587822</v>
      </c>
      <c r="K256" s="18"/>
      <c r="L256" s="7"/>
      <c r="M256" s="19"/>
      <c r="N256" s="35"/>
      <c r="O256" s="35"/>
      <c r="P256" s="35">
        <f t="shared" si="15"/>
        <v>0</v>
      </c>
      <c r="Q256" s="20"/>
      <c r="R256" s="7"/>
    </row>
    <row r="257" spans="1:18" s="9" customFormat="1" ht="18.75" x14ac:dyDescent="0.3">
      <c r="A257" s="19"/>
      <c r="B257" s="17">
        <f t="shared" si="17"/>
        <v>5371.5195577889444</v>
      </c>
      <c r="C257" s="60">
        <v>7145.27</v>
      </c>
      <c r="D257" s="96"/>
      <c r="E257" s="104"/>
      <c r="F257" s="100">
        <f t="shared" si="16"/>
        <v>0</v>
      </c>
      <c r="G257" s="93"/>
      <c r="H257" s="96"/>
      <c r="I257" s="99"/>
      <c r="J257" s="17">
        <f t="shared" si="14"/>
        <v>9191.9919095477271</v>
      </c>
      <c r="K257" s="18"/>
      <c r="L257" s="7"/>
      <c r="M257" s="19"/>
      <c r="N257" s="35"/>
      <c r="O257" s="35"/>
      <c r="P257" s="35">
        <f t="shared" si="15"/>
        <v>0</v>
      </c>
      <c r="Q257" s="20"/>
      <c r="R257" s="7"/>
    </row>
    <row r="258" spans="1:18" s="9" customFormat="1" ht="18.75" x14ac:dyDescent="0.3">
      <c r="A258" s="19"/>
      <c r="B258" s="17">
        <f t="shared" si="17"/>
        <v>100.39738693467338</v>
      </c>
      <c r="C258" s="93">
        <v>133.55000000000001</v>
      </c>
      <c r="D258" s="96"/>
      <c r="E258" s="104"/>
      <c r="F258" s="100">
        <f t="shared" si="16"/>
        <v>0</v>
      </c>
      <c r="G258" s="93"/>
      <c r="H258" s="96"/>
      <c r="I258" s="99"/>
      <c r="J258" s="17">
        <f t="shared" si="14"/>
        <v>9292.3892964824008</v>
      </c>
      <c r="K258" s="18" t="s">
        <v>576</v>
      </c>
      <c r="L258" s="7"/>
      <c r="M258" s="19"/>
      <c r="N258" s="35"/>
      <c r="O258" s="35"/>
      <c r="P258" s="35">
        <f t="shared" si="15"/>
        <v>0</v>
      </c>
      <c r="Q258" s="20"/>
      <c r="R258" s="7"/>
    </row>
    <row r="259" spans="1:18" s="9" customFormat="1" ht="18.75" x14ac:dyDescent="0.3">
      <c r="A259" s="19"/>
      <c r="B259" s="17">
        <f t="shared" si="17"/>
        <v>0</v>
      </c>
      <c r="C259" s="93"/>
      <c r="D259" s="96"/>
      <c r="E259" s="104"/>
      <c r="F259" s="100">
        <f t="shared" si="16"/>
        <v>12.75734673366834</v>
      </c>
      <c r="G259" s="93">
        <v>16.97</v>
      </c>
      <c r="H259" s="96"/>
      <c r="I259" s="99"/>
      <c r="J259" s="17">
        <f t="shared" si="14"/>
        <v>9279.6319497487329</v>
      </c>
      <c r="K259" s="18"/>
      <c r="L259" s="7"/>
      <c r="M259" s="19"/>
      <c r="N259" s="35"/>
      <c r="O259" s="35"/>
      <c r="P259" s="35">
        <f t="shared" si="15"/>
        <v>0</v>
      </c>
      <c r="Q259" s="20"/>
      <c r="R259" s="7"/>
    </row>
    <row r="260" spans="1:18" s="9" customFormat="1" ht="18.75" x14ac:dyDescent="0.3">
      <c r="A260" s="19"/>
      <c r="B260" s="17">
        <f t="shared" si="17"/>
        <v>77.604060301507545</v>
      </c>
      <c r="C260" s="60">
        <v>103.23</v>
      </c>
      <c r="D260" s="96"/>
      <c r="E260" s="104"/>
      <c r="F260" s="100">
        <f t="shared" si="16"/>
        <v>0</v>
      </c>
      <c r="G260" s="93"/>
      <c r="H260" s="96"/>
      <c r="I260" s="99"/>
      <c r="J260" s="17">
        <f t="shared" si="14"/>
        <v>9357.236010050241</v>
      </c>
      <c r="K260" s="18"/>
      <c r="L260" s="7"/>
      <c r="M260" s="19"/>
      <c r="N260" s="35"/>
      <c r="O260" s="35"/>
      <c r="P260" s="35">
        <f t="shared" si="15"/>
        <v>0</v>
      </c>
      <c r="Q260" s="20"/>
      <c r="R260" s="7"/>
    </row>
    <row r="261" spans="1:18" s="9" customFormat="1" ht="18.75" x14ac:dyDescent="0.3">
      <c r="A261" s="19"/>
      <c r="B261" s="17">
        <f t="shared" si="17"/>
        <v>66.658452261306536</v>
      </c>
      <c r="C261" s="60">
        <v>88.67</v>
      </c>
      <c r="D261" s="96"/>
      <c r="E261" s="104"/>
      <c r="F261" s="100">
        <f t="shared" si="16"/>
        <v>0</v>
      </c>
      <c r="G261" s="93"/>
      <c r="H261" s="96"/>
      <c r="I261" s="99"/>
      <c r="J261" s="17">
        <f t="shared" si="14"/>
        <v>9423.8944623115476</v>
      </c>
      <c r="K261" s="18"/>
      <c r="L261" s="7"/>
      <c r="M261" s="19"/>
      <c r="N261" s="35"/>
      <c r="O261" s="35"/>
      <c r="P261" s="35">
        <f t="shared" si="15"/>
        <v>0</v>
      </c>
      <c r="Q261" s="20"/>
      <c r="R261" s="7"/>
    </row>
    <row r="262" spans="1:18" s="9" customFormat="1" ht="18.75" x14ac:dyDescent="0.3">
      <c r="A262" s="19"/>
      <c r="B262" s="17">
        <f t="shared" si="17"/>
        <v>0</v>
      </c>
      <c r="C262" s="93"/>
      <c r="D262" s="96"/>
      <c r="E262" s="104"/>
      <c r="F262" s="100">
        <f t="shared" si="16"/>
        <v>257.60518592964826</v>
      </c>
      <c r="G262" s="93">
        <v>342.67</v>
      </c>
      <c r="H262" s="96"/>
      <c r="I262" s="99"/>
      <c r="J262" s="17">
        <f t="shared" si="14"/>
        <v>9166.2892763819</v>
      </c>
      <c r="K262" s="18"/>
      <c r="L262" s="7"/>
      <c r="M262" s="19"/>
      <c r="N262" s="35"/>
      <c r="O262" s="35"/>
      <c r="P262" s="35">
        <f t="shared" si="15"/>
        <v>0</v>
      </c>
      <c r="Q262" s="20"/>
      <c r="R262" s="7"/>
    </row>
    <row r="263" spans="1:18" s="9" customFormat="1" ht="18.75" x14ac:dyDescent="0.3">
      <c r="A263" s="19"/>
      <c r="B263" s="17">
        <f t="shared" si="17"/>
        <v>28.190954773869347</v>
      </c>
      <c r="C263" s="60">
        <v>37.5</v>
      </c>
      <c r="D263" s="96"/>
      <c r="E263" s="104"/>
      <c r="F263" s="100">
        <f t="shared" si="16"/>
        <v>0</v>
      </c>
      <c r="G263" s="93"/>
      <c r="H263" s="96"/>
      <c r="I263" s="99"/>
      <c r="J263" s="17">
        <f t="shared" ref="J263:J326" si="18">J262+B263-F263</f>
        <v>9194.4802311557687</v>
      </c>
      <c r="K263" s="18"/>
      <c r="L263" s="7"/>
      <c r="M263" s="19"/>
      <c r="N263" s="35"/>
      <c r="O263" s="35"/>
      <c r="P263" s="35">
        <f t="shared" ref="P263:P326" si="19">P262+N263-O263</f>
        <v>0</v>
      </c>
      <c r="Q263" s="20"/>
      <c r="R263" s="7"/>
    </row>
    <row r="264" spans="1:18" s="9" customFormat="1" ht="18.75" x14ac:dyDescent="0.3">
      <c r="A264" s="19"/>
      <c r="B264" s="17">
        <f t="shared" si="17"/>
        <v>0.78182914572864326</v>
      </c>
      <c r="C264" s="60">
        <v>1.04</v>
      </c>
      <c r="D264" s="96"/>
      <c r="E264" s="104"/>
      <c r="F264" s="100">
        <f t="shared" si="16"/>
        <v>0</v>
      </c>
      <c r="G264" s="93"/>
      <c r="H264" s="96"/>
      <c r="I264" s="99"/>
      <c r="J264" s="17">
        <f t="shared" si="18"/>
        <v>9195.2620603014966</v>
      </c>
      <c r="K264" s="18"/>
      <c r="L264" s="7"/>
      <c r="M264" s="19"/>
      <c r="N264" s="35"/>
      <c r="O264" s="35"/>
      <c r="P264" s="35">
        <f t="shared" si="19"/>
        <v>0</v>
      </c>
      <c r="Q264" s="20"/>
      <c r="R264" s="7"/>
    </row>
    <row r="265" spans="1:18" s="9" customFormat="1" ht="18.75" x14ac:dyDescent="0.3">
      <c r="A265" s="19"/>
      <c r="B265" s="17">
        <f t="shared" si="17"/>
        <v>0</v>
      </c>
      <c r="C265" s="93"/>
      <c r="D265" s="96"/>
      <c r="E265" s="104"/>
      <c r="F265" s="100">
        <f t="shared" ref="F265:F328" si="20">(G265*748/995)+(H265*875/995)+I265</f>
        <v>224.02412060301506</v>
      </c>
      <c r="G265" s="93">
        <v>298</v>
      </c>
      <c r="H265" s="96"/>
      <c r="I265" s="99"/>
      <c r="J265" s="17">
        <f t="shared" si="18"/>
        <v>8971.2379396984816</v>
      </c>
      <c r="K265" s="18"/>
      <c r="L265" s="7"/>
      <c r="M265" s="19"/>
      <c r="N265" s="35"/>
      <c r="O265" s="35"/>
      <c r="P265" s="35">
        <f t="shared" si="19"/>
        <v>0</v>
      </c>
      <c r="Q265" s="20"/>
      <c r="R265" s="7"/>
    </row>
    <row r="266" spans="1:18" s="9" customFormat="1" ht="18.75" x14ac:dyDescent="0.3">
      <c r="A266" s="19"/>
      <c r="B266" s="17">
        <f t="shared" si="17"/>
        <v>0</v>
      </c>
      <c r="C266" s="93"/>
      <c r="D266" s="96"/>
      <c r="E266" s="104"/>
      <c r="F266" s="100">
        <f t="shared" si="20"/>
        <v>3534.3488643216078</v>
      </c>
      <c r="G266" s="93">
        <v>4701.4399999999996</v>
      </c>
      <c r="H266" s="96"/>
      <c r="I266" s="99"/>
      <c r="J266" s="17">
        <f t="shared" si="18"/>
        <v>5436.8890753768737</v>
      </c>
      <c r="K266" s="18"/>
      <c r="L266" s="7"/>
      <c r="M266" s="19"/>
      <c r="N266" s="35"/>
      <c r="O266" s="35"/>
      <c r="P266" s="35">
        <f t="shared" si="19"/>
        <v>0</v>
      </c>
      <c r="Q266" s="20"/>
      <c r="R266" s="7"/>
    </row>
    <row r="267" spans="1:18" s="9" customFormat="1" ht="18.75" x14ac:dyDescent="0.3">
      <c r="A267" s="19"/>
      <c r="B267" s="17">
        <f t="shared" si="17"/>
        <v>0</v>
      </c>
      <c r="C267" s="93"/>
      <c r="D267" s="96"/>
      <c r="E267" s="104"/>
      <c r="F267" s="100">
        <f t="shared" si="20"/>
        <v>243.08120603015078</v>
      </c>
      <c r="G267" s="93">
        <v>323.35000000000002</v>
      </c>
      <c r="H267" s="96"/>
      <c r="I267" s="99"/>
      <c r="J267" s="17">
        <f t="shared" si="18"/>
        <v>5193.8078693467232</v>
      </c>
      <c r="K267" s="18"/>
      <c r="L267" s="7"/>
      <c r="M267" s="19"/>
      <c r="N267" s="35"/>
      <c r="O267" s="35"/>
      <c r="P267" s="35">
        <f t="shared" si="19"/>
        <v>0</v>
      </c>
      <c r="Q267" s="20"/>
      <c r="R267" s="7"/>
    </row>
    <row r="268" spans="1:18" s="9" customFormat="1" ht="18.75" x14ac:dyDescent="0.3">
      <c r="A268" s="19"/>
      <c r="B268" s="17">
        <f t="shared" si="17"/>
        <v>0</v>
      </c>
      <c r="C268" s="93"/>
      <c r="D268" s="96"/>
      <c r="E268" s="104"/>
      <c r="F268" s="100">
        <f t="shared" si="20"/>
        <v>328.3907939698492</v>
      </c>
      <c r="G268" s="93">
        <v>436.83</v>
      </c>
      <c r="H268" s="96"/>
      <c r="I268" s="99"/>
      <c r="J268" s="17">
        <f t="shared" si="18"/>
        <v>4865.417075376874</v>
      </c>
      <c r="K268" s="18"/>
      <c r="L268" s="7"/>
      <c r="M268" s="19"/>
      <c r="N268" s="35"/>
      <c r="O268" s="35"/>
      <c r="P268" s="35">
        <f t="shared" si="19"/>
        <v>0</v>
      </c>
      <c r="Q268" s="20"/>
      <c r="R268" s="7"/>
    </row>
    <row r="269" spans="1:18" s="69" customFormat="1" ht="18.75" x14ac:dyDescent="0.3">
      <c r="A269" s="70">
        <v>46246</v>
      </c>
      <c r="B269" s="60">
        <f t="shared" si="17"/>
        <v>3742.2101708542709</v>
      </c>
      <c r="C269" s="60">
        <v>4977.9399999999996</v>
      </c>
      <c r="D269" s="60"/>
      <c r="E269" s="144"/>
      <c r="F269" s="145">
        <f t="shared" si="20"/>
        <v>317.12944723618091</v>
      </c>
      <c r="G269" s="146">
        <v>421.85</v>
      </c>
      <c r="H269" s="60"/>
      <c r="I269" s="60"/>
      <c r="J269" s="60">
        <f t="shared" si="18"/>
        <v>8290.4977989949639</v>
      </c>
      <c r="K269" s="66"/>
      <c r="L269" s="67"/>
      <c r="M269" s="70"/>
      <c r="N269" s="61"/>
      <c r="O269" s="61"/>
      <c r="P269" s="61">
        <f t="shared" si="19"/>
        <v>0</v>
      </c>
      <c r="Q269" s="123"/>
      <c r="R269" s="67"/>
    </row>
    <row r="270" spans="1:18" s="9" customFormat="1" ht="18.75" x14ac:dyDescent="0.3">
      <c r="A270" s="19"/>
      <c r="B270" s="17">
        <f t="shared" si="17"/>
        <v>317.12944723618091</v>
      </c>
      <c r="C270" s="146">
        <v>421.85</v>
      </c>
      <c r="D270" s="96"/>
      <c r="E270" s="104"/>
      <c r="F270" s="100">
        <f t="shared" si="20"/>
        <v>0</v>
      </c>
      <c r="G270" s="93"/>
      <c r="H270" s="96"/>
      <c r="I270" s="99"/>
      <c r="J270" s="17">
        <f t="shared" si="18"/>
        <v>8607.6272462311445</v>
      </c>
      <c r="K270" s="18"/>
      <c r="L270" s="7"/>
      <c r="M270" s="19"/>
      <c r="N270" s="35"/>
      <c r="O270" s="35"/>
      <c r="P270" s="35">
        <f t="shared" si="19"/>
        <v>0</v>
      </c>
      <c r="Q270" s="20"/>
      <c r="R270" s="7"/>
    </row>
    <row r="271" spans="1:18" s="9" customFormat="1" ht="18.75" x14ac:dyDescent="0.3">
      <c r="A271" s="19">
        <v>46246</v>
      </c>
      <c r="B271" s="17">
        <f t="shared" si="17"/>
        <v>32.062512562814071</v>
      </c>
      <c r="C271" s="60">
        <v>42.65</v>
      </c>
      <c r="D271" s="96"/>
      <c r="E271" s="104"/>
      <c r="F271" s="100">
        <f t="shared" si="20"/>
        <v>0</v>
      </c>
      <c r="G271" s="93"/>
      <c r="H271" s="96"/>
      <c r="I271" s="99"/>
      <c r="J271" s="17">
        <f t="shared" si="18"/>
        <v>8639.6897587939584</v>
      </c>
      <c r="K271" s="18"/>
      <c r="L271" s="7"/>
      <c r="M271" s="19"/>
      <c r="N271" s="35"/>
      <c r="O271" s="35"/>
      <c r="P271" s="35">
        <f t="shared" si="19"/>
        <v>0</v>
      </c>
      <c r="Q271" s="20"/>
      <c r="R271" s="7"/>
    </row>
    <row r="272" spans="1:18" s="9" customFormat="1" ht="18.75" x14ac:dyDescent="0.3">
      <c r="A272" s="19">
        <v>46246</v>
      </c>
      <c r="B272" s="17">
        <f t="shared" si="17"/>
        <v>0</v>
      </c>
      <c r="C272" s="93"/>
      <c r="D272" s="96"/>
      <c r="E272" s="104"/>
      <c r="F272" s="100">
        <f t="shared" si="20"/>
        <v>151.74251256281406</v>
      </c>
      <c r="G272" s="93">
        <v>201.85</v>
      </c>
      <c r="H272" s="96"/>
      <c r="I272" s="99"/>
      <c r="J272" s="17">
        <f t="shared" si="18"/>
        <v>8487.9472462311442</v>
      </c>
      <c r="K272" s="18" t="s">
        <v>105</v>
      </c>
      <c r="L272" s="7"/>
      <c r="M272" s="19"/>
      <c r="N272" s="35"/>
      <c r="O272" s="35"/>
      <c r="P272" s="35">
        <f t="shared" si="19"/>
        <v>0</v>
      </c>
      <c r="Q272" s="20"/>
      <c r="R272" s="7"/>
    </row>
    <row r="273" spans="1:18" s="9" customFormat="1" ht="18.75" x14ac:dyDescent="0.3">
      <c r="A273" s="19">
        <v>46247</v>
      </c>
      <c r="B273" s="17">
        <f t="shared" si="17"/>
        <v>0</v>
      </c>
      <c r="C273" s="93"/>
      <c r="D273" s="96"/>
      <c r="E273" s="104"/>
      <c r="F273" s="100">
        <f t="shared" si="20"/>
        <v>2324.8516582914572</v>
      </c>
      <c r="G273" s="93">
        <v>3092.55</v>
      </c>
      <c r="H273" s="96"/>
      <c r="I273" s="99"/>
      <c r="J273" s="17">
        <f t="shared" si="18"/>
        <v>6163.095587939687</v>
      </c>
      <c r="K273" s="18" t="s">
        <v>481</v>
      </c>
      <c r="L273" s="7"/>
      <c r="M273" s="19"/>
      <c r="N273" s="35"/>
      <c r="O273" s="35"/>
      <c r="P273" s="35">
        <f t="shared" si="19"/>
        <v>0</v>
      </c>
      <c r="Q273" s="20"/>
      <c r="R273" s="7"/>
    </row>
    <row r="274" spans="1:18" s="9" customFormat="1" ht="18.75" x14ac:dyDescent="0.3">
      <c r="A274" s="19">
        <v>46247</v>
      </c>
      <c r="B274" s="17">
        <f t="shared" si="17"/>
        <v>2555.0300000000002</v>
      </c>
      <c r="C274" s="93"/>
      <c r="D274" s="96"/>
      <c r="E274" s="104">
        <v>2555.0300000000002</v>
      </c>
      <c r="F274" s="100">
        <f t="shared" si="20"/>
        <v>0</v>
      </c>
      <c r="G274" s="93"/>
      <c r="H274" s="96"/>
      <c r="I274" s="99"/>
      <c r="J274" s="60">
        <f t="shared" si="18"/>
        <v>8718.1255879396867</v>
      </c>
      <c r="K274" s="18" t="s">
        <v>616</v>
      </c>
      <c r="L274" s="7"/>
      <c r="M274" s="19"/>
      <c r="N274" s="35"/>
      <c r="O274" s="35"/>
      <c r="P274" s="35">
        <f t="shared" si="19"/>
        <v>0</v>
      </c>
      <c r="Q274" s="20"/>
      <c r="R274" s="7"/>
    </row>
    <row r="275" spans="1:18" s="9" customFormat="1" ht="18.75" x14ac:dyDescent="0.3">
      <c r="A275" s="19">
        <v>46247</v>
      </c>
      <c r="B275" s="17">
        <f t="shared" ref="B275:B338" si="21">(C275*748/995)+(D275*873/995)+E275</f>
        <v>1041.8699999999999</v>
      </c>
      <c r="C275" s="93"/>
      <c r="D275" s="96"/>
      <c r="E275" s="104">
        <f>1018.08-15.57+39.36</f>
        <v>1041.8699999999999</v>
      </c>
      <c r="F275" s="100">
        <f t="shared" si="20"/>
        <v>0</v>
      </c>
      <c r="G275" s="93"/>
      <c r="H275" s="96"/>
      <c r="I275" s="99"/>
      <c r="J275" s="17">
        <f t="shared" si="18"/>
        <v>9759.9955879396875</v>
      </c>
      <c r="K275" s="18" t="s">
        <v>616</v>
      </c>
      <c r="L275" s="7"/>
      <c r="M275" s="19"/>
      <c r="N275" s="35"/>
      <c r="O275" s="35"/>
      <c r="P275" s="35">
        <f t="shared" si="19"/>
        <v>0</v>
      </c>
      <c r="Q275" s="20"/>
      <c r="R275" s="7"/>
    </row>
    <row r="276" spans="1:18" s="9" customFormat="1" ht="18.75" x14ac:dyDescent="0.3">
      <c r="A276" s="19">
        <v>46247</v>
      </c>
      <c r="B276" s="17">
        <f t="shared" si="21"/>
        <v>0</v>
      </c>
      <c r="C276" s="93"/>
      <c r="D276" s="96"/>
      <c r="E276" s="104"/>
      <c r="F276" s="100">
        <f t="shared" si="20"/>
        <v>206.19991959798998</v>
      </c>
      <c r="G276" s="93">
        <v>274.29000000000002</v>
      </c>
      <c r="H276" s="96"/>
      <c r="I276" s="99"/>
      <c r="J276" s="17">
        <f t="shared" si="18"/>
        <v>9553.7956683416978</v>
      </c>
      <c r="K276" s="18" t="s">
        <v>105</v>
      </c>
      <c r="L276" s="7"/>
      <c r="M276" s="19"/>
      <c r="N276" s="35"/>
      <c r="O276" s="35"/>
      <c r="P276" s="35">
        <f t="shared" si="19"/>
        <v>0</v>
      </c>
      <c r="Q276" s="20"/>
      <c r="R276" s="7"/>
    </row>
    <row r="277" spans="1:18" s="9" customFormat="1" ht="18.75" x14ac:dyDescent="0.3">
      <c r="A277" s="19">
        <v>46247</v>
      </c>
      <c r="B277" s="17">
        <f t="shared" si="21"/>
        <v>0</v>
      </c>
      <c r="C277" s="93"/>
      <c r="D277" s="96"/>
      <c r="E277" s="104"/>
      <c r="F277" s="100">
        <f t="shared" si="20"/>
        <v>14.990070351758796</v>
      </c>
      <c r="G277" s="93">
        <v>19.940000000000001</v>
      </c>
      <c r="H277" s="96"/>
      <c r="I277" s="99"/>
      <c r="J277" s="17">
        <f t="shared" si="18"/>
        <v>9538.8055979899382</v>
      </c>
      <c r="K277" s="18" t="s">
        <v>105</v>
      </c>
      <c r="L277" s="7"/>
      <c r="M277" s="19"/>
      <c r="N277" s="35"/>
      <c r="O277" s="35"/>
      <c r="P277" s="35">
        <f t="shared" si="19"/>
        <v>0</v>
      </c>
      <c r="Q277" s="20"/>
      <c r="R277" s="7"/>
    </row>
    <row r="278" spans="1:18" s="9" customFormat="1" ht="18.75" x14ac:dyDescent="0.3">
      <c r="A278" s="19">
        <v>46247</v>
      </c>
      <c r="B278" s="17">
        <f t="shared" si="21"/>
        <v>0</v>
      </c>
      <c r="C278" s="93"/>
      <c r="D278" s="96"/>
      <c r="E278" s="104"/>
      <c r="F278" s="100">
        <f t="shared" si="20"/>
        <v>1.1050854271356783</v>
      </c>
      <c r="G278" s="93">
        <v>1.47</v>
      </c>
      <c r="H278" s="96"/>
      <c r="I278" s="99"/>
      <c r="J278" s="17">
        <f t="shared" si="18"/>
        <v>9537.700512562802</v>
      </c>
      <c r="K278" s="18" t="s">
        <v>105</v>
      </c>
      <c r="L278" s="7"/>
      <c r="M278" s="19"/>
      <c r="N278" s="35"/>
      <c r="O278" s="35"/>
      <c r="P278" s="35">
        <f t="shared" si="19"/>
        <v>0</v>
      </c>
      <c r="Q278" s="20"/>
      <c r="R278" s="7"/>
    </row>
    <row r="279" spans="1:18" s="9" customFormat="1" ht="18.75" x14ac:dyDescent="0.3">
      <c r="A279" s="19">
        <v>46247</v>
      </c>
      <c r="B279" s="17">
        <f t="shared" si="21"/>
        <v>0</v>
      </c>
      <c r="C279" s="93"/>
      <c r="D279" s="96"/>
      <c r="E279" s="104"/>
      <c r="F279" s="100">
        <f t="shared" si="20"/>
        <v>15.230633165829147</v>
      </c>
      <c r="G279" s="93">
        <v>20.260000000000002</v>
      </c>
      <c r="H279" s="96"/>
      <c r="I279" s="99"/>
      <c r="J279" s="17">
        <f t="shared" si="18"/>
        <v>9522.4698793969728</v>
      </c>
      <c r="K279" s="18" t="s">
        <v>105</v>
      </c>
      <c r="L279" s="7"/>
      <c r="M279" s="19"/>
      <c r="N279" s="35"/>
      <c r="O279" s="35"/>
      <c r="P279" s="35">
        <f t="shared" si="19"/>
        <v>0</v>
      </c>
      <c r="Q279" s="20"/>
      <c r="R279" s="7"/>
    </row>
    <row r="280" spans="1:18" s="9" customFormat="1" ht="18.75" x14ac:dyDescent="0.3">
      <c r="A280" s="19">
        <v>46247</v>
      </c>
      <c r="B280" s="17">
        <f t="shared" si="21"/>
        <v>0</v>
      </c>
      <c r="C280" s="93"/>
      <c r="D280" s="96"/>
      <c r="E280" s="104"/>
      <c r="F280" s="100">
        <f t="shared" si="20"/>
        <v>90.271195979899488</v>
      </c>
      <c r="G280" s="93">
        <v>120.08</v>
      </c>
      <c r="H280" s="96"/>
      <c r="I280" s="99"/>
      <c r="J280" s="17">
        <f t="shared" si="18"/>
        <v>9432.198683417073</v>
      </c>
      <c r="K280" s="18" t="s">
        <v>105</v>
      </c>
      <c r="L280" s="7"/>
      <c r="M280" s="19"/>
      <c r="N280" s="35"/>
      <c r="O280" s="35"/>
      <c r="P280" s="35">
        <f t="shared" si="19"/>
        <v>0</v>
      </c>
      <c r="Q280" s="20"/>
      <c r="R280" s="7"/>
    </row>
    <row r="281" spans="1:18" s="9" customFormat="1" ht="18.75" x14ac:dyDescent="0.3">
      <c r="A281" s="19">
        <v>46247</v>
      </c>
      <c r="B281" s="17">
        <f t="shared" si="21"/>
        <v>2894.9028341708545</v>
      </c>
      <c r="C281" s="60">
        <v>3850.84</v>
      </c>
      <c r="D281" s="96"/>
      <c r="E281" s="104"/>
      <c r="F281" s="100">
        <f t="shared" si="20"/>
        <v>0</v>
      </c>
      <c r="G281" s="93"/>
      <c r="H281" s="96"/>
      <c r="I281" s="99"/>
      <c r="J281" s="17">
        <f t="shared" si="18"/>
        <v>12327.101517587927</v>
      </c>
      <c r="K281" s="18" t="s">
        <v>558</v>
      </c>
      <c r="L281" s="7"/>
      <c r="M281" s="19"/>
      <c r="N281" s="35"/>
      <c r="O281" s="35"/>
      <c r="P281" s="35">
        <f t="shared" si="19"/>
        <v>0</v>
      </c>
      <c r="Q281" s="20"/>
      <c r="R281" s="7"/>
    </row>
    <row r="282" spans="1:18" s="9" customFormat="1" ht="18.75" x14ac:dyDescent="0.3">
      <c r="A282" s="19">
        <v>46248</v>
      </c>
      <c r="B282" s="17">
        <f t="shared" si="21"/>
        <v>450.76209045226136</v>
      </c>
      <c r="C282" s="60">
        <v>599.61</v>
      </c>
      <c r="D282" s="96"/>
      <c r="E282" s="104"/>
      <c r="F282" s="100">
        <f t="shared" si="20"/>
        <v>0</v>
      </c>
      <c r="G282" s="93"/>
      <c r="H282" s="96"/>
      <c r="I282" s="99"/>
      <c r="J282" s="17">
        <f t="shared" si="18"/>
        <v>12777.863608040188</v>
      </c>
      <c r="K282" s="18" t="s">
        <v>540</v>
      </c>
      <c r="L282" s="7"/>
      <c r="M282" s="19"/>
      <c r="N282" s="35"/>
      <c r="O282" s="35"/>
      <c r="P282" s="35">
        <f t="shared" si="19"/>
        <v>0</v>
      </c>
      <c r="Q282" s="20"/>
      <c r="R282" s="7"/>
    </row>
    <row r="283" spans="1:18" s="9" customFormat="1" ht="18.75" x14ac:dyDescent="0.3">
      <c r="A283" s="19">
        <v>46248</v>
      </c>
      <c r="B283" s="17">
        <f t="shared" si="21"/>
        <v>0</v>
      </c>
      <c r="C283" s="93"/>
      <c r="D283" s="96"/>
      <c r="E283" s="104"/>
      <c r="F283" s="100">
        <f t="shared" si="20"/>
        <v>272.39979899497484</v>
      </c>
      <c r="G283" s="93">
        <v>362.35</v>
      </c>
      <c r="H283" s="96"/>
      <c r="I283" s="99"/>
      <c r="J283" s="17">
        <f t="shared" si="18"/>
        <v>12505.463809045214</v>
      </c>
      <c r="K283" s="18" t="s">
        <v>105</v>
      </c>
      <c r="L283" s="7"/>
      <c r="M283" s="19"/>
      <c r="N283" s="35"/>
      <c r="O283" s="35"/>
      <c r="P283" s="35">
        <f t="shared" si="19"/>
        <v>0</v>
      </c>
      <c r="Q283" s="20"/>
      <c r="R283" s="7"/>
    </row>
    <row r="284" spans="1:18" s="9" customFormat="1" ht="18.75" x14ac:dyDescent="0.3">
      <c r="A284" s="19">
        <v>46248</v>
      </c>
      <c r="B284" s="17">
        <f t="shared" si="21"/>
        <v>0</v>
      </c>
      <c r="C284" s="93"/>
      <c r="D284" s="96"/>
      <c r="E284" s="104"/>
      <c r="F284" s="100">
        <f t="shared" si="20"/>
        <v>232.827216080402</v>
      </c>
      <c r="G284" s="93">
        <v>309.70999999999998</v>
      </c>
      <c r="H284" s="96"/>
      <c r="I284" s="99"/>
      <c r="J284" s="17">
        <f t="shared" si="18"/>
        <v>12272.636592964811</v>
      </c>
      <c r="K284" s="18" t="s">
        <v>105</v>
      </c>
      <c r="L284" s="7"/>
      <c r="M284" s="19"/>
      <c r="N284" s="35"/>
      <c r="O284" s="35"/>
      <c r="P284" s="35">
        <f t="shared" si="19"/>
        <v>0</v>
      </c>
      <c r="Q284" s="20"/>
      <c r="R284" s="7"/>
    </row>
    <row r="285" spans="1:18" s="9" customFormat="1" ht="18.75" x14ac:dyDescent="0.3">
      <c r="A285" s="19">
        <v>46248</v>
      </c>
      <c r="B285" s="17">
        <f t="shared" si="21"/>
        <v>28.010532663316582</v>
      </c>
      <c r="C285" s="60">
        <v>37.26</v>
      </c>
      <c r="D285" s="96"/>
      <c r="E285" s="104"/>
      <c r="F285" s="100">
        <f t="shared" si="20"/>
        <v>0</v>
      </c>
      <c r="G285" s="93"/>
      <c r="H285" s="96"/>
      <c r="I285" s="99"/>
      <c r="J285" s="17">
        <f t="shared" si="18"/>
        <v>12300.647125628127</v>
      </c>
      <c r="K285" s="18" t="s">
        <v>225</v>
      </c>
      <c r="L285" s="7"/>
      <c r="M285" s="19"/>
      <c r="N285" s="35"/>
      <c r="O285" s="35"/>
      <c r="P285" s="35">
        <f t="shared" si="19"/>
        <v>0</v>
      </c>
      <c r="Q285" s="20"/>
      <c r="R285" s="7"/>
    </row>
    <row r="286" spans="1:18" s="9" customFormat="1" ht="18.75" x14ac:dyDescent="0.3">
      <c r="A286" s="19">
        <v>46248</v>
      </c>
      <c r="B286" s="17">
        <f t="shared" si="21"/>
        <v>17.140100502512563</v>
      </c>
      <c r="C286" s="60">
        <v>22.8</v>
      </c>
      <c r="D286" s="96"/>
      <c r="E286" s="104"/>
      <c r="F286" s="100">
        <f t="shared" si="20"/>
        <v>0</v>
      </c>
      <c r="G286" s="93"/>
      <c r="H286" s="96"/>
      <c r="I286" s="99"/>
      <c r="J286" s="17">
        <f t="shared" si="18"/>
        <v>12317.78722613064</v>
      </c>
      <c r="K286" s="18" t="s">
        <v>225</v>
      </c>
      <c r="L286" s="7"/>
      <c r="M286" s="19"/>
      <c r="N286" s="35"/>
      <c r="O286" s="35"/>
      <c r="P286" s="35">
        <f t="shared" si="19"/>
        <v>0</v>
      </c>
      <c r="Q286" s="20"/>
      <c r="R286" s="7"/>
    </row>
    <row r="287" spans="1:18" s="9" customFormat="1" ht="18.75" x14ac:dyDescent="0.3">
      <c r="A287" s="19">
        <v>46248</v>
      </c>
      <c r="B287" s="17">
        <f t="shared" si="21"/>
        <v>0</v>
      </c>
      <c r="C287" s="93"/>
      <c r="D287" s="96"/>
      <c r="E287" s="104"/>
      <c r="F287" s="100">
        <f t="shared" si="20"/>
        <v>249.82448241206029</v>
      </c>
      <c r="G287" s="93">
        <v>332.32</v>
      </c>
      <c r="H287" s="96"/>
      <c r="I287" s="99"/>
      <c r="J287" s="17">
        <f t="shared" si="18"/>
        <v>12067.962743718579</v>
      </c>
      <c r="K287" s="18" t="s">
        <v>105</v>
      </c>
      <c r="L287" s="7"/>
      <c r="M287" s="19"/>
      <c r="N287" s="35"/>
      <c r="O287" s="35"/>
      <c r="P287" s="35">
        <f t="shared" si="19"/>
        <v>0</v>
      </c>
      <c r="Q287" s="20"/>
      <c r="R287" s="7"/>
    </row>
    <row r="288" spans="1:18" s="9" customFormat="1" ht="18.75" x14ac:dyDescent="0.3">
      <c r="A288" s="19">
        <v>46248</v>
      </c>
      <c r="B288" s="17">
        <f t="shared" si="21"/>
        <v>0</v>
      </c>
      <c r="C288" s="93"/>
      <c r="D288" s="96"/>
      <c r="E288" s="104"/>
      <c r="F288" s="100">
        <f t="shared" si="20"/>
        <v>54.104080402010048</v>
      </c>
      <c r="G288" s="93">
        <v>71.97</v>
      </c>
      <c r="H288" s="96"/>
      <c r="I288" s="99"/>
      <c r="J288" s="17">
        <f t="shared" si="18"/>
        <v>12013.858663316569</v>
      </c>
      <c r="K288" s="18" t="s">
        <v>105</v>
      </c>
      <c r="L288" s="7"/>
      <c r="M288" s="19"/>
      <c r="N288" s="35"/>
      <c r="O288" s="35"/>
      <c r="P288" s="35">
        <f t="shared" si="19"/>
        <v>0</v>
      </c>
      <c r="Q288" s="20"/>
      <c r="R288" s="7"/>
    </row>
    <row r="289" spans="1:18" s="9" customFormat="1" ht="18.75" x14ac:dyDescent="0.3">
      <c r="A289" s="19">
        <v>46248</v>
      </c>
      <c r="B289" s="17">
        <f t="shared" si="21"/>
        <v>0</v>
      </c>
      <c r="C289" s="93"/>
      <c r="D289" s="96"/>
      <c r="E289" s="104"/>
      <c r="F289" s="100">
        <f t="shared" si="20"/>
        <v>17.110030150753769</v>
      </c>
      <c r="G289" s="93">
        <v>22.76</v>
      </c>
      <c r="H289" s="96"/>
      <c r="I289" s="99"/>
      <c r="J289" s="17">
        <f t="shared" si="18"/>
        <v>11996.748633165815</v>
      </c>
      <c r="K289" s="18" t="s">
        <v>105</v>
      </c>
      <c r="L289" s="7"/>
      <c r="M289" s="19"/>
      <c r="N289" s="35"/>
      <c r="O289" s="35"/>
      <c r="P289" s="35">
        <f t="shared" si="19"/>
        <v>0</v>
      </c>
      <c r="Q289" s="20"/>
      <c r="R289" s="7"/>
    </row>
    <row r="290" spans="1:18" s="9" customFormat="1" ht="18.75" x14ac:dyDescent="0.3">
      <c r="A290" s="19">
        <v>46251</v>
      </c>
      <c r="B290" s="17">
        <f t="shared" si="21"/>
        <v>3164.3031155778895</v>
      </c>
      <c r="C290" s="60">
        <v>4209.2</v>
      </c>
      <c r="D290" s="96"/>
      <c r="E290" s="104"/>
      <c r="F290" s="100">
        <f t="shared" si="20"/>
        <v>0</v>
      </c>
      <c r="G290" s="93"/>
      <c r="H290" s="96"/>
      <c r="I290" s="99"/>
      <c r="J290" s="17">
        <f t="shared" si="18"/>
        <v>15161.051748743705</v>
      </c>
      <c r="K290" s="18" t="s">
        <v>558</v>
      </c>
      <c r="L290" s="7"/>
      <c r="M290" s="19"/>
      <c r="N290" s="35"/>
      <c r="O290" s="35"/>
      <c r="P290" s="35">
        <f t="shared" si="19"/>
        <v>0</v>
      </c>
      <c r="Q290" s="20"/>
      <c r="R290" s="7"/>
    </row>
    <row r="291" spans="1:18" s="9" customFormat="1" ht="18.75" x14ac:dyDescent="0.3">
      <c r="A291" s="19">
        <v>46251</v>
      </c>
      <c r="B291" s="17">
        <f t="shared" si="21"/>
        <v>0</v>
      </c>
      <c r="C291" s="93"/>
      <c r="D291" s="96"/>
      <c r="E291" s="104"/>
      <c r="F291" s="100">
        <f t="shared" si="20"/>
        <v>2596.7928844221105</v>
      </c>
      <c r="G291" s="93">
        <v>3454.29</v>
      </c>
      <c r="H291" s="96"/>
      <c r="I291" s="99"/>
      <c r="J291" s="17">
        <f t="shared" si="18"/>
        <v>12564.258864321593</v>
      </c>
      <c r="K291" s="18" t="s">
        <v>481</v>
      </c>
      <c r="L291" s="7"/>
      <c r="M291" s="19"/>
      <c r="N291" s="35"/>
      <c r="O291" s="35"/>
      <c r="P291" s="35">
        <f t="shared" si="19"/>
        <v>0</v>
      </c>
      <c r="Q291" s="20"/>
      <c r="R291" s="7"/>
    </row>
    <row r="292" spans="1:18" s="9" customFormat="1" ht="18.75" x14ac:dyDescent="0.3">
      <c r="A292" s="19">
        <v>46251</v>
      </c>
      <c r="B292" s="17">
        <f t="shared" si="21"/>
        <v>0</v>
      </c>
      <c r="C292" s="93"/>
      <c r="D292" s="96"/>
      <c r="E292" s="104"/>
      <c r="F292" s="100">
        <f t="shared" si="20"/>
        <v>5.8186130653266339</v>
      </c>
      <c r="G292" s="93">
        <v>7.74</v>
      </c>
      <c r="H292" s="96"/>
      <c r="I292" s="99"/>
      <c r="J292" s="17">
        <f t="shared" si="18"/>
        <v>12558.440251256266</v>
      </c>
      <c r="K292" s="18" t="s">
        <v>105</v>
      </c>
      <c r="L292" s="7"/>
      <c r="M292" s="19"/>
      <c r="N292" s="35"/>
      <c r="O292" s="35"/>
      <c r="P292" s="35">
        <f t="shared" si="19"/>
        <v>0</v>
      </c>
      <c r="Q292" s="20"/>
      <c r="R292" s="7"/>
    </row>
    <row r="293" spans="1:18" s="9" customFormat="1" ht="18.75" x14ac:dyDescent="0.3">
      <c r="A293" s="19">
        <v>46252</v>
      </c>
      <c r="B293" s="17">
        <f t="shared" si="21"/>
        <v>44.83489447236181</v>
      </c>
      <c r="C293" s="60">
        <v>59.64</v>
      </c>
      <c r="D293" s="96"/>
      <c r="E293" s="104"/>
      <c r="F293" s="100">
        <f t="shared" si="20"/>
        <v>0</v>
      </c>
      <c r="G293" s="93"/>
      <c r="H293" s="96"/>
      <c r="I293" s="99"/>
      <c r="J293" s="17">
        <f t="shared" si="18"/>
        <v>12603.275145728629</v>
      </c>
      <c r="K293" s="18" t="s">
        <v>303</v>
      </c>
      <c r="L293" s="7"/>
      <c r="M293" s="19"/>
      <c r="N293" s="35"/>
      <c r="O293" s="35"/>
      <c r="P293" s="35">
        <f t="shared" si="19"/>
        <v>0</v>
      </c>
      <c r="Q293" s="20"/>
      <c r="R293" s="7"/>
    </row>
    <row r="294" spans="1:18" s="9" customFormat="1" ht="18.75" x14ac:dyDescent="0.3">
      <c r="A294" s="19">
        <v>46252</v>
      </c>
      <c r="B294" s="17">
        <f t="shared" si="21"/>
        <v>49.901748743718592</v>
      </c>
      <c r="C294" s="60">
        <v>66.38</v>
      </c>
      <c r="D294" s="96"/>
      <c r="E294" s="104"/>
      <c r="F294" s="100">
        <f t="shared" si="20"/>
        <v>0</v>
      </c>
      <c r="G294" s="93"/>
      <c r="H294" s="96"/>
      <c r="I294" s="99"/>
      <c r="J294" s="17">
        <f t="shared" si="18"/>
        <v>12653.176894472346</v>
      </c>
      <c r="K294" s="18" t="s">
        <v>664</v>
      </c>
      <c r="L294" s="7"/>
      <c r="M294" s="19"/>
      <c r="N294" s="35"/>
      <c r="O294" s="35"/>
      <c r="P294" s="35">
        <f t="shared" si="19"/>
        <v>0</v>
      </c>
      <c r="Q294" s="20"/>
      <c r="R294" s="7"/>
    </row>
    <row r="295" spans="1:18" s="9" customFormat="1" ht="18.75" x14ac:dyDescent="0.3">
      <c r="A295" s="19">
        <v>46252</v>
      </c>
      <c r="B295" s="17">
        <f t="shared" si="21"/>
        <v>23.454874371859294</v>
      </c>
      <c r="C295" s="60">
        <v>31.2</v>
      </c>
      <c r="D295" s="96"/>
      <c r="E295" s="104"/>
      <c r="F295" s="100">
        <f t="shared" si="20"/>
        <v>0</v>
      </c>
      <c r="G295" s="93"/>
      <c r="H295" s="96"/>
      <c r="I295" s="99"/>
      <c r="J295" s="17">
        <f t="shared" si="18"/>
        <v>12676.631768844205</v>
      </c>
      <c r="K295" s="18" t="s">
        <v>225</v>
      </c>
      <c r="L295" s="7"/>
      <c r="M295" s="19"/>
      <c r="N295" s="35"/>
      <c r="O295" s="35"/>
      <c r="P295" s="35">
        <f t="shared" si="19"/>
        <v>0</v>
      </c>
      <c r="Q295" s="20"/>
      <c r="R295" s="7"/>
    </row>
    <row r="296" spans="1:18" s="9" customFormat="1" ht="18.75" x14ac:dyDescent="0.3">
      <c r="A296" s="19">
        <v>46252</v>
      </c>
      <c r="B296" s="17">
        <f t="shared" si="21"/>
        <v>148.08144723618088</v>
      </c>
      <c r="C296" s="60">
        <v>196.98</v>
      </c>
      <c r="D296" s="96"/>
      <c r="E296" s="104"/>
      <c r="F296" s="100">
        <f t="shared" si="20"/>
        <v>0</v>
      </c>
      <c r="G296" s="93"/>
      <c r="H296" s="96"/>
      <c r="I296" s="99"/>
      <c r="J296" s="17">
        <f t="shared" si="18"/>
        <v>12824.713216080387</v>
      </c>
      <c r="K296" s="18" t="s">
        <v>225</v>
      </c>
      <c r="L296" s="7"/>
      <c r="M296" s="19"/>
      <c r="N296" s="35"/>
      <c r="O296" s="35"/>
      <c r="P296" s="35">
        <f t="shared" si="19"/>
        <v>0</v>
      </c>
      <c r="Q296" s="20"/>
      <c r="R296" s="7"/>
    </row>
    <row r="297" spans="1:18" s="9" customFormat="1" ht="18.75" x14ac:dyDescent="0.3">
      <c r="A297" s="19">
        <v>46252</v>
      </c>
      <c r="B297" s="17">
        <f t="shared" si="21"/>
        <v>29.626814070351756</v>
      </c>
      <c r="C297" s="60">
        <v>39.409999999999997</v>
      </c>
      <c r="D297" s="96"/>
      <c r="E297" s="104"/>
      <c r="F297" s="100">
        <f t="shared" si="20"/>
        <v>0</v>
      </c>
      <c r="G297" s="93"/>
      <c r="H297" s="96"/>
      <c r="I297" s="99"/>
      <c r="J297" s="17">
        <f t="shared" si="18"/>
        <v>12854.340030150739</v>
      </c>
      <c r="K297" s="18" t="s">
        <v>225</v>
      </c>
      <c r="L297" s="7"/>
      <c r="M297" s="19"/>
      <c r="N297" s="35"/>
      <c r="O297" s="35"/>
      <c r="P297" s="35">
        <f t="shared" si="19"/>
        <v>0</v>
      </c>
      <c r="Q297" s="20"/>
      <c r="R297" s="7"/>
    </row>
    <row r="298" spans="1:18" s="9" customFormat="1" ht="18.75" x14ac:dyDescent="0.3">
      <c r="A298" s="19">
        <v>46252</v>
      </c>
      <c r="B298" s="17">
        <f t="shared" si="21"/>
        <v>0</v>
      </c>
      <c r="C298" s="93"/>
      <c r="D298" s="96"/>
      <c r="E298" s="104"/>
      <c r="F298" s="100">
        <f t="shared" si="20"/>
        <v>503.62576884422106</v>
      </c>
      <c r="G298" s="93">
        <v>669.93</v>
      </c>
      <c r="H298" s="96"/>
      <c r="I298" s="99"/>
      <c r="J298" s="17">
        <f t="shared" si="18"/>
        <v>12350.714261306519</v>
      </c>
      <c r="K298" s="18" t="s">
        <v>105</v>
      </c>
      <c r="L298" s="7"/>
      <c r="M298" s="19"/>
      <c r="N298" s="35"/>
      <c r="O298" s="35"/>
      <c r="P298" s="35">
        <f t="shared" si="19"/>
        <v>0</v>
      </c>
      <c r="Q298" s="20"/>
      <c r="R298" s="7"/>
    </row>
    <row r="299" spans="1:18" s="9" customFormat="1" ht="18.75" x14ac:dyDescent="0.3">
      <c r="A299" s="19">
        <v>46252</v>
      </c>
      <c r="B299" s="17">
        <f t="shared" si="21"/>
        <v>0</v>
      </c>
      <c r="C299" s="93"/>
      <c r="D299" s="96"/>
      <c r="E299" s="104"/>
      <c r="F299" s="100">
        <f t="shared" si="20"/>
        <v>61.178130653266329</v>
      </c>
      <c r="G299" s="93">
        <v>81.38</v>
      </c>
      <c r="H299" s="96"/>
      <c r="I299" s="99"/>
      <c r="J299" s="17">
        <f t="shared" si="18"/>
        <v>12289.536130653252</v>
      </c>
      <c r="K299" s="18" t="s">
        <v>105</v>
      </c>
      <c r="L299" s="7"/>
      <c r="M299" s="19"/>
      <c r="N299" s="35"/>
      <c r="O299" s="35"/>
      <c r="P299" s="35">
        <f t="shared" si="19"/>
        <v>0</v>
      </c>
      <c r="Q299" s="20"/>
      <c r="R299" s="7"/>
    </row>
    <row r="300" spans="1:18" s="9" customFormat="1" ht="18.75" x14ac:dyDescent="0.3">
      <c r="A300" s="19">
        <v>46252</v>
      </c>
      <c r="B300" s="17">
        <f t="shared" si="21"/>
        <v>0</v>
      </c>
      <c r="C300" s="93"/>
      <c r="D300" s="96"/>
      <c r="E300" s="104"/>
      <c r="F300" s="100">
        <f t="shared" si="20"/>
        <v>23.454874371859294</v>
      </c>
      <c r="G300" s="93">
        <v>31.2</v>
      </c>
      <c r="H300" s="96"/>
      <c r="I300" s="99"/>
      <c r="J300" s="17">
        <f t="shared" si="18"/>
        <v>12266.081256281394</v>
      </c>
      <c r="K300" s="18" t="s">
        <v>105</v>
      </c>
      <c r="L300" s="7"/>
      <c r="M300" s="19"/>
      <c r="N300" s="35"/>
      <c r="O300" s="35"/>
      <c r="P300" s="35">
        <f t="shared" si="19"/>
        <v>0</v>
      </c>
      <c r="Q300" s="20"/>
      <c r="R300" s="7"/>
    </row>
    <row r="301" spans="1:18" s="9" customFormat="1" ht="18.75" x14ac:dyDescent="0.3">
      <c r="A301" s="19">
        <v>46252</v>
      </c>
      <c r="B301" s="17">
        <f t="shared" si="21"/>
        <v>0</v>
      </c>
      <c r="C301" s="93"/>
      <c r="D301" s="96"/>
      <c r="E301" s="104"/>
      <c r="F301" s="100">
        <f t="shared" si="20"/>
        <v>76.64180904522614</v>
      </c>
      <c r="G301" s="93">
        <v>101.95</v>
      </c>
      <c r="H301" s="96"/>
      <c r="I301" s="99"/>
      <c r="J301" s="17">
        <f t="shared" si="18"/>
        <v>12189.439447236167</v>
      </c>
      <c r="K301" s="18" t="s">
        <v>105</v>
      </c>
      <c r="L301" s="7"/>
      <c r="M301" s="19"/>
      <c r="N301" s="35"/>
      <c r="O301" s="35"/>
      <c r="P301" s="35">
        <f t="shared" si="19"/>
        <v>0</v>
      </c>
      <c r="Q301" s="20"/>
      <c r="R301" s="7"/>
    </row>
    <row r="302" spans="1:18" s="9" customFormat="1" ht="18.75" x14ac:dyDescent="0.3">
      <c r="A302" s="19">
        <v>46252</v>
      </c>
      <c r="B302" s="17">
        <f t="shared" si="21"/>
        <v>0</v>
      </c>
      <c r="C302" s="93"/>
      <c r="D302" s="96"/>
      <c r="E302" s="104"/>
      <c r="F302" s="100">
        <f t="shared" si="20"/>
        <v>147.99123618090451</v>
      </c>
      <c r="G302" s="93">
        <v>196.86</v>
      </c>
      <c r="H302" s="96"/>
      <c r="I302" s="99"/>
      <c r="J302" s="17">
        <f t="shared" si="18"/>
        <v>12041.448211055264</v>
      </c>
      <c r="K302" s="18" t="s">
        <v>105</v>
      </c>
      <c r="L302" s="7"/>
      <c r="M302" s="19"/>
      <c r="N302" s="35"/>
      <c r="O302" s="35"/>
      <c r="P302" s="35">
        <f t="shared" si="19"/>
        <v>0</v>
      </c>
      <c r="Q302" s="20"/>
      <c r="R302" s="7"/>
    </row>
    <row r="303" spans="1:18" s="9" customFormat="1" ht="18.75" x14ac:dyDescent="0.3">
      <c r="A303" s="19">
        <v>46252</v>
      </c>
      <c r="B303" s="17">
        <f t="shared" si="21"/>
        <v>0</v>
      </c>
      <c r="C303" s="93"/>
      <c r="D303" s="96"/>
      <c r="E303" s="104"/>
      <c r="F303" s="100">
        <f t="shared" si="20"/>
        <v>30.724381909547738</v>
      </c>
      <c r="G303" s="93">
        <v>40.869999999999997</v>
      </c>
      <c r="H303" s="96"/>
      <c r="I303" s="99"/>
      <c r="J303" s="17">
        <f t="shared" si="18"/>
        <v>12010.723829145716</v>
      </c>
      <c r="K303" s="18" t="s">
        <v>105</v>
      </c>
      <c r="L303" s="7"/>
      <c r="M303" s="19"/>
      <c r="N303" s="35"/>
      <c r="O303" s="35"/>
      <c r="P303" s="35">
        <f t="shared" si="19"/>
        <v>0</v>
      </c>
      <c r="Q303" s="20"/>
      <c r="R303" s="7"/>
    </row>
    <row r="304" spans="1:18" s="9" customFormat="1" ht="18.75" x14ac:dyDescent="0.3">
      <c r="A304" s="19">
        <v>46252</v>
      </c>
      <c r="B304" s="17">
        <f t="shared" si="21"/>
        <v>0</v>
      </c>
      <c r="C304" s="93"/>
      <c r="D304" s="96"/>
      <c r="E304" s="104"/>
      <c r="F304" s="100">
        <f t="shared" si="20"/>
        <v>230.98540703517585</v>
      </c>
      <c r="G304" s="93">
        <v>307.26</v>
      </c>
      <c r="H304" s="96"/>
      <c r="I304" s="99"/>
      <c r="J304" s="17">
        <f t="shared" si="18"/>
        <v>11779.73842211054</v>
      </c>
      <c r="K304" s="18" t="s">
        <v>105</v>
      </c>
      <c r="L304" s="7"/>
      <c r="M304" s="19"/>
      <c r="N304" s="35"/>
      <c r="O304" s="35"/>
      <c r="P304" s="35">
        <f t="shared" si="19"/>
        <v>0</v>
      </c>
      <c r="Q304" s="20"/>
      <c r="R304" s="7"/>
    </row>
    <row r="305" spans="1:18" s="9" customFormat="1" ht="18.75" x14ac:dyDescent="0.3">
      <c r="A305" s="19">
        <v>46253</v>
      </c>
      <c r="B305" s="17">
        <f t="shared" si="21"/>
        <v>166.37173869346734</v>
      </c>
      <c r="C305" s="60">
        <v>221.31</v>
      </c>
      <c r="D305" s="96"/>
      <c r="E305" s="104"/>
      <c r="F305" s="100">
        <f t="shared" si="20"/>
        <v>0</v>
      </c>
      <c r="G305" s="93"/>
      <c r="H305" s="96"/>
      <c r="I305" s="99"/>
      <c r="J305" s="17">
        <f t="shared" si="18"/>
        <v>11946.110160804008</v>
      </c>
      <c r="K305" s="18" t="s">
        <v>279</v>
      </c>
      <c r="L305" s="7"/>
      <c r="M305" s="19"/>
      <c r="N305" s="35"/>
      <c r="O305" s="35"/>
      <c r="P305" s="35">
        <f t="shared" si="19"/>
        <v>0</v>
      </c>
      <c r="Q305" s="20"/>
      <c r="R305" s="7"/>
    </row>
    <row r="306" spans="1:18" s="9" customFormat="1" ht="18.75" x14ac:dyDescent="0.3">
      <c r="A306" s="19">
        <v>46253</v>
      </c>
      <c r="B306" s="17">
        <f t="shared" si="21"/>
        <v>1.172743718592965</v>
      </c>
      <c r="C306" s="60">
        <v>1.56</v>
      </c>
      <c r="D306" s="96"/>
      <c r="E306" s="104"/>
      <c r="F306" s="100">
        <f t="shared" si="20"/>
        <v>0</v>
      </c>
      <c r="G306" s="93"/>
      <c r="H306" s="96"/>
      <c r="I306" s="99"/>
      <c r="J306" s="17">
        <f t="shared" si="18"/>
        <v>11947.282904522601</v>
      </c>
      <c r="K306" s="18" t="s">
        <v>225</v>
      </c>
      <c r="L306" s="7"/>
      <c r="M306" s="19"/>
      <c r="N306" s="35"/>
      <c r="O306" s="35"/>
      <c r="P306" s="35">
        <f t="shared" si="19"/>
        <v>0</v>
      </c>
      <c r="Q306" s="20"/>
      <c r="R306" s="7"/>
    </row>
    <row r="307" spans="1:18" s="9" customFormat="1" ht="18.75" x14ac:dyDescent="0.3">
      <c r="A307" s="19">
        <v>46253</v>
      </c>
      <c r="B307" s="17">
        <f t="shared" si="21"/>
        <v>0</v>
      </c>
      <c r="C307" s="93"/>
      <c r="D307" s="96"/>
      <c r="E307" s="104"/>
      <c r="F307" s="100">
        <f t="shared" si="20"/>
        <v>175.61085427135677</v>
      </c>
      <c r="G307" s="93">
        <v>233.6</v>
      </c>
      <c r="H307" s="96"/>
      <c r="I307" s="99"/>
      <c r="J307" s="17">
        <f t="shared" si="18"/>
        <v>11771.672050251243</v>
      </c>
      <c r="K307" s="18" t="s">
        <v>105</v>
      </c>
      <c r="L307" s="7"/>
      <c r="M307" s="19"/>
      <c r="N307" s="35"/>
      <c r="O307" s="35"/>
      <c r="P307" s="35">
        <f t="shared" si="19"/>
        <v>0</v>
      </c>
      <c r="Q307" s="20"/>
      <c r="R307" s="7"/>
    </row>
    <row r="308" spans="1:18" s="9" customFormat="1" ht="18.75" x14ac:dyDescent="0.3">
      <c r="A308" s="19">
        <v>46253</v>
      </c>
      <c r="B308" s="17">
        <f t="shared" si="21"/>
        <v>0</v>
      </c>
      <c r="C308" s="93"/>
      <c r="D308" s="96"/>
      <c r="E308" s="104"/>
      <c r="F308" s="100">
        <f t="shared" si="20"/>
        <v>98.803658291457282</v>
      </c>
      <c r="G308" s="93">
        <v>131.43</v>
      </c>
      <c r="H308" s="96"/>
      <c r="I308" s="99"/>
      <c r="J308" s="17">
        <f t="shared" si="18"/>
        <v>11672.868391959786</v>
      </c>
      <c r="K308" s="18" t="s">
        <v>105</v>
      </c>
      <c r="L308" s="7"/>
      <c r="M308" s="19"/>
      <c r="N308" s="35"/>
      <c r="O308" s="35"/>
      <c r="P308" s="35">
        <f t="shared" si="19"/>
        <v>0</v>
      </c>
      <c r="Q308" s="20"/>
      <c r="R308" s="7"/>
    </row>
    <row r="309" spans="1:18" s="9" customFormat="1" ht="18.75" x14ac:dyDescent="0.3">
      <c r="A309" s="19">
        <v>46253</v>
      </c>
      <c r="B309" s="17">
        <f t="shared" si="21"/>
        <v>0</v>
      </c>
      <c r="C309" s="93"/>
      <c r="D309" s="96"/>
      <c r="E309" s="104"/>
      <c r="F309" s="100">
        <f t="shared" si="20"/>
        <v>1.0900502512562813</v>
      </c>
      <c r="G309" s="93">
        <v>1.45</v>
      </c>
      <c r="H309" s="96"/>
      <c r="I309" s="99"/>
      <c r="J309" s="17">
        <f t="shared" si="18"/>
        <v>11671.77834170853</v>
      </c>
      <c r="K309" s="18" t="s">
        <v>105</v>
      </c>
      <c r="L309" s="7"/>
      <c r="M309" s="19"/>
      <c r="N309" s="35"/>
      <c r="O309" s="35"/>
      <c r="P309" s="35">
        <f t="shared" si="19"/>
        <v>0</v>
      </c>
      <c r="Q309" s="20"/>
      <c r="R309" s="7"/>
    </row>
    <row r="310" spans="1:18" s="9" customFormat="1" ht="18.75" x14ac:dyDescent="0.3">
      <c r="A310" s="19">
        <v>46253</v>
      </c>
      <c r="B310" s="17">
        <f t="shared" si="21"/>
        <v>0</v>
      </c>
      <c r="C310" s="93"/>
      <c r="D310" s="96"/>
      <c r="E310" s="104"/>
      <c r="F310" s="100">
        <f t="shared" si="20"/>
        <v>322.31658291457285</v>
      </c>
      <c r="G310" s="93">
        <v>428.75</v>
      </c>
      <c r="H310" s="96"/>
      <c r="I310" s="99"/>
      <c r="J310" s="17">
        <f t="shared" si="18"/>
        <v>11349.461758793957</v>
      </c>
      <c r="K310" s="18" t="s">
        <v>105</v>
      </c>
      <c r="L310" s="7"/>
      <c r="M310" s="19"/>
      <c r="N310" s="35"/>
      <c r="O310" s="35"/>
      <c r="P310" s="35">
        <f t="shared" si="19"/>
        <v>0</v>
      </c>
      <c r="Q310" s="20"/>
      <c r="R310" s="7"/>
    </row>
    <row r="311" spans="1:18" s="9" customFormat="1" ht="18.75" x14ac:dyDescent="0.3">
      <c r="A311" s="19">
        <v>46253</v>
      </c>
      <c r="B311" s="17">
        <f t="shared" si="21"/>
        <v>0</v>
      </c>
      <c r="C311" s="93"/>
      <c r="D311" s="96"/>
      <c r="E311" s="104"/>
      <c r="F311" s="100">
        <f t="shared" si="20"/>
        <v>3369.773829145729</v>
      </c>
      <c r="G311" s="93">
        <v>4482.5200000000004</v>
      </c>
      <c r="H311" s="96"/>
      <c r="I311" s="99"/>
      <c r="J311" s="17">
        <f t="shared" si="18"/>
        <v>7979.6879296482284</v>
      </c>
      <c r="K311" s="18" t="s">
        <v>481</v>
      </c>
      <c r="L311" s="7"/>
      <c r="M311" s="19"/>
      <c r="N311" s="35"/>
      <c r="O311" s="35"/>
      <c r="P311" s="35">
        <f t="shared" si="19"/>
        <v>0</v>
      </c>
      <c r="Q311" s="20"/>
      <c r="R311" s="7"/>
    </row>
    <row r="312" spans="1:18" s="9" customFormat="1" ht="18.75" x14ac:dyDescent="0.3">
      <c r="A312" s="19">
        <v>46253</v>
      </c>
      <c r="B312" s="17">
        <f t="shared" si="21"/>
        <v>0</v>
      </c>
      <c r="C312" s="93"/>
      <c r="D312" s="96"/>
      <c r="E312" s="104"/>
      <c r="F312" s="100">
        <f t="shared" si="20"/>
        <v>189.25527638190954</v>
      </c>
      <c r="G312" s="93">
        <v>251.75</v>
      </c>
      <c r="H312" s="96"/>
      <c r="I312" s="99"/>
      <c r="J312" s="17">
        <f t="shared" si="18"/>
        <v>7790.432653266319</v>
      </c>
      <c r="K312" s="18" t="s">
        <v>105</v>
      </c>
      <c r="L312" s="7"/>
      <c r="M312" s="19"/>
      <c r="N312" s="35"/>
      <c r="O312" s="35"/>
      <c r="P312" s="35">
        <f t="shared" si="19"/>
        <v>0</v>
      </c>
      <c r="Q312" s="20"/>
      <c r="R312" s="7"/>
    </row>
    <row r="313" spans="1:18" s="9" customFormat="1" ht="18.75" x14ac:dyDescent="0.3">
      <c r="A313" s="19">
        <v>46253</v>
      </c>
      <c r="B313" s="17">
        <f t="shared" si="21"/>
        <v>0</v>
      </c>
      <c r="C313" s="93"/>
      <c r="D313" s="96"/>
      <c r="E313" s="104"/>
      <c r="F313" s="100">
        <f t="shared" si="20"/>
        <v>167.20619095477386</v>
      </c>
      <c r="G313" s="93">
        <v>222.42</v>
      </c>
      <c r="H313" s="96"/>
      <c r="I313" s="99"/>
      <c r="J313" s="17">
        <f t="shared" si="18"/>
        <v>7623.2264623115452</v>
      </c>
      <c r="K313" s="18" t="s">
        <v>105</v>
      </c>
      <c r="L313" s="7"/>
      <c r="M313" s="19"/>
      <c r="N313" s="35"/>
      <c r="O313" s="35"/>
      <c r="P313" s="35">
        <f t="shared" si="19"/>
        <v>0</v>
      </c>
      <c r="Q313" s="20"/>
      <c r="R313" s="7"/>
    </row>
    <row r="314" spans="1:18" s="9" customFormat="1" ht="18.75" x14ac:dyDescent="0.3">
      <c r="A314" s="19">
        <v>46254</v>
      </c>
      <c r="B314" s="17">
        <f t="shared" si="21"/>
        <v>3197.9142512562812</v>
      </c>
      <c r="C314" s="93">
        <v>4253.91</v>
      </c>
      <c r="D314" s="96"/>
      <c r="E314" s="104"/>
      <c r="F314" s="100">
        <f t="shared" si="20"/>
        <v>0</v>
      </c>
      <c r="G314" s="93"/>
      <c r="H314" s="96"/>
      <c r="I314" s="99"/>
      <c r="J314" s="17">
        <f t="shared" si="18"/>
        <v>10821.140713567827</v>
      </c>
      <c r="K314" s="18" t="s">
        <v>558</v>
      </c>
      <c r="L314" s="7"/>
      <c r="M314" s="19"/>
      <c r="N314" s="35"/>
      <c r="O314" s="35"/>
      <c r="P314" s="35">
        <f t="shared" si="19"/>
        <v>0</v>
      </c>
      <c r="Q314" s="20"/>
      <c r="R314" s="7"/>
    </row>
    <row r="315" spans="1:18" s="9" customFormat="1" ht="18.75" x14ac:dyDescent="0.3">
      <c r="A315" s="19">
        <v>46254</v>
      </c>
      <c r="B315" s="17">
        <f t="shared" si="21"/>
        <v>14.523979899497489</v>
      </c>
      <c r="C315" s="93">
        <v>19.32</v>
      </c>
      <c r="D315" s="96"/>
      <c r="E315" s="104"/>
      <c r="F315" s="100">
        <f t="shared" si="20"/>
        <v>0</v>
      </c>
      <c r="G315" s="93"/>
      <c r="H315" s="96"/>
      <c r="I315" s="99"/>
      <c r="J315" s="17">
        <f t="shared" si="18"/>
        <v>10835.664693467324</v>
      </c>
      <c r="K315" s="18" t="s">
        <v>225</v>
      </c>
      <c r="L315" s="7"/>
      <c r="M315" s="19"/>
      <c r="N315" s="35"/>
      <c r="O315" s="35"/>
      <c r="P315" s="35">
        <f t="shared" si="19"/>
        <v>0</v>
      </c>
      <c r="Q315" s="20"/>
      <c r="R315" s="7"/>
    </row>
    <row r="316" spans="1:18" s="9" customFormat="1" ht="18.75" x14ac:dyDescent="0.3">
      <c r="A316" s="19">
        <v>46254</v>
      </c>
      <c r="B316" s="17">
        <f t="shared" si="21"/>
        <v>149.99843216080401</v>
      </c>
      <c r="C316" s="93">
        <v>199.53</v>
      </c>
      <c r="D316" s="96"/>
      <c r="E316" s="104"/>
      <c r="F316" s="100">
        <f t="shared" si="20"/>
        <v>0</v>
      </c>
      <c r="G316" s="93"/>
      <c r="H316" s="96"/>
      <c r="I316" s="99"/>
      <c r="J316" s="17">
        <f t="shared" si="18"/>
        <v>10985.663125628129</v>
      </c>
      <c r="K316" s="18" t="s">
        <v>225</v>
      </c>
      <c r="L316" s="7"/>
      <c r="M316" s="19"/>
      <c r="N316" s="35"/>
      <c r="O316" s="35"/>
      <c r="P316" s="35">
        <f t="shared" si="19"/>
        <v>0</v>
      </c>
      <c r="Q316" s="20"/>
      <c r="R316" s="7"/>
    </row>
    <row r="317" spans="1:18" s="9" customFormat="1" ht="18.75" x14ac:dyDescent="0.3">
      <c r="A317" s="19">
        <v>46254</v>
      </c>
      <c r="B317" s="17">
        <f t="shared" si="21"/>
        <v>103.8103718592965</v>
      </c>
      <c r="C317" s="93">
        <v>138.09</v>
      </c>
      <c r="D317" s="96"/>
      <c r="E317" s="104"/>
      <c r="F317" s="100">
        <f t="shared" si="20"/>
        <v>0</v>
      </c>
      <c r="G317" s="93"/>
      <c r="H317" s="96"/>
      <c r="I317" s="99"/>
      <c r="J317" s="17">
        <f t="shared" si="18"/>
        <v>11089.473497487425</v>
      </c>
      <c r="K317" s="18" t="s">
        <v>225</v>
      </c>
      <c r="L317" s="7"/>
      <c r="M317" s="19"/>
      <c r="N317" s="35"/>
      <c r="O317" s="35"/>
      <c r="P317" s="35">
        <f t="shared" si="19"/>
        <v>0</v>
      </c>
      <c r="Q317" s="20"/>
      <c r="R317" s="7"/>
    </row>
    <row r="318" spans="1:18" s="9" customFormat="1" ht="18.75" x14ac:dyDescent="0.3">
      <c r="A318" s="19">
        <v>46254</v>
      </c>
      <c r="B318" s="17">
        <f t="shared" si="21"/>
        <v>0</v>
      </c>
      <c r="C318" s="93"/>
      <c r="D318" s="96"/>
      <c r="E318" s="104"/>
      <c r="F318" s="100">
        <f t="shared" si="20"/>
        <v>12.629547738693468</v>
      </c>
      <c r="G318" s="93">
        <v>16.8</v>
      </c>
      <c r="H318" s="96"/>
      <c r="I318" s="99"/>
      <c r="J318" s="17">
        <f t="shared" si="18"/>
        <v>11076.843949748731</v>
      </c>
      <c r="K318" s="18" t="s">
        <v>664</v>
      </c>
      <c r="L318" s="7"/>
      <c r="M318" s="19"/>
      <c r="N318" s="35"/>
      <c r="O318" s="35"/>
      <c r="P318" s="35">
        <f t="shared" si="19"/>
        <v>0</v>
      </c>
      <c r="Q318" s="20"/>
      <c r="R318" s="7"/>
    </row>
    <row r="319" spans="1:18" s="9" customFormat="1" ht="18.75" x14ac:dyDescent="0.3">
      <c r="A319" s="19">
        <v>46254</v>
      </c>
      <c r="B319" s="17">
        <f t="shared" si="21"/>
        <v>0</v>
      </c>
      <c r="C319" s="93"/>
      <c r="D319" s="96"/>
      <c r="E319" s="104"/>
      <c r="F319" s="100">
        <f t="shared" si="20"/>
        <v>209.83091457286434</v>
      </c>
      <c r="G319" s="93">
        <v>279.12</v>
      </c>
      <c r="H319" s="96"/>
      <c r="I319" s="99"/>
      <c r="J319" s="17">
        <f t="shared" si="18"/>
        <v>10867.013035175867</v>
      </c>
      <c r="K319" s="18" t="s">
        <v>105</v>
      </c>
      <c r="L319" s="7"/>
      <c r="M319" s="19"/>
      <c r="N319" s="35"/>
      <c r="O319" s="35"/>
      <c r="P319" s="35">
        <f t="shared" si="19"/>
        <v>0</v>
      </c>
      <c r="Q319" s="20"/>
      <c r="R319" s="7"/>
    </row>
    <row r="320" spans="1:18" s="9" customFormat="1" ht="18.75" x14ac:dyDescent="0.3">
      <c r="A320" s="19">
        <v>46254</v>
      </c>
      <c r="B320" s="17">
        <f t="shared" si="21"/>
        <v>0</v>
      </c>
      <c r="C320" s="93"/>
      <c r="D320" s="96"/>
      <c r="E320" s="104"/>
      <c r="F320" s="100">
        <f t="shared" si="20"/>
        <v>181.9857688442211</v>
      </c>
      <c r="G320" s="93">
        <v>242.08</v>
      </c>
      <c r="H320" s="96"/>
      <c r="I320" s="99"/>
      <c r="J320" s="17">
        <f t="shared" si="18"/>
        <v>10685.027266331646</v>
      </c>
      <c r="K320" s="18" t="s">
        <v>105</v>
      </c>
      <c r="L320" s="7"/>
      <c r="M320" s="19"/>
      <c r="N320" s="35"/>
      <c r="O320" s="35"/>
      <c r="P320" s="35">
        <f t="shared" si="19"/>
        <v>0</v>
      </c>
      <c r="Q320" s="20"/>
      <c r="R320" s="7"/>
    </row>
    <row r="321" spans="1:18" s="9" customFormat="1" ht="18.75" x14ac:dyDescent="0.3">
      <c r="A321" s="19">
        <v>46254</v>
      </c>
      <c r="B321" s="17">
        <f t="shared" si="21"/>
        <v>0</v>
      </c>
      <c r="C321" s="93"/>
      <c r="D321" s="96"/>
      <c r="E321" s="104"/>
      <c r="F321" s="100">
        <f t="shared" si="20"/>
        <v>135.57969849246231</v>
      </c>
      <c r="G321" s="93">
        <v>180.35</v>
      </c>
      <c r="H321" s="96"/>
      <c r="I321" s="99"/>
      <c r="J321" s="17">
        <f t="shared" si="18"/>
        <v>10549.447567839185</v>
      </c>
      <c r="K321" s="18" t="s">
        <v>105</v>
      </c>
      <c r="L321" s="7"/>
      <c r="M321" s="19"/>
      <c r="N321" s="35"/>
      <c r="O321" s="35"/>
      <c r="P321" s="35">
        <f t="shared" si="19"/>
        <v>0</v>
      </c>
      <c r="Q321" s="20"/>
      <c r="R321" s="7"/>
    </row>
    <row r="322" spans="1:18" s="9" customFormat="1" ht="18.75" x14ac:dyDescent="0.3">
      <c r="A322" s="19">
        <v>46254</v>
      </c>
      <c r="B322" s="17">
        <f t="shared" si="21"/>
        <v>0</v>
      </c>
      <c r="C322" s="93"/>
      <c r="D322" s="96"/>
      <c r="E322" s="104"/>
      <c r="F322" s="100">
        <f t="shared" si="20"/>
        <v>99.968884422110548</v>
      </c>
      <c r="G322" s="93">
        <v>132.97999999999999</v>
      </c>
      <c r="H322" s="96"/>
      <c r="I322" s="99"/>
      <c r="J322" s="17">
        <f t="shared" si="18"/>
        <v>10449.478683417074</v>
      </c>
      <c r="K322" s="18" t="s">
        <v>105</v>
      </c>
      <c r="L322" s="7"/>
      <c r="M322" s="19"/>
      <c r="N322" s="35"/>
      <c r="O322" s="35"/>
      <c r="P322" s="35">
        <f t="shared" si="19"/>
        <v>0</v>
      </c>
      <c r="Q322" s="20"/>
      <c r="R322" s="7"/>
    </row>
    <row r="323" spans="1:18" s="9" customFormat="1" ht="18.75" x14ac:dyDescent="0.3">
      <c r="A323" s="19">
        <v>46254</v>
      </c>
      <c r="B323" s="17">
        <f t="shared" si="21"/>
        <v>0</v>
      </c>
      <c r="C323" s="93"/>
      <c r="D323" s="96"/>
      <c r="E323" s="104"/>
      <c r="F323" s="100">
        <f t="shared" si="20"/>
        <v>3.7663115577889448</v>
      </c>
      <c r="G323" s="93">
        <v>5.01</v>
      </c>
      <c r="H323" s="96"/>
      <c r="I323" s="99"/>
      <c r="J323" s="17">
        <f t="shared" si="18"/>
        <v>10445.712371859285</v>
      </c>
      <c r="K323" s="18" t="s">
        <v>105</v>
      </c>
      <c r="L323" s="7"/>
      <c r="M323" s="19"/>
      <c r="N323" s="35"/>
      <c r="O323" s="35"/>
      <c r="P323" s="35">
        <f t="shared" si="19"/>
        <v>0</v>
      </c>
      <c r="Q323" s="20"/>
      <c r="R323" s="7"/>
    </row>
    <row r="324" spans="1:18" s="9" customFormat="1" ht="18.75" x14ac:dyDescent="0.3">
      <c r="A324" s="19">
        <v>46254</v>
      </c>
      <c r="B324" s="17">
        <f t="shared" si="21"/>
        <v>0</v>
      </c>
      <c r="C324" s="93"/>
      <c r="D324" s="96"/>
      <c r="E324" s="104"/>
      <c r="F324" s="100">
        <f t="shared" si="20"/>
        <v>186.88723618090452</v>
      </c>
      <c r="G324" s="93">
        <v>248.6</v>
      </c>
      <c r="H324" s="96"/>
      <c r="I324" s="99"/>
      <c r="J324" s="17">
        <f t="shared" si="18"/>
        <v>10258.82513567838</v>
      </c>
      <c r="K324" s="18" t="s">
        <v>105</v>
      </c>
      <c r="L324" s="7"/>
      <c r="M324" s="19"/>
      <c r="N324" s="35"/>
      <c r="O324" s="35"/>
      <c r="P324" s="35">
        <f t="shared" si="19"/>
        <v>0</v>
      </c>
      <c r="Q324" s="20"/>
      <c r="R324" s="7"/>
    </row>
    <row r="325" spans="1:18" s="9" customFormat="1" ht="18.75" x14ac:dyDescent="0.3">
      <c r="A325" s="19">
        <v>46254</v>
      </c>
      <c r="B325" s="17">
        <f t="shared" si="21"/>
        <v>0</v>
      </c>
      <c r="C325" s="93"/>
      <c r="D325" s="96"/>
      <c r="E325" s="104"/>
      <c r="F325" s="100">
        <f t="shared" si="20"/>
        <v>2038.1233366834172</v>
      </c>
      <c r="G325" s="93">
        <v>2711.14</v>
      </c>
      <c r="H325" s="96"/>
      <c r="I325" s="99"/>
      <c r="J325" s="17">
        <f t="shared" si="18"/>
        <v>8220.7017989949636</v>
      </c>
      <c r="K325" s="18" t="s">
        <v>481</v>
      </c>
      <c r="L325" s="7"/>
      <c r="M325" s="19"/>
      <c r="N325" s="35"/>
      <c r="O325" s="35"/>
      <c r="P325" s="35">
        <f t="shared" si="19"/>
        <v>0</v>
      </c>
      <c r="Q325" s="20"/>
      <c r="R325" s="7"/>
    </row>
    <row r="326" spans="1:18" s="9" customFormat="1" ht="18.75" x14ac:dyDescent="0.3">
      <c r="A326" s="19">
        <v>46255</v>
      </c>
      <c r="B326" s="17">
        <f t="shared" si="21"/>
        <v>3187.051336683417</v>
      </c>
      <c r="C326" s="93">
        <v>4239.46</v>
      </c>
      <c r="D326" s="96"/>
      <c r="E326" s="104"/>
      <c r="F326" s="100">
        <f t="shared" si="20"/>
        <v>0</v>
      </c>
      <c r="G326" s="93"/>
      <c r="H326" s="96"/>
      <c r="I326" s="99"/>
      <c r="J326" s="17">
        <f t="shared" si="18"/>
        <v>11407.75313567838</v>
      </c>
      <c r="K326" s="18" t="s">
        <v>558</v>
      </c>
      <c r="L326" s="7"/>
      <c r="M326" s="19"/>
      <c r="N326" s="35"/>
      <c r="O326" s="35"/>
      <c r="P326" s="35">
        <f t="shared" si="19"/>
        <v>0</v>
      </c>
      <c r="Q326" s="20"/>
      <c r="R326" s="7"/>
    </row>
    <row r="327" spans="1:18" s="9" customFormat="1" ht="18.75" x14ac:dyDescent="0.3">
      <c r="A327" s="19">
        <v>46255</v>
      </c>
      <c r="B327" s="17">
        <f t="shared" si="21"/>
        <v>764.40337688442207</v>
      </c>
      <c r="C327" s="93">
        <v>1016.82</v>
      </c>
      <c r="D327" s="96"/>
      <c r="E327" s="104"/>
      <c r="F327" s="100">
        <f t="shared" si="20"/>
        <v>0</v>
      </c>
      <c r="G327" s="93"/>
      <c r="H327" s="96"/>
      <c r="I327" s="99"/>
      <c r="J327" s="17">
        <f t="shared" ref="J327:J392" si="22">J326+B327-F327</f>
        <v>12172.156512562802</v>
      </c>
      <c r="K327" s="18" t="s">
        <v>683</v>
      </c>
      <c r="L327" s="7"/>
      <c r="M327" s="19"/>
      <c r="N327" s="35"/>
      <c r="O327" s="35"/>
      <c r="P327" s="35">
        <f t="shared" ref="P327:P392" si="23">P326+N327-O327</f>
        <v>0</v>
      </c>
      <c r="Q327" s="20"/>
      <c r="R327" s="7"/>
    </row>
    <row r="328" spans="1:18" s="9" customFormat="1" ht="18.75" x14ac:dyDescent="0.3">
      <c r="A328" s="19">
        <v>46255</v>
      </c>
      <c r="B328" s="17">
        <f t="shared" si="21"/>
        <v>84.723216080402011</v>
      </c>
      <c r="C328" s="93">
        <v>112.7</v>
      </c>
      <c r="D328" s="96"/>
      <c r="E328" s="104"/>
      <c r="F328" s="100">
        <f t="shared" si="20"/>
        <v>0</v>
      </c>
      <c r="G328" s="93"/>
      <c r="H328" s="96"/>
      <c r="I328" s="99"/>
      <c r="J328" s="17">
        <f t="shared" si="22"/>
        <v>12256.879728643204</v>
      </c>
      <c r="K328" s="18" t="s">
        <v>279</v>
      </c>
      <c r="L328" s="7"/>
      <c r="M328" s="19"/>
      <c r="N328" s="35"/>
      <c r="O328" s="35"/>
      <c r="P328" s="35">
        <f t="shared" si="23"/>
        <v>0</v>
      </c>
      <c r="Q328" s="20"/>
      <c r="R328" s="7"/>
    </row>
    <row r="329" spans="1:18" s="9" customFormat="1" ht="18.75" x14ac:dyDescent="0.3">
      <c r="A329" s="19">
        <v>46255</v>
      </c>
      <c r="B329" s="17">
        <f t="shared" si="21"/>
        <v>15.313326633165829</v>
      </c>
      <c r="C329" s="93">
        <v>20.37</v>
      </c>
      <c r="D329" s="96"/>
      <c r="E329" s="104"/>
      <c r="F329" s="100">
        <f t="shared" ref="F329:F394" si="24">(G329*748/995)+(H329*875/995)+I329</f>
        <v>0</v>
      </c>
      <c r="G329" s="93"/>
      <c r="H329" s="96"/>
      <c r="I329" s="99"/>
      <c r="J329" s="17">
        <f t="shared" si="22"/>
        <v>12272.19305527637</v>
      </c>
      <c r="K329" s="18" t="s">
        <v>225</v>
      </c>
      <c r="L329" s="7"/>
      <c r="M329" s="19"/>
      <c r="N329" s="35"/>
      <c r="O329" s="35"/>
      <c r="P329" s="35">
        <f t="shared" si="23"/>
        <v>0</v>
      </c>
      <c r="Q329" s="20"/>
      <c r="R329" s="7"/>
    </row>
    <row r="330" spans="1:18" s="9" customFormat="1" ht="18.75" x14ac:dyDescent="0.3">
      <c r="A330" s="19">
        <v>46255</v>
      </c>
      <c r="B330" s="17">
        <f t="shared" si="21"/>
        <v>2.909306532663317</v>
      </c>
      <c r="C330" s="93">
        <v>3.87</v>
      </c>
      <c r="D330" s="96"/>
      <c r="E330" s="104"/>
      <c r="F330" s="100">
        <f t="shared" si="24"/>
        <v>0</v>
      </c>
      <c r="G330" s="93"/>
      <c r="H330" s="96"/>
      <c r="I330" s="99"/>
      <c r="J330" s="17">
        <f t="shared" si="22"/>
        <v>12275.102361809033</v>
      </c>
      <c r="K330" s="18" t="s">
        <v>225</v>
      </c>
      <c r="L330" s="7"/>
      <c r="M330" s="19"/>
      <c r="N330" s="35"/>
      <c r="O330" s="35"/>
      <c r="P330" s="35">
        <f t="shared" si="23"/>
        <v>0</v>
      </c>
      <c r="Q330" s="20"/>
      <c r="R330" s="7"/>
    </row>
    <row r="331" spans="1:18" s="9" customFormat="1" ht="18.75" x14ac:dyDescent="0.3">
      <c r="A331" s="19">
        <v>46255</v>
      </c>
      <c r="B331" s="17">
        <f t="shared" si="21"/>
        <v>14.990070351758796</v>
      </c>
      <c r="C331" s="93">
        <v>19.940000000000001</v>
      </c>
      <c r="D331" s="96"/>
      <c r="E331" s="104"/>
      <c r="F331" s="100">
        <f t="shared" si="24"/>
        <v>0</v>
      </c>
      <c r="G331" s="93"/>
      <c r="H331" s="96"/>
      <c r="I331" s="99"/>
      <c r="J331" s="17">
        <f t="shared" si="22"/>
        <v>12290.092432160793</v>
      </c>
      <c r="K331" s="18" t="s">
        <v>225</v>
      </c>
      <c r="L331" s="7"/>
      <c r="M331" s="19"/>
      <c r="N331" s="35"/>
      <c r="O331" s="35"/>
      <c r="P331" s="35">
        <f t="shared" si="23"/>
        <v>0</v>
      </c>
      <c r="Q331" s="20"/>
      <c r="R331" s="7"/>
    </row>
    <row r="332" spans="1:18" s="9" customFormat="1" ht="18.75" x14ac:dyDescent="0.3">
      <c r="A332" s="19">
        <v>46255</v>
      </c>
      <c r="B332" s="17">
        <f t="shared" si="21"/>
        <v>4.1872964824120613</v>
      </c>
      <c r="C332" s="93">
        <v>5.57</v>
      </c>
      <c r="D332" s="96"/>
      <c r="E332" s="104"/>
      <c r="F332" s="100">
        <f t="shared" si="24"/>
        <v>0</v>
      </c>
      <c r="G332" s="93"/>
      <c r="H332" s="96"/>
      <c r="I332" s="99"/>
      <c r="J332" s="17">
        <f t="shared" si="22"/>
        <v>12294.279728643205</v>
      </c>
      <c r="K332" s="18" t="s">
        <v>225</v>
      </c>
      <c r="L332" s="7"/>
      <c r="M332" s="19"/>
      <c r="N332" s="35"/>
      <c r="O332" s="35"/>
      <c r="P332" s="35">
        <f t="shared" si="23"/>
        <v>0</v>
      </c>
      <c r="Q332" s="20"/>
      <c r="R332" s="7"/>
    </row>
    <row r="333" spans="1:18" s="9" customFormat="1" ht="18.75" x14ac:dyDescent="0.3">
      <c r="A333" s="19">
        <v>46255</v>
      </c>
      <c r="B333" s="17">
        <f t="shared" si="21"/>
        <v>0</v>
      </c>
      <c r="C333" s="93"/>
      <c r="D333" s="96"/>
      <c r="E333" s="104"/>
      <c r="F333" s="100">
        <f t="shared" si="24"/>
        <v>91.489045226130656</v>
      </c>
      <c r="G333" s="93">
        <v>121.7</v>
      </c>
      <c r="H333" s="96"/>
      <c r="I333" s="99"/>
      <c r="J333" s="17">
        <f t="shared" si="22"/>
        <v>12202.790683417075</v>
      </c>
      <c r="K333" s="18" t="s">
        <v>105</v>
      </c>
      <c r="L333" s="7"/>
      <c r="M333" s="19"/>
      <c r="N333" s="35"/>
      <c r="O333" s="35"/>
      <c r="P333" s="35">
        <f t="shared" si="23"/>
        <v>0</v>
      </c>
      <c r="Q333" s="20"/>
      <c r="R333" s="7"/>
    </row>
    <row r="334" spans="1:18" s="9" customFormat="1" ht="18.75" x14ac:dyDescent="0.3">
      <c r="A334" s="19">
        <v>46255</v>
      </c>
      <c r="B334" s="17">
        <f t="shared" si="21"/>
        <v>0</v>
      </c>
      <c r="C334" s="93"/>
      <c r="D334" s="96"/>
      <c r="E334" s="104"/>
      <c r="F334" s="100">
        <f t="shared" si="24"/>
        <v>261.48426130653269</v>
      </c>
      <c r="G334" s="93">
        <v>347.83</v>
      </c>
      <c r="H334" s="96"/>
      <c r="I334" s="99"/>
      <c r="J334" s="17">
        <f t="shared" si="22"/>
        <v>11941.306422110543</v>
      </c>
      <c r="K334" s="18" t="s">
        <v>105</v>
      </c>
      <c r="L334" s="7"/>
      <c r="M334" s="19"/>
      <c r="N334" s="35"/>
      <c r="O334" s="35"/>
      <c r="P334" s="35">
        <f t="shared" si="23"/>
        <v>0</v>
      </c>
      <c r="Q334" s="20"/>
      <c r="R334" s="7"/>
    </row>
    <row r="335" spans="1:18" s="9" customFormat="1" ht="18.75" x14ac:dyDescent="0.3">
      <c r="A335" s="19">
        <v>46255</v>
      </c>
      <c r="B335" s="17">
        <f t="shared" si="21"/>
        <v>0</v>
      </c>
      <c r="C335" s="93"/>
      <c r="D335" s="96"/>
      <c r="E335" s="104"/>
      <c r="F335" s="100">
        <f t="shared" si="24"/>
        <v>76.536562814070351</v>
      </c>
      <c r="G335" s="93">
        <v>101.81</v>
      </c>
      <c r="H335" s="96"/>
      <c r="I335" s="99"/>
      <c r="J335" s="17">
        <f t="shared" si="22"/>
        <v>11864.769859296473</v>
      </c>
      <c r="K335" s="18" t="s">
        <v>105</v>
      </c>
      <c r="L335" s="7"/>
      <c r="M335" s="19"/>
      <c r="N335" s="35"/>
      <c r="O335" s="35"/>
      <c r="P335" s="35">
        <f t="shared" si="23"/>
        <v>0</v>
      </c>
      <c r="Q335" s="20"/>
      <c r="R335" s="7"/>
    </row>
    <row r="336" spans="1:18" s="9" customFormat="1" ht="18.75" x14ac:dyDescent="0.3">
      <c r="A336" s="19">
        <v>46255</v>
      </c>
      <c r="B336" s="17">
        <f t="shared" si="21"/>
        <v>0</v>
      </c>
      <c r="C336" s="93"/>
      <c r="D336" s="96"/>
      <c r="E336" s="104"/>
      <c r="F336" s="100">
        <f t="shared" si="24"/>
        <v>77.814552763819108</v>
      </c>
      <c r="G336" s="93">
        <v>103.51</v>
      </c>
      <c r="H336" s="96"/>
      <c r="I336" s="99"/>
      <c r="J336" s="17">
        <f t="shared" si="22"/>
        <v>11786.955306532655</v>
      </c>
      <c r="K336" s="18" t="s">
        <v>105</v>
      </c>
      <c r="L336" s="7"/>
      <c r="M336" s="19"/>
      <c r="N336" s="35"/>
      <c r="O336" s="35"/>
      <c r="P336" s="35">
        <f t="shared" si="23"/>
        <v>0</v>
      </c>
      <c r="Q336" s="20"/>
      <c r="R336" s="7"/>
    </row>
    <row r="337" spans="1:18" s="9" customFormat="1" ht="18.75" x14ac:dyDescent="0.3">
      <c r="A337" s="19">
        <v>46255</v>
      </c>
      <c r="B337" s="17">
        <f t="shared" si="21"/>
        <v>0</v>
      </c>
      <c r="C337" s="93"/>
      <c r="D337" s="96"/>
      <c r="E337" s="104"/>
      <c r="F337" s="100">
        <f t="shared" si="24"/>
        <v>31.461105527638189</v>
      </c>
      <c r="G337" s="93">
        <v>41.85</v>
      </c>
      <c r="H337" s="96"/>
      <c r="I337" s="99"/>
      <c r="J337" s="17">
        <f t="shared" si="22"/>
        <v>11755.494201005016</v>
      </c>
      <c r="K337" s="18" t="s">
        <v>105</v>
      </c>
      <c r="L337" s="7"/>
      <c r="M337" s="19"/>
      <c r="N337" s="35"/>
      <c r="O337" s="35"/>
      <c r="P337" s="35">
        <f t="shared" si="23"/>
        <v>0</v>
      </c>
      <c r="Q337" s="20"/>
      <c r="R337" s="7"/>
    </row>
    <row r="338" spans="1:18" s="9" customFormat="1" ht="18.75" x14ac:dyDescent="0.3">
      <c r="A338" s="19">
        <v>46258</v>
      </c>
      <c r="B338" s="17">
        <f t="shared" si="21"/>
        <v>1750.9740301507538</v>
      </c>
      <c r="C338" s="93">
        <v>2329.17</v>
      </c>
      <c r="D338" s="96"/>
      <c r="E338" s="104"/>
      <c r="F338" s="100">
        <f t="shared" si="24"/>
        <v>0</v>
      </c>
      <c r="G338" s="93"/>
      <c r="H338" s="96"/>
      <c r="I338" s="99"/>
      <c r="J338" s="17">
        <f t="shared" si="22"/>
        <v>13506.46823115577</v>
      </c>
      <c r="K338" s="18" t="s">
        <v>558</v>
      </c>
      <c r="L338" s="7"/>
      <c r="M338" s="19"/>
      <c r="N338" s="35"/>
      <c r="O338" s="35"/>
      <c r="P338" s="35">
        <f t="shared" si="23"/>
        <v>0</v>
      </c>
      <c r="Q338" s="20"/>
      <c r="R338" s="7"/>
    </row>
    <row r="339" spans="1:18" s="9" customFormat="1" ht="18.75" x14ac:dyDescent="0.3">
      <c r="A339" s="19">
        <v>46258</v>
      </c>
      <c r="B339" s="17">
        <f t="shared" ref="B339:B404" si="25">(C339*748/995)+(D339*873/995)+E339</f>
        <v>217.61161809045228</v>
      </c>
      <c r="C339" s="93">
        <v>289.47000000000003</v>
      </c>
      <c r="D339" s="96"/>
      <c r="E339" s="104"/>
      <c r="F339" s="100">
        <f t="shared" si="24"/>
        <v>0</v>
      </c>
      <c r="G339" s="93"/>
      <c r="H339" s="96"/>
      <c r="I339" s="99"/>
      <c r="J339" s="17">
        <f t="shared" si="22"/>
        <v>13724.079849246222</v>
      </c>
      <c r="K339" s="18" t="s">
        <v>303</v>
      </c>
      <c r="L339" s="7"/>
      <c r="M339" s="19"/>
      <c r="N339" s="35"/>
      <c r="O339" s="35"/>
      <c r="P339" s="35">
        <f t="shared" si="23"/>
        <v>0</v>
      </c>
      <c r="Q339" s="20"/>
      <c r="R339" s="7"/>
    </row>
    <row r="340" spans="1:18" s="9" customFormat="1" ht="18.75" x14ac:dyDescent="0.3">
      <c r="A340" s="19">
        <v>46258</v>
      </c>
      <c r="B340" s="17">
        <f t="shared" si="25"/>
        <v>0</v>
      </c>
      <c r="C340" s="93"/>
      <c r="D340" s="96"/>
      <c r="E340" s="104"/>
      <c r="F340" s="100">
        <f t="shared" si="24"/>
        <v>2348.1937688442208</v>
      </c>
      <c r="G340" s="93">
        <v>3123.6</v>
      </c>
      <c r="H340" s="96"/>
      <c r="I340" s="99"/>
      <c r="J340" s="17">
        <f t="shared" si="22"/>
        <v>11375.886080402001</v>
      </c>
      <c r="K340" s="18" t="s">
        <v>481</v>
      </c>
      <c r="L340" s="7"/>
      <c r="M340" s="19"/>
      <c r="N340" s="35"/>
      <c r="O340" s="35"/>
      <c r="P340" s="35">
        <f t="shared" si="23"/>
        <v>0</v>
      </c>
      <c r="Q340" s="20"/>
      <c r="R340" s="7"/>
    </row>
    <row r="341" spans="1:18" s="9" customFormat="1" ht="18.75" x14ac:dyDescent="0.3">
      <c r="A341" s="19">
        <v>46258</v>
      </c>
      <c r="B341" s="17">
        <f t="shared" si="25"/>
        <v>0</v>
      </c>
      <c r="C341" s="93"/>
      <c r="D341" s="96"/>
      <c r="E341" s="104"/>
      <c r="F341" s="100">
        <f t="shared" si="24"/>
        <v>5.18713567839196</v>
      </c>
      <c r="G341" s="93">
        <v>6.9</v>
      </c>
      <c r="H341" s="96"/>
      <c r="I341" s="99"/>
      <c r="J341" s="17">
        <f t="shared" si="22"/>
        <v>11370.698944723608</v>
      </c>
      <c r="K341" s="18" t="s">
        <v>105</v>
      </c>
      <c r="L341" s="7"/>
      <c r="M341" s="19"/>
      <c r="N341" s="35"/>
      <c r="O341" s="35"/>
      <c r="P341" s="35">
        <f t="shared" si="23"/>
        <v>0</v>
      </c>
      <c r="Q341" s="20"/>
      <c r="R341" s="7"/>
    </row>
    <row r="342" spans="1:18" s="9" customFormat="1" ht="18.75" x14ac:dyDescent="0.3">
      <c r="A342" s="19">
        <v>46258</v>
      </c>
      <c r="B342" s="17">
        <f t="shared" si="25"/>
        <v>0</v>
      </c>
      <c r="C342" s="93"/>
      <c r="D342" s="96"/>
      <c r="E342" s="104"/>
      <c r="F342" s="100">
        <f t="shared" si="24"/>
        <v>8.9684824120603004</v>
      </c>
      <c r="G342" s="93">
        <v>11.93</v>
      </c>
      <c r="H342" s="96"/>
      <c r="I342" s="99"/>
      <c r="J342" s="17">
        <f t="shared" si="22"/>
        <v>11361.730462311549</v>
      </c>
      <c r="K342" s="18" t="s">
        <v>105</v>
      </c>
      <c r="L342" s="7"/>
      <c r="M342" s="19"/>
      <c r="N342" s="35"/>
      <c r="O342" s="35"/>
      <c r="P342" s="35">
        <f t="shared" si="23"/>
        <v>0</v>
      </c>
      <c r="Q342" s="20"/>
      <c r="R342" s="7"/>
    </row>
    <row r="343" spans="1:18" s="9" customFormat="1" ht="18.75" x14ac:dyDescent="0.3">
      <c r="A343" s="19">
        <v>46258</v>
      </c>
      <c r="B343" s="17">
        <f t="shared" si="25"/>
        <v>0</v>
      </c>
      <c r="C343" s="93"/>
      <c r="D343" s="96"/>
      <c r="E343" s="104"/>
      <c r="F343" s="100">
        <f t="shared" si="24"/>
        <v>199.42657286432157</v>
      </c>
      <c r="G343" s="93">
        <v>265.27999999999997</v>
      </c>
      <c r="H343" s="96"/>
      <c r="I343" s="99"/>
      <c r="J343" s="17">
        <f t="shared" si="22"/>
        <v>11162.303889447227</v>
      </c>
      <c r="K343" s="18" t="s">
        <v>105</v>
      </c>
      <c r="L343" s="7"/>
      <c r="M343" s="19"/>
      <c r="N343" s="35"/>
      <c r="O343" s="35"/>
      <c r="P343" s="35">
        <f t="shared" si="23"/>
        <v>0</v>
      </c>
      <c r="Q343" s="20"/>
      <c r="R343" s="7"/>
    </row>
    <row r="344" spans="1:18" s="9" customFormat="1" ht="18.75" x14ac:dyDescent="0.3">
      <c r="A344" s="19">
        <v>46259</v>
      </c>
      <c r="B344" s="17">
        <f t="shared" si="25"/>
        <v>52.119437185929648</v>
      </c>
      <c r="C344" s="93">
        <v>69.33</v>
      </c>
      <c r="D344" s="96"/>
      <c r="E344" s="104"/>
      <c r="F344" s="100">
        <f t="shared" si="24"/>
        <v>0</v>
      </c>
      <c r="G344" s="93"/>
      <c r="H344" s="96"/>
      <c r="I344" s="99"/>
      <c r="J344" s="17">
        <f t="shared" si="22"/>
        <v>11214.423326633156</v>
      </c>
      <c r="K344" s="18" t="s">
        <v>707</v>
      </c>
      <c r="L344" s="7"/>
      <c r="M344" s="19"/>
      <c r="N344" s="35"/>
      <c r="O344" s="35"/>
      <c r="P344" s="35">
        <f t="shared" si="23"/>
        <v>0</v>
      </c>
      <c r="Q344" s="20"/>
      <c r="R344" s="7"/>
    </row>
    <row r="345" spans="1:18" s="9" customFormat="1" ht="18.75" x14ac:dyDescent="0.3">
      <c r="A345" s="19">
        <v>46259</v>
      </c>
      <c r="B345" s="17">
        <f t="shared" si="25"/>
        <v>27.010693467336683</v>
      </c>
      <c r="C345" s="93">
        <v>35.93</v>
      </c>
      <c r="D345" s="96"/>
      <c r="E345" s="104"/>
      <c r="F345" s="100">
        <f t="shared" si="24"/>
        <v>0</v>
      </c>
      <c r="G345" s="93"/>
      <c r="H345" s="96"/>
      <c r="I345" s="99"/>
      <c r="J345" s="17">
        <f t="shared" si="22"/>
        <v>11241.434020100492</v>
      </c>
      <c r="K345" s="18" t="s">
        <v>225</v>
      </c>
      <c r="L345" s="7"/>
      <c r="M345" s="19"/>
      <c r="N345" s="35"/>
      <c r="O345" s="35"/>
      <c r="P345" s="35">
        <f t="shared" si="23"/>
        <v>0</v>
      </c>
      <c r="Q345" s="20"/>
      <c r="R345" s="7"/>
    </row>
    <row r="346" spans="1:18" s="9" customFormat="1" ht="18.75" x14ac:dyDescent="0.3">
      <c r="A346" s="19">
        <v>46259</v>
      </c>
      <c r="B346" s="17">
        <f t="shared" si="25"/>
        <v>74.43915577889446</v>
      </c>
      <c r="C346" s="93">
        <v>99.02</v>
      </c>
      <c r="D346" s="96"/>
      <c r="E346" s="104"/>
      <c r="F346" s="100">
        <f t="shared" si="24"/>
        <v>0</v>
      </c>
      <c r="G346" s="93"/>
      <c r="H346" s="96"/>
      <c r="I346" s="99"/>
      <c r="J346" s="17">
        <f t="shared" si="22"/>
        <v>11315.873175879387</v>
      </c>
      <c r="K346" s="18" t="s">
        <v>303</v>
      </c>
      <c r="L346" s="7"/>
      <c r="M346" s="19"/>
      <c r="N346" s="35"/>
      <c r="O346" s="35"/>
      <c r="P346" s="35">
        <f t="shared" si="23"/>
        <v>0</v>
      </c>
      <c r="Q346" s="20"/>
      <c r="R346" s="7"/>
    </row>
    <row r="347" spans="1:18" s="9" customFormat="1" ht="18.75" x14ac:dyDescent="0.3">
      <c r="A347" s="19">
        <v>46259</v>
      </c>
      <c r="B347" s="17">
        <f t="shared" si="25"/>
        <v>0</v>
      </c>
      <c r="C347" s="93"/>
      <c r="D347" s="96"/>
      <c r="E347" s="104"/>
      <c r="F347" s="100">
        <f t="shared" si="24"/>
        <v>26.995658291457282</v>
      </c>
      <c r="G347" s="93">
        <v>35.909999999999997</v>
      </c>
      <c r="H347" s="96"/>
      <c r="I347" s="99"/>
      <c r="J347" s="17">
        <f t="shared" si="22"/>
        <v>11288.877517587931</v>
      </c>
      <c r="K347" s="18" t="s">
        <v>105</v>
      </c>
      <c r="L347" s="7"/>
      <c r="M347" s="19"/>
      <c r="N347" s="35"/>
      <c r="O347" s="35"/>
      <c r="P347" s="35">
        <f t="shared" si="23"/>
        <v>0</v>
      </c>
      <c r="Q347" s="20"/>
      <c r="R347" s="7"/>
    </row>
    <row r="348" spans="1:18" s="9" customFormat="1" ht="18.75" x14ac:dyDescent="0.3">
      <c r="A348" s="19">
        <v>46259</v>
      </c>
      <c r="B348" s="17">
        <f t="shared" si="25"/>
        <v>0</v>
      </c>
      <c r="C348" s="93"/>
      <c r="D348" s="96"/>
      <c r="E348" s="104"/>
      <c r="F348" s="100">
        <f t="shared" si="24"/>
        <v>79.844301507537693</v>
      </c>
      <c r="G348" s="93">
        <v>106.21</v>
      </c>
      <c r="H348" s="96"/>
      <c r="I348" s="99"/>
      <c r="J348" s="17">
        <f t="shared" si="22"/>
        <v>11209.033216080394</v>
      </c>
      <c r="K348" s="18" t="s">
        <v>105</v>
      </c>
      <c r="L348" s="7"/>
      <c r="M348" s="19"/>
      <c r="N348" s="35"/>
      <c r="O348" s="35"/>
      <c r="P348" s="35">
        <f t="shared" si="23"/>
        <v>0</v>
      </c>
      <c r="Q348" s="20"/>
      <c r="R348" s="7"/>
    </row>
    <row r="349" spans="1:18" s="9" customFormat="1" ht="18.75" x14ac:dyDescent="0.3">
      <c r="A349" s="19">
        <v>46259</v>
      </c>
      <c r="B349" s="17">
        <f t="shared" si="25"/>
        <v>0</v>
      </c>
      <c r="C349" s="93"/>
      <c r="D349" s="96"/>
      <c r="E349" s="104"/>
      <c r="F349" s="100">
        <f t="shared" si="24"/>
        <v>65.079758793969845</v>
      </c>
      <c r="G349" s="93">
        <v>86.57</v>
      </c>
      <c r="H349" s="96"/>
      <c r="I349" s="99"/>
      <c r="J349" s="17">
        <f t="shared" si="22"/>
        <v>11143.953457286423</v>
      </c>
      <c r="K349" s="18" t="s">
        <v>105</v>
      </c>
      <c r="L349" s="7"/>
      <c r="M349" s="19"/>
      <c r="N349" s="35"/>
      <c r="O349" s="35"/>
      <c r="P349" s="35">
        <f t="shared" si="23"/>
        <v>0</v>
      </c>
      <c r="Q349" s="20"/>
      <c r="R349" s="7"/>
    </row>
    <row r="350" spans="1:18" s="9" customFormat="1" ht="18.75" x14ac:dyDescent="0.3">
      <c r="A350" s="19">
        <v>46259</v>
      </c>
      <c r="B350" s="17">
        <f t="shared" si="25"/>
        <v>0</v>
      </c>
      <c r="C350" s="93"/>
      <c r="D350" s="96"/>
      <c r="E350" s="104"/>
      <c r="F350" s="100">
        <f t="shared" si="24"/>
        <v>26.161206030150751</v>
      </c>
      <c r="G350" s="93">
        <v>34.799999999999997</v>
      </c>
      <c r="H350" s="96"/>
      <c r="I350" s="99"/>
      <c r="J350" s="17">
        <f t="shared" si="22"/>
        <v>11117.792251256273</v>
      </c>
      <c r="K350" s="18" t="s">
        <v>105</v>
      </c>
      <c r="L350" s="7"/>
      <c r="M350" s="19"/>
      <c r="N350" s="35"/>
      <c r="O350" s="35"/>
      <c r="P350" s="35">
        <f t="shared" si="23"/>
        <v>0</v>
      </c>
      <c r="Q350" s="20"/>
      <c r="R350" s="7"/>
    </row>
    <row r="351" spans="1:18" s="9" customFormat="1" ht="18.75" x14ac:dyDescent="0.3">
      <c r="A351" s="19">
        <v>46259</v>
      </c>
      <c r="B351" s="17">
        <f t="shared" si="25"/>
        <v>0</v>
      </c>
      <c r="C351" s="93"/>
      <c r="D351" s="96"/>
      <c r="E351" s="104"/>
      <c r="F351" s="100">
        <f t="shared" si="24"/>
        <v>14.328522613065326</v>
      </c>
      <c r="G351" s="93">
        <v>19.059999999999999</v>
      </c>
      <c r="H351" s="96"/>
      <c r="I351" s="99"/>
      <c r="J351" s="17">
        <f t="shared" si="22"/>
        <v>11103.463728643208</v>
      </c>
      <c r="K351" s="18" t="s">
        <v>105</v>
      </c>
      <c r="L351" s="7"/>
      <c r="M351" s="19"/>
      <c r="N351" s="35"/>
      <c r="O351" s="35"/>
      <c r="P351" s="35">
        <f t="shared" si="23"/>
        <v>0</v>
      </c>
      <c r="Q351" s="20"/>
      <c r="R351" s="7"/>
    </row>
    <row r="352" spans="1:18" s="9" customFormat="1" ht="18.75" x14ac:dyDescent="0.3">
      <c r="A352" s="19">
        <v>46259</v>
      </c>
      <c r="B352" s="17">
        <f t="shared" si="25"/>
        <v>0</v>
      </c>
      <c r="C352" s="93"/>
      <c r="D352" s="96"/>
      <c r="E352" s="104"/>
      <c r="F352" s="100">
        <f t="shared" si="24"/>
        <v>1563.0418492462311</v>
      </c>
      <c r="G352" s="93">
        <v>2079.1799999999998</v>
      </c>
      <c r="H352" s="96"/>
      <c r="I352" s="99"/>
      <c r="J352" s="17">
        <f t="shared" si="22"/>
        <v>9540.4218793969776</v>
      </c>
      <c r="K352" s="18" t="s">
        <v>481</v>
      </c>
      <c r="L352" s="7"/>
      <c r="M352" s="19"/>
      <c r="N352" s="35"/>
      <c r="O352" s="35"/>
      <c r="P352" s="35">
        <f t="shared" si="23"/>
        <v>0</v>
      </c>
      <c r="Q352" s="20"/>
      <c r="R352" s="7"/>
    </row>
    <row r="353" spans="1:18" s="9" customFormat="1" ht="18.75" x14ac:dyDescent="0.3">
      <c r="A353" s="19">
        <v>46259</v>
      </c>
      <c r="B353" s="17">
        <f t="shared" si="25"/>
        <v>6.5854070351758791</v>
      </c>
      <c r="C353" s="93">
        <v>8.76</v>
      </c>
      <c r="D353" s="96"/>
      <c r="E353" s="104"/>
      <c r="F353" s="100">
        <f t="shared" si="24"/>
        <v>0</v>
      </c>
      <c r="G353" s="93"/>
      <c r="H353" s="96"/>
      <c r="I353" s="99"/>
      <c r="J353" s="17">
        <f t="shared" si="22"/>
        <v>9547.0072864321537</v>
      </c>
      <c r="K353" s="18" t="s">
        <v>225</v>
      </c>
      <c r="L353" s="7"/>
      <c r="M353" s="19"/>
      <c r="N353" s="35"/>
      <c r="O353" s="35"/>
      <c r="P353" s="35">
        <f t="shared" si="23"/>
        <v>0</v>
      </c>
      <c r="Q353" s="20"/>
      <c r="R353" s="7"/>
    </row>
    <row r="354" spans="1:18" s="9" customFormat="1" ht="18.75" x14ac:dyDescent="0.3">
      <c r="A354" s="19">
        <v>46260</v>
      </c>
      <c r="B354" s="17">
        <f t="shared" si="25"/>
        <v>3634.6034170854268</v>
      </c>
      <c r="C354" s="93">
        <v>4834.8</v>
      </c>
      <c r="D354" s="96"/>
      <c r="E354" s="104"/>
      <c r="F354" s="100">
        <f t="shared" si="24"/>
        <v>0</v>
      </c>
      <c r="G354" s="93"/>
      <c r="H354" s="96"/>
      <c r="I354" s="99"/>
      <c r="J354" s="17">
        <f t="shared" si="22"/>
        <v>13181.610703517581</v>
      </c>
      <c r="K354" s="18" t="s">
        <v>558</v>
      </c>
      <c r="L354" s="7"/>
      <c r="M354" s="19"/>
      <c r="N354" s="35"/>
      <c r="O354" s="35"/>
      <c r="P354" s="35">
        <f t="shared" si="23"/>
        <v>0</v>
      </c>
      <c r="Q354" s="20"/>
      <c r="R354" s="7"/>
    </row>
    <row r="355" spans="1:18" s="9" customFormat="1" ht="18.75" x14ac:dyDescent="0.3">
      <c r="A355" s="19">
        <v>46260</v>
      </c>
      <c r="B355" s="17">
        <f t="shared" si="25"/>
        <v>17.00478391959799</v>
      </c>
      <c r="C355" s="93">
        <v>22.62</v>
      </c>
      <c r="D355" s="96"/>
      <c r="E355" s="104"/>
      <c r="F355" s="100">
        <f t="shared" si="24"/>
        <v>0</v>
      </c>
      <c r="G355" s="93"/>
      <c r="H355" s="96"/>
      <c r="I355" s="99"/>
      <c r="J355" s="17">
        <f t="shared" si="22"/>
        <v>13198.615487437179</v>
      </c>
      <c r="K355" s="18" t="s">
        <v>225</v>
      </c>
      <c r="L355" s="7"/>
      <c r="M355" s="19"/>
      <c r="N355" s="35"/>
      <c r="O355" s="35"/>
      <c r="P355" s="35">
        <f t="shared" si="23"/>
        <v>0</v>
      </c>
      <c r="Q355" s="20"/>
      <c r="R355" s="7"/>
    </row>
    <row r="356" spans="1:18" s="9" customFormat="1" ht="18.75" x14ac:dyDescent="0.3">
      <c r="A356" s="19">
        <v>46260</v>
      </c>
      <c r="B356" s="17">
        <f t="shared" si="25"/>
        <v>0</v>
      </c>
      <c r="C356" s="93"/>
      <c r="D356" s="96"/>
      <c r="E356" s="104"/>
      <c r="F356" s="100">
        <f t="shared" si="24"/>
        <v>44.158311557788949</v>
      </c>
      <c r="G356" s="93">
        <v>58.74</v>
      </c>
      <c r="H356" s="96"/>
      <c r="I356" s="99"/>
      <c r="J356" s="17">
        <f t="shared" si="22"/>
        <v>13154.45717587939</v>
      </c>
      <c r="K356" s="18" t="s">
        <v>707</v>
      </c>
      <c r="L356" s="7"/>
      <c r="M356" s="19"/>
      <c r="N356" s="35"/>
      <c r="O356" s="35"/>
      <c r="P356" s="35">
        <f t="shared" si="23"/>
        <v>0</v>
      </c>
      <c r="Q356" s="20"/>
      <c r="R356" s="7"/>
    </row>
    <row r="357" spans="1:18" s="9" customFormat="1" ht="18.75" x14ac:dyDescent="0.3">
      <c r="A357" s="19">
        <v>46260</v>
      </c>
      <c r="B357" s="17">
        <f t="shared" si="25"/>
        <v>0</v>
      </c>
      <c r="C357" s="93"/>
      <c r="D357" s="96"/>
      <c r="E357" s="104"/>
      <c r="F357" s="100">
        <f t="shared" si="24"/>
        <v>248.83967839195978</v>
      </c>
      <c r="G357" s="93">
        <v>331.01</v>
      </c>
      <c r="H357" s="96"/>
      <c r="I357" s="99"/>
      <c r="J357" s="17">
        <f t="shared" si="22"/>
        <v>12905.61749748743</v>
      </c>
      <c r="K357" s="18" t="s">
        <v>105</v>
      </c>
      <c r="L357" s="7"/>
      <c r="M357" s="19"/>
      <c r="N357" s="35"/>
      <c r="O357" s="35"/>
      <c r="P357" s="35">
        <f t="shared" si="23"/>
        <v>0</v>
      </c>
      <c r="Q357" s="20"/>
      <c r="R357" s="7"/>
    </row>
    <row r="358" spans="1:18" s="9" customFormat="1" ht="18.75" x14ac:dyDescent="0.3">
      <c r="A358" s="19">
        <v>46260</v>
      </c>
      <c r="B358" s="17">
        <f t="shared" si="25"/>
        <v>0</v>
      </c>
      <c r="C358" s="93"/>
      <c r="D358" s="96"/>
      <c r="E358" s="104"/>
      <c r="F358" s="100">
        <f t="shared" si="24"/>
        <v>7.8258090452261309</v>
      </c>
      <c r="G358" s="93">
        <v>10.41</v>
      </c>
      <c r="H358" s="96"/>
      <c r="I358" s="99"/>
      <c r="J358" s="17">
        <f t="shared" si="22"/>
        <v>12897.791688442205</v>
      </c>
      <c r="K358" s="18" t="s">
        <v>105</v>
      </c>
      <c r="L358" s="7"/>
      <c r="M358" s="19"/>
      <c r="N358" s="35"/>
      <c r="O358" s="35"/>
      <c r="P358" s="35">
        <f t="shared" si="23"/>
        <v>0</v>
      </c>
      <c r="Q358" s="20"/>
      <c r="R358" s="7"/>
    </row>
    <row r="359" spans="1:18" s="9" customFormat="1" ht="18.75" x14ac:dyDescent="0.3">
      <c r="A359" s="19">
        <v>46260</v>
      </c>
      <c r="B359" s="17">
        <f t="shared" si="25"/>
        <v>19.936643216080402</v>
      </c>
      <c r="C359" s="93">
        <v>26.52</v>
      </c>
      <c r="D359" s="96"/>
      <c r="E359" s="104"/>
      <c r="F359" s="100">
        <f t="shared" si="24"/>
        <v>0</v>
      </c>
      <c r="G359" s="93"/>
      <c r="H359" s="96"/>
      <c r="I359" s="99"/>
      <c r="J359" s="17">
        <f t="shared" si="22"/>
        <v>12917.728331658285</v>
      </c>
      <c r="K359" s="18" t="s">
        <v>225</v>
      </c>
      <c r="L359" s="7"/>
      <c r="M359" s="19"/>
      <c r="N359" s="35"/>
      <c r="O359" s="35"/>
      <c r="P359" s="35">
        <f t="shared" si="23"/>
        <v>0</v>
      </c>
      <c r="Q359" s="20"/>
      <c r="R359" s="7"/>
    </row>
    <row r="360" spans="1:18" s="9" customFormat="1" ht="18.75" x14ac:dyDescent="0.3">
      <c r="A360" s="19">
        <v>46261</v>
      </c>
      <c r="B360" s="17">
        <f t="shared" si="25"/>
        <v>0</v>
      </c>
      <c r="C360" s="93"/>
      <c r="D360" s="96"/>
      <c r="E360" s="104"/>
      <c r="F360" s="100">
        <f t="shared" si="24"/>
        <v>475.33708542713566</v>
      </c>
      <c r="G360" s="93">
        <v>632.29999999999995</v>
      </c>
      <c r="H360" s="96"/>
      <c r="I360" s="99"/>
      <c r="J360" s="17">
        <f t="shared" si="22"/>
        <v>12442.391246231149</v>
      </c>
      <c r="K360" s="18" t="s">
        <v>105</v>
      </c>
      <c r="L360" s="7"/>
      <c r="M360" s="19"/>
      <c r="N360" s="35"/>
      <c r="O360" s="35"/>
      <c r="P360" s="35">
        <f t="shared" si="23"/>
        <v>0</v>
      </c>
      <c r="Q360" s="20"/>
      <c r="R360" s="7"/>
    </row>
    <row r="361" spans="1:18" s="9" customFormat="1" ht="18.75" x14ac:dyDescent="0.3">
      <c r="A361" s="19">
        <v>46261</v>
      </c>
      <c r="B361" s="17">
        <f t="shared" si="25"/>
        <v>0</v>
      </c>
      <c r="C361" s="93"/>
      <c r="D361" s="96"/>
      <c r="E361" s="104"/>
      <c r="F361" s="100">
        <f t="shared" si="24"/>
        <v>224.14440201005027</v>
      </c>
      <c r="G361" s="93">
        <v>298.16000000000003</v>
      </c>
      <c r="H361" s="96"/>
      <c r="I361" s="99"/>
      <c r="J361" s="17">
        <f t="shared" si="22"/>
        <v>12218.246844221099</v>
      </c>
      <c r="K361" s="18" t="s">
        <v>105</v>
      </c>
      <c r="L361" s="7"/>
      <c r="M361" s="19"/>
      <c r="N361" s="35"/>
      <c r="O361" s="35"/>
      <c r="P361" s="35">
        <f t="shared" si="23"/>
        <v>0</v>
      </c>
      <c r="Q361" s="20"/>
      <c r="R361" s="7"/>
    </row>
    <row r="362" spans="1:18" s="9" customFormat="1" ht="18.75" x14ac:dyDescent="0.3">
      <c r="A362" s="19">
        <v>46261</v>
      </c>
      <c r="B362" s="17">
        <f t="shared" si="25"/>
        <v>0</v>
      </c>
      <c r="C362" s="93"/>
      <c r="D362" s="96"/>
      <c r="E362" s="104"/>
      <c r="F362" s="100">
        <f t="shared" si="24"/>
        <v>156.88454271356784</v>
      </c>
      <c r="G362" s="93">
        <v>208.69</v>
      </c>
      <c r="H362" s="96"/>
      <c r="I362" s="99"/>
      <c r="J362" s="17">
        <f t="shared" si="22"/>
        <v>12061.362301507532</v>
      </c>
      <c r="K362" s="18" t="s">
        <v>105</v>
      </c>
      <c r="L362" s="7"/>
      <c r="M362" s="19"/>
      <c r="N362" s="35"/>
      <c r="O362" s="35"/>
      <c r="P362" s="35">
        <f t="shared" si="23"/>
        <v>0</v>
      </c>
      <c r="Q362" s="20"/>
      <c r="R362" s="7"/>
    </row>
    <row r="363" spans="1:18" s="9" customFormat="1" ht="18.75" x14ac:dyDescent="0.3">
      <c r="A363" s="19">
        <v>46261</v>
      </c>
      <c r="B363" s="17">
        <f t="shared" si="25"/>
        <v>0</v>
      </c>
      <c r="C363" s="93"/>
      <c r="D363" s="96"/>
      <c r="E363" s="104"/>
      <c r="F363" s="100">
        <f t="shared" si="24"/>
        <v>3316.759798994975</v>
      </c>
      <c r="G363" s="93">
        <v>4412</v>
      </c>
      <c r="H363" s="96"/>
      <c r="I363" s="99"/>
      <c r="J363" s="17">
        <f t="shared" si="22"/>
        <v>8744.6025025125564</v>
      </c>
      <c r="K363" s="18" t="s">
        <v>481</v>
      </c>
      <c r="L363" s="7"/>
      <c r="M363" s="19"/>
      <c r="N363" s="35"/>
      <c r="O363" s="35"/>
      <c r="P363" s="35">
        <f t="shared" si="23"/>
        <v>0</v>
      </c>
      <c r="Q363" s="20"/>
      <c r="R363" s="7"/>
    </row>
    <row r="364" spans="1:18" s="9" customFormat="1" ht="18.75" x14ac:dyDescent="0.3">
      <c r="A364" s="19">
        <v>46261</v>
      </c>
      <c r="B364" s="17">
        <f t="shared" si="25"/>
        <v>17.41073366834171</v>
      </c>
      <c r="C364" s="93">
        <v>23.16</v>
      </c>
      <c r="D364" s="96"/>
      <c r="E364" s="104"/>
      <c r="F364" s="100">
        <f t="shared" si="24"/>
        <v>0</v>
      </c>
      <c r="G364" s="93"/>
      <c r="H364" s="96"/>
      <c r="I364" s="99"/>
      <c r="J364" s="17">
        <f t="shared" si="22"/>
        <v>8762.0132361808974</v>
      </c>
      <c r="K364" s="18" t="s">
        <v>225</v>
      </c>
      <c r="L364" s="7"/>
      <c r="M364" s="19"/>
      <c r="N364" s="35"/>
      <c r="O364" s="35"/>
      <c r="P364" s="35">
        <f t="shared" si="23"/>
        <v>0</v>
      </c>
      <c r="Q364" s="20"/>
      <c r="R364" s="7"/>
    </row>
    <row r="365" spans="1:18" s="9" customFormat="1" ht="18.75" x14ac:dyDescent="0.3">
      <c r="A365" s="19">
        <v>46261</v>
      </c>
      <c r="B365" s="17">
        <f t="shared" si="25"/>
        <v>16.801809045226129</v>
      </c>
      <c r="C365" s="93">
        <v>22.35</v>
      </c>
      <c r="D365" s="96"/>
      <c r="E365" s="104"/>
      <c r="F365" s="100">
        <f t="shared" si="24"/>
        <v>0</v>
      </c>
      <c r="G365" s="93"/>
      <c r="H365" s="96"/>
      <c r="I365" s="99"/>
      <c r="J365" s="17">
        <f t="shared" si="22"/>
        <v>8778.8150452261234</v>
      </c>
      <c r="K365" s="18" t="s">
        <v>225</v>
      </c>
      <c r="L365" s="7"/>
      <c r="M365" s="19"/>
      <c r="N365" s="35"/>
      <c r="O365" s="35"/>
      <c r="P365" s="35">
        <f t="shared" si="23"/>
        <v>0</v>
      </c>
      <c r="Q365" s="20"/>
      <c r="R365" s="7"/>
    </row>
    <row r="366" spans="1:18" s="9" customFormat="1" ht="18.75" x14ac:dyDescent="0.3">
      <c r="A366" s="19">
        <v>46262</v>
      </c>
      <c r="B366" s="17">
        <f t="shared" si="25"/>
        <v>3428.2080402010051</v>
      </c>
      <c r="C366" s="93">
        <v>4560.25</v>
      </c>
      <c r="D366" s="96"/>
      <c r="E366" s="104"/>
      <c r="F366" s="100">
        <f t="shared" si="24"/>
        <v>0</v>
      </c>
      <c r="G366" s="93"/>
      <c r="H366" s="96"/>
      <c r="I366" s="99"/>
      <c r="J366" s="17">
        <f t="shared" si="22"/>
        <v>12207.023085427129</v>
      </c>
      <c r="K366" s="18" t="s">
        <v>558</v>
      </c>
      <c r="L366" s="7"/>
      <c r="M366" s="19"/>
      <c r="N366" s="35"/>
      <c r="O366" s="35"/>
      <c r="P366" s="35">
        <f t="shared" si="23"/>
        <v>0</v>
      </c>
      <c r="Q366" s="20"/>
      <c r="R366" s="7"/>
    </row>
    <row r="367" spans="1:18" s="9" customFormat="1" ht="18.75" x14ac:dyDescent="0.3">
      <c r="A367" s="19">
        <v>46262</v>
      </c>
      <c r="B367" s="17">
        <f t="shared" si="25"/>
        <v>34.979336683417088</v>
      </c>
      <c r="C367" s="93">
        <v>46.53</v>
      </c>
      <c r="D367" s="96"/>
      <c r="E367" s="104"/>
      <c r="F367" s="100">
        <f t="shared" si="24"/>
        <v>0</v>
      </c>
      <c r="G367" s="93"/>
      <c r="H367" s="96"/>
      <c r="I367" s="99"/>
      <c r="J367" s="17">
        <f t="shared" si="22"/>
        <v>12242.002422110545</v>
      </c>
      <c r="K367" s="18" t="s">
        <v>225</v>
      </c>
      <c r="L367" s="7"/>
      <c r="M367" s="19"/>
      <c r="N367" s="35"/>
      <c r="O367" s="35"/>
      <c r="P367" s="35">
        <f t="shared" si="23"/>
        <v>0</v>
      </c>
      <c r="Q367" s="20"/>
      <c r="R367" s="7"/>
    </row>
    <row r="368" spans="1:18" s="9" customFormat="1" ht="18.75" x14ac:dyDescent="0.3">
      <c r="A368" s="19">
        <v>46262</v>
      </c>
      <c r="B368" s="17">
        <f t="shared" si="25"/>
        <v>0</v>
      </c>
      <c r="C368" s="93"/>
      <c r="D368" s="96"/>
      <c r="E368" s="104"/>
      <c r="F368" s="100">
        <f t="shared" si="24"/>
        <v>309.93511557788946</v>
      </c>
      <c r="G368" s="93">
        <v>412.28</v>
      </c>
      <c r="H368" s="96"/>
      <c r="I368" s="99"/>
      <c r="J368" s="17">
        <f t="shared" si="22"/>
        <v>11932.067306532655</v>
      </c>
      <c r="K368" s="18" t="s">
        <v>105</v>
      </c>
      <c r="L368" s="7"/>
      <c r="M368" s="19"/>
      <c r="N368" s="35"/>
      <c r="O368" s="35"/>
      <c r="P368" s="35">
        <f t="shared" si="23"/>
        <v>0</v>
      </c>
      <c r="Q368" s="20"/>
      <c r="R368" s="7"/>
    </row>
    <row r="369" spans="1:18" s="9" customFormat="1" ht="18.75" x14ac:dyDescent="0.3">
      <c r="A369" s="19">
        <v>46262</v>
      </c>
      <c r="B369" s="17">
        <f t="shared" si="25"/>
        <v>0</v>
      </c>
      <c r="C369" s="93"/>
      <c r="D369" s="96"/>
      <c r="E369" s="104"/>
      <c r="F369" s="100">
        <f t="shared" si="24"/>
        <v>16.440964824120602</v>
      </c>
      <c r="G369" s="93">
        <v>21.87</v>
      </c>
      <c r="H369" s="96"/>
      <c r="I369" s="99"/>
      <c r="J369" s="17">
        <f t="shared" si="22"/>
        <v>11915.626341708536</v>
      </c>
      <c r="K369" s="18" t="s">
        <v>105</v>
      </c>
      <c r="L369" s="7"/>
      <c r="M369" s="19"/>
      <c r="N369" s="35"/>
      <c r="O369" s="35"/>
      <c r="P369" s="35">
        <f t="shared" si="23"/>
        <v>0</v>
      </c>
      <c r="Q369" s="20"/>
      <c r="R369" s="7"/>
    </row>
    <row r="370" spans="1:18" s="9" customFormat="1" ht="18.75" x14ac:dyDescent="0.3">
      <c r="A370" s="19">
        <v>46265</v>
      </c>
      <c r="B370" s="17">
        <f t="shared" si="25"/>
        <v>37.565386934673363</v>
      </c>
      <c r="C370" s="93">
        <v>49.97</v>
      </c>
      <c r="D370" s="96"/>
      <c r="E370" s="104"/>
      <c r="F370" s="100">
        <f t="shared" si="24"/>
        <v>0</v>
      </c>
      <c r="G370" s="93"/>
      <c r="H370" s="96"/>
      <c r="I370" s="99"/>
      <c r="J370" s="17">
        <f t="shared" si="22"/>
        <v>11953.191728643209</v>
      </c>
      <c r="K370" s="18" t="s">
        <v>279</v>
      </c>
      <c r="L370" s="7"/>
      <c r="M370" s="19"/>
      <c r="N370" s="35"/>
      <c r="O370" s="35"/>
      <c r="P370" s="35">
        <f t="shared" si="23"/>
        <v>0</v>
      </c>
      <c r="Q370" s="20"/>
      <c r="R370" s="7"/>
    </row>
    <row r="371" spans="1:18" s="9" customFormat="1" ht="18.75" x14ac:dyDescent="0.3">
      <c r="A371" s="19">
        <v>46265</v>
      </c>
      <c r="B371" s="17">
        <f t="shared" si="25"/>
        <v>200.00542713567839</v>
      </c>
      <c r="C371" s="93">
        <v>266.05</v>
      </c>
      <c r="D371" s="96"/>
      <c r="E371" s="104"/>
      <c r="F371" s="100">
        <f t="shared" si="24"/>
        <v>0</v>
      </c>
      <c r="G371" s="93"/>
      <c r="H371" s="96"/>
      <c r="I371" s="99"/>
      <c r="J371" s="17">
        <f t="shared" si="22"/>
        <v>12153.197155778887</v>
      </c>
      <c r="K371" s="18" t="s">
        <v>683</v>
      </c>
      <c r="L371" s="7"/>
      <c r="M371" s="19"/>
      <c r="N371" s="35"/>
      <c r="O371" s="35"/>
      <c r="P371" s="35">
        <f t="shared" si="23"/>
        <v>0</v>
      </c>
      <c r="Q371" s="20"/>
      <c r="R371" s="7"/>
    </row>
    <row r="372" spans="1:18" s="9" customFormat="1" ht="18.75" x14ac:dyDescent="0.3">
      <c r="A372" s="19">
        <v>46265</v>
      </c>
      <c r="B372" s="17">
        <f t="shared" si="25"/>
        <v>12.193527638190954</v>
      </c>
      <c r="C372" s="93">
        <v>16.22</v>
      </c>
      <c r="D372" s="96"/>
      <c r="E372" s="104"/>
      <c r="F372" s="100">
        <f t="shared" si="24"/>
        <v>0</v>
      </c>
      <c r="G372" s="93"/>
      <c r="H372" s="96"/>
      <c r="I372" s="99"/>
      <c r="J372" s="17">
        <f t="shared" si="22"/>
        <v>12165.390683417078</v>
      </c>
      <c r="K372" s="18" t="s">
        <v>225</v>
      </c>
      <c r="L372" s="7"/>
      <c r="M372" s="19"/>
      <c r="N372" s="35"/>
      <c r="O372" s="35"/>
      <c r="P372" s="35">
        <f t="shared" si="23"/>
        <v>0</v>
      </c>
      <c r="Q372" s="20"/>
      <c r="R372" s="7"/>
    </row>
    <row r="373" spans="1:18" s="9" customFormat="1" ht="18.75" x14ac:dyDescent="0.3">
      <c r="A373" s="19">
        <v>46265</v>
      </c>
      <c r="B373" s="17">
        <f t="shared" si="25"/>
        <v>0</v>
      </c>
      <c r="C373" s="93"/>
      <c r="D373" s="96"/>
      <c r="E373" s="104"/>
      <c r="F373" s="100">
        <f t="shared" si="24"/>
        <v>382.38211055276383</v>
      </c>
      <c r="G373" s="93">
        <v>508.65</v>
      </c>
      <c r="H373" s="96"/>
      <c r="I373" s="99"/>
      <c r="J373" s="17">
        <f t="shared" si="22"/>
        <v>11783.008572864313</v>
      </c>
      <c r="K373" s="18" t="s">
        <v>105</v>
      </c>
      <c r="L373" s="7"/>
      <c r="M373" s="19"/>
      <c r="N373" s="35"/>
      <c r="O373" s="35"/>
      <c r="P373" s="35">
        <f t="shared" si="23"/>
        <v>0</v>
      </c>
      <c r="Q373" s="20"/>
      <c r="R373" s="7"/>
    </row>
    <row r="374" spans="1:18" s="9" customFormat="1" ht="18.75" x14ac:dyDescent="0.3">
      <c r="A374" s="19">
        <v>46265</v>
      </c>
      <c r="B374" s="17">
        <f t="shared" si="25"/>
        <v>0</v>
      </c>
      <c r="C374" s="93"/>
      <c r="D374" s="96"/>
      <c r="E374" s="104"/>
      <c r="F374" s="100">
        <f t="shared" si="24"/>
        <v>2773.3434371859294</v>
      </c>
      <c r="G374" s="93">
        <v>3689.14</v>
      </c>
      <c r="H374" s="96"/>
      <c r="I374" s="99"/>
      <c r="J374" s="17">
        <f t="shared" si="22"/>
        <v>9009.6651356783841</v>
      </c>
      <c r="K374" s="18" t="s">
        <v>481</v>
      </c>
      <c r="L374" s="7"/>
      <c r="M374" s="19"/>
      <c r="N374" s="35"/>
      <c r="O374" s="35"/>
      <c r="P374" s="35">
        <f t="shared" si="23"/>
        <v>0</v>
      </c>
      <c r="Q374" s="20"/>
      <c r="R374" s="7"/>
    </row>
    <row r="375" spans="1:18" s="9" customFormat="1" ht="18.75" x14ac:dyDescent="0.3">
      <c r="A375" s="19">
        <v>46266</v>
      </c>
      <c r="B375" s="17">
        <f t="shared" si="25"/>
        <v>0</v>
      </c>
      <c r="C375" s="93"/>
      <c r="D375" s="96"/>
      <c r="E375" s="104"/>
      <c r="F375" s="100">
        <f t="shared" si="24"/>
        <v>189.69881407035177</v>
      </c>
      <c r="G375" s="93">
        <v>252.34</v>
      </c>
      <c r="H375" s="96"/>
      <c r="I375" s="99"/>
      <c r="J375" s="17">
        <f t="shared" si="22"/>
        <v>8819.9663216080316</v>
      </c>
      <c r="K375" s="18" t="s">
        <v>105</v>
      </c>
      <c r="L375" s="7"/>
      <c r="M375" s="19"/>
      <c r="N375" s="35"/>
      <c r="O375" s="35"/>
      <c r="P375" s="35">
        <f t="shared" si="23"/>
        <v>0</v>
      </c>
      <c r="Q375" s="20"/>
      <c r="R375" s="7"/>
    </row>
    <row r="376" spans="1:18" s="9" customFormat="1" ht="18.75" x14ac:dyDescent="0.3">
      <c r="A376" s="19">
        <v>46266</v>
      </c>
      <c r="B376" s="17">
        <f t="shared" si="25"/>
        <v>0</v>
      </c>
      <c r="C376" s="93"/>
      <c r="D376" s="96"/>
      <c r="E376" s="104"/>
      <c r="F376" s="100">
        <f t="shared" si="24"/>
        <v>3.2551155778894474</v>
      </c>
      <c r="G376" s="93">
        <v>4.33</v>
      </c>
      <c r="H376" s="96"/>
      <c r="I376" s="99"/>
      <c r="J376" s="17">
        <f t="shared" si="22"/>
        <v>8816.7112060301424</v>
      </c>
      <c r="K376" s="18" t="s">
        <v>105</v>
      </c>
      <c r="L376" s="7"/>
      <c r="M376" s="19"/>
      <c r="N376" s="35"/>
      <c r="O376" s="35"/>
      <c r="P376" s="35">
        <f t="shared" si="23"/>
        <v>0</v>
      </c>
      <c r="Q376" s="20"/>
      <c r="R376" s="7"/>
    </row>
    <row r="377" spans="1:18" s="9" customFormat="1" ht="18.75" x14ac:dyDescent="0.3">
      <c r="A377" s="19">
        <v>46266</v>
      </c>
      <c r="B377" s="17">
        <f t="shared" si="25"/>
        <v>0</v>
      </c>
      <c r="C377" s="93"/>
      <c r="D377" s="96"/>
      <c r="E377" s="104"/>
      <c r="F377" s="100">
        <f t="shared" si="24"/>
        <v>35.069547738693466</v>
      </c>
      <c r="G377" s="93">
        <v>46.65</v>
      </c>
      <c r="H377" s="96"/>
      <c r="I377" s="99"/>
      <c r="J377" s="17">
        <f t="shared" si="22"/>
        <v>8781.6416582914499</v>
      </c>
      <c r="K377" s="18" t="s">
        <v>105</v>
      </c>
      <c r="L377" s="7"/>
      <c r="M377" s="19"/>
      <c r="N377" s="35"/>
      <c r="O377" s="35"/>
      <c r="P377" s="35">
        <f t="shared" si="23"/>
        <v>0</v>
      </c>
      <c r="Q377" s="20"/>
      <c r="R377" s="7"/>
    </row>
    <row r="378" spans="1:18" s="9" customFormat="1" ht="18.75" x14ac:dyDescent="0.3">
      <c r="A378" s="19">
        <v>46266</v>
      </c>
      <c r="B378" s="17">
        <f t="shared" si="25"/>
        <v>0</v>
      </c>
      <c r="C378" s="93"/>
      <c r="D378" s="96"/>
      <c r="E378" s="104"/>
      <c r="F378" s="100">
        <f t="shared" si="24"/>
        <v>54.810733668341712</v>
      </c>
      <c r="G378" s="93">
        <v>72.91</v>
      </c>
      <c r="H378" s="96"/>
      <c r="I378" s="99"/>
      <c r="J378" s="17">
        <f t="shared" si="22"/>
        <v>8726.8309246231074</v>
      </c>
      <c r="K378" s="18" t="s">
        <v>105</v>
      </c>
      <c r="L378" s="7"/>
      <c r="M378" s="19"/>
      <c r="N378" s="35"/>
      <c r="O378" s="35"/>
      <c r="P378" s="35">
        <f t="shared" si="23"/>
        <v>0</v>
      </c>
      <c r="Q378" s="20"/>
      <c r="R378" s="7"/>
    </row>
    <row r="379" spans="1:18" s="9" customFormat="1" ht="18.75" x14ac:dyDescent="0.3">
      <c r="A379" s="19">
        <v>46266</v>
      </c>
      <c r="B379" s="17">
        <f t="shared" si="25"/>
        <v>0</v>
      </c>
      <c r="C379" s="93"/>
      <c r="D379" s="96"/>
      <c r="E379" s="104"/>
      <c r="F379" s="100">
        <f t="shared" si="24"/>
        <v>252.55336683417087</v>
      </c>
      <c r="G379" s="93">
        <v>335.95</v>
      </c>
      <c r="H379" s="96"/>
      <c r="I379" s="99"/>
      <c r="J379" s="17">
        <f t="shared" si="22"/>
        <v>8474.277557788937</v>
      </c>
      <c r="K379" s="18" t="s">
        <v>105</v>
      </c>
      <c r="L379" s="7"/>
      <c r="M379" s="19"/>
      <c r="N379" s="35"/>
      <c r="O379" s="35"/>
      <c r="P379" s="35">
        <f t="shared" si="23"/>
        <v>0</v>
      </c>
      <c r="Q379" s="20"/>
      <c r="R379" s="7"/>
    </row>
    <row r="380" spans="1:18" s="9" customFormat="1" ht="18.75" x14ac:dyDescent="0.3">
      <c r="A380" s="19">
        <v>46266</v>
      </c>
      <c r="B380" s="17">
        <f t="shared" si="25"/>
        <v>0</v>
      </c>
      <c r="C380" s="93"/>
      <c r="D380" s="96"/>
      <c r="E380" s="104"/>
      <c r="F380" s="100">
        <f t="shared" si="24"/>
        <v>37.986371859296483</v>
      </c>
      <c r="G380" s="93">
        <v>50.53</v>
      </c>
      <c r="H380" s="96"/>
      <c r="I380" s="99"/>
      <c r="J380" s="17">
        <f t="shared" si="22"/>
        <v>8436.2911859296401</v>
      </c>
      <c r="K380" s="18" t="s">
        <v>105</v>
      </c>
      <c r="L380" s="7"/>
      <c r="M380" s="19"/>
      <c r="N380" s="35"/>
      <c r="O380" s="35"/>
      <c r="P380" s="35">
        <f t="shared" si="23"/>
        <v>0</v>
      </c>
      <c r="Q380" s="20"/>
      <c r="R380" s="7"/>
    </row>
    <row r="381" spans="1:18" s="9" customFormat="1" ht="18.75" x14ac:dyDescent="0.3">
      <c r="A381" s="19">
        <v>46267</v>
      </c>
      <c r="B381" s="17">
        <f t="shared" si="25"/>
        <v>3426.0354572864321</v>
      </c>
      <c r="C381" s="93">
        <v>4557.3599999999997</v>
      </c>
      <c r="D381" s="96"/>
      <c r="E381" s="104"/>
      <c r="F381" s="100">
        <f t="shared" si="24"/>
        <v>0</v>
      </c>
      <c r="G381" s="93"/>
      <c r="H381" s="96"/>
      <c r="I381" s="99"/>
      <c r="J381" s="17">
        <f t="shared" si="22"/>
        <v>11862.326643216073</v>
      </c>
      <c r="K381" s="18" t="s">
        <v>558</v>
      </c>
      <c r="L381" s="7"/>
      <c r="M381" s="19"/>
      <c r="N381" s="35"/>
      <c r="O381" s="35"/>
      <c r="P381" s="35">
        <f t="shared" si="23"/>
        <v>0</v>
      </c>
      <c r="Q381" s="20"/>
      <c r="R381" s="7"/>
    </row>
    <row r="382" spans="1:18" s="9" customFormat="1" ht="18.75" x14ac:dyDescent="0.3">
      <c r="A382" s="19">
        <v>46267</v>
      </c>
      <c r="B382" s="17">
        <f t="shared" si="25"/>
        <v>0</v>
      </c>
      <c r="C382" s="93"/>
      <c r="D382" s="96"/>
      <c r="E382" s="104"/>
      <c r="F382" s="100">
        <f t="shared" si="24"/>
        <v>113.03445226130654</v>
      </c>
      <c r="G382" s="93">
        <v>150.36000000000001</v>
      </c>
      <c r="H382" s="96"/>
      <c r="I382" s="99"/>
      <c r="J382" s="17">
        <f t="shared" si="22"/>
        <v>11749.292190954766</v>
      </c>
      <c r="K382" s="18" t="s">
        <v>105</v>
      </c>
      <c r="L382" s="7"/>
      <c r="M382" s="19"/>
      <c r="N382" s="35"/>
      <c r="O382" s="35"/>
      <c r="P382" s="35">
        <f t="shared" si="23"/>
        <v>0</v>
      </c>
      <c r="Q382" s="20"/>
      <c r="R382" s="7"/>
    </row>
    <row r="383" spans="1:18" s="9" customFormat="1" ht="18.75" x14ac:dyDescent="0.3">
      <c r="A383" s="19">
        <v>46267</v>
      </c>
      <c r="B383" s="17">
        <f t="shared" si="25"/>
        <v>0</v>
      </c>
      <c r="C383" s="93"/>
      <c r="D383" s="96"/>
      <c r="E383" s="104"/>
      <c r="F383" s="100">
        <f t="shared" si="24"/>
        <v>2176.9355979899497</v>
      </c>
      <c r="G383" s="93">
        <v>2895.79</v>
      </c>
      <c r="H383" s="96"/>
      <c r="I383" s="99"/>
      <c r="J383" s="17">
        <f t="shared" si="22"/>
        <v>9572.3565929648157</v>
      </c>
      <c r="K383" s="18" t="s">
        <v>481</v>
      </c>
      <c r="L383" s="7"/>
      <c r="M383" s="19"/>
      <c r="N383" s="35"/>
      <c r="O383" s="35"/>
      <c r="P383" s="35">
        <f t="shared" si="23"/>
        <v>0</v>
      </c>
      <c r="Q383" s="20"/>
      <c r="R383" s="7"/>
    </row>
    <row r="384" spans="1:18" s="9" customFormat="1" ht="18.75" x14ac:dyDescent="0.3">
      <c r="A384" s="19">
        <v>46267</v>
      </c>
      <c r="B384" s="17">
        <f t="shared" si="25"/>
        <v>0</v>
      </c>
      <c r="C384" s="93"/>
      <c r="D384" s="96"/>
      <c r="E384" s="104"/>
      <c r="F384" s="100">
        <f t="shared" si="24"/>
        <v>249.12534673366835</v>
      </c>
      <c r="G384" s="93">
        <v>331.39</v>
      </c>
      <c r="H384" s="96"/>
      <c r="I384" s="99"/>
      <c r="J384" s="17">
        <f t="shared" si="22"/>
        <v>9323.2312462311475</v>
      </c>
      <c r="K384" s="18" t="s">
        <v>105</v>
      </c>
      <c r="L384" s="7"/>
      <c r="M384" s="19"/>
      <c r="N384" s="35"/>
      <c r="O384" s="35"/>
      <c r="P384" s="35">
        <f t="shared" si="23"/>
        <v>0</v>
      </c>
      <c r="Q384" s="20"/>
      <c r="R384" s="7"/>
    </row>
    <row r="385" spans="1:18" s="9" customFormat="1" ht="18.75" x14ac:dyDescent="0.3">
      <c r="A385" s="19">
        <v>46267</v>
      </c>
      <c r="B385" s="17">
        <f t="shared" si="25"/>
        <v>0</v>
      </c>
      <c r="C385" s="93"/>
      <c r="D385" s="96"/>
      <c r="E385" s="104"/>
      <c r="F385" s="100">
        <f t="shared" si="24"/>
        <v>1459.7351557788945</v>
      </c>
      <c r="G385" s="93">
        <v>1941.76</v>
      </c>
      <c r="H385" s="96"/>
      <c r="I385" s="99"/>
      <c r="J385" s="17">
        <f t="shared" si="22"/>
        <v>7863.4960904522532</v>
      </c>
      <c r="K385" s="18" t="s">
        <v>750</v>
      </c>
      <c r="L385" s="7"/>
      <c r="M385" s="19"/>
      <c r="N385" s="35"/>
      <c r="O385" s="35"/>
      <c r="P385" s="35">
        <f t="shared" si="23"/>
        <v>0</v>
      </c>
      <c r="Q385" s="20"/>
      <c r="R385" s="7"/>
    </row>
    <row r="386" spans="1:18" s="9" customFormat="1" ht="18.75" x14ac:dyDescent="0.3">
      <c r="A386" s="19">
        <v>46267</v>
      </c>
      <c r="B386" s="17">
        <f t="shared" si="25"/>
        <v>0</v>
      </c>
      <c r="C386" s="93"/>
      <c r="D386" s="96"/>
      <c r="E386" s="104"/>
      <c r="F386" s="100">
        <f t="shared" si="24"/>
        <v>198.3741105527638</v>
      </c>
      <c r="G386" s="93">
        <v>263.88</v>
      </c>
      <c r="H386" s="96"/>
      <c r="I386" s="99"/>
      <c r="J386" s="17">
        <f t="shared" si="22"/>
        <v>7665.1219798994898</v>
      </c>
      <c r="K386" s="18" t="s">
        <v>751</v>
      </c>
      <c r="L386" s="7"/>
      <c r="M386" s="19"/>
      <c r="N386" s="35"/>
      <c r="O386" s="35"/>
      <c r="P386" s="35">
        <f t="shared" si="23"/>
        <v>0</v>
      </c>
      <c r="Q386" s="20"/>
      <c r="R386" s="7"/>
    </row>
    <row r="387" spans="1:18" s="9" customFormat="1" ht="18.75" x14ac:dyDescent="0.3">
      <c r="A387" s="19">
        <v>46268</v>
      </c>
      <c r="B387" s="17">
        <f t="shared" si="25"/>
        <v>2955.2239597989947</v>
      </c>
      <c r="C387" s="93">
        <v>3931.08</v>
      </c>
      <c r="D387" s="96"/>
      <c r="E387" s="104"/>
      <c r="F387" s="100">
        <f t="shared" si="24"/>
        <v>0</v>
      </c>
      <c r="G387" s="93"/>
      <c r="H387" s="96"/>
      <c r="I387" s="99"/>
      <c r="J387" s="17">
        <f t="shared" si="22"/>
        <v>10620.345939698484</v>
      </c>
      <c r="K387" s="18" t="s">
        <v>558</v>
      </c>
      <c r="L387" s="7"/>
      <c r="M387" s="19"/>
      <c r="N387" s="35"/>
      <c r="O387" s="35"/>
      <c r="P387" s="35">
        <f t="shared" si="23"/>
        <v>0</v>
      </c>
      <c r="Q387" s="20"/>
      <c r="R387" s="7"/>
    </row>
    <row r="388" spans="1:18" s="9" customFormat="1" ht="18.75" x14ac:dyDescent="0.3">
      <c r="A388" s="19">
        <v>46268</v>
      </c>
      <c r="B388" s="17"/>
      <c r="C388" s="93"/>
      <c r="D388" s="96"/>
      <c r="E388" s="104"/>
      <c r="F388" s="100"/>
      <c r="G388" s="93">
        <v>152.44</v>
      </c>
      <c r="H388" s="96"/>
      <c r="I388" s="99"/>
      <c r="J388" s="17"/>
      <c r="K388" s="18"/>
      <c r="L388" s="7"/>
      <c r="M388" s="19"/>
      <c r="N388" s="35"/>
      <c r="O388" s="35"/>
      <c r="P388" s="35"/>
      <c r="Q388" s="20"/>
      <c r="R388" s="7"/>
    </row>
    <row r="389" spans="1:18" s="9" customFormat="1" ht="18.75" x14ac:dyDescent="0.3">
      <c r="A389" s="19">
        <v>46268</v>
      </c>
      <c r="B389" s="17"/>
      <c r="C389" s="93"/>
      <c r="D389" s="96"/>
      <c r="E389" s="104"/>
      <c r="F389" s="100"/>
      <c r="G389" s="93">
        <v>317.14999999999998</v>
      </c>
      <c r="H389" s="96"/>
      <c r="I389" s="99"/>
      <c r="J389" s="17"/>
      <c r="K389" s="18"/>
      <c r="L389" s="7"/>
      <c r="M389" s="19"/>
      <c r="N389" s="35"/>
      <c r="O389" s="35"/>
      <c r="P389" s="35"/>
      <c r="Q389" s="20"/>
      <c r="R389" s="7"/>
    </row>
    <row r="390" spans="1:18" s="9" customFormat="1" ht="18.75" x14ac:dyDescent="0.3">
      <c r="A390" s="19">
        <v>46268</v>
      </c>
      <c r="B390" s="17">
        <f t="shared" si="25"/>
        <v>0</v>
      </c>
      <c r="C390" s="93"/>
      <c r="D390" s="96"/>
      <c r="E390" s="104"/>
      <c r="F390" s="100">
        <f t="shared" si="24"/>
        <v>108.78701507537689</v>
      </c>
      <c r="G390" s="93">
        <v>144.71</v>
      </c>
      <c r="H390" s="96"/>
      <c r="I390" s="99"/>
      <c r="J390" s="17">
        <f>J387+B390-F390</f>
        <v>10511.558924623107</v>
      </c>
      <c r="K390" s="18" t="s">
        <v>105</v>
      </c>
      <c r="L390" s="7"/>
      <c r="M390" s="19"/>
      <c r="N390" s="35"/>
      <c r="O390" s="35"/>
      <c r="P390" s="35">
        <f>P387+N390-O390</f>
        <v>0</v>
      </c>
      <c r="Q390" s="20"/>
      <c r="R390" s="7"/>
    </row>
    <row r="391" spans="1:18" s="9" customFormat="1" ht="18.75" x14ac:dyDescent="0.3">
      <c r="A391" s="19">
        <v>46269</v>
      </c>
      <c r="B391" s="17">
        <f t="shared" si="25"/>
        <v>0</v>
      </c>
      <c r="C391" s="93"/>
      <c r="D391" s="96"/>
      <c r="E391" s="104"/>
      <c r="F391" s="100">
        <f t="shared" si="24"/>
        <v>200.03549748743717</v>
      </c>
      <c r="G391" s="93">
        <v>266.08999999999997</v>
      </c>
      <c r="H391" s="96"/>
      <c r="I391" s="99"/>
      <c r="J391" s="17">
        <f t="shared" si="22"/>
        <v>10311.523427135669</v>
      </c>
      <c r="K391" s="18" t="s">
        <v>105</v>
      </c>
      <c r="L391" s="7"/>
      <c r="M391" s="19"/>
      <c r="N391" s="35"/>
      <c r="O391" s="35"/>
      <c r="P391" s="35">
        <f t="shared" si="23"/>
        <v>0</v>
      </c>
      <c r="Q391" s="20"/>
      <c r="R391" s="7"/>
    </row>
    <row r="392" spans="1:18" s="9" customFormat="1" ht="18.75" x14ac:dyDescent="0.3">
      <c r="A392" s="19">
        <v>46269</v>
      </c>
      <c r="B392" s="17">
        <f t="shared" si="25"/>
        <v>0</v>
      </c>
      <c r="C392" s="93"/>
      <c r="D392" s="96"/>
      <c r="E392" s="104"/>
      <c r="F392" s="100">
        <f t="shared" si="24"/>
        <v>214.34146733668342</v>
      </c>
      <c r="G392" s="93">
        <v>285.12</v>
      </c>
      <c r="H392" s="96"/>
      <c r="I392" s="99"/>
      <c r="J392" s="17">
        <f t="shared" si="22"/>
        <v>10097.181959798985</v>
      </c>
      <c r="K392" s="18" t="s">
        <v>105</v>
      </c>
      <c r="L392" s="7"/>
      <c r="M392" s="19"/>
      <c r="N392" s="35"/>
      <c r="O392" s="35"/>
      <c r="P392" s="35">
        <f t="shared" si="23"/>
        <v>0</v>
      </c>
      <c r="Q392" s="20"/>
      <c r="R392" s="7"/>
    </row>
    <row r="393" spans="1:18" s="9" customFormat="1" ht="18.75" x14ac:dyDescent="0.3">
      <c r="A393" s="19">
        <v>46269</v>
      </c>
      <c r="B393" s="17">
        <f t="shared" si="25"/>
        <v>0</v>
      </c>
      <c r="C393" s="93"/>
      <c r="D393" s="96"/>
      <c r="E393" s="104"/>
      <c r="F393" s="100">
        <f t="shared" si="24"/>
        <v>23.68791959798995</v>
      </c>
      <c r="G393" s="93">
        <v>31.51</v>
      </c>
      <c r="H393" s="96"/>
      <c r="I393" s="99"/>
      <c r="J393" s="17">
        <f t="shared" ref="J393:J456" si="26">J392+B393-F393</f>
        <v>10073.494040200996</v>
      </c>
      <c r="K393" s="18" t="s">
        <v>105</v>
      </c>
      <c r="L393" s="7"/>
      <c r="M393" s="19"/>
      <c r="N393" s="35"/>
      <c r="O393" s="35"/>
      <c r="P393" s="35">
        <f t="shared" ref="P393:P456" si="27">P392+N393-O393</f>
        <v>0</v>
      </c>
      <c r="Q393" s="20"/>
      <c r="R393" s="7"/>
    </row>
    <row r="394" spans="1:18" s="9" customFormat="1" ht="18.75" x14ac:dyDescent="0.3">
      <c r="A394" s="19">
        <v>46269</v>
      </c>
      <c r="B394" s="17">
        <f t="shared" si="25"/>
        <v>134.91063316582915</v>
      </c>
      <c r="C394" s="93">
        <v>179.46</v>
      </c>
      <c r="D394" s="96"/>
      <c r="E394" s="104"/>
      <c r="F394" s="100">
        <f t="shared" si="24"/>
        <v>0</v>
      </c>
      <c r="G394" s="93"/>
      <c r="H394" s="96"/>
      <c r="I394" s="99"/>
      <c r="J394" s="17">
        <f t="shared" si="26"/>
        <v>10208.404673366826</v>
      </c>
      <c r="K394" s="18" t="s">
        <v>766</v>
      </c>
      <c r="L394" s="7"/>
      <c r="M394" s="19"/>
      <c r="N394" s="35"/>
      <c r="O394" s="35"/>
      <c r="P394" s="35">
        <f t="shared" si="27"/>
        <v>0</v>
      </c>
      <c r="Q394" s="20"/>
      <c r="R394" s="7"/>
    </row>
    <row r="395" spans="1:18" s="9" customFormat="1" ht="18.75" x14ac:dyDescent="0.3">
      <c r="A395" s="19">
        <v>46269</v>
      </c>
      <c r="B395" s="17">
        <f t="shared" si="25"/>
        <v>383.44960804020099</v>
      </c>
      <c r="C395" s="93">
        <v>510.07</v>
      </c>
      <c r="D395" s="96"/>
      <c r="E395" s="104"/>
      <c r="F395" s="100">
        <f t="shared" ref="F395:F458" si="28">(G395*748/995)+(H395*875/995)+I395</f>
        <v>0</v>
      </c>
      <c r="G395" s="93"/>
      <c r="H395" s="96"/>
      <c r="I395" s="99"/>
      <c r="J395" s="17">
        <f t="shared" si="26"/>
        <v>10591.854281407026</v>
      </c>
      <c r="K395" s="18" t="s">
        <v>683</v>
      </c>
      <c r="L395" s="7"/>
      <c r="M395" s="19"/>
      <c r="N395" s="35"/>
      <c r="O395" s="35"/>
      <c r="P395" s="35">
        <f t="shared" si="27"/>
        <v>0</v>
      </c>
      <c r="Q395" s="20"/>
      <c r="R395" s="7"/>
    </row>
    <row r="396" spans="1:18" s="9" customFormat="1" ht="18.75" x14ac:dyDescent="0.3">
      <c r="A396" s="19">
        <v>46272</v>
      </c>
      <c r="B396" s="17">
        <f t="shared" si="25"/>
        <v>71.101346733668336</v>
      </c>
      <c r="C396" s="93">
        <v>94.58</v>
      </c>
      <c r="D396" s="96"/>
      <c r="E396" s="104"/>
      <c r="F396" s="100">
        <f t="shared" si="28"/>
        <v>0</v>
      </c>
      <c r="G396" s="93"/>
      <c r="H396" s="96"/>
      <c r="I396" s="99"/>
      <c r="J396" s="17">
        <f t="shared" si="26"/>
        <v>10662.955628140695</v>
      </c>
      <c r="K396" s="18" t="s">
        <v>225</v>
      </c>
      <c r="L396" s="7"/>
      <c r="M396" s="19"/>
      <c r="N396" s="35"/>
      <c r="O396" s="35"/>
      <c r="P396" s="35">
        <f t="shared" si="27"/>
        <v>0</v>
      </c>
      <c r="Q396" s="20"/>
      <c r="R396" s="7"/>
    </row>
    <row r="397" spans="1:18" s="9" customFormat="1" ht="18.75" x14ac:dyDescent="0.3">
      <c r="A397" s="19">
        <v>46272</v>
      </c>
      <c r="B397" s="17">
        <f t="shared" si="25"/>
        <v>5.3450050251256291</v>
      </c>
      <c r="C397" s="93">
        <v>7.11</v>
      </c>
      <c r="D397" s="96"/>
      <c r="E397" s="104"/>
      <c r="F397" s="100">
        <f t="shared" si="28"/>
        <v>0</v>
      </c>
      <c r="G397" s="93"/>
      <c r="H397" s="96"/>
      <c r="I397" s="99"/>
      <c r="J397" s="17">
        <f t="shared" si="26"/>
        <v>10668.30063316582</v>
      </c>
      <c r="K397" s="18" t="s">
        <v>225</v>
      </c>
      <c r="L397" s="7"/>
      <c r="M397" s="19"/>
      <c r="N397" s="35"/>
      <c r="O397" s="35"/>
      <c r="P397" s="35">
        <f t="shared" si="27"/>
        <v>0</v>
      </c>
      <c r="Q397" s="20"/>
      <c r="R397" s="7"/>
    </row>
    <row r="398" spans="1:18" s="9" customFormat="1" ht="18.75" x14ac:dyDescent="0.3">
      <c r="A398" s="19">
        <v>46272</v>
      </c>
      <c r="B398" s="17">
        <f t="shared" si="25"/>
        <v>0</v>
      </c>
      <c r="C398" s="93"/>
      <c r="D398" s="96"/>
      <c r="E398" s="104"/>
      <c r="F398" s="100">
        <f t="shared" si="28"/>
        <v>163.46994974874372</v>
      </c>
      <c r="G398" s="93">
        <v>217.45</v>
      </c>
      <c r="H398" s="96"/>
      <c r="I398" s="99"/>
      <c r="J398" s="17">
        <f t="shared" si="26"/>
        <v>10504.830683417076</v>
      </c>
      <c r="K398" s="18" t="s">
        <v>105</v>
      </c>
      <c r="L398" s="7"/>
      <c r="M398" s="19"/>
      <c r="N398" s="35"/>
      <c r="O398" s="35"/>
      <c r="P398" s="35">
        <f t="shared" si="27"/>
        <v>0</v>
      </c>
      <c r="Q398" s="20"/>
      <c r="R398" s="7"/>
    </row>
    <row r="399" spans="1:18" s="9" customFormat="1" ht="18.75" x14ac:dyDescent="0.3">
      <c r="A399" s="19">
        <v>46272</v>
      </c>
      <c r="B399" s="17">
        <f t="shared" si="25"/>
        <v>0</v>
      </c>
      <c r="C399" s="93"/>
      <c r="D399" s="96"/>
      <c r="E399" s="104"/>
      <c r="F399" s="100">
        <f t="shared" si="28"/>
        <v>70.364623115577899</v>
      </c>
      <c r="G399" s="93">
        <v>93.6</v>
      </c>
      <c r="H399" s="96"/>
      <c r="I399" s="99"/>
      <c r="J399" s="17">
        <f t="shared" si="26"/>
        <v>10434.466060301498</v>
      </c>
      <c r="K399" s="18" t="s">
        <v>105</v>
      </c>
      <c r="L399" s="7"/>
      <c r="M399" s="19"/>
      <c r="N399" s="35"/>
      <c r="O399" s="35"/>
      <c r="P399" s="35">
        <f t="shared" si="27"/>
        <v>0</v>
      </c>
      <c r="Q399" s="20"/>
      <c r="R399" s="7"/>
    </row>
    <row r="400" spans="1:18" s="9" customFormat="1" ht="18.75" x14ac:dyDescent="0.3">
      <c r="A400" s="19">
        <v>46272</v>
      </c>
      <c r="B400" s="17">
        <f t="shared" si="25"/>
        <v>0</v>
      </c>
      <c r="C400" s="93"/>
      <c r="D400" s="96"/>
      <c r="E400" s="104"/>
      <c r="F400" s="100">
        <f t="shared" si="28"/>
        <v>47.608884422110549</v>
      </c>
      <c r="G400" s="93">
        <v>63.33</v>
      </c>
      <c r="H400" s="96"/>
      <c r="I400" s="99"/>
      <c r="J400" s="17">
        <f t="shared" si="26"/>
        <v>10386.857175879388</v>
      </c>
      <c r="K400" s="18" t="s">
        <v>105</v>
      </c>
      <c r="L400" s="7"/>
      <c r="M400" s="19"/>
      <c r="N400" s="35"/>
      <c r="O400" s="35"/>
      <c r="P400" s="35">
        <f t="shared" si="27"/>
        <v>0</v>
      </c>
      <c r="Q400" s="20"/>
      <c r="R400" s="7"/>
    </row>
    <row r="401" spans="1:18" s="9" customFormat="1" ht="18.75" x14ac:dyDescent="0.3">
      <c r="A401" s="19">
        <v>46272</v>
      </c>
      <c r="B401" s="17">
        <f t="shared" si="25"/>
        <v>0</v>
      </c>
      <c r="C401" s="93"/>
      <c r="D401" s="96"/>
      <c r="E401" s="104"/>
      <c r="F401" s="100">
        <f t="shared" si="28"/>
        <v>141.60880402010051</v>
      </c>
      <c r="G401" s="93">
        <v>188.37</v>
      </c>
      <c r="H401" s="96"/>
      <c r="I401" s="99"/>
      <c r="J401" s="17">
        <f t="shared" si="26"/>
        <v>10245.248371859287</v>
      </c>
      <c r="K401" s="18" t="s">
        <v>105</v>
      </c>
      <c r="L401" s="7"/>
      <c r="M401" s="19"/>
      <c r="N401" s="35"/>
      <c r="O401" s="35"/>
      <c r="P401" s="35">
        <f t="shared" si="27"/>
        <v>0</v>
      </c>
      <c r="Q401" s="20"/>
      <c r="R401" s="7"/>
    </row>
    <row r="402" spans="1:18" s="9" customFormat="1" ht="18.75" x14ac:dyDescent="0.3">
      <c r="A402" s="19">
        <v>46272</v>
      </c>
      <c r="B402" s="17">
        <f t="shared" si="25"/>
        <v>0</v>
      </c>
      <c r="C402" s="93"/>
      <c r="D402" s="96"/>
      <c r="E402" s="104"/>
      <c r="F402" s="100">
        <f t="shared" si="28"/>
        <v>5.2096884422110543</v>
      </c>
      <c r="G402" s="93">
        <v>6.93</v>
      </c>
      <c r="H402" s="96"/>
      <c r="I402" s="99"/>
      <c r="J402" s="17">
        <f>J401+B402-F402</f>
        <v>10240.038683417075</v>
      </c>
      <c r="K402" s="18" t="s">
        <v>105</v>
      </c>
      <c r="L402" s="7"/>
      <c r="M402" s="19"/>
      <c r="N402" s="35"/>
      <c r="O402" s="35"/>
      <c r="P402" s="35">
        <f>P401+N402-O402</f>
        <v>0</v>
      </c>
      <c r="Q402" s="20"/>
      <c r="R402" s="7"/>
    </row>
    <row r="403" spans="1:18" s="9" customFormat="1" ht="18.75" x14ac:dyDescent="0.3">
      <c r="A403" s="19">
        <v>46273</v>
      </c>
      <c r="B403" s="17">
        <f t="shared" si="25"/>
        <v>6.0140703517587939</v>
      </c>
      <c r="C403" s="93">
        <v>8</v>
      </c>
      <c r="D403" s="96"/>
      <c r="E403" s="104"/>
      <c r="F403" s="100">
        <f t="shared" si="28"/>
        <v>0</v>
      </c>
      <c r="G403" s="93"/>
      <c r="H403" s="96"/>
      <c r="I403" s="99"/>
      <c r="J403" s="17">
        <f t="shared" si="26"/>
        <v>10246.052753768834</v>
      </c>
      <c r="K403" s="18" t="s">
        <v>303</v>
      </c>
      <c r="L403" s="7"/>
      <c r="M403" s="19"/>
      <c r="N403" s="35"/>
      <c r="O403" s="35"/>
      <c r="P403" s="35">
        <f t="shared" si="27"/>
        <v>0</v>
      </c>
      <c r="Q403" s="20"/>
      <c r="R403" s="7"/>
    </row>
    <row r="404" spans="1:18" s="9" customFormat="1" ht="18.75" x14ac:dyDescent="0.3">
      <c r="A404" s="19">
        <v>46273</v>
      </c>
      <c r="B404" s="17">
        <f t="shared" si="25"/>
        <v>2550.6048241206026</v>
      </c>
      <c r="C404" s="93">
        <v>3392.85</v>
      </c>
      <c r="D404" s="96"/>
      <c r="E404" s="104"/>
      <c r="F404" s="100">
        <f t="shared" si="28"/>
        <v>0</v>
      </c>
      <c r="G404" s="93"/>
      <c r="H404" s="96"/>
      <c r="I404" s="99"/>
      <c r="J404" s="17">
        <f t="shared" si="26"/>
        <v>12796.657577889437</v>
      </c>
      <c r="K404" s="18" t="s">
        <v>496</v>
      </c>
      <c r="L404" s="7"/>
      <c r="M404" s="19"/>
      <c r="N404" s="35"/>
      <c r="O404" s="35"/>
      <c r="P404" s="35">
        <f t="shared" si="27"/>
        <v>0</v>
      </c>
      <c r="Q404" s="20"/>
      <c r="R404" s="7"/>
    </row>
    <row r="405" spans="1:18" s="9" customFormat="1" ht="18.75" x14ac:dyDescent="0.3">
      <c r="A405" s="19">
        <v>46273</v>
      </c>
      <c r="B405" s="17">
        <f t="shared" ref="B405:B468" si="29">(C405*748/995)+(D405*873/995)+E405</f>
        <v>83.918834170854268</v>
      </c>
      <c r="C405" s="93">
        <v>111.63</v>
      </c>
      <c r="D405" s="96"/>
      <c r="E405" s="104"/>
      <c r="F405" s="100">
        <f t="shared" si="28"/>
        <v>0</v>
      </c>
      <c r="G405" s="93"/>
      <c r="H405" s="96"/>
      <c r="I405" s="99"/>
      <c r="J405" s="17">
        <f t="shared" si="26"/>
        <v>12880.576412060291</v>
      </c>
      <c r="K405" s="18" t="s">
        <v>225</v>
      </c>
      <c r="L405" s="7"/>
      <c r="M405" s="19"/>
      <c r="N405" s="35"/>
      <c r="O405" s="35"/>
      <c r="P405" s="35">
        <f t="shared" si="27"/>
        <v>0</v>
      </c>
      <c r="Q405" s="20"/>
      <c r="R405" s="7"/>
    </row>
    <row r="406" spans="1:18" s="9" customFormat="1" ht="18.75" x14ac:dyDescent="0.3">
      <c r="A406" s="19">
        <v>46273</v>
      </c>
      <c r="B406" s="17">
        <f t="shared" si="29"/>
        <v>0</v>
      </c>
      <c r="C406" s="93"/>
      <c r="D406" s="96"/>
      <c r="E406" s="104"/>
      <c r="F406" s="100">
        <f t="shared" si="28"/>
        <v>2792.0772663316584</v>
      </c>
      <c r="G406" s="93">
        <v>3714.06</v>
      </c>
      <c r="H406" s="96"/>
      <c r="I406" s="99"/>
      <c r="J406" s="17">
        <f t="shared" si="26"/>
        <v>10088.499145728632</v>
      </c>
      <c r="K406" s="18" t="s">
        <v>481</v>
      </c>
      <c r="L406" s="7"/>
      <c r="M406" s="19"/>
      <c r="N406" s="35"/>
      <c r="O406" s="35"/>
      <c r="P406" s="35">
        <f t="shared" si="27"/>
        <v>0</v>
      </c>
      <c r="Q406" s="20"/>
      <c r="R406" s="7"/>
    </row>
    <row r="407" spans="1:18" s="9" customFormat="1" ht="18.75" x14ac:dyDescent="0.3">
      <c r="A407" s="19">
        <v>46273</v>
      </c>
      <c r="B407" s="17">
        <f t="shared" si="29"/>
        <v>0</v>
      </c>
      <c r="C407" s="93"/>
      <c r="D407" s="96"/>
      <c r="E407" s="104"/>
      <c r="F407" s="100">
        <f t="shared" si="28"/>
        <v>681.1836783919598</v>
      </c>
      <c r="G407" s="93">
        <v>906.12</v>
      </c>
      <c r="H407" s="96"/>
      <c r="I407" s="99"/>
      <c r="J407" s="17">
        <f t="shared" si="26"/>
        <v>9407.3154673366735</v>
      </c>
      <c r="K407" s="18" t="s">
        <v>105</v>
      </c>
      <c r="L407" s="7"/>
      <c r="M407" s="19"/>
      <c r="N407" s="35"/>
      <c r="O407" s="35"/>
      <c r="P407" s="35">
        <f t="shared" si="27"/>
        <v>0</v>
      </c>
      <c r="Q407" s="20"/>
      <c r="R407" s="7"/>
    </row>
    <row r="408" spans="1:18" s="9" customFormat="1" ht="18.75" x14ac:dyDescent="0.3">
      <c r="A408" s="19">
        <v>46273</v>
      </c>
      <c r="B408" s="17">
        <f t="shared" si="29"/>
        <v>0</v>
      </c>
      <c r="C408" s="93"/>
      <c r="D408" s="96"/>
      <c r="E408" s="104"/>
      <c r="F408" s="100">
        <f t="shared" si="28"/>
        <v>83.332462311557791</v>
      </c>
      <c r="G408" s="93">
        <v>110.85</v>
      </c>
      <c r="H408" s="96"/>
      <c r="I408" s="99"/>
      <c r="J408" s="17">
        <f t="shared" si="26"/>
        <v>9323.9830050251148</v>
      </c>
      <c r="K408" s="18" t="s">
        <v>105</v>
      </c>
      <c r="L408" s="7"/>
      <c r="M408" s="19"/>
      <c r="N408" s="35"/>
      <c r="O408" s="35"/>
      <c r="P408" s="35">
        <f t="shared" si="27"/>
        <v>0</v>
      </c>
      <c r="Q408" s="20"/>
      <c r="R408" s="7"/>
    </row>
    <row r="409" spans="1:18" s="9" customFormat="1" ht="18.75" x14ac:dyDescent="0.3">
      <c r="A409" s="19">
        <v>46273</v>
      </c>
      <c r="B409" s="17">
        <f t="shared" si="29"/>
        <v>75.581829145728648</v>
      </c>
      <c r="C409" s="93">
        <v>100.54</v>
      </c>
      <c r="D409" s="96"/>
      <c r="E409" s="104"/>
      <c r="F409" s="100">
        <f t="shared" si="28"/>
        <v>0</v>
      </c>
      <c r="G409" s="93"/>
      <c r="H409" s="96"/>
      <c r="I409" s="99"/>
      <c r="J409" s="17">
        <f t="shared" si="26"/>
        <v>9399.5648341708438</v>
      </c>
      <c r="K409" s="18" t="s">
        <v>303</v>
      </c>
      <c r="L409" s="7"/>
      <c r="M409" s="19"/>
      <c r="N409" s="35"/>
      <c r="O409" s="35"/>
      <c r="P409" s="35">
        <f t="shared" si="27"/>
        <v>0</v>
      </c>
      <c r="Q409" s="20"/>
      <c r="R409" s="7"/>
    </row>
    <row r="410" spans="1:18" s="9" customFormat="1" ht="18.75" x14ac:dyDescent="0.3">
      <c r="A410" s="19">
        <v>46274</v>
      </c>
      <c r="B410" s="17">
        <f t="shared" si="29"/>
        <v>13.531658291457287</v>
      </c>
      <c r="C410" s="93">
        <v>18</v>
      </c>
      <c r="D410" s="96"/>
      <c r="E410" s="104"/>
      <c r="F410" s="100">
        <f t="shared" si="28"/>
        <v>0</v>
      </c>
      <c r="G410" s="93"/>
      <c r="H410" s="96"/>
      <c r="I410" s="99"/>
      <c r="J410" s="17">
        <f t="shared" si="26"/>
        <v>9413.0964924623004</v>
      </c>
      <c r="K410" s="18" t="s">
        <v>225</v>
      </c>
      <c r="L410" s="7"/>
      <c r="M410" s="19"/>
      <c r="N410" s="35"/>
      <c r="O410" s="35"/>
      <c r="P410" s="35">
        <f t="shared" si="27"/>
        <v>0</v>
      </c>
      <c r="Q410" s="20"/>
      <c r="R410" s="7"/>
    </row>
    <row r="411" spans="1:18" s="9" customFormat="1" ht="18.75" x14ac:dyDescent="0.3">
      <c r="A411" s="19">
        <v>46274</v>
      </c>
      <c r="B411" s="17">
        <f t="shared" si="29"/>
        <v>2.992</v>
      </c>
      <c r="C411" s="93">
        <v>3.98</v>
      </c>
      <c r="D411" s="96"/>
      <c r="E411" s="104"/>
      <c r="F411" s="100">
        <f t="shared" si="28"/>
        <v>0</v>
      </c>
      <c r="G411" s="93"/>
      <c r="H411" s="96"/>
      <c r="I411" s="99"/>
      <c r="J411" s="17">
        <f t="shared" si="26"/>
        <v>9416.0884924623006</v>
      </c>
      <c r="K411" s="18" t="s">
        <v>225</v>
      </c>
      <c r="L411" s="7"/>
      <c r="M411" s="19"/>
      <c r="N411" s="35"/>
      <c r="O411" s="35"/>
      <c r="P411" s="35">
        <f t="shared" si="27"/>
        <v>0</v>
      </c>
      <c r="Q411" s="20"/>
      <c r="R411" s="7"/>
    </row>
    <row r="412" spans="1:18" s="9" customFormat="1" ht="18.75" x14ac:dyDescent="0.3">
      <c r="A412" s="19">
        <v>46274</v>
      </c>
      <c r="B412" s="17">
        <f t="shared" si="29"/>
        <v>0</v>
      </c>
      <c r="C412" s="93"/>
      <c r="D412" s="96"/>
      <c r="E412" s="104"/>
      <c r="F412" s="100">
        <f t="shared" si="28"/>
        <v>13.651939698492463</v>
      </c>
      <c r="G412" s="93">
        <v>18.16</v>
      </c>
      <c r="H412" s="96"/>
      <c r="I412" s="99"/>
      <c r="J412" s="17">
        <f t="shared" si="26"/>
        <v>9402.4365527638074</v>
      </c>
      <c r="K412" s="18" t="s">
        <v>105</v>
      </c>
      <c r="L412" s="7"/>
      <c r="M412" s="19"/>
      <c r="N412" s="35"/>
      <c r="O412" s="35"/>
      <c r="P412" s="35">
        <f t="shared" si="27"/>
        <v>0</v>
      </c>
      <c r="Q412" s="20"/>
      <c r="R412" s="7"/>
    </row>
    <row r="413" spans="1:18" s="9" customFormat="1" ht="18.75" x14ac:dyDescent="0.3">
      <c r="A413" s="19">
        <v>46274</v>
      </c>
      <c r="B413" s="17">
        <f t="shared" si="29"/>
        <v>0</v>
      </c>
      <c r="C413" s="93"/>
      <c r="D413" s="96"/>
      <c r="E413" s="104"/>
      <c r="F413" s="100">
        <f t="shared" si="28"/>
        <v>104.75007035175881</v>
      </c>
      <c r="G413" s="93">
        <v>139.34</v>
      </c>
      <c r="H413" s="96"/>
      <c r="I413" s="99"/>
      <c r="J413" s="17">
        <f t="shared" si="26"/>
        <v>9297.6864824120494</v>
      </c>
      <c r="K413" s="18" t="s">
        <v>105</v>
      </c>
      <c r="L413" s="7"/>
      <c r="M413" s="19"/>
      <c r="N413" s="35"/>
      <c r="O413" s="35"/>
      <c r="P413" s="35">
        <f t="shared" si="27"/>
        <v>0</v>
      </c>
      <c r="Q413" s="20"/>
      <c r="R413" s="7"/>
    </row>
    <row r="414" spans="1:18" s="9" customFormat="1" ht="18.75" x14ac:dyDescent="0.3">
      <c r="A414" s="19">
        <v>46275</v>
      </c>
      <c r="B414" s="17">
        <f t="shared" si="29"/>
        <v>3.6159597989949743</v>
      </c>
      <c r="C414" s="93">
        <v>4.8099999999999996</v>
      </c>
      <c r="D414" s="96"/>
      <c r="E414" s="104"/>
      <c r="F414" s="100">
        <f t="shared" si="28"/>
        <v>0</v>
      </c>
      <c r="G414" s="93"/>
      <c r="H414" s="96"/>
      <c r="I414" s="99"/>
      <c r="J414" s="17">
        <f t="shared" si="26"/>
        <v>9301.3024422110448</v>
      </c>
      <c r="K414" s="18" t="s">
        <v>225</v>
      </c>
      <c r="L414" s="7"/>
      <c r="M414" s="19"/>
      <c r="N414" s="35"/>
      <c r="O414" s="35"/>
      <c r="P414" s="35">
        <f t="shared" si="27"/>
        <v>0</v>
      </c>
      <c r="Q414" s="20"/>
      <c r="R414" s="7"/>
    </row>
    <row r="415" spans="1:18" s="9" customFormat="1" ht="18.75" x14ac:dyDescent="0.3">
      <c r="A415" s="19">
        <v>46275</v>
      </c>
      <c r="B415" s="17">
        <f t="shared" si="29"/>
        <v>3855.9512763819098</v>
      </c>
      <c r="C415" s="93">
        <v>5129.24</v>
      </c>
      <c r="D415" s="96"/>
      <c r="E415" s="104"/>
      <c r="F415" s="100">
        <f t="shared" si="28"/>
        <v>0</v>
      </c>
      <c r="G415" s="93"/>
      <c r="H415" s="96"/>
      <c r="I415" s="99"/>
      <c r="J415" s="17">
        <f t="shared" si="26"/>
        <v>13157.253718592954</v>
      </c>
      <c r="K415" s="18" t="s">
        <v>496</v>
      </c>
      <c r="L415" s="7"/>
      <c r="M415" s="19"/>
      <c r="N415" s="35"/>
      <c r="O415" s="35"/>
      <c r="P415" s="35">
        <f t="shared" si="27"/>
        <v>0</v>
      </c>
      <c r="Q415" s="20"/>
      <c r="R415" s="7"/>
    </row>
    <row r="416" spans="1:18" s="9" customFormat="1" ht="18.75" x14ac:dyDescent="0.3">
      <c r="A416" s="19">
        <v>46275</v>
      </c>
      <c r="B416" s="17">
        <f t="shared" si="29"/>
        <v>0</v>
      </c>
      <c r="C416" s="93"/>
      <c r="D416" s="96"/>
      <c r="E416" s="104"/>
      <c r="F416" s="100">
        <f t="shared" si="28"/>
        <v>525.55457286432159</v>
      </c>
      <c r="G416" s="93">
        <v>699.1</v>
      </c>
      <c r="H416" s="96"/>
      <c r="I416" s="99"/>
      <c r="J416" s="17">
        <f t="shared" si="26"/>
        <v>12631.699145728633</v>
      </c>
      <c r="K416" s="18" t="s">
        <v>105</v>
      </c>
      <c r="L416" s="7"/>
      <c r="M416" s="19"/>
      <c r="N416" s="35"/>
      <c r="O416" s="35"/>
      <c r="P416" s="35">
        <f t="shared" si="27"/>
        <v>0</v>
      </c>
      <c r="Q416" s="20"/>
      <c r="R416" s="7"/>
    </row>
    <row r="417" spans="1:18" s="9" customFormat="1" ht="18.75" x14ac:dyDescent="0.3">
      <c r="A417" s="19">
        <v>46275</v>
      </c>
      <c r="B417" s="17">
        <f t="shared" si="29"/>
        <v>0</v>
      </c>
      <c r="C417" s="93"/>
      <c r="D417" s="96"/>
      <c r="E417" s="104"/>
      <c r="F417" s="100">
        <f t="shared" si="28"/>
        <v>357.28840201005022</v>
      </c>
      <c r="G417" s="93">
        <v>475.27</v>
      </c>
      <c r="H417" s="96"/>
      <c r="I417" s="99"/>
      <c r="J417" s="17">
        <f t="shared" si="26"/>
        <v>12274.410743718583</v>
      </c>
      <c r="K417" s="18" t="s">
        <v>105</v>
      </c>
      <c r="L417" s="7"/>
      <c r="M417" s="19"/>
      <c r="N417" s="35"/>
      <c r="O417" s="35"/>
      <c r="P417" s="35">
        <f t="shared" si="27"/>
        <v>0</v>
      </c>
      <c r="Q417" s="20"/>
      <c r="R417" s="7"/>
    </row>
    <row r="418" spans="1:18" s="9" customFormat="1" ht="18.75" x14ac:dyDescent="0.3">
      <c r="A418" s="19">
        <v>46276</v>
      </c>
      <c r="B418" s="17">
        <f t="shared" si="29"/>
        <v>2.7439195979899496</v>
      </c>
      <c r="C418" s="93">
        <v>3.65</v>
      </c>
      <c r="D418" s="96"/>
      <c r="E418" s="104"/>
      <c r="F418" s="100">
        <f t="shared" si="28"/>
        <v>0</v>
      </c>
      <c r="G418" s="93"/>
      <c r="H418" s="96"/>
      <c r="I418" s="99"/>
      <c r="J418" s="17">
        <f t="shared" si="26"/>
        <v>12277.154663316573</v>
      </c>
      <c r="K418" s="18" t="s">
        <v>225</v>
      </c>
      <c r="L418" s="7"/>
      <c r="M418" s="19"/>
      <c r="N418" s="35"/>
      <c r="O418" s="35"/>
      <c r="P418" s="35">
        <f t="shared" si="27"/>
        <v>0</v>
      </c>
      <c r="Q418" s="20"/>
      <c r="R418" s="7"/>
    </row>
    <row r="419" spans="1:18" s="9" customFormat="1" ht="18.75" x14ac:dyDescent="0.3">
      <c r="A419" s="19">
        <v>46276</v>
      </c>
      <c r="B419" s="17">
        <f t="shared" si="29"/>
        <v>324.37640201005024</v>
      </c>
      <c r="C419" s="93">
        <v>431.49</v>
      </c>
      <c r="D419" s="96"/>
      <c r="E419" s="104"/>
      <c r="F419" s="100">
        <f t="shared" si="28"/>
        <v>0</v>
      </c>
      <c r="G419" s="93"/>
      <c r="H419" s="96"/>
      <c r="I419" s="99"/>
      <c r="J419" s="17">
        <f t="shared" si="26"/>
        <v>12601.531065326622</v>
      </c>
      <c r="K419" s="18" t="s">
        <v>225</v>
      </c>
      <c r="L419" s="7"/>
      <c r="M419" s="19"/>
      <c r="N419" s="35"/>
      <c r="O419" s="35"/>
      <c r="P419" s="35">
        <f t="shared" si="27"/>
        <v>0</v>
      </c>
      <c r="Q419" s="20"/>
      <c r="R419" s="7"/>
    </row>
    <row r="420" spans="1:18" s="9" customFormat="1" ht="18.75" x14ac:dyDescent="0.3">
      <c r="A420" s="19">
        <v>46276</v>
      </c>
      <c r="B420" s="17">
        <f t="shared" si="29"/>
        <v>42.978050251256285</v>
      </c>
      <c r="C420" s="93">
        <v>57.17</v>
      </c>
      <c r="D420" s="96"/>
      <c r="E420" s="104"/>
      <c r="F420" s="100">
        <f t="shared" si="28"/>
        <v>0</v>
      </c>
      <c r="G420" s="93"/>
      <c r="H420" s="96"/>
      <c r="I420" s="99"/>
      <c r="J420" s="17">
        <f t="shared" si="26"/>
        <v>12644.509115577879</v>
      </c>
      <c r="K420" s="18" t="s">
        <v>225</v>
      </c>
      <c r="L420" s="7"/>
      <c r="M420" s="19"/>
      <c r="N420" s="35"/>
      <c r="O420" s="35"/>
      <c r="P420" s="35">
        <f t="shared" si="27"/>
        <v>0</v>
      </c>
      <c r="Q420" s="20"/>
      <c r="R420" s="7"/>
    </row>
    <row r="421" spans="1:18" s="9" customFormat="1" ht="18.75" x14ac:dyDescent="0.3">
      <c r="A421" s="19">
        <v>46276</v>
      </c>
      <c r="B421" s="17">
        <f t="shared" si="29"/>
        <v>0</v>
      </c>
      <c r="C421" s="93"/>
      <c r="D421" s="96"/>
      <c r="E421" s="104"/>
      <c r="F421" s="100">
        <f t="shared" si="28"/>
        <v>366.97105527638195</v>
      </c>
      <c r="G421" s="93">
        <v>488.15</v>
      </c>
      <c r="H421" s="96"/>
      <c r="I421" s="99"/>
      <c r="J421" s="17">
        <f t="shared" si="26"/>
        <v>12277.538060301496</v>
      </c>
      <c r="K421" s="18" t="s">
        <v>105</v>
      </c>
      <c r="L421" s="7"/>
      <c r="M421" s="19"/>
      <c r="N421" s="35"/>
      <c r="O421" s="35"/>
      <c r="P421" s="35">
        <f t="shared" si="27"/>
        <v>0</v>
      </c>
      <c r="Q421" s="20"/>
      <c r="R421" s="7"/>
    </row>
    <row r="422" spans="1:18" s="9" customFormat="1" ht="18.75" x14ac:dyDescent="0.3">
      <c r="A422" s="19">
        <v>46276</v>
      </c>
      <c r="B422" s="17">
        <f t="shared" si="29"/>
        <v>0</v>
      </c>
      <c r="C422" s="93"/>
      <c r="D422" s="96"/>
      <c r="E422" s="104"/>
      <c r="F422" s="100">
        <f t="shared" si="28"/>
        <v>6.6681005025125621</v>
      </c>
      <c r="G422" s="93">
        <v>8.8699999999999992</v>
      </c>
      <c r="H422" s="96"/>
      <c r="I422" s="99"/>
      <c r="J422" s="17">
        <f t="shared" si="26"/>
        <v>12270.869959798983</v>
      </c>
      <c r="K422" s="18" t="s">
        <v>105</v>
      </c>
      <c r="L422" s="7"/>
      <c r="M422" s="19"/>
      <c r="N422" s="35"/>
      <c r="O422" s="35"/>
      <c r="P422" s="35">
        <f t="shared" si="27"/>
        <v>0</v>
      </c>
      <c r="Q422" s="20"/>
      <c r="R422" s="7"/>
    </row>
    <row r="423" spans="1:18" s="9" customFormat="1" ht="18.75" x14ac:dyDescent="0.3">
      <c r="A423" s="19">
        <v>46276</v>
      </c>
      <c r="B423" s="17">
        <f t="shared" si="29"/>
        <v>0</v>
      </c>
      <c r="C423" s="93"/>
      <c r="D423" s="96"/>
      <c r="E423" s="104"/>
      <c r="F423" s="100">
        <f t="shared" si="28"/>
        <v>3935.0137487437182</v>
      </c>
      <c r="G423" s="93">
        <v>5234.41</v>
      </c>
      <c r="H423" s="96"/>
      <c r="I423" s="99"/>
      <c r="J423" s="17">
        <f t="shared" si="26"/>
        <v>8335.8562110552648</v>
      </c>
      <c r="K423" s="18" t="s">
        <v>481</v>
      </c>
      <c r="L423" s="7"/>
      <c r="M423" s="19"/>
      <c r="N423" s="35"/>
      <c r="O423" s="35"/>
      <c r="P423" s="35">
        <f t="shared" si="27"/>
        <v>0</v>
      </c>
      <c r="Q423" s="20"/>
      <c r="R423" s="7"/>
    </row>
    <row r="424" spans="1:18" s="9" customFormat="1" ht="18.75" x14ac:dyDescent="0.3">
      <c r="A424" s="19">
        <v>46276</v>
      </c>
      <c r="B424" s="17">
        <f t="shared" si="29"/>
        <v>0</v>
      </c>
      <c r="C424" s="93"/>
      <c r="D424" s="96"/>
      <c r="E424" s="104"/>
      <c r="F424" s="100">
        <f t="shared" si="28"/>
        <v>349.13933668341713</v>
      </c>
      <c r="G424" s="93">
        <v>464.43</v>
      </c>
      <c r="H424" s="96"/>
      <c r="I424" s="99"/>
      <c r="J424" s="17">
        <f t="shared" si="26"/>
        <v>7986.7168743718476</v>
      </c>
      <c r="K424" s="18" t="s">
        <v>105</v>
      </c>
      <c r="L424" s="7"/>
      <c r="M424" s="19"/>
      <c r="N424" s="35"/>
      <c r="O424" s="35"/>
      <c r="P424" s="35">
        <f t="shared" si="27"/>
        <v>0</v>
      </c>
      <c r="Q424" s="20"/>
      <c r="R424" s="7"/>
    </row>
    <row r="425" spans="1:18" s="9" customFormat="1" ht="18.75" x14ac:dyDescent="0.3">
      <c r="A425" s="19">
        <v>46276</v>
      </c>
      <c r="B425" s="17">
        <f t="shared" si="29"/>
        <v>0</v>
      </c>
      <c r="C425" s="93"/>
      <c r="D425" s="96"/>
      <c r="E425" s="104"/>
      <c r="F425" s="100">
        <f t="shared" si="28"/>
        <v>0.11276381909547739</v>
      </c>
      <c r="G425" s="93">
        <v>0.15</v>
      </c>
      <c r="H425" s="96"/>
      <c r="I425" s="99"/>
      <c r="J425" s="17">
        <f t="shared" si="26"/>
        <v>7986.604110552752</v>
      </c>
      <c r="K425" s="18" t="s">
        <v>806</v>
      </c>
      <c r="L425" s="7"/>
      <c r="M425" s="19"/>
      <c r="N425" s="35"/>
      <c r="O425" s="35"/>
      <c r="P425" s="35">
        <f t="shared" si="27"/>
        <v>0</v>
      </c>
      <c r="Q425" s="20"/>
      <c r="R425" s="7"/>
    </row>
    <row r="426" spans="1:18" s="9" customFormat="1" ht="18.75" x14ac:dyDescent="0.3">
      <c r="A426" s="19">
        <v>46276</v>
      </c>
      <c r="B426" s="17">
        <f t="shared" si="29"/>
        <v>0</v>
      </c>
      <c r="C426" s="93"/>
      <c r="D426" s="96"/>
      <c r="E426" s="104"/>
      <c r="F426" s="100">
        <f t="shared" si="28"/>
        <v>3.1498693467336687</v>
      </c>
      <c r="G426" s="93">
        <v>4.1900000000000004</v>
      </c>
      <c r="H426" s="96"/>
      <c r="I426" s="99"/>
      <c r="J426" s="17">
        <f t="shared" si="26"/>
        <v>7983.4542412060182</v>
      </c>
      <c r="K426" s="18" t="s">
        <v>105</v>
      </c>
      <c r="L426" s="7"/>
      <c r="M426" s="19"/>
      <c r="N426" s="35"/>
      <c r="O426" s="35"/>
      <c r="P426" s="35">
        <f t="shared" si="27"/>
        <v>0</v>
      </c>
      <c r="Q426" s="20"/>
      <c r="R426" s="7"/>
    </row>
    <row r="427" spans="1:18" s="9" customFormat="1" ht="18.75" x14ac:dyDescent="0.3">
      <c r="A427" s="19">
        <v>46279</v>
      </c>
      <c r="B427" s="17">
        <f t="shared" si="29"/>
        <v>298.26781909547736</v>
      </c>
      <c r="C427" s="93">
        <v>396.76</v>
      </c>
      <c r="D427" s="96"/>
      <c r="E427" s="104"/>
      <c r="F427" s="100">
        <f t="shared" si="28"/>
        <v>0</v>
      </c>
      <c r="G427" s="93"/>
      <c r="H427" s="96"/>
      <c r="I427" s="99"/>
      <c r="J427" s="17">
        <f t="shared" si="26"/>
        <v>8281.7220603014957</v>
      </c>
      <c r="K427" s="18" t="s">
        <v>225</v>
      </c>
      <c r="L427" s="7"/>
      <c r="M427" s="19"/>
      <c r="N427" s="35"/>
      <c r="O427" s="35"/>
      <c r="P427" s="35">
        <f t="shared" si="27"/>
        <v>0</v>
      </c>
      <c r="Q427" s="20"/>
      <c r="R427" s="7"/>
    </row>
    <row r="428" spans="1:18" s="9" customFormat="1" ht="18.75" x14ac:dyDescent="0.3">
      <c r="A428" s="19">
        <v>46279</v>
      </c>
      <c r="B428" s="17">
        <f t="shared" si="29"/>
        <v>750.00719597989939</v>
      </c>
      <c r="C428" s="93">
        <v>997.67</v>
      </c>
      <c r="D428" s="96"/>
      <c r="E428" s="104"/>
      <c r="F428" s="100">
        <f t="shared" si="28"/>
        <v>0</v>
      </c>
      <c r="G428" s="93"/>
      <c r="H428" s="96"/>
      <c r="I428" s="99"/>
      <c r="J428" s="17">
        <f t="shared" si="26"/>
        <v>9031.7292562813946</v>
      </c>
      <c r="K428" s="18" t="s">
        <v>807</v>
      </c>
      <c r="L428" s="7"/>
      <c r="M428" s="19"/>
      <c r="N428" s="35"/>
      <c r="O428" s="35"/>
      <c r="P428" s="35">
        <f t="shared" si="27"/>
        <v>0</v>
      </c>
      <c r="Q428" s="20"/>
      <c r="R428" s="7"/>
    </row>
    <row r="429" spans="1:18" s="9" customFormat="1" ht="18.75" x14ac:dyDescent="0.3">
      <c r="A429" s="19">
        <v>46279</v>
      </c>
      <c r="B429" s="17">
        <f t="shared" si="29"/>
        <v>23.537567839195976</v>
      </c>
      <c r="C429" s="93">
        <v>31.31</v>
      </c>
      <c r="D429" s="96"/>
      <c r="E429" s="104"/>
      <c r="F429" s="100">
        <f t="shared" si="28"/>
        <v>0</v>
      </c>
      <c r="G429" s="93"/>
      <c r="H429" s="96"/>
      <c r="I429" s="99"/>
      <c r="J429" s="17">
        <f t="shared" si="26"/>
        <v>9055.2668241205902</v>
      </c>
      <c r="K429" s="18" t="s">
        <v>225</v>
      </c>
      <c r="L429" s="7"/>
      <c r="M429" s="19"/>
      <c r="N429" s="35"/>
      <c r="O429" s="35"/>
      <c r="P429" s="35">
        <f t="shared" si="27"/>
        <v>0</v>
      </c>
      <c r="Q429" s="20"/>
      <c r="R429" s="7"/>
    </row>
    <row r="430" spans="1:18" s="9" customFormat="1" ht="18.75" x14ac:dyDescent="0.3">
      <c r="A430" s="19">
        <v>46279</v>
      </c>
      <c r="B430" s="17">
        <f t="shared" si="29"/>
        <v>1502.6605829145728</v>
      </c>
      <c r="C430" s="93">
        <v>1998.86</v>
      </c>
      <c r="D430" s="96"/>
      <c r="E430" s="104"/>
      <c r="F430" s="100">
        <f t="shared" si="28"/>
        <v>0</v>
      </c>
      <c r="G430" s="93"/>
      <c r="H430" s="96"/>
      <c r="I430" s="99"/>
      <c r="J430" s="17">
        <f t="shared" si="26"/>
        <v>10557.927407035164</v>
      </c>
      <c r="K430" s="18" t="s">
        <v>496</v>
      </c>
      <c r="L430" s="7"/>
      <c r="M430" s="19"/>
      <c r="N430" s="35"/>
      <c r="O430" s="35"/>
      <c r="P430" s="35">
        <f t="shared" si="27"/>
        <v>0</v>
      </c>
      <c r="Q430" s="20"/>
      <c r="R430" s="7"/>
    </row>
    <row r="431" spans="1:18" s="9" customFormat="1" ht="18.75" x14ac:dyDescent="0.3">
      <c r="A431" s="19">
        <v>46279</v>
      </c>
      <c r="B431" s="17">
        <f t="shared" si="29"/>
        <v>0</v>
      </c>
      <c r="C431" s="93"/>
      <c r="D431" s="96"/>
      <c r="E431" s="104"/>
      <c r="F431" s="100">
        <f t="shared" si="28"/>
        <v>297.7716582914573</v>
      </c>
      <c r="G431" s="93">
        <v>396.1</v>
      </c>
      <c r="H431" s="96"/>
      <c r="I431" s="99"/>
      <c r="J431" s="17">
        <f t="shared" si="26"/>
        <v>10260.155748743706</v>
      </c>
      <c r="K431" s="18" t="s">
        <v>105</v>
      </c>
      <c r="L431" s="7"/>
      <c r="M431" s="19"/>
      <c r="N431" s="35"/>
      <c r="O431" s="35"/>
      <c r="P431" s="35">
        <f t="shared" si="27"/>
        <v>0</v>
      </c>
      <c r="Q431" s="20"/>
      <c r="R431" s="7"/>
    </row>
    <row r="432" spans="1:18" s="9" customFormat="1" ht="18.75" x14ac:dyDescent="0.3">
      <c r="A432" s="19">
        <v>46279</v>
      </c>
      <c r="B432" s="17">
        <f t="shared" si="29"/>
        <v>0</v>
      </c>
      <c r="C432" s="93"/>
      <c r="D432" s="96"/>
      <c r="E432" s="104"/>
      <c r="F432" s="100">
        <f t="shared" si="28"/>
        <v>55.502351758793964</v>
      </c>
      <c r="G432" s="93">
        <v>73.83</v>
      </c>
      <c r="H432" s="96"/>
      <c r="I432" s="99"/>
      <c r="J432" s="17">
        <f t="shared" si="26"/>
        <v>10204.653396984912</v>
      </c>
      <c r="K432" s="18" t="s">
        <v>105</v>
      </c>
      <c r="L432" s="7"/>
      <c r="M432" s="19"/>
      <c r="N432" s="35"/>
      <c r="O432" s="35"/>
      <c r="P432" s="35">
        <f t="shared" si="27"/>
        <v>0</v>
      </c>
      <c r="Q432" s="20"/>
      <c r="R432" s="7"/>
    </row>
    <row r="433" spans="1:18" s="9" customFormat="1" ht="18.75" x14ac:dyDescent="0.3">
      <c r="A433" s="19">
        <v>46279</v>
      </c>
      <c r="B433" s="17">
        <f t="shared" si="29"/>
        <v>0</v>
      </c>
      <c r="C433" s="93"/>
      <c r="D433" s="96"/>
      <c r="E433" s="104"/>
      <c r="F433" s="100">
        <f t="shared" si="28"/>
        <v>175.58078391959799</v>
      </c>
      <c r="G433" s="93">
        <v>233.56</v>
      </c>
      <c r="H433" s="96"/>
      <c r="I433" s="99"/>
      <c r="J433" s="17">
        <f t="shared" si="26"/>
        <v>10029.072613065313</v>
      </c>
      <c r="K433" s="18" t="s">
        <v>105</v>
      </c>
      <c r="L433" s="7"/>
      <c r="M433" s="19"/>
      <c r="N433" s="35"/>
      <c r="O433" s="35"/>
      <c r="P433" s="35">
        <f t="shared" si="27"/>
        <v>0</v>
      </c>
      <c r="Q433" s="20"/>
      <c r="R433" s="7"/>
    </row>
    <row r="434" spans="1:18" s="9" customFormat="1" ht="18.75" x14ac:dyDescent="0.3">
      <c r="A434" s="19">
        <v>46280</v>
      </c>
      <c r="B434" s="17">
        <f t="shared" si="29"/>
        <v>35.249969849246234</v>
      </c>
      <c r="C434" s="93">
        <f>19.93+23.17+3.79</f>
        <v>46.89</v>
      </c>
      <c r="D434" s="96"/>
      <c r="E434" s="104"/>
      <c r="F434" s="100">
        <f t="shared" si="28"/>
        <v>0</v>
      </c>
      <c r="G434" s="93"/>
      <c r="H434" s="96"/>
      <c r="I434" s="99"/>
      <c r="J434" s="17">
        <f t="shared" si="26"/>
        <v>10064.322582914559</v>
      </c>
      <c r="K434" s="18" t="s">
        <v>225</v>
      </c>
      <c r="L434" s="7"/>
      <c r="M434" s="19"/>
      <c r="N434" s="35"/>
      <c r="O434" s="35"/>
      <c r="P434" s="35">
        <f t="shared" si="27"/>
        <v>0</v>
      </c>
      <c r="Q434" s="20"/>
      <c r="R434" s="7"/>
    </row>
    <row r="435" spans="1:18" s="9" customFormat="1" ht="18.75" x14ac:dyDescent="0.3">
      <c r="A435" s="19">
        <v>46280</v>
      </c>
      <c r="B435" s="17">
        <f t="shared" si="29"/>
        <v>23.214311557788943</v>
      </c>
      <c r="C435" s="93">
        <v>30.88</v>
      </c>
      <c r="D435" s="96"/>
      <c r="E435" s="104"/>
      <c r="F435" s="100">
        <f t="shared" si="28"/>
        <v>0</v>
      </c>
      <c r="G435" s="93"/>
      <c r="H435" s="96"/>
      <c r="I435" s="99"/>
      <c r="J435" s="17">
        <f t="shared" si="26"/>
        <v>10087.536894472349</v>
      </c>
      <c r="K435" s="18" t="s">
        <v>225</v>
      </c>
      <c r="L435" s="7"/>
      <c r="M435" s="19"/>
      <c r="N435" s="35"/>
      <c r="O435" s="35"/>
      <c r="P435" s="35">
        <f t="shared" si="27"/>
        <v>0</v>
      </c>
      <c r="Q435" s="20"/>
      <c r="R435" s="7"/>
    </row>
    <row r="436" spans="1:18" s="9" customFormat="1" ht="18.75" x14ac:dyDescent="0.3">
      <c r="A436" s="19">
        <v>46280</v>
      </c>
      <c r="B436" s="17">
        <f t="shared" si="29"/>
        <v>448.31887437185935</v>
      </c>
      <c r="C436" s="93">
        <v>596.36</v>
      </c>
      <c r="D436" s="96"/>
      <c r="E436" s="104"/>
      <c r="F436" s="100">
        <f t="shared" si="28"/>
        <v>0</v>
      </c>
      <c r="G436" s="93"/>
      <c r="H436" s="96"/>
      <c r="I436" s="99"/>
      <c r="J436" s="17">
        <f t="shared" si="26"/>
        <v>10535.855768844209</v>
      </c>
      <c r="K436" s="18" t="s">
        <v>303</v>
      </c>
      <c r="L436" s="7"/>
      <c r="M436" s="19"/>
      <c r="N436" s="35"/>
      <c r="O436" s="35"/>
      <c r="P436" s="35">
        <f t="shared" si="27"/>
        <v>0</v>
      </c>
      <c r="Q436" s="20"/>
      <c r="R436" s="7"/>
    </row>
    <row r="437" spans="1:18" s="9" customFormat="1" ht="18.75" x14ac:dyDescent="0.3">
      <c r="A437" s="19">
        <v>46280</v>
      </c>
      <c r="B437" s="17">
        <f t="shared" si="29"/>
        <v>150.96068341708542</v>
      </c>
      <c r="C437" s="93">
        <v>200.81</v>
      </c>
      <c r="D437" s="96"/>
      <c r="E437" s="104"/>
      <c r="F437" s="100">
        <f t="shared" si="28"/>
        <v>0</v>
      </c>
      <c r="G437" s="93"/>
      <c r="H437" s="96"/>
      <c r="I437" s="99"/>
      <c r="J437" s="17">
        <f t="shared" si="26"/>
        <v>10686.816452261293</v>
      </c>
      <c r="K437" s="18" t="s">
        <v>303</v>
      </c>
      <c r="L437" s="7"/>
      <c r="M437" s="19"/>
      <c r="N437" s="35"/>
      <c r="O437" s="35"/>
      <c r="P437" s="35">
        <f t="shared" si="27"/>
        <v>0</v>
      </c>
      <c r="Q437" s="20"/>
      <c r="R437" s="7"/>
    </row>
    <row r="438" spans="1:18" s="9" customFormat="1" ht="18.75" x14ac:dyDescent="0.3">
      <c r="A438" s="19">
        <v>46280</v>
      </c>
      <c r="B438" s="17">
        <f t="shared" si="29"/>
        <v>0.46609045226130652</v>
      </c>
      <c r="C438" s="93">
        <v>0.62</v>
      </c>
      <c r="D438" s="96"/>
      <c r="E438" s="104"/>
      <c r="F438" s="100">
        <f t="shared" si="28"/>
        <v>0</v>
      </c>
      <c r="G438" s="93"/>
      <c r="H438" s="96"/>
      <c r="I438" s="99"/>
      <c r="J438" s="17">
        <f t="shared" si="26"/>
        <v>10687.282542713554</v>
      </c>
      <c r="K438" s="18" t="s">
        <v>825</v>
      </c>
      <c r="L438" s="7"/>
      <c r="M438" s="19"/>
      <c r="N438" s="35"/>
      <c r="O438" s="35"/>
      <c r="P438" s="35">
        <f t="shared" si="27"/>
        <v>0</v>
      </c>
      <c r="Q438" s="20"/>
      <c r="R438" s="7"/>
    </row>
    <row r="439" spans="1:18" s="9" customFormat="1" ht="18.75" x14ac:dyDescent="0.3">
      <c r="A439" s="19">
        <v>46280</v>
      </c>
      <c r="B439" s="17">
        <f t="shared" si="29"/>
        <v>0</v>
      </c>
      <c r="C439" s="93"/>
      <c r="D439" s="96"/>
      <c r="E439" s="104"/>
      <c r="F439" s="100">
        <f t="shared" si="28"/>
        <v>94.075095477386938</v>
      </c>
      <c r="G439" s="93">
        <v>125.14</v>
      </c>
      <c r="H439" s="96"/>
      <c r="I439" s="99"/>
      <c r="J439" s="17">
        <f t="shared" si="26"/>
        <v>10593.207447236167</v>
      </c>
      <c r="K439" s="18" t="s">
        <v>105</v>
      </c>
      <c r="L439" s="7"/>
      <c r="M439" s="19"/>
      <c r="N439" s="35"/>
      <c r="O439" s="35"/>
      <c r="P439" s="35">
        <f t="shared" si="27"/>
        <v>0</v>
      </c>
      <c r="Q439" s="20"/>
      <c r="R439" s="7"/>
    </row>
    <row r="440" spans="1:18" s="9" customFormat="1" ht="18.75" x14ac:dyDescent="0.3">
      <c r="A440" s="19">
        <v>46280</v>
      </c>
      <c r="B440" s="17">
        <f t="shared" si="29"/>
        <v>0</v>
      </c>
      <c r="C440" s="93"/>
      <c r="D440" s="96"/>
      <c r="E440" s="104"/>
      <c r="F440" s="100">
        <f t="shared" si="28"/>
        <v>346.04209045226133</v>
      </c>
      <c r="G440" s="93">
        <v>460.31</v>
      </c>
      <c r="H440" s="96"/>
      <c r="I440" s="99"/>
      <c r="J440" s="17">
        <f t="shared" si="26"/>
        <v>10247.165356783906</v>
      </c>
      <c r="K440" s="18" t="s">
        <v>105</v>
      </c>
      <c r="L440" s="7"/>
      <c r="M440" s="19"/>
      <c r="N440" s="35"/>
      <c r="O440" s="35"/>
      <c r="P440" s="35">
        <f t="shared" si="27"/>
        <v>0</v>
      </c>
      <c r="Q440" s="20"/>
      <c r="R440" s="7"/>
    </row>
    <row r="441" spans="1:18" s="9" customFormat="1" ht="18.75" x14ac:dyDescent="0.3">
      <c r="A441" s="19">
        <v>46280</v>
      </c>
      <c r="B441" s="17">
        <f t="shared" si="29"/>
        <v>0</v>
      </c>
      <c r="C441" s="93"/>
      <c r="D441" s="96"/>
      <c r="E441" s="104"/>
      <c r="F441" s="100">
        <f t="shared" si="28"/>
        <v>1578.6709145728641</v>
      </c>
      <c r="G441" s="93">
        <v>2099.9699999999998</v>
      </c>
      <c r="H441" s="96"/>
      <c r="I441" s="99"/>
      <c r="J441" s="17">
        <f t="shared" si="26"/>
        <v>8668.494442211042</v>
      </c>
      <c r="K441" s="18" t="s">
        <v>831</v>
      </c>
      <c r="L441" s="7"/>
      <c r="M441" s="19"/>
      <c r="N441" s="35"/>
      <c r="O441" s="35"/>
      <c r="P441" s="35">
        <f t="shared" si="27"/>
        <v>0</v>
      </c>
      <c r="Q441" s="20"/>
      <c r="R441" s="7"/>
    </row>
    <row r="442" spans="1:18" s="9" customFormat="1" ht="18.75" x14ac:dyDescent="0.3">
      <c r="A442" s="19">
        <v>46281</v>
      </c>
      <c r="B442" s="17">
        <f t="shared" si="29"/>
        <v>2.89427135678392</v>
      </c>
      <c r="C442" s="93">
        <v>3.85</v>
      </c>
      <c r="D442" s="96"/>
      <c r="E442" s="104"/>
      <c r="F442" s="100">
        <f t="shared" si="28"/>
        <v>0</v>
      </c>
      <c r="G442" s="93"/>
      <c r="H442" s="96"/>
      <c r="I442" s="99"/>
      <c r="J442" s="17">
        <f t="shared" si="26"/>
        <v>8671.3887135678251</v>
      </c>
      <c r="K442" s="18" t="s">
        <v>225</v>
      </c>
      <c r="L442" s="7"/>
      <c r="M442" s="19"/>
      <c r="N442" s="35"/>
      <c r="O442" s="35"/>
      <c r="P442" s="35">
        <f t="shared" si="27"/>
        <v>0</v>
      </c>
      <c r="Q442" s="20"/>
      <c r="R442" s="7"/>
    </row>
    <row r="443" spans="1:18" s="9" customFormat="1" ht="18.75" x14ac:dyDescent="0.3">
      <c r="A443" s="19">
        <v>46281</v>
      </c>
      <c r="B443" s="17">
        <f t="shared" si="29"/>
        <v>5.5254271356783917</v>
      </c>
      <c r="C443" s="93">
        <v>7.35</v>
      </c>
      <c r="D443" s="96"/>
      <c r="E443" s="104"/>
      <c r="F443" s="100">
        <f t="shared" si="28"/>
        <v>0</v>
      </c>
      <c r="G443" s="93"/>
      <c r="H443" s="96"/>
      <c r="I443" s="99"/>
      <c r="J443" s="17">
        <f t="shared" si="26"/>
        <v>8676.914140703504</v>
      </c>
      <c r="K443" s="18" t="s">
        <v>225</v>
      </c>
      <c r="L443" s="7"/>
      <c r="M443" s="19"/>
      <c r="N443" s="35"/>
      <c r="O443" s="35"/>
      <c r="P443" s="35">
        <f t="shared" si="27"/>
        <v>0</v>
      </c>
      <c r="Q443" s="20"/>
      <c r="R443" s="7"/>
    </row>
    <row r="444" spans="1:18" s="9" customFormat="1" ht="18.75" x14ac:dyDescent="0.3">
      <c r="A444" s="19">
        <v>46281</v>
      </c>
      <c r="B444" s="17">
        <f t="shared" si="29"/>
        <v>16.636422110552761</v>
      </c>
      <c r="C444" s="93">
        <v>22.13</v>
      </c>
      <c r="D444" s="96"/>
      <c r="E444" s="104"/>
      <c r="F444" s="100">
        <f t="shared" si="28"/>
        <v>0</v>
      </c>
      <c r="G444" s="93"/>
      <c r="H444" s="96"/>
      <c r="I444" s="99"/>
      <c r="J444" s="17">
        <f t="shared" si="26"/>
        <v>8693.5505628140563</v>
      </c>
      <c r="K444" s="18" t="s">
        <v>225</v>
      </c>
      <c r="L444" s="7"/>
      <c r="M444" s="19"/>
      <c r="N444" s="35"/>
      <c r="O444" s="35"/>
      <c r="P444" s="35">
        <f t="shared" si="27"/>
        <v>0</v>
      </c>
      <c r="Q444" s="20"/>
      <c r="R444" s="7"/>
    </row>
    <row r="445" spans="1:18" s="9" customFormat="1" ht="18.75" x14ac:dyDescent="0.3">
      <c r="A445" s="19">
        <v>46281</v>
      </c>
      <c r="B445" s="17">
        <f t="shared" si="29"/>
        <v>0</v>
      </c>
      <c r="C445" s="93"/>
      <c r="D445" s="96"/>
      <c r="E445" s="104"/>
      <c r="F445" s="100">
        <f t="shared" si="28"/>
        <v>363.5505527638191</v>
      </c>
      <c r="G445" s="93">
        <v>483.6</v>
      </c>
      <c r="H445" s="96"/>
      <c r="I445" s="99"/>
      <c r="J445" s="17">
        <f t="shared" si="26"/>
        <v>8330.0000100502366</v>
      </c>
      <c r="K445" s="18" t="s">
        <v>105</v>
      </c>
      <c r="L445" s="7"/>
      <c r="M445" s="19"/>
      <c r="N445" s="35"/>
      <c r="O445" s="35"/>
      <c r="P445" s="35">
        <f t="shared" si="27"/>
        <v>0</v>
      </c>
      <c r="Q445" s="20"/>
      <c r="R445" s="7"/>
    </row>
    <row r="446" spans="1:18" s="9" customFormat="1" ht="18.75" x14ac:dyDescent="0.3">
      <c r="A446" s="19">
        <v>46281</v>
      </c>
      <c r="B446" s="17">
        <f t="shared" si="29"/>
        <v>0</v>
      </c>
      <c r="C446" s="93"/>
      <c r="D446" s="96"/>
      <c r="E446" s="104"/>
      <c r="F446" s="100">
        <f t="shared" si="28"/>
        <v>98.269909547738692</v>
      </c>
      <c r="G446" s="93">
        <v>130.72</v>
      </c>
      <c r="H446" s="96"/>
      <c r="I446" s="99"/>
      <c r="J446" s="17">
        <f t="shared" si="26"/>
        <v>8231.7301005024983</v>
      </c>
      <c r="K446" s="18" t="s">
        <v>105</v>
      </c>
      <c r="L446" s="7"/>
      <c r="M446" s="19"/>
      <c r="N446" s="35"/>
      <c r="O446" s="35"/>
      <c r="P446" s="35">
        <f t="shared" si="27"/>
        <v>0</v>
      </c>
      <c r="Q446" s="20"/>
      <c r="R446" s="7"/>
    </row>
    <row r="447" spans="1:18" s="9" customFormat="1" ht="18.75" x14ac:dyDescent="0.3">
      <c r="A447" s="19">
        <v>46281</v>
      </c>
      <c r="B447" s="17">
        <f t="shared" si="29"/>
        <v>0</v>
      </c>
      <c r="C447" s="93"/>
      <c r="D447" s="96"/>
      <c r="E447" s="104"/>
      <c r="F447" s="100">
        <f t="shared" si="28"/>
        <v>2.4958391959798991</v>
      </c>
      <c r="G447" s="93">
        <v>3.32</v>
      </c>
      <c r="H447" s="96"/>
      <c r="I447" s="99"/>
      <c r="J447" s="17">
        <f t="shared" si="26"/>
        <v>8229.2342613065175</v>
      </c>
      <c r="K447" s="18" t="s">
        <v>105</v>
      </c>
      <c r="L447" s="7"/>
      <c r="M447" s="19"/>
      <c r="N447" s="35"/>
      <c r="O447" s="35"/>
      <c r="P447" s="35">
        <f t="shared" si="27"/>
        <v>0</v>
      </c>
      <c r="Q447" s="20"/>
      <c r="R447" s="7"/>
    </row>
    <row r="448" spans="1:18" s="9" customFormat="1" ht="18.75" x14ac:dyDescent="0.3">
      <c r="A448" s="19">
        <v>46281</v>
      </c>
      <c r="B448" s="17">
        <f t="shared" si="29"/>
        <v>0</v>
      </c>
      <c r="C448" s="93"/>
      <c r="D448" s="96"/>
      <c r="E448" s="104"/>
      <c r="F448" s="100">
        <f t="shared" si="28"/>
        <v>5.5554974874371856</v>
      </c>
      <c r="G448" s="93">
        <v>7.39</v>
      </c>
      <c r="H448" s="96"/>
      <c r="I448" s="99"/>
      <c r="J448" s="17">
        <f t="shared" si="26"/>
        <v>8223.6787638190799</v>
      </c>
      <c r="K448" s="18" t="s">
        <v>105</v>
      </c>
      <c r="L448" s="7"/>
      <c r="M448" s="19"/>
      <c r="N448" s="35"/>
      <c r="O448" s="35"/>
      <c r="P448" s="35">
        <f t="shared" si="27"/>
        <v>0</v>
      </c>
      <c r="Q448" s="20"/>
      <c r="R448" s="7"/>
    </row>
    <row r="449" spans="1:18" s="9" customFormat="1" ht="18.75" x14ac:dyDescent="0.3">
      <c r="A449" s="19">
        <v>46282</v>
      </c>
      <c r="B449" s="17">
        <f t="shared" si="29"/>
        <v>0</v>
      </c>
      <c r="C449" s="93"/>
      <c r="D449" s="96"/>
      <c r="E449" s="104"/>
      <c r="F449" s="100">
        <f t="shared" si="28"/>
        <v>148.23179899497489</v>
      </c>
      <c r="G449" s="93">
        <v>197.18</v>
      </c>
      <c r="H449" s="96"/>
      <c r="I449" s="99"/>
      <c r="J449" s="17">
        <f t="shared" si="26"/>
        <v>8075.4469648241047</v>
      </c>
      <c r="K449" s="18" t="s">
        <v>105</v>
      </c>
      <c r="L449" s="7"/>
      <c r="M449" s="19"/>
      <c r="N449" s="35"/>
      <c r="O449" s="35"/>
      <c r="P449" s="35">
        <f t="shared" si="27"/>
        <v>0</v>
      </c>
      <c r="Q449" s="20"/>
      <c r="R449" s="7"/>
    </row>
    <row r="450" spans="1:18" s="9" customFormat="1" ht="18.75" x14ac:dyDescent="0.3">
      <c r="A450" s="19">
        <v>46282</v>
      </c>
      <c r="B450" s="17">
        <f t="shared" si="29"/>
        <v>0</v>
      </c>
      <c r="C450" s="93"/>
      <c r="D450" s="96"/>
      <c r="E450" s="104"/>
      <c r="F450" s="100">
        <f t="shared" si="28"/>
        <v>27.401608040201008</v>
      </c>
      <c r="G450" s="93">
        <v>36.450000000000003</v>
      </c>
      <c r="H450" s="96"/>
      <c r="I450" s="99"/>
      <c r="J450" s="17">
        <f t="shared" si="26"/>
        <v>8048.045356783904</v>
      </c>
      <c r="K450" s="18" t="s">
        <v>105</v>
      </c>
      <c r="L450" s="7"/>
      <c r="M450" s="19"/>
      <c r="N450" s="35"/>
      <c r="O450" s="35"/>
      <c r="P450" s="35">
        <f t="shared" si="27"/>
        <v>0</v>
      </c>
      <c r="Q450" s="20"/>
      <c r="R450" s="7"/>
    </row>
    <row r="451" spans="1:18" s="9" customFormat="1" ht="18.75" x14ac:dyDescent="0.3">
      <c r="A451" s="19">
        <v>46282</v>
      </c>
      <c r="B451" s="17">
        <f t="shared" si="29"/>
        <v>0</v>
      </c>
      <c r="C451" s="93"/>
      <c r="D451" s="96"/>
      <c r="E451" s="104"/>
      <c r="F451" s="100">
        <f t="shared" si="28"/>
        <v>2.0823718592964826</v>
      </c>
      <c r="G451" s="93">
        <v>2.77</v>
      </c>
      <c r="H451" s="96"/>
      <c r="I451" s="99"/>
      <c r="J451" s="17">
        <f t="shared" si="26"/>
        <v>8045.9629849246076</v>
      </c>
      <c r="K451" s="18" t="s">
        <v>105</v>
      </c>
      <c r="L451" s="7"/>
      <c r="M451" s="19"/>
      <c r="N451" s="35"/>
      <c r="O451" s="35"/>
      <c r="P451" s="35">
        <f t="shared" si="27"/>
        <v>0</v>
      </c>
      <c r="Q451" s="20"/>
      <c r="R451" s="7"/>
    </row>
    <row r="452" spans="1:18" s="9" customFormat="1" ht="18.75" x14ac:dyDescent="0.3">
      <c r="A452" s="19">
        <v>46282</v>
      </c>
      <c r="B452" s="17">
        <f t="shared" si="29"/>
        <v>0</v>
      </c>
      <c r="C452" s="93"/>
      <c r="D452" s="96"/>
      <c r="E452" s="104"/>
      <c r="F452" s="100">
        <f t="shared" si="28"/>
        <v>0.12028140703517588</v>
      </c>
      <c r="G452" s="93">
        <v>0.16</v>
      </c>
      <c r="H452" s="96"/>
      <c r="I452" s="99"/>
      <c r="J452" s="17">
        <f t="shared" si="26"/>
        <v>8045.8427035175728</v>
      </c>
      <c r="K452" s="18" t="s">
        <v>105</v>
      </c>
      <c r="L452" s="7"/>
      <c r="M452" s="19"/>
      <c r="N452" s="35"/>
      <c r="O452" s="35"/>
      <c r="P452" s="35">
        <f t="shared" si="27"/>
        <v>0</v>
      </c>
      <c r="Q452" s="20"/>
      <c r="R452" s="7"/>
    </row>
    <row r="453" spans="1:18" s="9" customFormat="1" ht="18.75" x14ac:dyDescent="0.3">
      <c r="A453" s="19">
        <v>46282</v>
      </c>
      <c r="B453" s="17">
        <f t="shared" si="29"/>
        <v>1513.0123015075376</v>
      </c>
      <c r="C453" s="93">
        <v>2012.63</v>
      </c>
      <c r="D453" s="96"/>
      <c r="E453" s="104"/>
      <c r="F453" s="100">
        <f t="shared" si="28"/>
        <v>0</v>
      </c>
      <c r="G453" s="93"/>
      <c r="H453" s="96"/>
      <c r="I453" s="99"/>
      <c r="J453" s="17">
        <f t="shared" si="26"/>
        <v>9558.8550050251106</v>
      </c>
      <c r="K453" s="18" t="s">
        <v>496</v>
      </c>
      <c r="L453" s="7"/>
      <c r="M453" s="19"/>
      <c r="N453" s="35"/>
      <c r="O453" s="35"/>
      <c r="P453" s="35">
        <f t="shared" si="27"/>
        <v>0</v>
      </c>
      <c r="Q453" s="20"/>
      <c r="R453" s="7"/>
    </row>
    <row r="454" spans="1:18" s="9" customFormat="1" ht="18.75" x14ac:dyDescent="0.3">
      <c r="A454" s="19">
        <v>46283</v>
      </c>
      <c r="B454" s="17">
        <f t="shared" si="29"/>
        <v>0</v>
      </c>
      <c r="C454" s="93"/>
      <c r="D454" s="96"/>
      <c r="E454" s="104"/>
      <c r="F454" s="100">
        <f t="shared" si="28"/>
        <v>2558.1374472361808</v>
      </c>
      <c r="G454" s="93">
        <v>3402.87</v>
      </c>
      <c r="H454" s="96"/>
      <c r="I454" s="99"/>
      <c r="J454" s="17">
        <f t="shared" si="26"/>
        <v>7000.7175577889302</v>
      </c>
      <c r="K454" s="18" t="s">
        <v>481</v>
      </c>
      <c r="L454" s="7"/>
      <c r="M454" s="19"/>
      <c r="N454" s="35"/>
      <c r="O454" s="35"/>
      <c r="P454" s="35">
        <f t="shared" si="27"/>
        <v>0</v>
      </c>
      <c r="Q454" s="20"/>
      <c r="R454" s="7"/>
    </row>
    <row r="455" spans="1:18" s="9" customFormat="1" ht="18.75" x14ac:dyDescent="0.3">
      <c r="A455" s="19">
        <v>46283</v>
      </c>
      <c r="B455" s="17">
        <f t="shared" si="29"/>
        <v>3587.6560804020105</v>
      </c>
      <c r="C455" s="93">
        <v>4772.3500000000004</v>
      </c>
      <c r="D455" s="96"/>
      <c r="E455" s="104"/>
      <c r="F455" s="100">
        <f t="shared" si="28"/>
        <v>0</v>
      </c>
      <c r="G455" s="93"/>
      <c r="H455" s="96"/>
      <c r="I455" s="99"/>
      <c r="J455" s="17">
        <f t="shared" si="26"/>
        <v>10588.37363819094</v>
      </c>
      <c r="K455" s="18" t="s">
        <v>496</v>
      </c>
      <c r="L455" s="7"/>
      <c r="M455" s="19"/>
      <c r="N455" s="35"/>
      <c r="O455" s="35"/>
      <c r="P455" s="35">
        <f t="shared" si="27"/>
        <v>0</v>
      </c>
      <c r="Q455" s="20"/>
      <c r="R455" s="7"/>
    </row>
    <row r="456" spans="1:18" s="9" customFormat="1" ht="18.75" x14ac:dyDescent="0.3">
      <c r="A456" s="19">
        <v>46283</v>
      </c>
      <c r="B456" s="17">
        <f t="shared" si="29"/>
        <v>0</v>
      </c>
      <c r="C456" s="93"/>
      <c r="D456" s="96"/>
      <c r="E456" s="104"/>
      <c r="F456" s="100">
        <f t="shared" si="28"/>
        <v>3.9843216080402013</v>
      </c>
      <c r="G456" s="93">
        <v>5.3</v>
      </c>
      <c r="H456" s="96"/>
      <c r="I456" s="99"/>
      <c r="J456" s="17">
        <f t="shared" si="26"/>
        <v>10584.389316582899</v>
      </c>
      <c r="K456" s="18" t="s">
        <v>105</v>
      </c>
      <c r="L456" s="7"/>
      <c r="M456" s="19"/>
      <c r="N456" s="35"/>
      <c r="O456" s="35"/>
      <c r="P456" s="35">
        <f t="shared" si="27"/>
        <v>0</v>
      </c>
      <c r="Q456" s="20"/>
      <c r="R456" s="7"/>
    </row>
    <row r="457" spans="1:18" s="9" customFormat="1" ht="18.75" x14ac:dyDescent="0.3">
      <c r="A457" s="19">
        <v>46283</v>
      </c>
      <c r="B457" s="17">
        <f t="shared" si="29"/>
        <v>0</v>
      </c>
      <c r="C457" s="93"/>
      <c r="D457" s="96"/>
      <c r="E457" s="104"/>
      <c r="F457" s="100">
        <f t="shared" si="28"/>
        <v>50.465567839195977</v>
      </c>
      <c r="G457" s="93">
        <v>67.13</v>
      </c>
      <c r="H457" s="96"/>
      <c r="I457" s="99"/>
      <c r="J457" s="17">
        <f t="shared" ref="J457:J520" si="30">J456+B457-F457</f>
        <v>10533.923748743704</v>
      </c>
      <c r="K457" s="18" t="s">
        <v>105</v>
      </c>
      <c r="L457" s="7"/>
      <c r="M457" s="19"/>
      <c r="N457" s="35"/>
      <c r="O457" s="35"/>
      <c r="P457" s="35">
        <f t="shared" ref="P457:P520" si="31">P456+N457-O457</f>
        <v>0</v>
      </c>
      <c r="Q457" s="20"/>
      <c r="R457" s="7"/>
    </row>
    <row r="458" spans="1:18" s="9" customFormat="1" ht="18.75" x14ac:dyDescent="0.3">
      <c r="A458" s="19">
        <v>46283</v>
      </c>
      <c r="B458" s="17">
        <f t="shared" si="29"/>
        <v>0</v>
      </c>
      <c r="C458" s="93"/>
      <c r="D458" s="96"/>
      <c r="E458" s="104"/>
      <c r="F458" s="100">
        <f t="shared" si="28"/>
        <v>197.73511557788942</v>
      </c>
      <c r="G458" s="93">
        <v>263.02999999999997</v>
      </c>
      <c r="H458" s="96"/>
      <c r="I458" s="99"/>
      <c r="J458" s="17">
        <f t="shared" si="30"/>
        <v>10336.188633165815</v>
      </c>
      <c r="K458" s="18" t="s">
        <v>105</v>
      </c>
      <c r="L458" s="7"/>
      <c r="M458" s="19"/>
      <c r="N458" s="35"/>
      <c r="O458" s="35"/>
      <c r="P458" s="35">
        <f t="shared" si="31"/>
        <v>0</v>
      </c>
      <c r="Q458" s="20"/>
      <c r="R458" s="7"/>
    </row>
    <row r="459" spans="1:18" s="9" customFormat="1" ht="18.75" x14ac:dyDescent="0.3">
      <c r="A459" s="19">
        <v>46283</v>
      </c>
      <c r="B459" s="17">
        <f t="shared" si="29"/>
        <v>0</v>
      </c>
      <c r="C459" s="93"/>
      <c r="D459" s="96"/>
      <c r="E459" s="104"/>
      <c r="F459" s="100">
        <f t="shared" ref="F459:F522" si="32">(G459*748/995)+(H459*875/995)+I459</f>
        <v>13.952643216080402</v>
      </c>
      <c r="G459" s="93">
        <v>18.559999999999999</v>
      </c>
      <c r="H459" s="96"/>
      <c r="I459" s="99"/>
      <c r="J459" s="17">
        <f t="shared" si="30"/>
        <v>10322.235989949735</v>
      </c>
      <c r="K459" s="18" t="s">
        <v>105</v>
      </c>
      <c r="L459" s="7"/>
      <c r="M459" s="19"/>
      <c r="N459" s="35"/>
      <c r="O459" s="35"/>
      <c r="P459" s="35">
        <f t="shared" si="31"/>
        <v>0</v>
      </c>
      <c r="Q459" s="20"/>
      <c r="R459" s="7"/>
    </row>
    <row r="460" spans="1:18" s="9" customFormat="1" ht="18.75" x14ac:dyDescent="0.3">
      <c r="A460" s="19">
        <v>46286</v>
      </c>
      <c r="B460" s="17">
        <f t="shared" si="29"/>
        <v>14.711919597989951</v>
      </c>
      <c r="C460" s="93">
        <v>19.57</v>
      </c>
      <c r="D460" s="96"/>
      <c r="E460" s="104"/>
      <c r="F460" s="100">
        <f t="shared" si="32"/>
        <v>0</v>
      </c>
      <c r="G460" s="93"/>
      <c r="H460" s="96"/>
      <c r="I460" s="99"/>
      <c r="J460" s="17">
        <f t="shared" si="30"/>
        <v>10336.947909547725</v>
      </c>
      <c r="K460" s="18" t="s">
        <v>225</v>
      </c>
      <c r="L460" s="7"/>
      <c r="M460" s="19"/>
      <c r="N460" s="35"/>
      <c r="O460" s="35"/>
      <c r="P460" s="35">
        <f t="shared" si="31"/>
        <v>0</v>
      </c>
      <c r="Q460" s="20"/>
      <c r="R460" s="7"/>
    </row>
    <row r="461" spans="1:18" s="9" customFormat="1" ht="18.75" x14ac:dyDescent="0.3">
      <c r="A461" s="19">
        <v>46286</v>
      </c>
      <c r="B461" s="17">
        <f t="shared" si="29"/>
        <v>0</v>
      </c>
      <c r="C461" s="93"/>
      <c r="D461" s="96"/>
      <c r="E461" s="104"/>
      <c r="F461" s="100">
        <f t="shared" si="32"/>
        <v>201.80964824120605</v>
      </c>
      <c r="G461" s="93">
        <v>268.45</v>
      </c>
      <c r="H461" s="96"/>
      <c r="I461" s="99"/>
      <c r="J461" s="17">
        <f t="shared" si="30"/>
        <v>10135.13826130652</v>
      </c>
      <c r="K461" s="18" t="s">
        <v>105</v>
      </c>
      <c r="L461" s="7"/>
      <c r="M461" s="19"/>
      <c r="N461" s="35"/>
      <c r="O461" s="35"/>
      <c r="P461" s="35">
        <f t="shared" si="31"/>
        <v>0</v>
      </c>
      <c r="Q461" s="20"/>
      <c r="R461" s="7"/>
    </row>
    <row r="462" spans="1:18" s="9" customFormat="1" ht="18.75" x14ac:dyDescent="0.3">
      <c r="A462" s="19">
        <v>46287</v>
      </c>
      <c r="B462" s="17">
        <f t="shared" si="29"/>
        <v>1625.0920201005024</v>
      </c>
      <c r="C462" s="93">
        <v>2161.7199999999998</v>
      </c>
      <c r="D462" s="96"/>
      <c r="E462" s="104"/>
      <c r="F462" s="100">
        <f t="shared" si="32"/>
        <v>0</v>
      </c>
      <c r="G462" s="93"/>
      <c r="H462" s="96"/>
      <c r="I462" s="99"/>
      <c r="J462" s="17">
        <f t="shared" si="30"/>
        <v>11760.230281407023</v>
      </c>
      <c r="K462" s="18" t="s">
        <v>496</v>
      </c>
      <c r="L462" s="7"/>
      <c r="M462" s="19"/>
      <c r="N462" s="35"/>
      <c r="O462" s="35"/>
      <c r="P462" s="35">
        <f t="shared" si="31"/>
        <v>0</v>
      </c>
      <c r="Q462" s="20"/>
      <c r="R462" s="7"/>
    </row>
    <row r="463" spans="1:18" s="9" customFormat="1" ht="18.75" x14ac:dyDescent="0.3">
      <c r="A463" s="19">
        <v>46287</v>
      </c>
      <c r="B463" s="17">
        <f t="shared" si="29"/>
        <v>0</v>
      </c>
      <c r="C463" s="93"/>
      <c r="D463" s="96"/>
      <c r="E463" s="104"/>
      <c r="F463" s="100">
        <f t="shared" si="32"/>
        <v>3.7587939698492459E-2</v>
      </c>
      <c r="G463" s="93">
        <v>0.05</v>
      </c>
      <c r="H463" s="96"/>
      <c r="I463" s="99"/>
      <c r="J463" s="17">
        <f t="shared" si="30"/>
        <v>11760.192693467325</v>
      </c>
      <c r="K463" s="18" t="s">
        <v>105</v>
      </c>
      <c r="L463" s="7"/>
      <c r="M463" s="19"/>
      <c r="N463" s="35"/>
      <c r="O463" s="35"/>
      <c r="P463" s="35">
        <f t="shared" si="31"/>
        <v>0</v>
      </c>
      <c r="Q463" s="20"/>
      <c r="R463" s="7"/>
    </row>
    <row r="464" spans="1:18" s="9" customFormat="1" ht="18.75" x14ac:dyDescent="0.3">
      <c r="A464" s="19">
        <v>46287</v>
      </c>
      <c r="B464" s="17">
        <f t="shared" si="29"/>
        <v>0</v>
      </c>
      <c r="C464" s="93"/>
      <c r="D464" s="96"/>
      <c r="E464" s="104"/>
      <c r="F464" s="100">
        <f t="shared" si="32"/>
        <v>13.651939698492463</v>
      </c>
      <c r="G464" s="93">
        <v>18.16</v>
      </c>
      <c r="H464" s="96"/>
      <c r="I464" s="99"/>
      <c r="J464" s="17">
        <f t="shared" si="30"/>
        <v>11746.540753768832</v>
      </c>
      <c r="K464" s="18" t="s">
        <v>105</v>
      </c>
      <c r="L464" s="7"/>
      <c r="M464" s="19"/>
      <c r="N464" s="35"/>
      <c r="O464" s="35"/>
      <c r="P464" s="35">
        <f t="shared" si="31"/>
        <v>0</v>
      </c>
      <c r="Q464" s="20"/>
      <c r="R464" s="7"/>
    </row>
    <row r="465" spans="1:18" s="9" customFormat="1" ht="18.75" x14ac:dyDescent="0.3">
      <c r="A465" s="19">
        <v>46287</v>
      </c>
      <c r="B465" s="17">
        <f t="shared" si="29"/>
        <v>0</v>
      </c>
      <c r="C465" s="93"/>
      <c r="D465" s="96"/>
      <c r="E465" s="104"/>
      <c r="F465" s="100">
        <f t="shared" si="32"/>
        <v>182.23384924623116</v>
      </c>
      <c r="G465" s="93">
        <v>242.41</v>
      </c>
      <c r="H465" s="96"/>
      <c r="I465" s="99"/>
      <c r="J465" s="17">
        <f t="shared" si="30"/>
        <v>11564.3069045226</v>
      </c>
      <c r="K465" s="18" t="s">
        <v>105</v>
      </c>
      <c r="L465" s="7"/>
      <c r="M465" s="19"/>
      <c r="N465" s="35"/>
      <c r="O465" s="35"/>
      <c r="P465" s="35">
        <f t="shared" si="31"/>
        <v>0</v>
      </c>
      <c r="Q465" s="20"/>
      <c r="R465" s="7"/>
    </row>
    <row r="466" spans="1:18" s="9" customFormat="1" ht="18.75" x14ac:dyDescent="0.3">
      <c r="A466" s="19">
        <v>46287</v>
      </c>
      <c r="B466" s="17">
        <f t="shared" si="29"/>
        <v>10.178814070351759</v>
      </c>
      <c r="C466" s="93">
        <v>13.54</v>
      </c>
      <c r="D466" s="96"/>
      <c r="E466" s="104"/>
      <c r="F466" s="100">
        <f t="shared" si="32"/>
        <v>0</v>
      </c>
      <c r="G466" s="93"/>
      <c r="H466" s="96"/>
      <c r="I466" s="99"/>
      <c r="J466" s="17">
        <f t="shared" si="30"/>
        <v>11574.485718592952</v>
      </c>
      <c r="K466" s="18"/>
      <c r="L466" s="7"/>
      <c r="M466" s="19"/>
      <c r="N466" s="35"/>
      <c r="O466" s="35"/>
      <c r="P466" s="35">
        <f t="shared" si="31"/>
        <v>0</v>
      </c>
      <c r="Q466" s="20"/>
      <c r="R466" s="7"/>
    </row>
    <row r="467" spans="1:18" s="9" customFormat="1" ht="18.75" x14ac:dyDescent="0.3">
      <c r="A467" s="19"/>
      <c r="B467" s="17">
        <f t="shared" si="29"/>
        <v>0</v>
      </c>
      <c r="C467" s="93"/>
      <c r="D467" s="96"/>
      <c r="E467" s="104"/>
      <c r="F467" s="100">
        <f t="shared" si="32"/>
        <v>0</v>
      </c>
      <c r="G467" s="93"/>
      <c r="H467" s="96"/>
      <c r="I467" s="99"/>
      <c r="J467" s="17">
        <f t="shared" si="30"/>
        <v>11574.485718592952</v>
      </c>
      <c r="K467" s="18"/>
      <c r="L467" s="7"/>
      <c r="M467" s="19"/>
      <c r="N467" s="35"/>
      <c r="O467" s="35"/>
      <c r="P467" s="35">
        <f t="shared" si="31"/>
        <v>0</v>
      </c>
      <c r="Q467" s="20"/>
      <c r="R467" s="7"/>
    </row>
    <row r="468" spans="1:18" s="9" customFormat="1" ht="18.75" x14ac:dyDescent="0.3">
      <c r="A468" s="19"/>
      <c r="B468" s="17">
        <f t="shared" si="29"/>
        <v>0</v>
      </c>
      <c r="C468" s="93"/>
      <c r="D468" s="96"/>
      <c r="E468" s="104"/>
      <c r="F468" s="100">
        <f t="shared" si="32"/>
        <v>0</v>
      </c>
      <c r="G468" s="93"/>
      <c r="H468" s="96"/>
      <c r="I468" s="99"/>
      <c r="J468" s="17">
        <f t="shared" si="30"/>
        <v>11574.485718592952</v>
      </c>
      <c r="K468" s="18"/>
      <c r="L468" s="7"/>
      <c r="M468" s="19"/>
      <c r="N468" s="35"/>
      <c r="O468" s="35"/>
      <c r="P468" s="35">
        <f t="shared" si="31"/>
        <v>0</v>
      </c>
      <c r="Q468" s="20"/>
      <c r="R468" s="7"/>
    </row>
    <row r="469" spans="1:18" s="9" customFormat="1" ht="18.75" x14ac:dyDescent="0.3">
      <c r="A469" s="19"/>
      <c r="B469" s="17">
        <f t="shared" ref="B469:B532" si="33">(C469*748/995)+(D469*873/995)+E469</f>
        <v>0</v>
      </c>
      <c r="C469" s="93"/>
      <c r="D469" s="96"/>
      <c r="E469" s="104"/>
      <c r="F469" s="100">
        <f t="shared" si="32"/>
        <v>0</v>
      </c>
      <c r="G469" s="93"/>
      <c r="H469" s="96"/>
      <c r="I469" s="99"/>
      <c r="J469" s="17">
        <f t="shared" si="30"/>
        <v>11574.485718592952</v>
      </c>
      <c r="K469" s="18"/>
      <c r="L469" s="7"/>
      <c r="M469" s="19"/>
      <c r="N469" s="35"/>
      <c r="O469" s="35"/>
      <c r="P469" s="35">
        <f t="shared" si="31"/>
        <v>0</v>
      </c>
      <c r="Q469" s="20"/>
      <c r="R469" s="7"/>
    </row>
    <row r="470" spans="1:18" s="9" customFormat="1" ht="18.75" x14ac:dyDescent="0.3">
      <c r="A470" s="19"/>
      <c r="B470" s="17">
        <f t="shared" si="33"/>
        <v>0</v>
      </c>
      <c r="C470" s="93"/>
      <c r="D470" s="96"/>
      <c r="E470" s="104"/>
      <c r="F470" s="100">
        <f t="shared" si="32"/>
        <v>0</v>
      </c>
      <c r="G470" s="93"/>
      <c r="H470" s="96"/>
      <c r="I470" s="99"/>
      <c r="J470" s="17">
        <f t="shared" si="30"/>
        <v>11574.485718592952</v>
      </c>
      <c r="K470" s="18"/>
      <c r="L470" s="7"/>
      <c r="M470" s="19"/>
      <c r="N470" s="35"/>
      <c r="O470" s="35"/>
      <c r="P470" s="35">
        <f t="shared" si="31"/>
        <v>0</v>
      </c>
      <c r="Q470" s="20"/>
      <c r="R470" s="7"/>
    </row>
    <row r="471" spans="1:18" s="9" customFormat="1" ht="18.75" x14ac:dyDescent="0.3">
      <c r="A471" s="19"/>
      <c r="B471" s="17">
        <f t="shared" si="33"/>
        <v>0</v>
      </c>
      <c r="C471" s="93"/>
      <c r="D471" s="96"/>
      <c r="E471" s="104"/>
      <c r="F471" s="100">
        <f t="shared" si="32"/>
        <v>0</v>
      </c>
      <c r="G471" s="93"/>
      <c r="H471" s="96"/>
      <c r="I471" s="99"/>
      <c r="J471" s="17">
        <f t="shared" si="30"/>
        <v>11574.485718592952</v>
      </c>
      <c r="K471" s="18"/>
      <c r="L471" s="7"/>
      <c r="M471" s="19"/>
      <c r="N471" s="35"/>
      <c r="O471" s="35"/>
      <c r="P471" s="35">
        <f t="shared" si="31"/>
        <v>0</v>
      </c>
      <c r="Q471" s="20"/>
      <c r="R471" s="7"/>
    </row>
    <row r="472" spans="1:18" s="9" customFormat="1" ht="18.75" x14ac:dyDescent="0.3">
      <c r="A472" s="19"/>
      <c r="B472" s="17">
        <f t="shared" si="33"/>
        <v>0</v>
      </c>
      <c r="C472" s="93"/>
      <c r="D472" s="96"/>
      <c r="E472" s="104"/>
      <c r="F472" s="100">
        <f t="shared" si="32"/>
        <v>0</v>
      </c>
      <c r="G472" s="93"/>
      <c r="H472" s="96"/>
      <c r="I472" s="99"/>
      <c r="J472" s="17">
        <f t="shared" si="30"/>
        <v>11574.485718592952</v>
      </c>
      <c r="K472" s="18"/>
      <c r="L472" s="7"/>
      <c r="M472" s="19"/>
      <c r="N472" s="35"/>
      <c r="O472" s="35"/>
      <c r="P472" s="35">
        <f t="shared" si="31"/>
        <v>0</v>
      </c>
      <c r="Q472" s="20"/>
      <c r="R472" s="7"/>
    </row>
    <row r="473" spans="1:18" s="9" customFormat="1" ht="18.75" x14ac:dyDescent="0.3">
      <c r="A473" s="19"/>
      <c r="B473" s="17">
        <f t="shared" si="33"/>
        <v>0</v>
      </c>
      <c r="C473" s="93"/>
      <c r="D473" s="96"/>
      <c r="E473" s="104"/>
      <c r="F473" s="100">
        <f t="shared" si="32"/>
        <v>0</v>
      </c>
      <c r="G473" s="93"/>
      <c r="H473" s="96"/>
      <c r="I473" s="99"/>
      <c r="J473" s="17">
        <f t="shared" si="30"/>
        <v>11574.485718592952</v>
      </c>
      <c r="K473" s="18"/>
      <c r="L473" s="7"/>
      <c r="M473" s="19"/>
      <c r="N473" s="35"/>
      <c r="O473" s="35"/>
      <c r="P473" s="35">
        <f t="shared" si="31"/>
        <v>0</v>
      </c>
      <c r="Q473" s="20"/>
      <c r="R473" s="7"/>
    </row>
    <row r="474" spans="1:18" s="9" customFormat="1" ht="18.75" x14ac:dyDescent="0.3">
      <c r="A474" s="19"/>
      <c r="B474" s="17">
        <f t="shared" si="33"/>
        <v>0</v>
      </c>
      <c r="C474" s="93"/>
      <c r="D474" s="96"/>
      <c r="E474" s="104"/>
      <c r="F474" s="100">
        <f t="shared" si="32"/>
        <v>0</v>
      </c>
      <c r="G474" s="93"/>
      <c r="H474" s="96"/>
      <c r="I474" s="99"/>
      <c r="J474" s="17">
        <f t="shared" si="30"/>
        <v>11574.485718592952</v>
      </c>
      <c r="K474" s="18"/>
      <c r="L474" s="7"/>
      <c r="M474" s="19"/>
      <c r="N474" s="35"/>
      <c r="O474" s="35"/>
      <c r="P474" s="35">
        <f t="shared" si="31"/>
        <v>0</v>
      </c>
      <c r="Q474" s="20"/>
      <c r="R474" s="7"/>
    </row>
    <row r="475" spans="1:18" s="9" customFormat="1" ht="18.75" x14ac:dyDescent="0.3">
      <c r="A475" s="19"/>
      <c r="B475" s="17">
        <f t="shared" si="33"/>
        <v>0</v>
      </c>
      <c r="C475" s="93"/>
      <c r="D475" s="96"/>
      <c r="E475" s="104"/>
      <c r="F475" s="100">
        <f t="shared" si="32"/>
        <v>0</v>
      </c>
      <c r="G475" s="93"/>
      <c r="H475" s="96"/>
      <c r="I475" s="99"/>
      <c r="J475" s="17">
        <f t="shared" si="30"/>
        <v>11574.485718592952</v>
      </c>
      <c r="K475" s="18"/>
      <c r="L475" s="7"/>
      <c r="M475" s="19"/>
      <c r="N475" s="35"/>
      <c r="O475" s="35"/>
      <c r="P475" s="35">
        <f t="shared" si="31"/>
        <v>0</v>
      </c>
      <c r="Q475" s="20"/>
      <c r="R475" s="7"/>
    </row>
    <row r="476" spans="1:18" s="9" customFormat="1" ht="18.75" x14ac:dyDescent="0.3">
      <c r="A476" s="19"/>
      <c r="B476" s="17">
        <f t="shared" si="33"/>
        <v>0</v>
      </c>
      <c r="C476" s="93"/>
      <c r="D476" s="96"/>
      <c r="E476" s="104"/>
      <c r="F476" s="100">
        <f t="shared" si="32"/>
        <v>0</v>
      </c>
      <c r="G476" s="93"/>
      <c r="H476" s="96"/>
      <c r="I476" s="99"/>
      <c r="J476" s="17">
        <f t="shared" si="30"/>
        <v>11574.485718592952</v>
      </c>
      <c r="K476" s="18"/>
      <c r="L476" s="7"/>
      <c r="M476" s="19"/>
      <c r="N476" s="35"/>
      <c r="O476" s="35"/>
      <c r="P476" s="35">
        <f t="shared" si="31"/>
        <v>0</v>
      </c>
      <c r="Q476" s="20"/>
      <c r="R476" s="7"/>
    </row>
    <row r="477" spans="1:18" s="9" customFormat="1" ht="18.75" x14ac:dyDescent="0.3">
      <c r="A477" s="19"/>
      <c r="B477" s="17">
        <f t="shared" si="33"/>
        <v>0</v>
      </c>
      <c r="C477" s="93"/>
      <c r="D477" s="96"/>
      <c r="E477" s="104"/>
      <c r="F477" s="100">
        <f t="shared" si="32"/>
        <v>0</v>
      </c>
      <c r="G477" s="93"/>
      <c r="H477" s="96"/>
      <c r="I477" s="99"/>
      <c r="J477" s="17">
        <f t="shared" si="30"/>
        <v>11574.485718592952</v>
      </c>
      <c r="K477" s="18"/>
      <c r="L477" s="7"/>
      <c r="M477" s="19"/>
      <c r="N477" s="35"/>
      <c r="O477" s="35"/>
      <c r="P477" s="35">
        <f t="shared" si="31"/>
        <v>0</v>
      </c>
      <c r="Q477" s="20"/>
      <c r="R477" s="7"/>
    </row>
    <row r="478" spans="1:18" s="9" customFormat="1" ht="18.75" x14ac:dyDescent="0.3">
      <c r="A478" s="19"/>
      <c r="B478" s="17">
        <f t="shared" si="33"/>
        <v>0</v>
      </c>
      <c r="C478" s="93"/>
      <c r="D478" s="96"/>
      <c r="E478" s="104"/>
      <c r="F478" s="100">
        <f t="shared" si="32"/>
        <v>0</v>
      </c>
      <c r="G478" s="93"/>
      <c r="H478" s="96"/>
      <c r="I478" s="99"/>
      <c r="J478" s="17">
        <f t="shared" si="30"/>
        <v>11574.485718592952</v>
      </c>
      <c r="K478" s="18"/>
      <c r="L478" s="7"/>
      <c r="M478" s="19"/>
      <c r="N478" s="35"/>
      <c r="O478" s="35"/>
      <c r="P478" s="35">
        <f t="shared" si="31"/>
        <v>0</v>
      </c>
      <c r="Q478" s="20"/>
      <c r="R478" s="7"/>
    </row>
    <row r="479" spans="1:18" s="9" customFormat="1" ht="18.75" x14ac:dyDescent="0.3">
      <c r="A479" s="19"/>
      <c r="B479" s="17">
        <f t="shared" si="33"/>
        <v>0</v>
      </c>
      <c r="C479" s="93"/>
      <c r="D479" s="96"/>
      <c r="E479" s="104"/>
      <c r="F479" s="100">
        <f t="shared" si="32"/>
        <v>0</v>
      </c>
      <c r="G479" s="93"/>
      <c r="H479" s="96"/>
      <c r="I479" s="99"/>
      <c r="J479" s="17">
        <f t="shared" si="30"/>
        <v>11574.485718592952</v>
      </c>
      <c r="K479" s="18"/>
      <c r="L479" s="7"/>
      <c r="M479" s="19"/>
      <c r="N479" s="35"/>
      <c r="O479" s="35"/>
      <c r="P479" s="35">
        <f t="shared" si="31"/>
        <v>0</v>
      </c>
      <c r="Q479" s="20"/>
      <c r="R479" s="7"/>
    </row>
    <row r="480" spans="1:18" s="9" customFormat="1" ht="18.75" x14ac:dyDescent="0.3">
      <c r="A480" s="19"/>
      <c r="B480" s="17">
        <f t="shared" si="33"/>
        <v>0</v>
      </c>
      <c r="C480" s="93"/>
      <c r="D480" s="96"/>
      <c r="E480" s="104"/>
      <c r="F480" s="100">
        <f t="shared" si="32"/>
        <v>0</v>
      </c>
      <c r="G480" s="93"/>
      <c r="H480" s="96"/>
      <c r="I480" s="99"/>
      <c r="J480" s="17">
        <f t="shared" si="30"/>
        <v>11574.485718592952</v>
      </c>
      <c r="K480" s="18"/>
      <c r="L480" s="7"/>
      <c r="M480" s="19"/>
      <c r="N480" s="35"/>
      <c r="O480" s="35"/>
      <c r="P480" s="35">
        <f t="shared" si="31"/>
        <v>0</v>
      </c>
      <c r="Q480" s="20"/>
      <c r="R480" s="7"/>
    </row>
    <row r="481" spans="1:18" s="9" customFormat="1" ht="18.75" x14ac:dyDescent="0.3">
      <c r="A481" s="19"/>
      <c r="B481" s="17">
        <f t="shared" si="33"/>
        <v>0</v>
      </c>
      <c r="C481" s="93"/>
      <c r="D481" s="96"/>
      <c r="E481" s="104"/>
      <c r="F481" s="100">
        <f t="shared" si="32"/>
        <v>0</v>
      </c>
      <c r="G481" s="93"/>
      <c r="H481" s="96"/>
      <c r="I481" s="99"/>
      <c r="J481" s="17">
        <f t="shared" si="30"/>
        <v>11574.485718592952</v>
      </c>
      <c r="K481" s="18"/>
      <c r="L481" s="7"/>
      <c r="M481" s="19"/>
      <c r="N481" s="35"/>
      <c r="O481" s="35"/>
      <c r="P481" s="35">
        <f t="shared" si="31"/>
        <v>0</v>
      </c>
      <c r="Q481" s="20"/>
      <c r="R481" s="7"/>
    </row>
    <row r="482" spans="1:18" s="9" customFormat="1" ht="18.75" x14ac:dyDescent="0.3">
      <c r="A482" s="19"/>
      <c r="B482" s="17">
        <f t="shared" si="33"/>
        <v>0</v>
      </c>
      <c r="C482" s="93"/>
      <c r="D482" s="96"/>
      <c r="E482" s="104"/>
      <c r="F482" s="100">
        <f t="shared" si="32"/>
        <v>0</v>
      </c>
      <c r="G482" s="93"/>
      <c r="H482" s="96"/>
      <c r="I482" s="99"/>
      <c r="J482" s="17">
        <f t="shared" si="30"/>
        <v>11574.485718592952</v>
      </c>
      <c r="K482" s="18"/>
      <c r="L482" s="7"/>
      <c r="M482" s="19"/>
      <c r="N482" s="35"/>
      <c r="O482" s="35"/>
      <c r="P482" s="35">
        <f t="shared" si="31"/>
        <v>0</v>
      </c>
      <c r="Q482" s="20"/>
      <c r="R482" s="7"/>
    </row>
    <row r="483" spans="1:18" s="9" customFormat="1" ht="18.75" x14ac:dyDescent="0.3">
      <c r="A483" s="19"/>
      <c r="B483" s="17">
        <f t="shared" si="33"/>
        <v>0</v>
      </c>
      <c r="C483" s="93"/>
      <c r="D483" s="96"/>
      <c r="E483" s="104"/>
      <c r="F483" s="100">
        <f t="shared" si="32"/>
        <v>0</v>
      </c>
      <c r="G483" s="93"/>
      <c r="H483" s="96"/>
      <c r="I483" s="99"/>
      <c r="J483" s="17">
        <f t="shared" si="30"/>
        <v>11574.485718592952</v>
      </c>
      <c r="K483" s="18"/>
      <c r="L483" s="7"/>
      <c r="M483" s="19"/>
      <c r="N483" s="35"/>
      <c r="O483" s="35"/>
      <c r="P483" s="35">
        <f t="shared" si="31"/>
        <v>0</v>
      </c>
      <c r="Q483" s="20"/>
      <c r="R483" s="7"/>
    </row>
    <row r="484" spans="1:18" s="9" customFormat="1" ht="18.75" x14ac:dyDescent="0.3">
      <c r="A484" s="19"/>
      <c r="B484" s="17">
        <f t="shared" si="33"/>
        <v>0</v>
      </c>
      <c r="C484" s="93"/>
      <c r="D484" s="96"/>
      <c r="E484" s="104"/>
      <c r="F484" s="100">
        <f t="shared" si="32"/>
        <v>0</v>
      </c>
      <c r="G484" s="93"/>
      <c r="H484" s="96"/>
      <c r="I484" s="99"/>
      <c r="J484" s="17">
        <f t="shared" si="30"/>
        <v>11574.485718592952</v>
      </c>
      <c r="K484" s="18"/>
      <c r="L484" s="7"/>
      <c r="M484" s="19"/>
      <c r="N484" s="35"/>
      <c r="O484" s="35"/>
      <c r="P484" s="35">
        <f t="shared" si="31"/>
        <v>0</v>
      </c>
      <c r="Q484" s="20"/>
      <c r="R484" s="7"/>
    </row>
    <row r="485" spans="1:18" s="9" customFormat="1" ht="18.75" x14ac:dyDescent="0.3">
      <c r="A485" s="19"/>
      <c r="B485" s="17">
        <f t="shared" si="33"/>
        <v>0</v>
      </c>
      <c r="C485" s="93"/>
      <c r="D485" s="96"/>
      <c r="E485" s="104"/>
      <c r="F485" s="100">
        <f t="shared" si="32"/>
        <v>0</v>
      </c>
      <c r="G485" s="93"/>
      <c r="H485" s="96"/>
      <c r="I485" s="99"/>
      <c r="J485" s="17">
        <f t="shared" si="30"/>
        <v>11574.485718592952</v>
      </c>
      <c r="K485" s="18"/>
      <c r="L485" s="7"/>
      <c r="M485" s="19"/>
      <c r="N485" s="35"/>
      <c r="O485" s="35"/>
      <c r="P485" s="35">
        <f t="shared" si="31"/>
        <v>0</v>
      </c>
      <c r="Q485" s="20"/>
      <c r="R485" s="7"/>
    </row>
    <row r="486" spans="1:18" s="9" customFormat="1" ht="18.75" x14ac:dyDescent="0.3">
      <c r="A486" s="19"/>
      <c r="B486" s="17">
        <f t="shared" si="33"/>
        <v>0</v>
      </c>
      <c r="C486" s="93"/>
      <c r="D486" s="96"/>
      <c r="E486" s="104"/>
      <c r="F486" s="100">
        <f t="shared" si="32"/>
        <v>0</v>
      </c>
      <c r="G486" s="93"/>
      <c r="H486" s="96"/>
      <c r="I486" s="99"/>
      <c r="J486" s="17">
        <f t="shared" si="30"/>
        <v>11574.485718592952</v>
      </c>
      <c r="K486" s="18"/>
      <c r="L486" s="7"/>
      <c r="M486" s="19"/>
      <c r="N486" s="35"/>
      <c r="O486" s="35"/>
      <c r="P486" s="35">
        <f t="shared" si="31"/>
        <v>0</v>
      </c>
      <c r="Q486" s="20"/>
      <c r="R486" s="7"/>
    </row>
    <row r="487" spans="1:18" s="9" customFormat="1" ht="18.75" x14ac:dyDescent="0.3">
      <c r="A487" s="19"/>
      <c r="B487" s="17">
        <f t="shared" si="33"/>
        <v>0</v>
      </c>
      <c r="C487" s="93"/>
      <c r="D487" s="96"/>
      <c r="E487" s="104"/>
      <c r="F487" s="100">
        <f t="shared" si="32"/>
        <v>0</v>
      </c>
      <c r="G487" s="93"/>
      <c r="H487" s="96"/>
      <c r="I487" s="99"/>
      <c r="J487" s="17">
        <f t="shared" si="30"/>
        <v>11574.485718592952</v>
      </c>
      <c r="K487" s="18"/>
      <c r="L487" s="7"/>
      <c r="M487" s="19"/>
      <c r="N487" s="35"/>
      <c r="O487" s="35"/>
      <c r="P487" s="35">
        <f t="shared" si="31"/>
        <v>0</v>
      </c>
      <c r="Q487" s="20"/>
      <c r="R487" s="7"/>
    </row>
    <row r="488" spans="1:18" s="9" customFormat="1" ht="18.75" x14ac:dyDescent="0.3">
      <c r="A488" s="19"/>
      <c r="B488" s="17">
        <f t="shared" si="33"/>
        <v>0</v>
      </c>
      <c r="C488" s="93"/>
      <c r="D488" s="96"/>
      <c r="E488" s="104"/>
      <c r="F488" s="100">
        <f t="shared" si="32"/>
        <v>0</v>
      </c>
      <c r="G488" s="93"/>
      <c r="H488" s="96"/>
      <c r="I488" s="99"/>
      <c r="J488" s="17">
        <f t="shared" si="30"/>
        <v>11574.485718592952</v>
      </c>
      <c r="K488" s="18"/>
      <c r="L488" s="7"/>
      <c r="M488" s="19"/>
      <c r="N488" s="35"/>
      <c r="O488" s="35"/>
      <c r="P488" s="35">
        <f t="shared" si="31"/>
        <v>0</v>
      </c>
      <c r="Q488" s="20"/>
      <c r="R488" s="7"/>
    </row>
    <row r="489" spans="1:18" s="9" customFormat="1" ht="18.75" x14ac:dyDescent="0.3">
      <c r="A489" s="19"/>
      <c r="B489" s="17">
        <f t="shared" si="33"/>
        <v>0</v>
      </c>
      <c r="C489" s="93"/>
      <c r="D489" s="96"/>
      <c r="E489" s="104"/>
      <c r="F489" s="100">
        <f t="shared" si="32"/>
        <v>0</v>
      </c>
      <c r="G489" s="93"/>
      <c r="H489" s="96"/>
      <c r="I489" s="99"/>
      <c r="J489" s="17">
        <f t="shared" si="30"/>
        <v>11574.485718592952</v>
      </c>
      <c r="K489" s="18"/>
      <c r="L489" s="7"/>
      <c r="M489" s="19"/>
      <c r="N489" s="35"/>
      <c r="O489" s="35"/>
      <c r="P489" s="35">
        <f t="shared" si="31"/>
        <v>0</v>
      </c>
      <c r="Q489" s="20"/>
      <c r="R489" s="7"/>
    </row>
    <row r="490" spans="1:18" s="9" customFormat="1" ht="18.75" x14ac:dyDescent="0.3">
      <c r="A490" s="19"/>
      <c r="B490" s="17">
        <f t="shared" si="33"/>
        <v>0</v>
      </c>
      <c r="C490" s="93"/>
      <c r="D490" s="96"/>
      <c r="E490" s="104"/>
      <c r="F490" s="100">
        <f t="shared" si="32"/>
        <v>0</v>
      </c>
      <c r="G490" s="93"/>
      <c r="H490" s="96"/>
      <c r="I490" s="99"/>
      <c r="J490" s="17">
        <f t="shared" si="30"/>
        <v>11574.485718592952</v>
      </c>
      <c r="K490" s="18"/>
      <c r="L490" s="7"/>
      <c r="M490" s="19"/>
      <c r="N490" s="35"/>
      <c r="O490" s="35"/>
      <c r="P490" s="35">
        <f t="shared" si="31"/>
        <v>0</v>
      </c>
      <c r="Q490" s="20"/>
      <c r="R490" s="7"/>
    </row>
    <row r="491" spans="1:18" s="9" customFormat="1" ht="18.75" x14ac:dyDescent="0.3">
      <c r="A491" s="19"/>
      <c r="B491" s="17">
        <f t="shared" si="33"/>
        <v>0</v>
      </c>
      <c r="C491" s="93"/>
      <c r="D491" s="96"/>
      <c r="E491" s="104"/>
      <c r="F491" s="100">
        <f t="shared" si="32"/>
        <v>0</v>
      </c>
      <c r="G491" s="93"/>
      <c r="H491" s="96"/>
      <c r="I491" s="99"/>
      <c r="J491" s="17">
        <f t="shared" si="30"/>
        <v>11574.485718592952</v>
      </c>
      <c r="K491" s="18"/>
      <c r="L491" s="7"/>
      <c r="M491" s="19"/>
      <c r="N491" s="35"/>
      <c r="O491" s="35"/>
      <c r="P491" s="35">
        <f t="shared" si="31"/>
        <v>0</v>
      </c>
      <c r="Q491" s="20"/>
      <c r="R491" s="7"/>
    </row>
    <row r="492" spans="1:18" s="9" customFormat="1" ht="18.75" x14ac:dyDescent="0.3">
      <c r="A492" s="19"/>
      <c r="B492" s="17">
        <f t="shared" si="33"/>
        <v>0</v>
      </c>
      <c r="C492" s="93"/>
      <c r="D492" s="96"/>
      <c r="E492" s="104"/>
      <c r="F492" s="100">
        <f t="shared" si="32"/>
        <v>0</v>
      </c>
      <c r="G492" s="93"/>
      <c r="H492" s="96"/>
      <c r="I492" s="99"/>
      <c r="J492" s="17">
        <f t="shared" si="30"/>
        <v>11574.485718592952</v>
      </c>
      <c r="K492" s="18"/>
      <c r="L492" s="7"/>
      <c r="M492" s="19"/>
      <c r="N492" s="35"/>
      <c r="O492" s="35"/>
      <c r="P492" s="35">
        <f t="shared" si="31"/>
        <v>0</v>
      </c>
      <c r="Q492" s="20"/>
      <c r="R492" s="7"/>
    </row>
    <row r="493" spans="1:18" s="9" customFormat="1" ht="18.75" x14ac:dyDescent="0.3">
      <c r="A493" s="19"/>
      <c r="B493" s="17">
        <f t="shared" si="33"/>
        <v>0</v>
      </c>
      <c r="C493" s="93"/>
      <c r="D493" s="96"/>
      <c r="E493" s="104"/>
      <c r="F493" s="100">
        <f t="shared" si="32"/>
        <v>0</v>
      </c>
      <c r="G493" s="93"/>
      <c r="H493" s="96"/>
      <c r="I493" s="99"/>
      <c r="J493" s="17">
        <f t="shared" si="30"/>
        <v>11574.485718592952</v>
      </c>
      <c r="K493" s="18"/>
      <c r="L493" s="7"/>
      <c r="M493" s="19"/>
      <c r="N493" s="35"/>
      <c r="O493" s="35"/>
      <c r="P493" s="35">
        <f t="shared" si="31"/>
        <v>0</v>
      </c>
      <c r="Q493" s="20"/>
      <c r="R493" s="7"/>
    </row>
    <row r="494" spans="1:18" s="9" customFormat="1" ht="18.75" x14ac:dyDescent="0.3">
      <c r="A494" s="19"/>
      <c r="B494" s="17">
        <f t="shared" si="33"/>
        <v>0</v>
      </c>
      <c r="C494" s="93"/>
      <c r="D494" s="96"/>
      <c r="E494" s="104"/>
      <c r="F494" s="100">
        <f t="shared" si="32"/>
        <v>0</v>
      </c>
      <c r="G494" s="93"/>
      <c r="H494" s="96"/>
      <c r="I494" s="99"/>
      <c r="J494" s="17">
        <f t="shared" si="30"/>
        <v>11574.485718592952</v>
      </c>
      <c r="K494" s="18"/>
      <c r="L494" s="7"/>
      <c r="M494" s="19"/>
      <c r="N494" s="35"/>
      <c r="O494" s="35"/>
      <c r="P494" s="35">
        <f t="shared" si="31"/>
        <v>0</v>
      </c>
      <c r="Q494" s="20"/>
      <c r="R494" s="7"/>
    </row>
    <row r="495" spans="1:18" s="9" customFormat="1" ht="18.75" x14ac:dyDescent="0.3">
      <c r="A495" s="19"/>
      <c r="B495" s="17">
        <f t="shared" si="33"/>
        <v>0</v>
      </c>
      <c r="C495" s="93"/>
      <c r="D495" s="96"/>
      <c r="E495" s="104"/>
      <c r="F495" s="100">
        <f t="shared" si="32"/>
        <v>0</v>
      </c>
      <c r="G495" s="93"/>
      <c r="H495" s="96"/>
      <c r="I495" s="99"/>
      <c r="J495" s="17">
        <f t="shared" si="30"/>
        <v>11574.485718592952</v>
      </c>
      <c r="K495" s="18"/>
      <c r="L495" s="7"/>
      <c r="M495" s="19"/>
      <c r="N495" s="35"/>
      <c r="O495" s="35"/>
      <c r="P495" s="35">
        <f t="shared" si="31"/>
        <v>0</v>
      </c>
      <c r="Q495" s="20"/>
      <c r="R495" s="7"/>
    </row>
    <row r="496" spans="1:18" s="9" customFormat="1" ht="18.75" x14ac:dyDescent="0.3">
      <c r="A496" s="19"/>
      <c r="B496" s="17">
        <f t="shared" si="33"/>
        <v>0</v>
      </c>
      <c r="C496" s="93"/>
      <c r="D496" s="96"/>
      <c r="E496" s="104"/>
      <c r="F496" s="100">
        <f t="shared" si="32"/>
        <v>0</v>
      </c>
      <c r="G496" s="93"/>
      <c r="H496" s="96"/>
      <c r="I496" s="99"/>
      <c r="J496" s="17">
        <f t="shared" si="30"/>
        <v>11574.485718592952</v>
      </c>
      <c r="K496" s="18"/>
      <c r="L496" s="7"/>
      <c r="M496" s="19"/>
      <c r="N496" s="35"/>
      <c r="O496" s="35"/>
      <c r="P496" s="35">
        <f t="shared" si="31"/>
        <v>0</v>
      </c>
      <c r="Q496" s="20"/>
      <c r="R496" s="7"/>
    </row>
    <row r="497" spans="1:18" s="9" customFormat="1" ht="18.75" x14ac:dyDescent="0.3">
      <c r="A497" s="19"/>
      <c r="B497" s="17">
        <f t="shared" si="33"/>
        <v>0</v>
      </c>
      <c r="C497" s="93"/>
      <c r="D497" s="96"/>
      <c r="E497" s="104"/>
      <c r="F497" s="100">
        <f t="shared" si="32"/>
        <v>0</v>
      </c>
      <c r="G497" s="93"/>
      <c r="H497" s="96"/>
      <c r="I497" s="99"/>
      <c r="J497" s="17">
        <f t="shared" si="30"/>
        <v>11574.485718592952</v>
      </c>
      <c r="K497" s="18"/>
      <c r="L497" s="7"/>
      <c r="M497" s="19"/>
      <c r="N497" s="35"/>
      <c r="O497" s="35"/>
      <c r="P497" s="35">
        <f t="shared" si="31"/>
        <v>0</v>
      </c>
      <c r="Q497" s="20"/>
      <c r="R497" s="7"/>
    </row>
    <row r="498" spans="1:18" s="9" customFormat="1" ht="18.75" x14ac:dyDescent="0.3">
      <c r="A498" s="19"/>
      <c r="B498" s="17">
        <f t="shared" si="33"/>
        <v>0</v>
      </c>
      <c r="C498" s="93"/>
      <c r="D498" s="96"/>
      <c r="E498" s="104"/>
      <c r="F498" s="100">
        <f t="shared" si="32"/>
        <v>0</v>
      </c>
      <c r="G498" s="93"/>
      <c r="H498" s="96"/>
      <c r="I498" s="99"/>
      <c r="J498" s="17">
        <f t="shared" si="30"/>
        <v>11574.485718592952</v>
      </c>
      <c r="K498" s="18"/>
      <c r="L498" s="7"/>
      <c r="M498" s="19"/>
      <c r="N498" s="35"/>
      <c r="O498" s="35"/>
      <c r="P498" s="35">
        <f t="shared" si="31"/>
        <v>0</v>
      </c>
      <c r="Q498" s="20"/>
      <c r="R498" s="7"/>
    </row>
    <row r="499" spans="1:18" s="9" customFormat="1" ht="18.75" x14ac:dyDescent="0.3">
      <c r="A499" s="19"/>
      <c r="B499" s="17">
        <f t="shared" si="33"/>
        <v>0</v>
      </c>
      <c r="C499" s="93"/>
      <c r="D499" s="96"/>
      <c r="E499" s="104"/>
      <c r="F499" s="100">
        <f t="shared" si="32"/>
        <v>0</v>
      </c>
      <c r="G499" s="93"/>
      <c r="H499" s="96"/>
      <c r="I499" s="99"/>
      <c r="J499" s="17">
        <f t="shared" si="30"/>
        <v>11574.485718592952</v>
      </c>
      <c r="K499" s="18"/>
      <c r="L499" s="7"/>
      <c r="M499" s="19"/>
      <c r="N499" s="35"/>
      <c r="O499" s="35"/>
      <c r="P499" s="35">
        <f t="shared" si="31"/>
        <v>0</v>
      </c>
      <c r="Q499" s="20"/>
      <c r="R499" s="7"/>
    </row>
    <row r="500" spans="1:18" s="9" customFormat="1" ht="18.75" x14ac:dyDescent="0.3">
      <c r="A500" s="19"/>
      <c r="B500" s="17">
        <f t="shared" si="33"/>
        <v>0</v>
      </c>
      <c r="C500" s="93"/>
      <c r="D500" s="96"/>
      <c r="E500" s="104"/>
      <c r="F500" s="100">
        <f t="shared" si="32"/>
        <v>0</v>
      </c>
      <c r="G500" s="93"/>
      <c r="H500" s="96"/>
      <c r="I500" s="99"/>
      <c r="J500" s="17">
        <f t="shared" si="30"/>
        <v>11574.485718592952</v>
      </c>
      <c r="K500" s="18"/>
      <c r="L500" s="7"/>
      <c r="M500" s="19"/>
      <c r="N500" s="35"/>
      <c r="O500" s="35"/>
      <c r="P500" s="35">
        <f t="shared" si="31"/>
        <v>0</v>
      </c>
      <c r="Q500" s="20"/>
      <c r="R500" s="7"/>
    </row>
    <row r="501" spans="1:18" s="9" customFormat="1" ht="18.75" x14ac:dyDescent="0.3">
      <c r="A501" s="19"/>
      <c r="B501" s="17">
        <f t="shared" si="33"/>
        <v>0</v>
      </c>
      <c r="C501" s="93"/>
      <c r="D501" s="96"/>
      <c r="E501" s="104"/>
      <c r="F501" s="100">
        <f t="shared" si="32"/>
        <v>0</v>
      </c>
      <c r="G501" s="93"/>
      <c r="H501" s="96"/>
      <c r="I501" s="99"/>
      <c r="J501" s="17">
        <f t="shared" si="30"/>
        <v>11574.485718592952</v>
      </c>
      <c r="K501" s="18"/>
      <c r="L501" s="7"/>
      <c r="M501" s="19"/>
      <c r="N501" s="35"/>
      <c r="O501" s="35"/>
      <c r="P501" s="35">
        <f t="shared" si="31"/>
        <v>0</v>
      </c>
      <c r="Q501" s="20"/>
      <c r="R501" s="7"/>
    </row>
    <row r="502" spans="1:18" s="9" customFormat="1" ht="18.75" x14ac:dyDescent="0.3">
      <c r="A502" s="19"/>
      <c r="B502" s="17">
        <f t="shared" si="33"/>
        <v>0</v>
      </c>
      <c r="C502" s="93"/>
      <c r="D502" s="96"/>
      <c r="E502" s="104"/>
      <c r="F502" s="100">
        <f t="shared" si="32"/>
        <v>0</v>
      </c>
      <c r="G502" s="93"/>
      <c r="H502" s="96"/>
      <c r="I502" s="99"/>
      <c r="J502" s="17">
        <f t="shared" si="30"/>
        <v>11574.485718592952</v>
      </c>
      <c r="K502" s="18"/>
      <c r="L502" s="7"/>
      <c r="M502" s="19"/>
      <c r="N502" s="35"/>
      <c r="O502" s="35"/>
      <c r="P502" s="35">
        <f t="shared" si="31"/>
        <v>0</v>
      </c>
      <c r="Q502" s="20"/>
      <c r="R502" s="7"/>
    </row>
    <row r="503" spans="1:18" s="9" customFormat="1" ht="18.75" x14ac:dyDescent="0.3">
      <c r="A503" s="19"/>
      <c r="B503" s="17">
        <f t="shared" si="33"/>
        <v>0</v>
      </c>
      <c r="C503" s="93"/>
      <c r="D503" s="96"/>
      <c r="E503" s="104"/>
      <c r="F503" s="100">
        <f t="shared" si="32"/>
        <v>0</v>
      </c>
      <c r="G503" s="93"/>
      <c r="H503" s="96"/>
      <c r="I503" s="99"/>
      <c r="J503" s="17">
        <f t="shared" si="30"/>
        <v>11574.485718592952</v>
      </c>
      <c r="K503" s="18"/>
      <c r="L503" s="7"/>
      <c r="M503" s="19"/>
      <c r="N503" s="35"/>
      <c r="O503" s="35"/>
      <c r="P503" s="35">
        <f t="shared" si="31"/>
        <v>0</v>
      </c>
      <c r="Q503" s="20"/>
      <c r="R503" s="7"/>
    </row>
    <row r="504" spans="1:18" s="9" customFormat="1" ht="18.75" x14ac:dyDescent="0.3">
      <c r="A504" s="19"/>
      <c r="B504" s="17">
        <f t="shared" si="33"/>
        <v>0</v>
      </c>
      <c r="C504" s="93"/>
      <c r="D504" s="96"/>
      <c r="E504" s="104"/>
      <c r="F504" s="100">
        <f t="shared" si="32"/>
        <v>0</v>
      </c>
      <c r="G504" s="93"/>
      <c r="H504" s="96"/>
      <c r="I504" s="99"/>
      <c r="J504" s="17">
        <f t="shared" si="30"/>
        <v>11574.485718592952</v>
      </c>
      <c r="K504" s="18"/>
      <c r="L504" s="7"/>
      <c r="M504" s="19"/>
      <c r="N504" s="35"/>
      <c r="O504" s="35"/>
      <c r="P504" s="35">
        <f t="shared" si="31"/>
        <v>0</v>
      </c>
      <c r="Q504" s="20"/>
      <c r="R504" s="7"/>
    </row>
    <row r="505" spans="1:18" s="9" customFormat="1" ht="18.75" x14ac:dyDescent="0.3">
      <c r="A505" s="19"/>
      <c r="B505" s="17">
        <f t="shared" si="33"/>
        <v>0</v>
      </c>
      <c r="C505" s="93"/>
      <c r="D505" s="96"/>
      <c r="E505" s="104"/>
      <c r="F505" s="100">
        <f t="shared" si="32"/>
        <v>0</v>
      </c>
      <c r="G505" s="93"/>
      <c r="H505" s="96"/>
      <c r="I505" s="99"/>
      <c r="J505" s="17">
        <f t="shared" si="30"/>
        <v>11574.485718592952</v>
      </c>
      <c r="K505" s="18"/>
      <c r="L505" s="7"/>
      <c r="M505" s="19"/>
      <c r="N505" s="35"/>
      <c r="O505" s="35"/>
      <c r="P505" s="35">
        <f t="shared" si="31"/>
        <v>0</v>
      </c>
      <c r="Q505" s="20"/>
      <c r="R505" s="7"/>
    </row>
    <row r="506" spans="1:18" s="9" customFormat="1" ht="18.75" x14ac:dyDescent="0.3">
      <c r="A506" s="19"/>
      <c r="B506" s="17">
        <f t="shared" si="33"/>
        <v>0</v>
      </c>
      <c r="C506" s="93"/>
      <c r="D506" s="96"/>
      <c r="E506" s="104"/>
      <c r="F506" s="100">
        <f t="shared" si="32"/>
        <v>0</v>
      </c>
      <c r="G506" s="93"/>
      <c r="H506" s="96"/>
      <c r="I506" s="99"/>
      <c r="J506" s="17">
        <f t="shared" si="30"/>
        <v>11574.485718592952</v>
      </c>
      <c r="K506" s="18"/>
      <c r="L506" s="7"/>
      <c r="M506" s="19"/>
      <c r="N506" s="35"/>
      <c r="O506" s="35"/>
      <c r="P506" s="35">
        <f t="shared" si="31"/>
        <v>0</v>
      </c>
      <c r="Q506" s="20"/>
      <c r="R506" s="7"/>
    </row>
    <row r="507" spans="1:18" s="9" customFormat="1" ht="18.75" x14ac:dyDescent="0.3">
      <c r="A507" s="19"/>
      <c r="B507" s="17">
        <f t="shared" si="33"/>
        <v>0</v>
      </c>
      <c r="C507" s="93"/>
      <c r="D507" s="96"/>
      <c r="E507" s="104"/>
      <c r="F507" s="100">
        <f t="shared" si="32"/>
        <v>0</v>
      </c>
      <c r="G507" s="93"/>
      <c r="H507" s="96"/>
      <c r="I507" s="99"/>
      <c r="J507" s="17">
        <f t="shared" si="30"/>
        <v>11574.485718592952</v>
      </c>
      <c r="K507" s="18"/>
      <c r="L507" s="7"/>
      <c r="M507" s="19"/>
      <c r="N507" s="35"/>
      <c r="O507" s="35"/>
      <c r="P507" s="35">
        <f t="shared" si="31"/>
        <v>0</v>
      </c>
      <c r="Q507" s="20"/>
      <c r="R507" s="7"/>
    </row>
    <row r="508" spans="1:18" s="9" customFormat="1" ht="18.75" x14ac:dyDescent="0.3">
      <c r="A508" s="19"/>
      <c r="B508" s="17">
        <f t="shared" si="33"/>
        <v>0</v>
      </c>
      <c r="C508" s="93"/>
      <c r="D508" s="96"/>
      <c r="E508" s="104"/>
      <c r="F508" s="100">
        <f t="shared" si="32"/>
        <v>0</v>
      </c>
      <c r="G508" s="93"/>
      <c r="H508" s="96"/>
      <c r="I508" s="99"/>
      <c r="J508" s="17">
        <f t="shared" si="30"/>
        <v>11574.485718592952</v>
      </c>
      <c r="K508" s="18"/>
      <c r="L508" s="7"/>
      <c r="M508" s="19"/>
      <c r="N508" s="35"/>
      <c r="O508" s="35"/>
      <c r="P508" s="35">
        <f t="shared" si="31"/>
        <v>0</v>
      </c>
      <c r="Q508" s="20"/>
      <c r="R508" s="7"/>
    </row>
    <row r="509" spans="1:18" s="9" customFormat="1" ht="18.75" x14ac:dyDescent="0.3">
      <c r="A509" s="19"/>
      <c r="B509" s="17">
        <f t="shared" si="33"/>
        <v>0</v>
      </c>
      <c r="C509" s="93"/>
      <c r="D509" s="96"/>
      <c r="E509" s="104"/>
      <c r="F509" s="100">
        <f t="shared" si="32"/>
        <v>0</v>
      </c>
      <c r="G509" s="93"/>
      <c r="H509" s="96"/>
      <c r="I509" s="99"/>
      <c r="J509" s="17">
        <f t="shared" si="30"/>
        <v>11574.485718592952</v>
      </c>
      <c r="K509" s="18"/>
      <c r="L509" s="7"/>
      <c r="M509" s="19"/>
      <c r="N509" s="35"/>
      <c r="O509" s="35"/>
      <c r="P509" s="35">
        <f t="shared" si="31"/>
        <v>0</v>
      </c>
      <c r="Q509" s="20"/>
      <c r="R509" s="7"/>
    </row>
    <row r="510" spans="1:18" s="9" customFormat="1" ht="18.75" x14ac:dyDescent="0.3">
      <c r="A510" s="19"/>
      <c r="B510" s="17">
        <f t="shared" si="33"/>
        <v>0</v>
      </c>
      <c r="C510" s="93"/>
      <c r="D510" s="96"/>
      <c r="E510" s="104"/>
      <c r="F510" s="100">
        <f t="shared" si="32"/>
        <v>0</v>
      </c>
      <c r="G510" s="93"/>
      <c r="H510" s="96"/>
      <c r="I510" s="99"/>
      <c r="J510" s="17">
        <f t="shared" si="30"/>
        <v>11574.485718592952</v>
      </c>
      <c r="K510" s="18"/>
      <c r="L510" s="7"/>
      <c r="M510" s="19"/>
      <c r="N510" s="35"/>
      <c r="O510" s="35"/>
      <c r="P510" s="35">
        <f t="shared" si="31"/>
        <v>0</v>
      </c>
      <c r="Q510" s="20"/>
      <c r="R510" s="7"/>
    </row>
    <row r="511" spans="1:18" s="9" customFormat="1" ht="18.75" x14ac:dyDescent="0.3">
      <c r="A511" s="19"/>
      <c r="B511" s="17">
        <f t="shared" si="33"/>
        <v>0</v>
      </c>
      <c r="C511" s="93"/>
      <c r="D511" s="96"/>
      <c r="E511" s="104"/>
      <c r="F511" s="100">
        <f t="shared" si="32"/>
        <v>0</v>
      </c>
      <c r="G511" s="93"/>
      <c r="H511" s="96"/>
      <c r="I511" s="99"/>
      <c r="J511" s="17">
        <f t="shared" si="30"/>
        <v>11574.485718592952</v>
      </c>
      <c r="K511" s="18"/>
      <c r="L511" s="7"/>
      <c r="M511" s="19"/>
      <c r="N511" s="35"/>
      <c r="O511" s="35"/>
      <c r="P511" s="35">
        <f t="shared" si="31"/>
        <v>0</v>
      </c>
      <c r="Q511" s="20"/>
      <c r="R511" s="7"/>
    </row>
    <row r="512" spans="1:18" s="9" customFormat="1" ht="18.75" x14ac:dyDescent="0.3">
      <c r="A512" s="19"/>
      <c r="B512" s="17">
        <f t="shared" si="33"/>
        <v>0</v>
      </c>
      <c r="C512" s="93"/>
      <c r="D512" s="96"/>
      <c r="E512" s="104"/>
      <c r="F512" s="100">
        <f t="shared" si="32"/>
        <v>0</v>
      </c>
      <c r="G512" s="93"/>
      <c r="H512" s="96"/>
      <c r="I512" s="99"/>
      <c r="J512" s="17">
        <f t="shared" si="30"/>
        <v>11574.485718592952</v>
      </c>
      <c r="K512" s="18"/>
      <c r="L512" s="7"/>
      <c r="M512" s="19"/>
      <c r="N512" s="35"/>
      <c r="O512" s="35"/>
      <c r="P512" s="35">
        <f t="shared" si="31"/>
        <v>0</v>
      </c>
      <c r="Q512" s="20"/>
      <c r="R512" s="7"/>
    </row>
    <row r="513" spans="1:18" s="9" customFormat="1" ht="18.75" x14ac:dyDescent="0.3">
      <c r="A513" s="19"/>
      <c r="B513" s="17">
        <f t="shared" si="33"/>
        <v>0</v>
      </c>
      <c r="C513" s="93"/>
      <c r="D513" s="96"/>
      <c r="E513" s="104"/>
      <c r="F513" s="100">
        <f t="shared" si="32"/>
        <v>0</v>
      </c>
      <c r="G513" s="93"/>
      <c r="H513" s="96"/>
      <c r="I513" s="99"/>
      <c r="J513" s="17">
        <f t="shared" si="30"/>
        <v>11574.485718592952</v>
      </c>
      <c r="K513" s="18"/>
      <c r="L513" s="7"/>
      <c r="M513" s="19"/>
      <c r="N513" s="35"/>
      <c r="O513" s="35"/>
      <c r="P513" s="35">
        <f t="shared" si="31"/>
        <v>0</v>
      </c>
      <c r="Q513" s="20"/>
      <c r="R513" s="7"/>
    </row>
    <row r="514" spans="1:18" s="9" customFormat="1" ht="18.75" x14ac:dyDescent="0.3">
      <c r="A514" s="19"/>
      <c r="B514" s="17">
        <f t="shared" si="33"/>
        <v>0</v>
      </c>
      <c r="C514" s="93"/>
      <c r="D514" s="96"/>
      <c r="E514" s="104"/>
      <c r="F514" s="100">
        <f t="shared" si="32"/>
        <v>0</v>
      </c>
      <c r="G514" s="93"/>
      <c r="H514" s="96"/>
      <c r="I514" s="99"/>
      <c r="J514" s="17">
        <f t="shared" si="30"/>
        <v>11574.485718592952</v>
      </c>
      <c r="K514" s="18"/>
      <c r="L514" s="7"/>
      <c r="M514" s="19"/>
      <c r="N514" s="35"/>
      <c r="O514" s="35"/>
      <c r="P514" s="35">
        <f t="shared" si="31"/>
        <v>0</v>
      </c>
      <c r="Q514" s="20"/>
      <c r="R514" s="7"/>
    </row>
    <row r="515" spans="1:18" s="9" customFormat="1" ht="18.75" x14ac:dyDescent="0.3">
      <c r="A515" s="19"/>
      <c r="B515" s="17">
        <f t="shared" si="33"/>
        <v>0</v>
      </c>
      <c r="C515" s="93"/>
      <c r="D515" s="96"/>
      <c r="E515" s="104"/>
      <c r="F515" s="100">
        <f t="shared" si="32"/>
        <v>0</v>
      </c>
      <c r="G515" s="93"/>
      <c r="H515" s="96"/>
      <c r="I515" s="99"/>
      <c r="J515" s="17">
        <f t="shared" si="30"/>
        <v>11574.485718592952</v>
      </c>
      <c r="K515" s="18"/>
      <c r="L515" s="7"/>
      <c r="M515" s="19"/>
      <c r="N515" s="35"/>
      <c r="O515" s="35"/>
      <c r="P515" s="35">
        <f t="shared" si="31"/>
        <v>0</v>
      </c>
      <c r="Q515" s="20"/>
      <c r="R515" s="7"/>
    </row>
    <row r="516" spans="1:18" s="9" customFormat="1" ht="18.75" x14ac:dyDescent="0.3">
      <c r="A516" s="19"/>
      <c r="B516" s="17">
        <f t="shared" si="33"/>
        <v>0</v>
      </c>
      <c r="C516" s="93"/>
      <c r="D516" s="96"/>
      <c r="E516" s="104"/>
      <c r="F516" s="100">
        <f t="shared" si="32"/>
        <v>0</v>
      </c>
      <c r="G516" s="93"/>
      <c r="H516" s="96"/>
      <c r="I516" s="99"/>
      <c r="J516" s="17">
        <f t="shared" si="30"/>
        <v>11574.485718592952</v>
      </c>
      <c r="K516" s="18"/>
      <c r="L516" s="7"/>
      <c r="M516" s="19"/>
      <c r="N516" s="35"/>
      <c r="O516" s="35"/>
      <c r="P516" s="35">
        <f t="shared" si="31"/>
        <v>0</v>
      </c>
      <c r="Q516" s="20"/>
      <c r="R516" s="7"/>
    </row>
    <row r="517" spans="1:18" s="9" customFormat="1" ht="18.75" x14ac:dyDescent="0.3">
      <c r="A517" s="19"/>
      <c r="B517" s="17">
        <f t="shared" si="33"/>
        <v>0</v>
      </c>
      <c r="C517" s="93"/>
      <c r="D517" s="96"/>
      <c r="E517" s="104"/>
      <c r="F517" s="100">
        <f t="shared" si="32"/>
        <v>0</v>
      </c>
      <c r="G517" s="93"/>
      <c r="H517" s="96"/>
      <c r="I517" s="99"/>
      <c r="J517" s="17">
        <f t="shared" si="30"/>
        <v>11574.485718592952</v>
      </c>
      <c r="K517" s="18"/>
      <c r="L517" s="7"/>
      <c r="M517" s="19"/>
      <c r="N517" s="35"/>
      <c r="O517" s="35"/>
      <c r="P517" s="35">
        <f t="shared" si="31"/>
        <v>0</v>
      </c>
      <c r="Q517" s="20"/>
      <c r="R517" s="7"/>
    </row>
    <row r="518" spans="1:18" s="9" customFormat="1" ht="18.75" x14ac:dyDescent="0.3">
      <c r="A518" s="19"/>
      <c r="B518" s="17">
        <f t="shared" si="33"/>
        <v>0</v>
      </c>
      <c r="C518" s="93"/>
      <c r="D518" s="96"/>
      <c r="E518" s="104"/>
      <c r="F518" s="100">
        <f t="shared" si="32"/>
        <v>0</v>
      </c>
      <c r="G518" s="93"/>
      <c r="H518" s="96"/>
      <c r="I518" s="99"/>
      <c r="J518" s="17">
        <f t="shared" si="30"/>
        <v>11574.485718592952</v>
      </c>
      <c r="K518" s="18"/>
      <c r="L518" s="7"/>
      <c r="M518" s="19"/>
      <c r="N518" s="35"/>
      <c r="O518" s="35"/>
      <c r="P518" s="35">
        <f t="shared" si="31"/>
        <v>0</v>
      </c>
      <c r="Q518" s="20"/>
      <c r="R518" s="7"/>
    </row>
    <row r="519" spans="1:18" s="9" customFormat="1" ht="18.75" x14ac:dyDescent="0.3">
      <c r="A519" s="19"/>
      <c r="B519" s="17">
        <f t="shared" si="33"/>
        <v>0</v>
      </c>
      <c r="C519" s="93"/>
      <c r="D519" s="96"/>
      <c r="E519" s="104"/>
      <c r="F519" s="100">
        <f t="shared" si="32"/>
        <v>0</v>
      </c>
      <c r="G519" s="93"/>
      <c r="H519" s="96"/>
      <c r="I519" s="99"/>
      <c r="J519" s="17">
        <f t="shared" si="30"/>
        <v>11574.485718592952</v>
      </c>
      <c r="K519" s="18"/>
      <c r="L519" s="7"/>
      <c r="M519" s="19"/>
      <c r="N519" s="35"/>
      <c r="O519" s="35"/>
      <c r="P519" s="35">
        <f t="shared" si="31"/>
        <v>0</v>
      </c>
      <c r="Q519" s="20"/>
      <c r="R519" s="7"/>
    </row>
    <row r="520" spans="1:18" s="9" customFormat="1" ht="18.75" x14ac:dyDescent="0.3">
      <c r="A520" s="19"/>
      <c r="B520" s="17">
        <f t="shared" si="33"/>
        <v>0</v>
      </c>
      <c r="C520" s="93"/>
      <c r="D520" s="96"/>
      <c r="E520" s="104"/>
      <c r="F520" s="100">
        <f t="shared" si="32"/>
        <v>0</v>
      </c>
      <c r="G520" s="93"/>
      <c r="H520" s="96"/>
      <c r="I520" s="99"/>
      <c r="J520" s="17">
        <f t="shared" si="30"/>
        <v>11574.485718592952</v>
      </c>
      <c r="K520" s="18"/>
      <c r="L520" s="7"/>
      <c r="M520" s="19"/>
      <c r="N520" s="35"/>
      <c r="O520" s="35"/>
      <c r="P520" s="35">
        <f t="shared" si="31"/>
        <v>0</v>
      </c>
      <c r="Q520" s="20"/>
      <c r="R520" s="7"/>
    </row>
    <row r="521" spans="1:18" s="9" customFormat="1" ht="18.75" x14ac:dyDescent="0.3">
      <c r="A521" s="19"/>
      <c r="B521" s="17">
        <f t="shared" si="33"/>
        <v>0</v>
      </c>
      <c r="C521" s="93"/>
      <c r="D521" s="96"/>
      <c r="E521" s="104"/>
      <c r="F521" s="100">
        <f t="shared" si="32"/>
        <v>0</v>
      </c>
      <c r="G521" s="93"/>
      <c r="H521" s="96"/>
      <c r="I521" s="99"/>
      <c r="J521" s="17">
        <f t="shared" ref="J521:J584" si="34">J520+B521-F521</f>
        <v>11574.485718592952</v>
      </c>
      <c r="K521" s="18"/>
      <c r="L521" s="7"/>
      <c r="M521" s="19"/>
      <c r="N521" s="35"/>
      <c r="O521" s="35"/>
      <c r="P521" s="35">
        <f t="shared" ref="P521:P569" si="35">P520+N521-O521</f>
        <v>0</v>
      </c>
      <c r="Q521" s="20"/>
      <c r="R521" s="7"/>
    </row>
    <row r="522" spans="1:18" s="9" customFormat="1" ht="18.75" x14ac:dyDescent="0.3">
      <c r="A522" s="19"/>
      <c r="B522" s="17">
        <f t="shared" si="33"/>
        <v>0</v>
      </c>
      <c r="C522" s="93"/>
      <c r="D522" s="96"/>
      <c r="E522" s="104"/>
      <c r="F522" s="100">
        <f t="shared" si="32"/>
        <v>0</v>
      </c>
      <c r="G522" s="93"/>
      <c r="H522" s="96"/>
      <c r="I522" s="99"/>
      <c r="J522" s="17">
        <f t="shared" si="34"/>
        <v>11574.485718592952</v>
      </c>
      <c r="K522" s="18"/>
      <c r="L522" s="7"/>
      <c r="M522" s="19"/>
      <c r="N522" s="35"/>
      <c r="O522" s="35"/>
      <c r="P522" s="35">
        <f t="shared" si="35"/>
        <v>0</v>
      </c>
      <c r="Q522" s="20"/>
      <c r="R522" s="7"/>
    </row>
    <row r="523" spans="1:18" s="9" customFormat="1" ht="18.75" x14ac:dyDescent="0.3">
      <c r="A523" s="19"/>
      <c r="B523" s="17">
        <f t="shared" si="33"/>
        <v>0</v>
      </c>
      <c r="C523" s="93"/>
      <c r="D523" s="96"/>
      <c r="E523" s="104"/>
      <c r="F523" s="100">
        <f t="shared" ref="F523:F571" si="36">(G523*748/995)+(H523*875/995)+I523</f>
        <v>0</v>
      </c>
      <c r="G523" s="93"/>
      <c r="H523" s="96"/>
      <c r="I523" s="99"/>
      <c r="J523" s="17">
        <f t="shared" si="34"/>
        <v>11574.485718592952</v>
      </c>
      <c r="K523" s="18"/>
      <c r="L523" s="7"/>
      <c r="M523" s="19"/>
      <c r="N523" s="35"/>
      <c r="O523" s="35"/>
      <c r="P523" s="35">
        <f t="shared" si="35"/>
        <v>0</v>
      </c>
      <c r="Q523" s="20"/>
      <c r="R523" s="7"/>
    </row>
    <row r="524" spans="1:18" s="9" customFormat="1" ht="18.75" x14ac:dyDescent="0.3">
      <c r="A524" s="19"/>
      <c r="B524" s="17">
        <f t="shared" si="33"/>
        <v>0</v>
      </c>
      <c r="C524" s="93"/>
      <c r="D524" s="96"/>
      <c r="E524" s="104"/>
      <c r="F524" s="100">
        <f t="shared" si="36"/>
        <v>0</v>
      </c>
      <c r="G524" s="93"/>
      <c r="H524" s="96"/>
      <c r="I524" s="99"/>
      <c r="J524" s="17">
        <f t="shared" si="34"/>
        <v>11574.485718592952</v>
      </c>
      <c r="K524" s="18"/>
      <c r="L524" s="7"/>
      <c r="M524" s="19"/>
      <c r="N524" s="35"/>
      <c r="O524" s="35"/>
      <c r="P524" s="35">
        <f t="shared" si="35"/>
        <v>0</v>
      </c>
      <c r="Q524" s="20"/>
      <c r="R524" s="7"/>
    </row>
    <row r="525" spans="1:18" s="9" customFormat="1" ht="18.75" x14ac:dyDescent="0.3">
      <c r="A525" s="19"/>
      <c r="B525" s="17">
        <f t="shared" si="33"/>
        <v>0</v>
      </c>
      <c r="C525" s="93"/>
      <c r="D525" s="96"/>
      <c r="E525" s="104"/>
      <c r="F525" s="100">
        <f t="shared" si="36"/>
        <v>0</v>
      </c>
      <c r="G525" s="93"/>
      <c r="H525" s="96"/>
      <c r="I525" s="99"/>
      <c r="J525" s="17">
        <f t="shared" si="34"/>
        <v>11574.485718592952</v>
      </c>
      <c r="K525" s="18"/>
      <c r="L525" s="7"/>
      <c r="M525" s="19"/>
      <c r="N525" s="35"/>
      <c r="O525" s="35"/>
      <c r="P525" s="35">
        <f t="shared" si="35"/>
        <v>0</v>
      </c>
      <c r="Q525" s="20"/>
      <c r="R525" s="7"/>
    </row>
    <row r="526" spans="1:18" s="9" customFormat="1" ht="18.75" x14ac:dyDescent="0.3">
      <c r="A526" s="19"/>
      <c r="B526" s="17">
        <f t="shared" si="33"/>
        <v>0</v>
      </c>
      <c r="C526" s="93"/>
      <c r="D526" s="96"/>
      <c r="E526" s="104"/>
      <c r="F526" s="100">
        <f t="shared" si="36"/>
        <v>0</v>
      </c>
      <c r="G526" s="93"/>
      <c r="H526" s="96"/>
      <c r="I526" s="99"/>
      <c r="J526" s="17">
        <f t="shared" si="34"/>
        <v>11574.485718592952</v>
      </c>
      <c r="K526" s="18"/>
      <c r="L526" s="7"/>
      <c r="M526" s="19"/>
      <c r="N526" s="35"/>
      <c r="O526" s="35"/>
      <c r="P526" s="35">
        <f t="shared" si="35"/>
        <v>0</v>
      </c>
      <c r="Q526" s="20"/>
      <c r="R526" s="7"/>
    </row>
    <row r="527" spans="1:18" s="9" customFormat="1" ht="18.75" x14ac:dyDescent="0.3">
      <c r="A527" s="19"/>
      <c r="B527" s="17">
        <f t="shared" si="33"/>
        <v>0</v>
      </c>
      <c r="C527" s="93"/>
      <c r="D527" s="96"/>
      <c r="E527" s="104"/>
      <c r="F527" s="100">
        <f t="shared" si="36"/>
        <v>0</v>
      </c>
      <c r="G527" s="93"/>
      <c r="H527" s="96"/>
      <c r="I527" s="99"/>
      <c r="J527" s="17">
        <f t="shared" si="34"/>
        <v>11574.485718592952</v>
      </c>
      <c r="K527" s="18"/>
      <c r="L527" s="7"/>
      <c r="M527" s="19"/>
      <c r="N527" s="35"/>
      <c r="O527" s="35"/>
      <c r="P527" s="35">
        <f t="shared" si="35"/>
        <v>0</v>
      </c>
      <c r="Q527" s="20"/>
      <c r="R527" s="7"/>
    </row>
    <row r="528" spans="1:18" s="9" customFormat="1" ht="18.75" x14ac:dyDescent="0.3">
      <c r="A528" s="19"/>
      <c r="B528" s="17">
        <f t="shared" si="33"/>
        <v>0</v>
      </c>
      <c r="C528" s="93"/>
      <c r="D528" s="96"/>
      <c r="E528" s="104"/>
      <c r="F528" s="100">
        <f t="shared" si="36"/>
        <v>0</v>
      </c>
      <c r="G528" s="93"/>
      <c r="H528" s="96"/>
      <c r="I528" s="99"/>
      <c r="J528" s="17">
        <f t="shared" si="34"/>
        <v>11574.485718592952</v>
      </c>
      <c r="K528" s="18"/>
      <c r="L528" s="7"/>
      <c r="M528" s="19"/>
      <c r="N528" s="35"/>
      <c r="O528" s="35"/>
      <c r="P528" s="35">
        <f t="shared" si="35"/>
        <v>0</v>
      </c>
      <c r="Q528" s="20"/>
      <c r="R528" s="7"/>
    </row>
    <row r="529" spans="1:18" s="9" customFormat="1" ht="18.75" x14ac:dyDescent="0.3">
      <c r="A529" s="19"/>
      <c r="B529" s="17">
        <f t="shared" si="33"/>
        <v>0</v>
      </c>
      <c r="C529" s="93"/>
      <c r="D529" s="96"/>
      <c r="E529" s="104"/>
      <c r="F529" s="100">
        <f t="shared" si="36"/>
        <v>0</v>
      </c>
      <c r="G529" s="93"/>
      <c r="H529" s="96"/>
      <c r="I529" s="99"/>
      <c r="J529" s="17">
        <f t="shared" si="34"/>
        <v>11574.485718592952</v>
      </c>
      <c r="K529" s="18"/>
      <c r="L529" s="7"/>
      <c r="M529" s="19"/>
      <c r="N529" s="35"/>
      <c r="O529" s="35"/>
      <c r="P529" s="35">
        <f t="shared" si="35"/>
        <v>0</v>
      </c>
      <c r="Q529" s="20"/>
      <c r="R529" s="7"/>
    </row>
    <row r="530" spans="1:18" s="9" customFormat="1" ht="18.75" x14ac:dyDescent="0.3">
      <c r="A530" s="19"/>
      <c r="B530" s="17">
        <f t="shared" si="33"/>
        <v>0</v>
      </c>
      <c r="C530" s="93"/>
      <c r="D530" s="96"/>
      <c r="E530" s="104"/>
      <c r="F530" s="100">
        <f t="shared" si="36"/>
        <v>0</v>
      </c>
      <c r="G530" s="93"/>
      <c r="H530" s="96"/>
      <c r="I530" s="99"/>
      <c r="J530" s="17">
        <f t="shared" si="34"/>
        <v>11574.485718592952</v>
      </c>
      <c r="K530" s="18"/>
      <c r="L530" s="7"/>
      <c r="M530" s="19"/>
      <c r="N530" s="35"/>
      <c r="O530" s="35"/>
      <c r="P530" s="35">
        <f t="shared" si="35"/>
        <v>0</v>
      </c>
      <c r="Q530" s="20"/>
      <c r="R530" s="7"/>
    </row>
    <row r="531" spans="1:18" s="9" customFormat="1" ht="18.75" x14ac:dyDescent="0.3">
      <c r="A531" s="19"/>
      <c r="B531" s="17">
        <f t="shared" si="33"/>
        <v>0</v>
      </c>
      <c r="C531" s="93"/>
      <c r="D531" s="96"/>
      <c r="E531" s="104"/>
      <c r="F531" s="100">
        <f t="shared" si="36"/>
        <v>0</v>
      </c>
      <c r="G531" s="93"/>
      <c r="H531" s="96"/>
      <c r="I531" s="99"/>
      <c r="J531" s="17">
        <f t="shared" si="34"/>
        <v>11574.485718592952</v>
      </c>
      <c r="K531" s="18"/>
      <c r="L531" s="7"/>
      <c r="M531" s="19"/>
      <c r="N531" s="35"/>
      <c r="O531" s="35"/>
      <c r="P531" s="35">
        <f t="shared" si="35"/>
        <v>0</v>
      </c>
      <c r="Q531" s="20"/>
      <c r="R531" s="7"/>
    </row>
    <row r="532" spans="1:18" s="9" customFormat="1" ht="18.75" x14ac:dyDescent="0.3">
      <c r="A532" s="19"/>
      <c r="B532" s="17">
        <f t="shared" si="33"/>
        <v>0</v>
      </c>
      <c r="C532" s="93"/>
      <c r="D532" s="96"/>
      <c r="E532" s="104"/>
      <c r="F532" s="100">
        <f t="shared" si="36"/>
        <v>0</v>
      </c>
      <c r="G532" s="93"/>
      <c r="H532" s="96"/>
      <c r="I532" s="99"/>
      <c r="J532" s="17">
        <f t="shared" si="34"/>
        <v>11574.485718592952</v>
      </c>
      <c r="K532" s="18"/>
      <c r="L532" s="7"/>
      <c r="M532" s="19"/>
      <c r="N532" s="35"/>
      <c r="O532" s="35"/>
      <c r="P532" s="35">
        <f t="shared" si="35"/>
        <v>0</v>
      </c>
      <c r="Q532" s="20"/>
      <c r="R532" s="7"/>
    </row>
    <row r="533" spans="1:18" s="9" customFormat="1" ht="18.75" x14ac:dyDescent="0.3">
      <c r="A533" s="19"/>
      <c r="B533" s="17">
        <f t="shared" ref="B533:B571" si="37">(C533*748/995)+(D533*873/995)+E533</f>
        <v>0</v>
      </c>
      <c r="C533" s="93"/>
      <c r="D533" s="96"/>
      <c r="E533" s="104"/>
      <c r="F533" s="100">
        <f t="shared" si="36"/>
        <v>0</v>
      </c>
      <c r="G533" s="93"/>
      <c r="H533" s="96"/>
      <c r="I533" s="99"/>
      <c r="J533" s="17">
        <f t="shared" si="34"/>
        <v>11574.485718592952</v>
      </c>
      <c r="K533" s="18"/>
      <c r="L533" s="7"/>
      <c r="M533" s="19"/>
      <c r="N533" s="35"/>
      <c r="O533" s="35"/>
      <c r="P533" s="35">
        <f t="shared" si="35"/>
        <v>0</v>
      </c>
      <c r="Q533" s="20"/>
      <c r="R533" s="7"/>
    </row>
    <row r="534" spans="1:18" s="9" customFormat="1" ht="18.75" x14ac:dyDescent="0.3">
      <c r="A534" s="19"/>
      <c r="B534" s="17">
        <f t="shared" si="37"/>
        <v>0</v>
      </c>
      <c r="C534" s="93"/>
      <c r="D534" s="96"/>
      <c r="E534" s="104"/>
      <c r="F534" s="100">
        <f t="shared" si="36"/>
        <v>0</v>
      </c>
      <c r="G534" s="93"/>
      <c r="H534" s="96"/>
      <c r="I534" s="99"/>
      <c r="J534" s="17">
        <f t="shared" si="34"/>
        <v>11574.485718592952</v>
      </c>
      <c r="K534" s="18"/>
      <c r="L534" s="7"/>
      <c r="M534" s="19"/>
      <c r="N534" s="35"/>
      <c r="O534" s="35"/>
      <c r="P534" s="35">
        <f t="shared" si="35"/>
        <v>0</v>
      </c>
      <c r="Q534" s="20"/>
      <c r="R534" s="7"/>
    </row>
    <row r="535" spans="1:18" s="9" customFormat="1" ht="18.75" x14ac:dyDescent="0.3">
      <c r="A535" s="19"/>
      <c r="B535" s="17">
        <f t="shared" si="37"/>
        <v>0</v>
      </c>
      <c r="C535" s="93"/>
      <c r="D535" s="96"/>
      <c r="E535" s="104"/>
      <c r="F535" s="100">
        <f t="shared" si="36"/>
        <v>0</v>
      </c>
      <c r="G535" s="93"/>
      <c r="H535" s="96"/>
      <c r="I535" s="99"/>
      <c r="J535" s="17">
        <f t="shared" si="34"/>
        <v>11574.485718592952</v>
      </c>
      <c r="K535" s="18"/>
      <c r="L535" s="7"/>
      <c r="M535" s="19"/>
      <c r="N535" s="35"/>
      <c r="O535" s="35"/>
      <c r="P535" s="35">
        <f t="shared" si="35"/>
        <v>0</v>
      </c>
      <c r="Q535" s="20"/>
      <c r="R535" s="7"/>
    </row>
    <row r="536" spans="1:18" s="9" customFormat="1" ht="18.75" x14ac:dyDescent="0.3">
      <c r="A536" s="19"/>
      <c r="B536" s="17">
        <f t="shared" si="37"/>
        <v>0</v>
      </c>
      <c r="C536" s="93"/>
      <c r="D536" s="96"/>
      <c r="E536" s="104"/>
      <c r="F536" s="100">
        <f t="shared" si="36"/>
        <v>0</v>
      </c>
      <c r="G536" s="93"/>
      <c r="H536" s="96"/>
      <c r="I536" s="99"/>
      <c r="J536" s="17">
        <f t="shared" si="34"/>
        <v>11574.485718592952</v>
      </c>
      <c r="K536" s="18"/>
      <c r="L536" s="7"/>
      <c r="M536" s="19"/>
      <c r="N536" s="35"/>
      <c r="O536" s="35"/>
      <c r="P536" s="35">
        <f t="shared" si="35"/>
        <v>0</v>
      </c>
      <c r="Q536" s="20"/>
      <c r="R536" s="7"/>
    </row>
    <row r="537" spans="1:18" s="9" customFormat="1" ht="18.75" x14ac:dyDescent="0.3">
      <c r="A537" s="19"/>
      <c r="B537" s="17">
        <f t="shared" si="37"/>
        <v>0</v>
      </c>
      <c r="C537" s="93"/>
      <c r="D537" s="96"/>
      <c r="E537" s="104"/>
      <c r="F537" s="100">
        <f t="shared" si="36"/>
        <v>0</v>
      </c>
      <c r="G537" s="93"/>
      <c r="H537" s="96"/>
      <c r="I537" s="99"/>
      <c r="J537" s="17">
        <f t="shared" si="34"/>
        <v>11574.485718592952</v>
      </c>
      <c r="K537" s="18"/>
      <c r="L537" s="7"/>
      <c r="M537" s="19"/>
      <c r="N537" s="35"/>
      <c r="O537" s="35"/>
      <c r="P537" s="35">
        <f t="shared" si="35"/>
        <v>0</v>
      </c>
      <c r="Q537" s="20"/>
      <c r="R537" s="7"/>
    </row>
    <row r="538" spans="1:18" s="9" customFormat="1" ht="18.75" x14ac:dyDescent="0.3">
      <c r="A538" s="19"/>
      <c r="B538" s="17">
        <f t="shared" si="37"/>
        <v>0</v>
      </c>
      <c r="C538" s="93"/>
      <c r="D538" s="96"/>
      <c r="E538" s="104"/>
      <c r="F538" s="100">
        <f t="shared" si="36"/>
        <v>0</v>
      </c>
      <c r="G538" s="93"/>
      <c r="H538" s="96"/>
      <c r="I538" s="99"/>
      <c r="J538" s="17">
        <f t="shared" si="34"/>
        <v>11574.485718592952</v>
      </c>
      <c r="K538" s="18"/>
      <c r="L538" s="7"/>
      <c r="M538" s="19"/>
      <c r="N538" s="35"/>
      <c r="O538" s="35"/>
      <c r="P538" s="35">
        <f t="shared" si="35"/>
        <v>0</v>
      </c>
      <c r="Q538" s="20"/>
      <c r="R538" s="7"/>
    </row>
    <row r="539" spans="1:18" s="9" customFormat="1" ht="18.75" x14ac:dyDescent="0.3">
      <c r="A539" s="19"/>
      <c r="B539" s="17">
        <f t="shared" si="37"/>
        <v>0</v>
      </c>
      <c r="C539" s="93"/>
      <c r="D539" s="96"/>
      <c r="E539" s="104"/>
      <c r="F539" s="100">
        <f t="shared" si="36"/>
        <v>0</v>
      </c>
      <c r="G539" s="93"/>
      <c r="H539" s="96"/>
      <c r="I539" s="99"/>
      <c r="J539" s="17">
        <f t="shared" si="34"/>
        <v>11574.485718592952</v>
      </c>
      <c r="K539" s="18"/>
      <c r="L539" s="7"/>
      <c r="M539" s="19"/>
      <c r="N539" s="35"/>
      <c r="O539" s="35"/>
      <c r="P539" s="35">
        <f t="shared" si="35"/>
        <v>0</v>
      </c>
      <c r="Q539" s="20"/>
      <c r="R539" s="7"/>
    </row>
    <row r="540" spans="1:18" s="9" customFormat="1" ht="18.75" x14ac:dyDescent="0.3">
      <c r="A540" s="19"/>
      <c r="B540" s="17">
        <f t="shared" si="37"/>
        <v>0</v>
      </c>
      <c r="C540" s="93"/>
      <c r="D540" s="96"/>
      <c r="E540" s="104"/>
      <c r="F540" s="100">
        <f t="shared" si="36"/>
        <v>0</v>
      </c>
      <c r="G540" s="93"/>
      <c r="H540" s="96"/>
      <c r="I540" s="99"/>
      <c r="J540" s="17">
        <f t="shared" si="34"/>
        <v>11574.485718592952</v>
      </c>
      <c r="K540" s="18"/>
      <c r="L540" s="7"/>
      <c r="M540" s="19"/>
      <c r="N540" s="35"/>
      <c r="O540" s="35"/>
      <c r="P540" s="35">
        <f t="shared" si="35"/>
        <v>0</v>
      </c>
      <c r="Q540" s="20"/>
      <c r="R540" s="7"/>
    </row>
    <row r="541" spans="1:18" s="9" customFormat="1" ht="18.75" x14ac:dyDescent="0.3">
      <c r="A541" s="19"/>
      <c r="B541" s="17">
        <f t="shared" si="37"/>
        <v>0</v>
      </c>
      <c r="C541" s="93"/>
      <c r="D541" s="96"/>
      <c r="E541" s="104"/>
      <c r="F541" s="100">
        <f t="shared" si="36"/>
        <v>0</v>
      </c>
      <c r="G541" s="93"/>
      <c r="H541" s="96"/>
      <c r="I541" s="99"/>
      <c r="J541" s="17">
        <f t="shared" si="34"/>
        <v>11574.485718592952</v>
      </c>
      <c r="K541" s="18"/>
      <c r="L541" s="7"/>
      <c r="M541" s="19"/>
      <c r="N541" s="35"/>
      <c r="O541" s="35"/>
      <c r="P541" s="35">
        <f t="shared" si="35"/>
        <v>0</v>
      </c>
      <c r="Q541" s="20"/>
      <c r="R541" s="7"/>
    </row>
    <row r="542" spans="1:18" s="9" customFormat="1" ht="18.75" x14ac:dyDescent="0.3">
      <c r="A542" s="19"/>
      <c r="B542" s="17">
        <f t="shared" si="37"/>
        <v>0</v>
      </c>
      <c r="C542" s="93"/>
      <c r="D542" s="96"/>
      <c r="E542" s="104"/>
      <c r="F542" s="100">
        <f t="shared" si="36"/>
        <v>0</v>
      </c>
      <c r="G542" s="93"/>
      <c r="H542" s="96"/>
      <c r="I542" s="99"/>
      <c r="J542" s="17">
        <f t="shared" si="34"/>
        <v>11574.485718592952</v>
      </c>
      <c r="K542" s="18"/>
      <c r="L542" s="7"/>
      <c r="M542" s="19"/>
      <c r="N542" s="35"/>
      <c r="O542" s="35"/>
      <c r="P542" s="35">
        <f t="shared" si="35"/>
        <v>0</v>
      </c>
      <c r="Q542" s="20"/>
      <c r="R542" s="7"/>
    </row>
    <row r="543" spans="1:18" s="9" customFormat="1" ht="18.75" x14ac:dyDescent="0.3">
      <c r="A543" s="19"/>
      <c r="B543" s="17">
        <f t="shared" si="37"/>
        <v>0</v>
      </c>
      <c r="C543" s="93"/>
      <c r="D543" s="96"/>
      <c r="E543" s="104"/>
      <c r="F543" s="100">
        <f t="shared" si="36"/>
        <v>0</v>
      </c>
      <c r="G543" s="93"/>
      <c r="H543" s="96"/>
      <c r="I543" s="99"/>
      <c r="J543" s="17">
        <f t="shared" si="34"/>
        <v>11574.485718592952</v>
      </c>
      <c r="K543" s="18"/>
      <c r="L543" s="7"/>
      <c r="M543" s="19"/>
      <c r="N543" s="35"/>
      <c r="O543" s="35"/>
      <c r="P543" s="35">
        <f t="shared" si="35"/>
        <v>0</v>
      </c>
      <c r="Q543" s="20"/>
      <c r="R543" s="7"/>
    </row>
    <row r="544" spans="1:18" s="9" customFormat="1" ht="18.75" x14ac:dyDescent="0.3">
      <c r="A544" s="19"/>
      <c r="B544" s="17">
        <f t="shared" si="37"/>
        <v>0</v>
      </c>
      <c r="C544" s="93"/>
      <c r="D544" s="96"/>
      <c r="E544" s="104"/>
      <c r="F544" s="100">
        <f t="shared" si="36"/>
        <v>0</v>
      </c>
      <c r="G544" s="93"/>
      <c r="H544" s="96"/>
      <c r="I544" s="99"/>
      <c r="J544" s="17">
        <f t="shared" si="34"/>
        <v>11574.485718592952</v>
      </c>
      <c r="K544" s="18"/>
      <c r="L544" s="7"/>
      <c r="M544" s="19"/>
      <c r="N544" s="35"/>
      <c r="O544" s="35"/>
      <c r="P544" s="35">
        <f t="shared" si="35"/>
        <v>0</v>
      </c>
      <c r="Q544" s="20"/>
      <c r="R544" s="7"/>
    </row>
    <row r="545" spans="1:18" s="9" customFormat="1" ht="18.75" x14ac:dyDescent="0.3">
      <c r="A545" s="19"/>
      <c r="B545" s="17">
        <f t="shared" si="37"/>
        <v>0</v>
      </c>
      <c r="C545" s="93"/>
      <c r="D545" s="96"/>
      <c r="E545" s="104"/>
      <c r="F545" s="100">
        <f t="shared" si="36"/>
        <v>0</v>
      </c>
      <c r="G545" s="93"/>
      <c r="H545" s="96"/>
      <c r="I545" s="99"/>
      <c r="J545" s="17">
        <f t="shared" si="34"/>
        <v>11574.485718592952</v>
      </c>
      <c r="K545" s="18"/>
      <c r="L545" s="7"/>
      <c r="M545" s="19"/>
      <c r="N545" s="35"/>
      <c r="O545" s="35"/>
      <c r="P545" s="35">
        <f t="shared" si="35"/>
        <v>0</v>
      </c>
      <c r="Q545" s="20"/>
      <c r="R545" s="7"/>
    </row>
    <row r="546" spans="1:18" s="9" customFormat="1" ht="18.75" x14ac:dyDescent="0.3">
      <c r="A546" s="19"/>
      <c r="B546" s="17">
        <f t="shared" si="37"/>
        <v>0</v>
      </c>
      <c r="C546" s="93"/>
      <c r="D546" s="96"/>
      <c r="E546" s="104"/>
      <c r="F546" s="100">
        <f t="shared" si="36"/>
        <v>0</v>
      </c>
      <c r="G546" s="93"/>
      <c r="H546" s="96"/>
      <c r="I546" s="99"/>
      <c r="J546" s="17">
        <f t="shared" si="34"/>
        <v>11574.485718592952</v>
      </c>
      <c r="K546" s="18"/>
      <c r="L546" s="7"/>
      <c r="M546" s="19"/>
      <c r="N546" s="35"/>
      <c r="O546" s="35"/>
      <c r="P546" s="35">
        <f t="shared" si="35"/>
        <v>0</v>
      </c>
      <c r="Q546" s="20"/>
      <c r="R546" s="7"/>
    </row>
    <row r="547" spans="1:18" s="9" customFormat="1" ht="18.75" x14ac:dyDescent="0.3">
      <c r="A547" s="19"/>
      <c r="B547" s="17">
        <f t="shared" si="37"/>
        <v>0</v>
      </c>
      <c r="C547" s="93"/>
      <c r="D547" s="96"/>
      <c r="E547" s="104"/>
      <c r="F547" s="100">
        <f t="shared" si="36"/>
        <v>0</v>
      </c>
      <c r="G547" s="93"/>
      <c r="H547" s="96"/>
      <c r="I547" s="99"/>
      <c r="J547" s="17">
        <f t="shared" si="34"/>
        <v>11574.485718592952</v>
      </c>
      <c r="K547" s="18"/>
      <c r="L547" s="7"/>
      <c r="M547" s="19"/>
      <c r="N547" s="35"/>
      <c r="O547" s="35"/>
      <c r="P547" s="35">
        <f t="shared" si="35"/>
        <v>0</v>
      </c>
      <c r="Q547" s="20"/>
      <c r="R547" s="7"/>
    </row>
    <row r="548" spans="1:18" s="9" customFormat="1" ht="18.75" x14ac:dyDescent="0.3">
      <c r="A548" s="19"/>
      <c r="B548" s="17">
        <f t="shared" si="37"/>
        <v>0</v>
      </c>
      <c r="C548" s="93"/>
      <c r="D548" s="96"/>
      <c r="E548" s="104"/>
      <c r="F548" s="100">
        <f t="shared" si="36"/>
        <v>0</v>
      </c>
      <c r="G548" s="93"/>
      <c r="H548" s="96"/>
      <c r="I548" s="99"/>
      <c r="J548" s="17">
        <f t="shared" si="34"/>
        <v>11574.485718592952</v>
      </c>
      <c r="K548" s="18"/>
      <c r="L548" s="7"/>
      <c r="M548" s="19"/>
      <c r="N548" s="35"/>
      <c r="O548" s="35"/>
      <c r="P548" s="35">
        <f t="shared" si="35"/>
        <v>0</v>
      </c>
      <c r="Q548" s="20"/>
      <c r="R548" s="7"/>
    </row>
    <row r="549" spans="1:18" s="9" customFormat="1" ht="18.75" x14ac:dyDescent="0.3">
      <c r="A549" s="19"/>
      <c r="B549" s="17">
        <f t="shared" si="37"/>
        <v>0</v>
      </c>
      <c r="C549" s="93"/>
      <c r="D549" s="96"/>
      <c r="E549" s="104"/>
      <c r="F549" s="100">
        <f t="shared" si="36"/>
        <v>0</v>
      </c>
      <c r="G549" s="93"/>
      <c r="H549" s="96"/>
      <c r="I549" s="99"/>
      <c r="J549" s="17">
        <f t="shared" si="34"/>
        <v>11574.485718592952</v>
      </c>
      <c r="K549" s="18"/>
      <c r="L549" s="7"/>
      <c r="M549" s="19"/>
      <c r="N549" s="35"/>
      <c r="O549" s="35"/>
      <c r="P549" s="35">
        <f t="shared" si="35"/>
        <v>0</v>
      </c>
      <c r="Q549" s="20"/>
      <c r="R549" s="7"/>
    </row>
    <row r="550" spans="1:18" s="9" customFormat="1" ht="18.75" x14ac:dyDescent="0.3">
      <c r="A550" s="19"/>
      <c r="B550" s="17">
        <f t="shared" si="37"/>
        <v>0</v>
      </c>
      <c r="C550" s="93"/>
      <c r="D550" s="96"/>
      <c r="E550" s="104"/>
      <c r="F550" s="100">
        <f t="shared" si="36"/>
        <v>0</v>
      </c>
      <c r="G550" s="93"/>
      <c r="H550" s="96"/>
      <c r="I550" s="99"/>
      <c r="J550" s="17">
        <f t="shared" si="34"/>
        <v>11574.485718592952</v>
      </c>
      <c r="K550" s="18"/>
      <c r="L550" s="7"/>
      <c r="M550" s="19"/>
      <c r="N550" s="35"/>
      <c r="O550" s="35"/>
      <c r="P550" s="35">
        <f t="shared" si="35"/>
        <v>0</v>
      </c>
      <c r="Q550" s="20"/>
      <c r="R550" s="7"/>
    </row>
    <row r="551" spans="1:18" s="9" customFormat="1" ht="18.75" x14ac:dyDescent="0.3">
      <c r="A551" s="19"/>
      <c r="B551" s="17">
        <f t="shared" si="37"/>
        <v>0</v>
      </c>
      <c r="C551" s="93"/>
      <c r="D551" s="96"/>
      <c r="E551" s="104"/>
      <c r="F551" s="100">
        <f t="shared" si="36"/>
        <v>0</v>
      </c>
      <c r="G551" s="93"/>
      <c r="H551" s="96"/>
      <c r="I551" s="99"/>
      <c r="J551" s="17">
        <f t="shared" si="34"/>
        <v>11574.485718592952</v>
      </c>
      <c r="K551" s="18"/>
      <c r="L551" s="7"/>
      <c r="M551" s="19"/>
      <c r="N551" s="35"/>
      <c r="O551" s="35"/>
      <c r="P551" s="35">
        <f t="shared" si="35"/>
        <v>0</v>
      </c>
      <c r="Q551" s="20"/>
      <c r="R551" s="7"/>
    </row>
    <row r="552" spans="1:18" s="9" customFormat="1" ht="18.75" x14ac:dyDescent="0.3">
      <c r="A552" s="19"/>
      <c r="B552" s="17">
        <f t="shared" si="37"/>
        <v>0</v>
      </c>
      <c r="C552" s="93"/>
      <c r="D552" s="96"/>
      <c r="E552" s="104"/>
      <c r="F552" s="100">
        <f t="shared" si="36"/>
        <v>0</v>
      </c>
      <c r="G552" s="93"/>
      <c r="H552" s="96"/>
      <c r="I552" s="99"/>
      <c r="J552" s="17">
        <f t="shared" si="34"/>
        <v>11574.485718592952</v>
      </c>
      <c r="K552" s="18"/>
      <c r="L552" s="7"/>
      <c r="M552" s="19"/>
      <c r="N552" s="35"/>
      <c r="O552" s="35"/>
      <c r="P552" s="35">
        <f t="shared" si="35"/>
        <v>0</v>
      </c>
      <c r="Q552" s="20"/>
      <c r="R552" s="7"/>
    </row>
    <row r="553" spans="1:18" s="9" customFormat="1" ht="18.75" x14ac:dyDescent="0.3">
      <c r="A553" s="19"/>
      <c r="B553" s="17">
        <f t="shared" si="37"/>
        <v>0</v>
      </c>
      <c r="C553" s="93"/>
      <c r="D553" s="96"/>
      <c r="E553" s="104"/>
      <c r="F553" s="100">
        <f t="shared" si="36"/>
        <v>0</v>
      </c>
      <c r="G553" s="93"/>
      <c r="H553" s="96"/>
      <c r="I553" s="99"/>
      <c r="J553" s="17">
        <f t="shared" si="34"/>
        <v>11574.485718592952</v>
      </c>
      <c r="K553" s="18"/>
      <c r="L553" s="7"/>
      <c r="M553" s="19"/>
      <c r="N553" s="35"/>
      <c r="O553" s="35"/>
      <c r="P553" s="35">
        <f t="shared" si="35"/>
        <v>0</v>
      </c>
      <c r="Q553" s="20"/>
      <c r="R553" s="7"/>
    </row>
    <row r="554" spans="1:18" s="9" customFormat="1" ht="18.75" x14ac:dyDescent="0.3">
      <c r="A554" s="19"/>
      <c r="B554" s="17">
        <f t="shared" si="37"/>
        <v>0</v>
      </c>
      <c r="C554" s="93"/>
      <c r="D554" s="96"/>
      <c r="E554" s="104"/>
      <c r="F554" s="100">
        <f t="shared" si="36"/>
        <v>0</v>
      </c>
      <c r="G554" s="93"/>
      <c r="H554" s="96"/>
      <c r="I554" s="99"/>
      <c r="J554" s="17">
        <f t="shared" si="34"/>
        <v>11574.485718592952</v>
      </c>
      <c r="K554" s="18"/>
      <c r="L554" s="7"/>
      <c r="M554" s="19"/>
      <c r="N554" s="35"/>
      <c r="O554" s="35"/>
      <c r="P554" s="35">
        <f t="shared" si="35"/>
        <v>0</v>
      </c>
      <c r="Q554" s="20"/>
      <c r="R554" s="7"/>
    </row>
    <row r="555" spans="1:18" s="9" customFormat="1" ht="18.75" x14ac:dyDescent="0.3">
      <c r="A555" s="19"/>
      <c r="B555" s="17">
        <f t="shared" si="37"/>
        <v>0</v>
      </c>
      <c r="C555" s="93"/>
      <c r="D555" s="96"/>
      <c r="E555" s="104"/>
      <c r="F555" s="100">
        <f t="shared" si="36"/>
        <v>0</v>
      </c>
      <c r="G555" s="93"/>
      <c r="H555" s="96"/>
      <c r="I555" s="99"/>
      <c r="J555" s="17">
        <f t="shared" si="34"/>
        <v>11574.485718592952</v>
      </c>
      <c r="K555" s="18"/>
      <c r="L555" s="7"/>
      <c r="M555" s="19"/>
      <c r="N555" s="35"/>
      <c r="O555" s="35"/>
      <c r="P555" s="35">
        <f t="shared" si="35"/>
        <v>0</v>
      </c>
      <c r="Q555" s="20"/>
      <c r="R555" s="7"/>
    </row>
    <row r="556" spans="1:18" s="9" customFormat="1" ht="18.75" x14ac:dyDescent="0.3">
      <c r="A556" s="19"/>
      <c r="B556" s="17">
        <f t="shared" si="37"/>
        <v>0</v>
      </c>
      <c r="C556" s="93"/>
      <c r="D556" s="96"/>
      <c r="E556" s="104"/>
      <c r="F556" s="100">
        <f t="shared" si="36"/>
        <v>0</v>
      </c>
      <c r="G556" s="93"/>
      <c r="H556" s="96"/>
      <c r="I556" s="99"/>
      <c r="J556" s="17">
        <f t="shared" si="34"/>
        <v>11574.485718592952</v>
      </c>
      <c r="K556" s="18"/>
      <c r="L556" s="7"/>
      <c r="M556" s="19"/>
      <c r="N556" s="35"/>
      <c r="O556" s="35"/>
      <c r="P556" s="35">
        <f t="shared" si="35"/>
        <v>0</v>
      </c>
      <c r="Q556" s="20"/>
      <c r="R556" s="7"/>
    </row>
    <row r="557" spans="1:18" s="9" customFormat="1" ht="18.75" x14ac:dyDescent="0.3">
      <c r="A557" s="19"/>
      <c r="B557" s="17">
        <f t="shared" si="37"/>
        <v>0</v>
      </c>
      <c r="C557" s="93"/>
      <c r="D557" s="96"/>
      <c r="E557" s="104"/>
      <c r="F557" s="100">
        <f t="shared" si="36"/>
        <v>0</v>
      </c>
      <c r="G557" s="93"/>
      <c r="H557" s="96"/>
      <c r="I557" s="99"/>
      <c r="J557" s="17">
        <f t="shared" si="34"/>
        <v>11574.485718592952</v>
      </c>
      <c r="K557" s="18"/>
      <c r="L557" s="7"/>
      <c r="M557" s="19"/>
      <c r="N557" s="35"/>
      <c r="O557" s="35"/>
      <c r="P557" s="35">
        <f t="shared" si="35"/>
        <v>0</v>
      </c>
      <c r="Q557" s="20"/>
      <c r="R557" s="7"/>
    </row>
    <row r="558" spans="1:18" s="9" customFormat="1" ht="18.75" x14ac:dyDescent="0.3">
      <c r="A558" s="19"/>
      <c r="B558" s="17">
        <f t="shared" si="37"/>
        <v>0</v>
      </c>
      <c r="C558" s="93"/>
      <c r="D558" s="96"/>
      <c r="E558" s="104"/>
      <c r="F558" s="100">
        <f t="shared" si="36"/>
        <v>0</v>
      </c>
      <c r="G558" s="93"/>
      <c r="H558" s="96"/>
      <c r="I558" s="99"/>
      <c r="J558" s="17">
        <f t="shared" si="34"/>
        <v>11574.485718592952</v>
      </c>
      <c r="K558" s="18"/>
      <c r="L558" s="7"/>
      <c r="M558" s="19"/>
      <c r="N558" s="35"/>
      <c r="O558" s="35"/>
      <c r="P558" s="35">
        <f t="shared" si="35"/>
        <v>0</v>
      </c>
      <c r="Q558" s="20"/>
      <c r="R558" s="7"/>
    </row>
    <row r="559" spans="1:18" s="9" customFormat="1" ht="18.75" x14ac:dyDescent="0.3">
      <c r="A559" s="19"/>
      <c r="B559" s="17">
        <f t="shared" si="37"/>
        <v>0</v>
      </c>
      <c r="C559" s="93"/>
      <c r="D559" s="96"/>
      <c r="E559" s="104"/>
      <c r="F559" s="100">
        <f t="shared" si="36"/>
        <v>0</v>
      </c>
      <c r="G559" s="93"/>
      <c r="H559" s="96"/>
      <c r="I559" s="99"/>
      <c r="J559" s="17">
        <f t="shared" si="34"/>
        <v>11574.485718592952</v>
      </c>
      <c r="K559" s="18"/>
      <c r="L559" s="7"/>
      <c r="M559" s="19"/>
      <c r="N559" s="35"/>
      <c r="O559" s="35"/>
      <c r="P559" s="35">
        <f t="shared" si="35"/>
        <v>0</v>
      </c>
      <c r="Q559" s="20"/>
      <c r="R559" s="7"/>
    </row>
    <row r="560" spans="1:18" s="9" customFormat="1" ht="18.75" x14ac:dyDescent="0.3">
      <c r="A560" s="19"/>
      <c r="B560" s="17">
        <f t="shared" si="37"/>
        <v>0</v>
      </c>
      <c r="C560" s="93"/>
      <c r="D560" s="96"/>
      <c r="E560" s="104"/>
      <c r="F560" s="100">
        <f t="shared" si="36"/>
        <v>0</v>
      </c>
      <c r="G560" s="93"/>
      <c r="H560" s="96"/>
      <c r="I560" s="99"/>
      <c r="J560" s="17">
        <f t="shared" si="34"/>
        <v>11574.485718592952</v>
      </c>
      <c r="K560" s="18"/>
      <c r="L560" s="7"/>
      <c r="M560" s="19"/>
      <c r="N560" s="35"/>
      <c r="O560" s="35"/>
      <c r="P560" s="35">
        <f t="shared" si="35"/>
        <v>0</v>
      </c>
      <c r="Q560" s="20"/>
      <c r="R560" s="7"/>
    </row>
    <row r="561" spans="1:18" s="9" customFormat="1" ht="18.75" x14ac:dyDescent="0.3">
      <c r="A561" s="19"/>
      <c r="B561" s="17">
        <f t="shared" si="37"/>
        <v>0</v>
      </c>
      <c r="C561" s="93"/>
      <c r="D561" s="96"/>
      <c r="E561" s="104"/>
      <c r="F561" s="100">
        <f t="shared" si="36"/>
        <v>0</v>
      </c>
      <c r="G561" s="93"/>
      <c r="H561" s="96"/>
      <c r="I561" s="99"/>
      <c r="J561" s="17">
        <f t="shared" si="34"/>
        <v>11574.485718592952</v>
      </c>
      <c r="K561" s="18"/>
      <c r="L561" s="7"/>
      <c r="M561" s="19"/>
      <c r="N561" s="35"/>
      <c r="O561" s="35"/>
      <c r="P561" s="35">
        <f t="shared" si="35"/>
        <v>0</v>
      </c>
      <c r="Q561" s="20"/>
      <c r="R561" s="7"/>
    </row>
    <row r="562" spans="1:18" s="9" customFormat="1" ht="18.75" x14ac:dyDescent="0.3">
      <c r="A562" s="19"/>
      <c r="B562" s="17">
        <f t="shared" si="37"/>
        <v>0</v>
      </c>
      <c r="C562" s="93"/>
      <c r="D562" s="96"/>
      <c r="E562" s="104"/>
      <c r="F562" s="100">
        <f t="shared" si="36"/>
        <v>0</v>
      </c>
      <c r="G562" s="93"/>
      <c r="H562" s="96"/>
      <c r="I562" s="99"/>
      <c r="J562" s="17">
        <f t="shared" si="34"/>
        <v>11574.485718592952</v>
      </c>
      <c r="K562" s="18"/>
      <c r="L562" s="7"/>
      <c r="M562" s="19"/>
      <c r="N562" s="35"/>
      <c r="O562" s="35"/>
      <c r="P562" s="35">
        <f t="shared" si="35"/>
        <v>0</v>
      </c>
      <c r="Q562" s="20"/>
      <c r="R562" s="7"/>
    </row>
    <row r="563" spans="1:18" s="9" customFormat="1" ht="18.75" x14ac:dyDescent="0.3">
      <c r="A563" s="19"/>
      <c r="B563" s="17">
        <f t="shared" si="37"/>
        <v>0</v>
      </c>
      <c r="C563" s="93"/>
      <c r="D563" s="96"/>
      <c r="E563" s="104"/>
      <c r="F563" s="100">
        <f t="shared" si="36"/>
        <v>0</v>
      </c>
      <c r="G563" s="93"/>
      <c r="H563" s="96"/>
      <c r="I563" s="99"/>
      <c r="J563" s="17">
        <f t="shared" si="34"/>
        <v>11574.485718592952</v>
      </c>
      <c r="K563" s="18"/>
      <c r="L563" s="7"/>
      <c r="M563" s="19"/>
      <c r="N563" s="36"/>
      <c r="O563" s="36"/>
      <c r="P563" s="35">
        <f t="shared" si="35"/>
        <v>0</v>
      </c>
      <c r="Q563" s="21"/>
      <c r="R563" s="7"/>
    </row>
    <row r="564" spans="1:18" s="9" customFormat="1" ht="18.75" x14ac:dyDescent="0.3">
      <c r="A564" s="19"/>
      <c r="B564" s="17">
        <f t="shared" si="37"/>
        <v>0</v>
      </c>
      <c r="C564" s="93"/>
      <c r="D564" s="96"/>
      <c r="E564" s="104"/>
      <c r="F564" s="100">
        <f t="shared" si="36"/>
        <v>0</v>
      </c>
      <c r="G564" s="93"/>
      <c r="H564" s="96"/>
      <c r="I564" s="99"/>
      <c r="J564" s="17">
        <f t="shared" si="34"/>
        <v>11574.485718592952</v>
      </c>
      <c r="K564" s="18"/>
      <c r="L564" s="7"/>
      <c r="M564" s="22"/>
      <c r="N564" s="36"/>
      <c r="O564" s="36"/>
      <c r="P564" s="35">
        <f t="shared" si="35"/>
        <v>0</v>
      </c>
      <c r="Q564" s="21"/>
      <c r="R564" s="7"/>
    </row>
    <row r="565" spans="1:18" s="9" customFormat="1" ht="18.75" x14ac:dyDescent="0.3">
      <c r="A565" s="19"/>
      <c r="B565" s="17">
        <f t="shared" si="37"/>
        <v>0</v>
      </c>
      <c r="C565" s="93"/>
      <c r="D565" s="96"/>
      <c r="E565" s="104"/>
      <c r="F565" s="100">
        <f t="shared" si="36"/>
        <v>0</v>
      </c>
      <c r="G565" s="93"/>
      <c r="H565" s="96"/>
      <c r="I565" s="99"/>
      <c r="J565" s="17">
        <f t="shared" si="34"/>
        <v>11574.485718592952</v>
      </c>
      <c r="K565" s="18"/>
      <c r="L565" s="7"/>
      <c r="M565" s="22"/>
      <c r="N565" s="36"/>
      <c r="O565" s="36"/>
      <c r="P565" s="35">
        <f t="shared" si="35"/>
        <v>0</v>
      </c>
      <c r="Q565" s="21"/>
      <c r="R565" s="7"/>
    </row>
    <row r="566" spans="1:18" s="9" customFormat="1" ht="18.75" x14ac:dyDescent="0.3">
      <c r="A566" s="19"/>
      <c r="B566" s="17">
        <f t="shared" si="37"/>
        <v>0</v>
      </c>
      <c r="C566" s="93"/>
      <c r="D566" s="96"/>
      <c r="E566" s="104"/>
      <c r="F566" s="100">
        <f t="shared" si="36"/>
        <v>0</v>
      </c>
      <c r="G566" s="93"/>
      <c r="H566" s="96"/>
      <c r="I566" s="99"/>
      <c r="J566" s="17">
        <f t="shared" si="34"/>
        <v>11574.485718592952</v>
      </c>
      <c r="K566" s="18"/>
      <c r="L566" s="7"/>
      <c r="M566" s="22"/>
      <c r="N566" s="36"/>
      <c r="O566" s="36"/>
      <c r="P566" s="35">
        <f t="shared" si="35"/>
        <v>0</v>
      </c>
      <c r="Q566" s="21"/>
      <c r="R566" s="7"/>
    </row>
    <row r="567" spans="1:18" s="9" customFormat="1" ht="18.75" x14ac:dyDescent="0.3">
      <c r="A567" s="19"/>
      <c r="B567" s="17">
        <f t="shared" si="37"/>
        <v>0</v>
      </c>
      <c r="C567" s="93"/>
      <c r="D567" s="96"/>
      <c r="E567" s="104"/>
      <c r="F567" s="100">
        <f t="shared" si="36"/>
        <v>0</v>
      </c>
      <c r="G567" s="93"/>
      <c r="H567" s="96"/>
      <c r="I567" s="99"/>
      <c r="J567" s="17">
        <f t="shared" si="34"/>
        <v>11574.485718592952</v>
      </c>
      <c r="K567" s="18"/>
      <c r="L567" s="7"/>
      <c r="M567" s="22"/>
      <c r="N567" s="36"/>
      <c r="O567" s="36"/>
      <c r="P567" s="35">
        <f t="shared" si="35"/>
        <v>0</v>
      </c>
      <c r="Q567" s="21"/>
      <c r="R567" s="7"/>
    </row>
    <row r="568" spans="1:18" s="9" customFormat="1" ht="18.75" x14ac:dyDescent="0.3">
      <c r="A568" s="19"/>
      <c r="B568" s="17">
        <f t="shared" si="37"/>
        <v>0</v>
      </c>
      <c r="C568" s="93"/>
      <c r="D568" s="96"/>
      <c r="E568" s="104"/>
      <c r="F568" s="100">
        <f t="shared" si="36"/>
        <v>0</v>
      </c>
      <c r="G568" s="93"/>
      <c r="H568" s="96"/>
      <c r="I568" s="99"/>
      <c r="J568" s="17">
        <f t="shared" si="34"/>
        <v>11574.485718592952</v>
      </c>
      <c r="K568" s="18"/>
      <c r="L568" s="7"/>
      <c r="M568" s="22"/>
      <c r="N568" s="36"/>
      <c r="O568" s="36"/>
      <c r="P568" s="35">
        <f t="shared" si="35"/>
        <v>0</v>
      </c>
      <c r="Q568" s="21"/>
      <c r="R568" s="7"/>
    </row>
    <row r="569" spans="1:18" s="9" customFormat="1" ht="18.75" x14ac:dyDescent="0.3">
      <c r="A569" s="19"/>
      <c r="B569" s="17">
        <f t="shared" si="37"/>
        <v>0</v>
      </c>
      <c r="C569" s="93"/>
      <c r="D569" s="96"/>
      <c r="E569" s="104"/>
      <c r="F569" s="100">
        <f t="shared" si="36"/>
        <v>0</v>
      </c>
      <c r="G569" s="93"/>
      <c r="H569" s="96"/>
      <c r="I569" s="99"/>
      <c r="J569" s="17">
        <f t="shared" si="34"/>
        <v>11574.485718592952</v>
      </c>
      <c r="K569" s="18"/>
      <c r="L569" s="7"/>
      <c r="M569" s="22"/>
      <c r="N569" s="36"/>
      <c r="O569" s="36"/>
      <c r="P569" s="35">
        <f t="shared" si="35"/>
        <v>0</v>
      </c>
      <c r="Q569" s="21"/>
      <c r="R569" s="7"/>
    </row>
    <row r="570" spans="1:18" s="9" customFormat="1" ht="20.25" thickTop="1" thickBot="1" x14ac:dyDescent="0.35">
      <c r="A570" s="19"/>
      <c r="B570" s="17">
        <f t="shared" si="37"/>
        <v>0</v>
      </c>
      <c r="C570" s="93"/>
      <c r="D570" s="96"/>
      <c r="E570" s="104"/>
      <c r="F570" s="100">
        <f t="shared" si="36"/>
        <v>0</v>
      </c>
      <c r="G570" s="93"/>
      <c r="H570" s="96"/>
      <c r="I570" s="99"/>
      <c r="J570" s="17">
        <f t="shared" si="34"/>
        <v>11574.485718592952</v>
      </c>
      <c r="K570" s="18"/>
      <c r="L570" s="7"/>
      <c r="M570" s="23" t="s">
        <v>9</v>
      </c>
      <c r="N570" s="37">
        <f>SUM(N6:N569)</f>
        <v>0</v>
      </c>
      <c r="O570" s="37">
        <f>SUM(O6:O569)</f>
        <v>0</v>
      </c>
      <c r="P570" s="37">
        <f>N570-O570</f>
        <v>0</v>
      </c>
      <c r="Q570" s="24"/>
      <c r="R570" s="7"/>
    </row>
    <row r="571" spans="1:18" s="9" customFormat="1" ht="36" customHeight="1" thickBot="1" x14ac:dyDescent="0.35">
      <c r="A571" s="19"/>
      <c r="B571" s="17">
        <f t="shared" si="37"/>
        <v>0</v>
      </c>
      <c r="C571" s="93"/>
      <c r="D571" s="96"/>
      <c r="E571" s="104"/>
      <c r="F571" s="100">
        <f t="shared" si="36"/>
        <v>0</v>
      </c>
      <c r="G571" s="93"/>
      <c r="H571" s="96"/>
      <c r="I571" s="99"/>
      <c r="J571" s="17">
        <f t="shared" si="34"/>
        <v>11574.485718592952</v>
      </c>
      <c r="K571" s="18"/>
      <c r="L571" s="7"/>
      <c r="M571" s="41" t="s">
        <v>7</v>
      </c>
      <c r="N571" s="42">
        <f>N570-O570</f>
        <v>0</v>
      </c>
      <c r="O571" s="213"/>
      <c r="P571" s="214"/>
      <c r="Q571" s="215"/>
      <c r="R571" s="7"/>
    </row>
    <row r="572" spans="1:18" s="9" customFormat="1" ht="18.75" x14ac:dyDescent="0.3">
      <c r="A572" s="19"/>
      <c r="B572" s="17"/>
      <c r="C572" s="17"/>
      <c r="D572" s="17"/>
      <c r="E572" s="105"/>
      <c r="F572" s="100"/>
      <c r="G572" s="17"/>
      <c r="H572" s="17"/>
      <c r="I572" s="17"/>
      <c r="J572" s="17">
        <f t="shared" si="34"/>
        <v>11574.485718592952</v>
      </c>
      <c r="K572" s="18"/>
      <c r="L572" s="7"/>
      <c r="M572" s="7"/>
      <c r="N572" s="27"/>
      <c r="O572" s="27"/>
      <c r="P572" s="27"/>
      <c r="Q572" s="28"/>
      <c r="R572" s="7"/>
    </row>
    <row r="573" spans="1:18" s="9" customFormat="1" ht="18.75" x14ac:dyDescent="0.3">
      <c r="A573" s="19"/>
      <c r="B573" s="17"/>
      <c r="C573" s="17"/>
      <c r="D573" s="17"/>
      <c r="E573" s="105"/>
      <c r="F573" s="100"/>
      <c r="G573" s="17"/>
      <c r="H573" s="17"/>
      <c r="I573" s="17"/>
      <c r="J573" s="17">
        <f t="shared" si="34"/>
        <v>11574.485718592952</v>
      </c>
      <c r="K573" s="18"/>
      <c r="L573" s="7"/>
      <c r="M573" s="7"/>
      <c r="N573" s="7"/>
      <c r="O573" s="7"/>
      <c r="P573" s="7"/>
      <c r="Q573" s="7"/>
      <c r="R573" s="7"/>
    </row>
    <row r="574" spans="1:18" s="9" customFormat="1" ht="18.75" x14ac:dyDescent="0.3">
      <c r="A574" s="19"/>
      <c r="B574" s="17"/>
      <c r="C574" s="17"/>
      <c r="D574" s="17"/>
      <c r="E574" s="105"/>
      <c r="F574" s="100"/>
      <c r="G574" s="17"/>
      <c r="H574" s="17"/>
      <c r="I574" s="17"/>
      <c r="J574" s="17">
        <f t="shared" si="34"/>
        <v>11574.485718592952</v>
      </c>
      <c r="K574" s="18"/>
      <c r="L574" s="7"/>
      <c r="M574" s="7"/>
      <c r="N574" s="7"/>
      <c r="O574" s="7"/>
      <c r="P574" s="7"/>
      <c r="Q574" s="7"/>
      <c r="R574" s="7"/>
    </row>
    <row r="575" spans="1:18" s="9" customFormat="1" ht="18.75" x14ac:dyDescent="0.3">
      <c r="A575" s="19"/>
      <c r="B575" s="17"/>
      <c r="C575" s="17"/>
      <c r="D575" s="17"/>
      <c r="E575" s="105"/>
      <c r="F575" s="100"/>
      <c r="G575" s="17"/>
      <c r="H575" s="17"/>
      <c r="I575" s="17"/>
      <c r="J575" s="17">
        <f t="shared" si="34"/>
        <v>11574.485718592952</v>
      </c>
      <c r="K575" s="18"/>
      <c r="L575" s="7"/>
      <c r="M575" s="7"/>
      <c r="N575" s="7"/>
      <c r="O575" s="7"/>
      <c r="P575" s="7"/>
      <c r="Q575" s="7"/>
      <c r="R575" s="7"/>
    </row>
    <row r="576" spans="1:18" s="9" customFormat="1" ht="18.75" x14ac:dyDescent="0.3">
      <c r="A576" s="19"/>
      <c r="B576" s="17"/>
      <c r="C576" s="17"/>
      <c r="D576" s="17"/>
      <c r="E576" s="105"/>
      <c r="F576" s="100"/>
      <c r="G576" s="17"/>
      <c r="H576" s="17"/>
      <c r="I576" s="17"/>
      <c r="J576" s="17">
        <f t="shared" si="34"/>
        <v>11574.485718592952</v>
      </c>
      <c r="K576" s="18"/>
      <c r="L576" s="7"/>
      <c r="M576" s="7"/>
      <c r="N576" s="7"/>
      <c r="O576" s="7"/>
      <c r="P576" s="7"/>
      <c r="Q576" s="7"/>
      <c r="R576" s="7"/>
    </row>
    <row r="577" spans="1:18" s="9" customFormat="1" ht="18.75" x14ac:dyDescent="0.3">
      <c r="A577" s="19"/>
      <c r="B577" s="17"/>
      <c r="C577" s="17"/>
      <c r="D577" s="17"/>
      <c r="E577" s="105"/>
      <c r="F577" s="100"/>
      <c r="G577" s="17"/>
      <c r="H577" s="17"/>
      <c r="I577" s="17"/>
      <c r="J577" s="17">
        <f t="shared" si="34"/>
        <v>11574.485718592952</v>
      </c>
      <c r="K577" s="18"/>
      <c r="L577" s="7"/>
      <c r="M577" s="7"/>
      <c r="N577" s="7"/>
      <c r="O577" s="7"/>
      <c r="P577" s="7"/>
      <c r="Q577" s="7"/>
      <c r="R577" s="7"/>
    </row>
    <row r="578" spans="1:18" s="9" customFormat="1" ht="18.75" x14ac:dyDescent="0.3">
      <c r="A578" s="19"/>
      <c r="B578" s="17"/>
      <c r="C578" s="17"/>
      <c r="D578" s="17"/>
      <c r="E578" s="105"/>
      <c r="F578" s="100"/>
      <c r="G578" s="17"/>
      <c r="H578" s="17"/>
      <c r="I578" s="17"/>
      <c r="J578" s="17">
        <f t="shared" si="34"/>
        <v>11574.485718592952</v>
      </c>
      <c r="K578" s="18"/>
      <c r="L578" s="7"/>
      <c r="M578" s="7"/>
      <c r="N578" s="7"/>
      <c r="O578" s="7"/>
      <c r="P578" s="7"/>
      <c r="Q578" s="7"/>
      <c r="R578" s="7"/>
    </row>
    <row r="579" spans="1:18" s="9" customFormat="1" ht="18.75" x14ac:dyDescent="0.3">
      <c r="A579" s="19"/>
      <c r="B579" s="17"/>
      <c r="C579" s="17"/>
      <c r="D579" s="17"/>
      <c r="E579" s="105"/>
      <c r="F579" s="100"/>
      <c r="G579" s="17"/>
      <c r="H579" s="17"/>
      <c r="I579" s="17"/>
      <c r="J579" s="17">
        <f t="shared" si="34"/>
        <v>11574.485718592952</v>
      </c>
      <c r="K579" s="18"/>
      <c r="L579" s="7"/>
      <c r="M579" s="7"/>
      <c r="N579" s="7"/>
      <c r="O579" s="7"/>
      <c r="P579" s="7"/>
      <c r="Q579" s="7"/>
      <c r="R579" s="7"/>
    </row>
    <row r="580" spans="1:18" s="9" customFormat="1" ht="18.75" x14ac:dyDescent="0.3">
      <c r="A580" s="19"/>
      <c r="B580" s="17"/>
      <c r="C580" s="17"/>
      <c r="D580" s="17"/>
      <c r="E580" s="105"/>
      <c r="F580" s="100"/>
      <c r="G580" s="17"/>
      <c r="H580" s="17"/>
      <c r="I580" s="17"/>
      <c r="J580" s="17">
        <f t="shared" si="34"/>
        <v>11574.485718592952</v>
      </c>
      <c r="K580" s="18"/>
      <c r="L580" s="7"/>
      <c r="M580" s="7"/>
      <c r="N580" s="7"/>
      <c r="O580" s="7"/>
      <c r="P580" s="7"/>
      <c r="Q580" s="7"/>
      <c r="R580" s="7"/>
    </row>
    <row r="581" spans="1:18" s="9" customFormat="1" ht="18.75" x14ac:dyDescent="0.3">
      <c r="A581" s="19"/>
      <c r="B581" s="17"/>
      <c r="C581" s="17"/>
      <c r="D581" s="17"/>
      <c r="E581" s="105"/>
      <c r="F581" s="100"/>
      <c r="G581" s="17"/>
      <c r="H581" s="17"/>
      <c r="I581" s="17"/>
      <c r="J581" s="17">
        <f t="shared" si="34"/>
        <v>11574.485718592952</v>
      </c>
      <c r="K581" s="18"/>
      <c r="L581" s="7"/>
      <c r="M581" s="7"/>
      <c r="N581" s="7"/>
      <c r="O581" s="7"/>
      <c r="P581" s="7"/>
      <c r="Q581" s="7"/>
      <c r="R581" s="7"/>
    </row>
    <row r="582" spans="1:18" s="9" customFormat="1" ht="18.75" x14ac:dyDescent="0.3">
      <c r="A582" s="19"/>
      <c r="B582" s="17"/>
      <c r="C582" s="17"/>
      <c r="D582" s="17"/>
      <c r="E582" s="105"/>
      <c r="F582" s="100"/>
      <c r="G582" s="17"/>
      <c r="H582" s="17"/>
      <c r="I582" s="17"/>
      <c r="J582" s="17">
        <f t="shared" si="34"/>
        <v>11574.485718592952</v>
      </c>
      <c r="K582" s="18"/>
      <c r="L582" s="7"/>
      <c r="M582" s="7"/>
      <c r="N582" s="7"/>
      <c r="O582" s="7"/>
      <c r="P582" s="7"/>
      <c r="Q582" s="7"/>
      <c r="R582" s="7"/>
    </row>
    <row r="583" spans="1:18" s="9" customFormat="1" ht="18.75" x14ac:dyDescent="0.3">
      <c r="A583" s="19"/>
      <c r="B583" s="17"/>
      <c r="C583" s="17"/>
      <c r="D583" s="17"/>
      <c r="E583" s="105"/>
      <c r="F583" s="100"/>
      <c r="G583" s="17"/>
      <c r="H583" s="17"/>
      <c r="I583" s="17"/>
      <c r="J583" s="17">
        <f t="shared" si="34"/>
        <v>11574.485718592952</v>
      </c>
      <c r="K583" s="18"/>
      <c r="L583" s="7"/>
      <c r="M583" s="7"/>
      <c r="N583" s="7"/>
      <c r="O583" s="7"/>
      <c r="P583" s="7"/>
      <c r="Q583" s="7"/>
      <c r="R583" s="7"/>
    </row>
    <row r="584" spans="1:18" s="9" customFormat="1" ht="18.75" x14ac:dyDescent="0.3">
      <c r="A584" s="19"/>
      <c r="B584" s="17"/>
      <c r="C584" s="17"/>
      <c r="D584" s="17"/>
      <c r="E584" s="105"/>
      <c r="F584" s="100"/>
      <c r="G584" s="17"/>
      <c r="H584" s="17"/>
      <c r="I584" s="17"/>
      <c r="J584" s="17">
        <f t="shared" si="34"/>
        <v>11574.485718592952</v>
      </c>
      <c r="K584" s="18"/>
      <c r="L584" s="7"/>
      <c r="M584" s="7"/>
      <c r="N584" s="7"/>
      <c r="O584" s="7"/>
      <c r="P584" s="7"/>
      <c r="Q584" s="7"/>
      <c r="R584" s="7"/>
    </row>
    <row r="585" spans="1:18" s="9" customFormat="1" ht="18.75" x14ac:dyDescent="0.3">
      <c r="A585" s="19"/>
      <c r="B585" s="17"/>
      <c r="C585" s="17"/>
      <c r="D585" s="17"/>
      <c r="E585" s="105"/>
      <c r="F585" s="100"/>
      <c r="G585" s="17"/>
      <c r="H585" s="17"/>
      <c r="I585" s="17"/>
      <c r="J585" s="17">
        <f t="shared" ref="J585:J648" si="38">J584+B585-F585</f>
        <v>11574.485718592952</v>
      </c>
      <c r="K585" s="18"/>
      <c r="L585" s="7"/>
      <c r="M585" s="7"/>
      <c r="N585" s="7"/>
      <c r="O585" s="7"/>
      <c r="P585" s="7"/>
      <c r="Q585" s="7"/>
      <c r="R585" s="7"/>
    </row>
    <row r="586" spans="1:18" s="9" customFormat="1" ht="18.75" x14ac:dyDescent="0.3">
      <c r="A586" s="19"/>
      <c r="B586" s="17"/>
      <c r="C586" s="17"/>
      <c r="D586" s="17"/>
      <c r="E586" s="105"/>
      <c r="F586" s="100"/>
      <c r="G586" s="17"/>
      <c r="H586" s="17"/>
      <c r="I586" s="17"/>
      <c r="J586" s="17">
        <f t="shared" si="38"/>
        <v>11574.485718592952</v>
      </c>
      <c r="K586" s="18"/>
      <c r="L586" s="7"/>
      <c r="M586" s="7"/>
      <c r="N586" s="7"/>
      <c r="O586" s="7"/>
      <c r="P586" s="7"/>
      <c r="Q586" s="7"/>
      <c r="R586" s="7"/>
    </row>
    <row r="587" spans="1:18" s="9" customFormat="1" ht="18.75" x14ac:dyDescent="0.3">
      <c r="A587" s="19"/>
      <c r="B587" s="17"/>
      <c r="C587" s="17"/>
      <c r="D587" s="17"/>
      <c r="E587" s="105"/>
      <c r="F587" s="100"/>
      <c r="G587" s="17"/>
      <c r="H587" s="17"/>
      <c r="I587" s="17"/>
      <c r="J587" s="17">
        <f t="shared" si="38"/>
        <v>11574.485718592952</v>
      </c>
      <c r="K587" s="18"/>
      <c r="L587" s="7"/>
      <c r="M587" s="7"/>
      <c r="N587" s="7"/>
      <c r="O587" s="7"/>
      <c r="P587" s="7"/>
      <c r="Q587" s="7"/>
      <c r="R587" s="7"/>
    </row>
    <row r="588" spans="1:18" s="9" customFormat="1" ht="18.75" x14ac:dyDescent="0.3">
      <c r="A588" s="19"/>
      <c r="B588" s="17"/>
      <c r="C588" s="17"/>
      <c r="D588" s="17"/>
      <c r="E588" s="105"/>
      <c r="F588" s="100"/>
      <c r="G588" s="17"/>
      <c r="H588" s="17"/>
      <c r="I588" s="17"/>
      <c r="J588" s="17">
        <f t="shared" si="38"/>
        <v>11574.485718592952</v>
      </c>
      <c r="K588" s="18"/>
      <c r="L588" s="7"/>
      <c r="M588" s="7"/>
      <c r="N588" s="7"/>
      <c r="O588" s="7"/>
      <c r="P588" s="7"/>
      <c r="Q588" s="7"/>
      <c r="R588" s="7"/>
    </row>
    <row r="589" spans="1:18" s="9" customFormat="1" ht="18.75" x14ac:dyDescent="0.3">
      <c r="A589" s="19"/>
      <c r="B589" s="17"/>
      <c r="C589" s="17"/>
      <c r="D589" s="17"/>
      <c r="E589" s="105"/>
      <c r="F589" s="100"/>
      <c r="G589" s="17"/>
      <c r="H589" s="17"/>
      <c r="I589" s="17"/>
      <c r="J589" s="17">
        <f t="shared" si="38"/>
        <v>11574.485718592952</v>
      </c>
      <c r="K589" s="18"/>
      <c r="L589" s="7"/>
      <c r="M589" s="7"/>
      <c r="N589" s="7"/>
      <c r="O589" s="7"/>
      <c r="P589" s="7"/>
      <c r="Q589" s="7"/>
      <c r="R589" s="7"/>
    </row>
    <row r="590" spans="1:18" s="9" customFormat="1" ht="18.75" x14ac:dyDescent="0.3">
      <c r="A590" s="19"/>
      <c r="B590" s="17"/>
      <c r="C590" s="17"/>
      <c r="D590" s="17"/>
      <c r="E590" s="105"/>
      <c r="F590" s="100"/>
      <c r="G590" s="17"/>
      <c r="H590" s="17"/>
      <c r="I590" s="17"/>
      <c r="J590" s="17">
        <f t="shared" si="38"/>
        <v>11574.485718592952</v>
      </c>
      <c r="K590" s="18"/>
      <c r="L590" s="7"/>
      <c r="M590" s="7"/>
      <c r="N590" s="7"/>
      <c r="O590" s="7"/>
      <c r="P590" s="7"/>
      <c r="Q590" s="7"/>
      <c r="R590" s="7"/>
    </row>
    <row r="591" spans="1:18" s="9" customFormat="1" ht="18.75" x14ac:dyDescent="0.3">
      <c r="A591" s="19"/>
      <c r="B591" s="17"/>
      <c r="C591" s="17"/>
      <c r="D591" s="17"/>
      <c r="E591" s="105"/>
      <c r="F591" s="100"/>
      <c r="G591" s="17"/>
      <c r="H591" s="17"/>
      <c r="I591" s="17"/>
      <c r="J591" s="17">
        <f t="shared" si="38"/>
        <v>11574.485718592952</v>
      </c>
      <c r="K591" s="18"/>
      <c r="L591" s="7"/>
      <c r="M591" s="7"/>
      <c r="N591" s="7"/>
      <c r="O591" s="7"/>
      <c r="P591" s="7"/>
      <c r="Q591" s="7"/>
      <c r="R591" s="7"/>
    </row>
    <row r="592" spans="1:18" s="9" customFormat="1" ht="18.75" x14ac:dyDescent="0.3">
      <c r="A592" s="19"/>
      <c r="B592" s="17"/>
      <c r="C592" s="17"/>
      <c r="D592" s="17"/>
      <c r="E592" s="105"/>
      <c r="F592" s="100"/>
      <c r="G592" s="17"/>
      <c r="H592" s="17"/>
      <c r="I592" s="17"/>
      <c r="J592" s="17">
        <f t="shared" si="38"/>
        <v>11574.485718592952</v>
      </c>
      <c r="K592" s="18"/>
      <c r="L592" s="7"/>
      <c r="M592" s="7"/>
      <c r="N592" s="7"/>
      <c r="O592" s="7"/>
      <c r="P592" s="7"/>
      <c r="Q592" s="7"/>
      <c r="R592" s="7"/>
    </row>
    <row r="593" spans="1:18" s="9" customFormat="1" ht="18.75" x14ac:dyDescent="0.3">
      <c r="A593" s="19"/>
      <c r="B593" s="17"/>
      <c r="C593" s="17"/>
      <c r="D593" s="17"/>
      <c r="E593" s="105"/>
      <c r="F593" s="100"/>
      <c r="G593" s="17"/>
      <c r="H593" s="17"/>
      <c r="I593" s="17"/>
      <c r="J593" s="17">
        <f t="shared" si="38"/>
        <v>11574.485718592952</v>
      </c>
      <c r="K593" s="18"/>
      <c r="L593" s="7"/>
      <c r="M593" s="7"/>
      <c r="N593" s="7"/>
      <c r="O593" s="7"/>
      <c r="P593" s="7"/>
      <c r="Q593" s="7"/>
      <c r="R593" s="7"/>
    </row>
    <row r="594" spans="1:18" s="9" customFormat="1" ht="18.75" x14ac:dyDescent="0.3">
      <c r="A594" s="19"/>
      <c r="B594" s="17"/>
      <c r="C594" s="17"/>
      <c r="D594" s="17"/>
      <c r="E594" s="105"/>
      <c r="F594" s="100"/>
      <c r="G594" s="17"/>
      <c r="H594" s="17"/>
      <c r="I594" s="17"/>
      <c r="J594" s="17">
        <f t="shared" si="38"/>
        <v>11574.485718592952</v>
      </c>
      <c r="K594" s="18"/>
      <c r="L594" s="7"/>
      <c r="M594" s="7"/>
      <c r="N594" s="7"/>
      <c r="O594" s="7"/>
      <c r="P594" s="7"/>
      <c r="Q594" s="7"/>
      <c r="R594" s="7"/>
    </row>
    <row r="595" spans="1:18" s="9" customFormat="1" ht="18.75" x14ac:dyDescent="0.3">
      <c r="A595" s="19"/>
      <c r="B595" s="17"/>
      <c r="C595" s="17"/>
      <c r="D595" s="17"/>
      <c r="E595" s="105"/>
      <c r="F595" s="100"/>
      <c r="G595" s="17"/>
      <c r="H595" s="17"/>
      <c r="I595" s="17"/>
      <c r="J595" s="17">
        <f t="shared" si="38"/>
        <v>11574.485718592952</v>
      </c>
      <c r="K595" s="18"/>
      <c r="L595" s="7"/>
      <c r="M595" s="7"/>
      <c r="N595" s="7"/>
      <c r="O595" s="7"/>
      <c r="P595" s="7"/>
      <c r="Q595" s="7"/>
      <c r="R595" s="7"/>
    </row>
    <row r="596" spans="1:18" s="9" customFormat="1" ht="18.75" x14ac:dyDescent="0.3">
      <c r="A596" s="19"/>
      <c r="B596" s="17"/>
      <c r="C596" s="17"/>
      <c r="D596" s="17"/>
      <c r="E596" s="105"/>
      <c r="F596" s="100"/>
      <c r="G596" s="17"/>
      <c r="H596" s="17"/>
      <c r="I596" s="17"/>
      <c r="J596" s="17">
        <f t="shared" si="38"/>
        <v>11574.485718592952</v>
      </c>
      <c r="K596" s="18"/>
      <c r="L596" s="7"/>
      <c r="M596" s="7"/>
      <c r="N596" s="7"/>
      <c r="O596" s="7"/>
      <c r="P596" s="7"/>
      <c r="Q596" s="7"/>
      <c r="R596" s="7"/>
    </row>
    <row r="597" spans="1:18" s="9" customFormat="1" ht="18.75" x14ac:dyDescent="0.3">
      <c r="A597" s="19"/>
      <c r="B597" s="17"/>
      <c r="C597" s="17"/>
      <c r="D597" s="17"/>
      <c r="E597" s="105"/>
      <c r="F597" s="100"/>
      <c r="G597" s="17"/>
      <c r="H597" s="17"/>
      <c r="I597" s="17"/>
      <c r="J597" s="17">
        <f t="shared" si="38"/>
        <v>11574.485718592952</v>
      </c>
      <c r="K597" s="18"/>
      <c r="L597" s="7"/>
      <c r="M597" s="7"/>
      <c r="N597" s="7"/>
      <c r="O597" s="7"/>
      <c r="P597" s="7"/>
      <c r="Q597" s="7"/>
      <c r="R597" s="7"/>
    </row>
    <row r="598" spans="1:18" s="9" customFormat="1" ht="18.75" x14ac:dyDescent="0.3">
      <c r="A598" s="19"/>
      <c r="B598" s="17"/>
      <c r="C598" s="17"/>
      <c r="D598" s="17"/>
      <c r="E598" s="105"/>
      <c r="F598" s="100"/>
      <c r="G598" s="17"/>
      <c r="H598" s="17"/>
      <c r="I598" s="17"/>
      <c r="J598" s="17">
        <f t="shared" si="38"/>
        <v>11574.485718592952</v>
      </c>
      <c r="K598" s="18"/>
      <c r="L598" s="7"/>
      <c r="M598" s="7"/>
      <c r="N598" s="7"/>
      <c r="O598" s="7"/>
      <c r="P598" s="7"/>
      <c r="Q598" s="7"/>
      <c r="R598" s="7"/>
    </row>
    <row r="599" spans="1:18" s="9" customFormat="1" ht="18.75" x14ac:dyDescent="0.3">
      <c r="A599" s="19"/>
      <c r="B599" s="17"/>
      <c r="C599" s="17"/>
      <c r="D599" s="17"/>
      <c r="E599" s="105"/>
      <c r="F599" s="100"/>
      <c r="G599" s="17"/>
      <c r="H599" s="17"/>
      <c r="I599" s="17"/>
      <c r="J599" s="17">
        <f t="shared" si="38"/>
        <v>11574.485718592952</v>
      </c>
      <c r="K599" s="18"/>
      <c r="L599" s="7"/>
      <c r="M599" s="7"/>
      <c r="N599" s="7"/>
      <c r="O599" s="7"/>
      <c r="P599" s="7"/>
      <c r="Q599" s="7"/>
      <c r="R599" s="7"/>
    </row>
    <row r="600" spans="1:18" s="9" customFormat="1" ht="18.75" x14ac:dyDescent="0.3">
      <c r="A600" s="19"/>
      <c r="B600" s="17"/>
      <c r="C600" s="17"/>
      <c r="D600" s="17"/>
      <c r="E600" s="105"/>
      <c r="F600" s="100"/>
      <c r="G600" s="17"/>
      <c r="H600" s="17"/>
      <c r="I600" s="17"/>
      <c r="J600" s="17">
        <f t="shared" si="38"/>
        <v>11574.485718592952</v>
      </c>
      <c r="K600" s="18"/>
      <c r="L600" s="7"/>
      <c r="M600" s="7"/>
      <c r="N600" s="7"/>
      <c r="O600" s="7"/>
      <c r="P600" s="7"/>
      <c r="Q600" s="7"/>
      <c r="R600" s="7"/>
    </row>
    <row r="601" spans="1:18" s="9" customFormat="1" ht="18.75" x14ac:dyDescent="0.3">
      <c r="A601" s="19"/>
      <c r="B601" s="17"/>
      <c r="C601" s="17"/>
      <c r="D601" s="17"/>
      <c r="E601" s="105"/>
      <c r="F601" s="100"/>
      <c r="G601" s="17"/>
      <c r="H601" s="17"/>
      <c r="I601" s="17"/>
      <c r="J601" s="17">
        <f t="shared" si="38"/>
        <v>11574.485718592952</v>
      </c>
      <c r="K601" s="18"/>
      <c r="L601" s="7"/>
      <c r="M601" s="7"/>
      <c r="N601" s="7"/>
      <c r="O601" s="7"/>
      <c r="P601" s="7"/>
      <c r="Q601" s="7"/>
      <c r="R601" s="7"/>
    </row>
    <row r="602" spans="1:18" s="9" customFormat="1" ht="18.75" x14ac:dyDescent="0.3">
      <c r="A602" s="19"/>
      <c r="B602" s="17"/>
      <c r="C602" s="17"/>
      <c r="D602" s="17"/>
      <c r="E602" s="105"/>
      <c r="F602" s="100"/>
      <c r="G602" s="17"/>
      <c r="H602" s="17"/>
      <c r="I602" s="17"/>
      <c r="J602" s="17">
        <f t="shared" si="38"/>
        <v>11574.485718592952</v>
      </c>
      <c r="K602" s="18"/>
      <c r="L602" s="7"/>
      <c r="M602" s="7"/>
      <c r="N602" s="7"/>
      <c r="O602" s="7"/>
      <c r="P602" s="7"/>
      <c r="Q602" s="7"/>
      <c r="R602" s="7"/>
    </row>
    <row r="603" spans="1:18" s="9" customFormat="1" ht="18.75" x14ac:dyDescent="0.3">
      <c r="A603" s="19"/>
      <c r="B603" s="17"/>
      <c r="C603" s="17"/>
      <c r="D603" s="17"/>
      <c r="E603" s="105"/>
      <c r="F603" s="100"/>
      <c r="G603" s="17"/>
      <c r="H603" s="17"/>
      <c r="I603" s="17"/>
      <c r="J603" s="17">
        <f t="shared" si="38"/>
        <v>11574.485718592952</v>
      </c>
      <c r="K603" s="18"/>
      <c r="L603" s="7"/>
      <c r="M603" s="7"/>
      <c r="N603" s="7"/>
      <c r="O603" s="7"/>
      <c r="P603" s="7"/>
      <c r="Q603" s="7"/>
      <c r="R603" s="7"/>
    </row>
    <row r="604" spans="1:18" s="9" customFormat="1" ht="18.75" x14ac:dyDescent="0.3">
      <c r="A604" s="19"/>
      <c r="B604" s="17"/>
      <c r="C604" s="17"/>
      <c r="D604" s="17"/>
      <c r="E604" s="105"/>
      <c r="F604" s="100"/>
      <c r="G604" s="17"/>
      <c r="H604" s="17"/>
      <c r="I604" s="17"/>
      <c r="J604" s="17">
        <f t="shared" si="38"/>
        <v>11574.485718592952</v>
      </c>
      <c r="K604" s="18"/>
      <c r="L604" s="7"/>
      <c r="M604" s="7"/>
      <c r="N604" s="7"/>
      <c r="O604" s="7"/>
      <c r="P604" s="7"/>
      <c r="Q604" s="7"/>
      <c r="R604" s="7"/>
    </row>
    <row r="605" spans="1:18" s="9" customFormat="1" ht="18.75" x14ac:dyDescent="0.3">
      <c r="A605" s="19"/>
      <c r="B605" s="17"/>
      <c r="C605" s="17"/>
      <c r="D605" s="17"/>
      <c r="E605" s="105"/>
      <c r="F605" s="100"/>
      <c r="G605" s="17"/>
      <c r="H605" s="17"/>
      <c r="I605" s="17"/>
      <c r="J605" s="17">
        <f t="shared" si="38"/>
        <v>11574.485718592952</v>
      </c>
      <c r="K605" s="18"/>
      <c r="L605" s="7"/>
      <c r="M605" s="7"/>
      <c r="N605" s="7"/>
      <c r="O605" s="7"/>
      <c r="P605" s="7"/>
      <c r="Q605" s="7"/>
      <c r="R605" s="7"/>
    </row>
    <row r="606" spans="1:18" s="9" customFormat="1" ht="18.75" x14ac:dyDescent="0.3">
      <c r="A606" s="19"/>
      <c r="B606" s="17"/>
      <c r="C606" s="17"/>
      <c r="D606" s="17"/>
      <c r="E606" s="105"/>
      <c r="F606" s="100"/>
      <c r="G606" s="17"/>
      <c r="H606" s="17"/>
      <c r="I606" s="17"/>
      <c r="J606" s="17">
        <f t="shared" si="38"/>
        <v>11574.485718592952</v>
      </c>
      <c r="K606" s="18"/>
      <c r="L606" s="7"/>
      <c r="M606" s="7"/>
      <c r="N606" s="7"/>
      <c r="O606" s="7"/>
      <c r="P606" s="7"/>
      <c r="Q606" s="7"/>
      <c r="R606" s="7"/>
    </row>
    <row r="607" spans="1:18" s="9" customFormat="1" ht="18.75" x14ac:dyDescent="0.3">
      <c r="A607" s="19"/>
      <c r="B607" s="17"/>
      <c r="C607" s="17"/>
      <c r="D607" s="17"/>
      <c r="E607" s="105"/>
      <c r="F607" s="100"/>
      <c r="G607" s="17"/>
      <c r="H607" s="17"/>
      <c r="I607" s="17"/>
      <c r="J607" s="17">
        <f t="shared" si="38"/>
        <v>11574.485718592952</v>
      </c>
      <c r="K607" s="18"/>
      <c r="L607" s="7"/>
      <c r="M607" s="7"/>
      <c r="N607" s="7"/>
      <c r="O607" s="7"/>
      <c r="P607" s="7"/>
      <c r="Q607" s="7"/>
      <c r="R607" s="7"/>
    </row>
    <row r="608" spans="1:18" s="9" customFormat="1" ht="18.75" x14ac:dyDescent="0.3">
      <c r="A608" s="19"/>
      <c r="B608" s="17"/>
      <c r="C608" s="17"/>
      <c r="D608" s="17"/>
      <c r="E608" s="105"/>
      <c r="F608" s="100"/>
      <c r="G608" s="17"/>
      <c r="H608" s="17"/>
      <c r="I608" s="17"/>
      <c r="J608" s="17">
        <f t="shared" si="38"/>
        <v>11574.485718592952</v>
      </c>
      <c r="K608" s="18"/>
      <c r="L608" s="7"/>
      <c r="M608" s="7"/>
      <c r="N608" s="7"/>
      <c r="O608" s="7"/>
      <c r="P608" s="7"/>
      <c r="Q608" s="7"/>
      <c r="R608" s="7"/>
    </row>
    <row r="609" spans="1:18" s="9" customFormat="1" ht="18.75" x14ac:dyDescent="0.3">
      <c r="A609" s="19"/>
      <c r="B609" s="17"/>
      <c r="C609" s="17"/>
      <c r="D609" s="17"/>
      <c r="E609" s="105"/>
      <c r="F609" s="100"/>
      <c r="G609" s="17"/>
      <c r="H609" s="17"/>
      <c r="I609" s="17"/>
      <c r="J609" s="17">
        <f t="shared" si="38"/>
        <v>11574.485718592952</v>
      </c>
      <c r="K609" s="18"/>
      <c r="L609" s="7"/>
      <c r="M609" s="7"/>
      <c r="N609" s="7"/>
      <c r="O609" s="7"/>
      <c r="P609" s="7"/>
      <c r="Q609" s="7"/>
      <c r="R609" s="7"/>
    </row>
    <row r="610" spans="1:18" s="9" customFormat="1" ht="18.75" x14ac:dyDescent="0.3">
      <c r="A610" s="19"/>
      <c r="B610" s="17"/>
      <c r="C610" s="17"/>
      <c r="D610" s="17"/>
      <c r="E610" s="105"/>
      <c r="F610" s="100"/>
      <c r="G610" s="17"/>
      <c r="H610" s="17"/>
      <c r="I610" s="17"/>
      <c r="J610" s="17">
        <f t="shared" si="38"/>
        <v>11574.485718592952</v>
      </c>
      <c r="K610" s="18"/>
      <c r="L610" s="7"/>
      <c r="M610" s="7"/>
      <c r="N610" s="7"/>
      <c r="O610" s="7"/>
      <c r="P610" s="7"/>
      <c r="Q610" s="7"/>
      <c r="R610" s="7"/>
    </row>
    <row r="611" spans="1:18" s="9" customFormat="1" ht="18.75" x14ac:dyDescent="0.3">
      <c r="A611" s="19"/>
      <c r="B611" s="17"/>
      <c r="C611" s="17"/>
      <c r="D611" s="17"/>
      <c r="E611" s="105"/>
      <c r="F611" s="100"/>
      <c r="G611" s="17"/>
      <c r="H611" s="17"/>
      <c r="I611" s="17"/>
      <c r="J611" s="17">
        <f t="shared" si="38"/>
        <v>11574.485718592952</v>
      </c>
      <c r="K611" s="18"/>
      <c r="L611" s="7"/>
      <c r="M611" s="7"/>
      <c r="N611" s="7"/>
      <c r="O611" s="7"/>
      <c r="P611" s="7"/>
      <c r="Q611" s="7"/>
      <c r="R611" s="7"/>
    </row>
    <row r="612" spans="1:18" s="9" customFormat="1" ht="18.75" x14ac:dyDescent="0.3">
      <c r="A612" s="19"/>
      <c r="B612" s="17"/>
      <c r="C612" s="17"/>
      <c r="D612" s="17"/>
      <c r="E612" s="105"/>
      <c r="F612" s="100"/>
      <c r="G612" s="17"/>
      <c r="H612" s="17"/>
      <c r="I612" s="17"/>
      <c r="J612" s="17">
        <f t="shared" si="38"/>
        <v>11574.485718592952</v>
      </c>
      <c r="K612" s="18"/>
      <c r="L612" s="7"/>
      <c r="M612" s="7"/>
      <c r="N612" s="7"/>
      <c r="O612" s="7"/>
      <c r="P612" s="7"/>
      <c r="Q612" s="7"/>
      <c r="R612" s="7"/>
    </row>
    <row r="613" spans="1:18" s="9" customFormat="1" ht="18.75" x14ac:dyDescent="0.3">
      <c r="A613" s="19"/>
      <c r="B613" s="17"/>
      <c r="C613" s="17"/>
      <c r="D613" s="17"/>
      <c r="E613" s="105"/>
      <c r="F613" s="100"/>
      <c r="G613" s="17"/>
      <c r="H613" s="17"/>
      <c r="I613" s="17"/>
      <c r="J613" s="17">
        <f t="shared" si="38"/>
        <v>11574.485718592952</v>
      </c>
      <c r="K613" s="18"/>
      <c r="L613" s="7"/>
      <c r="M613" s="7"/>
      <c r="N613" s="7"/>
      <c r="O613" s="7"/>
      <c r="P613" s="7"/>
      <c r="Q613" s="7"/>
      <c r="R613" s="7"/>
    </row>
    <row r="614" spans="1:18" s="9" customFormat="1" ht="18.75" x14ac:dyDescent="0.3">
      <c r="A614" s="19"/>
      <c r="B614" s="17"/>
      <c r="C614" s="17"/>
      <c r="D614" s="17"/>
      <c r="E614" s="105"/>
      <c r="F614" s="100"/>
      <c r="G614" s="17"/>
      <c r="H614" s="17"/>
      <c r="I614" s="17"/>
      <c r="J614" s="17">
        <f t="shared" si="38"/>
        <v>11574.485718592952</v>
      </c>
      <c r="K614" s="18"/>
      <c r="L614" s="7"/>
      <c r="M614" s="7"/>
      <c r="N614" s="7"/>
      <c r="O614" s="7"/>
      <c r="P614" s="7"/>
      <c r="Q614" s="7"/>
      <c r="R614" s="7"/>
    </row>
    <row r="615" spans="1:18" s="9" customFormat="1" ht="18.75" x14ac:dyDescent="0.3">
      <c r="A615" s="19"/>
      <c r="B615" s="17"/>
      <c r="C615" s="17"/>
      <c r="D615" s="17"/>
      <c r="E615" s="105"/>
      <c r="F615" s="100"/>
      <c r="G615" s="17"/>
      <c r="H615" s="17"/>
      <c r="I615" s="17"/>
      <c r="J615" s="17">
        <f t="shared" si="38"/>
        <v>11574.485718592952</v>
      </c>
      <c r="K615" s="18"/>
      <c r="L615" s="7"/>
      <c r="M615" s="7"/>
      <c r="N615" s="7"/>
      <c r="O615" s="7"/>
      <c r="P615" s="7"/>
      <c r="Q615" s="7"/>
      <c r="R615" s="7"/>
    </row>
    <row r="616" spans="1:18" s="9" customFormat="1" ht="18.75" x14ac:dyDescent="0.3">
      <c r="A616" s="19"/>
      <c r="B616" s="17"/>
      <c r="C616" s="17"/>
      <c r="D616" s="17"/>
      <c r="E616" s="105"/>
      <c r="F616" s="100"/>
      <c r="G616" s="17"/>
      <c r="H616" s="17"/>
      <c r="I616" s="17"/>
      <c r="J616" s="17">
        <f t="shared" si="38"/>
        <v>11574.485718592952</v>
      </c>
      <c r="K616" s="18"/>
      <c r="L616" s="7"/>
      <c r="M616" s="7"/>
      <c r="N616" s="7"/>
      <c r="O616" s="7"/>
      <c r="P616" s="7"/>
      <c r="Q616" s="7"/>
      <c r="R616" s="7"/>
    </row>
    <row r="617" spans="1:18" s="9" customFormat="1" ht="18.75" x14ac:dyDescent="0.3">
      <c r="A617" s="19"/>
      <c r="B617" s="17"/>
      <c r="C617" s="17"/>
      <c r="D617" s="17"/>
      <c r="E617" s="105"/>
      <c r="F617" s="100"/>
      <c r="G617" s="17"/>
      <c r="H617" s="17"/>
      <c r="I617" s="17"/>
      <c r="J617" s="17">
        <f t="shared" si="38"/>
        <v>11574.485718592952</v>
      </c>
      <c r="K617" s="18"/>
      <c r="L617" s="7"/>
      <c r="M617" s="7"/>
      <c r="N617" s="7"/>
      <c r="O617" s="7"/>
      <c r="P617" s="7"/>
      <c r="Q617" s="7"/>
      <c r="R617" s="7"/>
    </row>
    <row r="618" spans="1:18" s="9" customFormat="1" ht="18.75" x14ac:dyDescent="0.3">
      <c r="A618" s="19"/>
      <c r="B618" s="17"/>
      <c r="C618" s="17"/>
      <c r="D618" s="17"/>
      <c r="E618" s="105"/>
      <c r="F618" s="100"/>
      <c r="G618" s="17"/>
      <c r="H618" s="17"/>
      <c r="I618" s="17"/>
      <c r="J618" s="17">
        <f t="shared" si="38"/>
        <v>11574.485718592952</v>
      </c>
      <c r="K618" s="18"/>
      <c r="L618" s="7"/>
      <c r="M618" s="7"/>
      <c r="N618" s="7"/>
      <c r="O618" s="7"/>
      <c r="P618" s="7"/>
      <c r="Q618" s="7"/>
      <c r="R618" s="7"/>
    </row>
    <row r="619" spans="1:18" s="9" customFormat="1" ht="18.75" x14ac:dyDescent="0.3">
      <c r="A619" s="19"/>
      <c r="B619" s="17"/>
      <c r="C619" s="17"/>
      <c r="D619" s="17"/>
      <c r="E619" s="105"/>
      <c r="F619" s="100"/>
      <c r="G619" s="17"/>
      <c r="H619" s="17"/>
      <c r="I619" s="17"/>
      <c r="J619" s="17">
        <f t="shared" si="38"/>
        <v>11574.485718592952</v>
      </c>
      <c r="K619" s="18"/>
      <c r="L619" s="7"/>
      <c r="M619" s="7"/>
      <c r="N619" s="7"/>
      <c r="O619" s="7"/>
      <c r="P619" s="7"/>
      <c r="Q619" s="7"/>
      <c r="R619" s="7"/>
    </row>
    <row r="620" spans="1:18" s="9" customFormat="1" ht="18.75" x14ac:dyDescent="0.3">
      <c r="A620" s="19"/>
      <c r="B620" s="17"/>
      <c r="C620" s="17"/>
      <c r="D620" s="17"/>
      <c r="E620" s="105"/>
      <c r="F620" s="100"/>
      <c r="G620" s="17"/>
      <c r="H620" s="17"/>
      <c r="I620" s="17"/>
      <c r="J620" s="17">
        <f t="shared" si="38"/>
        <v>11574.485718592952</v>
      </c>
      <c r="K620" s="18"/>
      <c r="L620" s="7"/>
      <c r="M620" s="7"/>
      <c r="N620" s="7"/>
      <c r="O620" s="7"/>
      <c r="P620" s="7"/>
      <c r="Q620" s="7"/>
      <c r="R620" s="7"/>
    </row>
    <row r="621" spans="1:18" s="9" customFormat="1" ht="18.75" x14ac:dyDescent="0.3">
      <c r="A621" s="19"/>
      <c r="B621" s="17"/>
      <c r="C621" s="17"/>
      <c r="D621" s="17"/>
      <c r="E621" s="105"/>
      <c r="F621" s="100"/>
      <c r="G621" s="17"/>
      <c r="H621" s="17"/>
      <c r="I621" s="17"/>
      <c r="J621" s="17">
        <f t="shared" si="38"/>
        <v>11574.485718592952</v>
      </c>
      <c r="K621" s="18"/>
      <c r="L621" s="7"/>
      <c r="M621" s="7"/>
      <c r="N621" s="7"/>
      <c r="O621" s="7"/>
      <c r="P621" s="7"/>
      <c r="Q621" s="7"/>
      <c r="R621" s="7"/>
    </row>
    <row r="622" spans="1:18" s="9" customFormat="1" ht="18.75" x14ac:dyDescent="0.3">
      <c r="A622" s="19"/>
      <c r="B622" s="17"/>
      <c r="C622" s="17"/>
      <c r="D622" s="17"/>
      <c r="E622" s="105"/>
      <c r="F622" s="100"/>
      <c r="G622" s="17"/>
      <c r="H622" s="17"/>
      <c r="I622" s="17"/>
      <c r="J622" s="17">
        <f t="shared" si="38"/>
        <v>11574.485718592952</v>
      </c>
      <c r="K622" s="18"/>
      <c r="L622" s="7"/>
      <c r="M622" s="7"/>
      <c r="N622" s="7"/>
      <c r="O622" s="7"/>
      <c r="P622" s="7"/>
      <c r="Q622" s="7"/>
      <c r="R622" s="7"/>
    </row>
    <row r="623" spans="1:18" s="9" customFormat="1" ht="18.75" x14ac:dyDescent="0.3">
      <c r="A623" s="19"/>
      <c r="B623" s="17"/>
      <c r="C623" s="17"/>
      <c r="D623" s="17"/>
      <c r="E623" s="105"/>
      <c r="F623" s="100"/>
      <c r="G623" s="17"/>
      <c r="H623" s="17"/>
      <c r="I623" s="17"/>
      <c r="J623" s="17">
        <f t="shared" si="38"/>
        <v>11574.485718592952</v>
      </c>
      <c r="K623" s="18"/>
      <c r="L623" s="7"/>
      <c r="M623" s="7"/>
      <c r="N623" s="7"/>
      <c r="O623" s="7"/>
      <c r="P623" s="7"/>
      <c r="Q623" s="7"/>
      <c r="R623" s="7"/>
    </row>
    <row r="624" spans="1:18" s="9" customFormat="1" ht="18.75" x14ac:dyDescent="0.3">
      <c r="A624" s="19"/>
      <c r="B624" s="17"/>
      <c r="C624" s="17"/>
      <c r="D624" s="17"/>
      <c r="E624" s="105"/>
      <c r="F624" s="100"/>
      <c r="G624" s="17"/>
      <c r="H624" s="17"/>
      <c r="I624" s="17"/>
      <c r="J624" s="17">
        <f t="shared" si="38"/>
        <v>11574.485718592952</v>
      </c>
      <c r="K624" s="18"/>
      <c r="L624" s="7"/>
      <c r="M624" s="7"/>
      <c r="N624" s="7"/>
      <c r="O624" s="7"/>
      <c r="P624" s="7"/>
      <c r="Q624" s="7"/>
      <c r="R624" s="7"/>
    </row>
    <row r="625" spans="1:18" s="9" customFormat="1" ht="18.75" x14ac:dyDescent="0.3">
      <c r="A625" s="19"/>
      <c r="B625" s="17"/>
      <c r="C625" s="17"/>
      <c r="D625" s="17"/>
      <c r="E625" s="105"/>
      <c r="F625" s="100"/>
      <c r="G625" s="17"/>
      <c r="H625" s="17"/>
      <c r="I625" s="17"/>
      <c r="J625" s="17">
        <f t="shared" si="38"/>
        <v>11574.485718592952</v>
      </c>
      <c r="K625" s="18"/>
      <c r="L625" s="7"/>
      <c r="M625" s="7"/>
      <c r="N625" s="7"/>
      <c r="O625" s="7"/>
      <c r="P625" s="7"/>
      <c r="Q625" s="7"/>
      <c r="R625" s="7"/>
    </row>
    <row r="626" spans="1:18" s="9" customFormat="1" ht="18.75" x14ac:dyDescent="0.3">
      <c r="A626" s="19"/>
      <c r="B626" s="17"/>
      <c r="C626" s="17"/>
      <c r="D626" s="17"/>
      <c r="E626" s="105"/>
      <c r="F626" s="100"/>
      <c r="G626" s="17"/>
      <c r="H626" s="17"/>
      <c r="I626" s="17"/>
      <c r="J626" s="17">
        <f t="shared" si="38"/>
        <v>11574.485718592952</v>
      </c>
      <c r="K626" s="18"/>
      <c r="L626" s="7"/>
      <c r="M626" s="7"/>
      <c r="N626" s="7"/>
      <c r="O626" s="7"/>
      <c r="P626" s="7"/>
      <c r="Q626" s="7"/>
      <c r="R626" s="7"/>
    </row>
    <row r="627" spans="1:18" s="9" customFormat="1" ht="18.75" x14ac:dyDescent="0.3">
      <c r="A627" s="19"/>
      <c r="B627" s="17"/>
      <c r="C627" s="17"/>
      <c r="D627" s="17"/>
      <c r="E627" s="105"/>
      <c r="F627" s="100"/>
      <c r="G627" s="17"/>
      <c r="H627" s="17"/>
      <c r="I627" s="17"/>
      <c r="J627" s="17">
        <f t="shared" si="38"/>
        <v>11574.485718592952</v>
      </c>
      <c r="K627" s="18"/>
      <c r="L627" s="7"/>
      <c r="M627" s="7"/>
      <c r="N627" s="7"/>
      <c r="O627" s="7"/>
      <c r="P627" s="7"/>
      <c r="Q627" s="7"/>
      <c r="R627" s="7"/>
    </row>
    <row r="628" spans="1:18" s="9" customFormat="1" ht="18.75" x14ac:dyDescent="0.3">
      <c r="A628" s="19"/>
      <c r="B628" s="17"/>
      <c r="C628" s="17"/>
      <c r="D628" s="17"/>
      <c r="E628" s="105"/>
      <c r="F628" s="100"/>
      <c r="G628" s="17"/>
      <c r="H628" s="17"/>
      <c r="I628" s="17"/>
      <c r="J628" s="17">
        <f t="shared" si="38"/>
        <v>11574.485718592952</v>
      </c>
      <c r="K628" s="18"/>
      <c r="L628" s="7"/>
      <c r="M628" s="7"/>
      <c r="N628" s="7"/>
      <c r="O628" s="7"/>
      <c r="P628" s="7"/>
      <c r="Q628" s="7"/>
      <c r="R628" s="7"/>
    </row>
    <row r="629" spans="1:18" s="9" customFormat="1" ht="18.75" x14ac:dyDescent="0.3">
      <c r="A629" s="19"/>
      <c r="B629" s="17"/>
      <c r="C629" s="17"/>
      <c r="D629" s="17"/>
      <c r="E629" s="105"/>
      <c r="F629" s="100"/>
      <c r="G629" s="17"/>
      <c r="H629" s="17"/>
      <c r="I629" s="17"/>
      <c r="J629" s="17">
        <f t="shared" si="38"/>
        <v>11574.485718592952</v>
      </c>
      <c r="K629" s="18"/>
      <c r="L629" s="7"/>
      <c r="M629" s="7"/>
      <c r="N629" s="7"/>
      <c r="O629" s="7"/>
      <c r="P629" s="7"/>
      <c r="Q629" s="7"/>
      <c r="R629" s="7"/>
    </row>
    <row r="630" spans="1:18" s="9" customFormat="1" ht="18.75" x14ac:dyDescent="0.3">
      <c r="A630" s="19"/>
      <c r="B630" s="17"/>
      <c r="C630" s="17"/>
      <c r="D630" s="17"/>
      <c r="E630" s="105"/>
      <c r="F630" s="100"/>
      <c r="G630" s="17"/>
      <c r="H630" s="17"/>
      <c r="I630" s="17"/>
      <c r="J630" s="17">
        <f t="shared" si="38"/>
        <v>11574.485718592952</v>
      </c>
      <c r="K630" s="18"/>
      <c r="L630" s="7"/>
      <c r="M630" s="7"/>
      <c r="N630" s="7"/>
      <c r="O630" s="7"/>
      <c r="P630" s="7"/>
      <c r="Q630" s="7"/>
      <c r="R630" s="7"/>
    </row>
    <row r="631" spans="1:18" s="9" customFormat="1" ht="18.75" x14ac:dyDescent="0.3">
      <c r="A631" s="19"/>
      <c r="B631" s="17"/>
      <c r="C631" s="17"/>
      <c r="D631" s="17"/>
      <c r="E631" s="105"/>
      <c r="F631" s="100"/>
      <c r="G631" s="17"/>
      <c r="H631" s="17"/>
      <c r="I631" s="17"/>
      <c r="J631" s="17">
        <f t="shared" si="38"/>
        <v>11574.485718592952</v>
      </c>
      <c r="K631" s="18"/>
      <c r="L631" s="7"/>
      <c r="M631" s="7"/>
      <c r="N631" s="7"/>
      <c r="O631" s="7"/>
      <c r="P631" s="7"/>
      <c r="Q631" s="7"/>
      <c r="R631" s="7"/>
    </row>
    <row r="632" spans="1:18" s="9" customFormat="1" ht="18.75" x14ac:dyDescent="0.3">
      <c r="A632" s="19"/>
      <c r="B632" s="17"/>
      <c r="C632" s="17"/>
      <c r="D632" s="17"/>
      <c r="E632" s="105"/>
      <c r="F632" s="100"/>
      <c r="G632" s="17"/>
      <c r="H632" s="17"/>
      <c r="I632" s="17"/>
      <c r="J632" s="17">
        <f t="shared" si="38"/>
        <v>11574.485718592952</v>
      </c>
      <c r="K632" s="18"/>
      <c r="L632" s="7"/>
      <c r="M632" s="7"/>
      <c r="N632" s="7"/>
      <c r="O632" s="7"/>
      <c r="P632" s="7"/>
      <c r="Q632" s="7"/>
      <c r="R632" s="7"/>
    </row>
    <row r="633" spans="1:18" s="9" customFormat="1" ht="18.75" x14ac:dyDescent="0.3">
      <c r="A633" s="19"/>
      <c r="B633" s="17"/>
      <c r="C633" s="17"/>
      <c r="D633" s="17"/>
      <c r="E633" s="105"/>
      <c r="F633" s="100"/>
      <c r="G633" s="17"/>
      <c r="H633" s="17"/>
      <c r="I633" s="17"/>
      <c r="J633" s="17">
        <f t="shared" si="38"/>
        <v>11574.485718592952</v>
      </c>
      <c r="K633" s="18"/>
      <c r="L633" s="7"/>
      <c r="M633" s="7"/>
      <c r="N633" s="7"/>
      <c r="O633" s="7"/>
      <c r="P633" s="7"/>
      <c r="Q633" s="7"/>
      <c r="R633" s="7"/>
    </row>
    <row r="634" spans="1:18" s="9" customFormat="1" ht="18.75" x14ac:dyDescent="0.3">
      <c r="A634" s="19"/>
      <c r="B634" s="17"/>
      <c r="C634" s="17"/>
      <c r="D634" s="17"/>
      <c r="E634" s="105"/>
      <c r="F634" s="100"/>
      <c r="G634" s="17"/>
      <c r="H634" s="17"/>
      <c r="I634" s="17"/>
      <c r="J634" s="17">
        <f t="shared" si="38"/>
        <v>11574.485718592952</v>
      </c>
      <c r="K634" s="18"/>
      <c r="L634" s="7"/>
      <c r="M634" s="7"/>
      <c r="N634" s="7"/>
      <c r="O634" s="7"/>
      <c r="P634" s="7"/>
      <c r="Q634" s="7"/>
      <c r="R634" s="7"/>
    </row>
    <row r="635" spans="1:18" s="9" customFormat="1" ht="18.75" x14ac:dyDescent="0.3">
      <c r="A635" s="19"/>
      <c r="B635" s="17"/>
      <c r="C635" s="17"/>
      <c r="D635" s="17"/>
      <c r="E635" s="105"/>
      <c r="F635" s="100"/>
      <c r="G635" s="17"/>
      <c r="H635" s="17"/>
      <c r="I635" s="17"/>
      <c r="J635" s="17">
        <f t="shared" si="38"/>
        <v>11574.485718592952</v>
      </c>
      <c r="K635" s="18"/>
      <c r="L635" s="7"/>
      <c r="M635" s="7"/>
      <c r="N635" s="7"/>
      <c r="O635" s="7"/>
      <c r="P635" s="7"/>
      <c r="Q635" s="7"/>
      <c r="R635" s="7"/>
    </row>
    <row r="636" spans="1:18" s="9" customFormat="1" ht="18.75" x14ac:dyDescent="0.3">
      <c r="A636" s="19"/>
      <c r="B636" s="17"/>
      <c r="C636" s="17"/>
      <c r="D636" s="17"/>
      <c r="E636" s="105"/>
      <c r="F636" s="100"/>
      <c r="G636" s="17"/>
      <c r="H636" s="17"/>
      <c r="I636" s="17"/>
      <c r="J636" s="17">
        <f t="shared" si="38"/>
        <v>11574.485718592952</v>
      </c>
      <c r="K636" s="18"/>
      <c r="L636" s="7"/>
      <c r="M636" s="7"/>
      <c r="N636" s="7"/>
      <c r="O636" s="7"/>
      <c r="P636" s="7"/>
      <c r="Q636" s="7"/>
      <c r="R636" s="7"/>
    </row>
    <row r="637" spans="1:18" s="9" customFormat="1" ht="18.75" x14ac:dyDescent="0.3">
      <c r="A637" s="19"/>
      <c r="B637" s="17"/>
      <c r="C637" s="17"/>
      <c r="D637" s="17"/>
      <c r="E637" s="105"/>
      <c r="F637" s="100"/>
      <c r="G637" s="17"/>
      <c r="H637" s="17"/>
      <c r="I637" s="17"/>
      <c r="J637" s="17">
        <f t="shared" si="38"/>
        <v>11574.485718592952</v>
      </c>
      <c r="K637" s="18"/>
      <c r="L637" s="7"/>
      <c r="M637" s="7"/>
      <c r="N637" s="7"/>
      <c r="O637" s="7"/>
      <c r="P637" s="7"/>
      <c r="Q637" s="7"/>
      <c r="R637" s="7"/>
    </row>
    <row r="638" spans="1:18" s="9" customFormat="1" ht="18.75" x14ac:dyDescent="0.3">
      <c r="A638" s="19"/>
      <c r="B638" s="17"/>
      <c r="C638" s="17"/>
      <c r="D638" s="17"/>
      <c r="E638" s="105"/>
      <c r="F638" s="100"/>
      <c r="G638" s="17"/>
      <c r="H638" s="17"/>
      <c r="I638" s="17"/>
      <c r="J638" s="17">
        <f t="shared" si="38"/>
        <v>11574.485718592952</v>
      </c>
      <c r="K638" s="18"/>
      <c r="L638" s="7"/>
      <c r="M638" s="7"/>
      <c r="N638" s="7"/>
      <c r="O638" s="7"/>
      <c r="P638" s="7"/>
      <c r="Q638" s="7"/>
      <c r="R638" s="7"/>
    </row>
    <row r="639" spans="1:18" s="9" customFormat="1" ht="18.75" x14ac:dyDescent="0.3">
      <c r="A639" s="19"/>
      <c r="B639" s="17"/>
      <c r="C639" s="17"/>
      <c r="D639" s="17"/>
      <c r="E639" s="105"/>
      <c r="F639" s="100"/>
      <c r="G639" s="17"/>
      <c r="H639" s="17"/>
      <c r="I639" s="17"/>
      <c r="J639" s="17">
        <f t="shared" si="38"/>
        <v>11574.485718592952</v>
      </c>
      <c r="K639" s="18"/>
      <c r="L639" s="7"/>
      <c r="M639" s="7"/>
      <c r="N639" s="7"/>
      <c r="O639" s="7"/>
      <c r="P639" s="7"/>
      <c r="Q639" s="7"/>
      <c r="R639" s="7"/>
    </row>
    <row r="640" spans="1:18" s="9" customFormat="1" ht="18.75" x14ac:dyDescent="0.3">
      <c r="A640" s="19"/>
      <c r="B640" s="17"/>
      <c r="C640" s="17"/>
      <c r="D640" s="17"/>
      <c r="E640" s="105"/>
      <c r="F640" s="100"/>
      <c r="G640" s="17"/>
      <c r="H640" s="17"/>
      <c r="I640" s="17"/>
      <c r="J640" s="17">
        <f t="shared" si="38"/>
        <v>11574.485718592952</v>
      </c>
      <c r="K640" s="18"/>
      <c r="L640" s="7"/>
      <c r="M640" s="7"/>
      <c r="N640" s="7"/>
      <c r="O640" s="7"/>
      <c r="P640" s="7"/>
      <c r="Q640" s="7"/>
      <c r="R640" s="7"/>
    </row>
    <row r="641" spans="1:18" s="9" customFormat="1" ht="18.75" x14ac:dyDescent="0.3">
      <c r="A641" s="19"/>
      <c r="B641" s="17"/>
      <c r="C641" s="17"/>
      <c r="D641" s="17"/>
      <c r="E641" s="105"/>
      <c r="F641" s="100"/>
      <c r="G641" s="17"/>
      <c r="H641" s="17"/>
      <c r="I641" s="17"/>
      <c r="J641" s="17">
        <f t="shared" si="38"/>
        <v>11574.485718592952</v>
      </c>
      <c r="K641" s="18"/>
      <c r="L641" s="7"/>
      <c r="M641" s="7"/>
      <c r="N641" s="7"/>
      <c r="O641" s="7"/>
      <c r="P641" s="7"/>
      <c r="Q641" s="7"/>
      <c r="R641" s="7"/>
    </row>
    <row r="642" spans="1:18" s="9" customFormat="1" ht="18.75" x14ac:dyDescent="0.3">
      <c r="A642" s="19"/>
      <c r="B642" s="17"/>
      <c r="C642" s="17"/>
      <c r="D642" s="17"/>
      <c r="E642" s="105"/>
      <c r="F642" s="100"/>
      <c r="G642" s="17"/>
      <c r="H642" s="17"/>
      <c r="I642" s="17"/>
      <c r="J642" s="17">
        <f t="shared" si="38"/>
        <v>11574.485718592952</v>
      </c>
      <c r="K642" s="18"/>
      <c r="L642" s="7"/>
      <c r="M642" s="7"/>
      <c r="N642" s="7"/>
      <c r="O642" s="7"/>
      <c r="P642" s="7"/>
      <c r="Q642" s="7"/>
      <c r="R642" s="7"/>
    </row>
    <row r="643" spans="1:18" s="9" customFormat="1" ht="18.75" x14ac:dyDescent="0.3">
      <c r="A643" s="19"/>
      <c r="B643" s="17"/>
      <c r="C643" s="17"/>
      <c r="D643" s="17"/>
      <c r="E643" s="105"/>
      <c r="F643" s="100"/>
      <c r="G643" s="17"/>
      <c r="H643" s="17"/>
      <c r="I643" s="17"/>
      <c r="J643" s="17">
        <f t="shared" si="38"/>
        <v>11574.485718592952</v>
      </c>
      <c r="K643" s="18"/>
      <c r="L643" s="7"/>
      <c r="M643" s="7"/>
      <c r="N643" s="7"/>
      <c r="O643" s="7"/>
      <c r="P643" s="7"/>
      <c r="Q643" s="7"/>
      <c r="R643" s="7"/>
    </row>
    <row r="644" spans="1:18" s="9" customFormat="1" ht="18.75" x14ac:dyDescent="0.3">
      <c r="A644" s="19"/>
      <c r="B644" s="17"/>
      <c r="C644" s="17"/>
      <c r="D644" s="17"/>
      <c r="E644" s="105"/>
      <c r="F644" s="100"/>
      <c r="G644" s="17"/>
      <c r="H644" s="17"/>
      <c r="I644" s="17"/>
      <c r="J644" s="17">
        <f t="shared" si="38"/>
        <v>11574.485718592952</v>
      </c>
      <c r="K644" s="18"/>
      <c r="L644" s="7"/>
      <c r="M644" s="7"/>
      <c r="N644" s="7"/>
      <c r="O644" s="7"/>
      <c r="P644" s="7"/>
      <c r="Q644" s="7"/>
      <c r="R644" s="7"/>
    </row>
    <row r="645" spans="1:18" s="9" customFormat="1" ht="18.75" x14ac:dyDescent="0.3">
      <c r="A645" s="19"/>
      <c r="B645" s="17"/>
      <c r="C645" s="17"/>
      <c r="D645" s="17"/>
      <c r="E645" s="105"/>
      <c r="F645" s="100"/>
      <c r="G645" s="17"/>
      <c r="H645" s="17"/>
      <c r="I645" s="17"/>
      <c r="J645" s="17">
        <f t="shared" si="38"/>
        <v>11574.485718592952</v>
      </c>
      <c r="K645" s="18"/>
      <c r="L645" s="7"/>
      <c r="M645" s="7"/>
      <c r="N645" s="7"/>
      <c r="O645" s="7"/>
      <c r="P645" s="7"/>
      <c r="Q645" s="7"/>
      <c r="R645" s="7"/>
    </row>
    <row r="646" spans="1:18" s="9" customFormat="1" ht="18.75" x14ac:dyDescent="0.3">
      <c r="A646" s="19"/>
      <c r="B646" s="17"/>
      <c r="C646" s="17"/>
      <c r="D646" s="17"/>
      <c r="E646" s="105"/>
      <c r="F646" s="100"/>
      <c r="G646" s="17"/>
      <c r="H646" s="17"/>
      <c r="I646" s="17"/>
      <c r="J646" s="17">
        <f t="shared" si="38"/>
        <v>11574.485718592952</v>
      </c>
      <c r="K646" s="18"/>
      <c r="L646" s="7"/>
      <c r="M646" s="7"/>
      <c r="N646" s="7"/>
      <c r="O646" s="7"/>
      <c r="P646" s="7"/>
      <c r="Q646" s="7"/>
      <c r="R646" s="7"/>
    </row>
    <row r="647" spans="1:18" s="9" customFormat="1" ht="18.75" x14ac:dyDescent="0.3">
      <c r="A647" s="19"/>
      <c r="B647" s="17"/>
      <c r="C647" s="17"/>
      <c r="D647" s="17"/>
      <c r="E647" s="105"/>
      <c r="F647" s="100"/>
      <c r="G647" s="17"/>
      <c r="H647" s="17"/>
      <c r="I647" s="17"/>
      <c r="J647" s="17">
        <f t="shared" si="38"/>
        <v>11574.485718592952</v>
      </c>
      <c r="K647" s="18"/>
      <c r="L647" s="7"/>
      <c r="M647" s="7"/>
      <c r="N647" s="7"/>
      <c r="O647" s="7"/>
      <c r="P647" s="7"/>
      <c r="Q647" s="7"/>
      <c r="R647" s="7"/>
    </row>
    <row r="648" spans="1:18" s="9" customFormat="1" ht="18.75" x14ac:dyDescent="0.3">
      <c r="A648" s="19"/>
      <c r="B648" s="17"/>
      <c r="C648" s="17"/>
      <c r="D648" s="17"/>
      <c r="E648" s="105"/>
      <c r="F648" s="100"/>
      <c r="G648" s="17"/>
      <c r="H648" s="17"/>
      <c r="I648" s="17"/>
      <c r="J648" s="17">
        <f t="shared" si="38"/>
        <v>11574.485718592952</v>
      </c>
      <c r="K648" s="18"/>
      <c r="L648" s="7"/>
      <c r="M648" s="7"/>
      <c r="N648" s="7"/>
      <c r="O648" s="7"/>
      <c r="P648" s="7"/>
      <c r="Q648" s="7"/>
      <c r="R648" s="7"/>
    </row>
    <row r="649" spans="1:18" s="9" customFormat="1" ht="18.75" x14ac:dyDescent="0.3">
      <c r="A649" s="19"/>
      <c r="B649" s="17"/>
      <c r="C649" s="17"/>
      <c r="D649" s="17"/>
      <c r="E649" s="105"/>
      <c r="F649" s="100"/>
      <c r="G649" s="17"/>
      <c r="H649" s="17"/>
      <c r="I649" s="17"/>
      <c r="J649" s="17">
        <f t="shared" ref="J649:J712" si="39">J648+B649-F649</f>
        <v>11574.485718592952</v>
      </c>
      <c r="K649" s="18"/>
      <c r="L649" s="7"/>
      <c r="M649" s="7"/>
      <c r="N649" s="7"/>
      <c r="O649" s="7"/>
      <c r="P649" s="7"/>
      <c r="Q649" s="7"/>
      <c r="R649" s="7"/>
    </row>
    <row r="650" spans="1:18" s="9" customFormat="1" ht="18.75" x14ac:dyDescent="0.3">
      <c r="A650" s="19"/>
      <c r="B650" s="17"/>
      <c r="C650" s="17"/>
      <c r="D650" s="17"/>
      <c r="E650" s="105"/>
      <c r="F650" s="100"/>
      <c r="G650" s="17"/>
      <c r="H650" s="17"/>
      <c r="I650" s="17"/>
      <c r="J650" s="17">
        <f t="shared" si="39"/>
        <v>11574.485718592952</v>
      </c>
      <c r="K650" s="18"/>
      <c r="L650" s="7"/>
      <c r="M650" s="7"/>
      <c r="N650" s="7"/>
      <c r="O650" s="7"/>
      <c r="P650" s="7"/>
      <c r="Q650" s="7"/>
      <c r="R650" s="7"/>
    </row>
    <row r="651" spans="1:18" s="9" customFormat="1" ht="18.75" x14ac:dyDescent="0.3">
      <c r="A651" s="19"/>
      <c r="B651" s="17"/>
      <c r="C651" s="17"/>
      <c r="D651" s="17"/>
      <c r="E651" s="105"/>
      <c r="F651" s="100"/>
      <c r="G651" s="17"/>
      <c r="H651" s="17"/>
      <c r="I651" s="17"/>
      <c r="J651" s="17">
        <f t="shared" si="39"/>
        <v>11574.485718592952</v>
      </c>
      <c r="K651" s="18"/>
      <c r="L651" s="7"/>
      <c r="M651" s="7"/>
      <c r="N651" s="7"/>
      <c r="O651" s="7"/>
      <c r="P651" s="7"/>
      <c r="Q651" s="7"/>
      <c r="R651" s="7"/>
    </row>
    <row r="652" spans="1:18" s="9" customFormat="1" ht="18.75" x14ac:dyDescent="0.3">
      <c r="A652" s="19"/>
      <c r="B652" s="17"/>
      <c r="C652" s="17"/>
      <c r="D652" s="17"/>
      <c r="E652" s="105"/>
      <c r="F652" s="100"/>
      <c r="G652" s="17"/>
      <c r="H652" s="17"/>
      <c r="I652" s="17"/>
      <c r="J652" s="17">
        <f t="shared" si="39"/>
        <v>11574.485718592952</v>
      </c>
      <c r="K652" s="18"/>
      <c r="L652" s="7"/>
      <c r="M652" s="7"/>
      <c r="N652" s="7"/>
      <c r="O652" s="7"/>
      <c r="P652" s="7"/>
      <c r="Q652" s="7"/>
      <c r="R652" s="7"/>
    </row>
    <row r="653" spans="1:18" s="9" customFormat="1" ht="18.75" x14ac:dyDescent="0.3">
      <c r="A653" s="19"/>
      <c r="B653" s="17"/>
      <c r="C653" s="17"/>
      <c r="D653" s="17"/>
      <c r="E653" s="105"/>
      <c r="F653" s="100"/>
      <c r="G653" s="17"/>
      <c r="H653" s="17"/>
      <c r="I653" s="17"/>
      <c r="J653" s="17">
        <f t="shared" si="39"/>
        <v>11574.485718592952</v>
      </c>
      <c r="K653" s="18"/>
      <c r="L653" s="7"/>
      <c r="M653" s="7"/>
      <c r="N653" s="7"/>
      <c r="O653" s="7"/>
      <c r="P653" s="7"/>
      <c r="Q653" s="7"/>
      <c r="R653" s="7"/>
    </row>
    <row r="654" spans="1:18" s="9" customFormat="1" ht="18.75" x14ac:dyDescent="0.3">
      <c r="A654" s="19"/>
      <c r="B654" s="17"/>
      <c r="C654" s="17"/>
      <c r="D654" s="17"/>
      <c r="E654" s="105"/>
      <c r="F654" s="100"/>
      <c r="G654" s="17"/>
      <c r="H654" s="17"/>
      <c r="I654" s="17"/>
      <c r="J654" s="17">
        <f t="shared" si="39"/>
        <v>11574.485718592952</v>
      </c>
      <c r="K654" s="18"/>
      <c r="L654" s="7"/>
      <c r="M654" s="7"/>
      <c r="N654" s="7"/>
      <c r="O654" s="7"/>
      <c r="P654" s="7"/>
      <c r="Q654" s="7"/>
      <c r="R654" s="7"/>
    </row>
    <row r="655" spans="1:18" s="9" customFormat="1" ht="18.75" x14ac:dyDescent="0.3">
      <c r="A655" s="19"/>
      <c r="B655" s="17"/>
      <c r="C655" s="17"/>
      <c r="D655" s="17"/>
      <c r="E655" s="105"/>
      <c r="F655" s="100"/>
      <c r="G655" s="17"/>
      <c r="H655" s="17"/>
      <c r="I655" s="17"/>
      <c r="J655" s="17">
        <f t="shared" si="39"/>
        <v>11574.485718592952</v>
      </c>
      <c r="K655" s="18"/>
      <c r="L655" s="7"/>
      <c r="M655" s="7"/>
      <c r="N655" s="7"/>
      <c r="O655" s="7"/>
      <c r="P655" s="7"/>
      <c r="Q655" s="7"/>
      <c r="R655" s="7"/>
    </row>
    <row r="656" spans="1:18" s="9" customFormat="1" ht="18.75" x14ac:dyDescent="0.3">
      <c r="A656" s="19"/>
      <c r="B656" s="17"/>
      <c r="C656" s="17"/>
      <c r="D656" s="17"/>
      <c r="E656" s="105"/>
      <c r="F656" s="100"/>
      <c r="G656" s="17"/>
      <c r="H656" s="17"/>
      <c r="I656" s="17"/>
      <c r="J656" s="17">
        <f t="shared" si="39"/>
        <v>11574.485718592952</v>
      </c>
      <c r="K656" s="18"/>
      <c r="L656" s="7"/>
      <c r="M656" s="7"/>
      <c r="N656" s="7"/>
      <c r="O656" s="7"/>
      <c r="P656" s="7"/>
      <c r="Q656" s="7"/>
      <c r="R656" s="7"/>
    </row>
    <row r="657" spans="1:18" s="9" customFormat="1" ht="18.75" x14ac:dyDescent="0.3">
      <c r="A657" s="19"/>
      <c r="B657" s="17"/>
      <c r="C657" s="17"/>
      <c r="D657" s="17"/>
      <c r="E657" s="105"/>
      <c r="F657" s="100"/>
      <c r="G657" s="17"/>
      <c r="H657" s="17"/>
      <c r="I657" s="17"/>
      <c r="J657" s="17">
        <f t="shared" si="39"/>
        <v>11574.485718592952</v>
      </c>
      <c r="K657" s="18"/>
      <c r="L657" s="7"/>
      <c r="M657" s="7"/>
      <c r="N657" s="7"/>
      <c r="O657" s="7"/>
      <c r="P657" s="7"/>
      <c r="Q657" s="7"/>
      <c r="R657" s="7"/>
    </row>
    <row r="658" spans="1:18" s="9" customFormat="1" ht="18.75" x14ac:dyDescent="0.3">
      <c r="A658" s="19"/>
      <c r="B658" s="17"/>
      <c r="C658" s="17"/>
      <c r="D658" s="17"/>
      <c r="E658" s="105"/>
      <c r="F658" s="100"/>
      <c r="G658" s="17"/>
      <c r="H658" s="17"/>
      <c r="I658" s="17"/>
      <c r="J658" s="17">
        <f t="shared" si="39"/>
        <v>11574.485718592952</v>
      </c>
      <c r="K658" s="18"/>
      <c r="L658" s="7"/>
      <c r="M658" s="7"/>
      <c r="N658" s="7"/>
      <c r="O658" s="7"/>
      <c r="P658" s="7"/>
      <c r="Q658" s="7"/>
      <c r="R658" s="7"/>
    </row>
    <row r="659" spans="1:18" s="9" customFormat="1" ht="18.75" x14ac:dyDescent="0.3">
      <c r="A659" s="19"/>
      <c r="B659" s="17"/>
      <c r="C659" s="17"/>
      <c r="D659" s="17"/>
      <c r="E659" s="105"/>
      <c r="F659" s="100"/>
      <c r="G659" s="17"/>
      <c r="H659" s="17"/>
      <c r="I659" s="17"/>
      <c r="J659" s="17">
        <f t="shared" si="39"/>
        <v>11574.485718592952</v>
      </c>
      <c r="K659" s="18"/>
      <c r="L659" s="7"/>
      <c r="M659" s="7"/>
      <c r="N659" s="7"/>
      <c r="O659" s="7"/>
      <c r="P659" s="7"/>
      <c r="Q659" s="7"/>
      <c r="R659" s="7"/>
    </row>
    <row r="660" spans="1:18" s="9" customFormat="1" ht="18.75" x14ac:dyDescent="0.3">
      <c r="A660" s="19"/>
      <c r="B660" s="17"/>
      <c r="C660" s="17"/>
      <c r="D660" s="17"/>
      <c r="E660" s="105"/>
      <c r="F660" s="100"/>
      <c r="G660" s="17"/>
      <c r="H660" s="17"/>
      <c r="I660" s="17"/>
      <c r="J660" s="17">
        <f t="shared" si="39"/>
        <v>11574.485718592952</v>
      </c>
      <c r="K660" s="18"/>
      <c r="L660" s="7"/>
      <c r="M660" s="7"/>
      <c r="N660" s="7"/>
      <c r="O660" s="7"/>
      <c r="P660" s="7"/>
      <c r="Q660" s="7"/>
      <c r="R660" s="7"/>
    </row>
    <row r="661" spans="1:18" s="9" customFormat="1" ht="18.75" x14ac:dyDescent="0.3">
      <c r="A661" s="19"/>
      <c r="B661" s="17"/>
      <c r="C661" s="17"/>
      <c r="D661" s="17"/>
      <c r="E661" s="105"/>
      <c r="F661" s="100"/>
      <c r="G661" s="17"/>
      <c r="H661" s="17"/>
      <c r="I661" s="17"/>
      <c r="J661" s="17">
        <f t="shared" si="39"/>
        <v>11574.485718592952</v>
      </c>
      <c r="K661" s="18"/>
      <c r="L661" s="7"/>
      <c r="M661" s="7"/>
      <c r="N661" s="7"/>
      <c r="O661" s="7"/>
      <c r="P661" s="7"/>
      <c r="Q661" s="7"/>
      <c r="R661" s="7"/>
    </row>
    <row r="662" spans="1:18" s="9" customFormat="1" ht="18.75" x14ac:dyDescent="0.3">
      <c r="A662" s="19"/>
      <c r="B662" s="17"/>
      <c r="C662" s="17"/>
      <c r="D662" s="17"/>
      <c r="E662" s="105"/>
      <c r="F662" s="100"/>
      <c r="G662" s="17"/>
      <c r="H662" s="17"/>
      <c r="I662" s="17"/>
      <c r="J662" s="17">
        <f t="shared" si="39"/>
        <v>11574.485718592952</v>
      </c>
      <c r="K662" s="18"/>
      <c r="L662" s="7"/>
      <c r="M662" s="7"/>
      <c r="N662" s="7"/>
      <c r="O662" s="7"/>
      <c r="P662" s="7"/>
      <c r="Q662" s="7"/>
      <c r="R662" s="7"/>
    </row>
    <row r="663" spans="1:18" s="9" customFormat="1" ht="18.75" x14ac:dyDescent="0.3">
      <c r="A663" s="19"/>
      <c r="B663" s="17"/>
      <c r="C663" s="17"/>
      <c r="D663" s="17"/>
      <c r="E663" s="105"/>
      <c r="F663" s="100"/>
      <c r="G663" s="17"/>
      <c r="H663" s="17"/>
      <c r="I663" s="17"/>
      <c r="J663" s="17">
        <f t="shared" si="39"/>
        <v>11574.485718592952</v>
      </c>
      <c r="K663" s="18"/>
      <c r="L663" s="7"/>
      <c r="M663" s="7"/>
      <c r="N663" s="7"/>
      <c r="O663" s="7"/>
      <c r="P663" s="7"/>
      <c r="Q663" s="7"/>
      <c r="R663" s="7"/>
    </row>
    <row r="664" spans="1:18" s="9" customFormat="1" ht="18.75" x14ac:dyDescent="0.3">
      <c r="A664" s="19"/>
      <c r="B664" s="17"/>
      <c r="C664" s="17"/>
      <c r="D664" s="17"/>
      <c r="E664" s="105"/>
      <c r="F664" s="100"/>
      <c r="G664" s="17"/>
      <c r="H664" s="17"/>
      <c r="I664" s="17"/>
      <c r="J664" s="17">
        <f t="shared" si="39"/>
        <v>11574.485718592952</v>
      </c>
      <c r="K664" s="18"/>
      <c r="L664" s="7"/>
      <c r="M664" s="7"/>
      <c r="N664" s="7"/>
      <c r="O664" s="7"/>
      <c r="P664" s="7"/>
      <c r="Q664" s="7"/>
      <c r="R664" s="7"/>
    </row>
    <row r="665" spans="1:18" s="9" customFormat="1" ht="18.75" x14ac:dyDescent="0.3">
      <c r="A665" s="19"/>
      <c r="B665" s="17"/>
      <c r="C665" s="17"/>
      <c r="D665" s="17"/>
      <c r="E665" s="105"/>
      <c r="F665" s="100"/>
      <c r="G665" s="17"/>
      <c r="H665" s="17"/>
      <c r="I665" s="17"/>
      <c r="J665" s="17">
        <f t="shared" si="39"/>
        <v>11574.485718592952</v>
      </c>
      <c r="K665" s="18"/>
      <c r="L665" s="7"/>
      <c r="M665" s="7"/>
      <c r="N665" s="7"/>
      <c r="O665" s="7"/>
      <c r="P665" s="7"/>
      <c r="Q665" s="7"/>
      <c r="R665" s="7"/>
    </row>
    <row r="666" spans="1:18" s="9" customFormat="1" ht="18.75" x14ac:dyDescent="0.3">
      <c r="A666" s="19"/>
      <c r="B666" s="17"/>
      <c r="C666" s="17"/>
      <c r="D666" s="17"/>
      <c r="E666" s="105"/>
      <c r="F666" s="100"/>
      <c r="G666" s="17"/>
      <c r="H666" s="17"/>
      <c r="I666" s="17"/>
      <c r="J666" s="17">
        <f t="shared" si="39"/>
        <v>11574.485718592952</v>
      </c>
      <c r="K666" s="18"/>
      <c r="L666" s="7"/>
      <c r="M666" s="7"/>
      <c r="N666" s="7"/>
      <c r="O666" s="7"/>
      <c r="P666" s="7"/>
      <c r="Q666" s="7"/>
      <c r="R666" s="7"/>
    </row>
    <row r="667" spans="1:18" s="9" customFormat="1" ht="18.75" x14ac:dyDescent="0.3">
      <c r="A667" s="19"/>
      <c r="B667" s="17"/>
      <c r="C667" s="17"/>
      <c r="D667" s="17"/>
      <c r="E667" s="105"/>
      <c r="F667" s="100"/>
      <c r="G667" s="17"/>
      <c r="H667" s="17"/>
      <c r="I667" s="17"/>
      <c r="J667" s="17">
        <f t="shared" si="39"/>
        <v>11574.485718592952</v>
      </c>
      <c r="K667" s="18"/>
      <c r="L667" s="7"/>
      <c r="M667" s="7"/>
      <c r="N667" s="7"/>
      <c r="O667" s="7"/>
      <c r="P667" s="7"/>
      <c r="Q667" s="7"/>
      <c r="R667" s="7"/>
    </row>
    <row r="668" spans="1:18" s="9" customFormat="1" ht="18.75" x14ac:dyDescent="0.3">
      <c r="A668" s="19"/>
      <c r="B668" s="17"/>
      <c r="C668" s="17"/>
      <c r="D668" s="17"/>
      <c r="E668" s="105"/>
      <c r="F668" s="100"/>
      <c r="G668" s="17"/>
      <c r="H668" s="17"/>
      <c r="I668" s="17"/>
      <c r="J668" s="17">
        <f t="shared" si="39"/>
        <v>11574.485718592952</v>
      </c>
      <c r="K668" s="18"/>
      <c r="L668" s="7"/>
      <c r="M668" s="7"/>
      <c r="N668" s="7"/>
      <c r="O668" s="7"/>
      <c r="P668" s="7"/>
      <c r="Q668" s="7"/>
      <c r="R668" s="7"/>
    </row>
    <row r="669" spans="1:18" s="9" customFormat="1" ht="18.75" x14ac:dyDescent="0.3">
      <c r="A669" s="19"/>
      <c r="B669" s="17"/>
      <c r="C669" s="17"/>
      <c r="D669" s="17"/>
      <c r="E669" s="105"/>
      <c r="F669" s="100"/>
      <c r="G669" s="17"/>
      <c r="H669" s="17"/>
      <c r="I669" s="17"/>
      <c r="J669" s="17">
        <f t="shared" si="39"/>
        <v>11574.485718592952</v>
      </c>
      <c r="K669" s="18"/>
      <c r="L669" s="7"/>
      <c r="M669" s="7"/>
      <c r="N669" s="7"/>
      <c r="O669" s="7"/>
      <c r="P669" s="7"/>
      <c r="Q669" s="7"/>
      <c r="R669" s="7"/>
    </row>
    <row r="670" spans="1:18" s="9" customFormat="1" ht="18.75" x14ac:dyDescent="0.3">
      <c r="A670" s="19"/>
      <c r="B670" s="17"/>
      <c r="C670" s="17"/>
      <c r="D670" s="17"/>
      <c r="E670" s="105"/>
      <c r="F670" s="100"/>
      <c r="G670" s="17"/>
      <c r="H670" s="17"/>
      <c r="I670" s="17"/>
      <c r="J670" s="17">
        <f t="shared" si="39"/>
        <v>11574.485718592952</v>
      </c>
      <c r="K670" s="18"/>
      <c r="L670" s="7"/>
      <c r="M670" s="7"/>
      <c r="N670" s="7"/>
      <c r="O670" s="7"/>
      <c r="P670" s="7"/>
      <c r="Q670" s="7"/>
      <c r="R670" s="7"/>
    </row>
    <row r="671" spans="1:18" s="9" customFormat="1" ht="18.75" x14ac:dyDescent="0.3">
      <c r="A671" s="19"/>
      <c r="B671" s="17"/>
      <c r="C671" s="17"/>
      <c r="D671" s="17"/>
      <c r="E671" s="105"/>
      <c r="F671" s="100"/>
      <c r="G671" s="17"/>
      <c r="H671" s="17"/>
      <c r="I671" s="17"/>
      <c r="J671" s="17">
        <f t="shared" si="39"/>
        <v>11574.485718592952</v>
      </c>
      <c r="K671" s="18"/>
      <c r="L671" s="7"/>
      <c r="M671" s="7"/>
      <c r="N671" s="7"/>
      <c r="O671" s="7"/>
      <c r="P671" s="7"/>
      <c r="Q671" s="7"/>
      <c r="R671" s="7"/>
    </row>
    <row r="672" spans="1:18" s="9" customFormat="1" ht="18.75" x14ac:dyDescent="0.3">
      <c r="A672" s="19"/>
      <c r="B672" s="17"/>
      <c r="C672" s="17"/>
      <c r="D672" s="17"/>
      <c r="E672" s="105"/>
      <c r="F672" s="100"/>
      <c r="G672" s="17"/>
      <c r="H672" s="17"/>
      <c r="I672" s="17"/>
      <c r="J672" s="17">
        <f t="shared" si="39"/>
        <v>11574.485718592952</v>
      </c>
      <c r="K672" s="18"/>
      <c r="L672" s="7"/>
      <c r="M672" s="7"/>
      <c r="N672" s="7"/>
      <c r="O672" s="7"/>
      <c r="P672" s="7"/>
      <c r="Q672" s="7"/>
      <c r="R672" s="7"/>
    </row>
    <row r="673" spans="1:18" s="9" customFormat="1" ht="18.75" x14ac:dyDescent="0.3">
      <c r="A673" s="19"/>
      <c r="B673" s="17"/>
      <c r="C673" s="17"/>
      <c r="D673" s="17"/>
      <c r="E673" s="105"/>
      <c r="F673" s="100"/>
      <c r="G673" s="17"/>
      <c r="H673" s="17"/>
      <c r="I673" s="17"/>
      <c r="J673" s="17">
        <f t="shared" si="39"/>
        <v>11574.485718592952</v>
      </c>
      <c r="K673" s="18"/>
      <c r="L673" s="7"/>
      <c r="M673" s="7"/>
      <c r="N673" s="7"/>
      <c r="O673" s="7"/>
      <c r="P673" s="7"/>
      <c r="Q673" s="7"/>
      <c r="R673" s="7"/>
    </row>
    <row r="674" spans="1:18" s="9" customFormat="1" ht="18.75" x14ac:dyDescent="0.3">
      <c r="A674" s="19"/>
      <c r="B674" s="17"/>
      <c r="C674" s="17"/>
      <c r="D674" s="17"/>
      <c r="E674" s="105"/>
      <c r="F674" s="100"/>
      <c r="G674" s="17"/>
      <c r="H674" s="17"/>
      <c r="I674" s="17"/>
      <c r="J674" s="17">
        <f t="shared" si="39"/>
        <v>11574.485718592952</v>
      </c>
      <c r="K674" s="18"/>
      <c r="L674" s="7"/>
      <c r="M674" s="7"/>
      <c r="N674" s="7"/>
      <c r="O674" s="7"/>
      <c r="P674" s="7"/>
      <c r="Q674" s="7"/>
      <c r="R674" s="7"/>
    </row>
    <row r="675" spans="1:18" s="9" customFormat="1" ht="18.75" x14ac:dyDescent="0.3">
      <c r="A675" s="19"/>
      <c r="B675" s="17"/>
      <c r="C675" s="17"/>
      <c r="D675" s="17"/>
      <c r="E675" s="105"/>
      <c r="F675" s="100"/>
      <c r="G675" s="17"/>
      <c r="H675" s="17"/>
      <c r="I675" s="17"/>
      <c r="J675" s="17">
        <f t="shared" si="39"/>
        <v>11574.485718592952</v>
      </c>
      <c r="K675" s="18"/>
      <c r="L675" s="7"/>
      <c r="M675" s="7"/>
      <c r="N675" s="7"/>
      <c r="O675" s="7"/>
      <c r="P675" s="7"/>
      <c r="Q675" s="7"/>
      <c r="R675" s="7"/>
    </row>
    <row r="676" spans="1:18" s="9" customFormat="1" ht="18.75" x14ac:dyDescent="0.3">
      <c r="A676" s="19"/>
      <c r="B676" s="17"/>
      <c r="C676" s="17"/>
      <c r="D676" s="17"/>
      <c r="E676" s="105"/>
      <c r="F676" s="100"/>
      <c r="G676" s="17"/>
      <c r="H676" s="17"/>
      <c r="I676" s="17"/>
      <c r="J676" s="17">
        <f t="shared" si="39"/>
        <v>11574.485718592952</v>
      </c>
      <c r="K676" s="18"/>
      <c r="L676" s="7"/>
      <c r="M676" s="7"/>
      <c r="N676" s="7"/>
      <c r="O676" s="7"/>
      <c r="P676" s="7"/>
      <c r="Q676" s="7"/>
      <c r="R676" s="7"/>
    </row>
    <row r="677" spans="1:18" s="9" customFormat="1" ht="18.75" x14ac:dyDescent="0.3">
      <c r="A677" s="19"/>
      <c r="B677" s="17"/>
      <c r="C677" s="17"/>
      <c r="D677" s="17"/>
      <c r="E677" s="105"/>
      <c r="F677" s="100"/>
      <c r="G677" s="17"/>
      <c r="H677" s="17"/>
      <c r="I677" s="17"/>
      <c r="J677" s="17">
        <f t="shared" si="39"/>
        <v>11574.485718592952</v>
      </c>
      <c r="K677" s="18"/>
      <c r="L677" s="7"/>
      <c r="M677" s="7"/>
      <c r="N677" s="7"/>
      <c r="O677" s="7"/>
      <c r="P677" s="7"/>
      <c r="Q677" s="7"/>
      <c r="R677" s="7"/>
    </row>
    <row r="678" spans="1:18" s="9" customFormat="1" ht="18.75" x14ac:dyDescent="0.3">
      <c r="A678" s="19"/>
      <c r="B678" s="17"/>
      <c r="C678" s="17"/>
      <c r="D678" s="17"/>
      <c r="E678" s="105"/>
      <c r="F678" s="100"/>
      <c r="G678" s="17"/>
      <c r="H678" s="17"/>
      <c r="I678" s="17"/>
      <c r="J678" s="17">
        <f t="shared" si="39"/>
        <v>11574.485718592952</v>
      </c>
      <c r="K678" s="18"/>
      <c r="L678" s="7"/>
      <c r="M678" s="7"/>
      <c r="N678" s="7"/>
      <c r="O678" s="7"/>
      <c r="P678" s="7"/>
      <c r="Q678" s="7"/>
      <c r="R678" s="7"/>
    </row>
    <row r="679" spans="1:18" s="9" customFormat="1" ht="18.75" x14ac:dyDescent="0.3">
      <c r="A679" s="19"/>
      <c r="B679" s="17"/>
      <c r="C679" s="17"/>
      <c r="D679" s="17"/>
      <c r="E679" s="105"/>
      <c r="F679" s="100"/>
      <c r="G679" s="17"/>
      <c r="H679" s="17"/>
      <c r="I679" s="17"/>
      <c r="J679" s="17">
        <f t="shared" si="39"/>
        <v>11574.485718592952</v>
      </c>
      <c r="K679" s="18"/>
      <c r="L679" s="7"/>
      <c r="M679" s="7"/>
      <c r="N679" s="7"/>
      <c r="O679" s="7"/>
      <c r="P679" s="7"/>
      <c r="Q679" s="7"/>
      <c r="R679" s="7"/>
    </row>
    <row r="680" spans="1:18" s="9" customFormat="1" ht="18.75" x14ac:dyDescent="0.3">
      <c r="A680" s="19"/>
      <c r="B680" s="17"/>
      <c r="C680" s="17"/>
      <c r="D680" s="17"/>
      <c r="E680" s="105"/>
      <c r="F680" s="100"/>
      <c r="G680" s="17"/>
      <c r="H680" s="17"/>
      <c r="I680" s="17"/>
      <c r="J680" s="17">
        <f t="shared" si="39"/>
        <v>11574.485718592952</v>
      </c>
      <c r="K680" s="18"/>
      <c r="L680" s="7"/>
      <c r="M680" s="7"/>
      <c r="N680" s="7"/>
      <c r="O680" s="7"/>
      <c r="P680" s="7"/>
      <c r="Q680" s="7"/>
      <c r="R680" s="7"/>
    </row>
    <row r="681" spans="1:18" s="9" customFormat="1" ht="18.75" x14ac:dyDescent="0.3">
      <c r="A681" s="19"/>
      <c r="B681" s="17"/>
      <c r="C681" s="17"/>
      <c r="D681" s="17"/>
      <c r="E681" s="105"/>
      <c r="F681" s="100"/>
      <c r="G681" s="17"/>
      <c r="H681" s="17"/>
      <c r="I681" s="17"/>
      <c r="J681" s="17">
        <f t="shared" si="39"/>
        <v>11574.485718592952</v>
      </c>
      <c r="K681" s="18"/>
      <c r="L681" s="7"/>
      <c r="M681" s="7"/>
      <c r="N681" s="7"/>
      <c r="O681" s="7"/>
      <c r="P681" s="7"/>
      <c r="Q681" s="7"/>
      <c r="R681" s="7"/>
    </row>
    <row r="682" spans="1:18" s="9" customFormat="1" ht="18.75" x14ac:dyDescent="0.3">
      <c r="A682" s="19"/>
      <c r="B682" s="17"/>
      <c r="C682" s="17"/>
      <c r="D682" s="17"/>
      <c r="E682" s="105"/>
      <c r="F682" s="100"/>
      <c r="G682" s="17"/>
      <c r="H682" s="17"/>
      <c r="I682" s="17"/>
      <c r="J682" s="17">
        <f t="shared" si="39"/>
        <v>11574.485718592952</v>
      </c>
      <c r="K682" s="18"/>
      <c r="L682" s="7"/>
      <c r="M682" s="7"/>
      <c r="N682" s="7"/>
      <c r="O682" s="7"/>
      <c r="P682" s="7"/>
      <c r="Q682" s="7"/>
      <c r="R682" s="7"/>
    </row>
    <row r="683" spans="1:18" s="9" customFormat="1" ht="18.75" x14ac:dyDescent="0.3">
      <c r="A683" s="19"/>
      <c r="B683" s="17"/>
      <c r="C683" s="17"/>
      <c r="D683" s="17"/>
      <c r="E683" s="105"/>
      <c r="F683" s="100"/>
      <c r="G683" s="17"/>
      <c r="H683" s="17"/>
      <c r="I683" s="17"/>
      <c r="J683" s="17">
        <f t="shared" si="39"/>
        <v>11574.485718592952</v>
      </c>
      <c r="K683" s="18"/>
      <c r="L683" s="7"/>
      <c r="M683" s="7"/>
      <c r="N683" s="7"/>
      <c r="O683" s="7"/>
      <c r="P683" s="7"/>
      <c r="Q683" s="7"/>
      <c r="R683" s="7"/>
    </row>
    <row r="684" spans="1:18" s="9" customFormat="1" ht="18.75" x14ac:dyDescent="0.3">
      <c r="A684" s="19"/>
      <c r="B684" s="17"/>
      <c r="C684" s="17"/>
      <c r="D684" s="17"/>
      <c r="E684" s="105"/>
      <c r="F684" s="100"/>
      <c r="G684" s="17"/>
      <c r="H684" s="17"/>
      <c r="I684" s="17"/>
      <c r="J684" s="17">
        <f t="shared" si="39"/>
        <v>11574.485718592952</v>
      </c>
      <c r="K684" s="18"/>
      <c r="L684" s="7"/>
      <c r="M684" s="7"/>
      <c r="N684" s="7"/>
      <c r="O684" s="7"/>
      <c r="P684" s="7"/>
      <c r="Q684" s="7"/>
      <c r="R684" s="7"/>
    </row>
    <row r="685" spans="1:18" s="9" customFormat="1" ht="18.75" x14ac:dyDescent="0.3">
      <c r="A685" s="19"/>
      <c r="B685" s="17"/>
      <c r="C685" s="17"/>
      <c r="D685" s="17"/>
      <c r="E685" s="105"/>
      <c r="F685" s="100"/>
      <c r="G685" s="17"/>
      <c r="H685" s="17"/>
      <c r="I685" s="17"/>
      <c r="J685" s="17">
        <f t="shared" si="39"/>
        <v>11574.485718592952</v>
      </c>
      <c r="K685" s="18"/>
      <c r="L685" s="7"/>
      <c r="M685" s="7"/>
      <c r="N685" s="7"/>
      <c r="O685" s="7"/>
      <c r="P685" s="7"/>
      <c r="Q685" s="7"/>
      <c r="R685" s="7"/>
    </row>
    <row r="686" spans="1:18" s="9" customFormat="1" ht="18.75" x14ac:dyDescent="0.3">
      <c r="A686" s="19"/>
      <c r="B686" s="17"/>
      <c r="C686" s="17"/>
      <c r="D686" s="17"/>
      <c r="E686" s="105"/>
      <c r="F686" s="100"/>
      <c r="G686" s="17"/>
      <c r="H686" s="17"/>
      <c r="I686" s="17"/>
      <c r="J686" s="17">
        <f t="shared" si="39"/>
        <v>11574.485718592952</v>
      </c>
      <c r="K686" s="18"/>
      <c r="L686" s="7"/>
      <c r="M686" s="7"/>
      <c r="N686" s="7"/>
      <c r="O686" s="7"/>
      <c r="P686" s="7"/>
      <c r="Q686" s="7"/>
      <c r="R686" s="7"/>
    </row>
    <row r="687" spans="1:18" s="9" customFormat="1" ht="18.75" x14ac:dyDescent="0.3">
      <c r="A687" s="19"/>
      <c r="B687" s="17"/>
      <c r="C687" s="17"/>
      <c r="D687" s="17"/>
      <c r="E687" s="105"/>
      <c r="F687" s="100"/>
      <c r="G687" s="17"/>
      <c r="H687" s="17"/>
      <c r="I687" s="17"/>
      <c r="J687" s="17">
        <f t="shared" si="39"/>
        <v>11574.485718592952</v>
      </c>
      <c r="K687" s="18"/>
      <c r="L687" s="7"/>
      <c r="M687" s="7"/>
      <c r="N687" s="7"/>
      <c r="O687" s="7"/>
      <c r="P687" s="7"/>
      <c r="Q687" s="7"/>
      <c r="R687" s="7"/>
    </row>
    <row r="688" spans="1:18" s="9" customFormat="1" ht="18.75" x14ac:dyDescent="0.3">
      <c r="A688" s="19"/>
      <c r="B688" s="17"/>
      <c r="C688" s="17"/>
      <c r="D688" s="17"/>
      <c r="E688" s="105"/>
      <c r="F688" s="100"/>
      <c r="G688" s="17"/>
      <c r="H688" s="17"/>
      <c r="I688" s="17"/>
      <c r="J688" s="17">
        <f t="shared" si="39"/>
        <v>11574.485718592952</v>
      </c>
      <c r="K688" s="18"/>
      <c r="L688" s="7"/>
      <c r="M688" s="7"/>
      <c r="N688" s="7"/>
      <c r="O688" s="7"/>
      <c r="P688" s="7"/>
      <c r="Q688" s="7"/>
      <c r="R688" s="7"/>
    </row>
    <row r="689" spans="1:18" s="9" customFormat="1" ht="18.75" x14ac:dyDescent="0.3">
      <c r="A689" s="19"/>
      <c r="B689" s="17"/>
      <c r="C689" s="17"/>
      <c r="D689" s="17"/>
      <c r="E689" s="105"/>
      <c r="F689" s="100"/>
      <c r="G689" s="17"/>
      <c r="H689" s="17"/>
      <c r="I689" s="17"/>
      <c r="J689" s="17">
        <f t="shared" si="39"/>
        <v>11574.485718592952</v>
      </c>
      <c r="K689" s="18"/>
      <c r="L689" s="7"/>
      <c r="M689" s="7"/>
      <c r="N689" s="7"/>
      <c r="O689" s="7"/>
      <c r="P689" s="7"/>
      <c r="Q689" s="7"/>
      <c r="R689" s="7"/>
    </row>
    <row r="690" spans="1:18" s="9" customFormat="1" ht="18.75" x14ac:dyDescent="0.3">
      <c r="A690" s="19"/>
      <c r="B690" s="17"/>
      <c r="C690" s="17"/>
      <c r="D690" s="17"/>
      <c r="E690" s="105"/>
      <c r="F690" s="100"/>
      <c r="G690" s="17"/>
      <c r="H690" s="17"/>
      <c r="I690" s="17"/>
      <c r="J690" s="17">
        <f t="shared" si="39"/>
        <v>11574.485718592952</v>
      </c>
      <c r="K690" s="18"/>
      <c r="L690" s="7"/>
      <c r="M690" s="7"/>
      <c r="N690" s="7"/>
      <c r="O690" s="7"/>
      <c r="P690" s="7"/>
      <c r="Q690" s="7"/>
      <c r="R690" s="7"/>
    </row>
    <row r="691" spans="1:18" s="9" customFormat="1" ht="18.75" x14ac:dyDescent="0.3">
      <c r="A691" s="19"/>
      <c r="B691" s="17"/>
      <c r="C691" s="17"/>
      <c r="D691" s="17"/>
      <c r="E691" s="105"/>
      <c r="F691" s="100"/>
      <c r="G691" s="17"/>
      <c r="H691" s="17"/>
      <c r="I691" s="17"/>
      <c r="J691" s="17">
        <f t="shared" si="39"/>
        <v>11574.485718592952</v>
      </c>
      <c r="K691" s="18"/>
      <c r="L691" s="7"/>
      <c r="M691" s="7"/>
      <c r="N691" s="7"/>
      <c r="O691" s="7"/>
      <c r="P691" s="7"/>
      <c r="Q691" s="7"/>
      <c r="R691" s="7"/>
    </row>
    <row r="692" spans="1:18" s="9" customFormat="1" ht="18.75" x14ac:dyDescent="0.3">
      <c r="A692" s="19"/>
      <c r="B692" s="17"/>
      <c r="C692" s="17"/>
      <c r="D692" s="17"/>
      <c r="E692" s="105"/>
      <c r="F692" s="100"/>
      <c r="G692" s="17"/>
      <c r="H692" s="17"/>
      <c r="I692" s="17"/>
      <c r="J692" s="17">
        <f t="shared" si="39"/>
        <v>11574.485718592952</v>
      </c>
      <c r="K692" s="18"/>
      <c r="L692" s="7"/>
      <c r="M692" s="7"/>
      <c r="N692" s="7"/>
      <c r="O692" s="7"/>
      <c r="P692" s="7"/>
      <c r="Q692" s="7"/>
      <c r="R692" s="7"/>
    </row>
    <row r="693" spans="1:18" s="9" customFormat="1" ht="18.75" x14ac:dyDescent="0.3">
      <c r="A693" s="19"/>
      <c r="B693" s="17"/>
      <c r="C693" s="17"/>
      <c r="D693" s="17"/>
      <c r="E693" s="105"/>
      <c r="F693" s="100"/>
      <c r="G693" s="17"/>
      <c r="H693" s="17"/>
      <c r="I693" s="17"/>
      <c r="J693" s="17">
        <f t="shared" si="39"/>
        <v>11574.485718592952</v>
      </c>
      <c r="K693" s="18"/>
      <c r="L693" s="7"/>
      <c r="M693" s="7"/>
      <c r="N693" s="7"/>
      <c r="O693" s="7"/>
      <c r="P693" s="7"/>
      <c r="Q693" s="7"/>
      <c r="R693" s="7"/>
    </row>
    <row r="694" spans="1:18" s="9" customFormat="1" ht="18.75" x14ac:dyDescent="0.3">
      <c r="A694" s="19"/>
      <c r="B694" s="17"/>
      <c r="C694" s="17"/>
      <c r="D694" s="17"/>
      <c r="E694" s="105"/>
      <c r="F694" s="100"/>
      <c r="G694" s="17"/>
      <c r="H694" s="17"/>
      <c r="I694" s="17"/>
      <c r="J694" s="17">
        <f t="shared" si="39"/>
        <v>11574.485718592952</v>
      </c>
      <c r="K694" s="18"/>
      <c r="L694" s="7"/>
      <c r="M694" s="7"/>
      <c r="N694" s="7"/>
      <c r="O694" s="7"/>
      <c r="P694" s="7"/>
      <c r="Q694" s="7"/>
      <c r="R694" s="7"/>
    </row>
    <row r="695" spans="1:18" s="9" customFormat="1" ht="18.75" x14ac:dyDescent="0.3">
      <c r="A695" s="19"/>
      <c r="B695" s="17"/>
      <c r="C695" s="17"/>
      <c r="D695" s="17"/>
      <c r="E695" s="105"/>
      <c r="F695" s="100"/>
      <c r="G695" s="17"/>
      <c r="H695" s="17"/>
      <c r="I695" s="17"/>
      <c r="J695" s="17">
        <f t="shared" si="39"/>
        <v>11574.485718592952</v>
      </c>
      <c r="K695" s="18"/>
      <c r="L695" s="7"/>
      <c r="M695" s="7"/>
      <c r="N695" s="7"/>
      <c r="O695" s="7"/>
      <c r="P695" s="7"/>
      <c r="Q695" s="7"/>
      <c r="R695" s="7"/>
    </row>
    <row r="696" spans="1:18" s="9" customFormat="1" ht="18.75" x14ac:dyDescent="0.3">
      <c r="A696" s="19"/>
      <c r="B696" s="17"/>
      <c r="C696" s="17"/>
      <c r="D696" s="17"/>
      <c r="E696" s="105"/>
      <c r="F696" s="100"/>
      <c r="G696" s="17"/>
      <c r="H696" s="17"/>
      <c r="I696" s="17"/>
      <c r="J696" s="17">
        <f t="shared" si="39"/>
        <v>11574.485718592952</v>
      </c>
      <c r="K696" s="18"/>
      <c r="L696" s="7"/>
      <c r="M696" s="7"/>
      <c r="N696" s="7"/>
      <c r="O696" s="7"/>
      <c r="P696" s="7"/>
      <c r="Q696" s="7"/>
      <c r="R696" s="7"/>
    </row>
    <row r="697" spans="1:18" s="9" customFormat="1" ht="18.75" x14ac:dyDescent="0.3">
      <c r="A697" s="19"/>
      <c r="B697" s="17"/>
      <c r="C697" s="17"/>
      <c r="D697" s="17"/>
      <c r="E697" s="105"/>
      <c r="F697" s="100"/>
      <c r="G697" s="17"/>
      <c r="H697" s="17"/>
      <c r="I697" s="17"/>
      <c r="J697" s="17">
        <f t="shared" si="39"/>
        <v>11574.485718592952</v>
      </c>
      <c r="K697" s="18"/>
      <c r="L697" s="7"/>
      <c r="M697" s="7"/>
      <c r="N697" s="7"/>
      <c r="O697" s="7"/>
      <c r="P697" s="7"/>
      <c r="Q697" s="7"/>
      <c r="R697" s="7"/>
    </row>
    <row r="698" spans="1:18" s="9" customFormat="1" ht="18.75" x14ac:dyDescent="0.3">
      <c r="A698" s="19"/>
      <c r="B698" s="17"/>
      <c r="C698" s="17"/>
      <c r="D698" s="17"/>
      <c r="E698" s="105"/>
      <c r="F698" s="100"/>
      <c r="G698" s="17"/>
      <c r="H698" s="17"/>
      <c r="I698" s="17"/>
      <c r="J698" s="17">
        <f t="shared" si="39"/>
        <v>11574.485718592952</v>
      </c>
      <c r="K698" s="18"/>
      <c r="L698" s="7"/>
      <c r="M698" s="7"/>
      <c r="N698" s="7"/>
      <c r="O698" s="7"/>
      <c r="P698" s="7"/>
      <c r="Q698" s="7"/>
      <c r="R698" s="7"/>
    </row>
    <row r="699" spans="1:18" s="9" customFormat="1" ht="18.75" x14ac:dyDescent="0.3">
      <c r="A699" s="19"/>
      <c r="B699" s="17"/>
      <c r="C699" s="17"/>
      <c r="D699" s="17"/>
      <c r="E699" s="105"/>
      <c r="F699" s="100"/>
      <c r="G699" s="17"/>
      <c r="H699" s="17"/>
      <c r="I699" s="17"/>
      <c r="J699" s="17">
        <f t="shared" si="39"/>
        <v>11574.485718592952</v>
      </c>
      <c r="K699" s="18"/>
      <c r="L699" s="7"/>
      <c r="M699" s="7"/>
      <c r="N699" s="7"/>
      <c r="O699" s="7"/>
      <c r="P699" s="7"/>
      <c r="Q699" s="7"/>
      <c r="R699" s="7"/>
    </row>
    <row r="700" spans="1:18" s="9" customFormat="1" ht="18.75" x14ac:dyDescent="0.3">
      <c r="A700" s="19"/>
      <c r="B700" s="17"/>
      <c r="C700" s="17"/>
      <c r="D700" s="17"/>
      <c r="E700" s="105"/>
      <c r="F700" s="100"/>
      <c r="G700" s="17"/>
      <c r="H700" s="17"/>
      <c r="I700" s="17"/>
      <c r="J700" s="17">
        <f t="shared" si="39"/>
        <v>11574.485718592952</v>
      </c>
      <c r="K700" s="18"/>
      <c r="L700" s="7"/>
      <c r="M700" s="7"/>
      <c r="N700" s="7"/>
      <c r="O700" s="7"/>
      <c r="P700" s="7"/>
      <c r="Q700" s="7"/>
      <c r="R700" s="7"/>
    </row>
    <row r="701" spans="1:18" s="9" customFormat="1" ht="18.75" x14ac:dyDescent="0.3">
      <c r="A701" s="19"/>
      <c r="B701" s="17"/>
      <c r="C701" s="17"/>
      <c r="D701" s="17"/>
      <c r="E701" s="105"/>
      <c r="F701" s="100"/>
      <c r="G701" s="17"/>
      <c r="H701" s="17"/>
      <c r="I701" s="17"/>
      <c r="J701" s="17">
        <f t="shared" si="39"/>
        <v>11574.485718592952</v>
      </c>
      <c r="K701" s="18"/>
      <c r="L701" s="7"/>
      <c r="M701" s="7"/>
      <c r="N701" s="7"/>
      <c r="O701" s="7"/>
      <c r="P701" s="7"/>
      <c r="Q701" s="7"/>
      <c r="R701" s="7"/>
    </row>
    <row r="702" spans="1:18" s="9" customFormat="1" ht="18.75" x14ac:dyDescent="0.3">
      <c r="A702" s="19"/>
      <c r="B702" s="17"/>
      <c r="C702" s="17"/>
      <c r="D702" s="17"/>
      <c r="E702" s="105"/>
      <c r="F702" s="100"/>
      <c r="G702" s="17"/>
      <c r="H702" s="17"/>
      <c r="I702" s="17"/>
      <c r="J702" s="17">
        <f t="shared" si="39"/>
        <v>11574.485718592952</v>
      </c>
      <c r="K702" s="18"/>
      <c r="L702" s="7"/>
      <c r="M702" s="7"/>
      <c r="N702" s="7"/>
      <c r="O702" s="7"/>
      <c r="P702" s="7"/>
      <c r="Q702" s="7"/>
      <c r="R702" s="7"/>
    </row>
    <row r="703" spans="1:18" s="9" customFormat="1" ht="18.75" x14ac:dyDescent="0.3">
      <c r="A703" s="19"/>
      <c r="B703" s="17"/>
      <c r="C703" s="17"/>
      <c r="D703" s="17"/>
      <c r="E703" s="105"/>
      <c r="F703" s="100"/>
      <c r="G703" s="17"/>
      <c r="H703" s="17"/>
      <c r="I703" s="17"/>
      <c r="J703" s="17">
        <f t="shared" si="39"/>
        <v>11574.485718592952</v>
      </c>
      <c r="K703" s="18"/>
      <c r="L703" s="7"/>
      <c r="M703" s="7"/>
      <c r="N703" s="7"/>
      <c r="O703" s="7"/>
      <c r="P703" s="7"/>
      <c r="Q703" s="7"/>
      <c r="R703" s="7"/>
    </row>
    <row r="704" spans="1:18" s="9" customFormat="1" ht="18.75" x14ac:dyDescent="0.3">
      <c r="A704" s="19"/>
      <c r="B704" s="17"/>
      <c r="C704" s="17"/>
      <c r="D704" s="17"/>
      <c r="E704" s="105"/>
      <c r="F704" s="100"/>
      <c r="G704" s="17"/>
      <c r="H704" s="17"/>
      <c r="I704" s="17"/>
      <c r="J704" s="17">
        <f t="shared" si="39"/>
        <v>11574.485718592952</v>
      </c>
      <c r="K704" s="18"/>
      <c r="L704" s="7"/>
      <c r="M704" s="7"/>
      <c r="N704" s="7"/>
      <c r="O704" s="7"/>
      <c r="P704" s="7"/>
      <c r="Q704" s="7"/>
      <c r="R704" s="7"/>
    </row>
    <row r="705" spans="1:18" s="9" customFormat="1" ht="18.75" x14ac:dyDescent="0.3">
      <c r="A705" s="19"/>
      <c r="B705" s="17"/>
      <c r="C705" s="17"/>
      <c r="D705" s="17"/>
      <c r="E705" s="105"/>
      <c r="F705" s="100"/>
      <c r="G705" s="17"/>
      <c r="H705" s="17"/>
      <c r="I705" s="17"/>
      <c r="J705" s="17">
        <f t="shared" si="39"/>
        <v>11574.485718592952</v>
      </c>
      <c r="K705" s="18"/>
      <c r="L705" s="7"/>
      <c r="M705" s="7"/>
      <c r="N705" s="7"/>
      <c r="O705" s="7"/>
      <c r="P705" s="7"/>
      <c r="Q705" s="7"/>
      <c r="R705" s="7"/>
    </row>
    <row r="706" spans="1:18" s="9" customFormat="1" ht="18.75" x14ac:dyDescent="0.3">
      <c r="A706" s="19"/>
      <c r="B706" s="17"/>
      <c r="C706" s="17"/>
      <c r="D706" s="17"/>
      <c r="E706" s="105"/>
      <c r="F706" s="100"/>
      <c r="G706" s="17"/>
      <c r="H706" s="17"/>
      <c r="I706" s="17"/>
      <c r="J706" s="17">
        <f t="shared" si="39"/>
        <v>11574.485718592952</v>
      </c>
      <c r="K706" s="18"/>
      <c r="L706" s="7"/>
      <c r="M706" s="7"/>
      <c r="N706" s="7"/>
      <c r="O706" s="7"/>
      <c r="P706" s="7"/>
      <c r="Q706" s="7"/>
      <c r="R706" s="7"/>
    </row>
    <row r="707" spans="1:18" s="9" customFormat="1" ht="18.75" x14ac:dyDescent="0.3">
      <c r="A707" s="19"/>
      <c r="B707" s="17"/>
      <c r="C707" s="17"/>
      <c r="D707" s="17"/>
      <c r="E707" s="105"/>
      <c r="F707" s="100"/>
      <c r="G707" s="17"/>
      <c r="H707" s="17"/>
      <c r="I707" s="17"/>
      <c r="J707" s="17">
        <f t="shared" si="39"/>
        <v>11574.485718592952</v>
      </c>
      <c r="K707" s="18"/>
      <c r="L707" s="7"/>
      <c r="M707" s="7"/>
      <c r="N707" s="7"/>
      <c r="O707" s="7"/>
      <c r="P707" s="7"/>
      <c r="Q707" s="7"/>
      <c r="R707" s="7"/>
    </row>
    <row r="708" spans="1:18" s="9" customFormat="1" ht="18.75" x14ac:dyDescent="0.3">
      <c r="A708" s="19"/>
      <c r="B708" s="17"/>
      <c r="C708" s="17"/>
      <c r="D708" s="17"/>
      <c r="E708" s="105"/>
      <c r="F708" s="100"/>
      <c r="G708" s="17"/>
      <c r="H708" s="17"/>
      <c r="I708" s="17"/>
      <c r="J708" s="17">
        <f t="shared" si="39"/>
        <v>11574.485718592952</v>
      </c>
      <c r="K708" s="18"/>
      <c r="L708" s="7"/>
      <c r="M708" s="7"/>
      <c r="N708" s="7"/>
      <c r="O708" s="7"/>
      <c r="P708" s="7"/>
      <c r="Q708" s="7"/>
      <c r="R708" s="7"/>
    </row>
    <row r="709" spans="1:18" s="9" customFormat="1" ht="18.75" x14ac:dyDescent="0.3">
      <c r="A709" s="19"/>
      <c r="B709" s="17"/>
      <c r="C709" s="17"/>
      <c r="D709" s="17"/>
      <c r="E709" s="105"/>
      <c r="F709" s="100"/>
      <c r="G709" s="17"/>
      <c r="H709" s="17"/>
      <c r="I709" s="17"/>
      <c r="J709" s="17">
        <f t="shared" si="39"/>
        <v>11574.485718592952</v>
      </c>
      <c r="K709" s="18"/>
      <c r="L709" s="7"/>
      <c r="M709" s="7"/>
      <c r="N709" s="7"/>
      <c r="O709" s="7"/>
      <c r="P709" s="7"/>
      <c r="Q709" s="7"/>
      <c r="R709" s="7"/>
    </row>
    <row r="710" spans="1:18" s="9" customFormat="1" ht="18.75" x14ac:dyDescent="0.3">
      <c r="A710" s="19"/>
      <c r="B710" s="17"/>
      <c r="C710" s="17"/>
      <c r="D710" s="17"/>
      <c r="E710" s="105"/>
      <c r="F710" s="100"/>
      <c r="G710" s="17"/>
      <c r="H710" s="17"/>
      <c r="I710" s="17"/>
      <c r="J710" s="17">
        <f t="shared" si="39"/>
        <v>11574.485718592952</v>
      </c>
      <c r="K710" s="18"/>
      <c r="L710" s="7"/>
      <c r="M710" s="7"/>
      <c r="N710" s="7"/>
      <c r="O710" s="7"/>
      <c r="P710" s="7"/>
      <c r="Q710" s="7"/>
      <c r="R710" s="7"/>
    </row>
    <row r="711" spans="1:18" s="9" customFormat="1" ht="18.75" x14ac:dyDescent="0.3">
      <c r="A711" s="19"/>
      <c r="B711" s="17"/>
      <c r="C711" s="17"/>
      <c r="D711" s="17"/>
      <c r="E711" s="105"/>
      <c r="F711" s="100"/>
      <c r="G711" s="17"/>
      <c r="H711" s="17"/>
      <c r="I711" s="17"/>
      <c r="J711" s="17">
        <f t="shared" si="39"/>
        <v>11574.485718592952</v>
      </c>
      <c r="K711" s="18"/>
      <c r="L711" s="7"/>
      <c r="M711" s="7"/>
      <c r="N711" s="7"/>
      <c r="O711" s="7"/>
      <c r="P711" s="7"/>
      <c r="Q711" s="7"/>
      <c r="R711" s="7"/>
    </row>
    <row r="712" spans="1:18" s="9" customFormat="1" ht="18.75" x14ac:dyDescent="0.3">
      <c r="A712" s="19"/>
      <c r="B712" s="17"/>
      <c r="C712" s="17"/>
      <c r="D712" s="17"/>
      <c r="E712" s="105"/>
      <c r="F712" s="100"/>
      <c r="G712" s="17"/>
      <c r="H712" s="17"/>
      <c r="I712" s="17"/>
      <c r="J712" s="17">
        <f t="shared" si="39"/>
        <v>11574.485718592952</v>
      </c>
      <c r="K712" s="18"/>
      <c r="L712" s="7"/>
      <c r="M712" s="7"/>
      <c r="N712" s="7"/>
      <c r="O712" s="7"/>
      <c r="P712" s="7"/>
      <c r="Q712" s="7"/>
      <c r="R712" s="7"/>
    </row>
    <row r="713" spans="1:18" s="9" customFormat="1" ht="18.75" x14ac:dyDescent="0.3">
      <c r="A713" s="19"/>
      <c r="B713" s="17"/>
      <c r="C713" s="17"/>
      <c r="D713" s="17"/>
      <c r="E713" s="105"/>
      <c r="F713" s="100"/>
      <c r="G713" s="17"/>
      <c r="H713" s="17"/>
      <c r="I713" s="17"/>
      <c r="J713" s="17">
        <f t="shared" ref="J713:J767" si="40">J712+B713-F713</f>
        <v>11574.485718592952</v>
      </c>
      <c r="K713" s="18"/>
      <c r="L713" s="7"/>
      <c r="M713" s="7"/>
      <c r="N713" s="7"/>
      <c r="O713" s="7"/>
      <c r="P713" s="7"/>
      <c r="Q713" s="7"/>
      <c r="R713" s="7"/>
    </row>
    <row r="714" spans="1:18" s="9" customFormat="1" ht="18.75" x14ac:dyDescent="0.3">
      <c r="A714" s="19"/>
      <c r="B714" s="17"/>
      <c r="C714" s="17"/>
      <c r="D714" s="17"/>
      <c r="E714" s="105"/>
      <c r="F714" s="100"/>
      <c r="G714" s="17"/>
      <c r="H714" s="17"/>
      <c r="I714" s="17"/>
      <c r="J714" s="17">
        <f t="shared" si="40"/>
        <v>11574.485718592952</v>
      </c>
      <c r="K714" s="18"/>
      <c r="L714" s="7"/>
      <c r="M714" s="7"/>
      <c r="N714" s="7"/>
      <c r="O714" s="7"/>
      <c r="P714" s="7"/>
      <c r="Q714" s="7"/>
      <c r="R714" s="7"/>
    </row>
    <row r="715" spans="1:18" s="9" customFormat="1" ht="18.75" x14ac:dyDescent="0.3">
      <c r="A715" s="19"/>
      <c r="B715" s="17"/>
      <c r="C715" s="17"/>
      <c r="D715" s="17"/>
      <c r="E715" s="105"/>
      <c r="F715" s="100"/>
      <c r="G715" s="17"/>
      <c r="H715" s="17"/>
      <c r="I715" s="17"/>
      <c r="J715" s="17">
        <f t="shared" si="40"/>
        <v>11574.485718592952</v>
      </c>
      <c r="K715" s="18"/>
      <c r="L715" s="7"/>
      <c r="M715" s="7"/>
      <c r="N715" s="7"/>
      <c r="O715" s="7"/>
      <c r="P715" s="7"/>
      <c r="Q715" s="7"/>
      <c r="R715" s="7"/>
    </row>
    <row r="716" spans="1:18" s="9" customFormat="1" ht="18.75" x14ac:dyDescent="0.3">
      <c r="A716" s="19"/>
      <c r="B716" s="17"/>
      <c r="C716" s="17"/>
      <c r="D716" s="17"/>
      <c r="E716" s="105"/>
      <c r="F716" s="100"/>
      <c r="G716" s="17"/>
      <c r="H716" s="17"/>
      <c r="I716" s="17"/>
      <c r="J716" s="17">
        <f t="shared" si="40"/>
        <v>11574.485718592952</v>
      </c>
      <c r="K716" s="18"/>
      <c r="L716" s="7"/>
      <c r="M716" s="7"/>
      <c r="N716" s="7"/>
      <c r="O716" s="7"/>
      <c r="P716" s="7"/>
      <c r="Q716" s="7"/>
      <c r="R716" s="7"/>
    </row>
    <row r="717" spans="1:18" s="9" customFormat="1" ht="18.75" x14ac:dyDescent="0.3">
      <c r="A717" s="19"/>
      <c r="B717" s="17"/>
      <c r="C717" s="17"/>
      <c r="D717" s="17"/>
      <c r="E717" s="105"/>
      <c r="F717" s="100"/>
      <c r="G717" s="17"/>
      <c r="H717" s="17"/>
      <c r="I717" s="17"/>
      <c r="J717" s="17">
        <f t="shared" si="40"/>
        <v>11574.485718592952</v>
      </c>
      <c r="K717" s="18"/>
      <c r="L717" s="7"/>
      <c r="M717" s="7"/>
      <c r="N717" s="7"/>
      <c r="O717" s="7"/>
      <c r="P717" s="7"/>
      <c r="Q717" s="7"/>
      <c r="R717" s="7"/>
    </row>
    <row r="718" spans="1:18" s="9" customFormat="1" ht="18.75" x14ac:dyDescent="0.3">
      <c r="A718" s="19"/>
      <c r="B718" s="17"/>
      <c r="C718" s="17"/>
      <c r="D718" s="17"/>
      <c r="E718" s="105"/>
      <c r="F718" s="100"/>
      <c r="G718" s="17"/>
      <c r="H718" s="17"/>
      <c r="I718" s="17"/>
      <c r="J718" s="17">
        <f t="shared" si="40"/>
        <v>11574.485718592952</v>
      </c>
      <c r="K718" s="18"/>
      <c r="L718" s="7"/>
      <c r="M718" s="7"/>
      <c r="N718" s="7"/>
      <c r="O718" s="7"/>
      <c r="P718" s="7"/>
      <c r="Q718" s="7"/>
      <c r="R718" s="7"/>
    </row>
    <row r="719" spans="1:18" s="9" customFormat="1" ht="18.75" x14ac:dyDescent="0.3">
      <c r="A719" s="19"/>
      <c r="B719" s="17"/>
      <c r="C719" s="17"/>
      <c r="D719" s="17"/>
      <c r="E719" s="105"/>
      <c r="F719" s="100"/>
      <c r="G719" s="17"/>
      <c r="H719" s="17"/>
      <c r="I719" s="17"/>
      <c r="J719" s="17">
        <f t="shared" si="40"/>
        <v>11574.485718592952</v>
      </c>
      <c r="K719" s="18"/>
      <c r="L719" s="7"/>
      <c r="M719" s="7"/>
      <c r="N719" s="7"/>
      <c r="O719" s="7"/>
      <c r="P719" s="7"/>
      <c r="Q719" s="7"/>
      <c r="R719" s="7"/>
    </row>
    <row r="720" spans="1:18" s="9" customFormat="1" ht="18.75" x14ac:dyDescent="0.3">
      <c r="A720" s="19"/>
      <c r="B720" s="17"/>
      <c r="C720" s="17"/>
      <c r="D720" s="17"/>
      <c r="E720" s="105"/>
      <c r="F720" s="100"/>
      <c r="G720" s="17"/>
      <c r="H720" s="17"/>
      <c r="I720" s="17"/>
      <c r="J720" s="17">
        <f t="shared" si="40"/>
        <v>11574.485718592952</v>
      </c>
      <c r="K720" s="18"/>
      <c r="L720" s="7"/>
      <c r="M720" s="7"/>
      <c r="N720" s="7"/>
      <c r="O720" s="7"/>
      <c r="P720" s="7"/>
      <c r="Q720" s="7"/>
      <c r="R720" s="7"/>
    </row>
    <row r="721" spans="1:18" s="9" customFormat="1" ht="18.75" x14ac:dyDescent="0.3">
      <c r="A721" s="19"/>
      <c r="B721" s="17"/>
      <c r="C721" s="17"/>
      <c r="D721" s="17"/>
      <c r="E721" s="105"/>
      <c r="F721" s="100"/>
      <c r="G721" s="17"/>
      <c r="H721" s="17"/>
      <c r="I721" s="17"/>
      <c r="J721" s="17">
        <f t="shared" si="40"/>
        <v>11574.485718592952</v>
      </c>
      <c r="K721" s="18"/>
      <c r="L721" s="7"/>
      <c r="M721" s="7"/>
      <c r="N721" s="7"/>
      <c r="O721" s="7"/>
      <c r="P721" s="7"/>
      <c r="Q721" s="7"/>
      <c r="R721" s="7"/>
    </row>
    <row r="722" spans="1:18" s="9" customFormat="1" ht="18.75" x14ac:dyDescent="0.3">
      <c r="A722" s="19"/>
      <c r="B722" s="17"/>
      <c r="C722" s="17"/>
      <c r="D722" s="17"/>
      <c r="E722" s="105"/>
      <c r="F722" s="100"/>
      <c r="G722" s="17"/>
      <c r="H722" s="17"/>
      <c r="I722" s="17"/>
      <c r="J722" s="17">
        <f t="shared" si="40"/>
        <v>11574.485718592952</v>
      </c>
      <c r="K722" s="18"/>
      <c r="L722" s="7"/>
      <c r="M722" s="7"/>
      <c r="N722" s="7"/>
      <c r="O722" s="7"/>
      <c r="P722" s="7"/>
      <c r="Q722" s="7"/>
      <c r="R722" s="7"/>
    </row>
    <row r="723" spans="1:18" s="9" customFormat="1" ht="18.75" x14ac:dyDescent="0.3">
      <c r="A723" s="19"/>
      <c r="B723" s="17"/>
      <c r="C723" s="17"/>
      <c r="D723" s="17"/>
      <c r="E723" s="105"/>
      <c r="F723" s="100"/>
      <c r="G723" s="17"/>
      <c r="H723" s="17"/>
      <c r="I723" s="17"/>
      <c r="J723" s="17">
        <f t="shared" si="40"/>
        <v>11574.485718592952</v>
      </c>
      <c r="K723" s="18"/>
      <c r="L723" s="7"/>
      <c r="M723" s="7"/>
      <c r="N723" s="7"/>
      <c r="O723" s="7"/>
      <c r="P723" s="7"/>
      <c r="Q723" s="7"/>
      <c r="R723" s="7"/>
    </row>
    <row r="724" spans="1:18" s="9" customFormat="1" ht="18.75" x14ac:dyDescent="0.3">
      <c r="A724" s="19"/>
      <c r="B724" s="17"/>
      <c r="C724" s="17"/>
      <c r="D724" s="17"/>
      <c r="E724" s="105"/>
      <c r="F724" s="100"/>
      <c r="G724" s="17"/>
      <c r="H724" s="17"/>
      <c r="I724" s="17"/>
      <c r="J724" s="17">
        <f t="shared" si="40"/>
        <v>11574.485718592952</v>
      </c>
      <c r="K724" s="18"/>
      <c r="L724" s="7"/>
      <c r="M724" s="7"/>
      <c r="N724" s="7"/>
      <c r="O724" s="7"/>
      <c r="P724" s="7"/>
      <c r="Q724" s="7"/>
      <c r="R724" s="7"/>
    </row>
    <row r="725" spans="1:18" s="9" customFormat="1" ht="18.75" x14ac:dyDescent="0.3">
      <c r="A725" s="19"/>
      <c r="B725" s="17"/>
      <c r="C725" s="17"/>
      <c r="D725" s="17"/>
      <c r="E725" s="105"/>
      <c r="F725" s="100"/>
      <c r="G725" s="17"/>
      <c r="H725" s="17"/>
      <c r="I725" s="17"/>
      <c r="J725" s="17">
        <f t="shared" si="40"/>
        <v>11574.485718592952</v>
      </c>
      <c r="K725" s="18"/>
      <c r="L725" s="7"/>
      <c r="M725" s="7"/>
      <c r="N725" s="7"/>
      <c r="O725" s="7"/>
      <c r="P725" s="7"/>
      <c r="Q725" s="7"/>
      <c r="R725" s="7"/>
    </row>
    <row r="726" spans="1:18" s="9" customFormat="1" ht="18.75" x14ac:dyDescent="0.3">
      <c r="A726" s="19"/>
      <c r="B726" s="17"/>
      <c r="C726" s="17"/>
      <c r="D726" s="17"/>
      <c r="E726" s="105"/>
      <c r="F726" s="100"/>
      <c r="G726" s="17"/>
      <c r="H726" s="17"/>
      <c r="I726" s="17"/>
      <c r="J726" s="17">
        <f t="shared" si="40"/>
        <v>11574.485718592952</v>
      </c>
      <c r="K726" s="18"/>
      <c r="L726" s="7"/>
      <c r="M726" s="7"/>
      <c r="N726" s="7"/>
      <c r="O726" s="7"/>
      <c r="P726" s="7"/>
      <c r="Q726" s="7"/>
      <c r="R726" s="7"/>
    </row>
    <row r="727" spans="1:18" s="9" customFormat="1" ht="18.75" x14ac:dyDescent="0.3">
      <c r="A727" s="19"/>
      <c r="B727" s="17"/>
      <c r="C727" s="17"/>
      <c r="D727" s="17"/>
      <c r="E727" s="105"/>
      <c r="F727" s="100"/>
      <c r="G727" s="17"/>
      <c r="H727" s="17"/>
      <c r="I727" s="17"/>
      <c r="J727" s="17">
        <f t="shared" si="40"/>
        <v>11574.485718592952</v>
      </c>
      <c r="K727" s="18"/>
      <c r="L727" s="7"/>
      <c r="M727" s="7"/>
      <c r="N727" s="7"/>
      <c r="O727" s="7"/>
      <c r="P727" s="7"/>
      <c r="Q727" s="7"/>
      <c r="R727" s="7"/>
    </row>
    <row r="728" spans="1:18" s="9" customFormat="1" ht="18.75" x14ac:dyDescent="0.3">
      <c r="A728" s="19"/>
      <c r="B728" s="17"/>
      <c r="C728" s="17"/>
      <c r="D728" s="17"/>
      <c r="E728" s="105"/>
      <c r="F728" s="100"/>
      <c r="G728" s="17"/>
      <c r="H728" s="17"/>
      <c r="I728" s="17"/>
      <c r="J728" s="17">
        <f t="shared" si="40"/>
        <v>11574.485718592952</v>
      </c>
      <c r="K728" s="18"/>
      <c r="L728" s="7"/>
      <c r="M728" s="7"/>
      <c r="N728" s="7"/>
      <c r="O728" s="7"/>
      <c r="P728" s="7"/>
      <c r="Q728" s="7"/>
      <c r="R728" s="7"/>
    </row>
    <row r="729" spans="1:18" s="9" customFormat="1" ht="18.75" x14ac:dyDescent="0.3">
      <c r="A729" s="19"/>
      <c r="B729" s="17"/>
      <c r="C729" s="17"/>
      <c r="D729" s="17"/>
      <c r="E729" s="105"/>
      <c r="F729" s="100"/>
      <c r="G729" s="17"/>
      <c r="H729" s="17"/>
      <c r="I729" s="17"/>
      <c r="J729" s="17">
        <f t="shared" si="40"/>
        <v>11574.485718592952</v>
      </c>
      <c r="K729" s="18"/>
      <c r="L729" s="7"/>
      <c r="M729" s="7"/>
      <c r="N729" s="7"/>
      <c r="O729" s="7"/>
      <c r="P729" s="7"/>
      <c r="Q729" s="7"/>
      <c r="R729" s="7"/>
    </row>
    <row r="730" spans="1:18" s="9" customFormat="1" ht="18.75" x14ac:dyDescent="0.3">
      <c r="A730" s="19"/>
      <c r="B730" s="17"/>
      <c r="C730" s="17"/>
      <c r="D730" s="17"/>
      <c r="E730" s="105"/>
      <c r="F730" s="100"/>
      <c r="G730" s="17"/>
      <c r="H730" s="17"/>
      <c r="I730" s="17"/>
      <c r="J730" s="17">
        <f t="shared" si="40"/>
        <v>11574.485718592952</v>
      </c>
      <c r="K730" s="18"/>
      <c r="L730" s="7"/>
      <c r="M730" s="7"/>
      <c r="N730" s="7"/>
      <c r="O730" s="7"/>
      <c r="P730" s="7"/>
      <c r="Q730" s="7"/>
      <c r="R730" s="7"/>
    </row>
    <row r="731" spans="1:18" s="9" customFormat="1" ht="18.75" x14ac:dyDescent="0.3">
      <c r="A731" s="19"/>
      <c r="B731" s="17"/>
      <c r="C731" s="17"/>
      <c r="D731" s="17"/>
      <c r="E731" s="105"/>
      <c r="F731" s="100"/>
      <c r="G731" s="17"/>
      <c r="H731" s="17"/>
      <c r="I731" s="17"/>
      <c r="J731" s="17">
        <f t="shared" si="40"/>
        <v>11574.485718592952</v>
      </c>
      <c r="K731" s="18"/>
      <c r="L731" s="7"/>
      <c r="M731" s="7"/>
      <c r="N731" s="7"/>
      <c r="O731" s="7"/>
      <c r="P731" s="7"/>
      <c r="Q731" s="7"/>
      <c r="R731" s="7"/>
    </row>
    <row r="732" spans="1:18" s="9" customFormat="1" ht="18.75" x14ac:dyDescent="0.3">
      <c r="A732" s="19"/>
      <c r="B732" s="17"/>
      <c r="C732" s="17"/>
      <c r="D732" s="17"/>
      <c r="E732" s="105"/>
      <c r="F732" s="100"/>
      <c r="G732" s="17"/>
      <c r="H732" s="17"/>
      <c r="I732" s="17"/>
      <c r="J732" s="17">
        <f t="shared" si="40"/>
        <v>11574.485718592952</v>
      </c>
      <c r="K732" s="18"/>
      <c r="L732" s="7"/>
      <c r="M732" s="7"/>
      <c r="N732" s="7"/>
      <c r="O732" s="7"/>
      <c r="P732" s="7"/>
      <c r="Q732" s="7"/>
      <c r="R732" s="7"/>
    </row>
    <row r="733" spans="1:18" s="9" customFormat="1" ht="18.75" x14ac:dyDescent="0.3">
      <c r="A733" s="19"/>
      <c r="B733" s="17"/>
      <c r="C733" s="17"/>
      <c r="D733" s="17"/>
      <c r="E733" s="105"/>
      <c r="F733" s="100"/>
      <c r="G733" s="17"/>
      <c r="H733" s="17"/>
      <c r="I733" s="17"/>
      <c r="J733" s="17">
        <f t="shared" si="40"/>
        <v>11574.485718592952</v>
      </c>
      <c r="K733" s="18"/>
      <c r="L733" s="7"/>
      <c r="M733" s="7"/>
      <c r="N733" s="7"/>
      <c r="O733" s="7"/>
      <c r="P733" s="7"/>
      <c r="Q733" s="7"/>
      <c r="R733" s="7"/>
    </row>
    <row r="734" spans="1:18" s="9" customFormat="1" ht="18.75" x14ac:dyDescent="0.3">
      <c r="A734" s="19"/>
      <c r="B734" s="17"/>
      <c r="C734" s="17"/>
      <c r="D734" s="17"/>
      <c r="E734" s="105"/>
      <c r="F734" s="100"/>
      <c r="G734" s="17"/>
      <c r="H734" s="17"/>
      <c r="I734" s="17"/>
      <c r="J734" s="17">
        <f t="shared" si="40"/>
        <v>11574.485718592952</v>
      </c>
      <c r="K734" s="18"/>
      <c r="L734" s="7"/>
      <c r="M734" s="7"/>
      <c r="N734" s="7"/>
      <c r="O734" s="7"/>
      <c r="P734" s="7"/>
      <c r="Q734" s="7"/>
      <c r="R734" s="7"/>
    </row>
    <row r="735" spans="1:18" s="9" customFormat="1" ht="18.75" x14ac:dyDescent="0.3">
      <c r="A735" s="19"/>
      <c r="B735" s="17"/>
      <c r="C735" s="17"/>
      <c r="D735" s="17"/>
      <c r="E735" s="105"/>
      <c r="F735" s="100"/>
      <c r="G735" s="17"/>
      <c r="H735" s="17"/>
      <c r="I735" s="17"/>
      <c r="J735" s="17">
        <f t="shared" si="40"/>
        <v>11574.485718592952</v>
      </c>
      <c r="K735" s="18"/>
      <c r="L735" s="7"/>
      <c r="M735" s="7"/>
      <c r="N735" s="7"/>
      <c r="O735" s="7"/>
      <c r="P735" s="7"/>
      <c r="Q735" s="7"/>
      <c r="R735" s="7"/>
    </row>
    <row r="736" spans="1:18" s="9" customFormat="1" ht="18.75" x14ac:dyDescent="0.3">
      <c r="A736" s="19"/>
      <c r="B736" s="17"/>
      <c r="C736" s="17"/>
      <c r="D736" s="17"/>
      <c r="E736" s="105"/>
      <c r="F736" s="100"/>
      <c r="G736" s="17"/>
      <c r="H736" s="17"/>
      <c r="I736" s="17"/>
      <c r="J736" s="17">
        <f t="shared" si="40"/>
        <v>11574.485718592952</v>
      </c>
      <c r="K736" s="18"/>
      <c r="L736" s="7"/>
      <c r="M736" s="7"/>
      <c r="N736" s="7"/>
      <c r="O736" s="7"/>
      <c r="P736" s="7"/>
      <c r="Q736" s="7"/>
      <c r="R736" s="7"/>
    </row>
    <row r="737" spans="1:18" s="9" customFormat="1" ht="18.75" x14ac:dyDescent="0.3">
      <c r="A737" s="19"/>
      <c r="B737" s="17"/>
      <c r="C737" s="17"/>
      <c r="D737" s="17"/>
      <c r="E737" s="105"/>
      <c r="F737" s="100"/>
      <c r="G737" s="17"/>
      <c r="H737" s="17"/>
      <c r="I737" s="17"/>
      <c r="J737" s="17">
        <f t="shared" si="40"/>
        <v>11574.485718592952</v>
      </c>
      <c r="K737" s="18"/>
      <c r="L737" s="7"/>
      <c r="M737" s="7"/>
      <c r="N737" s="7"/>
      <c r="O737" s="7"/>
      <c r="P737" s="7"/>
      <c r="Q737" s="7"/>
      <c r="R737" s="7"/>
    </row>
    <row r="738" spans="1:18" s="9" customFormat="1" ht="18.75" x14ac:dyDescent="0.3">
      <c r="A738" s="19"/>
      <c r="B738" s="17"/>
      <c r="C738" s="17"/>
      <c r="D738" s="17"/>
      <c r="E738" s="105"/>
      <c r="F738" s="100"/>
      <c r="G738" s="17"/>
      <c r="H738" s="17"/>
      <c r="I738" s="17"/>
      <c r="J738" s="17">
        <f t="shared" si="40"/>
        <v>11574.485718592952</v>
      </c>
      <c r="K738" s="18"/>
      <c r="L738" s="7"/>
      <c r="M738" s="7"/>
      <c r="N738" s="7"/>
      <c r="O738" s="7"/>
      <c r="P738" s="7"/>
      <c r="Q738" s="7"/>
      <c r="R738" s="7"/>
    </row>
    <row r="739" spans="1:18" s="9" customFormat="1" ht="18.75" x14ac:dyDescent="0.3">
      <c r="A739" s="19"/>
      <c r="B739" s="17"/>
      <c r="C739" s="17"/>
      <c r="D739" s="17"/>
      <c r="E739" s="105"/>
      <c r="F739" s="100"/>
      <c r="G739" s="17"/>
      <c r="H739" s="17"/>
      <c r="I739" s="17"/>
      <c r="J739" s="17">
        <f t="shared" si="40"/>
        <v>11574.485718592952</v>
      </c>
      <c r="K739" s="18"/>
      <c r="L739" s="7"/>
      <c r="M739" s="7"/>
      <c r="N739" s="7"/>
      <c r="O739" s="7"/>
      <c r="P739" s="7"/>
      <c r="Q739" s="7"/>
      <c r="R739" s="7"/>
    </row>
    <row r="740" spans="1:18" s="9" customFormat="1" ht="18.75" x14ac:dyDescent="0.3">
      <c r="A740" s="19"/>
      <c r="B740" s="17"/>
      <c r="C740" s="17"/>
      <c r="D740" s="17"/>
      <c r="E740" s="105"/>
      <c r="F740" s="100"/>
      <c r="G740" s="17"/>
      <c r="H740" s="17"/>
      <c r="I740" s="17"/>
      <c r="J740" s="17">
        <f t="shared" si="40"/>
        <v>11574.485718592952</v>
      </c>
      <c r="K740" s="18"/>
      <c r="L740" s="7"/>
      <c r="M740" s="7"/>
      <c r="N740" s="7"/>
      <c r="O740" s="7"/>
      <c r="P740" s="7"/>
      <c r="Q740" s="7"/>
      <c r="R740" s="7"/>
    </row>
    <row r="741" spans="1:18" s="9" customFormat="1" ht="18.75" x14ac:dyDescent="0.3">
      <c r="A741" s="19"/>
      <c r="B741" s="17"/>
      <c r="C741" s="17"/>
      <c r="D741" s="17"/>
      <c r="E741" s="105"/>
      <c r="F741" s="100"/>
      <c r="G741" s="17"/>
      <c r="H741" s="17"/>
      <c r="I741" s="17"/>
      <c r="J741" s="17">
        <f t="shared" si="40"/>
        <v>11574.485718592952</v>
      </c>
      <c r="K741" s="18"/>
      <c r="L741" s="7"/>
      <c r="M741" s="7"/>
      <c r="N741" s="7"/>
      <c r="O741" s="7"/>
      <c r="P741" s="7"/>
      <c r="Q741" s="7"/>
      <c r="R741" s="7"/>
    </row>
    <row r="742" spans="1:18" s="9" customFormat="1" ht="18.75" x14ac:dyDescent="0.3">
      <c r="A742" s="19"/>
      <c r="B742" s="17"/>
      <c r="C742" s="17"/>
      <c r="D742" s="17"/>
      <c r="E742" s="105"/>
      <c r="F742" s="100"/>
      <c r="G742" s="17"/>
      <c r="H742" s="17"/>
      <c r="I742" s="17"/>
      <c r="J742" s="17">
        <f t="shared" si="40"/>
        <v>11574.485718592952</v>
      </c>
      <c r="K742" s="18"/>
      <c r="L742" s="7"/>
      <c r="M742" s="7"/>
      <c r="N742" s="7"/>
      <c r="O742" s="7"/>
      <c r="P742" s="7"/>
      <c r="Q742" s="7"/>
      <c r="R742" s="7"/>
    </row>
    <row r="743" spans="1:18" s="9" customFormat="1" ht="18.75" x14ac:dyDescent="0.3">
      <c r="A743" s="19"/>
      <c r="B743" s="17"/>
      <c r="C743" s="17"/>
      <c r="D743" s="17"/>
      <c r="E743" s="105"/>
      <c r="F743" s="100"/>
      <c r="G743" s="17"/>
      <c r="H743" s="17"/>
      <c r="I743" s="17"/>
      <c r="J743" s="17">
        <f t="shared" si="40"/>
        <v>11574.485718592952</v>
      </c>
      <c r="K743" s="18"/>
      <c r="L743" s="7"/>
      <c r="M743" s="7"/>
      <c r="N743" s="7"/>
      <c r="O743" s="7"/>
      <c r="P743" s="7"/>
      <c r="Q743" s="7"/>
      <c r="R743" s="7"/>
    </row>
    <row r="744" spans="1:18" s="9" customFormat="1" ht="18.75" x14ac:dyDescent="0.3">
      <c r="A744" s="19"/>
      <c r="B744" s="17"/>
      <c r="C744" s="17"/>
      <c r="D744" s="17"/>
      <c r="E744" s="105"/>
      <c r="F744" s="100"/>
      <c r="G744" s="17"/>
      <c r="H744" s="17"/>
      <c r="I744" s="17"/>
      <c r="J744" s="17">
        <f t="shared" si="40"/>
        <v>11574.485718592952</v>
      </c>
      <c r="K744" s="18"/>
      <c r="L744" s="7"/>
      <c r="M744" s="7"/>
      <c r="N744" s="7"/>
      <c r="O744" s="7"/>
      <c r="P744" s="7"/>
      <c r="Q744" s="7"/>
      <c r="R744" s="7"/>
    </row>
    <row r="745" spans="1:18" s="9" customFormat="1" ht="18.75" x14ac:dyDescent="0.3">
      <c r="A745" s="19"/>
      <c r="B745" s="17"/>
      <c r="C745" s="17"/>
      <c r="D745" s="17"/>
      <c r="E745" s="105"/>
      <c r="F745" s="100"/>
      <c r="G745" s="17"/>
      <c r="H745" s="17"/>
      <c r="I745" s="17"/>
      <c r="J745" s="17">
        <f t="shared" si="40"/>
        <v>11574.485718592952</v>
      </c>
      <c r="K745" s="18"/>
      <c r="L745" s="7"/>
      <c r="M745" s="7"/>
      <c r="N745" s="7"/>
      <c r="O745" s="7"/>
      <c r="P745" s="7"/>
      <c r="Q745" s="7"/>
      <c r="R745" s="7"/>
    </row>
    <row r="746" spans="1:18" s="9" customFormat="1" ht="18.75" x14ac:dyDescent="0.3">
      <c r="A746" s="19"/>
      <c r="B746" s="17"/>
      <c r="C746" s="17"/>
      <c r="D746" s="17"/>
      <c r="E746" s="105"/>
      <c r="F746" s="100"/>
      <c r="G746" s="17"/>
      <c r="H746" s="17"/>
      <c r="I746" s="17"/>
      <c r="J746" s="17">
        <f t="shared" si="40"/>
        <v>11574.485718592952</v>
      </c>
      <c r="K746" s="18"/>
      <c r="L746" s="7"/>
      <c r="M746" s="7"/>
      <c r="N746" s="7"/>
      <c r="O746" s="7"/>
      <c r="P746" s="7"/>
      <c r="Q746" s="7"/>
      <c r="R746" s="7"/>
    </row>
    <row r="747" spans="1:18" s="9" customFormat="1" ht="18.75" x14ac:dyDescent="0.3">
      <c r="A747" s="19"/>
      <c r="B747" s="17"/>
      <c r="C747" s="17"/>
      <c r="D747" s="17"/>
      <c r="E747" s="105"/>
      <c r="F747" s="100"/>
      <c r="G747" s="17"/>
      <c r="H747" s="17"/>
      <c r="I747" s="17"/>
      <c r="J747" s="17">
        <f t="shared" si="40"/>
        <v>11574.485718592952</v>
      </c>
      <c r="K747" s="18"/>
      <c r="L747" s="7"/>
      <c r="M747" s="7"/>
      <c r="N747" s="7"/>
      <c r="O747" s="7"/>
      <c r="P747" s="7"/>
      <c r="Q747" s="7"/>
      <c r="R747" s="7"/>
    </row>
    <row r="748" spans="1:18" s="9" customFormat="1" ht="18.75" x14ac:dyDescent="0.3">
      <c r="A748" s="19"/>
      <c r="B748" s="17"/>
      <c r="C748" s="17"/>
      <c r="D748" s="17"/>
      <c r="E748" s="105"/>
      <c r="F748" s="100"/>
      <c r="G748" s="17"/>
      <c r="H748" s="17"/>
      <c r="I748" s="17"/>
      <c r="J748" s="17">
        <f t="shared" si="40"/>
        <v>11574.485718592952</v>
      </c>
      <c r="K748" s="18"/>
      <c r="L748" s="7"/>
      <c r="M748" s="7"/>
      <c r="N748" s="7"/>
      <c r="O748" s="7"/>
      <c r="P748" s="7"/>
      <c r="Q748" s="7"/>
      <c r="R748" s="7"/>
    </row>
    <row r="749" spans="1:18" s="9" customFormat="1" ht="18.75" x14ac:dyDescent="0.3">
      <c r="A749" s="19"/>
      <c r="B749" s="17"/>
      <c r="C749" s="17"/>
      <c r="D749" s="17"/>
      <c r="E749" s="105"/>
      <c r="F749" s="100"/>
      <c r="G749" s="17"/>
      <c r="H749" s="17"/>
      <c r="I749" s="17"/>
      <c r="J749" s="17">
        <f t="shared" si="40"/>
        <v>11574.485718592952</v>
      </c>
      <c r="K749" s="18"/>
      <c r="L749" s="7"/>
      <c r="M749" s="7"/>
      <c r="N749" s="7"/>
      <c r="O749" s="7"/>
      <c r="P749" s="7"/>
      <c r="Q749" s="7"/>
      <c r="R749" s="7"/>
    </row>
    <row r="750" spans="1:18" s="9" customFormat="1" ht="18.75" x14ac:dyDescent="0.3">
      <c r="A750" s="19"/>
      <c r="B750" s="17"/>
      <c r="C750" s="17"/>
      <c r="D750" s="17"/>
      <c r="E750" s="105"/>
      <c r="F750" s="100"/>
      <c r="G750" s="17"/>
      <c r="H750" s="17"/>
      <c r="I750" s="17"/>
      <c r="J750" s="17">
        <f t="shared" si="40"/>
        <v>11574.485718592952</v>
      </c>
      <c r="K750" s="18"/>
      <c r="L750" s="7"/>
      <c r="M750" s="7"/>
      <c r="N750" s="7"/>
      <c r="O750" s="7"/>
      <c r="P750" s="7"/>
      <c r="Q750" s="7"/>
      <c r="R750" s="7"/>
    </row>
    <row r="751" spans="1:18" s="9" customFormat="1" ht="18.75" x14ac:dyDescent="0.3">
      <c r="A751" s="19"/>
      <c r="B751" s="17"/>
      <c r="C751" s="17"/>
      <c r="D751" s="17"/>
      <c r="E751" s="105"/>
      <c r="F751" s="100"/>
      <c r="G751" s="17"/>
      <c r="H751" s="17"/>
      <c r="I751" s="17"/>
      <c r="J751" s="17">
        <f t="shared" si="40"/>
        <v>11574.485718592952</v>
      </c>
      <c r="K751" s="18"/>
      <c r="L751" s="7"/>
      <c r="M751" s="7"/>
      <c r="N751" s="7"/>
      <c r="O751" s="7"/>
      <c r="P751" s="7"/>
      <c r="Q751" s="7"/>
      <c r="R751" s="7"/>
    </row>
    <row r="752" spans="1:18" s="9" customFormat="1" ht="18.75" x14ac:dyDescent="0.3">
      <c r="A752" s="19"/>
      <c r="B752" s="17"/>
      <c r="C752" s="17"/>
      <c r="D752" s="17"/>
      <c r="E752" s="105"/>
      <c r="F752" s="100"/>
      <c r="G752" s="17"/>
      <c r="H752" s="17"/>
      <c r="I752" s="17"/>
      <c r="J752" s="17">
        <f t="shared" si="40"/>
        <v>11574.485718592952</v>
      </c>
      <c r="K752" s="18"/>
      <c r="L752" s="7"/>
      <c r="M752" s="7"/>
      <c r="N752" s="7"/>
      <c r="O752" s="7"/>
      <c r="P752" s="7"/>
      <c r="Q752" s="7"/>
      <c r="R752" s="7"/>
    </row>
    <row r="753" spans="1:18" s="9" customFormat="1" ht="18.75" x14ac:dyDescent="0.3">
      <c r="A753" s="19"/>
      <c r="B753" s="17"/>
      <c r="C753" s="17"/>
      <c r="D753" s="17"/>
      <c r="E753" s="105"/>
      <c r="F753" s="100"/>
      <c r="G753" s="17"/>
      <c r="H753" s="17"/>
      <c r="I753" s="17"/>
      <c r="J753" s="17">
        <f t="shared" si="40"/>
        <v>11574.485718592952</v>
      </c>
      <c r="K753" s="18"/>
      <c r="L753" s="7"/>
      <c r="M753" s="7"/>
      <c r="N753" s="7"/>
      <c r="O753" s="7"/>
      <c r="P753" s="7"/>
      <c r="Q753" s="7"/>
      <c r="R753" s="7"/>
    </row>
    <row r="754" spans="1:18" s="9" customFormat="1" ht="18.75" x14ac:dyDescent="0.3">
      <c r="A754" s="19"/>
      <c r="B754" s="17"/>
      <c r="C754" s="17"/>
      <c r="D754" s="17"/>
      <c r="E754" s="105"/>
      <c r="F754" s="100"/>
      <c r="G754" s="17"/>
      <c r="H754" s="17"/>
      <c r="I754" s="17"/>
      <c r="J754" s="17">
        <f t="shared" si="40"/>
        <v>11574.485718592952</v>
      </c>
      <c r="K754" s="18"/>
      <c r="L754" s="7"/>
      <c r="M754" s="7"/>
      <c r="N754" s="7"/>
      <c r="O754" s="7"/>
      <c r="P754" s="7"/>
      <c r="Q754" s="7"/>
      <c r="R754" s="7"/>
    </row>
    <row r="755" spans="1:18" s="9" customFormat="1" ht="18.75" x14ac:dyDescent="0.3">
      <c r="A755" s="19"/>
      <c r="B755" s="17"/>
      <c r="C755" s="17"/>
      <c r="D755" s="17"/>
      <c r="E755" s="105"/>
      <c r="F755" s="100"/>
      <c r="G755" s="17"/>
      <c r="H755" s="17"/>
      <c r="I755" s="17"/>
      <c r="J755" s="17">
        <f t="shared" si="40"/>
        <v>11574.485718592952</v>
      </c>
      <c r="K755" s="18"/>
      <c r="L755" s="7"/>
      <c r="M755" s="7"/>
      <c r="N755" s="7"/>
      <c r="O755" s="7"/>
      <c r="P755" s="7"/>
      <c r="Q755" s="7"/>
      <c r="R755" s="7"/>
    </row>
    <row r="756" spans="1:18" s="9" customFormat="1" ht="18.75" x14ac:dyDescent="0.3">
      <c r="A756" s="19"/>
      <c r="B756" s="17"/>
      <c r="C756" s="17"/>
      <c r="D756" s="17"/>
      <c r="E756" s="105"/>
      <c r="F756" s="100"/>
      <c r="G756" s="17"/>
      <c r="H756" s="17"/>
      <c r="I756" s="17"/>
      <c r="J756" s="17">
        <f t="shared" si="40"/>
        <v>11574.485718592952</v>
      </c>
      <c r="K756" s="18"/>
      <c r="L756" s="7"/>
      <c r="M756" s="7"/>
      <c r="N756" s="7"/>
      <c r="O756" s="7"/>
      <c r="P756" s="7"/>
      <c r="Q756" s="7"/>
      <c r="R756" s="7"/>
    </row>
    <row r="757" spans="1:18" s="9" customFormat="1" ht="18.75" x14ac:dyDescent="0.3">
      <c r="A757" s="19"/>
      <c r="B757" s="17"/>
      <c r="C757" s="17"/>
      <c r="D757" s="17"/>
      <c r="E757" s="105"/>
      <c r="F757" s="100"/>
      <c r="G757" s="17"/>
      <c r="H757" s="17"/>
      <c r="I757" s="17"/>
      <c r="J757" s="17">
        <f t="shared" si="40"/>
        <v>11574.485718592952</v>
      </c>
      <c r="K757" s="18"/>
      <c r="L757" s="7"/>
      <c r="M757" s="7"/>
      <c r="N757" s="7"/>
      <c r="O757" s="7"/>
      <c r="P757" s="7"/>
      <c r="Q757" s="7"/>
      <c r="R757" s="7"/>
    </row>
    <row r="758" spans="1:18" s="9" customFormat="1" ht="18.75" x14ac:dyDescent="0.3">
      <c r="A758" s="19"/>
      <c r="B758" s="17"/>
      <c r="C758" s="17"/>
      <c r="D758" s="17"/>
      <c r="E758" s="105"/>
      <c r="F758" s="100"/>
      <c r="G758" s="17"/>
      <c r="H758" s="17"/>
      <c r="I758" s="17"/>
      <c r="J758" s="17">
        <f t="shared" si="40"/>
        <v>11574.485718592952</v>
      </c>
      <c r="K758" s="18"/>
      <c r="L758" s="7"/>
      <c r="M758" s="7"/>
      <c r="N758" s="7"/>
      <c r="O758" s="7"/>
      <c r="P758" s="7"/>
      <c r="Q758" s="7"/>
      <c r="R758" s="7"/>
    </row>
    <row r="759" spans="1:18" s="9" customFormat="1" ht="18.75" x14ac:dyDescent="0.3">
      <c r="A759" s="19"/>
      <c r="B759" s="17"/>
      <c r="C759" s="17"/>
      <c r="D759" s="17"/>
      <c r="E759" s="105"/>
      <c r="F759" s="100"/>
      <c r="G759" s="17"/>
      <c r="H759" s="17"/>
      <c r="I759" s="17"/>
      <c r="J759" s="17">
        <f t="shared" si="40"/>
        <v>11574.485718592952</v>
      </c>
      <c r="K759" s="18"/>
      <c r="L759" s="7"/>
      <c r="M759" s="7"/>
      <c r="N759" s="7"/>
      <c r="O759" s="7"/>
      <c r="P759" s="7"/>
      <c r="Q759" s="7"/>
      <c r="R759" s="7"/>
    </row>
    <row r="760" spans="1:18" s="9" customFormat="1" ht="18.75" x14ac:dyDescent="0.3">
      <c r="A760" s="19"/>
      <c r="B760" s="17"/>
      <c r="C760" s="17"/>
      <c r="D760" s="17"/>
      <c r="E760" s="105"/>
      <c r="F760" s="100"/>
      <c r="G760" s="17"/>
      <c r="H760" s="17"/>
      <c r="I760" s="17"/>
      <c r="J760" s="17">
        <f t="shared" si="40"/>
        <v>11574.485718592952</v>
      </c>
      <c r="K760" s="18"/>
      <c r="L760" s="7"/>
      <c r="M760" s="7"/>
      <c r="N760" s="7"/>
      <c r="O760" s="7"/>
      <c r="P760" s="7"/>
      <c r="Q760" s="7"/>
      <c r="R760" s="7"/>
    </row>
    <row r="761" spans="1:18" s="9" customFormat="1" ht="18.75" x14ac:dyDescent="0.3">
      <c r="A761" s="19"/>
      <c r="B761" s="17"/>
      <c r="C761" s="17"/>
      <c r="D761" s="17"/>
      <c r="E761" s="105"/>
      <c r="F761" s="100"/>
      <c r="G761" s="17"/>
      <c r="H761" s="17"/>
      <c r="I761" s="17"/>
      <c r="J761" s="17">
        <f t="shared" si="40"/>
        <v>11574.485718592952</v>
      </c>
      <c r="K761" s="18"/>
      <c r="L761" s="7"/>
      <c r="M761" s="7"/>
      <c r="N761" s="7"/>
      <c r="O761" s="7"/>
      <c r="P761" s="7"/>
      <c r="Q761" s="7"/>
      <c r="R761" s="7"/>
    </row>
    <row r="762" spans="1:18" s="9" customFormat="1" ht="18.75" x14ac:dyDescent="0.3">
      <c r="A762" s="19"/>
      <c r="B762" s="17"/>
      <c r="C762" s="17"/>
      <c r="D762" s="17"/>
      <c r="E762" s="105"/>
      <c r="F762" s="100"/>
      <c r="G762" s="17"/>
      <c r="H762" s="17"/>
      <c r="I762" s="17"/>
      <c r="J762" s="17">
        <f t="shared" si="40"/>
        <v>11574.485718592952</v>
      </c>
      <c r="K762" s="18"/>
      <c r="L762" s="7"/>
      <c r="M762" s="7"/>
      <c r="N762" s="7"/>
      <c r="O762" s="7"/>
      <c r="P762" s="7"/>
      <c r="Q762" s="7"/>
      <c r="R762" s="7"/>
    </row>
    <row r="763" spans="1:18" s="9" customFormat="1" ht="18.75" x14ac:dyDescent="0.3">
      <c r="A763" s="19"/>
      <c r="B763" s="17"/>
      <c r="C763" s="17"/>
      <c r="D763" s="17"/>
      <c r="E763" s="105"/>
      <c r="F763" s="100"/>
      <c r="G763" s="17"/>
      <c r="H763" s="17"/>
      <c r="I763" s="17"/>
      <c r="J763" s="17">
        <f t="shared" si="40"/>
        <v>11574.485718592952</v>
      </c>
      <c r="K763" s="18"/>
      <c r="L763" s="7"/>
      <c r="M763" s="7"/>
      <c r="N763" s="7"/>
      <c r="O763" s="7"/>
      <c r="P763" s="7"/>
      <c r="Q763" s="7"/>
      <c r="R763" s="7"/>
    </row>
    <row r="764" spans="1:18" s="9" customFormat="1" ht="18.75" x14ac:dyDescent="0.3">
      <c r="A764" s="19"/>
      <c r="B764" s="17"/>
      <c r="C764" s="17"/>
      <c r="D764" s="17"/>
      <c r="E764" s="105"/>
      <c r="F764" s="100"/>
      <c r="G764" s="17"/>
      <c r="H764" s="17"/>
      <c r="I764" s="17"/>
      <c r="J764" s="17">
        <f t="shared" si="40"/>
        <v>11574.485718592952</v>
      </c>
      <c r="K764" s="18"/>
      <c r="L764" s="7"/>
      <c r="M764" s="7"/>
      <c r="N764" s="7"/>
      <c r="O764" s="7"/>
      <c r="P764" s="7"/>
      <c r="Q764" s="7"/>
      <c r="R764" s="7"/>
    </row>
    <row r="765" spans="1:18" s="9" customFormat="1" ht="18.75" x14ac:dyDescent="0.3">
      <c r="A765" s="19"/>
      <c r="B765" s="17"/>
      <c r="C765" s="17"/>
      <c r="D765" s="17"/>
      <c r="E765" s="105"/>
      <c r="F765" s="100"/>
      <c r="G765" s="17"/>
      <c r="H765" s="17"/>
      <c r="I765" s="17"/>
      <c r="J765" s="17">
        <f t="shared" si="40"/>
        <v>11574.485718592952</v>
      </c>
      <c r="K765" s="18"/>
      <c r="L765" s="7"/>
      <c r="M765" s="7"/>
      <c r="N765" s="7"/>
      <c r="O765" s="7"/>
      <c r="P765" s="7"/>
      <c r="Q765" s="7"/>
      <c r="R765" s="7"/>
    </row>
    <row r="766" spans="1:18" s="9" customFormat="1" ht="18.75" x14ac:dyDescent="0.3">
      <c r="A766" s="19"/>
      <c r="B766" s="17"/>
      <c r="C766" s="17"/>
      <c r="D766" s="17"/>
      <c r="E766" s="105"/>
      <c r="F766" s="100"/>
      <c r="G766" s="17"/>
      <c r="H766" s="17"/>
      <c r="I766" s="17"/>
      <c r="J766" s="17">
        <f t="shared" si="40"/>
        <v>11574.485718592952</v>
      </c>
      <c r="K766" s="18"/>
      <c r="L766" s="7"/>
      <c r="M766" s="7"/>
      <c r="N766" s="7"/>
      <c r="O766" s="7"/>
      <c r="P766" s="7"/>
      <c r="Q766" s="7"/>
      <c r="R766" s="7"/>
    </row>
    <row r="767" spans="1:18" s="9" customFormat="1" ht="18.75" x14ac:dyDescent="0.3">
      <c r="A767" s="19"/>
      <c r="B767" s="17"/>
      <c r="C767" s="17"/>
      <c r="D767" s="17"/>
      <c r="E767" s="105"/>
      <c r="F767" s="100"/>
      <c r="G767" s="17"/>
      <c r="H767" s="17"/>
      <c r="I767" s="17"/>
      <c r="J767" s="17">
        <f t="shared" si="40"/>
        <v>11574.485718592952</v>
      </c>
      <c r="K767" s="18"/>
      <c r="L767" s="7"/>
      <c r="M767" s="7"/>
      <c r="N767" s="7"/>
      <c r="O767" s="7"/>
      <c r="P767" s="7"/>
      <c r="Q767" s="7"/>
      <c r="R767" s="7"/>
    </row>
    <row r="768" spans="1:18" ht="30" thickTop="1" thickBot="1" x14ac:dyDescent="0.5">
      <c r="A768" s="29" t="s">
        <v>9</v>
      </c>
      <c r="B768" s="30">
        <f>SUM(B6:B767)</f>
        <v>122660.6038994975</v>
      </c>
      <c r="C768" s="30"/>
      <c r="D768" s="30"/>
      <c r="E768" s="106"/>
      <c r="F768" s="101">
        <f>SUM(F6:F767)</f>
        <v>111086.11818090457</v>
      </c>
      <c r="G768" s="30"/>
      <c r="H768" s="30"/>
      <c r="I768" s="30"/>
      <c r="J768" s="30">
        <f>B768-F768</f>
        <v>11574.485718592929</v>
      </c>
      <c r="K768" s="31" t="s">
        <v>10</v>
      </c>
      <c r="L768" s="1"/>
      <c r="M768" s="1"/>
      <c r="N768" s="1"/>
      <c r="O768" s="1"/>
      <c r="P768" s="1"/>
      <c r="Q768" s="1"/>
      <c r="R768" s="1"/>
    </row>
    <row r="769" spans="1:18" ht="29.25" thickBot="1" x14ac:dyDescent="0.5">
      <c r="A769" s="32" t="s">
        <v>7</v>
      </c>
      <c r="B769" s="33">
        <f>B768-F768</f>
        <v>11574.485718592929</v>
      </c>
      <c r="C769" s="88"/>
      <c r="D769" s="88"/>
      <c r="E769" s="88"/>
      <c r="F769" s="204"/>
      <c r="G769" s="205"/>
      <c r="H769" s="205"/>
      <c r="I769" s="205"/>
      <c r="J769" s="205"/>
      <c r="K769" s="206"/>
      <c r="L769" s="1"/>
      <c r="M769" s="1"/>
      <c r="N769" s="1"/>
      <c r="O769" s="1"/>
      <c r="P769" s="1"/>
      <c r="Q769" s="1"/>
      <c r="R769" s="1"/>
    </row>
    <row r="770" spans="1:18" x14ac:dyDescent="0.45">
      <c r="P770" s="38">
        <f>N571</f>
        <v>0</v>
      </c>
      <c r="Q770" s="2" t="s">
        <v>7</v>
      </c>
    </row>
  </sheetData>
  <autoFilter ref="A7:R7" xr:uid="{C0863924-332E-4157-9854-366F3FF9F767}"/>
  <mergeCells count="9">
    <mergeCell ref="F769:K769"/>
    <mergeCell ref="A1:K1"/>
    <mergeCell ref="M1:Q1"/>
    <mergeCell ref="A2:F2"/>
    <mergeCell ref="J2:K2"/>
    <mergeCell ref="M2:O2"/>
    <mergeCell ref="O571:Q571"/>
    <mergeCell ref="G3:G4"/>
    <mergeCell ref="C3:C4"/>
  </mergeCells>
  <phoneticPr fontId="17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0325-DE8D-4B89-ABAF-8BF7084FF9EE}">
  <sheetPr>
    <tabColor theme="9" tint="0.59999389629810485"/>
  </sheetPr>
  <dimension ref="A1:L837"/>
  <sheetViews>
    <sheetView showGridLines="0" rightToLeft="1" zoomScaleNormal="100" workbookViewId="0">
      <pane xSplit="1" ySplit="5" topLeftCell="B222" activePane="bottomRight" state="frozen"/>
      <selection pane="topRight" activeCell="B1" sqref="B1"/>
      <selection pane="bottomLeft" activeCell="A6" sqref="A6"/>
      <selection pane="bottomRight" activeCell="H193" sqref="H193"/>
    </sheetView>
  </sheetViews>
  <sheetFormatPr defaultColWidth="9.140625" defaultRowHeight="28.5" x14ac:dyDescent="0.45"/>
  <cols>
    <col min="1" max="1" width="14.28515625" style="2" customWidth="1"/>
    <col min="2" max="2" width="20.28515625" style="2" customWidth="1"/>
    <col min="3" max="3" width="20" style="2" customWidth="1"/>
    <col min="4" max="4" width="20.28515625" style="2" customWidth="1"/>
    <col min="5" max="5" width="42.7109375" style="2" customWidth="1"/>
    <col min="6" max="6" width="9.140625" style="2"/>
    <col min="7" max="7" width="14.28515625" style="2" bestFit="1" customWidth="1"/>
    <col min="8" max="8" width="17" style="2" bestFit="1" customWidth="1"/>
    <col min="9" max="9" width="18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126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زبائن ورشة</v>
      </c>
      <c r="E2" s="211"/>
      <c r="F2" s="1"/>
      <c r="G2" s="212" t="s">
        <v>1</v>
      </c>
      <c r="H2" s="212"/>
      <c r="I2" s="212"/>
      <c r="J2" s="3"/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108</v>
      </c>
      <c r="I5" s="13" t="s">
        <v>109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46168</v>
      </c>
      <c r="B6" s="15">
        <v>32.22</v>
      </c>
      <c r="C6" s="15"/>
      <c r="D6" s="15">
        <f>B6-C6</f>
        <v>32.22</v>
      </c>
      <c r="E6" s="16" t="s">
        <v>196</v>
      </c>
      <c r="F6" s="7"/>
      <c r="G6" s="14">
        <v>46168</v>
      </c>
      <c r="H6" s="34">
        <v>320</v>
      </c>
      <c r="I6" s="34"/>
      <c r="J6" s="34">
        <f>H6-I6</f>
        <v>320</v>
      </c>
      <c r="K6" s="16" t="s">
        <v>196</v>
      </c>
      <c r="L6" s="7"/>
    </row>
    <row r="7" spans="1:12" s="9" customFormat="1" ht="18.75" x14ac:dyDescent="0.3">
      <c r="A7" s="14">
        <v>46168</v>
      </c>
      <c r="B7" s="17">
        <v>32.33</v>
      </c>
      <c r="C7" s="17"/>
      <c r="D7" s="17">
        <f t="shared" ref="D7:D138" si="0">D6+B7-C7</f>
        <v>64.55</v>
      </c>
      <c r="E7" s="16" t="s">
        <v>203</v>
      </c>
      <c r="F7" s="7"/>
      <c r="G7" s="14">
        <v>46168</v>
      </c>
      <c r="H7" s="35"/>
      <c r="I7" s="35">
        <v>4679</v>
      </c>
      <c r="J7" s="35">
        <f>J6+H7-I7</f>
        <v>-4359</v>
      </c>
      <c r="K7" s="16" t="s">
        <v>203</v>
      </c>
      <c r="L7" s="7"/>
    </row>
    <row r="8" spans="1:12" s="9" customFormat="1" ht="18.75" x14ac:dyDescent="0.3">
      <c r="A8" s="14">
        <v>46177</v>
      </c>
      <c r="B8" s="17">
        <v>2.5099999999999998</v>
      </c>
      <c r="C8" s="17"/>
      <c r="D8" s="17">
        <f t="shared" si="0"/>
        <v>67.06</v>
      </c>
      <c r="E8" s="16" t="s">
        <v>203</v>
      </c>
      <c r="F8" s="7"/>
      <c r="G8" s="14">
        <v>46177</v>
      </c>
      <c r="H8" s="35"/>
      <c r="I8" s="35">
        <v>357</v>
      </c>
      <c r="J8" s="35">
        <f t="shared" ref="J8:J139" si="1">J7+H8-I8</f>
        <v>-4716</v>
      </c>
      <c r="K8" s="16" t="s">
        <v>203</v>
      </c>
      <c r="L8" s="7"/>
    </row>
    <row r="9" spans="1:12" s="9" customFormat="1" ht="18.75" x14ac:dyDescent="0.3">
      <c r="A9" s="14">
        <v>46190</v>
      </c>
      <c r="B9" s="17"/>
      <c r="C9" s="17">
        <v>34.840000000000003</v>
      </c>
      <c r="D9" s="17">
        <f t="shared" si="0"/>
        <v>32.22</v>
      </c>
      <c r="E9" s="18" t="s">
        <v>317</v>
      </c>
      <c r="F9" s="7"/>
      <c r="G9" s="14">
        <v>46190</v>
      </c>
      <c r="H9" s="35">
        <v>5036</v>
      </c>
      <c r="I9" s="35"/>
      <c r="J9" s="35">
        <f t="shared" si="1"/>
        <v>320</v>
      </c>
      <c r="K9" s="18" t="s">
        <v>319</v>
      </c>
      <c r="L9" s="7"/>
    </row>
    <row r="10" spans="1:12" s="9" customFormat="1" ht="18.75" x14ac:dyDescent="0.3">
      <c r="A10" s="14">
        <v>46206</v>
      </c>
      <c r="B10" s="17">
        <v>7.14</v>
      </c>
      <c r="C10" s="17"/>
      <c r="D10" s="17">
        <f t="shared" si="0"/>
        <v>39.36</v>
      </c>
      <c r="E10" s="18" t="s">
        <v>383</v>
      </c>
      <c r="F10" s="7"/>
      <c r="G10" s="19">
        <v>46206</v>
      </c>
      <c r="H10" s="35">
        <v>1187</v>
      </c>
      <c r="I10" s="35"/>
      <c r="J10" s="35">
        <f t="shared" si="1"/>
        <v>1507</v>
      </c>
      <c r="K10" s="18" t="s">
        <v>383</v>
      </c>
      <c r="L10" s="7"/>
    </row>
    <row r="11" spans="1:12" s="9" customFormat="1" ht="18.75" x14ac:dyDescent="0.3">
      <c r="A11" s="14">
        <v>46206</v>
      </c>
      <c r="B11" s="17">
        <v>199.14</v>
      </c>
      <c r="C11" s="17"/>
      <c r="D11" s="17">
        <f t="shared" si="0"/>
        <v>238.5</v>
      </c>
      <c r="E11" s="18" t="s">
        <v>384</v>
      </c>
      <c r="F11" s="7"/>
      <c r="G11" s="19">
        <v>46206</v>
      </c>
      <c r="H11" s="35">
        <v>2912</v>
      </c>
      <c r="I11" s="35"/>
      <c r="J11" s="35">
        <f t="shared" si="1"/>
        <v>4419</v>
      </c>
      <c r="K11" s="18" t="s">
        <v>384</v>
      </c>
      <c r="L11" s="7"/>
    </row>
    <row r="12" spans="1:12" s="9" customFormat="1" ht="18.75" x14ac:dyDescent="0.3">
      <c r="A12" s="14">
        <v>46206</v>
      </c>
      <c r="B12" s="17">
        <v>790.18</v>
      </c>
      <c r="C12" s="17"/>
      <c r="D12" s="17">
        <f t="shared" si="0"/>
        <v>1028.6799999999998</v>
      </c>
      <c r="E12" s="18" t="s">
        <v>385</v>
      </c>
      <c r="F12" s="7"/>
      <c r="G12" s="19">
        <v>46206</v>
      </c>
      <c r="H12" s="35">
        <v>4320</v>
      </c>
      <c r="I12" s="35"/>
      <c r="J12" s="35">
        <f t="shared" si="1"/>
        <v>8739</v>
      </c>
      <c r="K12" s="18" t="s">
        <v>385</v>
      </c>
      <c r="L12" s="7"/>
    </row>
    <row r="13" spans="1:12" s="9" customFormat="1" ht="18.75" x14ac:dyDescent="0.3">
      <c r="A13" s="19">
        <v>46206</v>
      </c>
      <c r="B13" s="17"/>
      <c r="C13" s="17">
        <v>44.03</v>
      </c>
      <c r="D13" s="17">
        <f t="shared" si="0"/>
        <v>984.64999999999986</v>
      </c>
      <c r="E13" s="18" t="s">
        <v>386</v>
      </c>
      <c r="F13" s="7"/>
      <c r="G13" s="19">
        <v>46206</v>
      </c>
      <c r="H13" s="35">
        <v>317</v>
      </c>
      <c r="I13" s="35"/>
      <c r="J13" s="35">
        <f t="shared" si="1"/>
        <v>9056</v>
      </c>
      <c r="K13" s="18" t="s">
        <v>386</v>
      </c>
      <c r="L13" s="7"/>
    </row>
    <row r="14" spans="1:12" s="9" customFormat="1" ht="18.75" x14ac:dyDescent="0.3">
      <c r="A14" s="19">
        <v>46206</v>
      </c>
      <c r="B14" s="17"/>
      <c r="C14" s="17">
        <v>405.85</v>
      </c>
      <c r="D14" s="17">
        <f t="shared" si="0"/>
        <v>578.79999999999984</v>
      </c>
      <c r="E14" s="18" t="s">
        <v>388</v>
      </c>
      <c r="F14" s="7"/>
      <c r="G14" s="19">
        <v>46206</v>
      </c>
      <c r="H14" s="35"/>
      <c r="I14" s="35">
        <v>15255</v>
      </c>
      <c r="J14" s="35">
        <f t="shared" si="1"/>
        <v>-6199</v>
      </c>
      <c r="K14" s="18" t="s">
        <v>386</v>
      </c>
      <c r="L14" s="7"/>
    </row>
    <row r="15" spans="1:12" s="9" customFormat="1" ht="18.75" x14ac:dyDescent="0.3">
      <c r="A15" s="19">
        <v>46206</v>
      </c>
      <c r="B15" s="17"/>
      <c r="C15" s="17">
        <v>257.66000000000003</v>
      </c>
      <c r="D15" s="17">
        <f t="shared" si="0"/>
        <v>321.13999999999982</v>
      </c>
      <c r="E15" s="18" t="s">
        <v>390</v>
      </c>
      <c r="F15" s="7"/>
      <c r="G15" s="19">
        <v>46206</v>
      </c>
      <c r="H15" s="35"/>
      <c r="I15" s="35">
        <v>1000</v>
      </c>
      <c r="J15" s="35">
        <f t="shared" si="1"/>
        <v>-7199</v>
      </c>
      <c r="K15" s="18" t="s">
        <v>388</v>
      </c>
      <c r="L15" s="7"/>
    </row>
    <row r="16" spans="1:12" s="9" customFormat="1" ht="18.75" x14ac:dyDescent="0.3">
      <c r="A16" s="19">
        <v>46206</v>
      </c>
      <c r="B16" s="17"/>
      <c r="C16" s="17">
        <v>800</v>
      </c>
      <c r="D16" s="17">
        <f t="shared" si="0"/>
        <v>-478.86000000000018</v>
      </c>
      <c r="E16" s="18" t="s">
        <v>396</v>
      </c>
      <c r="F16" s="7"/>
      <c r="G16" s="19">
        <v>46206</v>
      </c>
      <c r="H16" s="35"/>
      <c r="I16" s="35">
        <v>637</v>
      </c>
      <c r="J16" s="35">
        <f t="shared" si="1"/>
        <v>-7836</v>
      </c>
      <c r="K16" s="18" t="s">
        <v>390</v>
      </c>
      <c r="L16" s="7"/>
    </row>
    <row r="17" spans="1:12" s="9" customFormat="1" ht="18.75" x14ac:dyDescent="0.3">
      <c r="A17" s="19">
        <v>46206</v>
      </c>
      <c r="B17" s="17">
        <v>508.07</v>
      </c>
      <c r="C17" s="17"/>
      <c r="D17" s="17">
        <f t="shared" si="0"/>
        <v>29.209999999999809</v>
      </c>
      <c r="E17" s="18" t="s">
        <v>398</v>
      </c>
      <c r="F17" s="7"/>
      <c r="G17" s="19">
        <v>46206</v>
      </c>
      <c r="H17" s="35">
        <v>2615</v>
      </c>
      <c r="I17" s="35"/>
      <c r="J17" s="35">
        <f t="shared" si="1"/>
        <v>-5221</v>
      </c>
      <c r="K17" s="18" t="s">
        <v>398</v>
      </c>
      <c r="L17" s="7"/>
    </row>
    <row r="18" spans="1:12" s="9" customFormat="1" ht="18.75" x14ac:dyDescent="0.3">
      <c r="A18" s="19">
        <v>46210</v>
      </c>
      <c r="B18" s="17">
        <v>9.1300000000000008</v>
      </c>
      <c r="C18" s="17"/>
      <c r="D18" s="17">
        <f t="shared" si="0"/>
        <v>38.339999999999812</v>
      </c>
      <c r="E18" s="18" t="s">
        <v>406</v>
      </c>
      <c r="F18" s="7"/>
      <c r="G18" s="19">
        <v>46209</v>
      </c>
      <c r="H18" s="35"/>
      <c r="I18" s="35">
        <v>4750</v>
      </c>
      <c r="J18" s="35">
        <f t="shared" si="1"/>
        <v>-9971</v>
      </c>
      <c r="K18" s="20" t="s">
        <v>405</v>
      </c>
      <c r="L18" s="7"/>
    </row>
    <row r="19" spans="1:12" s="9" customFormat="1" ht="18.75" x14ac:dyDescent="0.3">
      <c r="A19" s="19">
        <v>46210</v>
      </c>
      <c r="B19" s="17">
        <f>4.03+36.89</f>
        <v>40.92</v>
      </c>
      <c r="C19" s="17"/>
      <c r="D19" s="17">
        <f t="shared" si="0"/>
        <v>79.25999999999982</v>
      </c>
      <c r="E19" s="18" t="s">
        <v>408</v>
      </c>
      <c r="F19" s="7"/>
      <c r="G19" s="19">
        <v>46210</v>
      </c>
      <c r="H19" s="35">
        <v>310</v>
      </c>
      <c r="I19" s="35"/>
      <c r="J19" s="35">
        <f t="shared" si="1"/>
        <v>-9661</v>
      </c>
      <c r="K19" s="18" t="s">
        <v>406</v>
      </c>
      <c r="L19" s="7"/>
    </row>
    <row r="20" spans="1:12" s="9" customFormat="1" ht="18.75" x14ac:dyDescent="0.3">
      <c r="A20" s="19">
        <v>46210</v>
      </c>
      <c r="B20" s="17"/>
      <c r="C20" s="17">
        <v>13.81</v>
      </c>
      <c r="D20" s="17">
        <f t="shared" si="0"/>
        <v>65.449999999999818</v>
      </c>
      <c r="E20" s="18" t="s">
        <v>409</v>
      </c>
      <c r="F20" s="7"/>
      <c r="G20" s="19">
        <v>46210</v>
      </c>
      <c r="H20" s="35">
        <v>520</v>
      </c>
      <c r="I20" s="35"/>
      <c r="J20" s="35">
        <f t="shared" si="1"/>
        <v>-9141</v>
      </c>
      <c r="K20" s="18" t="s">
        <v>408</v>
      </c>
      <c r="L20" s="7"/>
    </row>
    <row r="21" spans="1:12" s="9" customFormat="1" ht="18.75" x14ac:dyDescent="0.3">
      <c r="A21" s="19">
        <v>46210</v>
      </c>
      <c r="B21" s="17"/>
      <c r="C21" s="17">
        <v>22.61</v>
      </c>
      <c r="D21" s="17">
        <f t="shared" si="0"/>
        <v>42.839999999999819</v>
      </c>
      <c r="E21" s="18" t="s">
        <v>413</v>
      </c>
      <c r="F21" s="7"/>
      <c r="G21" s="19">
        <v>46210</v>
      </c>
      <c r="H21" s="35">
        <v>313</v>
      </c>
      <c r="I21" s="35"/>
      <c r="J21" s="35">
        <f t="shared" si="1"/>
        <v>-8828</v>
      </c>
      <c r="K21" s="18" t="s">
        <v>408</v>
      </c>
      <c r="L21" s="7"/>
    </row>
    <row r="22" spans="1:12" s="9" customFormat="1" ht="18.75" x14ac:dyDescent="0.3">
      <c r="A22" s="19">
        <v>46211</v>
      </c>
      <c r="B22" s="17"/>
      <c r="C22" s="17">
        <v>1000</v>
      </c>
      <c r="D22" s="17">
        <f t="shared" si="0"/>
        <v>-957.1600000000002</v>
      </c>
      <c r="E22" s="18" t="s">
        <v>317</v>
      </c>
      <c r="F22" s="7"/>
      <c r="G22" s="19">
        <v>46210</v>
      </c>
      <c r="H22" s="35">
        <v>605</v>
      </c>
      <c r="I22" s="35"/>
      <c r="J22" s="35">
        <f t="shared" si="1"/>
        <v>-8223</v>
      </c>
      <c r="K22" s="18" t="s">
        <v>409</v>
      </c>
      <c r="L22" s="7"/>
    </row>
    <row r="23" spans="1:12" s="9" customFormat="1" ht="18.75" x14ac:dyDescent="0.3">
      <c r="A23" s="19">
        <v>46211</v>
      </c>
      <c r="B23" s="17"/>
      <c r="C23" s="17">
        <v>26.71</v>
      </c>
      <c r="D23" s="17">
        <f t="shared" si="0"/>
        <v>-983.87000000000023</v>
      </c>
      <c r="E23" s="18" t="s">
        <v>415</v>
      </c>
      <c r="F23" s="7"/>
      <c r="G23" s="19">
        <v>46210</v>
      </c>
      <c r="H23" s="35"/>
      <c r="I23" s="35">
        <v>90</v>
      </c>
      <c r="J23" s="35">
        <f t="shared" si="1"/>
        <v>-8313</v>
      </c>
      <c r="K23" s="18" t="s">
        <v>413</v>
      </c>
      <c r="L23" s="7"/>
    </row>
    <row r="24" spans="1:12" s="9" customFormat="1" ht="18.75" x14ac:dyDescent="0.3">
      <c r="A24" s="19">
        <v>46211</v>
      </c>
      <c r="B24" s="17"/>
      <c r="C24" s="17">
        <f>152.81+2.87</f>
        <v>155.68</v>
      </c>
      <c r="D24" s="17">
        <f t="shared" si="0"/>
        <v>-1139.5500000000002</v>
      </c>
      <c r="E24" s="18" t="s">
        <v>415</v>
      </c>
      <c r="F24" s="7"/>
      <c r="G24" s="19">
        <v>46211</v>
      </c>
      <c r="H24" s="35"/>
      <c r="I24" s="35">
        <v>607</v>
      </c>
      <c r="J24" s="35">
        <f t="shared" si="1"/>
        <v>-8920</v>
      </c>
      <c r="K24" s="18" t="s">
        <v>415</v>
      </c>
      <c r="L24" s="7"/>
    </row>
    <row r="25" spans="1:12" s="9" customFormat="1" ht="18.75" x14ac:dyDescent="0.3">
      <c r="A25" s="19">
        <v>46211</v>
      </c>
      <c r="B25" s="17">
        <v>1208.74</v>
      </c>
      <c r="C25" s="17"/>
      <c r="D25" s="17">
        <f t="shared" si="0"/>
        <v>69.189999999999827</v>
      </c>
      <c r="E25" s="18" t="s">
        <v>419</v>
      </c>
      <c r="F25" s="7"/>
      <c r="G25" s="19">
        <v>46212</v>
      </c>
      <c r="H25" s="35">
        <v>3128</v>
      </c>
      <c r="I25" s="35"/>
      <c r="J25" s="35">
        <f t="shared" si="1"/>
        <v>-5792</v>
      </c>
      <c r="K25" s="18" t="s">
        <v>424</v>
      </c>
      <c r="L25" s="7"/>
    </row>
    <row r="26" spans="1:12" s="9" customFormat="1" ht="18.75" x14ac:dyDescent="0.3">
      <c r="A26" s="19">
        <v>46212</v>
      </c>
      <c r="B26" s="17"/>
      <c r="C26" s="17"/>
      <c r="D26" s="17">
        <f t="shared" si="0"/>
        <v>69.189999999999827</v>
      </c>
      <c r="E26" s="18" t="s">
        <v>424</v>
      </c>
      <c r="F26" s="7"/>
      <c r="G26" s="19">
        <v>46212</v>
      </c>
      <c r="H26" s="35">
        <v>3169</v>
      </c>
      <c r="I26" s="35"/>
      <c r="J26" s="35">
        <f t="shared" si="1"/>
        <v>-2623</v>
      </c>
      <c r="K26" s="18" t="s">
        <v>425</v>
      </c>
      <c r="L26" s="7"/>
    </row>
    <row r="27" spans="1:12" s="9" customFormat="1" ht="18.75" x14ac:dyDescent="0.3">
      <c r="A27" s="19">
        <v>46213</v>
      </c>
      <c r="B27" s="17">
        <v>11.15</v>
      </c>
      <c r="C27" s="17"/>
      <c r="D27" s="17">
        <f t="shared" si="0"/>
        <v>80.339999999999833</v>
      </c>
      <c r="E27" s="18" t="s">
        <v>428</v>
      </c>
      <c r="F27" s="7"/>
      <c r="G27" s="19">
        <v>46212</v>
      </c>
      <c r="H27" s="35">
        <v>8703</v>
      </c>
      <c r="I27" s="35"/>
      <c r="J27" s="35">
        <f t="shared" si="1"/>
        <v>6080</v>
      </c>
      <c r="K27" s="18" t="s">
        <v>425</v>
      </c>
      <c r="L27" s="7"/>
    </row>
    <row r="28" spans="1:12" s="9" customFormat="1" ht="18.75" x14ac:dyDescent="0.3">
      <c r="A28" s="19">
        <v>46213</v>
      </c>
      <c r="B28" s="17">
        <v>8.8699999999999992</v>
      </c>
      <c r="C28" s="17"/>
      <c r="D28" s="17">
        <f t="shared" si="0"/>
        <v>89.209999999999837</v>
      </c>
      <c r="E28" s="18" t="s">
        <v>429</v>
      </c>
      <c r="F28" s="7"/>
      <c r="G28" s="19">
        <v>46212</v>
      </c>
      <c r="H28" s="35">
        <v>10000</v>
      </c>
      <c r="I28" s="35"/>
      <c r="J28" s="35">
        <f t="shared" si="1"/>
        <v>16080</v>
      </c>
      <c r="K28" s="18" t="s">
        <v>427</v>
      </c>
      <c r="L28" s="7"/>
    </row>
    <row r="29" spans="1:12" s="9" customFormat="1" ht="18.75" x14ac:dyDescent="0.3">
      <c r="A29" s="19">
        <v>46216</v>
      </c>
      <c r="B29" s="17">
        <v>568.92999999999995</v>
      </c>
      <c r="C29" s="17"/>
      <c r="D29" s="17">
        <f t="shared" si="0"/>
        <v>658.13999999999976</v>
      </c>
      <c r="E29" s="18" t="s">
        <v>437</v>
      </c>
      <c r="F29" s="7"/>
      <c r="G29" s="19">
        <v>46213</v>
      </c>
      <c r="H29" s="35">
        <v>65</v>
      </c>
      <c r="I29" s="35"/>
      <c r="J29" s="35">
        <f t="shared" si="1"/>
        <v>16145</v>
      </c>
      <c r="K29" s="18" t="s">
        <v>428</v>
      </c>
      <c r="L29" s="7"/>
    </row>
    <row r="30" spans="1:12" s="9" customFormat="1" ht="18.75" x14ac:dyDescent="0.3">
      <c r="A30" s="19">
        <v>46216</v>
      </c>
      <c r="B30" s="17"/>
      <c r="C30" s="17">
        <v>2.456</v>
      </c>
      <c r="D30" s="17">
        <f t="shared" si="0"/>
        <v>655.68399999999974</v>
      </c>
      <c r="E30" s="18" t="s">
        <v>439</v>
      </c>
      <c r="F30" s="7"/>
      <c r="G30" s="19">
        <v>46213</v>
      </c>
      <c r="H30" s="35">
        <v>65</v>
      </c>
      <c r="I30" s="35"/>
      <c r="J30" s="35">
        <f t="shared" si="1"/>
        <v>16210</v>
      </c>
      <c r="K30" s="18" t="s">
        <v>429</v>
      </c>
      <c r="L30" s="7"/>
    </row>
    <row r="31" spans="1:12" s="9" customFormat="1" ht="18.75" x14ac:dyDescent="0.3">
      <c r="A31" s="19">
        <v>46217</v>
      </c>
      <c r="B31" s="17"/>
      <c r="C31" s="17">
        <v>2000</v>
      </c>
      <c r="D31" s="17">
        <f t="shared" si="0"/>
        <v>-1344.3160000000003</v>
      </c>
      <c r="E31" s="18" t="s">
        <v>317</v>
      </c>
      <c r="F31" s="7"/>
      <c r="G31" s="19">
        <v>46216</v>
      </c>
      <c r="H31" s="35">
        <v>4150</v>
      </c>
      <c r="I31" s="35"/>
      <c r="J31" s="35">
        <f t="shared" si="1"/>
        <v>20360</v>
      </c>
      <c r="K31" s="18" t="s">
        <v>437</v>
      </c>
      <c r="L31" s="7"/>
    </row>
    <row r="32" spans="1:12" s="9" customFormat="1" ht="18.75" x14ac:dyDescent="0.3">
      <c r="A32" s="19">
        <v>46218</v>
      </c>
      <c r="B32" s="17">
        <v>2000</v>
      </c>
      <c r="C32" s="17"/>
      <c r="D32" s="17">
        <f t="shared" si="0"/>
        <v>655.68399999999974</v>
      </c>
      <c r="E32" s="18" t="s">
        <v>459</v>
      </c>
      <c r="F32" s="7"/>
      <c r="G32" s="19">
        <v>46216</v>
      </c>
      <c r="H32" s="35"/>
      <c r="I32" s="35">
        <v>297</v>
      </c>
      <c r="J32" s="35">
        <f t="shared" si="1"/>
        <v>20063</v>
      </c>
      <c r="K32" s="18" t="s">
        <v>439</v>
      </c>
      <c r="L32" s="7"/>
    </row>
    <row r="33" spans="1:12" s="9" customFormat="1" ht="18.75" x14ac:dyDescent="0.3">
      <c r="A33" s="19">
        <v>46220</v>
      </c>
      <c r="B33" s="17"/>
      <c r="C33" s="17">
        <v>11.15</v>
      </c>
      <c r="D33" s="17">
        <f t="shared" si="0"/>
        <v>644.53399999999976</v>
      </c>
      <c r="E33" s="18" t="s">
        <v>458</v>
      </c>
      <c r="F33" s="7"/>
      <c r="G33" s="19">
        <v>46216</v>
      </c>
      <c r="H33" s="35"/>
      <c r="I33" s="35">
        <v>10000</v>
      </c>
      <c r="J33" s="35">
        <f t="shared" si="1"/>
        <v>10063</v>
      </c>
      <c r="K33" s="18" t="s">
        <v>427</v>
      </c>
      <c r="L33" s="7"/>
    </row>
    <row r="34" spans="1:12" s="9" customFormat="1" ht="18.75" x14ac:dyDescent="0.3">
      <c r="A34" s="19">
        <v>46220</v>
      </c>
      <c r="B34" s="17">
        <v>505.42</v>
      </c>
      <c r="C34" s="17"/>
      <c r="D34" s="17">
        <f t="shared" si="0"/>
        <v>1149.9539999999997</v>
      </c>
      <c r="E34" s="18" t="s">
        <v>460</v>
      </c>
      <c r="F34" s="7"/>
      <c r="G34" s="19">
        <v>46220</v>
      </c>
      <c r="H34" s="35"/>
      <c r="I34" s="35">
        <v>65</v>
      </c>
      <c r="J34" s="35">
        <f t="shared" si="1"/>
        <v>9998</v>
      </c>
      <c r="K34" s="18" t="s">
        <v>458</v>
      </c>
      <c r="L34" s="7"/>
    </row>
    <row r="35" spans="1:12" s="9" customFormat="1" ht="18.75" x14ac:dyDescent="0.3">
      <c r="A35" s="19">
        <v>46220</v>
      </c>
      <c r="B35" s="17">
        <v>151.07</v>
      </c>
      <c r="C35" s="17"/>
      <c r="D35" s="17">
        <f t="shared" si="0"/>
        <v>1301.0239999999997</v>
      </c>
      <c r="E35" s="18" t="s">
        <v>461</v>
      </c>
      <c r="F35" s="7"/>
      <c r="G35" s="19">
        <v>46220</v>
      </c>
      <c r="H35" s="35">
        <v>3816</v>
      </c>
      <c r="I35" s="35"/>
      <c r="J35" s="35">
        <f t="shared" si="1"/>
        <v>13814</v>
      </c>
      <c r="K35" s="18" t="s">
        <v>460</v>
      </c>
      <c r="L35" s="7"/>
    </row>
    <row r="36" spans="1:12" s="9" customFormat="1" ht="18.75" x14ac:dyDescent="0.3">
      <c r="A36" s="19">
        <v>46220</v>
      </c>
      <c r="B36" s="17"/>
      <c r="C36" s="17">
        <v>91.29</v>
      </c>
      <c r="D36" s="17">
        <f t="shared" si="0"/>
        <v>1209.7339999999997</v>
      </c>
      <c r="E36" s="18" t="s">
        <v>463</v>
      </c>
      <c r="F36" s="7"/>
      <c r="G36" s="19">
        <v>46220</v>
      </c>
      <c r="H36" s="35">
        <v>1029</v>
      </c>
      <c r="I36" s="35"/>
      <c r="J36" s="35">
        <f t="shared" si="1"/>
        <v>14843</v>
      </c>
      <c r="K36" s="18" t="s">
        <v>461</v>
      </c>
      <c r="L36" s="7"/>
    </row>
    <row r="37" spans="1:12" s="9" customFormat="1" ht="18.75" x14ac:dyDescent="0.3">
      <c r="A37" s="19">
        <v>46220</v>
      </c>
      <c r="B37" s="17"/>
      <c r="C37" s="17">
        <v>93.07</v>
      </c>
      <c r="D37" s="17">
        <f t="shared" si="0"/>
        <v>1116.6639999999998</v>
      </c>
      <c r="E37" s="18" t="s">
        <v>464</v>
      </c>
      <c r="F37" s="7"/>
      <c r="G37" s="19">
        <v>46220</v>
      </c>
      <c r="H37" s="35"/>
      <c r="I37" s="35">
        <v>718</v>
      </c>
      <c r="J37" s="35">
        <f t="shared" si="1"/>
        <v>14125</v>
      </c>
      <c r="K37" s="18" t="s">
        <v>463</v>
      </c>
      <c r="L37" s="7"/>
    </row>
    <row r="38" spans="1:12" s="9" customFormat="1" ht="18.75" x14ac:dyDescent="0.3">
      <c r="A38" s="19">
        <v>46220</v>
      </c>
      <c r="B38" s="17"/>
      <c r="C38" s="17">
        <v>77.209999999999994</v>
      </c>
      <c r="D38" s="17">
        <f t="shared" si="0"/>
        <v>1039.4539999999997</v>
      </c>
      <c r="E38" s="18" t="s">
        <v>464</v>
      </c>
      <c r="F38" s="7"/>
      <c r="G38" s="19">
        <v>46220</v>
      </c>
      <c r="H38" s="35"/>
      <c r="I38" s="35">
        <v>679</v>
      </c>
      <c r="J38" s="35">
        <f t="shared" si="1"/>
        <v>13446</v>
      </c>
      <c r="K38" s="18" t="s">
        <v>464</v>
      </c>
      <c r="L38" s="7"/>
    </row>
    <row r="39" spans="1:12" s="9" customFormat="1" ht="18.75" x14ac:dyDescent="0.3">
      <c r="A39" s="19">
        <v>46220</v>
      </c>
      <c r="B39" s="17"/>
      <c r="C39" s="17">
        <v>30.76</v>
      </c>
      <c r="D39" s="17">
        <f t="shared" si="0"/>
        <v>1008.6939999999997</v>
      </c>
      <c r="E39" s="18" t="s">
        <v>470</v>
      </c>
      <c r="F39" s="7"/>
      <c r="G39" s="19">
        <v>46220</v>
      </c>
      <c r="H39" s="35"/>
      <c r="I39" s="35">
        <v>3224</v>
      </c>
      <c r="J39" s="35">
        <f t="shared" si="1"/>
        <v>10222</v>
      </c>
      <c r="K39" s="18" t="s">
        <v>470</v>
      </c>
      <c r="L39" s="7"/>
    </row>
    <row r="40" spans="1:12" s="9" customFormat="1" ht="18.75" x14ac:dyDescent="0.3">
      <c r="A40" s="19">
        <v>46220</v>
      </c>
      <c r="B40" s="17"/>
      <c r="C40" s="17">
        <v>310.60000000000002</v>
      </c>
      <c r="D40" s="17">
        <f t="shared" si="0"/>
        <v>698.09399999999971</v>
      </c>
      <c r="E40" s="18" t="s">
        <v>471</v>
      </c>
      <c r="F40" s="7"/>
      <c r="G40" s="19">
        <v>46220</v>
      </c>
      <c r="H40" s="35"/>
      <c r="I40" s="35">
        <v>2266</v>
      </c>
      <c r="J40" s="35">
        <f t="shared" si="1"/>
        <v>7956</v>
      </c>
      <c r="K40" s="18" t="s">
        <v>471</v>
      </c>
      <c r="L40" s="7"/>
    </row>
    <row r="41" spans="1:12" s="9" customFormat="1" ht="18.75" x14ac:dyDescent="0.3">
      <c r="A41" s="19">
        <v>46220</v>
      </c>
      <c r="B41" s="17">
        <v>301.79000000000002</v>
      </c>
      <c r="C41" s="17"/>
      <c r="D41" s="17">
        <f t="shared" si="0"/>
        <v>999.88399999999979</v>
      </c>
      <c r="E41" s="18" t="s">
        <v>472</v>
      </c>
      <c r="F41" s="7"/>
      <c r="G41" s="19">
        <v>46220</v>
      </c>
      <c r="H41" s="35">
        <v>1298</v>
      </c>
      <c r="I41" s="35"/>
      <c r="J41" s="35">
        <f t="shared" si="1"/>
        <v>9254</v>
      </c>
      <c r="K41" s="18" t="s">
        <v>472</v>
      </c>
      <c r="L41" s="7"/>
    </row>
    <row r="42" spans="1:12" s="9" customFormat="1" ht="18.75" x14ac:dyDescent="0.3">
      <c r="A42" s="19">
        <v>46220</v>
      </c>
      <c r="B42" s="17">
        <v>257.69</v>
      </c>
      <c r="C42" s="17"/>
      <c r="D42" s="17">
        <f t="shared" si="0"/>
        <v>1257.5739999999998</v>
      </c>
      <c r="E42" s="18" t="s">
        <v>473</v>
      </c>
      <c r="F42" s="7"/>
      <c r="G42" s="19">
        <v>46220</v>
      </c>
      <c r="H42" s="35">
        <v>1952</v>
      </c>
      <c r="I42" s="35"/>
      <c r="J42" s="35">
        <f t="shared" si="1"/>
        <v>11206</v>
      </c>
      <c r="K42" s="18" t="s">
        <v>473</v>
      </c>
      <c r="L42" s="7"/>
    </row>
    <row r="43" spans="1:12" s="9" customFormat="1" ht="18.75" x14ac:dyDescent="0.3">
      <c r="A43" s="19">
        <v>46223</v>
      </c>
      <c r="B43" s="17"/>
      <c r="C43" s="17">
        <v>258.33</v>
      </c>
      <c r="D43" s="17">
        <f t="shared" si="0"/>
        <v>999.24399999999991</v>
      </c>
      <c r="E43" s="18" t="s">
        <v>475</v>
      </c>
      <c r="F43" s="7"/>
      <c r="G43" s="19">
        <v>46220</v>
      </c>
      <c r="H43" s="35">
        <v>18</v>
      </c>
      <c r="I43" s="35"/>
      <c r="J43" s="35">
        <f t="shared" si="1"/>
        <v>11224</v>
      </c>
      <c r="K43" s="18" t="s">
        <v>474</v>
      </c>
      <c r="L43" s="7"/>
    </row>
    <row r="44" spans="1:12" s="9" customFormat="1" ht="18.75" x14ac:dyDescent="0.3">
      <c r="A44" s="19">
        <v>46223</v>
      </c>
      <c r="B44" s="17">
        <v>3.63</v>
      </c>
      <c r="C44" s="17"/>
      <c r="D44" s="17">
        <f t="shared" si="0"/>
        <v>1002.8739999999999</v>
      </c>
      <c r="E44" s="18" t="s">
        <v>478</v>
      </c>
      <c r="F44" s="7"/>
      <c r="G44" s="19">
        <v>46223</v>
      </c>
      <c r="H44" s="35"/>
      <c r="I44" s="35">
        <v>1881</v>
      </c>
      <c r="J44" s="35">
        <f t="shared" si="1"/>
        <v>9343</v>
      </c>
      <c r="K44" s="18" t="s">
        <v>475</v>
      </c>
      <c r="L44" s="7"/>
    </row>
    <row r="45" spans="1:12" s="9" customFormat="1" ht="18.75" x14ac:dyDescent="0.3">
      <c r="A45" s="19">
        <v>46223</v>
      </c>
      <c r="B45" s="17"/>
      <c r="C45" s="17">
        <v>117.36</v>
      </c>
      <c r="D45" s="17">
        <f t="shared" si="0"/>
        <v>885.5139999999999</v>
      </c>
      <c r="E45" s="18" t="s">
        <v>485</v>
      </c>
      <c r="F45" s="7"/>
      <c r="G45" s="19">
        <v>46223</v>
      </c>
      <c r="H45" s="35">
        <v>365</v>
      </c>
      <c r="I45" s="35"/>
      <c r="J45" s="35">
        <f t="shared" si="1"/>
        <v>9708</v>
      </c>
      <c r="K45" s="18" t="s">
        <v>478</v>
      </c>
      <c r="L45" s="7"/>
    </row>
    <row r="46" spans="1:12" s="9" customFormat="1" ht="18.75" x14ac:dyDescent="0.3">
      <c r="A46" s="19">
        <v>46226</v>
      </c>
      <c r="B46" s="17">
        <v>544.88</v>
      </c>
      <c r="C46" s="17"/>
      <c r="D46" s="17">
        <f t="shared" si="0"/>
        <v>1430.3939999999998</v>
      </c>
      <c r="E46" s="18" t="s">
        <v>504</v>
      </c>
      <c r="F46" s="7"/>
      <c r="G46" s="19">
        <v>46226</v>
      </c>
      <c r="H46" s="35">
        <v>3731</v>
      </c>
      <c r="I46" s="35"/>
      <c r="J46" s="35">
        <f t="shared" si="1"/>
        <v>13439</v>
      </c>
      <c r="K46" s="18" t="s">
        <v>504</v>
      </c>
      <c r="L46" s="7"/>
    </row>
    <row r="47" spans="1:12" s="9" customFormat="1" ht="18.75" x14ac:dyDescent="0.3">
      <c r="A47" s="19">
        <v>46226</v>
      </c>
      <c r="B47" s="17"/>
      <c r="C47" s="17">
        <v>511.3</v>
      </c>
      <c r="D47" s="17">
        <f t="shared" si="0"/>
        <v>919.09399999999982</v>
      </c>
      <c r="E47" s="18" t="s">
        <v>505</v>
      </c>
      <c r="F47" s="7"/>
      <c r="G47" s="19">
        <v>46226</v>
      </c>
      <c r="H47" s="35"/>
      <c r="I47" s="35">
        <f>4000-779</f>
        <v>3221</v>
      </c>
      <c r="J47" s="35">
        <f t="shared" si="1"/>
        <v>10218</v>
      </c>
      <c r="K47" s="18" t="s">
        <v>505</v>
      </c>
      <c r="L47" s="7"/>
    </row>
    <row r="48" spans="1:12" s="9" customFormat="1" ht="18.75" x14ac:dyDescent="0.3">
      <c r="A48" s="19">
        <v>46226</v>
      </c>
      <c r="B48" s="17">
        <v>71.02</v>
      </c>
      <c r="C48" s="17"/>
      <c r="D48" s="17">
        <f t="shared" si="0"/>
        <v>990.11399999999981</v>
      </c>
      <c r="E48" s="18" t="s">
        <v>506</v>
      </c>
      <c r="F48" s="7"/>
      <c r="G48" s="19">
        <v>46226</v>
      </c>
      <c r="H48" s="35">
        <v>469</v>
      </c>
      <c r="I48" s="35"/>
      <c r="J48" s="35">
        <f t="shared" si="1"/>
        <v>10687</v>
      </c>
      <c r="K48" s="18" t="s">
        <v>506</v>
      </c>
      <c r="L48" s="7"/>
    </row>
    <row r="49" spans="1:12" s="9" customFormat="1" ht="18.75" x14ac:dyDescent="0.3">
      <c r="A49" s="19">
        <v>46226</v>
      </c>
      <c r="B49" s="17">
        <v>31.52</v>
      </c>
      <c r="C49" s="17"/>
      <c r="D49" s="17">
        <f t="shared" si="0"/>
        <v>1021.6339999999998</v>
      </c>
      <c r="E49" s="18" t="s">
        <v>507</v>
      </c>
      <c r="F49" s="7"/>
      <c r="G49" s="19">
        <v>46226</v>
      </c>
      <c r="H49" s="35">
        <v>475</v>
      </c>
      <c r="I49" s="35"/>
      <c r="J49" s="35">
        <f t="shared" si="1"/>
        <v>11162</v>
      </c>
      <c r="K49" s="18" t="s">
        <v>507</v>
      </c>
      <c r="L49" s="7"/>
    </row>
    <row r="50" spans="1:12" s="9" customFormat="1" ht="18.75" x14ac:dyDescent="0.3">
      <c r="A50" s="19">
        <v>46226</v>
      </c>
      <c r="B50" s="17">
        <v>49.78</v>
      </c>
      <c r="C50" s="17"/>
      <c r="D50" s="17">
        <f t="shared" si="0"/>
        <v>1071.4139999999998</v>
      </c>
      <c r="E50" s="18" t="s">
        <v>508</v>
      </c>
      <c r="F50" s="7"/>
      <c r="G50" s="19">
        <v>46226</v>
      </c>
      <c r="H50" s="35">
        <v>363</v>
      </c>
      <c r="I50" s="35"/>
      <c r="J50" s="35">
        <f t="shared" si="1"/>
        <v>11525</v>
      </c>
      <c r="K50" s="18" t="s">
        <v>508</v>
      </c>
      <c r="L50" s="7"/>
    </row>
    <row r="51" spans="1:12" s="9" customFormat="1" ht="18.75" x14ac:dyDescent="0.3">
      <c r="A51" s="19">
        <v>46230</v>
      </c>
      <c r="B51" s="17">
        <v>110.87</v>
      </c>
      <c r="C51" s="17"/>
      <c r="D51" s="17">
        <f t="shared" si="0"/>
        <v>1182.2839999999997</v>
      </c>
      <c r="E51" s="18" t="s">
        <v>512</v>
      </c>
      <c r="F51" s="7"/>
      <c r="G51" s="19">
        <v>46230</v>
      </c>
      <c r="H51" s="35">
        <v>809</v>
      </c>
      <c r="I51" s="35"/>
      <c r="J51" s="35">
        <f t="shared" si="1"/>
        <v>12334</v>
      </c>
      <c r="K51" s="18" t="s">
        <v>512</v>
      </c>
      <c r="L51" s="7"/>
    </row>
    <row r="52" spans="1:12" s="9" customFormat="1" ht="18.75" x14ac:dyDescent="0.3">
      <c r="A52" s="19">
        <v>46230</v>
      </c>
      <c r="B52" s="17">
        <v>3.78</v>
      </c>
      <c r="C52" s="17"/>
      <c r="D52" s="17">
        <f t="shared" si="0"/>
        <v>1186.0639999999996</v>
      </c>
      <c r="E52" s="18" t="s">
        <v>513</v>
      </c>
      <c r="F52" s="7"/>
      <c r="G52" s="19">
        <v>46230</v>
      </c>
      <c r="H52" s="35">
        <v>28</v>
      </c>
      <c r="I52" s="35"/>
      <c r="J52" s="35">
        <f t="shared" si="1"/>
        <v>12362</v>
      </c>
      <c r="K52" s="18" t="s">
        <v>513</v>
      </c>
      <c r="L52" s="7"/>
    </row>
    <row r="53" spans="1:12" s="9" customFormat="1" ht="18.75" x14ac:dyDescent="0.3">
      <c r="A53" s="19">
        <v>46230</v>
      </c>
      <c r="B53" s="17">
        <v>147.77000000000001</v>
      </c>
      <c r="C53" s="17"/>
      <c r="D53" s="17">
        <f t="shared" si="0"/>
        <v>1333.8339999999996</v>
      </c>
      <c r="E53" s="18" t="s">
        <v>514</v>
      </c>
      <c r="F53" s="7"/>
      <c r="G53" s="19">
        <v>46230</v>
      </c>
      <c r="H53" s="35">
        <v>167</v>
      </c>
      <c r="I53" s="35"/>
      <c r="J53" s="35">
        <f t="shared" si="1"/>
        <v>12529</v>
      </c>
      <c r="K53" s="18" t="s">
        <v>514</v>
      </c>
      <c r="L53" s="7"/>
    </row>
    <row r="54" spans="1:12" s="9" customFormat="1" ht="18.75" x14ac:dyDescent="0.3">
      <c r="A54" s="19">
        <v>46230</v>
      </c>
      <c r="B54" s="17"/>
      <c r="C54" s="17">
        <v>52.56</v>
      </c>
      <c r="D54" s="17">
        <f t="shared" si="0"/>
        <v>1281.2739999999997</v>
      </c>
      <c r="E54" s="18" t="s">
        <v>515</v>
      </c>
      <c r="F54" s="7"/>
      <c r="G54" s="19">
        <v>46230</v>
      </c>
      <c r="H54" s="35">
        <v>1445</v>
      </c>
      <c r="I54" s="35"/>
      <c r="J54" s="35">
        <f t="shared" si="1"/>
        <v>13974</v>
      </c>
      <c r="K54" s="18" t="s">
        <v>515</v>
      </c>
      <c r="L54" s="7"/>
    </row>
    <row r="55" spans="1:12" s="9" customFormat="1" ht="18.75" x14ac:dyDescent="0.3">
      <c r="A55" s="19">
        <v>46230</v>
      </c>
      <c r="B55" s="17"/>
      <c r="C55" s="17">
        <v>258.69</v>
      </c>
      <c r="D55" s="17">
        <f t="shared" si="0"/>
        <v>1022.5839999999996</v>
      </c>
      <c r="E55" s="18" t="s">
        <v>516</v>
      </c>
      <c r="F55" s="7"/>
      <c r="G55" s="19">
        <v>46230</v>
      </c>
      <c r="H55" s="35">
        <v>1885</v>
      </c>
      <c r="I55" s="35"/>
      <c r="J55" s="35">
        <f t="shared" si="1"/>
        <v>15859</v>
      </c>
      <c r="K55" s="18" t="s">
        <v>516</v>
      </c>
      <c r="L55" s="7"/>
    </row>
    <row r="56" spans="1:12" s="9" customFormat="1" ht="18.75" x14ac:dyDescent="0.3">
      <c r="A56" s="19">
        <v>46230</v>
      </c>
      <c r="B56" s="17">
        <v>279.36</v>
      </c>
      <c r="C56" s="17"/>
      <c r="D56" s="17">
        <f t="shared" si="0"/>
        <v>1301.9439999999995</v>
      </c>
      <c r="E56" s="18" t="s">
        <v>516</v>
      </c>
      <c r="F56" s="7"/>
      <c r="G56" s="19">
        <v>46231</v>
      </c>
      <c r="H56" s="35">
        <v>312</v>
      </c>
      <c r="I56" s="35"/>
      <c r="J56" s="35">
        <f t="shared" si="1"/>
        <v>16171</v>
      </c>
      <c r="K56" s="18" t="s">
        <v>518</v>
      </c>
      <c r="L56" s="7"/>
    </row>
    <row r="57" spans="1:12" s="9" customFormat="1" ht="18.75" x14ac:dyDescent="0.3">
      <c r="A57" s="19">
        <v>46231</v>
      </c>
      <c r="B57" s="17">
        <v>62.73</v>
      </c>
      <c r="C57" s="17"/>
      <c r="D57" s="17">
        <f t="shared" si="0"/>
        <v>1364.6739999999995</v>
      </c>
      <c r="E57" s="18" t="s">
        <v>518</v>
      </c>
      <c r="F57" s="7"/>
      <c r="G57" s="19">
        <v>46231</v>
      </c>
      <c r="H57" s="35"/>
      <c r="I57" s="35">
        <v>360</v>
      </c>
      <c r="J57" s="35">
        <f t="shared" si="1"/>
        <v>15811</v>
      </c>
      <c r="K57" s="18" t="s">
        <v>521</v>
      </c>
      <c r="L57" s="7"/>
    </row>
    <row r="58" spans="1:12" s="9" customFormat="1" ht="18.75" x14ac:dyDescent="0.3">
      <c r="A58" s="19">
        <v>46231</v>
      </c>
      <c r="B58" s="17"/>
      <c r="C58" s="17">
        <v>49.78</v>
      </c>
      <c r="D58" s="17">
        <f t="shared" si="0"/>
        <v>1314.8939999999996</v>
      </c>
      <c r="E58" s="18" t="s">
        <v>521</v>
      </c>
      <c r="F58" s="7"/>
      <c r="G58" s="19">
        <v>46231</v>
      </c>
      <c r="H58" s="35"/>
      <c r="I58" s="35">
        <v>2600</v>
      </c>
      <c r="J58" s="35">
        <f t="shared" si="1"/>
        <v>13211</v>
      </c>
      <c r="K58" s="18" t="s">
        <v>524</v>
      </c>
      <c r="L58" s="7"/>
    </row>
    <row r="59" spans="1:12" s="9" customFormat="1" ht="18.75" x14ac:dyDescent="0.3">
      <c r="A59" s="19">
        <v>46231</v>
      </c>
      <c r="B59" s="17"/>
      <c r="C59" s="17">
        <v>139.36000000000001</v>
      </c>
      <c r="D59" s="17">
        <f t="shared" si="0"/>
        <v>1175.5339999999997</v>
      </c>
      <c r="E59" s="18" t="s">
        <v>524</v>
      </c>
      <c r="F59" s="7"/>
      <c r="G59" s="19">
        <v>46231</v>
      </c>
      <c r="H59" s="35"/>
      <c r="I59" s="35">
        <v>503</v>
      </c>
      <c r="J59" s="35">
        <f t="shared" si="1"/>
        <v>12708</v>
      </c>
      <c r="K59" s="18" t="s">
        <v>525</v>
      </c>
      <c r="L59" s="7"/>
    </row>
    <row r="60" spans="1:12" s="9" customFormat="1" ht="18.75" x14ac:dyDescent="0.3">
      <c r="A60" s="19">
        <v>46231</v>
      </c>
      <c r="B60" s="17"/>
      <c r="C60" s="17">
        <v>22.38</v>
      </c>
      <c r="D60" s="17">
        <f t="shared" si="0"/>
        <v>1153.1539999999995</v>
      </c>
      <c r="E60" s="18" t="s">
        <v>525</v>
      </c>
      <c r="F60" s="7"/>
      <c r="G60" s="19">
        <v>46237</v>
      </c>
      <c r="H60" s="35">
        <v>559</v>
      </c>
      <c r="I60" s="35"/>
      <c r="J60" s="35">
        <f t="shared" si="1"/>
        <v>13267</v>
      </c>
      <c r="K60" s="18" t="s">
        <v>535</v>
      </c>
      <c r="L60" s="7"/>
    </row>
    <row r="61" spans="1:12" s="9" customFormat="1" ht="18.75" x14ac:dyDescent="0.3">
      <c r="A61" s="19">
        <v>46237</v>
      </c>
      <c r="B61" s="17"/>
      <c r="C61" s="17">
        <v>260.77999999999997</v>
      </c>
      <c r="D61" s="17">
        <f t="shared" si="0"/>
        <v>892.37399999999957</v>
      </c>
      <c r="E61" s="18" t="s">
        <v>535</v>
      </c>
      <c r="F61" s="7"/>
      <c r="G61" s="19">
        <v>46237</v>
      </c>
      <c r="H61" s="35"/>
      <c r="I61" s="35">
        <v>445</v>
      </c>
      <c r="J61" s="35">
        <f t="shared" si="1"/>
        <v>12822</v>
      </c>
      <c r="K61" s="18" t="s">
        <v>537</v>
      </c>
      <c r="L61" s="7"/>
    </row>
    <row r="62" spans="1:12" s="9" customFormat="1" ht="18.75" x14ac:dyDescent="0.3">
      <c r="A62" s="19">
        <v>46237</v>
      </c>
      <c r="B62" s="17">
        <v>68.989999999999995</v>
      </c>
      <c r="C62" s="17"/>
      <c r="D62" s="17">
        <f t="shared" si="0"/>
        <v>961.36399999999958</v>
      </c>
      <c r="E62" s="18" t="s">
        <v>537</v>
      </c>
      <c r="F62" s="7"/>
      <c r="G62" s="19">
        <v>46237</v>
      </c>
      <c r="H62" s="35">
        <v>700</v>
      </c>
      <c r="I62" s="35"/>
      <c r="J62" s="35">
        <f t="shared" si="1"/>
        <v>13522</v>
      </c>
      <c r="K62" s="18" t="s">
        <v>538</v>
      </c>
      <c r="L62" s="7"/>
    </row>
    <row r="63" spans="1:12" s="9" customFormat="1" ht="18.75" x14ac:dyDescent="0.3">
      <c r="A63" s="19">
        <v>46237</v>
      </c>
      <c r="B63" s="17">
        <v>95.83</v>
      </c>
      <c r="C63" s="17"/>
      <c r="D63" s="17">
        <f t="shared" si="0"/>
        <v>1057.1939999999995</v>
      </c>
      <c r="E63" s="18" t="s">
        <v>538</v>
      </c>
      <c r="F63" s="7"/>
      <c r="G63" s="19">
        <v>46238</v>
      </c>
      <c r="H63" s="35"/>
      <c r="I63" s="35">
        <v>885</v>
      </c>
      <c r="J63" s="35">
        <f t="shared" si="1"/>
        <v>12637</v>
      </c>
      <c r="K63" s="18" t="s">
        <v>539</v>
      </c>
      <c r="L63" s="7"/>
    </row>
    <row r="64" spans="1:12" s="9" customFormat="1" ht="18.75" x14ac:dyDescent="0.3">
      <c r="A64" s="19">
        <v>46238</v>
      </c>
      <c r="B64" s="17"/>
      <c r="C64" s="17">
        <v>171.53</v>
      </c>
      <c r="D64" s="17">
        <f t="shared" si="0"/>
        <v>885.66399999999953</v>
      </c>
      <c r="E64" s="18" t="s">
        <v>539</v>
      </c>
      <c r="F64" s="7"/>
      <c r="G64" s="19">
        <v>46238</v>
      </c>
      <c r="H64" s="35">
        <v>735</v>
      </c>
      <c r="I64" s="35"/>
      <c r="J64" s="35">
        <f t="shared" si="1"/>
        <v>13372</v>
      </c>
      <c r="K64" s="18" t="s">
        <v>549</v>
      </c>
      <c r="L64" s="7"/>
    </row>
    <row r="65" spans="1:12" s="9" customFormat="1" ht="18.75" x14ac:dyDescent="0.3">
      <c r="A65" s="19">
        <v>46238</v>
      </c>
      <c r="B65" s="17">
        <v>29.7</v>
      </c>
      <c r="C65" s="17"/>
      <c r="D65" s="17">
        <f t="shared" si="0"/>
        <v>915.36399999999958</v>
      </c>
      <c r="E65" s="18" t="s">
        <v>549</v>
      </c>
      <c r="F65" s="7"/>
      <c r="G65" s="19">
        <v>46238</v>
      </c>
      <c r="H65" s="35">
        <v>702</v>
      </c>
      <c r="I65" s="35"/>
      <c r="J65" s="35">
        <f t="shared" si="1"/>
        <v>14074</v>
      </c>
      <c r="K65" s="18" t="s">
        <v>551</v>
      </c>
      <c r="L65" s="7"/>
    </row>
    <row r="66" spans="1:12" s="9" customFormat="1" ht="18.75" x14ac:dyDescent="0.3">
      <c r="A66" s="19">
        <v>46238</v>
      </c>
      <c r="B66" s="17"/>
      <c r="C66" s="17">
        <v>61.18</v>
      </c>
      <c r="D66" s="17">
        <f t="shared" si="0"/>
        <v>854.18399999999963</v>
      </c>
      <c r="E66" s="18" t="s">
        <v>551</v>
      </c>
      <c r="F66" s="7"/>
      <c r="G66" s="19">
        <v>46238</v>
      </c>
      <c r="H66" s="35">
        <v>200</v>
      </c>
      <c r="I66" s="35"/>
      <c r="J66" s="35">
        <f t="shared" si="1"/>
        <v>14274</v>
      </c>
      <c r="K66" s="18" t="s">
        <v>552</v>
      </c>
      <c r="L66" s="7"/>
    </row>
    <row r="67" spans="1:12" s="9" customFormat="1" ht="18.75" x14ac:dyDescent="0.3">
      <c r="A67" s="19">
        <v>46238</v>
      </c>
      <c r="B67" s="17">
        <v>753.39</v>
      </c>
      <c r="C67" s="17"/>
      <c r="D67" s="17">
        <f t="shared" si="0"/>
        <v>1607.5739999999996</v>
      </c>
      <c r="E67" s="18" t="s">
        <v>553</v>
      </c>
      <c r="F67" s="7"/>
      <c r="G67" s="19">
        <v>46238</v>
      </c>
      <c r="H67" s="35">
        <v>3756</v>
      </c>
      <c r="I67" s="35"/>
      <c r="J67" s="35">
        <f t="shared" si="1"/>
        <v>18030</v>
      </c>
      <c r="K67" s="18" t="s">
        <v>553</v>
      </c>
      <c r="L67" s="7"/>
    </row>
    <row r="68" spans="1:12" s="9" customFormat="1" ht="18.75" x14ac:dyDescent="0.3">
      <c r="A68" s="19">
        <v>46238</v>
      </c>
      <c r="B68" s="17">
        <v>39.42</v>
      </c>
      <c r="C68" s="17"/>
      <c r="D68" s="17">
        <f t="shared" si="0"/>
        <v>1646.9939999999997</v>
      </c>
      <c r="E68" s="18" t="s">
        <v>554</v>
      </c>
      <c r="F68" s="7"/>
      <c r="G68" s="19">
        <v>46238</v>
      </c>
      <c r="H68" s="35"/>
      <c r="I68" s="35">
        <v>1700</v>
      </c>
      <c r="J68" s="35">
        <f t="shared" si="1"/>
        <v>16330</v>
      </c>
      <c r="K68" s="18" t="s">
        <v>555</v>
      </c>
      <c r="L68" s="7"/>
    </row>
    <row r="69" spans="1:12" s="9" customFormat="1" ht="18.75" x14ac:dyDescent="0.3">
      <c r="A69" s="19">
        <v>46238</v>
      </c>
      <c r="B69" s="17"/>
      <c r="C69" s="17">
        <v>213.92</v>
      </c>
      <c r="D69" s="17">
        <f t="shared" si="0"/>
        <v>1433.0739999999996</v>
      </c>
      <c r="E69" s="18" t="s">
        <v>555</v>
      </c>
      <c r="F69" s="7"/>
      <c r="G69" s="19">
        <v>46238</v>
      </c>
      <c r="H69" s="35"/>
      <c r="I69" s="35">
        <v>1200</v>
      </c>
      <c r="J69" s="35">
        <f t="shared" si="1"/>
        <v>15130</v>
      </c>
      <c r="K69" s="18" t="s">
        <v>556</v>
      </c>
      <c r="L69" s="7"/>
    </row>
    <row r="70" spans="1:12" s="9" customFormat="1" ht="18.75" x14ac:dyDescent="0.3">
      <c r="A70" s="19">
        <v>46238</v>
      </c>
      <c r="B70" s="17"/>
      <c r="C70" s="17">
        <v>531.5</v>
      </c>
      <c r="D70" s="17">
        <f t="shared" si="0"/>
        <v>901.57399999999961</v>
      </c>
      <c r="E70" s="18" t="s">
        <v>556</v>
      </c>
      <c r="F70" s="7"/>
      <c r="G70" s="19">
        <v>46238</v>
      </c>
      <c r="H70" s="35">
        <v>26</v>
      </c>
      <c r="I70" s="35"/>
      <c r="J70" s="35">
        <f t="shared" si="1"/>
        <v>15156</v>
      </c>
      <c r="K70" s="18" t="s">
        <v>556</v>
      </c>
      <c r="L70" s="7"/>
    </row>
    <row r="71" spans="1:12" s="9" customFormat="1" ht="18.75" x14ac:dyDescent="0.3">
      <c r="A71" s="19">
        <v>46238</v>
      </c>
      <c r="B71" s="17">
        <v>4.3499999999999996</v>
      </c>
      <c r="C71" s="17"/>
      <c r="D71" s="17">
        <f t="shared" si="0"/>
        <v>905.92399999999964</v>
      </c>
      <c r="E71" s="18" t="s">
        <v>556</v>
      </c>
      <c r="F71" s="7"/>
      <c r="G71" s="19">
        <v>46238</v>
      </c>
      <c r="H71" s="35">
        <v>1175</v>
      </c>
      <c r="I71" s="35"/>
      <c r="J71" s="35">
        <f t="shared" si="1"/>
        <v>16331</v>
      </c>
      <c r="K71" s="18" t="s">
        <v>561</v>
      </c>
      <c r="L71" s="7"/>
    </row>
    <row r="72" spans="1:12" s="9" customFormat="1" ht="18.75" x14ac:dyDescent="0.3">
      <c r="A72" s="19">
        <v>46238</v>
      </c>
      <c r="B72" s="17"/>
      <c r="C72" s="17">
        <v>320.64999999999998</v>
      </c>
      <c r="D72" s="17">
        <f t="shared" si="0"/>
        <v>585.27399999999966</v>
      </c>
      <c r="E72" s="18" t="s">
        <v>557</v>
      </c>
      <c r="F72" s="7"/>
      <c r="G72" s="19">
        <v>46239</v>
      </c>
      <c r="H72" s="35">
        <v>827</v>
      </c>
      <c r="I72" s="35"/>
      <c r="J72" s="35">
        <f t="shared" si="1"/>
        <v>17158</v>
      </c>
      <c r="K72" s="18" t="s">
        <v>563</v>
      </c>
      <c r="L72" s="7"/>
    </row>
    <row r="73" spans="1:12" s="9" customFormat="1" ht="18.75" x14ac:dyDescent="0.3">
      <c r="A73" s="19">
        <v>46238</v>
      </c>
      <c r="B73" s="17">
        <v>161.05000000000001</v>
      </c>
      <c r="C73" s="17"/>
      <c r="D73" s="17">
        <f t="shared" si="0"/>
        <v>746.32399999999961</v>
      </c>
      <c r="E73" s="18" t="s">
        <v>561</v>
      </c>
      <c r="F73" s="7"/>
      <c r="G73" s="19">
        <v>46240</v>
      </c>
      <c r="H73" s="35">
        <v>14700</v>
      </c>
      <c r="I73" s="35">
        <v>14700</v>
      </c>
      <c r="J73" s="35">
        <f t="shared" si="1"/>
        <v>17158</v>
      </c>
      <c r="K73" s="18" t="s">
        <v>563</v>
      </c>
      <c r="L73" s="7"/>
    </row>
    <row r="74" spans="1:12" s="9" customFormat="1" ht="18.75" x14ac:dyDescent="0.3">
      <c r="A74" s="19">
        <v>46239</v>
      </c>
      <c r="B74" s="17">
        <v>113.37</v>
      </c>
      <c r="C74" s="17"/>
      <c r="D74" s="17">
        <f t="shared" si="0"/>
        <v>859.69399999999962</v>
      </c>
      <c r="E74" s="18" t="s">
        <v>563</v>
      </c>
      <c r="F74" s="7"/>
      <c r="G74" s="19">
        <v>46240</v>
      </c>
      <c r="H74" s="35">
        <v>4177</v>
      </c>
      <c r="I74" s="35"/>
      <c r="J74" s="35">
        <f t="shared" si="1"/>
        <v>21335</v>
      </c>
      <c r="K74" s="18" t="s">
        <v>564</v>
      </c>
      <c r="L74" s="7"/>
    </row>
    <row r="75" spans="1:12" s="9" customFormat="1" ht="18.75" x14ac:dyDescent="0.3">
      <c r="A75" s="19">
        <v>46240</v>
      </c>
      <c r="B75" s="17">
        <v>572.41999999999996</v>
      </c>
      <c r="C75" s="17"/>
      <c r="D75" s="17">
        <f t="shared" si="0"/>
        <v>1432.1139999999996</v>
      </c>
      <c r="E75" s="18" t="s">
        <v>564</v>
      </c>
      <c r="F75" s="7"/>
      <c r="G75" s="19">
        <v>46240</v>
      </c>
      <c r="H75" s="35">
        <v>2111</v>
      </c>
      <c r="I75" s="35"/>
      <c r="J75" s="35">
        <f t="shared" si="1"/>
        <v>23446</v>
      </c>
      <c r="K75" s="18" t="s">
        <v>557</v>
      </c>
      <c r="L75" s="7"/>
    </row>
    <row r="76" spans="1:12" s="9" customFormat="1" ht="18.75" x14ac:dyDescent="0.3">
      <c r="A76" s="19">
        <v>46240</v>
      </c>
      <c r="B76" s="17"/>
      <c r="C76" s="17">
        <v>2.4</v>
      </c>
      <c r="D76" s="17">
        <f t="shared" si="0"/>
        <v>1429.7139999999995</v>
      </c>
      <c r="E76" s="18" t="s">
        <v>557</v>
      </c>
      <c r="F76" s="7"/>
      <c r="G76" s="19">
        <v>46240</v>
      </c>
      <c r="H76" s="35">
        <v>1785</v>
      </c>
      <c r="I76" s="35"/>
      <c r="J76" s="35">
        <f t="shared" si="1"/>
        <v>25231</v>
      </c>
      <c r="K76" s="18" t="s">
        <v>565</v>
      </c>
      <c r="L76" s="7"/>
    </row>
    <row r="77" spans="1:12" s="9" customFormat="1" ht="18.75" x14ac:dyDescent="0.3">
      <c r="A77" s="19">
        <v>46240</v>
      </c>
      <c r="B77" s="17">
        <v>244.62</v>
      </c>
      <c r="C77" s="17"/>
      <c r="D77" s="17">
        <f t="shared" si="0"/>
        <v>1674.3339999999994</v>
      </c>
      <c r="E77" s="18" t="s">
        <v>565</v>
      </c>
      <c r="F77" s="7"/>
      <c r="G77" s="19">
        <v>46240</v>
      </c>
      <c r="H77" s="35"/>
      <c r="I77" s="35">
        <v>121</v>
      </c>
      <c r="J77" s="35">
        <f t="shared" si="1"/>
        <v>25110</v>
      </c>
      <c r="K77" s="18" t="s">
        <v>566</v>
      </c>
      <c r="L77" s="7"/>
    </row>
    <row r="78" spans="1:12" s="9" customFormat="1" ht="18.75" x14ac:dyDescent="0.3">
      <c r="A78" s="19">
        <v>46240</v>
      </c>
      <c r="B78" s="17"/>
      <c r="C78" s="17">
        <v>16.61</v>
      </c>
      <c r="D78" s="17">
        <f t="shared" si="0"/>
        <v>1657.7239999999995</v>
      </c>
      <c r="E78" s="18" t="s">
        <v>566</v>
      </c>
      <c r="F78" s="7"/>
      <c r="G78" s="19">
        <v>46240</v>
      </c>
      <c r="H78" s="35">
        <v>44</v>
      </c>
      <c r="I78" s="35"/>
      <c r="J78" s="35">
        <f t="shared" si="1"/>
        <v>25154</v>
      </c>
      <c r="K78" s="18" t="s">
        <v>569</v>
      </c>
      <c r="L78" s="7"/>
    </row>
    <row r="79" spans="1:12" s="9" customFormat="1" ht="18.75" x14ac:dyDescent="0.3">
      <c r="A79" s="19">
        <v>46240</v>
      </c>
      <c r="B79" s="17"/>
      <c r="C79" s="17">
        <v>100.85</v>
      </c>
      <c r="D79" s="17">
        <f t="shared" si="0"/>
        <v>1556.8739999999996</v>
      </c>
      <c r="E79" s="18" t="s">
        <v>567</v>
      </c>
      <c r="F79" s="7"/>
      <c r="G79" s="19">
        <v>46244</v>
      </c>
      <c r="H79" s="35"/>
      <c r="I79" s="35">
        <v>1700</v>
      </c>
      <c r="J79" s="35">
        <f t="shared" si="1"/>
        <v>23454</v>
      </c>
      <c r="K79" s="18" t="s">
        <v>570</v>
      </c>
      <c r="L79" s="7"/>
    </row>
    <row r="80" spans="1:12" s="9" customFormat="1" ht="18.75" x14ac:dyDescent="0.3">
      <c r="A80" s="19">
        <v>46244</v>
      </c>
      <c r="B80" s="17"/>
      <c r="C80" s="17">
        <v>643.44000000000005</v>
      </c>
      <c r="D80" s="17">
        <f t="shared" si="0"/>
        <v>913.43399999999951</v>
      </c>
      <c r="E80" s="18" t="s">
        <v>568</v>
      </c>
      <c r="F80" s="7"/>
      <c r="G80" s="19">
        <v>46245</v>
      </c>
      <c r="H80" s="35"/>
      <c r="I80" s="35">
        <v>275</v>
      </c>
      <c r="J80" s="35">
        <f t="shared" si="1"/>
        <v>23179</v>
      </c>
      <c r="K80" s="18" t="s">
        <v>586</v>
      </c>
      <c r="L80" s="7"/>
    </row>
    <row r="81" spans="1:12" s="9" customFormat="1" ht="18.75" x14ac:dyDescent="0.3">
      <c r="A81" s="19">
        <v>46244</v>
      </c>
      <c r="B81" s="17"/>
      <c r="C81" s="17">
        <v>64.569999999999993</v>
      </c>
      <c r="D81" s="17">
        <f t="shared" si="0"/>
        <v>848.86399999999958</v>
      </c>
      <c r="E81" s="18" t="s">
        <v>569</v>
      </c>
      <c r="F81" s="7"/>
      <c r="G81" s="19">
        <v>46245</v>
      </c>
      <c r="H81" s="35"/>
      <c r="I81" s="35">
        <v>6080</v>
      </c>
      <c r="J81" s="35">
        <f t="shared" si="1"/>
        <v>17099</v>
      </c>
      <c r="K81" s="18" t="s">
        <v>590</v>
      </c>
      <c r="L81" s="7"/>
    </row>
    <row r="82" spans="1:12" s="9" customFormat="1" ht="18.75" x14ac:dyDescent="0.3">
      <c r="A82" s="19">
        <v>46244</v>
      </c>
      <c r="B82" s="17"/>
      <c r="C82" s="17">
        <v>103.54</v>
      </c>
      <c r="D82" s="17">
        <f t="shared" si="0"/>
        <v>745.32399999999961</v>
      </c>
      <c r="E82" s="18" t="s">
        <v>570</v>
      </c>
      <c r="F82" s="7"/>
      <c r="G82" s="19">
        <v>46245</v>
      </c>
      <c r="H82" s="35">
        <v>100</v>
      </c>
      <c r="I82" s="35"/>
      <c r="J82" s="35">
        <f t="shared" si="1"/>
        <v>17199</v>
      </c>
      <c r="K82" s="18" t="s">
        <v>591</v>
      </c>
      <c r="L82" s="7"/>
    </row>
    <row r="83" spans="1:12" s="9" customFormat="1" ht="18.75" x14ac:dyDescent="0.3">
      <c r="A83" s="19">
        <v>46245</v>
      </c>
      <c r="B83" s="17">
        <v>29.88</v>
      </c>
      <c r="C83" s="17"/>
      <c r="D83" s="17">
        <f t="shared" si="0"/>
        <v>775.20399999999961</v>
      </c>
      <c r="E83" s="18" t="s">
        <v>584</v>
      </c>
      <c r="F83" s="7"/>
      <c r="G83" s="19">
        <v>46246</v>
      </c>
      <c r="H83" s="35">
        <v>215</v>
      </c>
      <c r="I83" s="35"/>
      <c r="J83" s="35">
        <f t="shared" si="1"/>
        <v>17414</v>
      </c>
      <c r="K83" s="18" t="s">
        <v>593</v>
      </c>
      <c r="L83" s="7"/>
    </row>
    <row r="84" spans="1:12" s="9" customFormat="1" ht="18.75" x14ac:dyDescent="0.3">
      <c r="A84" s="19">
        <v>46245</v>
      </c>
      <c r="B84" s="17"/>
      <c r="C84" s="17">
        <v>15.44</v>
      </c>
      <c r="D84" s="17">
        <f t="shared" si="0"/>
        <v>759.76399999999956</v>
      </c>
      <c r="E84" s="18" t="s">
        <v>586</v>
      </c>
      <c r="F84" s="7"/>
      <c r="G84" s="19">
        <v>46246</v>
      </c>
      <c r="H84" s="35">
        <v>38</v>
      </c>
      <c r="I84" s="35"/>
      <c r="J84" s="35">
        <f t="shared" si="1"/>
        <v>17452</v>
      </c>
      <c r="K84" s="18" t="s">
        <v>594</v>
      </c>
      <c r="L84" s="7"/>
    </row>
    <row r="85" spans="1:12" s="9" customFormat="1" ht="18.75" x14ac:dyDescent="0.3">
      <c r="A85" s="19">
        <v>46245</v>
      </c>
      <c r="B85" s="17"/>
      <c r="C85" s="17">
        <v>299.8</v>
      </c>
      <c r="D85" s="17">
        <f t="shared" si="0"/>
        <v>459.96399999999954</v>
      </c>
      <c r="E85" s="18" t="s">
        <v>590</v>
      </c>
      <c r="F85" s="7"/>
      <c r="G85" s="19">
        <v>46246</v>
      </c>
      <c r="H85" s="35"/>
      <c r="I85" s="35">
        <v>1208</v>
      </c>
      <c r="J85" s="35">
        <f t="shared" si="1"/>
        <v>16244</v>
      </c>
      <c r="K85" s="18" t="s">
        <v>596</v>
      </c>
      <c r="L85" s="7"/>
    </row>
    <row r="86" spans="1:12" s="9" customFormat="1" ht="18.75" x14ac:dyDescent="0.3">
      <c r="A86" s="19">
        <v>46245</v>
      </c>
      <c r="B86" s="17">
        <v>11.56</v>
      </c>
      <c r="C86" s="17"/>
      <c r="D86" s="17">
        <f t="shared" si="0"/>
        <v>471.52399999999955</v>
      </c>
      <c r="E86" s="18" t="s">
        <v>591</v>
      </c>
      <c r="F86" s="7"/>
      <c r="G86" s="19">
        <v>46246</v>
      </c>
      <c r="H86" s="35">
        <v>98</v>
      </c>
      <c r="I86" s="35"/>
      <c r="J86" s="35">
        <f t="shared" si="1"/>
        <v>16342</v>
      </c>
      <c r="K86" s="18" t="s">
        <v>591</v>
      </c>
      <c r="L86" s="7"/>
    </row>
    <row r="87" spans="1:12" s="9" customFormat="1" ht="18.75" x14ac:dyDescent="0.3">
      <c r="A87" s="19">
        <v>46246</v>
      </c>
      <c r="B87" s="17"/>
      <c r="C87" s="17">
        <v>1.1200000000000001</v>
      </c>
      <c r="D87" s="17">
        <f t="shared" si="0"/>
        <v>470.40399999999954</v>
      </c>
      <c r="E87" s="18" t="s">
        <v>593</v>
      </c>
      <c r="F87" s="7"/>
      <c r="G87" s="19">
        <v>46246</v>
      </c>
      <c r="H87" s="35"/>
      <c r="I87" s="35">
        <v>200</v>
      </c>
      <c r="J87" s="35">
        <f t="shared" si="1"/>
        <v>16142</v>
      </c>
      <c r="K87" s="18" t="s">
        <v>552</v>
      </c>
      <c r="L87" s="7"/>
    </row>
    <row r="88" spans="1:12" s="9" customFormat="1" ht="18.75" x14ac:dyDescent="0.3">
      <c r="A88" s="19">
        <v>46246</v>
      </c>
      <c r="B88" s="17">
        <v>4.46</v>
      </c>
      <c r="C88" s="17"/>
      <c r="D88" s="17">
        <f t="shared" si="0"/>
        <v>474.86399999999952</v>
      </c>
      <c r="E88" s="18" t="s">
        <v>594</v>
      </c>
      <c r="F88" s="7"/>
      <c r="G88" s="19">
        <v>46246</v>
      </c>
      <c r="H88" s="35">
        <v>4035</v>
      </c>
      <c r="I88" s="35"/>
      <c r="J88" s="35">
        <f t="shared" si="1"/>
        <v>20177</v>
      </c>
      <c r="K88" s="18" t="s">
        <v>600</v>
      </c>
      <c r="L88" s="7"/>
    </row>
    <row r="89" spans="1:12" s="9" customFormat="1" ht="18.75" x14ac:dyDescent="0.3">
      <c r="A89" s="19">
        <v>46246</v>
      </c>
      <c r="B89" s="19"/>
      <c r="C89" s="17">
        <v>53.61</v>
      </c>
      <c r="D89" s="17">
        <f t="shared" si="0"/>
        <v>421.25399999999951</v>
      </c>
      <c r="E89" s="18" t="s">
        <v>595</v>
      </c>
      <c r="F89" s="7"/>
      <c r="G89" s="19">
        <v>46246</v>
      </c>
      <c r="H89" s="35">
        <v>1742</v>
      </c>
      <c r="I89" s="35"/>
      <c r="J89" s="35">
        <f t="shared" si="1"/>
        <v>21919</v>
      </c>
      <c r="K89" s="18" t="s">
        <v>601</v>
      </c>
      <c r="L89" s="7"/>
    </row>
    <row r="90" spans="1:12" s="9" customFormat="1" ht="18.75" x14ac:dyDescent="0.3">
      <c r="A90" s="19">
        <v>46246</v>
      </c>
      <c r="B90" s="17">
        <v>23.73</v>
      </c>
      <c r="C90" s="17"/>
      <c r="D90" s="17">
        <f t="shared" si="0"/>
        <v>444.98399999999953</v>
      </c>
      <c r="E90" s="18" t="s">
        <v>596</v>
      </c>
      <c r="F90" s="7"/>
      <c r="G90" s="19">
        <v>46246</v>
      </c>
      <c r="H90" s="35"/>
      <c r="I90" s="35">
        <v>1283</v>
      </c>
      <c r="J90" s="35">
        <f t="shared" si="1"/>
        <v>20636</v>
      </c>
      <c r="K90" s="18" t="s">
        <v>602</v>
      </c>
      <c r="L90" s="7"/>
    </row>
    <row r="91" spans="1:12" s="9" customFormat="1" ht="18.75" x14ac:dyDescent="0.3">
      <c r="A91" s="19">
        <v>46246</v>
      </c>
      <c r="B91" s="17"/>
      <c r="C91" s="17">
        <v>5.75</v>
      </c>
      <c r="D91" s="17">
        <f t="shared" si="0"/>
        <v>439.23399999999953</v>
      </c>
      <c r="E91" s="18" t="s">
        <v>591</v>
      </c>
      <c r="F91" s="7"/>
      <c r="G91" s="19">
        <v>46247</v>
      </c>
      <c r="H91" s="35">
        <v>133</v>
      </c>
      <c r="I91" s="35"/>
      <c r="J91" s="35">
        <f t="shared" si="1"/>
        <v>20769</v>
      </c>
      <c r="K91" s="18" t="s">
        <v>612</v>
      </c>
      <c r="L91" s="7"/>
    </row>
    <row r="92" spans="1:12" s="9" customFormat="1" ht="18.75" x14ac:dyDescent="0.3">
      <c r="A92" s="19">
        <v>46246</v>
      </c>
      <c r="B92" s="17">
        <v>608.42999999999995</v>
      </c>
      <c r="C92" s="17"/>
      <c r="D92" s="17">
        <f t="shared" si="0"/>
        <v>1047.6639999999995</v>
      </c>
      <c r="E92" s="18" t="s">
        <v>600</v>
      </c>
      <c r="F92" s="7"/>
      <c r="G92" s="19">
        <v>46247</v>
      </c>
      <c r="H92" s="35">
        <v>1823</v>
      </c>
      <c r="I92" s="35"/>
      <c r="J92" s="35">
        <f t="shared" si="1"/>
        <v>22592</v>
      </c>
      <c r="K92" s="18" t="s">
        <v>621</v>
      </c>
      <c r="L92" s="7"/>
    </row>
    <row r="93" spans="1:12" s="9" customFormat="1" ht="18.75" x14ac:dyDescent="0.3">
      <c r="A93" s="19">
        <v>46246</v>
      </c>
      <c r="B93" s="17">
        <v>250.22</v>
      </c>
      <c r="C93" s="17"/>
      <c r="D93" s="17">
        <f t="shared" si="0"/>
        <v>1297.8839999999996</v>
      </c>
      <c r="E93" s="18" t="s">
        <v>601</v>
      </c>
      <c r="F93" s="7"/>
      <c r="G93" s="19">
        <v>46247</v>
      </c>
      <c r="H93" s="35"/>
      <c r="I93" s="35">
        <v>1770</v>
      </c>
      <c r="J93" s="35">
        <f t="shared" si="1"/>
        <v>20822</v>
      </c>
      <c r="K93" s="18" t="s">
        <v>622</v>
      </c>
      <c r="L93" s="7"/>
    </row>
    <row r="94" spans="1:12" s="9" customFormat="1" ht="18.75" x14ac:dyDescent="0.3">
      <c r="A94" s="19">
        <v>46246</v>
      </c>
      <c r="B94" s="17"/>
      <c r="C94" s="17">
        <v>60.13</v>
      </c>
      <c r="D94" s="17">
        <f t="shared" si="0"/>
        <v>1237.7539999999995</v>
      </c>
      <c r="E94" s="18" t="s">
        <v>602</v>
      </c>
      <c r="F94" s="7"/>
      <c r="G94" s="19">
        <v>46247</v>
      </c>
      <c r="H94" s="35"/>
      <c r="I94" s="35">
        <v>4050</v>
      </c>
      <c r="J94" s="35">
        <f t="shared" si="1"/>
        <v>16772</v>
      </c>
      <c r="K94" s="18" t="s">
        <v>623</v>
      </c>
      <c r="L94" s="7"/>
    </row>
    <row r="95" spans="1:12" s="9" customFormat="1" ht="18.75" x14ac:dyDescent="0.3">
      <c r="A95" s="19">
        <v>46247</v>
      </c>
      <c r="B95" s="17"/>
      <c r="C95" s="17">
        <v>11.02</v>
      </c>
      <c r="D95" s="17">
        <f t="shared" si="0"/>
        <v>1226.7339999999995</v>
      </c>
      <c r="E95" s="18" t="s">
        <v>610</v>
      </c>
      <c r="F95" s="7"/>
      <c r="G95" s="19">
        <v>46248</v>
      </c>
      <c r="H95" s="35"/>
      <c r="I95" s="35">
        <v>2306</v>
      </c>
      <c r="J95" s="35">
        <f t="shared" si="1"/>
        <v>14466</v>
      </c>
      <c r="K95" s="18" t="s">
        <v>632</v>
      </c>
      <c r="L95" s="7"/>
    </row>
    <row r="96" spans="1:12" s="9" customFormat="1" ht="18.75" x14ac:dyDescent="0.3">
      <c r="A96" s="19">
        <v>46247</v>
      </c>
      <c r="B96" s="17"/>
      <c r="C96" s="17">
        <v>177.11</v>
      </c>
      <c r="D96" s="17">
        <f t="shared" si="0"/>
        <v>1049.6239999999993</v>
      </c>
      <c r="E96" s="18" t="s">
        <v>611</v>
      </c>
      <c r="F96" s="7"/>
      <c r="G96" s="19">
        <v>46248</v>
      </c>
      <c r="H96" s="35">
        <v>1000</v>
      </c>
      <c r="I96" s="35"/>
      <c r="J96" s="35">
        <f t="shared" si="1"/>
        <v>15466</v>
      </c>
      <c r="K96" s="18" t="s">
        <v>635</v>
      </c>
      <c r="L96" s="7"/>
    </row>
    <row r="97" spans="1:12" s="9" customFormat="1" ht="18.75" x14ac:dyDescent="0.3">
      <c r="A97" s="19">
        <v>46247</v>
      </c>
      <c r="B97" s="17"/>
      <c r="C97" s="17">
        <v>8.48</v>
      </c>
      <c r="D97" s="17">
        <f t="shared" si="0"/>
        <v>1041.1439999999993</v>
      </c>
      <c r="E97" s="18" t="s">
        <v>612</v>
      </c>
      <c r="F97" s="7"/>
      <c r="G97" s="19">
        <v>46248</v>
      </c>
      <c r="H97" s="35">
        <v>11170</v>
      </c>
      <c r="I97" s="35"/>
      <c r="J97" s="61">
        <f t="shared" si="1"/>
        <v>26636</v>
      </c>
      <c r="K97" s="20" t="s">
        <v>616</v>
      </c>
      <c r="L97" s="7"/>
    </row>
    <row r="98" spans="1:12" s="9" customFormat="1" ht="18.75" x14ac:dyDescent="0.3">
      <c r="A98" s="19">
        <v>46247</v>
      </c>
      <c r="B98" s="17"/>
      <c r="C98" s="17">
        <v>160.9</v>
      </c>
      <c r="D98" s="17">
        <f t="shared" si="0"/>
        <v>880.24399999999935</v>
      </c>
      <c r="E98" s="18" t="s">
        <v>617</v>
      </c>
      <c r="F98" s="7"/>
      <c r="G98" s="19">
        <v>46251</v>
      </c>
      <c r="H98" s="35"/>
      <c r="I98" s="35">
        <v>105</v>
      </c>
      <c r="J98" s="35">
        <f t="shared" si="1"/>
        <v>26531</v>
      </c>
      <c r="K98" s="20" t="s">
        <v>617</v>
      </c>
      <c r="L98" s="7"/>
    </row>
    <row r="99" spans="1:12" s="9" customFormat="1" ht="18.75" x14ac:dyDescent="0.3">
      <c r="A99" s="19">
        <v>46247</v>
      </c>
      <c r="B99" s="17">
        <v>426.84</v>
      </c>
      <c r="C99" s="17"/>
      <c r="D99" s="60">
        <f t="shared" si="0"/>
        <v>1307.0839999999994</v>
      </c>
      <c r="E99" s="18" t="s">
        <v>616</v>
      </c>
      <c r="F99" s="7"/>
      <c r="G99" s="19">
        <v>46251</v>
      </c>
      <c r="H99" s="35">
        <v>55</v>
      </c>
      <c r="I99" s="35"/>
      <c r="J99" s="35">
        <f t="shared" si="1"/>
        <v>26586</v>
      </c>
      <c r="K99" s="20" t="s">
        <v>643</v>
      </c>
      <c r="L99" s="7"/>
    </row>
    <row r="100" spans="1:12" s="9" customFormat="1" ht="18.75" x14ac:dyDescent="0.3">
      <c r="A100" s="19">
        <v>46247</v>
      </c>
      <c r="B100" s="17">
        <v>274.82</v>
      </c>
      <c r="C100" s="17"/>
      <c r="D100" s="17">
        <f t="shared" si="0"/>
        <v>1581.9039999999993</v>
      </c>
      <c r="E100" s="18" t="s">
        <v>621</v>
      </c>
      <c r="F100" s="7"/>
      <c r="G100" s="19">
        <v>46251</v>
      </c>
      <c r="H100" s="35">
        <v>248</v>
      </c>
      <c r="I100" s="35"/>
      <c r="J100" s="35">
        <f t="shared" si="1"/>
        <v>26834</v>
      </c>
      <c r="K100" s="18" t="s">
        <v>644</v>
      </c>
      <c r="L100" s="7"/>
    </row>
    <row r="101" spans="1:12" s="9" customFormat="1" ht="18.75" x14ac:dyDescent="0.3">
      <c r="A101" s="19">
        <v>46247</v>
      </c>
      <c r="B101" s="17">
        <v>31.83</v>
      </c>
      <c r="C101" s="17"/>
      <c r="D101" s="17">
        <f t="shared" si="0"/>
        <v>1613.7339999999992</v>
      </c>
      <c r="E101" s="18" t="s">
        <v>622</v>
      </c>
      <c r="F101" s="7"/>
      <c r="G101" s="19">
        <v>46251</v>
      </c>
      <c r="H101" s="35">
        <v>43</v>
      </c>
      <c r="I101" s="35"/>
      <c r="J101" s="35">
        <f t="shared" si="1"/>
        <v>26877</v>
      </c>
      <c r="K101" s="18" t="s">
        <v>646</v>
      </c>
      <c r="L101" s="7"/>
    </row>
    <row r="102" spans="1:12" s="9" customFormat="1" ht="18.75" x14ac:dyDescent="0.3">
      <c r="A102" s="19">
        <v>46247</v>
      </c>
      <c r="B102" s="17"/>
      <c r="C102" s="17">
        <v>608.42999999999995</v>
      </c>
      <c r="D102" s="17">
        <f t="shared" si="0"/>
        <v>1005.3039999999993</v>
      </c>
      <c r="E102" s="18" t="s">
        <v>623</v>
      </c>
      <c r="F102" s="7"/>
      <c r="G102" s="19">
        <v>46252</v>
      </c>
      <c r="H102" s="35">
        <v>2641</v>
      </c>
      <c r="I102" s="35"/>
      <c r="J102" s="35">
        <f t="shared" si="1"/>
        <v>29518</v>
      </c>
      <c r="K102" s="18" t="s">
        <v>654</v>
      </c>
      <c r="L102" s="7"/>
    </row>
    <row r="103" spans="1:12" s="9" customFormat="1" ht="18.75" x14ac:dyDescent="0.3">
      <c r="A103" s="19">
        <v>46247</v>
      </c>
      <c r="B103" s="17"/>
      <c r="C103" s="17">
        <v>274.08999999999997</v>
      </c>
      <c r="D103" s="17">
        <f t="shared" si="0"/>
        <v>731.21399999999926</v>
      </c>
      <c r="E103" s="18" t="s">
        <v>625</v>
      </c>
      <c r="F103" s="7"/>
      <c r="G103" s="19">
        <v>46252</v>
      </c>
      <c r="H103" s="35">
        <v>2000</v>
      </c>
      <c r="I103" s="35"/>
      <c r="J103" s="35">
        <f t="shared" si="1"/>
        <v>31518</v>
      </c>
      <c r="K103" s="18" t="s">
        <v>655</v>
      </c>
      <c r="L103" s="7"/>
    </row>
    <row r="104" spans="1:12" s="9" customFormat="1" ht="18.75" x14ac:dyDescent="0.3">
      <c r="A104" s="19">
        <v>46248</v>
      </c>
      <c r="B104" s="17">
        <v>26.57</v>
      </c>
      <c r="C104" s="17"/>
      <c r="D104" s="17">
        <f t="shared" si="0"/>
        <v>757.78399999999931</v>
      </c>
      <c r="E104" s="18" t="s">
        <v>632</v>
      </c>
      <c r="F104" s="7"/>
      <c r="G104" s="19">
        <v>46252</v>
      </c>
      <c r="H104" s="35">
        <v>2306</v>
      </c>
      <c r="I104" s="35"/>
      <c r="J104" s="35">
        <f t="shared" si="1"/>
        <v>33824</v>
      </c>
      <c r="K104" s="18" t="s">
        <v>656</v>
      </c>
      <c r="L104" s="7"/>
    </row>
    <row r="105" spans="1:12" s="9" customFormat="1" ht="18.75" x14ac:dyDescent="0.3">
      <c r="A105" s="19">
        <v>46248</v>
      </c>
      <c r="B105" s="17">
        <v>59.4</v>
      </c>
      <c r="C105" s="17"/>
      <c r="D105" s="17">
        <f t="shared" si="0"/>
        <v>817.18399999999929</v>
      </c>
      <c r="E105" s="18" t="s">
        <v>634</v>
      </c>
      <c r="F105" s="7"/>
      <c r="G105" s="19">
        <v>46252</v>
      </c>
      <c r="H105" s="35">
        <v>2715</v>
      </c>
      <c r="I105" s="35"/>
      <c r="J105" s="35">
        <f t="shared" si="1"/>
        <v>36539</v>
      </c>
      <c r="K105" s="18" t="s">
        <v>657</v>
      </c>
      <c r="L105" s="7"/>
    </row>
    <row r="106" spans="1:12" s="9" customFormat="1" ht="18.75" x14ac:dyDescent="0.3">
      <c r="A106" s="19">
        <v>46248</v>
      </c>
      <c r="B106" s="17">
        <v>38.24</v>
      </c>
      <c r="C106" s="17"/>
      <c r="D106" s="60">
        <f t="shared" si="0"/>
        <v>855.4239999999993</v>
      </c>
      <c r="E106" s="18" t="s">
        <v>635</v>
      </c>
      <c r="F106" s="7"/>
      <c r="G106" s="19">
        <v>46252</v>
      </c>
      <c r="H106" s="35"/>
      <c r="I106" s="35">
        <v>208</v>
      </c>
      <c r="J106" s="35">
        <f t="shared" si="1"/>
        <v>36331</v>
      </c>
      <c r="K106" s="18" t="s">
        <v>658</v>
      </c>
      <c r="L106" s="7"/>
    </row>
    <row r="107" spans="1:12" s="9" customFormat="1" ht="18.75" x14ac:dyDescent="0.3">
      <c r="A107" s="19">
        <v>46251</v>
      </c>
      <c r="B107" s="17"/>
      <c r="C107" s="17">
        <v>108.59</v>
      </c>
      <c r="D107" s="17">
        <f t="shared" si="0"/>
        <v>746.83399999999926</v>
      </c>
      <c r="E107" s="18" t="s">
        <v>641</v>
      </c>
      <c r="F107" s="7"/>
      <c r="G107" s="19">
        <v>46252</v>
      </c>
      <c r="H107" s="35"/>
      <c r="I107" s="35">
        <v>2715</v>
      </c>
      <c r="J107" s="35">
        <f t="shared" si="1"/>
        <v>33616</v>
      </c>
      <c r="K107" s="18" t="s">
        <v>657</v>
      </c>
      <c r="L107" s="7"/>
    </row>
    <row r="108" spans="1:12" s="9" customFormat="1" ht="18.75" x14ac:dyDescent="0.3">
      <c r="A108" s="19">
        <v>46251</v>
      </c>
      <c r="B108" s="17"/>
      <c r="C108" s="17">
        <v>44.95</v>
      </c>
      <c r="D108" s="17">
        <f t="shared" si="0"/>
        <v>701.88399999999922</v>
      </c>
      <c r="E108" s="18" t="s">
        <v>617</v>
      </c>
      <c r="F108" s="7"/>
      <c r="G108" s="19">
        <v>46253</v>
      </c>
      <c r="H108" s="35">
        <v>215</v>
      </c>
      <c r="I108" s="35"/>
      <c r="J108" s="35">
        <f t="shared" si="1"/>
        <v>33831</v>
      </c>
      <c r="K108" s="18" t="s">
        <v>665</v>
      </c>
      <c r="L108" s="7"/>
    </row>
    <row r="109" spans="1:12" s="9" customFormat="1" ht="18.75" x14ac:dyDescent="0.3">
      <c r="A109" s="19">
        <v>46251</v>
      </c>
      <c r="B109" s="17">
        <v>6.86</v>
      </c>
      <c r="C109" s="17"/>
      <c r="D109" s="17">
        <f t="shared" si="0"/>
        <v>708.74399999999923</v>
      </c>
      <c r="E109" s="20" t="s">
        <v>643</v>
      </c>
      <c r="F109" s="7"/>
      <c r="G109" s="19">
        <v>46253</v>
      </c>
      <c r="H109" s="35"/>
      <c r="I109" s="35">
        <v>1145</v>
      </c>
      <c r="J109" s="35">
        <f t="shared" si="1"/>
        <v>32686</v>
      </c>
      <c r="K109" s="18" t="s">
        <v>667</v>
      </c>
      <c r="L109" s="7"/>
    </row>
    <row r="110" spans="1:12" s="9" customFormat="1" ht="18.75" x14ac:dyDescent="0.3">
      <c r="A110" s="19">
        <v>46251</v>
      </c>
      <c r="B110" s="17">
        <v>34.04</v>
      </c>
      <c r="C110" s="17"/>
      <c r="D110" s="17">
        <f t="shared" si="0"/>
        <v>742.7839999999992</v>
      </c>
      <c r="E110" s="18" t="s">
        <v>644</v>
      </c>
      <c r="F110" s="7"/>
      <c r="G110" s="19">
        <v>46253</v>
      </c>
      <c r="H110" s="35">
        <v>389</v>
      </c>
      <c r="I110" s="35"/>
      <c r="J110" s="35">
        <f t="shared" si="1"/>
        <v>33075</v>
      </c>
      <c r="K110" s="18" t="s">
        <v>668</v>
      </c>
      <c r="L110" s="7"/>
    </row>
    <row r="111" spans="1:12" s="9" customFormat="1" ht="18.75" x14ac:dyDescent="0.3">
      <c r="A111" s="19">
        <v>46251</v>
      </c>
      <c r="B111" s="17"/>
      <c r="C111" s="17">
        <v>4006.29</v>
      </c>
      <c r="D111" s="17">
        <f t="shared" si="0"/>
        <v>-3263.5060000000008</v>
      </c>
      <c r="E111" s="18" t="s">
        <v>317</v>
      </c>
      <c r="F111" s="7"/>
      <c r="G111" s="19">
        <v>46254</v>
      </c>
      <c r="H111" s="35">
        <v>393</v>
      </c>
      <c r="I111" s="35"/>
      <c r="J111" s="35">
        <f t="shared" si="1"/>
        <v>33468</v>
      </c>
      <c r="K111" s="18" t="s">
        <v>671</v>
      </c>
      <c r="L111" s="7"/>
    </row>
    <row r="112" spans="1:12" s="9" customFormat="1" ht="18.75" x14ac:dyDescent="0.3">
      <c r="A112" s="19">
        <v>46251</v>
      </c>
      <c r="B112" s="17">
        <v>5.83</v>
      </c>
      <c r="C112" s="17"/>
      <c r="D112" s="17">
        <f t="shared" si="0"/>
        <v>-3257.6760000000008</v>
      </c>
      <c r="E112" s="18" t="s">
        <v>646</v>
      </c>
      <c r="F112" s="7"/>
      <c r="G112" s="19">
        <v>46254</v>
      </c>
      <c r="H112" s="35"/>
      <c r="I112" s="35">
        <v>384</v>
      </c>
      <c r="J112" s="35">
        <f t="shared" si="1"/>
        <v>33084</v>
      </c>
      <c r="K112" s="18" t="s">
        <v>672</v>
      </c>
      <c r="L112" s="7"/>
    </row>
    <row r="113" spans="1:12" s="9" customFormat="1" ht="18.75" x14ac:dyDescent="0.3">
      <c r="A113" s="19">
        <v>46251</v>
      </c>
      <c r="B113" s="17"/>
      <c r="C113" s="17">
        <v>45.05</v>
      </c>
      <c r="D113" s="17">
        <f t="shared" si="0"/>
        <v>-3302.726000000001</v>
      </c>
      <c r="E113" s="18" t="s">
        <v>647</v>
      </c>
      <c r="F113" s="7"/>
      <c r="G113" s="19">
        <v>46255</v>
      </c>
      <c r="H113" s="35">
        <v>447</v>
      </c>
      <c r="I113" s="35"/>
      <c r="J113" s="35">
        <f t="shared" si="1"/>
        <v>33531</v>
      </c>
      <c r="K113" s="18" t="s">
        <v>676</v>
      </c>
      <c r="L113" s="7"/>
    </row>
    <row r="114" spans="1:12" s="9" customFormat="1" ht="18.75" x14ac:dyDescent="0.3">
      <c r="A114" s="19">
        <v>46252</v>
      </c>
      <c r="B114" s="17">
        <v>3980.39</v>
      </c>
      <c r="C114" s="17"/>
      <c r="D114" s="17">
        <f t="shared" si="0"/>
        <v>677.66399999999885</v>
      </c>
      <c r="E114" s="18" t="s">
        <v>651</v>
      </c>
      <c r="F114" s="7"/>
      <c r="G114" s="19"/>
      <c r="H114" s="35"/>
      <c r="I114" s="35">
        <v>1800</v>
      </c>
      <c r="J114" s="35">
        <f t="shared" si="1"/>
        <v>31731</v>
      </c>
      <c r="K114" s="18" t="s">
        <v>677</v>
      </c>
      <c r="L114" s="7"/>
    </row>
    <row r="115" spans="1:12" s="9" customFormat="1" ht="18.75" x14ac:dyDescent="0.3">
      <c r="A115" s="19">
        <v>46252</v>
      </c>
      <c r="B115" s="17">
        <v>361.97</v>
      </c>
      <c r="C115" s="17"/>
      <c r="D115" s="17">
        <f t="shared" si="0"/>
        <v>1039.6339999999989</v>
      </c>
      <c r="E115" s="18" t="s">
        <v>654</v>
      </c>
      <c r="F115" s="7"/>
      <c r="G115" s="19">
        <v>46255</v>
      </c>
      <c r="H115" s="35">
        <v>2985</v>
      </c>
      <c r="I115" s="35"/>
      <c r="J115" s="35">
        <f t="shared" si="1"/>
        <v>34716</v>
      </c>
      <c r="K115" s="18" t="s">
        <v>678</v>
      </c>
      <c r="L115" s="7"/>
    </row>
    <row r="116" spans="1:12" s="9" customFormat="1" ht="18.75" x14ac:dyDescent="0.3">
      <c r="A116" s="19">
        <v>46252</v>
      </c>
      <c r="B116" s="17"/>
      <c r="C116" s="17">
        <v>19.690000000000001</v>
      </c>
      <c r="D116" s="17">
        <f t="shared" si="0"/>
        <v>1019.9439999999988</v>
      </c>
      <c r="E116" s="18" t="s">
        <v>655</v>
      </c>
      <c r="F116" s="7"/>
      <c r="G116" s="19">
        <v>46255</v>
      </c>
      <c r="H116" s="35"/>
      <c r="I116" s="35">
        <v>56</v>
      </c>
      <c r="J116" s="35">
        <f t="shared" si="1"/>
        <v>34660</v>
      </c>
      <c r="K116" s="18" t="s">
        <v>679</v>
      </c>
      <c r="L116" s="7"/>
    </row>
    <row r="117" spans="1:12" s="9" customFormat="1" ht="18.75" x14ac:dyDescent="0.3">
      <c r="A117" s="19">
        <v>46252</v>
      </c>
      <c r="B117" s="17">
        <v>120.19</v>
      </c>
      <c r="C117" s="17"/>
      <c r="D117" s="17">
        <f t="shared" si="0"/>
        <v>1140.1339999999989</v>
      </c>
      <c r="E117" s="18" t="s">
        <v>656</v>
      </c>
      <c r="F117" s="7"/>
      <c r="G117" s="19"/>
      <c r="H117" s="35"/>
      <c r="I117" s="35">
        <v>3200</v>
      </c>
      <c r="J117" s="35">
        <f t="shared" si="1"/>
        <v>31460</v>
      </c>
      <c r="K117" s="18" t="s">
        <v>665</v>
      </c>
      <c r="L117" s="7"/>
    </row>
    <row r="118" spans="1:12" s="9" customFormat="1" ht="18.75" x14ac:dyDescent="0.3">
      <c r="A118" s="19">
        <v>46252</v>
      </c>
      <c r="B118" s="17"/>
      <c r="C118" s="17">
        <v>32.479999999999997</v>
      </c>
      <c r="D118" s="17">
        <f t="shared" si="0"/>
        <v>1107.6539999999989</v>
      </c>
      <c r="E118" s="18" t="s">
        <v>658</v>
      </c>
      <c r="F118" s="7"/>
      <c r="G118" s="19">
        <v>46258</v>
      </c>
      <c r="H118" s="35">
        <f>2674+24</f>
        <v>2698</v>
      </c>
      <c r="I118" s="35"/>
      <c r="J118" s="35">
        <f t="shared" si="1"/>
        <v>34158</v>
      </c>
      <c r="K118" s="18" t="s">
        <v>689</v>
      </c>
      <c r="L118" s="7"/>
    </row>
    <row r="119" spans="1:12" s="9" customFormat="1" ht="18.75" x14ac:dyDescent="0.3">
      <c r="A119" s="19">
        <v>46253</v>
      </c>
      <c r="B119" s="17">
        <v>26.99</v>
      </c>
      <c r="C119" s="17"/>
      <c r="D119" s="17">
        <f t="shared" si="0"/>
        <v>1134.6439999999989</v>
      </c>
      <c r="E119" s="18" t="s">
        <v>665</v>
      </c>
      <c r="F119" s="7"/>
      <c r="G119" s="19">
        <v>46258</v>
      </c>
      <c r="H119" s="35">
        <v>773</v>
      </c>
      <c r="I119" s="35"/>
      <c r="J119" s="35">
        <f t="shared" si="1"/>
        <v>34931</v>
      </c>
      <c r="K119" s="18" t="s">
        <v>691</v>
      </c>
      <c r="L119" s="7"/>
    </row>
    <row r="120" spans="1:12" s="9" customFormat="1" ht="18.75" x14ac:dyDescent="0.3">
      <c r="A120" s="19">
        <v>46253</v>
      </c>
      <c r="B120" s="17">
        <v>45.18</v>
      </c>
      <c r="C120" s="17"/>
      <c r="D120" s="17">
        <f t="shared" si="0"/>
        <v>1179.8239999999989</v>
      </c>
      <c r="E120" s="18" t="s">
        <v>668</v>
      </c>
      <c r="F120" s="7"/>
      <c r="G120" s="19">
        <v>46259</v>
      </c>
      <c r="H120" s="35"/>
      <c r="I120" s="35">
        <v>500</v>
      </c>
      <c r="J120" s="35">
        <f t="shared" si="1"/>
        <v>34431</v>
      </c>
      <c r="K120" s="18" t="s">
        <v>696</v>
      </c>
      <c r="L120" s="7"/>
    </row>
    <row r="121" spans="1:12" s="9" customFormat="1" ht="18.75" x14ac:dyDescent="0.3">
      <c r="A121" s="19">
        <v>46254</v>
      </c>
      <c r="B121" s="17"/>
      <c r="C121" s="17">
        <v>29.59</v>
      </c>
      <c r="D121" s="17">
        <f t="shared" si="0"/>
        <v>1150.233999999999</v>
      </c>
      <c r="E121" s="18" t="s">
        <v>671</v>
      </c>
      <c r="F121" s="7"/>
      <c r="G121" s="19">
        <v>46259</v>
      </c>
      <c r="H121" s="35">
        <v>2390</v>
      </c>
      <c r="I121" s="35"/>
      <c r="J121" s="35">
        <f t="shared" si="1"/>
        <v>36821</v>
      </c>
      <c r="K121" s="18" t="s">
        <v>697</v>
      </c>
      <c r="L121" s="7"/>
    </row>
    <row r="122" spans="1:12" s="9" customFormat="1" ht="18.75" x14ac:dyDescent="0.3">
      <c r="A122" s="19">
        <v>46254</v>
      </c>
      <c r="B122" s="17"/>
      <c r="C122" s="17">
        <v>15.7</v>
      </c>
      <c r="D122" s="17">
        <f t="shared" si="0"/>
        <v>1134.533999999999</v>
      </c>
      <c r="E122" s="18" t="s">
        <v>672</v>
      </c>
      <c r="F122" s="7"/>
      <c r="G122" s="19">
        <v>46259</v>
      </c>
      <c r="H122" s="35">
        <v>189</v>
      </c>
      <c r="I122" s="35"/>
      <c r="J122" s="35">
        <f t="shared" si="1"/>
        <v>37010</v>
      </c>
      <c r="K122" s="18" t="s">
        <v>698</v>
      </c>
      <c r="L122" s="7"/>
    </row>
    <row r="123" spans="1:12" s="9" customFormat="1" ht="18.75" x14ac:dyDescent="0.3">
      <c r="A123" s="19">
        <v>46255</v>
      </c>
      <c r="B123" s="17">
        <v>56.58</v>
      </c>
      <c r="C123" s="17"/>
      <c r="D123" s="17">
        <f t="shared" si="0"/>
        <v>1191.1139999999989</v>
      </c>
      <c r="E123" s="18" t="s">
        <v>676</v>
      </c>
      <c r="F123" s="7"/>
      <c r="G123" s="19">
        <v>46259</v>
      </c>
      <c r="H123" s="35"/>
      <c r="I123" s="35">
        <v>601</v>
      </c>
      <c r="J123" s="35">
        <f t="shared" si="1"/>
        <v>36409</v>
      </c>
      <c r="K123" s="18" t="s">
        <v>700</v>
      </c>
      <c r="L123" s="7"/>
    </row>
    <row r="124" spans="1:12" s="9" customFormat="1" ht="18.75" x14ac:dyDescent="0.3">
      <c r="A124" s="19">
        <v>46255</v>
      </c>
      <c r="B124" s="17"/>
      <c r="C124" s="17">
        <v>66.260000000000005</v>
      </c>
      <c r="D124" s="17">
        <f t="shared" si="0"/>
        <v>1124.8539999999989</v>
      </c>
      <c r="E124" s="18" t="s">
        <v>677</v>
      </c>
      <c r="F124" s="7"/>
      <c r="G124" s="19">
        <v>46259</v>
      </c>
      <c r="H124" s="35"/>
      <c r="I124" s="35">
        <v>173</v>
      </c>
      <c r="J124" s="35">
        <f t="shared" si="1"/>
        <v>36236</v>
      </c>
      <c r="K124" s="20" t="s">
        <v>706</v>
      </c>
      <c r="L124" s="7"/>
    </row>
    <row r="125" spans="1:12" s="9" customFormat="1" ht="18.75" x14ac:dyDescent="0.3">
      <c r="A125" s="19">
        <v>46255</v>
      </c>
      <c r="B125" s="17">
        <v>261.20999999999998</v>
      </c>
      <c r="C125" s="17"/>
      <c r="D125" s="17">
        <f t="shared" si="0"/>
        <v>1386.0639999999989</v>
      </c>
      <c r="E125" s="18" t="s">
        <v>678</v>
      </c>
      <c r="F125" s="7"/>
      <c r="G125" s="19">
        <v>46261</v>
      </c>
      <c r="H125" s="35">
        <v>1310</v>
      </c>
      <c r="I125" s="35"/>
      <c r="J125" s="35">
        <f t="shared" si="1"/>
        <v>37546</v>
      </c>
      <c r="K125" s="18" t="s">
        <v>713</v>
      </c>
      <c r="L125" s="7"/>
    </row>
    <row r="126" spans="1:12" s="9" customFormat="1" ht="18.75" x14ac:dyDescent="0.3">
      <c r="A126" s="19">
        <v>46255</v>
      </c>
      <c r="B126" s="17">
        <v>25.32</v>
      </c>
      <c r="C126" s="17"/>
      <c r="D126" s="17">
        <f t="shared" si="0"/>
        <v>1411.3839999999989</v>
      </c>
      <c r="E126" s="18" t="s">
        <v>679</v>
      </c>
      <c r="F126" s="7"/>
      <c r="G126" s="19">
        <v>46261</v>
      </c>
      <c r="H126" s="35">
        <v>2934</v>
      </c>
      <c r="I126" s="35"/>
      <c r="J126" s="35">
        <f t="shared" si="1"/>
        <v>40480</v>
      </c>
      <c r="K126" s="18" t="s">
        <v>714</v>
      </c>
      <c r="L126" s="7"/>
    </row>
    <row r="127" spans="1:12" s="9" customFormat="1" ht="18.75" x14ac:dyDescent="0.3">
      <c r="A127" s="19">
        <v>46255</v>
      </c>
      <c r="B127" s="17"/>
      <c r="C127" s="17">
        <v>391</v>
      </c>
      <c r="D127" s="17">
        <f t="shared" si="0"/>
        <v>1020.3839999999989</v>
      </c>
      <c r="E127" s="18" t="s">
        <v>665</v>
      </c>
      <c r="F127" s="7"/>
      <c r="G127" s="19">
        <v>46261</v>
      </c>
      <c r="H127" s="35"/>
      <c r="I127" s="35">
        <v>1502</v>
      </c>
      <c r="J127" s="35">
        <f t="shared" si="1"/>
        <v>38978</v>
      </c>
      <c r="K127" s="18" t="s">
        <v>716</v>
      </c>
      <c r="L127" s="7"/>
    </row>
    <row r="128" spans="1:12" s="9" customFormat="1" ht="18.75" x14ac:dyDescent="0.3">
      <c r="A128" s="19">
        <v>46258</v>
      </c>
      <c r="B128" s="17">
        <f>366.49+3.4</f>
        <v>369.89</v>
      </c>
      <c r="C128" s="17"/>
      <c r="D128" s="17">
        <f t="shared" si="0"/>
        <v>1390.273999999999</v>
      </c>
      <c r="E128" s="18" t="s">
        <v>689</v>
      </c>
      <c r="F128" s="7"/>
      <c r="G128" s="19">
        <v>46261</v>
      </c>
      <c r="H128" s="35">
        <v>29</v>
      </c>
      <c r="I128" s="35"/>
      <c r="J128" s="35">
        <f t="shared" si="1"/>
        <v>39007</v>
      </c>
      <c r="K128" s="18" t="s">
        <v>718</v>
      </c>
      <c r="L128" s="7"/>
    </row>
    <row r="129" spans="1:12" s="9" customFormat="1" ht="18.75" x14ac:dyDescent="0.3">
      <c r="A129" s="19">
        <v>46258</v>
      </c>
      <c r="B129" s="17">
        <v>97.13</v>
      </c>
      <c r="C129" s="17"/>
      <c r="D129" s="17">
        <f t="shared" si="0"/>
        <v>1487.4039999999991</v>
      </c>
      <c r="E129" s="18" t="s">
        <v>691</v>
      </c>
      <c r="F129" s="7"/>
      <c r="G129" s="19">
        <v>46261</v>
      </c>
      <c r="H129" s="35"/>
      <c r="I129" s="35">
        <v>5000</v>
      </c>
      <c r="J129" s="35">
        <f t="shared" si="1"/>
        <v>34007</v>
      </c>
      <c r="K129" s="18" t="s">
        <v>709</v>
      </c>
      <c r="L129" s="7"/>
    </row>
    <row r="130" spans="1:12" s="9" customFormat="1" ht="18.75" x14ac:dyDescent="0.3">
      <c r="A130" s="19">
        <v>46258</v>
      </c>
      <c r="B130" s="17"/>
      <c r="C130" s="17">
        <v>626.65</v>
      </c>
      <c r="D130" s="17">
        <f t="shared" si="0"/>
        <v>860.75399999999911</v>
      </c>
      <c r="E130" s="18" t="s">
        <v>692</v>
      </c>
      <c r="F130" s="7"/>
      <c r="G130" s="19">
        <v>46265</v>
      </c>
      <c r="H130" s="35"/>
      <c r="I130" s="35">
        <f>760+77</f>
        <v>837</v>
      </c>
      <c r="J130" s="35">
        <f t="shared" si="1"/>
        <v>33170</v>
      </c>
      <c r="K130" s="18" t="s">
        <v>741</v>
      </c>
      <c r="L130" s="7"/>
    </row>
    <row r="131" spans="1:12" s="9" customFormat="1" ht="18.75" x14ac:dyDescent="0.3">
      <c r="A131" s="19">
        <v>46259</v>
      </c>
      <c r="B131" s="17"/>
      <c r="C131" s="17">
        <v>327.44</v>
      </c>
      <c r="D131" s="17">
        <f t="shared" si="0"/>
        <v>533.31399999999917</v>
      </c>
      <c r="E131" s="18" t="s">
        <v>695</v>
      </c>
      <c r="F131" s="7"/>
      <c r="G131" s="19">
        <v>46268</v>
      </c>
      <c r="H131" s="35">
        <v>845</v>
      </c>
      <c r="I131" s="35"/>
      <c r="J131" s="35">
        <f t="shared" si="1"/>
        <v>34015</v>
      </c>
      <c r="K131" s="18" t="s">
        <v>755</v>
      </c>
      <c r="L131" s="7"/>
    </row>
    <row r="132" spans="1:12" s="9" customFormat="1" ht="18.75" x14ac:dyDescent="0.3">
      <c r="A132" s="19">
        <v>46259</v>
      </c>
      <c r="B132" s="17"/>
      <c r="C132" s="17">
        <v>260.45999999999998</v>
      </c>
      <c r="D132" s="17">
        <f t="shared" si="0"/>
        <v>272.85399999999919</v>
      </c>
      <c r="E132" s="18" t="s">
        <v>696</v>
      </c>
      <c r="F132" s="7"/>
      <c r="G132" s="19">
        <v>46268</v>
      </c>
      <c r="H132" s="35">
        <v>368</v>
      </c>
      <c r="I132" s="35"/>
      <c r="J132" s="35">
        <f t="shared" si="1"/>
        <v>34383</v>
      </c>
      <c r="K132" s="18" t="s">
        <v>756</v>
      </c>
      <c r="L132" s="7"/>
    </row>
    <row r="133" spans="1:12" s="9" customFormat="1" ht="18.75" x14ac:dyDescent="0.3">
      <c r="A133" s="19">
        <v>46259</v>
      </c>
      <c r="B133" s="17">
        <v>327.44</v>
      </c>
      <c r="C133" s="17"/>
      <c r="D133" s="17">
        <f t="shared" si="0"/>
        <v>600.29399999999919</v>
      </c>
      <c r="E133" s="18" t="s">
        <v>697</v>
      </c>
      <c r="F133" s="7"/>
      <c r="G133" s="19">
        <v>46268</v>
      </c>
      <c r="H133" s="35">
        <v>594</v>
      </c>
      <c r="I133" s="35"/>
      <c r="J133" s="35">
        <f t="shared" si="1"/>
        <v>34977</v>
      </c>
      <c r="K133" s="18" t="s">
        <v>757</v>
      </c>
      <c r="L133" s="7"/>
    </row>
    <row r="134" spans="1:12" s="9" customFormat="1" ht="18.75" x14ac:dyDescent="0.3">
      <c r="A134" s="19">
        <v>46259</v>
      </c>
      <c r="B134" s="17">
        <v>23.72</v>
      </c>
      <c r="C134" s="17"/>
      <c r="D134" s="17">
        <f t="shared" si="0"/>
        <v>624.01399999999921</v>
      </c>
      <c r="E134" s="18" t="s">
        <v>698</v>
      </c>
      <c r="F134" s="7"/>
      <c r="G134" s="19">
        <v>46268</v>
      </c>
      <c r="H134" s="35">
        <v>233</v>
      </c>
      <c r="I134" s="35"/>
      <c r="J134" s="35">
        <f t="shared" si="1"/>
        <v>35210</v>
      </c>
      <c r="K134" s="18" t="s">
        <v>758</v>
      </c>
      <c r="L134" s="7"/>
    </row>
    <row r="135" spans="1:12" s="9" customFormat="1" ht="18.75" x14ac:dyDescent="0.3">
      <c r="A135" s="19">
        <v>46259</v>
      </c>
      <c r="B135" s="17">
        <v>57.11</v>
      </c>
      <c r="C135" s="17"/>
      <c r="D135" s="17">
        <f t="shared" si="0"/>
        <v>681.12399999999923</v>
      </c>
      <c r="E135" s="18" t="s">
        <v>700</v>
      </c>
      <c r="F135" s="7"/>
      <c r="G135" s="19">
        <v>46268</v>
      </c>
      <c r="H135" s="35">
        <v>1154</v>
      </c>
      <c r="I135" s="35"/>
      <c r="J135" s="35">
        <f t="shared" si="1"/>
        <v>36364</v>
      </c>
      <c r="K135" s="18" t="s">
        <v>759</v>
      </c>
      <c r="L135" s="7"/>
    </row>
    <row r="136" spans="1:12" s="9" customFormat="1" ht="18.75" x14ac:dyDescent="0.3">
      <c r="A136" s="19">
        <v>46259</v>
      </c>
      <c r="B136" s="17"/>
      <c r="C136" s="17">
        <v>40.950000000000003</v>
      </c>
      <c r="D136" s="17">
        <f t="shared" si="0"/>
        <v>640.17399999999918</v>
      </c>
      <c r="E136" s="18" t="s">
        <v>701</v>
      </c>
      <c r="F136" s="7"/>
      <c r="G136" s="19">
        <v>46268</v>
      </c>
      <c r="H136" s="35">
        <v>3165</v>
      </c>
      <c r="I136" s="35"/>
      <c r="J136" s="35">
        <f t="shared" si="1"/>
        <v>39529</v>
      </c>
      <c r="K136" s="18" t="s">
        <v>760</v>
      </c>
      <c r="L136" s="7"/>
    </row>
    <row r="137" spans="1:12" s="9" customFormat="1" ht="18.75" x14ac:dyDescent="0.3">
      <c r="A137" s="19">
        <v>46259</v>
      </c>
      <c r="B137" s="17"/>
      <c r="C137" s="17">
        <v>902.78</v>
      </c>
      <c r="D137" s="17">
        <f t="shared" si="0"/>
        <v>-262.60600000000079</v>
      </c>
      <c r="E137" s="18" t="s">
        <v>703</v>
      </c>
      <c r="F137" s="7"/>
      <c r="G137" s="19">
        <v>46268</v>
      </c>
      <c r="H137" s="35">
        <v>2168</v>
      </c>
      <c r="I137" s="35"/>
      <c r="J137" s="35">
        <f t="shared" si="1"/>
        <v>41697</v>
      </c>
      <c r="K137" s="18" t="s">
        <v>761</v>
      </c>
      <c r="L137" s="7"/>
    </row>
    <row r="138" spans="1:12" s="9" customFormat="1" ht="18.75" x14ac:dyDescent="0.3">
      <c r="A138" s="19">
        <v>46259</v>
      </c>
      <c r="B138" s="17"/>
      <c r="C138" s="17">
        <v>74.63</v>
      </c>
      <c r="D138" s="17">
        <f t="shared" si="0"/>
        <v>-337.23600000000079</v>
      </c>
      <c r="E138" s="18" t="s">
        <v>706</v>
      </c>
      <c r="F138" s="7"/>
      <c r="G138" s="19">
        <v>46268</v>
      </c>
      <c r="H138" s="35">
        <v>1615</v>
      </c>
      <c r="I138" s="35"/>
      <c r="J138" s="35">
        <f t="shared" si="1"/>
        <v>43312</v>
      </c>
      <c r="K138" s="18" t="s">
        <v>762</v>
      </c>
      <c r="L138" s="7"/>
    </row>
    <row r="139" spans="1:12" s="9" customFormat="1" ht="18.75" x14ac:dyDescent="0.3">
      <c r="A139" s="19">
        <v>46260</v>
      </c>
      <c r="B139" s="17">
        <v>926.55</v>
      </c>
      <c r="C139" s="17"/>
      <c r="D139" s="17">
        <f t="shared" ref="D139:D203" si="2">D138+B139-C139</f>
        <v>589.31399999999917</v>
      </c>
      <c r="E139" s="18" t="s">
        <v>711</v>
      </c>
      <c r="F139" s="7"/>
      <c r="G139" s="19">
        <v>46269</v>
      </c>
      <c r="H139" s="35"/>
      <c r="I139" s="35">
        <v>1654</v>
      </c>
      <c r="J139" s="35">
        <f t="shared" si="1"/>
        <v>41658</v>
      </c>
      <c r="K139" s="18" t="s">
        <v>764</v>
      </c>
      <c r="L139" s="7"/>
    </row>
    <row r="140" spans="1:12" s="9" customFormat="1" ht="18.75" x14ac:dyDescent="0.3">
      <c r="A140" s="19">
        <v>46260</v>
      </c>
      <c r="B140" s="17"/>
      <c r="C140" s="17">
        <v>93.3</v>
      </c>
      <c r="D140" s="17">
        <f t="shared" si="2"/>
        <v>496.01399999999916</v>
      </c>
      <c r="E140" s="18" t="s">
        <v>709</v>
      </c>
      <c r="F140" s="7"/>
      <c r="G140" s="19">
        <v>46272</v>
      </c>
      <c r="H140" s="35">
        <v>303</v>
      </c>
      <c r="I140" s="35"/>
      <c r="J140" s="35">
        <f t="shared" ref="J140:J204" si="3">J139+H140-I140</f>
        <v>41961</v>
      </c>
      <c r="K140" s="18" t="s">
        <v>768</v>
      </c>
      <c r="L140" s="7"/>
    </row>
    <row r="141" spans="1:12" s="9" customFormat="1" ht="18.75" x14ac:dyDescent="0.3">
      <c r="A141" s="19">
        <v>46261</v>
      </c>
      <c r="B141" s="17">
        <v>197.36</v>
      </c>
      <c r="C141" s="17"/>
      <c r="D141" s="17">
        <f t="shared" si="2"/>
        <v>693.37399999999911</v>
      </c>
      <c r="E141" s="18" t="s">
        <v>713</v>
      </c>
      <c r="F141" s="7"/>
      <c r="G141" s="19">
        <v>46272</v>
      </c>
      <c r="H141" s="35">
        <v>179</v>
      </c>
      <c r="I141" s="35"/>
      <c r="J141" s="35">
        <f t="shared" si="3"/>
        <v>42140</v>
      </c>
      <c r="K141" s="18" t="s">
        <v>770</v>
      </c>
      <c r="L141" s="7"/>
    </row>
    <row r="142" spans="1:12" s="9" customFormat="1" ht="18.75" x14ac:dyDescent="0.3">
      <c r="A142" s="19">
        <v>46261</v>
      </c>
      <c r="B142" s="17">
        <v>388.65</v>
      </c>
      <c r="C142" s="17"/>
      <c r="D142" s="17">
        <f t="shared" si="2"/>
        <v>1082.023999999999</v>
      </c>
      <c r="E142" s="18" t="s">
        <v>714</v>
      </c>
      <c r="F142" s="7"/>
      <c r="G142" s="19">
        <v>46272</v>
      </c>
      <c r="H142" s="35"/>
      <c r="I142" s="35">
        <v>128</v>
      </c>
      <c r="J142" s="35">
        <f t="shared" si="3"/>
        <v>42012</v>
      </c>
      <c r="K142" s="18" t="s">
        <v>772</v>
      </c>
      <c r="L142" s="7"/>
    </row>
    <row r="143" spans="1:12" s="9" customFormat="1" ht="18.75" x14ac:dyDescent="0.3">
      <c r="A143" s="19">
        <v>46261</v>
      </c>
      <c r="B143" s="17"/>
      <c r="C143" s="17">
        <v>354.11</v>
      </c>
      <c r="D143" s="17">
        <f t="shared" si="2"/>
        <v>727.91399999999896</v>
      </c>
      <c r="E143" s="18" t="s">
        <v>714</v>
      </c>
      <c r="F143" s="7"/>
      <c r="G143" s="19">
        <v>46272</v>
      </c>
      <c r="H143" s="35">
        <v>8938</v>
      </c>
      <c r="I143" s="35"/>
      <c r="J143" s="35">
        <f t="shared" si="3"/>
        <v>50950</v>
      </c>
      <c r="K143" s="18" t="s">
        <v>773</v>
      </c>
      <c r="L143" s="7"/>
    </row>
    <row r="144" spans="1:12" s="9" customFormat="1" ht="18.75" x14ac:dyDescent="0.3">
      <c r="A144" s="19">
        <v>46261</v>
      </c>
      <c r="B144" s="17"/>
      <c r="C144" s="17">
        <v>251.35</v>
      </c>
      <c r="D144" s="17">
        <f t="shared" si="2"/>
        <v>476.56399999999894</v>
      </c>
      <c r="E144" s="18" t="s">
        <v>716</v>
      </c>
      <c r="F144" s="7"/>
      <c r="G144" s="19">
        <v>46272</v>
      </c>
      <c r="H144" s="35">
        <v>205</v>
      </c>
      <c r="I144" s="35"/>
      <c r="J144" s="35">
        <f t="shared" si="3"/>
        <v>51155</v>
      </c>
      <c r="K144" s="18" t="s">
        <v>774</v>
      </c>
      <c r="L144" s="7"/>
    </row>
    <row r="145" spans="1:12" s="9" customFormat="1" ht="18.75" x14ac:dyDescent="0.3">
      <c r="A145" s="19">
        <v>46261</v>
      </c>
      <c r="B145" s="17"/>
      <c r="C145" s="17">
        <v>26.47</v>
      </c>
      <c r="D145" s="17">
        <f t="shared" si="2"/>
        <v>450.09399999999891</v>
      </c>
      <c r="E145" s="18" t="s">
        <v>718</v>
      </c>
      <c r="F145" s="7"/>
      <c r="G145" s="19">
        <v>46272</v>
      </c>
      <c r="H145" s="35">
        <v>2983</v>
      </c>
      <c r="I145" s="35"/>
      <c r="J145" s="35">
        <f t="shared" si="3"/>
        <v>54138</v>
      </c>
      <c r="K145" s="18" t="s">
        <v>775</v>
      </c>
      <c r="L145" s="7"/>
    </row>
    <row r="146" spans="1:12" s="9" customFormat="1" ht="18.75" x14ac:dyDescent="0.3">
      <c r="A146" s="19">
        <v>46261</v>
      </c>
      <c r="B146" s="17"/>
      <c r="C146" s="17">
        <v>299.67</v>
      </c>
      <c r="D146" s="17">
        <f t="shared" si="2"/>
        <v>150.4239999999989</v>
      </c>
      <c r="E146" s="18" t="s">
        <v>709</v>
      </c>
      <c r="F146" s="7"/>
      <c r="G146" s="19">
        <v>46273</v>
      </c>
      <c r="H146" s="35"/>
      <c r="I146" s="35">
        <v>10000</v>
      </c>
      <c r="J146" s="35">
        <f t="shared" si="3"/>
        <v>44138</v>
      </c>
      <c r="K146" s="18" t="s">
        <v>347</v>
      </c>
      <c r="L146" s="7"/>
    </row>
    <row r="147" spans="1:12" s="9" customFormat="1" ht="18.75" x14ac:dyDescent="0.3">
      <c r="A147" s="19">
        <v>46261</v>
      </c>
      <c r="B147" s="17">
        <v>626.65</v>
      </c>
      <c r="C147" s="17"/>
      <c r="D147" s="17">
        <f t="shared" si="2"/>
        <v>777.07399999999893</v>
      </c>
      <c r="E147" s="18" t="s">
        <v>693</v>
      </c>
      <c r="F147" s="7"/>
      <c r="G147" s="19">
        <v>46273</v>
      </c>
      <c r="H147" s="35">
        <v>57</v>
      </c>
      <c r="I147" s="35"/>
      <c r="J147" s="35">
        <f t="shared" si="3"/>
        <v>44195</v>
      </c>
      <c r="K147" s="18" t="s">
        <v>783</v>
      </c>
      <c r="L147" s="7"/>
    </row>
    <row r="148" spans="1:12" s="9" customFormat="1" ht="18.75" x14ac:dyDescent="0.3">
      <c r="A148" s="19">
        <v>46265</v>
      </c>
      <c r="B148" s="17"/>
      <c r="C148" s="17">
        <f>114.56+11.66</f>
        <v>126.22</v>
      </c>
      <c r="D148" s="17">
        <f>D147+B148-C148</f>
        <v>650.8539999999989</v>
      </c>
      <c r="E148" s="18" t="s">
        <v>741</v>
      </c>
      <c r="F148" s="7"/>
      <c r="G148" s="19">
        <v>46274</v>
      </c>
      <c r="H148" s="35"/>
      <c r="I148" s="35">
        <v>4810</v>
      </c>
      <c r="J148" s="35">
        <f t="shared" si="3"/>
        <v>39385</v>
      </c>
      <c r="K148" s="18" t="s">
        <v>787</v>
      </c>
      <c r="L148" s="7"/>
    </row>
    <row r="149" spans="1:12" s="9" customFormat="1" ht="18.75" x14ac:dyDescent="0.3">
      <c r="A149" s="19">
        <v>46267</v>
      </c>
      <c r="B149" s="17"/>
      <c r="C149" s="17">
        <v>299.23</v>
      </c>
      <c r="D149" s="17">
        <f>D148+B149-C149</f>
        <v>351.62399999999889</v>
      </c>
      <c r="E149" s="18" t="s">
        <v>749</v>
      </c>
      <c r="F149" s="7"/>
      <c r="G149" s="19">
        <v>46274</v>
      </c>
      <c r="H149" s="35"/>
      <c r="I149" s="35">
        <v>1497</v>
      </c>
      <c r="J149" s="35">
        <f t="shared" si="3"/>
        <v>37888</v>
      </c>
      <c r="K149" s="18" t="s">
        <v>788</v>
      </c>
      <c r="L149" s="7"/>
    </row>
    <row r="150" spans="1:12" s="9" customFormat="1" ht="18.75" x14ac:dyDescent="0.3">
      <c r="A150" s="19">
        <v>46268</v>
      </c>
      <c r="B150" s="17">
        <v>18</v>
      </c>
      <c r="C150" s="17"/>
      <c r="D150" s="17">
        <f t="shared" si="2"/>
        <v>369.62399999999889</v>
      </c>
      <c r="E150" s="18" t="s">
        <v>755</v>
      </c>
      <c r="F150" s="7"/>
      <c r="G150" s="19">
        <v>46274</v>
      </c>
      <c r="H150" s="35"/>
      <c r="I150" s="35">
        <v>200</v>
      </c>
      <c r="J150" s="35">
        <f t="shared" si="3"/>
        <v>37688</v>
      </c>
      <c r="K150" s="18" t="s">
        <v>789</v>
      </c>
      <c r="L150" s="7"/>
    </row>
    <row r="151" spans="1:12" s="9" customFormat="1" ht="18.75" x14ac:dyDescent="0.3">
      <c r="A151" s="19">
        <v>46268</v>
      </c>
      <c r="B151" s="17">
        <v>50.53</v>
      </c>
      <c r="C151" s="17"/>
      <c r="D151" s="17">
        <f t="shared" si="2"/>
        <v>420.15399999999886</v>
      </c>
      <c r="E151" s="18" t="s">
        <v>756</v>
      </c>
      <c r="F151" s="7"/>
      <c r="G151" s="19">
        <v>46274</v>
      </c>
      <c r="H151" s="35">
        <v>526</v>
      </c>
      <c r="I151" s="35"/>
      <c r="J151" s="35">
        <f t="shared" si="3"/>
        <v>38214</v>
      </c>
      <c r="K151" s="18" t="s">
        <v>790</v>
      </c>
      <c r="L151" s="7"/>
    </row>
    <row r="152" spans="1:12" s="9" customFormat="1" ht="18.75" x14ac:dyDescent="0.3">
      <c r="A152" s="19">
        <v>46268</v>
      </c>
      <c r="B152" s="17">
        <v>50.24</v>
      </c>
      <c r="C152" s="17"/>
      <c r="D152" s="17">
        <f t="shared" si="2"/>
        <v>470.39399999999887</v>
      </c>
      <c r="E152" s="18" t="s">
        <v>757</v>
      </c>
      <c r="F152" s="7"/>
      <c r="G152" s="19">
        <v>46274</v>
      </c>
      <c r="H152" s="35"/>
      <c r="I152" s="35">
        <v>2291</v>
      </c>
      <c r="J152" s="35">
        <f t="shared" si="3"/>
        <v>35923</v>
      </c>
      <c r="K152" s="18" t="s">
        <v>791</v>
      </c>
      <c r="L152" s="7"/>
    </row>
    <row r="153" spans="1:12" s="9" customFormat="1" ht="18.75" x14ac:dyDescent="0.3">
      <c r="A153" s="19">
        <v>46268</v>
      </c>
      <c r="B153" s="17"/>
      <c r="C153" s="17">
        <v>10</v>
      </c>
      <c r="D153" s="17">
        <f t="shared" si="2"/>
        <v>460.39399999999887</v>
      </c>
      <c r="E153" s="18" t="s">
        <v>757</v>
      </c>
      <c r="F153" s="7"/>
      <c r="G153" s="19">
        <v>46274</v>
      </c>
      <c r="H153" s="35">
        <v>535</v>
      </c>
      <c r="I153" s="35"/>
      <c r="J153" s="35">
        <f t="shared" si="3"/>
        <v>36458</v>
      </c>
      <c r="K153" s="18" t="s">
        <v>792</v>
      </c>
      <c r="L153" s="7"/>
    </row>
    <row r="154" spans="1:12" s="9" customFormat="1" ht="18.75" x14ac:dyDescent="0.3">
      <c r="A154" s="19">
        <v>46268</v>
      </c>
      <c r="B154" s="17">
        <v>35.159999999999997</v>
      </c>
      <c r="C154" s="17"/>
      <c r="D154" s="17">
        <f t="shared" si="2"/>
        <v>495.55399999999884</v>
      </c>
      <c r="E154" s="18" t="s">
        <v>758</v>
      </c>
      <c r="F154" s="7"/>
      <c r="G154" s="19">
        <v>46274</v>
      </c>
      <c r="H154" s="35">
        <v>341</v>
      </c>
      <c r="I154" s="35"/>
      <c r="J154" s="35">
        <f t="shared" si="3"/>
        <v>36799</v>
      </c>
      <c r="K154" s="18" t="s">
        <v>793</v>
      </c>
      <c r="L154" s="7"/>
    </row>
    <row r="155" spans="1:12" s="9" customFormat="1" ht="18.75" x14ac:dyDescent="0.3">
      <c r="A155" s="19">
        <v>46268</v>
      </c>
      <c r="B155" s="17">
        <v>151.05000000000001</v>
      </c>
      <c r="C155" s="17"/>
      <c r="D155" s="17">
        <f t="shared" si="2"/>
        <v>646.6039999999989</v>
      </c>
      <c r="E155" s="18" t="s">
        <v>759</v>
      </c>
      <c r="F155" s="7"/>
      <c r="G155" s="19">
        <v>46275</v>
      </c>
      <c r="H155" s="35">
        <v>183</v>
      </c>
      <c r="I155" s="35"/>
      <c r="J155" s="35">
        <f t="shared" si="3"/>
        <v>36982</v>
      </c>
      <c r="K155" s="18" t="s">
        <v>795</v>
      </c>
      <c r="L155" s="7"/>
    </row>
    <row r="156" spans="1:12" s="9" customFormat="1" ht="18.75" x14ac:dyDescent="0.3">
      <c r="A156" s="19">
        <v>46268</v>
      </c>
      <c r="B156" s="17">
        <v>477.17</v>
      </c>
      <c r="C156" s="17"/>
      <c r="D156" s="17">
        <f t="shared" si="2"/>
        <v>1123.773999999999</v>
      </c>
      <c r="E156" s="18" t="s">
        <v>760</v>
      </c>
      <c r="F156" s="7"/>
      <c r="G156" s="19">
        <v>46276</v>
      </c>
      <c r="H156" s="35">
        <v>567</v>
      </c>
      <c r="I156" s="35"/>
      <c r="J156" s="35">
        <f t="shared" si="3"/>
        <v>37549</v>
      </c>
      <c r="K156" s="18" t="s">
        <v>796</v>
      </c>
      <c r="L156" s="7"/>
    </row>
    <row r="157" spans="1:12" s="9" customFormat="1" ht="18.75" x14ac:dyDescent="0.3">
      <c r="A157" s="19">
        <v>46268</v>
      </c>
      <c r="B157" s="17">
        <v>58.46</v>
      </c>
      <c r="C157" s="17"/>
      <c r="D157" s="17">
        <f t="shared" si="2"/>
        <v>1182.233999999999</v>
      </c>
      <c r="E157" s="18" t="s">
        <v>761</v>
      </c>
      <c r="F157" s="7"/>
      <c r="G157" s="19">
        <v>46276</v>
      </c>
      <c r="H157" s="35"/>
      <c r="I157" s="35">
        <v>1234</v>
      </c>
      <c r="J157" s="35">
        <f t="shared" si="3"/>
        <v>36315</v>
      </c>
      <c r="K157" s="18" t="s">
        <v>797</v>
      </c>
      <c r="L157" s="7"/>
    </row>
    <row r="158" spans="1:12" s="9" customFormat="1" ht="18.75" x14ac:dyDescent="0.3">
      <c r="A158" s="19">
        <v>46268</v>
      </c>
      <c r="B158" s="17">
        <v>221.68</v>
      </c>
      <c r="C158" s="17"/>
      <c r="D158" s="17">
        <f t="shared" si="2"/>
        <v>1403.9139999999991</v>
      </c>
      <c r="E158" s="18" t="s">
        <v>762</v>
      </c>
      <c r="F158" s="7"/>
      <c r="G158" s="19">
        <v>46279</v>
      </c>
      <c r="H158" s="35"/>
      <c r="I158" s="35">
        <v>1000</v>
      </c>
      <c r="J158" s="35">
        <f t="shared" si="3"/>
        <v>35315</v>
      </c>
      <c r="K158" s="20" t="s">
        <v>808</v>
      </c>
      <c r="L158" s="7"/>
    </row>
    <row r="159" spans="1:12" s="9" customFormat="1" ht="18.75" x14ac:dyDescent="0.3">
      <c r="A159" s="19">
        <v>46268</v>
      </c>
      <c r="B159" s="17"/>
      <c r="C159" s="17">
        <v>29.67</v>
      </c>
      <c r="D159" s="17">
        <f t="shared" si="2"/>
        <v>1374.243999999999</v>
      </c>
      <c r="E159" s="18" t="s">
        <v>701</v>
      </c>
      <c r="F159" s="7"/>
      <c r="G159" s="19">
        <v>46279</v>
      </c>
      <c r="H159" s="35">
        <v>2317</v>
      </c>
      <c r="I159" s="35"/>
      <c r="J159" s="35">
        <f t="shared" si="3"/>
        <v>37632</v>
      </c>
      <c r="K159" s="18" t="s">
        <v>809</v>
      </c>
      <c r="L159" s="7"/>
    </row>
    <row r="160" spans="1:12" s="9" customFormat="1" ht="18.75" x14ac:dyDescent="0.3">
      <c r="A160" s="19">
        <v>46269</v>
      </c>
      <c r="B160" s="17"/>
      <c r="C160" s="17">
        <v>11.2</v>
      </c>
      <c r="D160" s="17">
        <f t="shared" si="2"/>
        <v>1363.043999999999</v>
      </c>
      <c r="E160" s="18" t="s">
        <v>764</v>
      </c>
      <c r="F160" s="7"/>
      <c r="G160" s="19">
        <v>46279</v>
      </c>
      <c r="H160" s="35"/>
      <c r="I160" s="35">
        <v>1085</v>
      </c>
      <c r="J160" s="35">
        <f t="shared" si="3"/>
        <v>36547</v>
      </c>
      <c r="K160" s="18" t="s">
        <v>810</v>
      </c>
      <c r="L160" s="7"/>
    </row>
    <row r="161" spans="1:12" s="9" customFormat="1" ht="18.75" x14ac:dyDescent="0.3">
      <c r="A161" s="19">
        <v>46269</v>
      </c>
      <c r="B161" s="17"/>
      <c r="C161" s="17">
        <v>80.64</v>
      </c>
      <c r="D161" s="17">
        <f t="shared" si="2"/>
        <v>1282.4039999999989</v>
      </c>
      <c r="E161" s="18" t="s">
        <v>765</v>
      </c>
      <c r="F161" s="7"/>
      <c r="G161" s="19">
        <v>46279</v>
      </c>
      <c r="H161" s="35">
        <v>2441</v>
      </c>
      <c r="I161" s="35"/>
      <c r="J161" s="35">
        <f t="shared" si="3"/>
        <v>38988</v>
      </c>
      <c r="K161" s="18" t="s">
        <v>812</v>
      </c>
      <c r="L161" s="7"/>
    </row>
    <row r="162" spans="1:12" s="9" customFormat="1" ht="18.75" x14ac:dyDescent="0.3">
      <c r="A162" s="19">
        <v>46272</v>
      </c>
      <c r="B162" s="17">
        <v>38.08</v>
      </c>
      <c r="C162" s="17"/>
      <c r="D162" s="17">
        <f t="shared" si="2"/>
        <v>1320.4839999999988</v>
      </c>
      <c r="E162" s="18" t="s">
        <v>768</v>
      </c>
      <c r="F162" s="7"/>
      <c r="G162" s="19">
        <v>46279</v>
      </c>
      <c r="H162" s="35"/>
      <c r="I162" s="35">
        <v>183</v>
      </c>
      <c r="J162" s="35">
        <f t="shared" si="3"/>
        <v>38805</v>
      </c>
      <c r="K162" s="18" t="s">
        <v>813</v>
      </c>
      <c r="L162" s="7"/>
    </row>
    <row r="163" spans="1:12" s="9" customFormat="1" ht="18.75" x14ac:dyDescent="0.3">
      <c r="A163" s="19">
        <v>46272</v>
      </c>
      <c r="B163" s="17">
        <v>126.46</v>
      </c>
      <c r="C163" s="17"/>
      <c r="D163" s="17">
        <f t="shared" si="2"/>
        <v>1446.9439999999988</v>
      </c>
      <c r="E163" s="18" t="s">
        <v>769</v>
      </c>
      <c r="F163" s="7"/>
      <c r="G163" s="19">
        <v>46279</v>
      </c>
      <c r="H163" s="35">
        <v>532</v>
      </c>
      <c r="I163" s="35"/>
      <c r="J163" s="35">
        <f t="shared" si="3"/>
        <v>39337</v>
      </c>
      <c r="K163" s="18" t="s">
        <v>814</v>
      </c>
      <c r="L163" s="7"/>
    </row>
    <row r="164" spans="1:12" s="9" customFormat="1" ht="18.75" x14ac:dyDescent="0.3">
      <c r="A164" s="19">
        <v>46272</v>
      </c>
      <c r="B164" s="17">
        <v>24.56</v>
      </c>
      <c r="C164" s="17"/>
      <c r="D164" s="17">
        <f t="shared" si="2"/>
        <v>1471.5039999999988</v>
      </c>
      <c r="E164" s="18" t="s">
        <v>770</v>
      </c>
      <c r="F164" s="7"/>
      <c r="G164" s="19">
        <v>46280</v>
      </c>
      <c r="H164" s="35"/>
      <c r="I164" s="35">
        <v>167</v>
      </c>
      <c r="J164" s="35">
        <f t="shared" si="3"/>
        <v>39170</v>
      </c>
      <c r="K164" s="18" t="s">
        <v>819</v>
      </c>
      <c r="L164" s="7"/>
    </row>
    <row r="165" spans="1:12" s="9" customFormat="1" ht="18.75" x14ac:dyDescent="0.3">
      <c r="A165" s="19">
        <v>46272</v>
      </c>
      <c r="B165" s="17">
        <v>22.01</v>
      </c>
      <c r="C165" s="17"/>
      <c r="D165" s="17">
        <f t="shared" si="2"/>
        <v>1493.5139999999988</v>
      </c>
      <c r="E165" s="18" t="s">
        <v>771</v>
      </c>
      <c r="F165" s="7"/>
      <c r="G165" s="19">
        <v>46280</v>
      </c>
      <c r="H165" s="35"/>
      <c r="I165" s="35">
        <v>571</v>
      </c>
      <c r="J165" s="35">
        <f t="shared" si="3"/>
        <v>38599</v>
      </c>
      <c r="K165" s="18" t="s">
        <v>820</v>
      </c>
      <c r="L165" s="7"/>
    </row>
    <row r="166" spans="1:12" s="9" customFormat="1" ht="18.75" x14ac:dyDescent="0.3">
      <c r="A166" s="19">
        <v>46272</v>
      </c>
      <c r="B166" s="17">
        <v>10.66</v>
      </c>
      <c r="C166" s="17"/>
      <c r="D166" s="17">
        <f t="shared" si="2"/>
        <v>1504.1739999999988</v>
      </c>
      <c r="E166" s="18" t="s">
        <v>772</v>
      </c>
      <c r="F166" s="7"/>
      <c r="G166" s="19">
        <v>46280</v>
      </c>
      <c r="H166" s="35"/>
      <c r="I166" s="35">
        <v>1412</v>
      </c>
      <c r="J166" s="35">
        <f t="shared" si="3"/>
        <v>37187</v>
      </c>
      <c r="K166" s="18" t="s">
        <v>822</v>
      </c>
      <c r="L166" s="7"/>
    </row>
    <row r="167" spans="1:12" s="9" customFormat="1" ht="18.75" x14ac:dyDescent="0.3">
      <c r="A167" s="19">
        <v>46272</v>
      </c>
      <c r="B167" s="17">
        <v>1224.92</v>
      </c>
      <c r="C167" s="17"/>
      <c r="D167" s="17">
        <f t="shared" si="2"/>
        <v>2729.0939999999991</v>
      </c>
      <c r="E167" s="18" t="s">
        <v>773</v>
      </c>
      <c r="F167" s="7"/>
      <c r="G167" s="19">
        <v>46280</v>
      </c>
      <c r="H167" s="35"/>
      <c r="I167" s="35">
        <v>540</v>
      </c>
      <c r="J167" s="35">
        <f t="shared" si="3"/>
        <v>36647</v>
      </c>
      <c r="K167" s="18" t="s">
        <v>823</v>
      </c>
      <c r="L167" s="7"/>
    </row>
    <row r="168" spans="1:12" s="9" customFormat="1" ht="18.75" x14ac:dyDescent="0.3">
      <c r="A168" s="19">
        <v>46272</v>
      </c>
      <c r="B168" s="17">
        <v>42.98</v>
      </c>
      <c r="C168" s="17"/>
      <c r="D168" s="17">
        <f t="shared" si="2"/>
        <v>2772.0739999999992</v>
      </c>
      <c r="E168" s="18" t="s">
        <v>774</v>
      </c>
      <c r="F168" s="7"/>
      <c r="G168" s="19">
        <v>46280</v>
      </c>
      <c r="H168" s="35"/>
      <c r="I168" s="35">
        <v>351</v>
      </c>
      <c r="J168" s="35">
        <f t="shared" si="3"/>
        <v>36296</v>
      </c>
      <c r="K168" s="18" t="s">
        <v>826</v>
      </c>
      <c r="L168" s="7"/>
    </row>
    <row r="169" spans="1:12" s="9" customFormat="1" ht="18.75" x14ac:dyDescent="0.3">
      <c r="A169" s="19">
        <v>46272</v>
      </c>
      <c r="B169" s="17">
        <v>408.86</v>
      </c>
      <c r="C169" s="17"/>
      <c r="D169" s="17">
        <f t="shared" si="2"/>
        <v>3180.9339999999993</v>
      </c>
      <c r="E169" s="18" t="s">
        <v>775</v>
      </c>
      <c r="F169" s="7"/>
      <c r="G169" s="19">
        <v>46280</v>
      </c>
      <c r="H169" s="35">
        <v>626</v>
      </c>
      <c r="I169" s="35"/>
      <c r="J169" s="35">
        <f t="shared" si="3"/>
        <v>36922</v>
      </c>
      <c r="K169" s="18" t="s">
        <v>830</v>
      </c>
      <c r="L169" s="7"/>
    </row>
    <row r="170" spans="1:12" s="9" customFormat="1" ht="18.75" x14ac:dyDescent="0.3">
      <c r="A170" s="19"/>
      <c r="B170" s="17"/>
      <c r="C170" s="17"/>
      <c r="D170" s="17">
        <f t="shared" si="2"/>
        <v>3180.9339999999993</v>
      </c>
      <c r="E170" s="18"/>
      <c r="F170" s="7"/>
      <c r="G170" s="19">
        <v>46280</v>
      </c>
      <c r="H170" s="35">
        <v>5500</v>
      </c>
      <c r="I170" s="35"/>
      <c r="J170" s="35">
        <f t="shared" si="3"/>
        <v>42422</v>
      </c>
      <c r="K170" s="20" t="s">
        <v>837</v>
      </c>
      <c r="L170" s="7"/>
    </row>
    <row r="171" spans="1:12" s="9" customFormat="1" ht="18.75" x14ac:dyDescent="0.3">
      <c r="A171" s="19">
        <v>46273</v>
      </c>
      <c r="B171" s="17"/>
      <c r="C171" s="17">
        <v>249.45</v>
      </c>
      <c r="D171" s="17">
        <f t="shared" si="2"/>
        <v>2931.4839999999995</v>
      </c>
      <c r="E171" s="18" t="s">
        <v>347</v>
      </c>
      <c r="F171" s="7"/>
      <c r="G171" s="19">
        <v>46280</v>
      </c>
      <c r="H171" s="35"/>
      <c r="I171" s="35">
        <v>5022</v>
      </c>
      <c r="J171" s="35">
        <f t="shared" si="3"/>
        <v>37400</v>
      </c>
      <c r="K171" s="20"/>
      <c r="L171" s="7"/>
    </row>
    <row r="172" spans="1:12" s="9" customFormat="1" ht="18.75" x14ac:dyDescent="0.3">
      <c r="A172" s="19">
        <v>46273</v>
      </c>
      <c r="B172" s="17"/>
      <c r="C172" s="17">
        <v>100</v>
      </c>
      <c r="D172" s="17">
        <f t="shared" si="2"/>
        <v>2831.4839999999995</v>
      </c>
      <c r="E172" s="18" t="s">
        <v>782</v>
      </c>
      <c r="F172" s="7"/>
      <c r="G172" s="19">
        <v>46281</v>
      </c>
      <c r="H172" s="35">
        <v>649</v>
      </c>
      <c r="I172" s="35"/>
      <c r="J172" s="35">
        <f t="shared" si="3"/>
        <v>38049</v>
      </c>
      <c r="K172" s="18" t="s">
        <v>843</v>
      </c>
      <c r="L172" s="7"/>
    </row>
    <row r="173" spans="1:12" s="9" customFormat="1" ht="18.75" x14ac:dyDescent="0.3">
      <c r="A173" s="19">
        <v>46273</v>
      </c>
      <c r="B173" s="17">
        <v>8.5</v>
      </c>
      <c r="C173" s="17"/>
      <c r="D173" s="17">
        <f t="shared" si="2"/>
        <v>2839.9839999999995</v>
      </c>
      <c r="E173" s="18" t="s">
        <v>783</v>
      </c>
      <c r="F173" s="7"/>
      <c r="G173" s="19">
        <v>46281</v>
      </c>
      <c r="H173" s="35">
        <v>266</v>
      </c>
      <c r="I173" s="35"/>
      <c r="J173" s="35">
        <f t="shared" si="3"/>
        <v>38315</v>
      </c>
      <c r="K173" s="18" t="s">
        <v>844</v>
      </c>
      <c r="L173" s="7"/>
    </row>
    <row r="174" spans="1:12" s="9" customFormat="1" ht="18.75" x14ac:dyDescent="0.3">
      <c r="A174" s="19">
        <v>46274</v>
      </c>
      <c r="B174" s="17"/>
      <c r="C174" s="17">
        <v>643.66</v>
      </c>
      <c r="D174" s="17">
        <f t="shared" si="2"/>
        <v>2196.3239999999996</v>
      </c>
      <c r="E174" s="18" t="s">
        <v>785</v>
      </c>
      <c r="F174" s="7"/>
      <c r="G174" s="19">
        <v>46281</v>
      </c>
      <c r="H174" s="35"/>
      <c r="I174" s="35">
        <v>919</v>
      </c>
      <c r="J174" s="35">
        <f t="shared" si="3"/>
        <v>37396</v>
      </c>
      <c r="K174" s="18" t="s">
        <v>842</v>
      </c>
      <c r="L174" s="7"/>
    </row>
    <row r="175" spans="1:12" s="9" customFormat="1" ht="18.75" x14ac:dyDescent="0.3">
      <c r="A175" s="19">
        <v>46274</v>
      </c>
      <c r="B175" s="17">
        <v>23.93</v>
      </c>
      <c r="C175" s="17"/>
      <c r="D175" s="17">
        <f t="shared" si="2"/>
        <v>2220.2539999999995</v>
      </c>
      <c r="E175" s="18" t="s">
        <v>787</v>
      </c>
      <c r="F175" s="7"/>
      <c r="G175" s="19">
        <v>46281</v>
      </c>
      <c r="H175" s="35">
        <v>4417</v>
      </c>
      <c r="I175" s="35"/>
      <c r="J175" s="35">
        <f t="shared" si="3"/>
        <v>41813</v>
      </c>
      <c r="K175" s="18" t="s">
        <v>845</v>
      </c>
      <c r="L175" s="7"/>
    </row>
    <row r="176" spans="1:12" s="9" customFormat="1" ht="18.75" x14ac:dyDescent="0.3">
      <c r="A176" s="19">
        <v>46274</v>
      </c>
      <c r="B176" s="17"/>
      <c r="C176" s="17">
        <v>293.82</v>
      </c>
      <c r="D176" s="17">
        <f t="shared" si="2"/>
        <v>1926.4339999999995</v>
      </c>
      <c r="E176" s="18" t="s">
        <v>788</v>
      </c>
      <c r="F176" s="7"/>
      <c r="G176" s="19">
        <v>46281</v>
      </c>
      <c r="H176" s="35"/>
      <c r="I176" s="35">
        <v>537</v>
      </c>
      <c r="J176" s="35">
        <f t="shared" si="3"/>
        <v>41276</v>
      </c>
      <c r="K176" s="20" t="s">
        <v>667</v>
      </c>
      <c r="L176" s="7"/>
    </row>
    <row r="177" spans="1:12" s="9" customFormat="1" ht="18.75" x14ac:dyDescent="0.3">
      <c r="A177" s="19">
        <v>46274</v>
      </c>
      <c r="B177" s="17"/>
      <c r="C177" s="17">
        <v>42.98</v>
      </c>
      <c r="D177" s="17">
        <f t="shared" si="2"/>
        <v>1883.4539999999995</v>
      </c>
      <c r="E177" s="18" t="s">
        <v>789</v>
      </c>
      <c r="F177" s="7"/>
      <c r="G177" s="19"/>
      <c r="H177" s="35">
        <v>380</v>
      </c>
      <c r="I177" s="35"/>
      <c r="J177" s="35">
        <f t="shared" si="3"/>
        <v>41656</v>
      </c>
      <c r="K177" s="18" t="s">
        <v>852</v>
      </c>
      <c r="L177" s="7"/>
    </row>
    <row r="178" spans="1:12" s="9" customFormat="1" ht="18.75" x14ac:dyDescent="0.3">
      <c r="A178" s="19">
        <v>46274</v>
      </c>
      <c r="B178" s="17"/>
      <c r="C178" s="17">
        <v>16.38</v>
      </c>
      <c r="D178" s="17">
        <f t="shared" si="2"/>
        <v>1867.0739999999994</v>
      </c>
      <c r="E178" s="18" t="s">
        <v>790</v>
      </c>
      <c r="F178" s="7"/>
      <c r="G178" s="19"/>
      <c r="H178" s="35">
        <v>2539</v>
      </c>
      <c r="I178" s="35"/>
      <c r="J178" s="35">
        <f t="shared" si="3"/>
        <v>44195</v>
      </c>
      <c r="K178" s="18" t="s">
        <v>853</v>
      </c>
      <c r="L178" s="7"/>
    </row>
    <row r="179" spans="1:12" s="9" customFormat="1" ht="18.75" x14ac:dyDescent="0.3">
      <c r="A179" s="19">
        <v>46274</v>
      </c>
      <c r="B179" s="17"/>
      <c r="C179" s="17">
        <v>314.05</v>
      </c>
      <c r="D179" s="17">
        <f t="shared" si="2"/>
        <v>1553.0239999999994</v>
      </c>
      <c r="E179" s="18" t="s">
        <v>791</v>
      </c>
      <c r="F179" s="7"/>
      <c r="G179" s="19"/>
      <c r="H179" s="35"/>
      <c r="I179" s="35">
        <v>5000</v>
      </c>
      <c r="J179" s="35">
        <f t="shared" si="3"/>
        <v>39195</v>
      </c>
      <c r="K179" s="20" t="s">
        <v>854</v>
      </c>
      <c r="L179" s="7"/>
    </row>
    <row r="180" spans="1:12" s="9" customFormat="1" ht="18.75" x14ac:dyDescent="0.3">
      <c r="A180" s="19">
        <v>46274</v>
      </c>
      <c r="B180" s="17">
        <v>388.8</v>
      </c>
      <c r="C180" s="17"/>
      <c r="D180" s="17">
        <f t="shared" si="2"/>
        <v>1941.8239999999994</v>
      </c>
      <c r="E180" s="18" t="s">
        <v>792</v>
      </c>
      <c r="F180" s="7"/>
      <c r="G180" s="19"/>
      <c r="H180" s="35"/>
      <c r="I180" s="35">
        <v>1000</v>
      </c>
      <c r="J180" s="35">
        <f t="shared" si="3"/>
        <v>38195</v>
      </c>
      <c r="K180" s="18" t="s">
        <v>859</v>
      </c>
      <c r="L180" s="7"/>
    </row>
    <row r="181" spans="1:12" s="9" customFormat="1" ht="18.75" x14ac:dyDescent="0.3">
      <c r="A181" s="19">
        <v>46274</v>
      </c>
      <c r="B181" s="17">
        <v>46.71</v>
      </c>
      <c r="C181" s="17"/>
      <c r="D181" s="17">
        <f t="shared" si="2"/>
        <v>1988.5339999999994</v>
      </c>
      <c r="E181" s="18" t="s">
        <v>793</v>
      </c>
      <c r="F181" s="7"/>
      <c r="G181" s="19"/>
      <c r="H181" s="35">
        <v>592</v>
      </c>
      <c r="I181" s="35"/>
      <c r="J181" s="35">
        <f t="shared" si="3"/>
        <v>38787</v>
      </c>
      <c r="K181" s="18" t="s">
        <v>864</v>
      </c>
      <c r="L181" s="7"/>
    </row>
    <row r="182" spans="1:12" s="9" customFormat="1" ht="18.75" x14ac:dyDescent="0.3">
      <c r="A182" s="19">
        <v>46274</v>
      </c>
      <c r="B182" s="17"/>
      <c r="C182" s="17">
        <v>229.42</v>
      </c>
      <c r="D182" s="17">
        <f t="shared" si="2"/>
        <v>1759.1139999999994</v>
      </c>
      <c r="E182" s="18" t="s">
        <v>791</v>
      </c>
      <c r="F182" s="7"/>
      <c r="G182" s="19"/>
      <c r="H182" s="35"/>
      <c r="I182" s="35">
        <v>928</v>
      </c>
      <c r="J182" s="35">
        <f t="shared" si="3"/>
        <v>37859</v>
      </c>
      <c r="K182" s="18" t="s">
        <v>866</v>
      </c>
      <c r="L182" s="7"/>
    </row>
    <row r="183" spans="1:12" s="9" customFormat="1" ht="18.75" x14ac:dyDescent="0.3">
      <c r="A183" s="19">
        <v>46274</v>
      </c>
      <c r="B183" s="17"/>
      <c r="C183" s="17">
        <v>29.32</v>
      </c>
      <c r="D183" s="17">
        <f t="shared" si="2"/>
        <v>1729.7939999999994</v>
      </c>
      <c r="E183" s="18" t="s">
        <v>794</v>
      </c>
      <c r="F183" s="7"/>
      <c r="G183" s="19"/>
      <c r="H183" s="35">
        <v>188</v>
      </c>
      <c r="I183" s="35"/>
      <c r="J183" s="35">
        <f t="shared" si="3"/>
        <v>38047</v>
      </c>
      <c r="K183" s="18" t="s">
        <v>867</v>
      </c>
      <c r="L183" s="7"/>
    </row>
    <row r="184" spans="1:12" s="9" customFormat="1" ht="18.75" x14ac:dyDescent="0.3">
      <c r="A184" s="19"/>
      <c r="B184" s="17"/>
      <c r="C184" s="17">
        <v>55.11</v>
      </c>
      <c r="D184" s="17"/>
      <c r="E184" s="18"/>
      <c r="F184" s="7"/>
      <c r="G184" s="19"/>
      <c r="H184" s="35"/>
      <c r="I184" s="35">
        <v>4108</v>
      </c>
      <c r="J184" s="35">
        <f t="shared" si="3"/>
        <v>33939</v>
      </c>
      <c r="K184" s="18" t="s">
        <v>868</v>
      </c>
      <c r="L184" s="7"/>
    </row>
    <row r="185" spans="1:12" s="9" customFormat="1" ht="18.75" x14ac:dyDescent="0.3">
      <c r="A185" s="19">
        <v>46275</v>
      </c>
      <c r="B185" s="17">
        <v>22.06</v>
      </c>
      <c r="C185" s="17"/>
      <c r="D185" s="17">
        <f>D183+B185-C185</f>
        <v>1751.8539999999994</v>
      </c>
      <c r="E185" s="18" t="s">
        <v>795</v>
      </c>
      <c r="F185" s="7"/>
      <c r="G185" s="19"/>
      <c r="H185" s="35">
        <v>433</v>
      </c>
      <c r="I185" s="35"/>
      <c r="J185" s="35">
        <f t="shared" si="3"/>
        <v>34372</v>
      </c>
      <c r="K185" s="18" t="s">
        <v>869</v>
      </c>
      <c r="L185" s="7"/>
    </row>
    <row r="186" spans="1:12" s="9" customFormat="1" ht="18.75" x14ac:dyDescent="0.3">
      <c r="A186" s="19">
        <v>46275</v>
      </c>
      <c r="B186" s="17">
        <v>59.25</v>
      </c>
      <c r="C186" s="17"/>
      <c r="D186" s="17">
        <f t="shared" si="2"/>
        <v>1811.1039999999994</v>
      </c>
      <c r="E186" s="18" t="s">
        <v>796</v>
      </c>
      <c r="F186" s="7"/>
      <c r="G186" s="19">
        <v>46286</v>
      </c>
      <c r="H186" s="35">
        <v>724</v>
      </c>
      <c r="I186" s="35"/>
      <c r="J186" s="35">
        <f t="shared" si="3"/>
        <v>35096</v>
      </c>
      <c r="K186" s="18" t="s">
        <v>875</v>
      </c>
      <c r="L186" s="7"/>
    </row>
    <row r="187" spans="1:12" s="9" customFormat="1" ht="18.75" x14ac:dyDescent="0.3">
      <c r="A187" s="19">
        <v>46275</v>
      </c>
      <c r="B187" s="17"/>
      <c r="C187" s="17">
        <v>186.14</v>
      </c>
      <c r="D187" s="17">
        <f t="shared" si="2"/>
        <v>1624.9639999999995</v>
      </c>
      <c r="E187" s="18" t="s">
        <v>797</v>
      </c>
      <c r="F187" s="7"/>
      <c r="G187" s="19">
        <v>46286</v>
      </c>
      <c r="H187" s="35">
        <v>65</v>
      </c>
      <c r="I187" s="35"/>
      <c r="J187" s="35">
        <f t="shared" si="3"/>
        <v>35161</v>
      </c>
      <c r="K187" s="18" t="s">
        <v>877</v>
      </c>
      <c r="L187" s="7"/>
    </row>
    <row r="188" spans="1:12" s="9" customFormat="1" ht="18.75" x14ac:dyDescent="0.3">
      <c r="A188" s="19">
        <v>46275</v>
      </c>
      <c r="B188" s="17"/>
      <c r="C188" s="17">
        <v>89.87</v>
      </c>
      <c r="D188" s="17">
        <f t="shared" si="2"/>
        <v>1535.0939999999996</v>
      </c>
      <c r="E188" s="18" t="s">
        <v>804</v>
      </c>
      <c r="F188" s="7"/>
      <c r="G188" s="19">
        <v>46286</v>
      </c>
      <c r="H188" s="35">
        <v>595</v>
      </c>
      <c r="I188" s="35"/>
      <c r="J188" s="35">
        <f t="shared" si="3"/>
        <v>35756</v>
      </c>
      <c r="K188" s="18" t="s">
        <v>880</v>
      </c>
      <c r="L188" s="7"/>
    </row>
    <row r="189" spans="1:12" s="9" customFormat="1" ht="18.75" x14ac:dyDescent="0.3">
      <c r="A189" s="19">
        <v>46275</v>
      </c>
      <c r="B189" s="17"/>
      <c r="C189" s="17">
        <v>388.5</v>
      </c>
      <c r="D189" s="17">
        <f t="shared" si="2"/>
        <v>1146.5939999999996</v>
      </c>
      <c r="E189" s="18" t="s">
        <v>805</v>
      </c>
      <c r="F189" s="7"/>
      <c r="G189" s="19">
        <v>46287</v>
      </c>
      <c r="H189" s="35">
        <v>803</v>
      </c>
      <c r="I189" s="35"/>
      <c r="J189" s="35">
        <f t="shared" si="3"/>
        <v>36559</v>
      </c>
      <c r="K189" s="18" t="s">
        <v>923</v>
      </c>
      <c r="L189" s="7"/>
    </row>
    <row r="190" spans="1:12" s="9" customFormat="1" ht="18.75" x14ac:dyDescent="0.3">
      <c r="A190" s="19">
        <v>46279</v>
      </c>
      <c r="B190" s="17">
        <v>317.48</v>
      </c>
      <c r="C190" s="17"/>
      <c r="D190" s="17">
        <f t="shared" si="2"/>
        <v>1464.0739999999996</v>
      </c>
      <c r="E190" s="18" t="s">
        <v>809</v>
      </c>
      <c r="F190" s="7"/>
      <c r="G190" s="19"/>
      <c r="H190" s="35"/>
      <c r="I190" s="35"/>
      <c r="J190" s="35">
        <f t="shared" si="3"/>
        <v>36559</v>
      </c>
      <c r="K190" s="20"/>
      <c r="L190" s="7"/>
    </row>
    <row r="191" spans="1:12" s="9" customFormat="1" ht="18.75" x14ac:dyDescent="0.3">
      <c r="A191" s="19">
        <v>46279</v>
      </c>
      <c r="B191" s="17">
        <v>118.25</v>
      </c>
      <c r="C191" s="17"/>
      <c r="D191" s="17">
        <f t="shared" si="2"/>
        <v>1582.3239999999996</v>
      </c>
      <c r="E191" s="18" t="s">
        <v>810</v>
      </c>
      <c r="F191" s="7"/>
      <c r="G191" s="19"/>
      <c r="H191" s="35"/>
      <c r="I191" s="35"/>
      <c r="J191" s="35">
        <f t="shared" si="3"/>
        <v>36559</v>
      </c>
      <c r="K191" s="20"/>
      <c r="L191" s="7"/>
    </row>
    <row r="192" spans="1:12" s="9" customFormat="1" ht="18.75" x14ac:dyDescent="0.3">
      <c r="A192" s="19">
        <v>46279</v>
      </c>
      <c r="B192" s="17"/>
      <c r="C192" s="17">
        <v>273.89999999999998</v>
      </c>
      <c r="D192" s="17">
        <f t="shared" si="2"/>
        <v>1308.4239999999995</v>
      </c>
      <c r="E192" s="18" t="s">
        <v>794</v>
      </c>
      <c r="F192" s="7"/>
      <c r="G192" s="19"/>
      <c r="H192" s="35"/>
      <c r="I192" s="35"/>
      <c r="J192" s="35">
        <f t="shared" si="3"/>
        <v>36559</v>
      </c>
      <c r="K192" s="20"/>
      <c r="L192" s="7"/>
    </row>
    <row r="193" spans="1:12" s="9" customFormat="1" ht="18.75" x14ac:dyDescent="0.3">
      <c r="A193" s="19">
        <v>46279</v>
      </c>
      <c r="B193" s="17">
        <v>367.95</v>
      </c>
      <c r="C193" s="17"/>
      <c r="D193" s="17">
        <f t="shared" si="2"/>
        <v>1676.3739999999996</v>
      </c>
      <c r="E193" s="18" t="s">
        <v>812</v>
      </c>
      <c r="F193" s="7"/>
      <c r="G193" s="19"/>
      <c r="H193" s="35"/>
      <c r="I193" s="35"/>
      <c r="J193" s="35">
        <f t="shared" si="3"/>
        <v>36559</v>
      </c>
      <c r="K193" s="20"/>
      <c r="L193" s="7"/>
    </row>
    <row r="194" spans="1:12" s="9" customFormat="1" ht="18.75" x14ac:dyDescent="0.3">
      <c r="A194" s="19">
        <v>46279</v>
      </c>
      <c r="B194" s="17"/>
      <c r="C194" s="17">
        <v>26.1</v>
      </c>
      <c r="D194" s="17">
        <f t="shared" si="2"/>
        <v>1650.2739999999997</v>
      </c>
      <c r="E194" s="18" t="s">
        <v>813</v>
      </c>
      <c r="F194" s="7"/>
      <c r="G194" s="19"/>
      <c r="H194" s="35"/>
      <c r="I194" s="35"/>
      <c r="J194" s="35">
        <f t="shared" si="3"/>
        <v>36559</v>
      </c>
      <c r="K194" s="20"/>
      <c r="L194" s="7"/>
    </row>
    <row r="195" spans="1:12" s="9" customFormat="1" ht="18.75" x14ac:dyDescent="0.3">
      <c r="A195" s="19">
        <v>46279</v>
      </c>
      <c r="B195" s="17"/>
      <c r="C195" s="17">
        <v>373.2</v>
      </c>
      <c r="D195" s="17">
        <f t="shared" si="2"/>
        <v>1277.0739999999996</v>
      </c>
      <c r="E195" s="18" t="s">
        <v>815</v>
      </c>
      <c r="F195" s="7"/>
      <c r="G195" s="19"/>
      <c r="H195" s="35"/>
      <c r="I195" s="35"/>
      <c r="J195" s="35">
        <f t="shared" si="3"/>
        <v>36559</v>
      </c>
      <c r="K195" s="20"/>
      <c r="L195" s="7"/>
    </row>
    <row r="196" spans="1:12" s="9" customFormat="1" ht="18.75" x14ac:dyDescent="0.3">
      <c r="A196" s="19">
        <v>46280</v>
      </c>
      <c r="B196" s="17"/>
      <c r="C196" s="17">
        <v>21.21</v>
      </c>
      <c r="D196" s="17">
        <f t="shared" si="2"/>
        <v>1255.8639999999996</v>
      </c>
      <c r="E196" s="18" t="s">
        <v>819</v>
      </c>
      <c r="F196" s="7"/>
      <c r="G196" s="19"/>
      <c r="H196" s="35"/>
      <c r="I196" s="35"/>
      <c r="J196" s="35">
        <f t="shared" si="3"/>
        <v>36559</v>
      </c>
      <c r="K196" s="20"/>
      <c r="L196" s="7"/>
    </row>
    <row r="197" spans="1:12" s="9" customFormat="1" ht="18.75" x14ac:dyDescent="0.3">
      <c r="A197" s="19">
        <v>46280</v>
      </c>
      <c r="B197" s="17">
        <v>43.67</v>
      </c>
      <c r="C197" s="17"/>
      <c r="D197" s="17">
        <f t="shared" si="2"/>
        <v>1299.5339999999997</v>
      </c>
      <c r="E197" s="18" t="s">
        <v>820</v>
      </c>
      <c r="F197" s="7"/>
      <c r="G197" s="19"/>
      <c r="H197" s="35"/>
      <c r="I197" s="35"/>
      <c r="J197" s="35">
        <f t="shared" si="3"/>
        <v>36559</v>
      </c>
      <c r="K197" s="20"/>
      <c r="L197" s="7"/>
    </row>
    <row r="198" spans="1:12" s="9" customFormat="1" ht="18.75" x14ac:dyDescent="0.3">
      <c r="A198" s="19">
        <v>46280</v>
      </c>
      <c r="B198" s="17"/>
      <c r="C198" s="17">
        <v>28.03</v>
      </c>
      <c r="D198" s="17">
        <f t="shared" si="2"/>
        <v>1271.5039999999997</v>
      </c>
      <c r="E198" s="18" t="s">
        <v>822</v>
      </c>
      <c r="F198" s="7"/>
      <c r="G198" s="19"/>
      <c r="H198" s="35"/>
      <c r="I198" s="35"/>
      <c r="J198" s="35">
        <f t="shared" si="3"/>
        <v>36559</v>
      </c>
      <c r="K198" s="20"/>
      <c r="L198" s="7"/>
    </row>
    <row r="199" spans="1:12" s="9" customFormat="1" ht="18.75" x14ac:dyDescent="0.3">
      <c r="A199" s="19">
        <v>46280</v>
      </c>
      <c r="B199" s="17"/>
      <c r="C199" s="17">
        <v>388.8</v>
      </c>
      <c r="D199" s="17">
        <f t="shared" si="2"/>
        <v>882.70399999999972</v>
      </c>
      <c r="E199" s="18" t="s">
        <v>823</v>
      </c>
      <c r="F199" s="7"/>
      <c r="G199" s="19"/>
      <c r="H199" s="35"/>
      <c r="I199" s="35"/>
      <c r="J199" s="35">
        <f t="shared" si="3"/>
        <v>36559</v>
      </c>
      <c r="K199" s="20"/>
      <c r="L199" s="7"/>
    </row>
    <row r="200" spans="1:12" s="9" customFormat="1" ht="18.75" x14ac:dyDescent="0.3">
      <c r="A200" s="19">
        <v>46280</v>
      </c>
      <c r="B200" s="17"/>
      <c r="C200" s="17">
        <v>151.36000000000001</v>
      </c>
      <c r="D200" s="17">
        <f t="shared" si="2"/>
        <v>731.34399999999971</v>
      </c>
      <c r="E200" s="18" t="s">
        <v>826</v>
      </c>
      <c r="F200" s="7"/>
      <c r="G200" s="19"/>
      <c r="H200" s="35"/>
      <c r="I200" s="35"/>
      <c r="J200" s="35">
        <f t="shared" si="3"/>
        <v>36559</v>
      </c>
      <c r="K200" s="20"/>
      <c r="L200" s="7"/>
    </row>
    <row r="201" spans="1:12" s="9" customFormat="1" ht="18.75" x14ac:dyDescent="0.3">
      <c r="A201" s="19">
        <v>46280</v>
      </c>
      <c r="B201" s="17"/>
      <c r="C201" s="17">
        <v>124.57</v>
      </c>
      <c r="D201" s="17">
        <f t="shared" si="2"/>
        <v>606.77399999999966</v>
      </c>
      <c r="E201" s="18" t="s">
        <v>828</v>
      </c>
      <c r="F201" s="7"/>
      <c r="G201" s="19"/>
      <c r="H201" s="35"/>
      <c r="I201" s="35"/>
      <c r="J201" s="35">
        <f t="shared" si="3"/>
        <v>36559</v>
      </c>
      <c r="K201" s="20"/>
      <c r="L201" s="7"/>
    </row>
    <row r="202" spans="1:12" s="9" customFormat="1" ht="18.75" x14ac:dyDescent="0.3">
      <c r="A202" s="19">
        <v>46280</v>
      </c>
      <c r="B202" s="17">
        <v>94.32</v>
      </c>
      <c r="C202" s="17"/>
      <c r="D202" s="17">
        <f t="shared" si="2"/>
        <v>701.0939999999996</v>
      </c>
      <c r="E202" s="18" t="s">
        <v>830</v>
      </c>
      <c r="F202" s="7"/>
      <c r="G202" s="19"/>
      <c r="H202" s="35"/>
      <c r="I202" s="35"/>
      <c r="J202" s="35">
        <f t="shared" si="3"/>
        <v>36559</v>
      </c>
      <c r="K202" s="20"/>
      <c r="L202" s="7"/>
    </row>
    <row r="203" spans="1:12" s="9" customFormat="1" ht="18.75" x14ac:dyDescent="0.3">
      <c r="A203" s="19">
        <v>46280</v>
      </c>
      <c r="B203" s="17">
        <v>766.32</v>
      </c>
      <c r="C203" s="17"/>
      <c r="D203" s="17">
        <f t="shared" si="2"/>
        <v>1467.4139999999998</v>
      </c>
      <c r="E203" s="18" t="s">
        <v>835</v>
      </c>
      <c r="F203" s="7"/>
      <c r="G203" s="19"/>
      <c r="H203" s="35"/>
      <c r="I203" s="35"/>
      <c r="J203" s="35">
        <f t="shared" si="3"/>
        <v>36559</v>
      </c>
      <c r="K203" s="20"/>
      <c r="L203" s="7"/>
    </row>
    <row r="204" spans="1:12" s="9" customFormat="1" ht="18.75" x14ac:dyDescent="0.3">
      <c r="A204" s="19">
        <v>46280</v>
      </c>
      <c r="B204" s="17">
        <v>698.62</v>
      </c>
      <c r="C204" s="17"/>
      <c r="D204" s="17">
        <f t="shared" ref="D204:D267" si="4">D203+B204-C204</f>
        <v>2166.0339999999997</v>
      </c>
      <c r="E204" s="18" t="s">
        <v>834</v>
      </c>
      <c r="F204" s="7"/>
      <c r="G204" s="19"/>
      <c r="H204" s="35"/>
      <c r="I204" s="35"/>
      <c r="J204" s="35">
        <f t="shared" si="3"/>
        <v>36559</v>
      </c>
      <c r="K204" s="20"/>
      <c r="L204" s="7"/>
    </row>
    <row r="205" spans="1:12" s="9" customFormat="1" ht="18.75" x14ac:dyDescent="0.3">
      <c r="A205" s="19">
        <v>46280</v>
      </c>
      <c r="B205" s="17"/>
      <c r="C205" s="17">
        <v>69.73</v>
      </c>
      <c r="D205" s="17">
        <f t="shared" si="4"/>
        <v>2096.3039999999996</v>
      </c>
      <c r="E205" s="18" t="s">
        <v>836</v>
      </c>
      <c r="F205" s="7"/>
      <c r="G205" s="19"/>
      <c r="H205" s="35"/>
      <c r="I205" s="35"/>
      <c r="J205" s="35">
        <f t="shared" ref="J205:J268" si="5">J204+H205-I205</f>
        <v>36559</v>
      </c>
      <c r="K205" s="20"/>
      <c r="L205" s="7"/>
    </row>
    <row r="206" spans="1:12" s="9" customFormat="1" ht="18.75" x14ac:dyDescent="0.3">
      <c r="A206" s="19">
        <v>46281</v>
      </c>
      <c r="B206" s="17"/>
      <c r="C206" s="17">
        <v>267.44</v>
      </c>
      <c r="D206" s="17">
        <f t="shared" si="4"/>
        <v>1828.8639999999996</v>
      </c>
      <c r="E206" s="18" t="s">
        <v>838</v>
      </c>
      <c r="F206" s="7"/>
      <c r="G206" s="19"/>
      <c r="H206" s="35"/>
      <c r="I206" s="35"/>
      <c r="J206" s="35">
        <f t="shared" si="5"/>
        <v>36559</v>
      </c>
      <c r="K206" s="20"/>
      <c r="L206" s="7"/>
    </row>
    <row r="207" spans="1:12" s="9" customFormat="1" ht="18.75" x14ac:dyDescent="0.3">
      <c r="A207" s="19">
        <v>46281</v>
      </c>
      <c r="B207" s="17"/>
      <c r="C207" s="17">
        <v>17.96</v>
      </c>
      <c r="D207" s="17">
        <f t="shared" si="4"/>
        <v>1810.9039999999995</v>
      </c>
      <c r="E207" s="20" t="s">
        <v>839</v>
      </c>
      <c r="F207" s="7"/>
      <c r="G207" s="19"/>
      <c r="H207" s="35"/>
      <c r="I207" s="35"/>
      <c r="J207" s="35">
        <f t="shared" si="5"/>
        <v>36559</v>
      </c>
      <c r="K207" s="20"/>
      <c r="L207" s="7"/>
    </row>
    <row r="208" spans="1:12" s="9" customFormat="1" ht="18.75" x14ac:dyDescent="0.3">
      <c r="A208" s="19">
        <v>46281</v>
      </c>
      <c r="B208" s="17"/>
      <c r="C208" s="17">
        <v>301.86</v>
      </c>
      <c r="D208" s="17">
        <f t="shared" si="4"/>
        <v>1509.0439999999994</v>
      </c>
      <c r="E208" s="18" t="s">
        <v>840</v>
      </c>
      <c r="F208" s="7"/>
      <c r="G208" s="19"/>
      <c r="H208" s="35"/>
      <c r="I208" s="35"/>
      <c r="J208" s="35">
        <f t="shared" si="5"/>
        <v>36559</v>
      </c>
      <c r="K208" s="20"/>
      <c r="L208" s="7"/>
    </row>
    <row r="209" spans="1:12" s="9" customFormat="1" ht="18.75" x14ac:dyDescent="0.3">
      <c r="A209" s="19">
        <v>46281</v>
      </c>
      <c r="B209" s="17"/>
      <c r="C209" s="17">
        <v>5.18</v>
      </c>
      <c r="D209" s="17">
        <f t="shared" si="4"/>
        <v>1503.8639999999994</v>
      </c>
      <c r="E209" s="18" t="s">
        <v>841</v>
      </c>
      <c r="F209" s="7"/>
      <c r="G209" s="19"/>
      <c r="H209" s="35"/>
      <c r="I209" s="35"/>
      <c r="J209" s="35">
        <f t="shared" si="5"/>
        <v>36559</v>
      </c>
      <c r="K209" s="20"/>
      <c r="L209" s="7"/>
    </row>
    <row r="210" spans="1:12" s="9" customFormat="1" ht="18.75" x14ac:dyDescent="0.3">
      <c r="A210" s="19">
        <v>46281</v>
      </c>
      <c r="B210" s="17">
        <v>89.02</v>
      </c>
      <c r="C210" s="17"/>
      <c r="D210" s="17">
        <f t="shared" si="4"/>
        <v>1592.8839999999993</v>
      </c>
      <c r="E210" s="18" t="s">
        <v>843</v>
      </c>
      <c r="F210" s="7"/>
      <c r="G210" s="19"/>
      <c r="H210" s="35"/>
      <c r="I210" s="35"/>
      <c r="J210" s="35">
        <f t="shared" si="5"/>
        <v>36559</v>
      </c>
      <c r="K210" s="20"/>
      <c r="L210" s="7"/>
    </row>
    <row r="211" spans="1:12" s="9" customFormat="1" ht="18.75" x14ac:dyDescent="0.3">
      <c r="A211" s="19">
        <v>46281</v>
      </c>
      <c r="B211" s="17">
        <v>36.409999999999997</v>
      </c>
      <c r="C211" s="17"/>
      <c r="D211" s="17">
        <f t="shared" si="4"/>
        <v>1629.2939999999994</v>
      </c>
      <c r="E211" s="18" t="s">
        <v>844</v>
      </c>
      <c r="F211" s="7"/>
      <c r="G211" s="19"/>
      <c r="H211" s="35"/>
      <c r="I211" s="35"/>
      <c r="J211" s="35">
        <f t="shared" si="5"/>
        <v>36559</v>
      </c>
      <c r="K211" s="20"/>
      <c r="L211" s="7"/>
    </row>
    <row r="212" spans="1:12" s="9" customFormat="1" ht="18.75" x14ac:dyDescent="0.3">
      <c r="A212" s="19">
        <v>46281</v>
      </c>
      <c r="B212" s="17"/>
      <c r="C212" s="17">
        <v>386.58</v>
      </c>
      <c r="D212" s="17">
        <f t="shared" si="4"/>
        <v>1242.7139999999995</v>
      </c>
      <c r="E212" s="18" t="s">
        <v>842</v>
      </c>
      <c r="F212" s="7"/>
      <c r="G212" s="19"/>
      <c r="H212" s="35"/>
      <c r="I212" s="35"/>
      <c r="J212" s="35">
        <f t="shared" si="5"/>
        <v>36559</v>
      </c>
      <c r="K212" s="20"/>
      <c r="L212" s="7"/>
    </row>
    <row r="213" spans="1:12" s="9" customFormat="1" ht="18.75" x14ac:dyDescent="0.3">
      <c r="A213" s="19">
        <v>46281</v>
      </c>
      <c r="B213" s="17"/>
      <c r="C213" s="17">
        <v>31.71</v>
      </c>
      <c r="D213" s="17">
        <f t="shared" si="4"/>
        <v>1211.0039999999995</v>
      </c>
      <c r="E213" s="18" t="s">
        <v>845</v>
      </c>
      <c r="F213" s="7"/>
      <c r="G213" s="19"/>
      <c r="H213" s="35"/>
      <c r="I213" s="35"/>
      <c r="J213" s="35">
        <f t="shared" si="5"/>
        <v>36559</v>
      </c>
      <c r="K213" s="20"/>
      <c r="L213" s="7"/>
    </row>
    <row r="214" spans="1:12" s="9" customFormat="1" ht="18.75" x14ac:dyDescent="0.3">
      <c r="A214" s="19">
        <v>46282</v>
      </c>
      <c r="B214" s="17">
        <v>9.09</v>
      </c>
      <c r="C214" s="17"/>
      <c r="D214" s="17">
        <f t="shared" si="4"/>
        <v>1220.0939999999994</v>
      </c>
      <c r="E214" s="18" t="s">
        <v>851</v>
      </c>
      <c r="F214" s="7"/>
      <c r="G214" s="19"/>
      <c r="H214" s="35"/>
      <c r="I214" s="35"/>
      <c r="J214" s="35">
        <f t="shared" si="5"/>
        <v>36559</v>
      </c>
      <c r="K214" s="20"/>
      <c r="L214" s="7"/>
    </row>
    <row r="215" spans="1:12" s="9" customFormat="1" ht="18.75" x14ac:dyDescent="0.3">
      <c r="A215" s="19">
        <v>46282</v>
      </c>
      <c r="B215" s="17">
        <v>96.36</v>
      </c>
      <c r="C215" s="17"/>
      <c r="D215" s="17">
        <f t="shared" si="4"/>
        <v>1316.4539999999993</v>
      </c>
      <c r="E215" s="18" t="s">
        <v>852</v>
      </c>
      <c r="F215" s="7"/>
      <c r="G215" s="19"/>
      <c r="H215" s="35"/>
      <c r="I215" s="35"/>
      <c r="J215" s="35">
        <f t="shared" si="5"/>
        <v>36559</v>
      </c>
      <c r="K215" s="20"/>
      <c r="L215" s="7"/>
    </row>
    <row r="216" spans="1:12" s="9" customFormat="1" ht="18.75" x14ac:dyDescent="0.3">
      <c r="A216" s="19">
        <v>46282</v>
      </c>
      <c r="B216" s="17">
        <v>382.7</v>
      </c>
      <c r="C216" s="17"/>
      <c r="D216" s="17">
        <f t="shared" si="4"/>
        <v>1699.1539999999993</v>
      </c>
      <c r="E216" s="18" t="s">
        <v>853</v>
      </c>
      <c r="F216" s="7"/>
      <c r="G216" s="19"/>
      <c r="H216" s="35"/>
      <c r="I216" s="35"/>
      <c r="J216" s="35">
        <f t="shared" si="5"/>
        <v>36559</v>
      </c>
      <c r="K216" s="20"/>
      <c r="L216" s="7"/>
    </row>
    <row r="217" spans="1:12" s="9" customFormat="1" ht="18.75" x14ac:dyDescent="0.3">
      <c r="A217" s="19">
        <v>46282</v>
      </c>
      <c r="B217" s="17"/>
      <c r="C217" s="17">
        <v>50</v>
      </c>
      <c r="D217" s="17">
        <f t="shared" si="4"/>
        <v>1649.1539999999993</v>
      </c>
      <c r="E217" s="18" t="s">
        <v>859</v>
      </c>
      <c r="F217" s="7"/>
      <c r="G217" s="19"/>
      <c r="H217" s="35"/>
      <c r="I217" s="35"/>
      <c r="J217" s="35">
        <f t="shared" si="5"/>
        <v>36559</v>
      </c>
      <c r="K217" s="20"/>
      <c r="L217" s="7"/>
    </row>
    <row r="218" spans="1:12" s="9" customFormat="1" ht="18.75" x14ac:dyDescent="0.3">
      <c r="A218" s="19">
        <v>46282</v>
      </c>
      <c r="B218" s="17"/>
      <c r="C218" s="17">
        <v>22.93</v>
      </c>
      <c r="D218" s="17">
        <f t="shared" si="4"/>
        <v>1626.2239999999993</v>
      </c>
      <c r="E218" s="18" t="s">
        <v>861</v>
      </c>
      <c r="F218" s="7"/>
      <c r="G218" s="19"/>
      <c r="H218" s="35"/>
      <c r="I218" s="35"/>
      <c r="J218" s="35">
        <f t="shared" si="5"/>
        <v>36559</v>
      </c>
      <c r="K218" s="20"/>
      <c r="L218" s="7"/>
    </row>
    <row r="219" spans="1:12" s="9" customFormat="1" ht="18.75" x14ac:dyDescent="0.3">
      <c r="A219" s="19">
        <v>46283</v>
      </c>
      <c r="B219" s="17"/>
      <c r="C219" s="17">
        <v>1.35</v>
      </c>
      <c r="D219" s="17">
        <f t="shared" si="4"/>
        <v>1624.8739999999993</v>
      </c>
      <c r="E219" s="18" t="s">
        <v>863</v>
      </c>
      <c r="F219" s="7"/>
      <c r="G219" s="19"/>
      <c r="H219" s="35"/>
      <c r="I219" s="35"/>
      <c r="J219" s="35">
        <f t="shared" si="5"/>
        <v>36559</v>
      </c>
      <c r="K219" s="20"/>
      <c r="L219" s="7"/>
    </row>
    <row r="220" spans="1:12" s="9" customFormat="1" ht="18.75" x14ac:dyDescent="0.3">
      <c r="A220" s="19"/>
      <c r="B220" s="17"/>
      <c r="C220" s="17">
        <v>39.299999999999997</v>
      </c>
      <c r="D220" s="17">
        <f t="shared" si="4"/>
        <v>1585.5739999999994</v>
      </c>
      <c r="E220" s="18" t="s">
        <v>864</v>
      </c>
      <c r="F220" s="7"/>
      <c r="G220" s="19"/>
      <c r="H220" s="35"/>
      <c r="I220" s="35"/>
      <c r="J220" s="35">
        <f t="shared" si="5"/>
        <v>36559</v>
      </c>
      <c r="K220" s="20"/>
      <c r="L220" s="7"/>
    </row>
    <row r="221" spans="1:12" s="9" customFormat="1" ht="18.75" x14ac:dyDescent="0.3">
      <c r="A221" s="19"/>
      <c r="B221" s="17"/>
      <c r="C221" s="17">
        <v>45.25</v>
      </c>
      <c r="D221" s="17">
        <f t="shared" si="4"/>
        <v>1540.3239999999994</v>
      </c>
      <c r="E221" s="18" t="s">
        <v>866</v>
      </c>
      <c r="F221" s="7"/>
      <c r="G221" s="19"/>
      <c r="H221" s="35"/>
      <c r="I221" s="35"/>
      <c r="J221" s="35">
        <f t="shared" si="5"/>
        <v>36559</v>
      </c>
      <c r="K221" s="20"/>
      <c r="L221" s="7"/>
    </row>
    <row r="222" spans="1:12" s="9" customFormat="1" ht="18.75" x14ac:dyDescent="0.3">
      <c r="A222" s="19"/>
      <c r="B222" s="17">
        <v>25.81</v>
      </c>
      <c r="C222" s="17"/>
      <c r="D222" s="17">
        <f t="shared" si="4"/>
        <v>1566.1339999999993</v>
      </c>
      <c r="E222" s="18" t="s">
        <v>867</v>
      </c>
      <c r="F222" s="7"/>
      <c r="G222" s="19"/>
      <c r="H222" s="35"/>
      <c r="I222" s="35"/>
      <c r="J222" s="35">
        <f t="shared" si="5"/>
        <v>36559</v>
      </c>
      <c r="K222" s="20"/>
      <c r="L222" s="7"/>
    </row>
    <row r="223" spans="1:12" s="9" customFormat="1" ht="18.75" x14ac:dyDescent="0.3">
      <c r="A223" s="19"/>
      <c r="B223" s="17"/>
      <c r="C223" s="17">
        <v>22.83</v>
      </c>
      <c r="D223" s="17">
        <f t="shared" si="4"/>
        <v>1543.3039999999994</v>
      </c>
      <c r="E223" s="18" t="s">
        <v>868</v>
      </c>
      <c r="F223" s="7"/>
      <c r="G223" s="19"/>
      <c r="H223" s="35"/>
      <c r="I223" s="35"/>
      <c r="J223" s="35">
        <f t="shared" si="5"/>
        <v>36559</v>
      </c>
      <c r="K223" s="20"/>
      <c r="L223" s="7"/>
    </row>
    <row r="224" spans="1:12" s="9" customFormat="1" ht="18.75" x14ac:dyDescent="0.3">
      <c r="A224" s="19"/>
      <c r="B224" s="17">
        <v>93.29</v>
      </c>
      <c r="C224" s="17"/>
      <c r="D224" s="17">
        <f t="shared" si="4"/>
        <v>1636.5939999999994</v>
      </c>
      <c r="E224" s="18" t="s">
        <v>869</v>
      </c>
      <c r="F224" s="7"/>
      <c r="G224" s="19"/>
      <c r="H224" s="35"/>
      <c r="I224" s="35"/>
      <c r="J224" s="35">
        <f t="shared" si="5"/>
        <v>36559</v>
      </c>
      <c r="K224" s="20"/>
      <c r="L224" s="7"/>
    </row>
    <row r="225" spans="1:12" s="9" customFormat="1" ht="18.75" x14ac:dyDescent="0.3">
      <c r="A225" s="19">
        <v>46286</v>
      </c>
      <c r="B225" s="17">
        <v>176</v>
      </c>
      <c r="C225" s="17"/>
      <c r="D225" s="17">
        <f t="shared" si="4"/>
        <v>1812.5939999999994</v>
      </c>
      <c r="E225" s="18" t="s">
        <v>874</v>
      </c>
      <c r="F225" s="7"/>
      <c r="G225" s="19"/>
      <c r="H225" s="35"/>
      <c r="I225" s="35"/>
      <c r="J225" s="35">
        <f t="shared" si="5"/>
        <v>36559</v>
      </c>
      <c r="K225" s="20"/>
      <c r="L225" s="7"/>
    </row>
    <row r="226" spans="1:12" s="9" customFormat="1" ht="18.75" x14ac:dyDescent="0.3">
      <c r="A226" s="19">
        <v>46286</v>
      </c>
      <c r="B226" s="17">
        <v>64.23</v>
      </c>
      <c r="C226" s="17"/>
      <c r="D226" s="17">
        <f t="shared" si="4"/>
        <v>1876.8239999999994</v>
      </c>
      <c r="E226" s="18" t="s">
        <v>875</v>
      </c>
      <c r="F226" s="7"/>
      <c r="G226" s="19"/>
      <c r="H226" s="35"/>
      <c r="I226" s="35"/>
      <c r="J226" s="35">
        <f t="shared" si="5"/>
        <v>36559</v>
      </c>
      <c r="K226" s="20"/>
      <c r="L226" s="7"/>
    </row>
    <row r="227" spans="1:12" s="9" customFormat="1" ht="18.75" x14ac:dyDescent="0.3">
      <c r="A227" s="19">
        <v>46286</v>
      </c>
      <c r="B227" s="17">
        <v>8.3699999999999992</v>
      </c>
      <c r="C227" s="17"/>
      <c r="D227" s="17">
        <f t="shared" si="4"/>
        <v>1885.1939999999993</v>
      </c>
      <c r="E227" s="18" t="s">
        <v>877</v>
      </c>
      <c r="F227" s="7"/>
      <c r="G227" s="19"/>
      <c r="H227" s="35"/>
      <c r="I227" s="35"/>
      <c r="J227" s="35">
        <f t="shared" si="5"/>
        <v>36559</v>
      </c>
      <c r="K227" s="20"/>
      <c r="L227" s="7"/>
    </row>
    <row r="228" spans="1:12" s="9" customFormat="1" ht="18.75" x14ac:dyDescent="0.3">
      <c r="A228" s="19">
        <v>46286</v>
      </c>
      <c r="B228" s="17"/>
      <c r="C228" s="17">
        <v>176</v>
      </c>
      <c r="D228" s="17">
        <f t="shared" si="4"/>
        <v>1709.1939999999993</v>
      </c>
      <c r="E228" s="18" t="s">
        <v>879</v>
      </c>
      <c r="F228" s="7"/>
      <c r="G228" s="19"/>
      <c r="H228" s="35"/>
      <c r="I228" s="35"/>
      <c r="J228" s="35">
        <f t="shared" si="5"/>
        <v>36559</v>
      </c>
      <c r="K228" s="20"/>
      <c r="L228" s="7"/>
    </row>
    <row r="229" spans="1:12" s="9" customFormat="1" ht="18.75" x14ac:dyDescent="0.3">
      <c r="A229" s="19">
        <v>46286</v>
      </c>
      <c r="B229" s="17">
        <v>81.489999999999995</v>
      </c>
      <c r="C229" s="17"/>
      <c r="D229" s="17">
        <f t="shared" si="4"/>
        <v>1790.6839999999993</v>
      </c>
      <c r="E229" s="18" t="s">
        <v>880</v>
      </c>
      <c r="F229" s="7"/>
      <c r="G229" s="19"/>
      <c r="H229" s="35"/>
      <c r="I229" s="35"/>
      <c r="J229" s="35">
        <f t="shared" si="5"/>
        <v>36559</v>
      </c>
      <c r="K229" s="20"/>
      <c r="L229" s="7"/>
    </row>
    <row r="230" spans="1:12" s="9" customFormat="1" ht="18.75" x14ac:dyDescent="0.3">
      <c r="A230" s="19">
        <v>46287</v>
      </c>
      <c r="B230" s="17"/>
      <c r="C230" s="17">
        <v>9.9499999999999993</v>
      </c>
      <c r="D230" s="17">
        <f t="shared" si="4"/>
        <v>1780.7339999999992</v>
      </c>
      <c r="E230" s="18" t="s">
        <v>923</v>
      </c>
      <c r="F230" s="7"/>
      <c r="G230" s="19"/>
      <c r="H230" s="35"/>
      <c r="I230" s="35"/>
      <c r="J230" s="35">
        <f t="shared" si="5"/>
        <v>36559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4"/>
        <v>1780.7339999999992</v>
      </c>
      <c r="E231" s="18"/>
      <c r="F231" s="7"/>
      <c r="G231" s="19"/>
      <c r="H231" s="35"/>
      <c r="I231" s="35"/>
      <c r="J231" s="35">
        <f t="shared" si="5"/>
        <v>36559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4"/>
        <v>1780.7339999999992</v>
      </c>
      <c r="E232" s="18"/>
      <c r="F232" s="7"/>
      <c r="G232" s="19"/>
      <c r="H232" s="35"/>
      <c r="I232" s="35"/>
      <c r="J232" s="35">
        <f t="shared" si="5"/>
        <v>36559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4"/>
        <v>1780.7339999999992</v>
      </c>
      <c r="E233" s="18"/>
      <c r="F233" s="7"/>
      <c r="G233" s="19"/>
      <c r="H233" s="35"/>
      <c r="I233" s="35"/>
      <c r="J233" s="35">
        <f t="shared" si="5"/>
        <v>36559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4"/>
        <v>1780.7339999999992</v>
      </c>
      <c r="E234" s="18"/>
      <c r="F234" s="7"/>
      <c r="G234" s="19"/>
      <c r="H234" s="35"/>
      <c r="I234" s="35"/>
      <c r="J234" s="35">
        <f t="shared" si="5"/>
        <v>36559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4"/>
        <v>1780.7339999999992</v>
      </c>
      <c r="E235" s="18"/>
      <c r="F235" s="7"/>
      <c r="G235" s="19"/>
      <c r="H235" s="35"/>
      <c r="I235" s="35"/>
      <c r="J235" s="35">
        <f t="shared" si="5"/>
        <v>36559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4"/>
        <v>1780.7339999999992</v>
      </c>
      <c r="E236" s="18"/>
      <c r="F236" s="7"/>
      <c r="G236" s="19"/>
      <c r="H236" s="35"/>
      <c r="I236" s="35"/>
      <c r="J236" s="35">
        <f t="shared" si="5"/>
        <v>36559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4"/>
        <v>1780.7339999999992</v>
      </c>
      <c r="E237" s="18"/>
      <c r="F237" s="7"/>
      <c r="G237" s="19"/>
      <c r="H237" s="35"/>
      <c r="I237" s="35"/>
      <c r="J237" s="35">
        <f t="shared" si="5"/>
        <v>36559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4"/>
        <v>1780.7339999999992</v>
      </c>
      <c r="E238" s="18"/>
      <c r="F238" s="7"/>
      <c r="G238" s="19"/>
      <c r="H238" s="35"/>
      <c r="I238" s="35"/>
      <c r="J238" s="35">
        <f t="shared" si="5"/>
        <v>36559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4"/>
        <v>1780.7339999999992</v>
      </c>
      <c r="E239" s="18"/>
      <c r="F239" s="7"/>
      <c r="G239" s="19"/>
      <c r="H239" s="35"/>
      <c r="I239" s="35"/>
      <c r="J239" s="35">
        <f t="shared" si="5"/>
        <v>36559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4"/>
        <v>1780.7339999999992</v>
      </c>
      <c r="E240" s="18"/>
      <c r="F240" s="7"/>
      <c r="G240" s="19"/>
      <c r="H240" s="35"/>
      <c r="I240" s="35"/>
      <c r="J240" s="35">
        <f t="shared" si="5"/>
        <v>36559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4"/>
        <v>1780.7339999999992</v>
      </c>
      <c r="E241" s="18"/>
      <c r="F241" s="7"/>
      <c r="G241" s="19"/>
      <c r="H241" s="35"/>
      <c r="I241" s="35"/>
      <c r="J241" s="35">
        <f t="shared" si="5"/>
        <v>36559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4"/>
        <v>1780.7339999999992</v>
      </c>
      <c r="E242" s="18"/>
      <c r="F242" s="7"/>
      <c r="G242" s="19"/>
      <c r="H242" s="35"/>
      <c r="I242" s="35"/>
      <c r="J242" s="35">
        <f t="shared" si="5"/>
        <v>36559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4"/>
        <v>1780.7339999999992</v>
      </c>
      <c r="E243" s="18"/>
      <c r="F243" s="7"/>
      <c r="G243" s="19"/>
      <c r="H243" s="35"/>
      <c r="I243" s="35"/>
      <c r="J243" s="35">
        <f t="shared" si="5"/>
        <v>36559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4"/>
        <v>1780.7339999999992</v>
      </c>
      <c r="E244" s="18"/>
      <c r="F244" s="7"/>
      <c r="G244" s="19"/>
      <c r="H244" s="35"/>
      <c r="I244" s="35"/>
      <c r="J244" s="35">
        <f t="shared" si="5"/>
        <v>36559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4"/>
        <v>1780.7339999999992</v>
      </c>
      <c r="E245" s="18"/>
      <c r="F245" s="7"/>
      <c r="G245" s="19"/>
      <c r="H245" s="35"/>
      <c r="I245" s="35"/>
      <c r="J245" s="35">
        <f t="shared" si="5"/>
        <v>36559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4"/>
        <v>1780.7339999999992</v>
      </c>
      <c r="E246" s="18"/>
      <c r="F246" s="7"/>
      <c r="G246" s="19"/>
      <c r="H246" s="35"/>
      <c r="I246" s="35"/>
      <c r="J246" s="35">
        <f t="shared" si="5"/>
        <v>36559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4"/>
        <v>1780.7339999999992</v>
      </c>
      <c r="E247" s="18"/>
      <c r="F247" s="7"/>
      <c r="G247" s="19"/>
      <c r="H247" s="35"/>
      <c r="I247" s="35"/>
      <c r="J247" s="35">
        <f t="shared" si="5"/>
        <v>36559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4"/>
        <v>1780.7339999999992</v>
      </c>
      <c r="E248" s="18"/>
      <c r="F248" s="7"/>
      <c r="G248" s="19"/>
      <c r="H248" s="35"/>
      <c r="I248" s="35"/>
      <c r="J248" s="35">
        <f t="shared" si="5"/>
        <v>36559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4"/>
        <v>1780.7339999999992</v>
      </c>
      <c r="E249" s="18"/>
      <c r="F249" s="7"/>
      <c r="G249" s="19"/>
      <c r="H249" s="35"/>
      <c r="I249" s="35"/>
      <c r="J249" s="35">
        <f t="shared" si="5"/>
        <v>36559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4"/>
        <v>1780.7339999999992</v>
      </c>
      <c r="E250" s="18"/>
      <c r="F250" s="7"/>
      <c r="G250" s="19"/>
      <c r="H250" s="35"/>
      <c r="I250" s="35"/>
      <c r="J250" s="35">
        <f t="shared" si="5"/>
        <v>36559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4"/>
        <v>1780.7339999999992</v>
      </c>
      <c r="E251" s="18"/>
      <c r="F251" s="7"/>
      <c r="G251" s="19"/>
      <c r="H251" s="35"/>
      <c r="I251" s="35"/>
      <c r="J251" s="35">
        <f t="shared" si="5"/>
        <v>36559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4"/>
        <v>1780.7339999999992</v>
      </c>
      <c r="E252" s="18"/>
      <c r="F252" s="7"/>
      <c r="G252" s="19"/>
      <c r="H252" s="35"/>
      <c r="I252" s="35"/>
      <c r="J252" s="35">
        <f t="shared" si="5"/>
        <v>36559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4"/>
        <v>1780.7339999999992</v>
      </c>
      <c r="E253" s="18"/>
      <c r="F253" s="7"/>
      <c r="G253" s="19"/>
      <c r="H253" s="35"/>
      <c r="I253" s="35"/>
      <c r="J253" s="35">
        <f t="shared" si="5"/>
        <v>36559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4"/>
        <v>1780.7339999999992</v>
      </c>
      <c r="E254" s="18"/>
      <c r="F254" s="7"/>
      <c r="G254" s="19"/>
      <c r="H254" s="35"/>
      <c r="I254" s="35"/>
      <c r="J254" s="35">
        <f t="shared" si="5"/>
        <v>36559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4"/>
        <v>1780.7339999999992</v>
      </c>
      <c r="E255" s="18"/>
      <c r="F255" s="7"/>
      <c r="G255" s="19"/>
      <c r="H255" s="35"/>
      <c r="I255" s="35"/>
      <c r="J255" s="35">
        <f t="shared" si="5"/>
        <v>36559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4"/>
        <v>1780.7339999999992</v>
      </c>
      <c r="E256" s="18"/>
      <c r="F256" s="7"/>
      <c r="G256" s="19"/>
      <c r="H256" s="35"/>
      <c r="I256" s="35"/>
      <c r="J256" s="35">
        <f t="shared" si="5"/>
        <v>36559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4"/>
        <v>1780.7339999999992</v>
      </c>
      <c r="E257" s="18"/>
      <c r="F257" s="7"/>
      <c r="G257" s="19"/>
      <c r="H257" s="35"/>
      <c r="I257" s="35"/>
      <c r="J257" s="35">
        <f t="shared" si="5"/>
        <v>36559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4"/>
        <v>1780.7339999999992</v>
      </c>
      <c r="E258" s="18"/>
      <c r="F258" s="7"/>
      <c r="G258" s="19"/>
      <c r="H258" s="35"/>
      <c r="I258" s="35"/>
      <c r="J258" s="35">
        <f t="shared" si="5"/>
        <v>36559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4"/>
        <v>1780.7339999999992</v>
      </c>
      <c r="E259" s="18"/>
      <c r="F259" s="7"/>
      <c r="G259" s="19"/>
      <c r="H259" s="35"/>
      <c r="I259" s="35"/>
      <c r="J259" s="35">
        <f t="shared" si="5"/>
        <v>36559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4"/>
        <v>1780.7339999999992</v>
      </c>
      <c r="E260" s="18"/>
      <c r="F260" s="7"/>
      <c r="G260" s="19"/>
      <c r="H260" s="35"/>
      <c r="I260" s="35"/>
      <c r="J260" s="35">
        <f t="shared" si="5"/>
        <v>36559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4"/>
        <v>1780.7339999999992</v>
      </c>
      <c r="E261" s="18"/>
      <c r="F261" s="7"/>
      <c r="G261" s="19"/>
      <c r="H261" s="35"/>
      <c r="I261" s="35"/>
      <c r="J261" s="35">
        <f t="shared" si="5"/>
        <v>36559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4"/>
        <v>1780.7339999999992</v>
      </c>
      <c r="E262" s="18"/>
      <c r="F262" s="7"/>
      <c r="G262" s="19"/>
      <c r="H262" s="35"/>
      <c r="I262" s="35"/>
      <c r="J262" s="35">
        <f t="shared" si="5"/>
        <v>36559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si="4"/>
        <v>1780.7339999999992</v>
      </c>
      <c r="E263" s="18"/>
      <c r="F263" s="7"/>
      <c r="G263" s="19"/>
      <c r="H263" s="35"/>
      <c r="I263" s="35"/>
      <c r="J263" s="35">
        <f t="shared" si="5"/>
        <v>36559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4"/>
        <v>1780.7339999999992</v>
      </c>
      <c r="E264" s="18"/>
      <c r="F264" s="7"/>
      <c r="G264" s="19"/>
      <c r="H264" s="35"/>
      <c r="I264" s="35"/>
      <c r="J264" s="35">
        <f t="shared" si="5"/>
        <v>36559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4"/>
        <v>1780.7339999999992</v>
      </c>
      <c r="E265" s="18"/>
      <c r="F265" s="7"/>
      <c r="G265" s="19"/>
      <c r="H265" s="35"/>
      <c r="I265" s="35"/>
      <c r="J265" s="35">
        <f t="shared" si="5"/>
        <v>36559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4"/>
        <v>1780.7339999999992</v>
      </c>
      <c r="E266" s="18"/>
      <c r="F266" s="7"/>
      <c r="G266" s="19"/>
      <c r="H266" s="35"/>
      <c r="I266" s="35"/>
      <c r="J266" s="35">
        <f t="shared" si="5"/>
        <v>36559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4"/>
        <v>1780.7339999999992</v>
      </c>
      <c r="E267" s="18"/>
      <c r="F267" s="7"/>
      <c r="G267" s="19"/>
      <c r="H267" s="35"/>
      <c r="I267" s="35"/>
      <c r="J267" s="35">
        <f t="shared" si="5"/>
        <v>36559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ref="D268:D331" si="6">D267+B268-C268</f>
        <v>1780.7339999999992</v>
      </c>
      <c r="E268" s="18"/>
      <c r="F268" s="7"/>
      <c r="G268" s="19"/>
      <c r="H268" s="35"/>
      <c r="I268" s="35"/>
      <c r="J268" s="35">
        <f t="shared" si="5"/>
        <v>36559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6"/>
        <v>1780.7339999999992</v>
      </c>
      <c r="E269" s="18"/>
      <c r="F269" s="7"/>
      <c r="G269" s="19"/>
      <c r="H269" s="35"/>
      <c r="I269" s="35"/>
      <c r="J269" s="35">
        <f t="shared" ref="J269:J332" si="7">J268+H269-I269</f>
        <v>36559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6"/>
        <v>1780.7339999999992</v>
      </c>
      <c r="E270" s="18"/>
      <c r="F270" s="7"/>
      <c r="G270" s="19"/>
      <c r="H270" s="35"/>
      <c r="I270" s="35"/>
      <c r="J270" s="35">
        <f t="shared" si="7"/>
        <v>36559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6"/>
        <v>1780.7339999999992</v>
      </c>
      <c r="E271" s="18"/>
      <c r="F271" s="7"/>
      <c r="G271" s="19"/>
      <c r="H271" s="35"/>
      <c r="I271" s="35"/>
      <c r="J271" s="35">
        <f t="shared" si="7"/>
        <v>36559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6"/>
        <v>1780.7339999999992</v>
      </c>
      <c r="E272" s="18"/>
      <c r="F272" s="7"/>
      <c r="G272" s="19"/>
      <c r="H272" s="35"/>
      <c r="I272" s="35"/>
      <c r="J272" s="35">
        <f t="shared" si="7"/>
        <v>36559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6"/>
        <v>1780.7339999999992</v>
      </c>
      <c r="E273" s="18"/>
      <c r="F273" s="7"/>
      <c r="G273" s="19"/>
      <c r="H273" s="35"/>
      <c r="I273" s="35"/>
      <c r="J273" s="35">
        <f t="shared" si="7"/>
        <v>36559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6"/>
        <v>1780.7339999999992</v>
      </c>
      <c r="E274" s="18"/>
      <c r="F274" s="7"/>
      <c r="G274" s="19"/>
      <c r="H274" s="35"/>
      <c r="I274" s="35"/>
      <c r="J274" s="35">
        <f t="shared" si="7"/>
        <v>36559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6"/>
        <v>1780.7339999999992</v>
      </c>
      <c r="E275" s="18"/>
      <c r="F275" s="7"/>
      <c r="G275" s="19"/>
      <c r="H275" s="35"/>
      <c r="I275" s="35"/>
      <c r="J275" s="35">
        <f t="shared" si="7"/>
        <v>36559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6"/>
        <v>1780.7339999999992</v>
      </c>
      <c r="E276" s="18"/>
      <c r="F276" s="7"/>
      <c r="G276" s="19"/>
      <c r="H276" s="35"/>
      <c r="I276" s="35"/>
      <c r="J276" s="35">
        <f t="shared" si="7"/>
        <v>36559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6"/>
        <v>1780.7339999999992</v>
      </c>
      <c r="E277" s="18"/>
      <c r="F277" s="7"/>
      <c r="G277" s="19"/>
      <c r="H277" s="35"/>
      <c r="I277" s="35"/>
      <c r="J277" s="35">
        <f t="shared" si="7"/>
        <v>36559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6"/>
        <v>1780.7339999999992</v>
      </c>
      <c r="E278" s="18"/>
      <c r="F278" s="7"/>
      <c r="G278" s="19"/>
      <c r="H278" s="35"/>
      <c r="I278" s="35"/>
      <c r="J278" s="35">
        <f t="shared" si="7"/>
        <v>36559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6"/>
        <v>1780.7339999999992</v>
      </c>
      <c r="E279" s="18"/>
      <c r="F279" s="7"/>
      <c r="G279" s="19"/>
      <c r="H279" s="35"/>
      <c r="I279" s="35"/>
      <c r="J279" s="35">
        <f t="shared" si="7"/>
        <v>36559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6"/>
        <v>1780.7339999999992</v>
      </c>
      <c r="E280" s="18"/>
      <c r="F280" s="7"/>
      <c r="G280" s="19"/>
      <c r="H280" s="35"/>
      <c r="I280" s="35"/>
      <c r="J280" s="35">
        <f t="shared" si="7"/>
        <v>36559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6"/>
        <v>1780.7339999999992</v>
      </c>
      <c r="E281" s="18"/>
      <c r="F281" s="7"/>
      <c r="G281" s="19"/>
      <c r="H281" s="35"/>
      <c r="I281" s="35"/>
      <c r="J281" s="35">
        <f t="shared" si="7"/>
        <v>36559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6"/>
        <v>1780.7339999999992</v>
      </c>
      <c r="E282" s="18"/>
      <c r="F282" s="7"/>
      <c r="G282" s="19"/>
      <c r="H282" s="35"/>
      <c r="I282" s="35"/>
      <c r="J282" s="35">
        <f t="shared" si="7"/>
        <v>36559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6"/>
        <v>1780.7339999999992</v>
      </c>
      <c r="E283" s="18"/>
      <c r="F283" s="7"/>
      <c r="G283" s="19"/>
      <c r="H283" s="35"/>
      <c r="I283" s="35"/>
      <c r="J283" s="35">
        <f t="shared" si="7"/>
        <v>36559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6"/>
        <v>1780.7339999999992</v>
      </c>
      <c r="E284" s="18"/>
      <c r="F284" s="7"/>
      <c r="G284" s="19"/>
      <c r="H284" s="35"/>
      <c r="I284" s="35"/>
      <c r="J284" s="35">
        <f t="shared" si="7"/>
        <v>36559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6"/>
        <v>1780.7339999999992</v>
      </c>
      <c r="E285" s="18"/>
      <c r="F285" s="7"/>
      <c r="G285" s="19"/>
      <c r="H285" s="35"/>
      <c r="I285" s="35"/>
      <c r="J285" s="35">
        <f t="shared" si="7"/>
        <v>36559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6"/>
        <v>1780.7339999999992</v>
      </c>
      <c r="E286" s="18"/>
      <c r="F286" s="7"/>
      <c r="G286" s="19"/>
      <c r="H286" s="35"/>
      <c r="I286" s="35"/>
      <c r="J286" s="35">
        <f t="shared" si="7"/>
        <v>36559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6"/>
        <v>1780.7339999999992</v>
      </c>
      <c r="E287" s="18"/>
      <c r="F287" s="7"/>
      <c r="G287" s="19"/>
      <c r="H287" s="35"/>
      <c r="I287" s="35"/>
      <c r="J287" s="35">
        <f t="shared" si="7"/>
        <v>36559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6"/>
        <v>1780.7339999999992</v>
      </c>
      <c r="E288" s="18"/>
      <c r="F288" s="7"/>
      <c r="G288" s="19"/>
      <c r="H288" s="35"/>
      <c r="I288" s="35"/>
      <c r="J288" s="35">
        <f t="shared" si="7"/>
        <v>36559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6"/>
        <v>1780.7339999999992</v>
      </c>
      <c r="E289" s="18"/>
      <c r="F289" s="7"/>
      <c r="G289" s="19"/>
      <c r="H289" s="35"/>
      <c r="I289" s="35"/>
      <c r="J289" s="35">
        <f t="shared" si="7"/>
        <v>36559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6"/>
        <v>1780.7339999999992</v>
      </c>
      <c r="E290" s="18"/>
      <c r="F290" s="7"/>
      <c r="G290" s="19"/>
      <c r="H290" s="35"/>
      <c r="I290" s="35"/>
      <c r="J290" s="35">
        <f t="shared" si="7"/>
        <v>36559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6"/>
        <v>1780.7339999999992</v>
      </c>
      <c r="E291" s="18"/>
      <c r="F291" s="7"/>
      <c r="G291" s="19"/>
      <c r="H291" s="35"/>
      <c r="I291" s="35"/>
      <c r="J291" s="35">
        <f t="shared" si="7"/>
        <v>36559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6"/>
        <v>1780.7339999999992</v>
      </c>
      <c r="E292" s="18"/>
      <c r="F292" s="7"/>
      <c r="G292" s="19"/>
      <c r="H292" s="35"/>
      <c r="I292" s="35"/>
      <c r="J292" s="35">
        <f t="shared" si="7"/>
        <v>36559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6"/>
        <v>1780.7339999999992</v>
      </c>
      <c r="E293" s="18"/>
      <c r="F293" s="7"/>
      <c r="G293" s="19"/>
      <c r="H293" s="35"/>
      <c r="I293" s="35"/>
      <c r="J293" s="35">
        <f t="shared" si="7"/>
        <v>36559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6"/>
        <v>1780.7339999999992</v>
      </c>
      <c r="E294" s="18"/>
      <c r="F294" s="7"/>
      <c r="G294" s="19"/>
      <c r="H294" s="35"/>
      <c r="I294" s="35"/>
      <c r="J294" s="35">
        <f t="shared" si="7"/>
        <v>36559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6"/>
        <v>1780.7339999999992</v>
      </c>
      <c r="E295" s="18"/>
      <c r="F295" s="7"/>
      <c r="G295" s="19"/>
      <c r="H295" s="35"/>
      <c r="I295" s="35"/>
      <c r="J295" s="35">
        <f t="shared" si="7"/>
        <v>36559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6"/>
        <v>1780.7339999999992</v>
      </c>
      <c r="E296" s="18"/>
      <c r="F296" s="7"/>
      <c r="G296" s="19"/>
      <c r="H296" s="35"/>
      <c r="I296" s="35"/>
      <c r="J296" s="35">
        <f t="shared" si="7"/>
        <v>36559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6"/>
        <v>1780.7339999999992</v>
      </c>
      <c r="E297" s="18"/>
      <c r="F297" s="7"/>
      <c r="G297" s="19"/>
      <c r="H297" s="35"/>
      <c r="I297" s="35"/>
      <c r="J297" s="35">
        <f t="shared" si="7"/>
        <v>36559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6"/>
        <v>1780.7339999999992</v>
      </c>
      <c r="E298" s="18"/>
      <c r="F298" s="7"/>
      <c r="G298" s="19"/>
      <c r="H298" s="35"/>
      <c r="I298" s="35"/>
      <c r="J298" s="35">
        <f t="shared" si="7"/>
        <v>36559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6"/>
        <v>1780.7339999999992</v>
      </c>
      <c r="E299" s="18"/>
      <c r="F299" s="7"/>
      <c r="G299" s="19"/>
      <c r="H299" s="35"/>
      <c r="I299" s="35"/>
      <c r="J299" s="35">
        <f t="shared" si="7"/>
        <v>36559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6"/>
        <v>1780.7339999999992</v>
      </c>
      <c r="E300" s="18"/>
      <c r="F300" s="7"/>
      <c r="G300" s="19"/>
      <c r="H300" s="35"/>
      <c r="I300" s="35"/>
      <c r="J300" s="35">
        <f t="shared" si="7"/>
        <v>36559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6"/>
        <v>1780.7339999999992</v>
      </c>
      <c r="E301" s="18"/>
      <c r="F301" s="7"/>
      <c r="G301" s="19"/>
      <c r="H301" s="35"/>
      <c r="I301" s="35"/>
      <c r="J301" s="35">
        <f t="shared" si="7"/>
        <v>36559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6"/>
        <v>1780.7339999999992</v>
      </c>
      <c r="E302" s="18"/>
      <c r="F302" s="7"/>
      <c r="G302" s="19"/>
      <c r="H302" s="35"/>
      <c r="I302" s="35"/>
      <c r="J302" s="35">
        <f t="shared" si="7"/>
        <v>36559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6"/>
        <v>1780.7339999999992</v>
      </c>
      <c r="E303" s="18"/>
      <c r="F303" s="7"/>
      <c r="G303" s="19"/>
      <c r="H303" s="35"/>
      <c r="I303" s="35"/>
      <c r="J303" s="35">
        <f t="shared" si="7"/>
        <v>36559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6"/>
        <v>1780.7339999999992</v>
      </c>
      <c r="E304" s="18"/>
      <c r="F304" s="7"/>
      <c r="G304" s="19"/>
      <c r="H304" s="35"/>
      <c r="I304" s="35"/>
      <c r="J304" s="35">
        <f t="shared" si="7"/>
        <v>36559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6"/>
        <v>1780.7339999999992</v>
      </c>
      <c r="E305" s="18"/>
      <c r="F305" s="7"/>
      <c r="G305" s="19"/>
      <c r="H305" s="35"/>
      <c r="I305" s="35"/>
      <c r="J305" s="35">
        <f t="shared" si="7"/>
        <v>36559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6"/>
        <v>1780.7339999999992</v>
      </c>
      <c r="E306" s="18"/>
      <c r="F306" s="7"/>
      <c r="G306" s="19"/>
      <c r="H306" s="35"/>
      <c r="I306" s="35"/>
      <c r="J306" s="35">
        <f t="shared" si="7"/>
        <v>36559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6"/>
        <v>1780.7339999999992</v>
      </c>
      <c r="E307" s="18"/>
      <c r="F307" s="7"/>
      <c r="G307" s="19"/>
      <c r="H307" s="35"/>
      <c r="I307" s="35"/>
      <c r="J307" s="35">
        <f t="shared" si="7"/>
        <v>36559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6"/>
        <v>1780.7339999999992</v>
      </c>
      <c r="E308" s="18"/>
      <c r="F308" s="7"/>
      <c r="G308" s="19"/>
      <c r="H308" s="35"/>
      <c r="I308" s="35"/>
      <c r="J308" s="35">
        <f t="shared" si="7"/>
        <v>36559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6"/>
        <v>1780.7339999999992</v>
      </c>
      <c r="E309" s="18"/>
      <c r="F309" s="7"/>
      <c r="G309" s="19"/>
      <c r="H309" s="35"/>
      <c r="I309" s="35"/>
      <c r="J309" s="35">
        <f t="shared" si="7"/>
        <v>36559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6"/>
        <v>1780.7339999999992</v>
      </c>
      <c r="E310" s="18"/>
      <c r="F310" s="7"/>
      <c r="G310" s="19"/>
      <c r="H310" s="35"/>
      <c r="I310" s="35"/>
      <c r="J310" s="35">
        <f t="shared" si="7"/>
        <v>36559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6"/>
        <v>1780.7339999999992</v>
      </c>
      <c r="E311" s="18"/>
      <c r="F311" s="7"/>
      <c r="G311" s="19"/>
      <c r="H311" s="35"/>
      <c r="I311" s="35"/>
      <c r="J311" s="35">
        <f t="shared" si="7"/>
        <v>36559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6"/>
        <v>1780.7339999999992</v>
      </c>
      <c r="E312" s="18"/>
      <c r="F312" s="7"/>
      <c r="G312" s="19"/>
      <c r="H312" s="35"/>
      <c r="I312" s="35"/>
      <c r="J312" s="35">
        <f t="shared" si="7"/>
        <v>36559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6"/>
        <v>1780.7339999999992</v>
      </c>
      <c r="E313" s="18"/>
      <c r="F313" s="7"/>
      <c r="G313" s="19"/>
      <c r="H313" s="35"/>
      <c r="I313" s="35"/>
      <c r="J313" s="35">
        <f t="shared" si="7"/>
        <v>36559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6"/>
        <v>1780.7339999999992</v>
      </c>
      <c r="E314" s="18"/>
      <c r="F314" s="7"/>
      <c r="G314" s="19"/>
      <c r="H314" s="35"/>
      <c r="I314" s="35"/>
      <c r="J314" s="35">
        <f t="shared" si="7"/>
        <v>36559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6"/>
        <v>1780.7339999999992</v>
      </c>
      <c r="E315" s="18"/>
      <c r="F315" s="7"/>
      <c r="G315" s="19"/>
      <c r="H315" s="35"/>
      <c r="I315" s="35"/>
      <c r="J315" s="35">
        <f t="shared" si="7"/>
        <v>36559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6"/>
        <v>1780.7339999999992</v>
      </c>
      <c r="E316" s="18"/>
      <c r="F316" s="7"/>
      <c r="G316" s="19"/>
      <c r="H316" s="35"/>
      <c r="I316" s="35"/>
      <c r="J316" s="35">
        <f t="shared" si="7"/>
        <v>36559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6"/>
        <v>1780.7339999999992</v>
      </c>
      <c r="E317" s="18"/>
      <c r="F317" s="7"/>
      <c r="G317" s="19"/>
      <c r="H317" s="35"/>
      <c r="I317" s="35"/>
      <c r="J317" s="35">
        <f t="shared" si="7"/>
        <v>36559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6"/>
        <v>1780.7339999999992</v>
      </c>
      <c r="E318" s="18"/>
      <c r="F318" s="7"/>
      <c r="G318" s="19"/>
      <c r="H318" s="35"/>
      <c r="I318" s="35"/>
      <c r="J318" s="35">
        <f t="shared" si="7"/>
        <v>36559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6"/>
        <v>1780.7339999999992</v>
      </c>
      <c r="E319" s="18"/>
      <c r="F319" s="7"/>
      <c r="G319" s="19"/>
      <c r="H319" s="35"/>
      <c r="I319" s="35"/>
      <c r="J319" s="35">
        <f t="shared" si="7"/>
        <v>36559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6"/>
        <v>1780.7339999999992</v>
      </c>
      <c r="E320" s="18"/>
      <c r="F320" s="7"/>
      <c r="G320" s="19"/>
      <c r="H320" s="35"/>
      <c r="I320" s="35"/>
      <c r="J320" s="35">
        <f t="shared" si="7"/>
        <v>36559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6"/>
        <v>1780.7339999999992</v>
      </c>
      <c r="E321" s="18"/>
      <c r="F321" s="7"/>
      <c r="G321" s="19"/>
      <c r="H321" s="35"/>
      <c r="I321" s="35"/>
      <c r="J321" s="35">
        <f t="shared" si="7"/>
        <v>36559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6"/>
        <v>1780.7339999999992</v>
      </c>
      <c r="E322" s="18"/>
      <c r="F322" s="7"/>
      <c r="G322" s="19"/>
      <c r="H322" s="35"/>
      <c r="I322" s="35"/>
      <c r="J322" s="35">
        <f t="shared" si="7"/>
        <v>36559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6"/>
        <v>1780.7339999999992</v>
      </c>
      <c r="E323" s="18"/>
      <c r="F323" s="7"/>
      <c r="G323" s="19"/>
      <c r="H323" s="35"/>
      <c r="I323" s="35"/>
      <c r="J323" s="35">
        <f t="shared" si="7"/>
        <v>36559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6"/>
        <v>1780.7339999999992</v>
      </c>
      <c r="E324" s="18"/>
      <c r="F324" s="7"/>
      <c r="G324" s="19"/>
      <c r="H324" s="35"/>
      <c r="I324" s="35"/>
      <c r="J324" s="35">
        <f t="shared" si="7"/>
        <v>36559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6"/>
        <v>1780.7339999999992</v>
      </c>
      <c r="E325" s="18"/>
      <c r="F325" s="7"/>
      <c r="G325" s="19"/>
      <c r="H325" s="35"/>
      <c r="I325" s="35"/>
      <c r="J325" s="35">
        <f t="shared" si="7"/>
        <v>36559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6"/>
        <v>1780.7339999999992</v>
      </c>
      <c r="E326" s="18"/>
      <c r="F326" s="7"/>
      <c r="G326" s="19"/>
      <c r="H326" s="35"/>
      <c r="I326" s="35"/>
      <c r="J326" s="35">
        <f t="shared" si="7"/>
        <v>36559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si="6"/>
        <v>1780.7339999999992</v>
      </c>
      <c r="E327" s="18"/>
      <c r="F327" s="7"/>
      <c r="G327" s="19"/>
      <c r="H327" s="35"/>
      <c r="I327" s="35"/>
      <c r="J327" s="35">
        <f t="shared" si="7"/>
        <v>36559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6"/>
        <v>1780.7339999999992</v>
      </c>
      <c r="E328" s="18"/>
      <c r="F328" s="7"/>
      <c r="G328" s="19"/>
      <c r="H328" s="35"/>
      <c r="I328" s="35"/>
      <c r="J328" s="35">
        <f t="shared" si="7"/>
        <v>36559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6"/>
        <v>1780.7339999999992</v>
      </c>
      <c r="E329" s="18"/>
      <c r="F329" s="7"/>
      <c r="G329" s="19"/>
      <c r="H329" s="35"/>
      <c r="I329" s="35"/>
      <c r="J329" s="35">
        <f t="shared" si="7"/>
        <v>36559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6"/>
        <v>1780.7339999999992</v>
      </c>
      <c r="E330" s="18"/>
      <c r="F330" s="7"/>
      <c r="G330" s="19"/>
      <c r="H330" s="35"/>
      <c r="I330" s="35"/>
      <c r="J330" s="35">
        <f t="shared" si="7"/>
        <v>36559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6"/>
        <v>1780.7339999999992</v>
      </c>
      <c r="E331" s="18"/>
      <c r="F331" s="7"/>
      <c r="G331" s="19"/>
      <c r="H331" s="35"/>
      <c r="I331" s="35"/>
      <c r="J331" s="35">
        <f t="shared" si="7"/>
        <v>36559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ref="D332:D395" si="8">D331+B332-C332</f>
        <v>1780.7339999999992</v>
      </c>
      <c r="E332" s="18"/>
      <c r="F332" s="7"/>
      <c r="G332" s="19"/>
      <c r="H332" s="35"/>
      <c r="I332" s="35"/>
      <c r="J332" s="35">
        <f t="shared" si="7"/>
        <v>36559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8"/>
        <v>1780.7339999999992</v>
      </c>
      <c r="E333" s="18"/>
      <c r="F333" s="7"/>
      <c r="G333" s="19"/>
      <c r="H333" s="35"/>
      <c r="I333" s="35"/>
      <c r="J333" s="35">
        <f t="shared" ref="J333:J396" si="9">J332+H333-I333</f>
        <v>36559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8"/>
        <v>1780.7339999999992</v>
      </c>
      <c r="E334" s="18"/>
      <c r="F334" s="7"/>
      <c r="G334" s="19"/>
      <c r="H334" s="35"/>
      <c r="I334" s="35"/>
      <c r="J334" s="35">
        <f t="shared" si="9"/>
        <v>36559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8"/>
        <v>1780.7339999999992</v>
      </c>
      <c r="E335" s="18"/>
      <c r="F335" s="7"/>
      <c r="G335" s="19"/>
      <c r="H335" s="35"/>
      <c r="I335" s="35"/>
      <c r="J335" s="35">
        <f t="shared" si="9"/>
        <v>36559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8"/>
        <v>1780.7339999999992</v>
      </c>
      <c r="E336" s="18"/>
      <c r="F336" s="7"/>
      <c r="G336" s="19"/>
      <c r="H336" s="35"/>
      <c r="I336" s="35"/>
      <c r="J336" s="35">
        <f t="shared" si="9"/>
        <v>36559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8"/>
        <v>1780.7339999999992</v>
      </c>
      <c r="E337" s="18"/>
      <c r="F337" s="7"/>
      <c r="G337" s="19"/>
      <c r="H337" s="35"/>
      <c r="I337" s="35"/>
      <c r="J337" s="35">
        <f t="shared" si="9"/>
        <v>36559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8"/>
        <v>1780.7339999999992</v>
      </c>
      <c r="E338" s="18"/>
      <c r="F338" s="7"/>
      <c r="G338" s="19"/>
      <c r="H338" s="35"/>
      <c r="I338" s="35"/>
      <c r="J338" s="35">
        <f t="shared" si="9"/>
        <v>36559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8"/>
        <v>1780.7339999999992</v>
      </c>
      <c r="E339" s="18"/>
      <c r="F339" s="7"/>
      <c r="G339" s="19"/>
      <c r="H339" s="35"/>
      <c r="I339" s="35"/>
      <c r="J339" s="35">
        <f t="shared" si="9"/>
        <v>36559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8"/>
        <v>1780.7339999999992</v>
      </c>
      <c r="E340" s="18"/>
      <c r="F340" s="7"/>
      <c r="G340" s="19"/>
      <c r="H340" s="35"/>
      <c r="I340" s="35"/>
      <c r="J340" s="35">
        <f t="shared" si="9"/>
        <v>36559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8"/>
        <v>1780.7339999999992</v>
      </c>
      <c r="E341" s="18"/>
      <c r="F341" s="7"/>
      <c r="G341" s="19"/>
      <c r="H341" s="35"/>
      <c r="I341" s="35"/>
      <c r="J341" s="35">
        <f t="shared" si="9"/>
        <v>36559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8"/>
        <v>1780.7339999999992</v>
      </c>
      <c r="E342" s="18"/>
      <c r="F342" s="7"/>
      <c r="G342" s="19"/>
      <c r="H342" s="35"/>
      <c r="I342" s="35"/>
      <c r="J342" s="35">
        <f t="shared" si="9"/>
        <v>36559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8"/>
        <v>1780.7339999999992</v>
      </c>
      <c r="E343" s="18"/>
      <c r="F343" s="7"/>
      <c r="G343" s="19"/>
      <c r="H343" s="35"/>
      <c r="I343" s="35"/>
      <c r="J343" s="35">
        <f t="shared" si="9"/>
        <v>36559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8"/>
        <v>1780.7339999999992</v>
      </c>
      <c r="E344" s="18"/>
      <c r="F344" s="7"/>
      <c r="G344" s="19"/>
      <c r="H344" s="35"/>
      <c r="I344" s="35"/>
      <c r="J344" s="35">
        <f t="shared" si="9"/>
        <v>36559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8"/>
        <v>1780.7339999999992</v>
      </c>
      <c r="E345" s="18"/>
      <c r="F345" s="7"/>
      <c r="G345" s="19"/>
      <c r="H345" s="35"/>
      <c r="I345" s="35"/>
      <c r="J345" s="35">
        <f t="shared" si="9"/>
        <v>36559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8"/>
        <v>1780.7339999999992</v>
      </c>
      <c r="E346" s="18"/>
      <c r="F346" s="7"/>
      <c r="G346" s="19"/>
      <c r="H346" s="35"/>
      <c r="I346" s="35"/>
      <c r="J346" s="35">
        <f t="shared" si="9"/>
        <v>36559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8"/>
        <v>1780.7339999999992</v>
      </c>
      <c r="E347" s="18"/>
      <c r="F347" s="7"/>
      <c r="G347" s="19"/>
      <c r="H347" s="35"/>
      <c r="I347" s="35"/>
      <c r="J347" s="35">
        <f t="shared" si="9"/>
        <v>36559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8"/>
        <v>1780.7339999999992</v>
      </c>
      <c r="E348" s="18"/>
      <c r="F348" s="7"/>
      <c r="G348" s="19"/>
      <c r="H348" s="35"/>
      <c r="I348" s="35"/>
      <c r="J348" s="35">
        <f t="shared" si="9"/>
        <v>36559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8"/>
        <v>1780.7339999999992</v>
      </c>
      <c r="E349" s="18"/>
      <c r="F349" s="7"/>
      <c r="G349" s="19"/>
      <c r="H349" s="35"/>
      <c r="I349" s="35"/>
      <c r="J349" s="35">
        <f t="shared" si="9"/>
        <v>36559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8"/>
        <v>1780.7339999999992</v>
      </c>
      <c r="E350" s="18"/>
      <c r="F350" s="7"/>
      <c r="G350" s="19"/>
      <c r="H350" s="35"/>
      <c r="I350" s="35"/>
      <c r="J350" s="35">
        <f t="shared" si="9"/>
        <v>36559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8"/>
        <v>1780.7339999999992</v>
      </c>
      <c r="E351" s="18"/>
      <c r="F351" s="7"/>
      <c r="G351" s="19"/>
      <c r="H351" s="35"/>
      <c r="I351" s="35"/>
      <c r="J351" s="35">
        <f t="shared" si="9"/>
        <v>36559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8"/>
        <v>1780.7339999999992</v>
      </c>
      <c r="E352" s="18"/>
      <c r="F352" s="7"/>
      <c r="G352" s="19"/>
      <c r="H352" s="35"/>
      <c r="I352" s="35"/>
      <c r="J352" s="35">
        <f t="shared" si="9"/>
        <v>36559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8"/>
        <v>1780.7339999999992</v>
      </c>
      <c r="E353" s="18"/>
      <c r="F353" s="7"/>
      <c r="G353" s="19"/>
      <c r="H353" s="35"/>
      <c r="I353" s="35"/>
      <c r="J353" s="35">
        <f t="shared" si="9"/>
        <v>36559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8"/>
        <v>1780.7339999999992</v>
      </c>
      <c r="E354" s="18"/>
      <c r="F354" s="7"/>
      <c r="G354" s="19"/>
      <c r="H354" s="35"/>
      <c r="I354" s="35"/>
      <c r="J354" s="35">
        <f t="shared" si="9"/>
        <v>36559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8"/>
        <v>1780.7339999999992</v>
      </c>
      <c r="E355" s="18"/>
      <c r="F355" s="7"/>
      <c r="G355" s="19"/>
      <c r="H355" s="35"/>
      <c r="I355" s="35"/>
      <c r="J355" s="35">
        <f t="shared" si="9"/>
        <v>36559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8"/>
        <v>1780.7339999999992</v>
      </c>
      <c r="E356" s="18"/>
      <c r="F356" s="7"/>
      <c r="G356" s="19"/>
      <c r="H356" s="35"/>
      <c r="I356" s="35"/>
      <c r="J356" s="35">
        <f t="shared" si="9"/>
        <v>36559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8"/>
        <v>1780.7339999999992</v>
      </c>
      <c r="E357" s="18"/>
      <c r="F357" s="7"/>
      <c r="G357" s="19"/>
      <c r="H357" s="35"/>
      <c r="I357" s="35"/>
      <c r="J357" s="35">
        <f t="shared" si="9"/>
        <v>36559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8"/>
        <v>1780.7339999999992</v>
      </c>
      <c r="E358" s="18"/>
      <c r="F358" s="7"/>
      <c r="G358" s="19"/>
      <c r="H358" s="35"/>
      <c r="I358" s="35"/>
      <c r="J358" s="35">
        <f t="shared" si="9"/>
        <v>36559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8"/>
        <v>1780.7339999999992</v>
      </c>
      <c r="E359" s="18"/>
      <c r="F359" s="7"/>
      <c r="G359" s="19"/>
      <c r="H359" s="35"/>
      <c r="I359" s="35"/>
      <c r="J359" s="35">
        <f t="shared" si="9"/>
        <v>36559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8"/>
        <v>1780.7339999999992</v>
      </c>
      <c r="E360" s="18"/>
      <c r="F360" s="7"/>
      <c r="G360" s="19"/>
      <c r="H360" s="35"/>
      <c r="I360" s="35"/>
      <c r="J360" s="35">
        <f t="shared" si="9"/>
        <v>36559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8"/>
        <v>1780.7339999999992</v>
      </c>
      <c r="E361" s="18"/>
      <c r="F361" s="7"/>
      <c r="G361" s="19"/>
      <c r="H361" s="35"/>
      <c r="I361" s="35"/>
      <c r="J361" s="35">
        <f t="shared" si="9"/>
        <v>36559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8"/>
        <v>1780.7339999999992</v>
      </c>
      <c r="E362" s="18"/>
      <c r="F362" s="7"/>
      <c r="G362" s="19"/>
      <c r="H362" s="35"/>
      <c r="I362" s="35"/>
      <c r="J362" s="35">
        <f t="shared" si="9"/>
        <v>36559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8"/>
        <v>1780.7339999999992</v>
      </c>
      <c r="E363" s="18"/>
      <c r="F363" s="7"/>
      <c r="G363" s="19"/>
      <c r="H363" s="35"/>
      <c r="I363" s="35"/>
      <c r="J363" s="35">
        <f t="shared" si="9"/>
        <v>36559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8"/>
        <v>1780.7339999999992</v>
      </c>
      <c r="E364" s="18"/>
      <c r="F364" s="7"/>
      <c r="G364" s="19"/>
      <c r="H364" s="35"/>
      <c r="I364" s="35"/>
      <c r="J364" s="35">
        <f t="shared" si="9"/>
        <v>36559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8"/>
        <v>1780.7339999999992</v>
      </c>
      <c r="E365" s="18"/>
      <c r="F365" s="7"/>
      <c r="G365" s="19"/>
      <c r="H365" s="35"/>
      <c r="I365" s="35"/>
      <c r="J365" s="35">
        <f t="shared" si="9"/>
        <v>36559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8"/>
        <v>1780.7339999999992</v>
      </c>
      <c r="E366" s="18"/>
      <c r="F366" s="7"/>
      <c r="G366" s="19"/>
      <c r="H366" s="35"/>
      <c r="I366" s="35"/>
      <c r="J366" s="35">
        <f t="shared" si="9"/>
        <v>36559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8"/>
        <v>1780.7339999999992</v>
      </c>
      <c r="E367" s="18"/>
      <c r="F367" s="7"/>
      <c r="G367" s="19"/>
      <c r="H367" s="35"/>
      <c r="I367" s="35"/>
      <c r="J367" s="35">
        <f t="shared" si="9"/>
        <v>36559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8"/>
        <v>1780.7339999999992</v>
      </c>
      <c r="E368" s="18"/>
      <c r="F368" s="7"/>
      <c r="G368" s="19"/>
      <c r="H368" s="35"/>
      <c r="I368" s="35"/>
      <c r="J368" s="35">
        <f t="shared" si="9"/>
        <v>36559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8"/>
        <v>1780.7339999999992</v>
      </c>
      <c r="E369" s="18"/>
      <c r="F369" s="7"/>
      <c r="G369" s="19"/>
      <c r="H369" s="35"/>
      <c r="I369" s="35"/>
      <c r="J369" s="35">
        <f t="shared" si="9"/>
        <v>36559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8"/>
        <v>1780.7339999999992</v>
      </c>
      <c r="E370" s="18"/>
      <c r="F370" s="7"/>
      <c r="G370" s="19"/>
      <c r="H370" s="35"/>
      <c r="I370" s="35"/>
      <c r="J370" s="35">
        <f t="shared" si="9"/>
        <v>36559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8"/>
        <v>1780.7339999999992</v>
      </c>
      <c r="E371" s="18"/>
      <c r="F371" s="7"/>
      <c r="G371" s="19"/>
      <c r="H371" s="35"/>
      <c r="I371" s="35"/>
      <c r="J371" s="35">
        <f t="shared" si="9"/>
        <v>36559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8"/>
        <v>1780.7339999999992</v>
      </c>
      <c r="E372" s="18"/>
      <c r="F372" s="7"/>
      <c r="G372" s="19"/>
      <c r="H372" s="35"/>
      <c r="I372" s="35"/>
      <c r="J372" s="35">
        <f t="shared" si="9"/>
        <v>36559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8"/>
        <v>1780.7339999999992</v>
      </c>
      <c r="E373" s="18"/>
      <c r="F373" s="7"/>
      <c r="G373" s="19"/>
      <c r="H373" s="35"/>
      <c r="I373" s="35"/>
      <c r="J373" s="35">
        <f t="shared" si="9"/>
        <v>36559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8"/>
        <v>1780.7339999999992</v>
      </c>
      <c r="E374" s="18"/>
      <c r="F374" s="7"/>
      <c r="G374" s="19"/>
      <c r="H374" s="35"/>
      <c r="I374" s="35"/>
      <c r="J374" s="35">
        <f t="shared" si="9"/>
        <v>36559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8"/>
        <v>1780.7339999999992</v>
      </c>
      <c r="E375" s="18"/>
      <c r="F375" s="7"/>
      <c r="G375" s="19"/>
      <c r="H375" s="35"/>
      <c r="I375" s="35"/>
      <c r="J375" s="35">
        <f t="shared" si="9"/>
        <v>36559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8"/>
        <v>1780.7339999999992</v>
      </c>
      <c r="E376" s="18"/>
      <c r="F376" s="7"/>
      <c r="G376" s="19"/>
      <c r="H376" s="35"/>
      <c r="I376" s="35"/>
      <c r="J376" s="35">
        <f t="shared" si="9"/>
        <v>36559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8"/>
        <v>1780.7339999999992</v>
      </c>
      <c r="E377" s="18"/>
      <c r="F377" s="7"/>
      <c r="G377" s="19"/>
      <c r="H377" s="35"/>
      <c r="I377" s="35"/>
      <c r="J377" s="35">
        <f t="shared" si="9"/>
        <v>36559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8"/>
        <v>1780.7339999999992</v>
      </c>
      <c r="E378" s="18"/>
      <c r="F378" s="7"/>
      <c r="G378" s="19"/>
      <c r="H378" s="35"/>
      <c r="I378" s="35"/>
      <c r="J378" s="35">
        <f t="shared" si="9"/>
        <v>36559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8"/>
        <v>1780.7339999999992</v>
      </c>
      <c r="E379" s="18"/>
      <c r="F379" s="7"/>
      <c r="G379" s="19"/>
      <c r="H379" s="35"/>
      <c r="I379" s="35"/>
      <c r="J379" s="35">
        <f t="shared" si="9"/>
        <v>36559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8"/>
        <v>1780.7339999999992</v>
      </c>
      <c r="E380" s="18"/>
      <c r="F380" s="7"/>
      <c r="G380" s="19"/>
      <c r="H380" s="35"/>
      <c r="I380" s="35"/>
      <c r="J380" s="35">
        <f t="shared" si="9"/>
        <v>36559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8"/>
        <v>1780.7339999999992</v>
      </c>
      <c r="E381" s="18"/>
      <c r="F381" s="7"/>
      <c r="G381" s="19"/>
      <c r="H381" s="35"/>
      <c r="I381" s="35"/>
      <c r="J381" s="35">
        <f t="shared" si="9"/>
        <v>36559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8"/>
        <v>1780.7339999999992</v>
      </c>
      <c r="E382" s="18"/>
      <c r="F382" s="7"/>
      <c r="G382" s="19"/>
      <c r="H382" s="35"/>
      <c r="I382" s="35"/>
      <c r="J382" s="35">
        <f t="shared" si="9"/>
        <v>36559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8"/>
        <v>1780.7339999999992</v>
      </c>
      <c r="E383" s="18"/>
      <c r="F383" s="7"/>
      <c r="G383" s="19"/>
      <c r="H383" s="35"/>
      <c r="I383" s="35"/>
      <c r="J383" s="35">
        <f t="shared" si="9"/>
        <v>36559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8"/>
        <v>1780.7339999999992</v>
      </c>
      <c r="E384" s="18"/>
      <c r="F384" s="7"/>
      <c r="G384" s="19"/>
      <c r="H384" s="35"/>
      <c r="I384" s="35"/>
      <c r="J384" s="35">
        <f t="shared" si="9"/>
        <v>36559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8"/>
        <v>1780.7339999999992</v>
      </c>
      <c r="E385" s="18"/>
      <c r="F385" s="7"/>
      <c r="G385" s="19"/>
      <c r="H385" s="35"/>
      <c r="I385" s="35"/>
      <c r="J385" s="35">
        <f t="shared" si="9"/>
        <v>36559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8"/>
        <v>1780.7339999999992</v>
      </c>
      <c r="E386" s="18"/>
      <c r="F386" s="7"/>
      <c r="G386" s="19"/>
      <c r="H386" s="35"/>
      <c r="I386" s="35"/>
      <c r="J386" s="35">
        <f t="shared" si="9"/>
        <v>36559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8"/>
        <v>1780.7339999999992</v>
      </c>
      <c r="E387" s="18"/>
      <c r="F387" s="7"/>
      <c r="G387" s="19"/>
      <c r="H387" s="35"/>
      <c r="I387" s="35"/>
      <c r="J387" s="35">
        <f t="shared" si="9"/>
        <v>36559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8"/>
        <v>1780.7339999999992</v>
      </c>
      <c r="E388" s="18"/>
      <c r="F388" s="7"/>
      <c r="G388" s="19"/>
      <c r="H388" s="35"/>
      <c r="I388" s="35"/>
      <c r="J388" s="35">
        <f t="shared" si="9"/>
        <v>36559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8"/>
        <v>1780.7339999999992</v>
      </c>
      <c r="E389" s="18"/>
      <c r="F389" s="7"/>
      <c r="G389" s="19"/>
      <c r="H389" s="35"/>
      <c r="I389" s="35"/>
      <c r="J389" s="35">
        <f t="shared" si="9"/>
        <v>36559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8"/>
        <v>1780.7339999999992</v>
      </c>
      <c r="E390" s="18"/>
      <c r="F390" s="7"/>
      <c r="G390" s="19"/>
      <c r="H390" s="35"/>
      <c r="I390" s="35"/>
      <c r="J390" s="35">
        <f t="shared" si="9"/>
        <v>36559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si="8"/>
        <v>1780.7339999999992</v>
      </c>
      <c r="E391" s="18"/>
      <c r="F391" s="7"/>
      <c r="G391" s="19"/>
      <c r="H391" s="35"/>
      <c r="I391" s="35"/>
      <c r="J391" s="35">
        <f t="shared" si="9"/>
        <v>36559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8"/>
        <v>1780.7339999999992</v>
      </c>
      <c r="E392" s="18"/>
      <c r="F392" s="7"/>
      <c r="G392" s="19"/>
      <c r="H392" s="35"/>
      <c r="I392" s="35"/>
      <c r="J392" s="35">
        <f t="shared" si="9"/>
        <v>36559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8"/>
        <v>1780.7339999999992</v>
      </c>
      <c r="E393" s="18"/>
      <c r="F393" s="7"/>
      <c r="G393" s="19"/>
      <c r="H393" s="35"/>
      <c r="I393" s="35"/>
      <c r="J393" s="35">
        <f t="shared" si="9"/>
        <v>36559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8"/>
        <v>1780.7339999999992</v>
      </c>
      <c r="E394" s="18"/>
      <c r="F394" s="7"/>
      <c r="G394" s="19"/>
      <c r="H394" s="35"/>
      <c r="I394" s="35"/>
      <c r="J394" s="35">
        <f t="shared" si="9"/>
        <v>36559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8"/>
        <v>1780.7339999999992</v>
      </c>
      <c r="E395" s="18"/>
      <c r="F395" s="7"/>
      <c r="G395" s="19"/>
      <c r="H395" s="35"/>
      <c r="I395" s="35"/>
      <c r="J395" s="35">
        <f t="shared" si="9"/>
        <v>36559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ref="D396:D459" si="10">D395+B396-C396</f>
        <v>1780.7339999999992</v>
      </c>
      <c r="E396" s="18"/>
      <c r="F396" s="7"/>
      <c r="G396" s="19"/>
      <c r="H396" s="35"/>
      <c r="I396" s="35"/>
      <c r="J396" s="35">
        <f t="shared" si="9"/>
        <v>36559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0"/>
        <v>1780.7339999999992</v>
      </c>
      <c r="E397" s="18"/>
      <c r="F397" s="7"/>
      <c r="G397" s="19"/>
      <c r="H397" s="35"/>
      <c r="I397" s="35"/>
      <c r="J397" s="35">
        <f t="shared" ref="J397:J460" si="11">J396+H397-I397</f>
        <v>36559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0"/>
        <v>1780.7339999999992</v>
      </c>
      <c r="E398" s="18"/>
      <c r="F398" s="7"/>
      <c r="G398" s="19"/>
      <c r="H398" s="35"/>
      <c r="I398" s="35"/>
      <c r="J398" s="35">
        <f t="shared" si="11"/>
        <v>36559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0"/>
        <v>1780.7339999999992</v>
      </c>
      <c r="E399" s="18"/>
      <c r="F399" s="7"/>
      <c r="G399" s="19"/>
      <c r="H399" s="35"/>
      <c r="I399" s="35"/>
      <c r="J399" s="35">
        <f t="shared" si="11"/>
        <v>36559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0"/>
        <v>1780.7339999999992</v>
      </c>
      <c r="E400" s="18"/>
      <c r="F400" s="7"/>
      <c r="G400" s="19"/>
      <c r="H400" s="35"/>
      <c r="I400" s="35"/>
      <c r="J400" s="35">
        <f t="shared" si="11"/>
        <v>36559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0"/>
        <v>1780.7339999999992</v>
      </c>
      <c r="E401" s="18"/>
      <c r="F401" s="7"/>
      <c r="G401" s="19"/>
      <c r="H401" s="35"/>
      <c r="I401" s="35"/>
      <c r="J401" s="35">
        <f t="shared" si="11"/>
        <v>36559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0"/>
        <v>1780.7339999999992</v>
      </c>
      <c r="E402" s="18"/>
      <c r="F402" s="7"/>
      <c r="G402" s="19"/>
      <c r="H402" s="35"/>
      <c r="I402" s="35"/>
      <c r="J402" s="35">
        <f t="shared" si="11"/>
        <v>36559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0"/>
        <v>1780.7339999999992</v>
      </c>
      <c r="E403" s="18"/>
      <c r="F403" s="7"/>
      <c r="G403" s="19"/>
      <c r="H403" s="35"/>
      <c r="I403" s="35"/>
      <c r="J403" s="35">
        <f t="shared" si="11"/>
        <v>36559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0"/>
        <v>1780.7339999999992</v>
      </c>
      <c r="E404" s="18"/>
      <c r="F404" s="7"/>
      <c r="G404" s="19"/>
      <c r="H404" s="35"/>
      <c r="I404" s="35"/>
      <c r="J404" s="35">
        <f t="shared" si="11"/>
        <v>36559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0"/>
        <v>1780.7339999999992</v>
      </c>
      <c r="E405" s="18"/>
      <c r="F405" s="7"/>
      <c r="G405" s="19"/>
      <c r="H405" s="35"/>
      <c r="I405" s="35"/>
      <c r="J405" s="35">
        <f t="shared" si="11"/>
        <v>36559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0"/>
        <v>1780.7339999999992</v>
      </c>
      <c r="E406" s="18"/>
      <c r="F406" s="7"/>
      <c r="G406" s="19"/>
      <c r="H406" s="35"/>
      <c r="I406" s="35"/>
      <c r="J406" s="35">
        <f t="shared" si="11"/>
        <v>36559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0"/>
        <v>1780.7339999999992</v>
      </c>
      <c r="E407" s="18"/>
      <c r="F407" s="7"/>
      <c r="G407" s="19"/>
      <c r="H407" s="35"/>
      <c r="I407" s="35"/>
      <c r="J407" s="35">
        <f t="shared" si="11"/>
        <v>36559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0"/>
        <v>1780.7339999999992</v>
      </c>
      <c r="E408" s="18"/>
      <c r="F408" s="7"/>
      <c r="G408" s="19"/>
      <c r="H408" s="35"/>
      <c r="I408" s="35"/>
      <c r="J408" s="35">
        <f t="shared" si="11"/>
        <v>36559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0"/>
        <v>1780.7339999999992</v>
      </c>
      <c r="E409" s="18"/>
      <c r="F409" s="7"/>
      <c r="G409" s="19"/>
      <c r="H409" s="35"/>
      <c r="I409" s="35"/>
      <c r="J409" s="35">
        <f t="shared" si="11"/>
        <v>36559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0"/>
        <v>1780.7339999999992</v>
      </c>
      <c r="E410" s="18"/>
      <c r="F410" s="7"/>
      <c r="G410" s="19"/>
      <c r="H410" s="35"/>
      <c r="I410" s="35"/>
      <c r="J410" s="35">
        <f t="shared" si="11"/>
        <v>36559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0"/>
        <v>1780.7339999999992</v>
      </c>
      <c r="E411" s="18"/>
      <c r="F411" s="7"/>
      <c r="G411" s="19"/>
      <c r="H411" s="35"/>
      <c r="I411" s="35"/>
      <c r="J411" s="35">
        <f t="shared" si="11"/>
        <v>36559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0"/>
        <v>1780.7339999999992</v>
      </c>
      <c r="E412" s="18"/>
      <c r="F412" s="7"/>
      <c r="G412" s="19"/>
      <c r="H412" s="35"/>
      <c r="I412" s="35"/>
      <c r="J412" s="35">
        <f t="shared" si="11"/>
        <v>36559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0"/>
        <v>1780.7339999999992</v>
      </c>
      <c r="E413" s="18"/>
      <c r="F413" s="7"/>
      <c r="G413" s="19"/>
      <c r="H413" s="35"/>
      <c r="I413" s="35"/>
      <c r="J413" s="35">
        <f t="shared" si="11"/>
        <v>36559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0"/>
        <v>1780.7339999999992</v>
      </c>
      <c r="E414" s="18"/>
      <c r="F414" s="7"/>
      <c r="G414" s="19"/>
      <c r="H414" s="35"/>
      <c r="I414" s="35"/>
      <c r="J414" s="35">
        <f t="shared" si="11"/>
        <v>36559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0"/>
        <v>1780.7339999999992</v>
      </c>
      <c r="E415" s="18"/>
      <c r="F415" s="7"/>
      <c r="G415" s="19"/>
      <c r="H415" s="35"/>
      <c r="I415" s="35"/>
      <c r="J415" s="35">
        <f t="shared" si="11"/>
        <v>36559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0"/>
        <v>1780.7339999999992</v>
      </c>
      <c r="E416" s="18"/>
      <c r="F416" s="7"/>
      <c r="G416" s="19"/>
      <c r="H416" s="35"/>
      <c r="I416" s="35"/>
      <c r="J416" s="35">
        <f t="shared" si="11"/>
        <v>36559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0"/>
        <v>1780.7339999999992</v>
      </c>
      <c r="E417" s="18"/>
      <c r="F417" s="7"/>
      <c r="G417" s="19"/>
      <c r="H417" s="35"/>
      <c r="I417" s="35"/>
      <c r="J417" s="35">
        <f t="shared" si="11"/>
        <v>36559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0"/>
        <v>1780.7339999999992</v>
      </c>
      <c r="E418" s="18"/>
      <c r="F418" s="7"/>
      <c r="G418" s="19"/>
      <c r="H418" s="35"/>
      <c r="I418" s="35"/>
      <c r="J418" s="35">
        <f t="shared" si="11"/>
        <v>36559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0"/>
        <v>1780.7339999999992</v>
      </c>
      <c r="E419" s="18"/>
      <c r="F419" s="7"/>
      <c r="G419" s="19"/>
      <c r="H419" s="35"/>
      <c r="I419" s="35"/>
      <c r="J419" s="35">
        <f t="shared" si="11"/>
        <v>36559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0"/>
        <v>1780.7339999999992</v>
      </c>
      <c r="E420" s="18"/>
      <c r="F420" s="7"/>
      <c r="G420" s="19"/>
      <c r="H420" s="35"/>
      <c r="I420" s="35"/>
      <c r="J420" s="35">
        <f t="shared" si="11"/>
        <v>36559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0"/>
        <v>1780.7339999999992</v>
      </c>
      <c r="E421" s="18"/>
      <c r="F421" s="7"/>
      <c r="G421" s="19"/>
      <c r="H421" s="35"/>
      <c r="I421" s="35"/>
      <c r="J421" s="35">
        <f t="shared" si="11"/>
        <v>36559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0"/>
        <v>1780.7339999999992</v>
      </c>
      <c r="E422" s="18"/>
      <c r="F422" s="7"/>
      <c r="G422" s="19"/>
      <c r="H422" s="35"/>
      <c r="I422" s="35"/>
      <c r="J422" s="35">
        <f t="shared" si="11"/>
        <v>36559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0"/>
        <v>1780.7339999999992</v>
      </c>
      <c r="E423" s="18"/>
      <c r="F423" s="7"/>
      <c r="G423" s="19"/>
      <c r="H423" s="35"/>
      <c r="I423" s="35"/>
      <c r="J423" s="35">
        <f t="shared" si="11"/>
        <v>36559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0"/>
        <v>1780.7339999999992</v>
      </c>
      <c r="E424" s="18"/>
      <c r="F424" s="7"/>
      <c r="G424" s="19"/>
      <c r="H424" s="35"/>
      <c r="I424" s="35"/>
      <c r="J424" s="35">
        <f t="shared" si="11"/>
        <v>36559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0"/>
        <v>1780.7339999999992</v>
      </c>
      <c r="E425" s="18"/>
      <c r="F425" s="7"/>
      <c r="G425" s="19"/>
      <c r="H425" s="35"/>
      <c r="I425" s="35"/>
      <c r="J425" s="35">
        <f t="shared" si="11"/>
        <v>36559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0"/>
        <v>1780.7339999999992</v>
      </c>
      <c r="E426" s="18"/>
      <c r="F426" s="7"/>
      <c r="G426" s="19"/>
      <c r="H426" s="35"/>
      <c r="I426" s="35"/>
      <c r="J426" s="35">
        <f t="shared" si="11"/>
        <v>36559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0"/>
        <v>1780.7339999999992</v>
      </c>
      <c r="E427" s="18"/>
      <c r="F427" s="7"/>
      <c r="G427" s="19"/>
      <c r="H427" s="35"/>
      <c r="I427" s="35"/>
      <c r="J427" s="35">
        <f t="shared" si="11"/>
        <v>36559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0"/>
        <v>1780.7339999999992</v>
      </c>
      <c r="E428" s="18"/>
      <c r="F428" s="7"/>
      <c r="G428" s="19"/>
      <c r="H428" s="35"/>
      <c r="I428" s="35"/>
      <c r="J428" s="35">
        <f t="shared" si="11"/>
        <v>36559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0"/>
        <v>1780.7339999999992</v>
      </c>
      <c r="E429" s="18"/>
      <c r="F429" s="7"/>
      <c r="G429" s="19"/>
      <c r="H429" s="35"/>
      <c r="I429" s="35"/>
      <c r="J429" s="35">
        <f t="shared" si="11"/>
        <v>36559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0"/>
        <v>1780.7339999999992</v>
      </c>
      <c r="E430" s="18"/>
      <c r="F430" s="7"/>
      <c r="G430" s="19"/>
      <c r="H430" s="35"/>
      <c r="I430" s="35"/>
      <c r="J430" s="35">
        <f t="shared" si="11"/>
        <v>36559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0"/>
        <v>1780.7339999999992</v>
      </c>
      <c r="E431" s="18"/>
      <c r="F431" s="7"/>
      <c r="G431" s="19"/>
      <c r="H431" s="35"/>
      <c r="I431" s="35"/>
      <c r="J431" s="35">
        <f t="shared" si="11"/>
        <v>36559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0"/>
        <v>1780.7339999999992</v>
      </c>
      <c r="E432" s="18"/>
      <c r="F432" s="7"/>
      <c r="G432" s="19"/>
      <c r="H432" s="35"/>
      <c r="I432" s="35"/>
      <c r="J432" s="35">
        <f t="shared" si="11"/>
        <v>36559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0"/>
        <v>1780.7339999999992</v>
      </c>
      <c r="E433" s="18"/>
      <c r="F433" s="7"/>
      <c r="G433" s="19"/>
      <c r="H433" s="35"/>
      <c r="I433" s="35"/>
      <c r="J433" s="35">
        <f t="shared" si="11"/>
        <v>36559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0"/>
        <v>1780.7339999999992</v>
      </c>
      <c r="E434" s="18"/>
      <c r="F434" s="7"/>
      <c r="G434" s="19"/>
      <c r="H434" s="35"/>
      <c r="I434" s="35"/>
      <c r="J434" s="35">
        <f t="shared" si="11"/>
        <v>36559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0"/>
        <v>1780.7339999999992</v>
      </c>
      <c r="E435" s="18"/>
      <c r="F435" s="7"/>
      <c r="G435" s="19"/>
      <c r="H435" s="35"/>
      <c r="I435" s="35"/>
      <c r="J435" s="35">
        <f t="shared" si="11"/>
        <v>36559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0"/>
        <v>1780.7339999999992</v>
      </c>
      <c r="E436" s="18"/>
      <c r="F436" s="7"/>
      <c r="G436" s="19"/>
      <c r="H436" s="35"/>
      <c r="I436" s="35"/>
      <c r="J436" s="35">
        <f t="shared" si="11"/>
        <v>36559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0"/>
        <v>1780.7339999999992</v>
      </c>
      <c r="E437" s="18"/>
      <c r="F437" s="7"/>
      <c r="G437" s="19"/>
      <c r="H437" s="35"/>
      <c r="I437" s="35"/>
      <c r="J437" s="35">
        <f t="shared" si="11"/>
        <v>36559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0"/>
        <v>1780.7339999999992</v>
      </c>
      <c r="E438" s="18"/>
      <c r="F438" s="7"/>
      <c r="G438" s="19"/>
      <c r="H438" s="35"/>
      <c r="I438" s="35"/>
      <c r="J438" s="35">
        <f t="shared" si="11"/>
        <v>36559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0"/>
        <v>1780.7339999999992</v>
      </c>
      <c r="E439" s="18"/>
      <c r="F439" s="7"/>
      <c r="G439" s="19"/>
      <c r="H439" s="35"/>
      <c r="I439" s="35"/>
      <c r="J439" s="35">
        <f t="shared" si="11"/>
        <v>36559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0"/>
        <v>1780.7339999999992</v>
      </c>
      <c r="E440" s="18"/>
      <c r="F440" s="7"/>
      <c r="G440" s="19"/>
      <c r="H440" s="35"/>
      <c r="I440" s="35"/>
      <c r="J440" s="35">
        <f t="shared" si="11"/>
        <v>36559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0"/>
        <v>1780.7339999999992</v>
      </c>
      <c r="E441" s="18"/>
      <c r="F441" s="7"/>
      <c r="G441" s="19"/>
      <c r="H441" s="35"/>
      <c r="I441" s="35"/>
      <c r="J441" s="35">
        <f t="shared" si="11"/>
        <v>36559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0"/>
        <v>1780.7339999999992</v>
      </c>
      <c r="E442" s="18"/>
      <c r="F442" s="7"/>
      <c r="G442" s="19"/>
      <c r="H442" s="35"/>
      <c r="I442" s="35"/>
      <c r="J442" s="35">
        <f t="shared" si="11"/>
        <v>36559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0"/>
        <v>1780.7339999999992</v>
      </c>
      <c r="E443" s="18"/>
      <c r="F443" s="7"/>
      <c r="G443" s="19"/>
      <c r="H443" s="35"/>
      <c r="I443" s="35"/>
      <c r="J443" s="35">
        <f t="shared" si="11"/>
        <v>36559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0"/>
        <v>1780.7339999999992</v>
      </c>
      <c r="E444" s="18"/>
      <c r="F444" s="7"/>
      <c r="G444" s="19"/>
      <c r="H444" s="35"/>
      <c r="I444" s="35"/>
      <c r="J444" s="35">
        <f t="shared" si="11"/>
        <v>36559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0"/>
        <v>1780.7339999999992</v>
      </c>
      <c r="E445" s="18"/>
      <c r="F445" s="7"/>
      <c r="G445" s="19"/>
      <c r="H445" s="35"/>
      <c r="I445" s="35"/>
      <c r="J445" s="35">
        <f t="shared" si="11"/>
        <v>36559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0"/>
        <v>1780.7339999999992</v>
      </c>
      <c r="E446" s="18"/>
      <c r="F446" s="7"/>
      <c r="G446" s="19"/>
      <c r="H446" s="35"/>
      <c r="I446" s="35"/>
      <c r="J446" s="35">
        <f t="shared" si="11"/>
        <v>36559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0"/>
        <v>1780.7339999999992</v>
      </c>
      <c r="E447" s="18"/>
      <c r="F447" s="7"/>
      <c r="G447" s="19"/>
      <c r="H447" s="35"/>
      <c r="I447" s="35"/>
      <c r="J447" s="35">
        <f t="shared" si="11"/>
        <v>36559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0"/>
        <v>1780.7339999999992</v>
      </c>
      <c r="E448" s="18"/>
      <c r="F448" s="7"/>
      <c r="G448" s="19"/>
      <c r="H448" s="35"/>
      <c r="I448" s="35"/>
      <c r="J448" s="35">
        <f t="shared" si="11"/>
        <v>36559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0"/>
        <v>1780.7339999999992</v>
      </c>
      <c r="E449" s="18"/>
      <c r="F449" s="7"/>
      <c r="G449" s="19"/>
      <c r="H449" s="35"/>
      <c r="I449" s="35"/>
      <c r="J449" s="35">
        <f t="shared" si="11"/>
        <v>36559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0"/>
        <v>1780.7339999999992</v>
      </c>
      <c r="E450" s="18"/>
      <c r="F450" s="7"/>
      <c r="G450" s="19"/>
      <c r="H450" s="35"/>
      <c r="I450" s="35"/>
      <c r="J450" s="35">
        <f t="shared" si="11"/>
        <v>36559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0"/>
        <v>1780.7339999999992</v>
      </c>
      <c r="E451" s="18"/>
      <c r="F451" s="7"/>
      <c r="G451" s="19"/>
      <c r="H451" s="35"/>
      <c r="I451" s="35"/>
      <c r="J451" s="35">
        <f t="shared" si="11"/>
        <v>36559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0"/>
        <v>1780.7339999999992</v>
      </c>
      <c r="E452" s="18"/>
      <c r="F452" s="7"/>
      <c r="G452" s="19"/>
      <c r="H452" s="35"/>
      <c r="I452" s="35"/>
      <c r="J452" s="35">
        <f t="shared" si="11"/>
        <v>36559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0"/>
        <v>1780.7339999999992</v>
      </c>
      <c r="E453" s="18"/>
      <c r="F453" s="7"/>
      <c r="G453" s="19"/>
      <c r="H453" s="35"/>
      <c r="I453" s="35"/>
      <c r="J453" s="35">
        <f t="shared" si="11"/>
        <v>36559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0"/>
        <v>1780.7339999999992</v>
      </c>
      <c r="E454" s="18"/>
      <c r="F454" s="7"/>
      <c r="G454" s="19"/>
      <c r="H454" s="35"/>
      <c r="I454" s="35"/>
      <c r="J454" s="35">
        <f t="shared" si="11"/>
        <v>36559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si="10"/>
        <v>1780.7339999999992</v>
      </c>
      <c r="E455" s="18"/>
      <c r="F455" s="7"/>
      <c r="G455" s="19"/>
      <c r="H455" s="35"/>
      <c r="I455" s="35"/>
      <c r="J455" s="35">
        <f t="shared" si="11"/>
        <v>36559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0"/>
        <v>1780.7339999999992</v>
      </c>
      <c r="E456" s="18"/>
      <c r="F456" s="7"/>
      <c r="G456" s="19"/>
      <c r="H456" s="35"/>
      <c r="I456" s="35"/>
      <c r="J456" s="35">
        <f t="shared" si="11"/>
        <v>36559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0"/>
        <v>1780.7339999999992</v>
      </c>
      <c r="E457" s="18"/>
      <c r="F457" s="7"/>
      <c r="G457" s="19"/>
      <c r="H457" s="35"/>
      <c r="I457" s="35"/>
      <c r="J457" s="35">
        <f t="shared" si="11"/>
        <v>36559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0"/>
        <v>1780.7339999999992</v>
      </c>
      <c r="E458" s="18"/>
      <c r="F458" s="7"/>
      <c r="G458" s="19"/>
      <c r="H458" s="35"/>
      <c r="I458" s="35"/>
      <c r="J458" s="35">
        <f t="shared" si="11"/>
        <v>36559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0"/>
        <v>1780.7339999999992</v>
      </c>
      <c r="E459" s="18"/>
      <c r="F459" s="7"/>
      <c r="G459" s="19"/>
      <c r="H459" s="35"/>
      <c r="I459" s="35"/>
      <c r="J459" s="35">
        <f t="shared" si="11"/>
        <v>36559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ref="D460:D523" si="12">D459+B460-C460</f>
        <v>1780.7339999999992</v>
      </c>
      <c r="E460" s="18"/>
      <c r="F460" s="7"/>
      <c r="G460" s="19"/>
      <c r="H460" s="35"/>
      <c r="I460" s="35"/>
      <c r="J460" s="35">
        <f t="shared" si="11"/>
        <v>36559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2"/>
        <v>1780.7339999999992</v>
      </c>
      <c r="E461" s="18"/>
      <c r="F461" s="7"/>
      <c r="G461" s="19"/>
      <c r="H461" s="35"/>
      <c r="I461" s="35"/>
      <c r="J461" s="35">
        <f t="shared" ref="J461:J524" si="13">J460+H461-I461</f>
        <v>36559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2"/>
        <v>1780.7339999999992</v>
      </c>
      <c r="E462" s="18"/>
      <c r="F462" s="7"/>
      <c r="G462" s="19"/>
      <c r="H462" s="35"/>
      <c r="I462" s="35"/>
      <c r="J462" s="35">
        <f t="shared" si="13"/>
        <v>36559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2"/>
        <v>1780.7339999999992</v>
      </c>
      <c r="E463" s="18"/>
      <c r="F463" s="7"/>
      <c r="G463" s="19"/>
      <c r="H463" s="35"/>
      <c r="I463" s="35"/>
      <c r="J463" s="35">
        <f t="shared" si="13"/>
        <v>36559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2"/>
        <v>1780.7339999999992</v>
      </c>
      <c r="E464" s="18"/>
      <c r="F464" s="7"/>
      <c r="G464" s="19"/>
      <c r="H464" s="35"/>
      <c r="I464" s="35"/>
      <c r="J464" s="35">
        <f t="shared" si="13"/>
        <v>36559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2"/>
        <v>1780.7339999999992</v>
      </c>
      <c r="E465" s="18"/>
      <c r="F465" s="7"/>
      <c r="G465" s="19"/>
      <c r="H465" s="35"/>
      <c r="I465" s="35"/>
      <c r="J465" s="35">
        <f t="shared" si="13"/>
        <v>36559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2"/>
        <v>1780.7339999999992</v>
      </c>
      <c r="E466" s="18"/>
      <c r="F466" s="7"/>
      <c r="G466" s="19"/>
      <c r="H466" s="35"/>
      <c r="I466" s="35"/>
      <c r="J466" s="35">
        <f t="shared" si="13"/>
        <v>36559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2"/>
        <v>1780.7339999999992</v>
      </c>
      <c r="E467" s="18"/>
      <c r="F467" s="7"/>
      <c r="G467" s="19"/>
      <c r="H467" s="35"/>
      <c r="I467" s="35"/>
      <c r="J467" s="35">
        <f t="shared" si="13"/>
        <v>36559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2"/>
        <v>1780.7339999999992</v>
      </c>
      <c r="E468" s="18"/>
      <c r="F468" s="7"/>
      <c r="G468" s="19"/>
      <c r="H468" s="35"/>
      <c r="I468" s="35"/>
      <c r="J468" s="35">
        <f t="shared" si="13"/>
        <v>36559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2"/>
        <v>1780.7339999999992</v>
      </c>
      <c r="E469" s="18"/>
      <c r="F469" s="7"/>
      <c r="G469" s="19"/>
      <c r="H469" s="35"/>
      <c r="I469" s="35"/>
      <c r="J469" s="35">
        <f t="shared" si="13"/>
        <v>36559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2"/>
        <v>1780.7339999999992</v>
      </c>
      <c r="E470" s="18"/>
      <c r="F470" s="7"/>
      <c r="G470" s="19"/>
      <c r="H470" s="35"/>
      <c r="I470" s="35"/>
      <c r="J470" s="35">
        <f t="shared" si="13"/>
        <v>36559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2"/>
        <v>1780.7339999999992</v>
      </c>
      <c r="E471" s="18"/>
      <c r="F471" s="7"/>
      <c r="G471" s="19"/>
      <c r="H471" s="35"/>
      <c r="I471" s="35"/>
      <c r="J471" s="35">
        <f t="shared" si="13"/>
        <v>36559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2"/>
        <v>1780.7339999999992</v>
      </c>
      <c r="E472" s="18"/>
      <c r="F472" s="7"/>
      <c r="G472" s="19"/>
      <c r="H472" s="35"/>
      <c r="I472" s="35"/>
      <c r="J472" s="35">
        <f t="shared" si="13"/>
        <v>36559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2"/>
        <v>1780.7339999999992</v>
      </c>
      <c r="E473" s="18"/>
      <c r="F473" s="7"/>
      <c r="G473" s="19"/>
      <c r="H473" s="35"/>
      <c r="I473" s="35"/>
      <c r="J473" s="35">
        <f t="shared" si="13"/>
        <v>36559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2"/>
        <v>1780.7339999999992</v>
      </c>
      <c r="E474" s="18"/>
      <c r="F474" s="7"/>
      <c r="G474" s="19"/>
      <c r="H474" s="35"/>
      <c r="I474" s="35"/>
      <c r="J474" s="35">
        <f t="shared" si="13"/>
        <v>36559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2"/>
        <v>1780.7339999999992</v>
      </c>
      <c r="E475" s="18"/>
      <c r="F475" s="7"/>
      <c r="G475" s="19"/>
      <c r="H475" s="35"/>
      <c r="I475" s="35"/>
      <c r="J475" s="35">
        <f t="shared" si="13"/>
        <v>36559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2"/>
        <v>1780.7339999999992</v>
      </c>
      <c r="E476" s="18"/>
      <c r="F476" s="7"/>
      <c r="G476" s="19"/>
      <c r="H476" s="35"/>
      <c r="I476" s="35"/>
      <c r="J476" s="35">
        <f t="shared" si="13"/>
        <v>36559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2"/>
        <v>1780.7339999999992</v>
      </c>
      <c r="E477" s="18"/>
      <c r="F477" s="7"/>
      <c r="G477" s="19"/>
      <c r="H477" s="35"/>
      <c r="I477" s="35"/>
      <c r="J477" s="35">
        <f t="shared" si="13"/>
        <v>36559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2"/>
        <v>1780.7339999999992</v>
      </c>
      <c r="E478" s="18"/>
      <c r="F478" s="7"/>
      <c r="G478" s="19"/>
      <c r="H478" s="35"/>
      <c r="I478" s="35"/>
      <c r="J478" s="35">
        <f t="shared" si="13"/>
        <v>36559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2"/>
        <v>1780.7339999999992</v>
      </c>
      <c r="E479" s="18"/>
      <c r="F479" s="7"/>
      <c r="G479" s="19"/>
      <c r="H479" s="35"/>
      <c r="I479" s="35"/>
      <c r="J479" s="35">
        <f t="shared" si="13"/>
        <v>36559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2"/>
        <v>1780.7339999999992</v>
      </c>
      <c r="E480" s="18"/>
      <c r="F480" s="7"/>
      <c r="G480" s="19"/>
      <c r="H480" s="35"/>
      <c r="I480" s="35"/>
      <c r="J480" s="35">
        <f t="shared" si="13"/>
        <v>36559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2"/>
        <v>1780.7339999999992</v>
      </c>
      <c r="E481" s="18"/>
      <c r="F481" s="7"/>
      <c r="G481" s="19"/>
      <c r="H481" s="35"/>
      <c r="I481" s="35"/>
      <c r="J481" s="35">
        <f t="shared" si="13"/>
        <v>36559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2"/>
        <v>1780.7339999999992</v>
      </c>
      <c r="E482" s="18"/>
      <c r="F482" s="7"/>
      <c r="G482" s="19"/>
      <c r="H482" s="35"/>
      <c r="I482" s="35"/>
      <c r="J482" s="35">
        <f t="shared" si="13"/>
        <v>36559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2"/>
        <v>1780.7339999999992</v>
      </c>
      <c r="E483" s="18"/>
      <c r="F483" s="7"/>
      <c r="G483" s="19"/>
      <c r="H483" s="35"/>
      <c r="I483" s="35"/>
      <c r="J483" s="35">
        <f t="shared" si="13"/>
        <v>36559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2"/>
        <v>1780.7339999999992</v>
      </c>
      <c r="E484" s="18"/>
      <c r="F484" s="7"/>
      <c r="G484" s="19"/>
      <c r="H484" s="35"/>
      <c r="I484" s="35"/>
      <c r="J484" s="35">
        <f t="shared" si="13"/>
        <v>36559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2"/>
        <v>1780.7339999999992</v>
      </c>
      <c r="E485" s="18"/>
      <c r="F485" s="7"/>
      <c r="G485" s="19"/>
      <c r="H485" s="35"/>
      <c r="I485" s="35"/>
      <c r="J485" s="35">
        <f t="shared" si="13"/>
        <v>36559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2"/>
        <v>1780.7339999999992</v>
      </c>
      <c r="E486" s="18"/>
      <c r="F486" s="7"/>
      <c r="G486" s="19"/>
      <c r="H486" s="35"/>
      <c r="I486" s="35"/>
      <c r="J486" s="35">
        <f t="shared" si="13"/>
        <v>36559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2"/>
        <v>1780.7339999999992</v>
      </c>
      <c r="E487" s="18"/>
      <c r="F487" s="7"/>
      <c r="G487" s="19"/>
      <c r="H487" s="35"/>
      <c r="I487" s="35"/>
      <c r="J487" s="35">
        <f t="shared" si="13"/>
        <v>36559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2"/>
        <v>1780.7339999999992</v>
      </c>
      <c r="E488" s="18"/>
      <c r="F488" s="7"/>
      <c r="G488" s="19"/>
      <c r="H488" s="35"/>
      <c r="I488" s="35"/>
      <c r="J488" s="35">
        <f t="shared" si="13"/>
        <v>36559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2"/>
        <v>1780.7339999999992</v>
      </c>
      <c r="E489" s="18"/>
      <c r="F489" s="7"/>
      <c r="G489" s="19"/>
      <c r="H489" s="35"/>
      <c r="I489" s="35"/>
      <c r="J489" s="35">
        <f t="shared" si="13"/>
        <v>36559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2"/>
        <v>1780.7339999999992</v>
      </c>
      <c r="E490" s="18"/>
      <c r="F490" s="7"/>
      <c r="G490" s="19"/>
      <c r="H490" s="35"/>
      <c r="I490" s="35"/>
      <c r="J490" s="35">
        <f t="shared" si="13"/>
        <v>36559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2"/>
        <v>1780.7339999999992</v>
      </c>
      <c r="E491" s="18"/>
      <c r="F491" s="7"/>
      <c r="G491" s="19"/>
      <c r="H491" s="35"/>
      <c r="I491" s="35"/>
      <c r="J491" s="35">
        <f t="shared" si="13"/>
        <v>36559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2"/>
        <v>1780.7339999999992</v>
      </c>
      <c r="E492" s="18"/>
      <c r="F492" s="7"/>
      <c r="G492" s="19"/>
      <c r="H492" s="35"/>
      <c r="I492" s="35"/>
      <c r="J492" s="35">
        <f t="shared" si="13"/>
        <v>36559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2"/>
        <v>1780.7339999999992</v>
      </c>
      <c r="E493" s="18"/>
      <c r="F493" s="7"/>
      <c r="G493" s="19"/>
      <c r="H493" s="35"/>
      <c r="I493" s="35"/>
      <c r="J493" s="35">
        <f t="shared" si="13"/>
        <v>36559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2"/>
        <v>1780.7339999999992</v>
      </c>
      <c r="E494" s="18"/>
      <c r="F494" s="7"/>
      <c r="G494" s="19"/>
      <c r="H494" s="35"/>
      <c r="I494" s="35"/>
      <c r="J494" s="35">
        <f t="shared" si="13"/>
        <v>36559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2"/>
        <v>1780.7339999999992</v>
      </c>
      <c r="E495" s="18"/>
      <c r="F495" s="7"/>
      <c r="G495" s="19"/>
      <c r="H495" s="35"/>
      <c r="I495" s="35"/>
      <c r="J495" s="35">
        <f t="shared" si="13"/>
        <v>36559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2"/>
        <v>1780.7339999999992</v>
      </c>
      <c r="E496" s="18"/>
      <c r="F496" s="7"/>
      <c r="G496" s="19"/>
      <c r="H496" s="35"/>
      <c r="I496" s="35"/>
      <c r="J496" s="35">
        <f t="shared" si="13"/>
        <v>36559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2"/>
        <v>1780.7339999999992</v>
      </c>
      <c r="E497" s="18"/>
      <c r="F497" s="7"/>
      <c r="G497" s="19"/>
      <c r="H497" s="35"/>
      <c r="I497" s="35"/>
      <c r="J497" s="35">
        <f t="shared" si="13"/>
        <v>36559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2"/>
        <v>1780.7339999999992</v>
      </c>
      <c r="E498" s="18"/>
      <c r="F498" s="7"/>
      <c r="G498" s="19"/>
      <c r="H498" s="35"/>
      <c r="I498" s="35"/>
      <c r="J498" s="35">
        <f t="shared" si="13"/>
        <v>36559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2"/>
        <v>1780.7339999999992</v>
      </c>
      <c r="E499" s="18"/>
      <c r="F499" s="7"/>
      <c r="G499" s="19"/>
      <c r="H499" s="35"/>
      <c r="I499" s="35"/>
      <c r="J499" s="35">
        <f t="shared" si="13"/>
        <v>36559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2"/>
        <v>1780.7339999999992</v>
      </c>
      <c r="E500" s="18"/>
      <c r="F500" s="7"/>
      <c r="G500" s="19"/>
      <c r="H500" s="35"/>
      <c r="I500" s="35"/>
      <c r="J500" s="35">
        <f t="shared" si="13"/>
        <v>36559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2"/>
        <v>1780.7339999999992</v>
      </c>
      <c r="E501" s="18"/>
      <c r="F501" s="7"/>
      <c r="G501" s="19"/>
      <c r="H501" s="35"/>
      <c r="I501" s="35"/>
      <c r="J501" s="35">
        <f t="shared" si="13"/>
        <v>36559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2"/>
        <v>1780.7339999999992</v>
      </c>
      <c r="E502" s="18"/>
      <c r="F502" s="7"/>
      <c r="G502" s="19"/>
      <c r="H502" s="35"/>
      <c r="I502" s="35"/>
      <c r="J502" s="35">
        <f t="shared" si="13"/>
        <v>36559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2"/>
        <v>1780.7339999999992</v>
      </c>
      <c r="E503" s="18"/>
      <c r="F503" s="7"/>
      <c r="G503" s="19"/>
      <c r="H503" s="35"/>
      <c r="I503" s="35"/>
      <c r="J503" s="35">
        <f t="shared" si="13"/>
        <v>36559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2"/>
        <v>1780.7339999999992</v>
      </c>
      <c r="E504" s="18"/>
      <c r="F504" s="7"/>
      <c r="G504" s="19"/>
      <c r="H504" s="35"/>
      <c r="I504" s="35"/>
      <c r="J504" s="35">
        <f t="shared" si="13"/>
        <v>36559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2"/>
        <v>1780.7339999999992</v>
      </c>
      <c r="E505" s="18"/>
      <c r="F505" s="7"/>
      <c r="G505" s="19"/>
      <c r="H505" s="35"/>
      <c r="I505" s="35"/>
      <c r="J505" s="35">
        <f t="shared" si="13"/>
        <v>36559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2"/>
        <v>1780.7339999999992</v>
      </c>
      <c r="E506" s="18"/>
      <c r="F506" s="7"/>
      <c r="G506" s="19"/>
      <c r="H506" s="35"/>
      <c r="I506" s="35"/>
      <c r="J506" s="35">
        <f t="shared" si="13"/>
        <v>36559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2"/>
        <v>1780.7339999999992</v>
      </c>
      <c r="E507" s="18"/>
      <c r="F507" s="7"/>
      <c r="G507" s="19"/>
      <c r="H507" s="35"/>
      <c r="I507" s="35"/>
      <c r="J507" s="35">
        <f t="shared" si="13"/>
        <v>36559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2"/>
        <v>1780.7339999999992</v>
      </c>
      <c r="E508" s="18"/>
      <c r="F508" s="7"/>
      <c r="G508" s="19"/>
      <c r="H508" s="35"/>
      <c r="I508" s="35"/>
      <c r="J508" s="35">
        <f t="shared" si="13"/>
        <v>36559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2"/>
        <v>1780.7339999999992</v>
      </c>
      <c r="E509" s="18"/>
      <c r="F509" s="7"/>
      <c r="G509" s="19"/>
      <c r="H509" s="35"/>
      <c r="I509" s="35"/>
      <c r="J509" s="35">
        <f t="shared" si="13"/>
        <v>36559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2"/>
        <v>1780.7339999999992</v>
      </c>
      <c r="E510" s="18"/>
      <c r="F510" s="7"/>
      <c r="G510" s="19"/>
      <c r="H510" s="35"/>
      <c r="I510" s="35"/>
      <c r="J510" s="35">
        <f t="shared" si="13"/>
        <v>36559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2"/>
        <v>1780.7339999999992</v>
      </c>
      <c r="E511" s="18"/>
      <c r="F511" s="7"/>
      <c r="G511" s="19"/>
      <c r="H511" s="35"/>
      <c r="I511" s="35"/>
      <c r="J511" s="35">
        <f t="shared" si="13"/>
        <v>36559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2"/>
        <v>1780.7339999999992</v>
      </c>
      <c r="E512" s="18"/>
      <c r="F512" s="7"/>
      <c r="G512" s="19"/>
      <c r="H512" s="35"/>
      <c r="I512" s="35"/>
      <c r="J512" s="35">
        <f t="shared" si="13"/>
        <v>36559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2"/>
        <v>1780.7339999999992</v>
      </c>
      <c r="E513" s="18"/>
      <c r="F513" s="7"/>
      <c r="G513" s="19"/>
      <c r="H513" s="35"/>
      <c r="I513" s="35"/>
      <c r="J513" s="35">
        <f t="shared" si="13"/>
        <v>36559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2"/>
        <v>1780.7339999999992</v>
      </c>
      <c r="E514" s="18"/>
      <c r="F514" s="7"/>
      <c r="G514" s="19"/>
      <c r="H514" s="35"/>
      <c r="I514" s="35"/>
      <c r="J514" s="35">
        <f t="shared" si="13"/>
        <v>36559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2"/>
        <v>1780.7339999999992</v>
      </c>
      <c r="E515" s="18"/>
      <c r="F515" s="7"/>
      <c r="G515" s="19"/>
      <c r="H515" s="35"/>
      <c r="I515" s="35"/>
      <c r="J515" s="35">
        <f t="shared" si="13"/>
        <v>36559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2"/>
        <v>1780.7339999999992</v>
      </c>
      <c r="E516" s="18"/>
      <c r="F516" s="7"/>
      <c r="G516" s="19"/>
      <c r="H516" s="35"/>
      <c r="I516" s="35"/>
      <c r="J516" s="35">
        <f t="shared" si="13"/>
        <v>36559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2"/>
        <v>1780.7339999999992</v>
      </c>
      <c r="E517" s="18"/>
      <c r="F517" s="7"/>
      <c r="G517" s="19"/>
      <c r="H517" s="35"/>
      <c r="I517" s="35"/>
      <c r="J517" s="35">
        <f t="shared" si="13"/>
        <v>36559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2"/>
        <v>1780.7339999999992</v>
      </c>
      <c r="E518" s="18"/>
      <c r="F518" s="7"/>
      <c r="G518" s="19"/>
      <c r="H518" s="35"/>
      <c r="I518" s="35"/>
      <c r="J518" s="35">
        <f t="shared" si="13"/>
        <v>36559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si="12"/>
        <v>1780.7339999999992</v>
      </c>
      <c r="E519" s="18"/>
      <c r="F519" s="7"/>
      <c r="G519" s="19"/>
      <c r="H519" s="35"/>
      <c r="I519" s="35"/>
      <c r="J519" s="35">
        <f t="shared" si="13"/>
        <v>36559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2"/>
        <v>1780.7339999999992</v>
      </c>
      <c r="E520" s="18"/>
      <c r="F520" s="7"/>
      <c r="G520" s="19"/>
      <c r="H520" s="35"/>
      <c r="I520" s="35"/>
      <c r="J520" s="35">
        <f t="shared" si="13"/>
        <v>36559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2"/>
        <v>1780.7339999999992</v>
      </c>
      <c r="E521" s="18"/>
      <c r="F521" s="7"/>
      <c r="G521" s="19"/>
      <c r="H521" s="35"/>
      <c r="I521" s="35"/>
      <c r="J521" s="35">
        <f t="shared" si="13"/>
        <v>36559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2"/>
        <v>1780.7339999999992</v>
      </c>
      <c r="E522" s="18"/>
      <c r="F522" s="7"/>
      <c r="G522" s="19"/>
      <c r="H522" s="35"/>
      <c r="I522" s="35"/>
      <c r="J522" s="35">
        <f t="shared" si="13"/>
        <v>36559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2"/>
        <v>1780.7339999999992</v>
      </c>
      <c r="E523" s="18"/>
      <c r="F523" s="7"/>
      <c r="G523" s="19"/>
      <c r="H523" s="35"/>
      <c r="I523" s="35"/>
      <c r="J523" s="35">
        <f t="shared" si="13"/>
        <v>36559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ref="D524:D587" si="14">D523+B524-C524</f>
        <v>1780.7339999999992</v>
      </c>
      <c r="E524" s="18"/>
      <c r="F524" s="7"/>
      <c r="G524" s="19"/>
      <c r="H524" s="35"/>
      <c r="I524" s="35"/>
      <c r="J524" s="35">
        <f t="shared" si="13"/>
        <v>36559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4"/>
        <v>1780.7339999999992</v>
      </c>
      <c r="E525" s="18"/>
      <c r="F525" s="7"/>
      <c r="G525" s="19"/>
      <c r="H525" s="35"/>
      <c r="I525" s="35"/>
      <c r="J525" s="35">
        <f t="shared" ref="J525:J588" si="15">J524+H525-I525</f>
        <v>36559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4"/>
        <v>1780.7339999999992</v>
      </c>
      <c r="E526" s="18"/>
      <c r="F526" s="7"/>
      <c r="G526" s="19"/>
      <c r="H526" s="35"/>
      <c r="I526" s="35"/>
      <c r="J526" s="35">
        <f t="shared" si="15"/>
        <v>36559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4"/>
        <v>1780.7339999999992</v>
      </c>
      <c r="E527" s="18"/>
      <c r="F527" s="7"/>
      <c r="G527" s="19"/>
      <c r="H527" s="35"/>
      <c r="I527" s="35"/>
      <c r="J527" s="35">
        <f t="shared" si="15"/>
        <v>36559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4"/>
        <v>1780.7339999999992</v>
      </c>
      <c r="E528" s="18"/>
      <c r="F528" s="7"/>
      <c r="G528" s="19"/>
      <c r="H528" s="35"/>
      <c r="I528" s="35"/>
      <c r="J528" s="35">
        <f t="shared" si="15"/>
        <v>36559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4"/>
        <v>1780.7339999999992</v>
      </c>
      <c r="E529" s="18"/>
      <c r="F529" s="7"/>
      <c r="G529" s="19"/>
      <c r="H529" s="35"/>
      <c r="I529" s="35"/>
      <c r="J529" s="35">
        <f t="shared" si="15"/>
        <v>36559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4"/>
        <v>1780.7339999999992</v>
      </c>
      <c r="E530" s="18"/>
      <c r="F530" s="7"/>
      <c r="G530" s="19"/>
      <c r="H530" s="35"/>
      <c r="I530" s="35"/>
      <c r="J530" s="35">
        <f t="shared" si="15"/>
        <v>36559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4"/>
        <v>1780.7339999999992</v>
      </c>
      <c r="E531" s="18"/>
      <c r="F531" s="7"/>
      <c r="G531" s="19"/>
      <c r="H531" s="35"/>
      <c r="I531" s="35"/>
      <c r="J531" s="35">
        <f t="shared" si="15"/>
        <v>36559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4"/>
        <v>1780.7339999999992</v>
      </c>
      <c r="E532" s="18"/>
      <c r="F532" s="7"/>
      <c r="G532" s="19"/>
      <c r="H532" s="35"/>
      <c r="I532" s="35"/>
      <c r="J532" s="35">
        <f t="shared" si="15"/>
        <v>36559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4"/>
        <v>1780.7339999999992</v>
      </c>
      <c r="E533" s="18"/>
      <c r="F533" s="7"/>
      <c r="G533" s="19"/>
      <c r="H533" s="35"/>
      <c r="I533" s="35"/>
      <c r="J533" s="35">
        <f t="shared" si="15"/>
        <v>36559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4"/>
        <v>1780.7339999999992</v>
      </c>
      <c r="E534" s="18"/>
      <c r="F534" s="7"/>
      <c r="G534" s="19"/>
      <c r="H534" s="35"/>
      <c r="I534" s="35"/>
      <c r="J534" s="35">
        <f t="shared" si="15"/>
        <v>36559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4"/>
        <v>1780.7339999999992</v>
      </c>
      <c r="E535" s="18"/>
      <c r="F535" s="7"/>
      <c r="G535" s="19"/>
      <c r="H535" s="35"/>
      <c r="I535" s="35"/>
      <c r="J535" s="35">
        <f t="shared" si="15"/>
        <v>36559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4"/>
        <v>1780.7339999999992</v>
      </c>
      <c r="E536" s="18"/>
      <c r="F536" s="7"/>
      <c r="G536" s="19"/>
      <c r="H536" s="35"/>
      <c r="I536" s="35"/>
      <c r="J536" s="35">
        <f t="shared" si="15"/>
        <v>36559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4"/>
        <v>1780.7339999999992</v>
      </c>
      <c r="E537" s="18"/>
      <c r="F537" s="7"/>
      <c r="G537" s="19"/>
      <c r="H537" s="35"/>
      <c r="I537" s="35"/>
      <c r="J537" s="35">
        <f t="shared" si="15"/>
        <v>36559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4"/>
        <v>1780.7339999999992</v>
      </c>
      <c r="E538" s="18"/>
      <c r="F538" s="7"/>
      <c r="G538" s="19"/>
      <c r="H538" s="35"/>
      <c r="I538" s="35"/>
      <c r="J538" s="35">
        <f t="shared" si="15"/>
        <v>36559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4"/>
        <v>1780.7339999999992</v>
      </c>
      <c r="E539" s="18"/>
      <c r="F539" s="7"/>
      <c r="G539" s="19"/>
      <c r="H539" s="35"/>
      <c r="I539" s="35"/>
      <c r="J539" s="35">
        <f t="shared" si="15"/>
        <v>36559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4"/>
        <v>1780.7339999999992</v>
      </c>
      <c r="E540" s="18"/>
      <c r="F540" s="7"/>
      <c r="G540" s="19"/>
      <c r="H540" s="35"/>
      <c r="I540" s="35"/>
      <c r="J540" s="35">
        <f t="shared" si="15"/>
        <v>36559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4"/>
        <v>1780.7339999999992</v>
      </c>
      <c r="E541" s="18"/>
      <c r="F541" s="7"/>
      <c r="G541" s="19"/>
      <c r="H541" s="35"/>
      <c r="I541" s="35"/>
      <c r="J541" s="35">
        <f t="shared" si="15"/>
        <v>36559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4"/>
        <v>1780.7339999999992</v>
      </c>
      <c r="E542" s="18"/>
      <c r="F542" s="7"/>
      <c r="G542" s="19"/>
      <c r="H542" s="35"/>
      <c r="I542" s="35"/>
      <c r="J542" s="35">
        <f t="shared" si="15"/>
        <v>36559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4"/>
        <v>1780.7339999999992</v>
      </c>
      <c r="E543" s="18"/>
      <c r="F543" s="7"/>
      <c r="G543" s="19"/>
      <c r="H543" s="35"/>
      <c r="I543" s="35"/>
      <c r="J543" s="35">
        <f t="shared" si="15"/>
        <v>36559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4"/>
        <v>1780.7339999999992</v>
      </c>
      <c r="E544" s="18"/>
      <c r="F544" s="7"/>
      <c r="G544" s="19"/>
      <c r="H544" s="35"/>
      <c r="I544" s="35"/>
      <c r="J544" s="35">
        <f t="shared" si="15"/>
        <v>36559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4"/>
        <v>1780.7339999999992</v>
      </c>
      <c r="E545" s="18"/>
      <c r="F545" s="7"/>
      <c r="G545" s="19"/>
      <c r="H545" s="35"/>
      <c r="I545" s="35"/>
      <c r="J545" s="35">
        <f t="shared" si="15"/>
        <v>36559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4"/>
        <v>1780.7339999999992</v>
      </c>
      <c r="E546" s="18"/>
      <c r="F546" s="7"/>
      <c r="G546" s="19"/>
      <c r="H546" s="35"/>
      <c r="I546" s="35"/>
      <c r="J546" s="35">
        <f t="shared" si="15"/>
        <v>36559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4"/>
        <v>1780.7339999999992</v>
      </c>
      <c r="E547" s="18"/>
      <c r="F547" s="7"/>
      <c r="G547" s="19"/>
      <c r="H547" s="35"/>
      <c r="I547" s="35"/>
      <c r="J547" s="35">
        <f t="shared" si="15"/>
        <v>36559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4"/>
        <v>1780.7339999999992</v>
      </c>
      <c r="E548" s="18"/>
      <c r="F548" s="7"/>
      <c r="G548" s="19"/>
      <c r="H548" s="35"/>
      <c r="I548" s="35"/>
      <c r="J548" s="35">
        <f t="shared" si="15"/>
        <v>36559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4"/>
        <v>1780.7339999999992</v>
      </c>
      <c r="E549" s="18"/>
      <c r="F549" s="7"/>
      <c r="G549" s="19"/>
      <c r="H549" s="35"/>
      <c r="I549" s="35"/>
      <c r="J549" s="35">
        <f t="shared" si="15"/>
        <v>36559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4"/>
        <v>1780.7339999999992</v>
      </c>
      <c r="E550" s="18"/>
      <c r="F550" s="7"/>
      <c r="G550" s="19"/>
      <c r="H550" s="35"/>
      <c r="I550" s="35"/>
      <c r="J550" s="35">
        <f t="shared" si="15"/>
        <v>36559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4"/>
        <v>1780.7339999999992</v>
      </c>
      <c r="E551" s="18"/>
      <c r="F551" s="7"/>
      <c r="G551" s="19"/>
      <c r="H551" s="35"/>
      <c r="I551" s="35"/>
      <c r="J551" s="35">
        <f t="shared" si="15"/>
        <v>36559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4"/>
        <v>1780.7339999999992</v>
      </c>
      <c r="E552" s="18"/>
      <c r="F552" s="7"/>
      <c r="G552" s="19"/>
      <c r="H552" s="35"/>
      <c r="I552" s="35"/>
      <c r="J552" s="35">
        <f t="shared" si="15"/>
        <v>36559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4"/>
        <v>1780.7339999999992</v>
      </c>
      <c r="E553" s="18"/>
      <c r="F553" s="7"/>
      <c r="G553" s="19"/>
      <c r="H553" s="35"/>
      <c r="I553" s="35"/>
      <c r="J553" s="35">
        <f t="shared" si="15"/>
        <v>36559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4"/>
        <v>1780.7339999999992</v>
      </c>
      <c r="E554" s="18"/>
      <c r="F554" s="7"/>
      <c r="G554" s="19"/>
      <c r="H554" s="35"/>
      <c r="I554" s="35"/>
      <c r="J554" s="35">
        <f t="shared" si="15"/>
        <v>36559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4"/>
        <v>1780.7339999999992</v>
      </c>
      <c r="E555" s="18"/>
      <c r="F555" s="7"/>
      <c r="G555" s="19"/>
      <c r="H555" s="35"/>
      <c r="I555" s="35"/>
      <c r="J555" s="35">
        <f t="shared" si="15"/>
        <v>36559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4"/>
        <v>1780.7339999999992</v>
      </c>
      <c r="E556" s="18"/>
      <c r="F556" s="7"/>
      <c r="G556" s="19"/>
      <c r="H556" s="35"/>
      <c r="I556" s="35"/>
      <c r="J556" s="35">
        <f t="shared" si="15"/>
        <v>36559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4"/>
        <v>1780.7339999999992</v>
      </c>
      <c r="E557" s="18"/>
      <c r="F557" s="7"/>
      <c r="G557" s="19"/>
      <c r="H557" s="35"/>
      <c r="I557" s="35"/>
      <c r="J557" s="35">
        <f t="shared" si="15"/>
        <v>36559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4"/>
        <v>1780.7339999999992</v>
      </c>
      <c r="E558" s="18"/>
      <c r="F558" s="7"/>
      <c r="G558" s="19"/>
      <c r="H558" s="35"/>
      <c r="I558" s="35"/>
      <c r="J558" s="35">
        <f t="shared" si="15"/>
        <v>36559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4"/>
        <v>1780.7339999999992</v>
      </c>
      <c r="E559" s="18"/>
      <c r="F559" s="7"/>
      <c r="G559" s="19"/>
      <c r="H559" s="35"/>
      <c r="I559" s="35"/>
      <c r="J559" s="35">
        <f t="shared" si="15"/>
        <v>36559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4"/>
        <v>1780.7339999999992</v>
      </c>
      <c r="E560" s="18"/>
      <c r="F560" s="7"/>
      <c r="G560" s="19"/>
      <c r="H560" s="35"/>
      <c r="I560" s="35"/>
      <c r="J560" s="35">
        <f t="shared" si="15"/>
        <v>36559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4"/>
        <v>1780.7339999999992</v>
      </c>
      <c r="E561" s="18"/>
      <c r="F561" s="7"/>
      <c r="G561" s="19"/>
      <c r="H561" s="35"/>
      <c r="I561" s="35"/>
      <c r="J561" s="35">
        <f t="shared" si="15"/>
        <v>36559</v>
      </c>
      <c r="K561" s="20"/>
      <c r="L561" s="7"/>
    </row>
    <row r="562" spans="1:12" s="9" customFormat="1" ht="18.75" x14ac:dyDescent="0.3">
      <c r="A562" s="19"/>
      <c r="B562" s="17"/>
      <c r="C562" s="17"/>
      <c r="D562" s="17">
        <f t="shared" si="14"/>
        <v>1780.7339999999992</v>
      </c>
      <c r="E562" s="18"/>
      <c r="F562" s="7"/>
      <c r="G562" s="19"/>
      <c r="H562" s="35"/>
      <c r="I562" s="35"/>
      <c r="J562" s="35">
        <f t="shared" si="15"/>
        <v>36559</v>
      </c>
      <c r="K562" s="20"/>
      <c r="L562" s="7"/>
    </row>
    <row r="563" spans="1:12" s="9" customFormat="1" ht="18.75" x14ac:dyDescent="0.3">
      <c r="A563" s="19"/>
      <c r="B563" s="17"/>
      <c r="C563" s="17"/>
      <c r="D563" s="17">
        <f t="shared" si="14"/>
        <v>1780.7339999999992</v>
      </c>
      <c r="E563" s="18"/>
      <c r="F563" s="7"/>
      <c r="G563" s="19"/>
      <c r="H563" s="35"/>
      <c r="I563" s="35"/>
      <c r="J563" s="35">
        <f t="shared" si="15"/>
        <v>36559</v>
      </c>
      <c r="K563" s="20"/>
      <c r="L563" s="7"/>
    </row>
    <row r="564" spans="1:12" s="9" customFormat="1" ht="18.75" x14ac:dyDescent="0.3">
      <c r="A564" s="19"/>
      <c r="B564" s="17"/>
      <c r="C564" s="17"/>
      <c r="D564" s="17">
        <f t="shared" si="14"/>
        <v>1780.7339999999992</v>
      </c>
      <c r="E564" s="18"/>
      <c r="F564" s="7"/>
      <c r="G564" s="19"/>
      <c r="H564" s="35"/>
      <c r="I564" s="35"/>
      <c r="J564" s="35">
        <f t="shared" si="15"/>
        <v>36559</v>
      </c>
      <c r="K564" s="20"/>
      <c r="L564" s="7"/>
    </row>
    <row r="565" spans="1:12" s="9" customFormat="1" ht="18.75" x14ac:dyDescent="0.3">
      <c r="A565" s="19"/>
      <c r="B565" s="17"/>
      <c r="C565" s="17"/>
      <c r="D565" s="17">
        <f t="shared" si="14"/>
        <v>1780.7339999999992</v>
      </c>
      <c r="E565" s="18"/>
      <c r="F565" s="7"/>
      <c r="G565" s="19"/>
      <c r="H565" s="35"/>
      <c r="I565" s="35"/>
      <c r="J565" s="35">
        <f t="shared" si="15"/>
        <v>36559</v>
      </c>
      <c r="K565" s="20"/>
      <c r="L565" s="7"/>
    </row>
    <row r="566" spans="1:12" s="9" customFormat="1" ht="18.75" x14ac:dyDescent="0.3">
      <c r="A566" s="19"/>
      <c r="B566" s="17"/>
      <c r="C566" s="17"/>
      <c r="D566" s="17">
        <f t="shared" si="14"/>
        <v>1780.7339999999992</v>
      </c>
      <c r="E566" s="18"/>
      <c r="F566" s="7"/>
      <c r="G566" s="19"/>
      <c r="H566" s="35"/>
      <c r="I566" s="35"/>
      <c r="J566" s="35">
        <f t="shared" si="15"/>
        <v>36559</v>
      </c>
      <c r="K566" s="20"/>
      <c r="L566" s="7"/>
    </row>
    <row r="567" spans="1:12" s="9" customFormat="1" ht="18.75" x14ac:dyDescent="0.3">
      <c r="A567" s="19"/>
      <c r="B567" s="17"/>
      <c r="C567" s="17"/>
      <c r="D567" s="17">
        <f t="shared" si="14"/>
        <v>1780.7339999999992</v>
      </c>
      <c r="E567" s="18"/>
      <c r="F567" s="7"/>
      <c r="G567" s="19"/>
      <c r="H567" s="35"/>
      <c r="I567" s="35"/>
      <c r="J567" s="35">
        <f t="shared" si="15"/>
        <v>36559</v>
      </c>
      <c r="K567" s="20"/>
      <c r="L567" s="7"/>
    </row>
    <row r="568" spans="1:12" s="9" customFormat="1" ht="18.75" x14ac:dyDescent="0.3">
      <c r="A568" s="19"/>
      <c r="B568" s="17"/>
      <c r="C568" s="17"/>
      <c r="D568" s="17">
        <f t="shared" si="14"/>
        <v>1780.7339999999992</v>
      </c>
      <c r="E568" s="18"/>
      <c r="F568" s="7"/>
      <c r="G568" s="19"/>
      <c r="H568" s="35"/>
      <c r="I568" s="35"/>
      <c r="J568" s="35">
        <f t="shared" si="15"/>
        <v>36559</v>
      </c>
      <c r="K568" s="20"/>
      <c r="L568" s="7"/>
    </row>
    <row r="569" spans="1:12" s="9" customFormat="1" ht="18.75" x14ac:dyDescent="0.3">
      <c r="A569" s="19"/>
      <c r="B569" s="17"/>
      <c r="C569" s="17"/>
      <c r="D569" s="17">
        <f t="shared" si="14"/>
        <v>1780.7339999999992</v>
      </c>
      <c r="E569" s="18"/>
      <c r="F569" s="7"/>
      <c r="G569" s="19"/>
      <c r="H569" s="35"/>
      <c r="I569" s="35"/>
      <c r="J569" s="35">
        <f t="shared" si="15"/>
        <v>36559</v>
      </c>
      <c r="K569" s="20"/>
      <c r="L569" s="7"/>
    </row>
    <row r="570" spans="1:12" s="9" customFormat="1" ht="18.75" x14ac:dyDescent="0.3">
      <c r="A570" s="19"/>
      <c r="B570" s="17"/>
      <c r="C570" s="17"/>
      <c r="D570" s="17">
        <f t="shared" si="14"/>
        <v>1780.7339999999992</v>
      </c>
      <c r="E570" s="18"/>
      <c r="F570" s="7"/>
      <c r="G570" s="19"/>
      <c r="H570" s="35"/>
      <c r="I570" s="35"/>
      <c r="J570" s="35">
        <f t="shared" si="15"/>
        <v>36559</v>
      </c>
      <c r="K570" s="20"/>
      <c r="L570" s="7"/>
    </row>
    <row r="571" spans="1:12" s="9" customFormat="1" ht="18.75" x14ac:dyDescent="0.3">
      <c r="A571" s="19"/>
      <c r="B571" s="17"/>
      <c r="C571" s="17"/>
      <c r="D571" s="17">
        <f t="shared" si="14"/>
        <v>1780.7339999999992</v>
      </c>
      <c r="E571" s="18"/>
      <c r="F571" s="7"/>
      <c r="G571" s="19"/>
      <c r="H571" s="35"/>
      <c r="I571" s="35"/>
      <c r="J571" s="35">
        <f t="shared" si="15"/>
        <v>36559</v>
      </c>
      <c r="K571" s="20"/>
      <c r="L571" s="7"/>
    </row>
    <row r="572" spans="1:12" s="9" customFormat="1" ht="18.75" x14ac:dyDescent="0.3">
      <c r="A572" s="19"/>
      <c r="B572" s="17"/>
      <c r="C572" s="17"/>
      <c r="D572" s="17">
        <f t="shared" si="14"/>
        <v>1780.7339999999992</v>
      </c>
      <c r="E572" s="18"/>
      <c r="F572" s="7"/>
      <c r="G572" s="19"/>
      <c r="H572" s="35"/>
      <c r="I572" s="35"/>
      <c r="J572" s="35">
        <f t="shared" si="15"/>
        <v>36559</v>
      </c>
      <c r="K572" s="20"/>
      <c r="L572" s="7"/>
    </row>
    <row r="573" spans="1:12" s="9" customFormat="1" ht="18.75" x14ac:dyDescent="0.3">
      <c r="A573" s="19"/>
      <c r="B573" s="17"/>
      <c r="C573" s="17"/>
      <c r="D573" s="17">
        <f t="shared" si="14"/>
        <v>1780.7339999999992</v>
      </c>
      <c r="E573" s="18"/>
      <c r="F573" s="7"/>
      <c r="G573" s="19"/>
      <c r="H573" s="35"/>
      <c r="I573" s="35"/>
      <c r="J573" s="35">
        <f t="shared" si="15"/>
        <v>36559</v>
      </c>
      <c r="K573" s="20"/>
      <c r="L573" s="7"/>
    </row>
    <row r="574" spans="1:12" s="9" customFormat="1" ht="18.75" x14ac:dyDescent="0.3">
      <c r="A574" s="19"/>
      <c r="B574" s="17"/>
      <c r="C574" s="17"/>
      <c r="D574" s="17">
        <f t="shared" si="14"/>
        <v>1780.7339999999992</v>
      </c>
      <c r="E574" s="18"/>
      <c r="F574" s="7"/>
      <c r="G574" s="19"/>
      <c r="H574" s="35"/>
      <c r="I574" s="35"/>
      <c r="J574" s="35">
        <f t="shared" si="15"/>
        <v>36559</v>
      </c>
      <c r="K574" s="20"/>
      <c r="L574" s="7"/>
    </row>
    <row r="575" spans="1:12" s="9" customFormat="1" ht="18.75" x14ac:dyDescent="0.3">
      <c r="A575" s="19"/>
      <c r="B575" s="17"/>
      <c r="C575" s="17"/>
      <c r="D575" s="17">
        <f t="shared" si="14"/>
        <v>1780.7339999999992</v>
      </c>
      <c r="E575" s="18"/>
      <c r="F575" s="7"/>
      <c r="G575" s="19"/>
      <c r="H575" s="35"/>
      <c r="I575" s="35"/>
      <c r="J575" s="35">
        <f t="shared" si="15"/>
        <v>36559</v>
      </c>
      <c r="K575" s="20"/>
      <c r="L575" s="7"/>
    </row>
    <row r="576" spans="1:12" s="9" customFormat="1" ht="18.75" x14ac:dyDescent="0.3">
      <c r="A576" s="19"/>
      <c r="B576" s="17"/>
      <c r="C576" s="17"/>
      <c r="D576" s="17">
        <f t="shared" si="14"/>
        <v>1780.7339999999992</v>
      </c>
      <c r="E576" s="18"/>
      <c r="F576" s="7"/>
      <c r="G576" s="19"/>
      <c r="H576" s="35"/>
      <c r="I576" s="35"/>
      <c r="J576" s="35">
        <f t="shared" si="15"/>
        <v>36559</v>
      </c>
      <c r="K576" s="20"/>
      <c r="L576" s="7"/>
    </row>
    <row r="577" spans="1:12" s="9" customFormat="1" ht="18.75" x14ac:dyDescent="0.3">
      <c r="A577" s="19"/>
      <c r="B577" s="17"/>
      <c r="C577" s="17"/>
      <c r="D577" s="17">
        <f t="shared" si="14"/>
        <v>1780.7339999999992</v>
      </c>
      <c r="E577" s="18"/>
      <c r="F577" s="7"/>
      <c r="G577" s="19"/>
      <c r="H577" s="35"/>
      <c r="I577" s="35"/>
      <c r="J577" s="35">
        <f t="shared" si="15"/>
        <v>36559</v>
      </c>
      <c r="K577" s="20"/>
      <c r="L577" s="7"/>
    </row>
    <row r="578" spans="1:12" s="9" customFormat="1" ht="18.75" x14ac:dyDescent="0.3">
      <c r="A578" s="19"/>
      <c r="B578" s="17"/>
      <c r="C578" s="17"/>
      <c r="D578" s="17">
        <f t="shared" si="14"/>
        <v>1780.7339999999992</v>
      </c>
      <c r="E578" s="18"/>
      <c r="F578" s="7"/>
      <c r="G578" s="19"/>
      <c r="H578" s="35"/>
      <c r="I578" s="35"/>
      <c r="J578" s="35">
        <f t="shared" si="15"/>
        <v>36559</v>
      </c>
      <c r="K578" s="20"/>
      <c r="L578" s="7"/>
    </row>
    <row r="579" spans="1:12" s="9" customFormat="1" ht="18.75" x14ac:dyDescent="0.3">
      <c r="A579" s="19"/>
      <c r="B579" s="17"/>
      <c r="C579" s="17"/>
      <c r="D579" s="17">
        <f t="shared" si="14"/>
        <v>1780.7339999999992</v>
      </c>
      <c r="E579" s="18"/>
      <c r="F579" s="7"/>
      <c r="G579" s="19"/>
      <c r="H579" s="35"/>
      <c r="I579" s="35"/>
      <c r="J579" s="35">
        <f t="shared" si="15"/>
        <v>36559</v>
      </c>
      <c r="K579" s="20"/>
      <c r="L579" s="7"/>
    </row>
    <row r="580" spans="1:12" s="9" customFormat="1" ht="18.75" x14ac:dyDescent="0.3">
      <c r="A580" s="19"/>
      <c r="B580" s="17"/>
      <c r="C580" s="17"/>
      <c r="D580" s="17">
        <f t="shared" si="14"/>
        <v>1780.7339999999992</v>
      </c>
      <c r="E580" s="18"/>
      <c r="F580" s="7"/>
      <c r="G580" s="19"/>
      <c r="H580" s="35"/>
      <c r="I580" s="35"/>
      <c r="J580" s="35">
        <f t="shared" si="15"/>
        <v>36559</v>
      </c>
      <c r="K580" s="20"/>
      <c r="L580" s="7"/>
    </row>
    <row r="581" spans="1:12" s="9" customFormat="1" ht="18.75" x14ac:dyDescent="0.3">
      <c r="A581" s="19"/>
      <c r="B581" s="17"/>
      <c r="C581" s="17"/>
      <c r="D581" s="17">
        <f t="shared" si="14"/>
        <v>1780.7339999999992</v>
      </c>
      <c r="E581" s="18"/>
      <c r="F581" s="7"/>
      <c r="G581" s="19"/>
      <c r="H581" s="35"/>
      <c r="I581" s="35"/>
      <c r="J581" s="35">
        <f t="shared" si="15"/>
        <v>36559</v>
      </c>
      <c r="K581" s="20"/>
      <c r="L581" s="7"/>
    </row>
    <row r="582" spans="1:12" s="9" customFormat="1" ht="18.75" x14ac:dyDescent="0.3">
      <c r="A582" s="19"/>
      <c r="B582" s="17"/>
      <c r="C582" s="17"/>
      <c r="D582" s="17">
        <f t="shared" si="14"/>
        <v>1780.7339999999992</v>
      </c>
      <c r="E582" s="18"/>
      <c r="F582" s="7"/>
      <c r="G582" s="19"/>
      <c r="H582" s="35"/>
      <c r="I582" s="35"/>
      <c r="J582" s="35">
        <f t="shared" si="15"/>
        <v>36559</v>
      </c>
      <c r="K582" s="20"/>
      <c r="L582" s="7"/>
    </row>
    <row r="583" spans="1:12" s="9" customFormat="1" ht="18.75" x14ac:dyDescent="0.3">
      <c r="A583" s="19"/>
      <c r="B583" s="17"/>
      <c r="C583" s="17"/>
      <c r="D583" s="17">
        <f t="shared" si="14"/>
        <v>1780.7339999999992</v>
      </c>
      <c r="E583" s="18"/>
      <c r="F583" s="7"/>
      <c r="G583" s="19"/>
      <c r="H583" s="35"/>
      <c r="I583" s="35"/>
      <c r="J583" s="35">
        <f t="shared" si="15"/>
        <v>36559</v>
      </c>
      <c r="K583" s="20"/>
      <c r="L583" s="7"/>
    </row>
    <row r="584" spans="1:12" s="9" customFormat="1" ht="18.75" x14ac:dyDescent="0.3">
      <c r="A584" s="19"/>
      <c r="B584" s="17"/>
      <c r="C584" s="17"/>
      <c r="D584" s="17">
        <f t="shared" si="14"/>
        <v>1780.7339999999992</v>
      </c>
      <c r="E584" s="18"/>
      <c r="F584" s="7"/>
      <c r="G584" s="19"/>
      <c r="H584" s="35"/>
      <c r="I584" s="35"/>
      <c r="J584" s="35">
        <f t="shared" si="15"/>
        <v>36559</v>
      </c>
      <c r="K584" s="20"/>
      <c r="L584" s="7"/>
    </row>
    <row r="585" spans="1:12" s="9" customFormat="1" ht="18.75" x14ac:dyDescent="0.3">
      <c r="A585" s="19"/>
      <c r="B585" s="17"/>
      <c r="C585" s="17"/>
      <c r="D585" s="17">
        <f t="shared" si="14"/>
        <v>1780.7339999999992</v>
      </c>
      <c r="E585" s="18"/>
      <c r="F585" s="7"/>
      <c r="G585" s="19"/>
      <c r="H585" s="35"/>
      <c r="I585" s="35"/>
      <c r="J585" s="35">
        <f t="shared" si="15"/>
        <v>36559</v>
      </c>
      <c r="K585" s="20"/>
      <c r="L585" s="7"/>
    </row>
    <row r="586" spans="1:12" s="9" customFormat="1" ht="18.75" x14ac:dyDescent="0.3">
      <c r="A586" s="19"/>
      <c r="B586" s="17"/>
      <c r="C586" s="17"/>
      <c r="D586" s="17">
        <f t="shared" si="14"/>
        <v>1780.7339999999992</v>
      </c>
      <c r="E586" s="18"/>
      <c r="F586" s="7"/>
      <c r="G586" s="19"/>
      <c r="H586" s="35"/>
      <c r="I586" s="35"/>
      <c r="J586" s="35">
        <f t="shared" si="15"/>
        <v>36559</v>
      </c>
      <c r="K586" s="20"/>
      <c r="L586" s="7"/>
    </row>
    <row r="587" spans="1:12" s="9" customFormat="1" ht="18.75" x14ac:dyDescent="0.3">
      <c r="A587" s="19"/>
      <c r="B587" s="17"/>
      <c r="C587" s="17"/>
      <c r="D587" s="17">
        <f t="shared" si="14"/>
        <v>1780.7339999999992</v>
      </c>
      <c r="E587" s="18"/>
      <c r="F587" s="7"/>
      <c r="G587" s="19"/>
      <c r="H587" s="35"/>
      <c r="I587" s="35"/>
      <c r="J587" s="35">
        <f t="shared" si="15"/>
        <v>36559</v>
      </c>
      <c r="K587" s="20"/>
      <c r="L587" s="7"/>
    </row>
    <row r="588" spans="1:12" s="9" customFormat="1" ht="18.75" x14ac:dyDescent="0.3">
      <c r="A588" s="19"/>
      <c r="B588" s="17"/>
      <c r="C588" s="17"/>
      <c r="D588" s="17">
        <f t="shared" ref="D588:D651" si="16">D587+B588-C588</f>
        <v>1780.7339999999992</v>
      </c>
      <c r="E588" s="18"/>
      <c r="F588" s="7"/>
      <c r="G588" s="19"/>
      <c r="H588" s="35"/>
      <c r="I588" s="35"/>
      <c r="J588" s="35">
        <f t="shared" si="15"/>
        <v>36559</v>
      </c>
      <c r="K588" s="20"/>
      <c r="L588" s="7"/>
    </row>
    <row r="589" spans="1:12" s="9" customFormat="1" ht="18.75" x14ac:dyDescent="0.3">
      <c r="A589" s="19"/>
      <c r="B589" s="17"/>
      <c r="C589" s="17"/>
      <c r="D589" s="17">
        <f t="shared" si="16"/>
        <v>1780.7339999999992</v>
      </c>
      <c r="E589" s="18"/>
      <c r="F589" s="7"/>
      <c r="G589" s="19"/>
      <c r="H589" s="35"/>
      <c r="I589" s="35"/>
      <c r="J589" s="35">
        <f t="shared" ref="J589:J636" si="17">J588+H589-I589</f>
        <v>36559</v>
      </c>
      <c r="K589" s="20"/>
      <c r="L589" s="7"/>
    </row>
    <row r="590" spans="1:12" s="9" customFormat="1" ht="18.75" x14ac:dyDescent="0.3">
      <c r="A590" s="19"/>
      <c r="B590" s="17"/>
      <c r="C590" s="17"/>
      <c r="D590" s="17">
        <f t="shared" si="16"/>
        <v>1780.7339999999992</v>
      </c>
      <c r="E590" s="18"/>
      <c r="F590" s="7"/>
      <c r="G590" s="19"/>
      <c r="H590" s="35"/>
      <c r="I590" s="35"/>
      <c r="J590" s="35">
        <f t="shared" si="17"/>
        <v>36559</v>
      </c>
      <c r="K590" s="20"/>
      <c r="L590" s="7"/>
    </row>
    <row r="591" spans="1:12" s="9" customFormat="1" ht="18.75" x14ac:dyDescent="0.3">
      <c r="A591" s="19"/>
      <c r="B591" s="17"/>
      <c r="C591" s="17"/>
      <c r="D591" s="17">
        <f t="shared" si="16"/>
        <v>1780.7339999999992</v>
      </c>
      <c r="E591" s="18"/>
      <c r="F591" s="7"/>
      <c r="G591" s="19"/>
      <c r="H591" s="35"/>
      <c r="I591" s="35"/>
      <c r="J591" s="35">
        <f t="shared" si="17"/>
        <v>36559</v>
      </c>
      <c r="K591" s="20"/>
      <c r="L591" s="7"/>
    </row>
    <row r="592" spans="1:12" s="9" customFormat="1" ht="18.75" x14ac:dyDescent="0.3">
      <c r="A592" s="19"/>
      <c r="B592" s="17"/>
      <c r="C592" s="17"/>
      <c r="D592" s="17">
        <f t="shared" si="16"/>
        <v>1780.7339999999992</v>
      </c>
      <c r="E592" s="18"/>
      <c r="F592" s="7"/>
      <c r="G592" s="19"/>
      <c r="H592" s="35"/>
      <c r="I592" s="35"/>
      <c r="J592" s="35">
        <f t="shared" si="17"/>
        <v>36559</v>
      </c>
      <c r="K592" s="20"/>
      <c r="L592" s="7"/>
    </row>
    <row r="593" spans="1:12" s="9" customFormat="1" ht="18.75" x14ac:dyDescent="0.3">
      <c r="A593" s="19"/>
      <c r="B593" s="17"/>
      <c r="C593" s="17"/>
      <c r="D593" s="17">
        <f t="shared" si="16"/>
        <v>1780.7339999999992</v>
      </c>
      <c r="E593" s="18"/>
      <c r="F593" s="7"/>
      <c r="G593" s="19"/>
      <c r="H593" s="35"/>
      <c r="I593" s="35"/>
      <c r="J593" s="35">
        <f t="shared" si="17"/>
        <v>36559</v>
      </c>
      <c r="K593" s="20"/>
      <c r="L593" s="7"/>
    </row>
    <row r="594" spans="1:12" s="9" customFormat="1" ht="18.75" x14ac:dyDescent="0.3">
      <c r="A594" s="19"/>
      <c r="B594" s="17"/>
      <c r="C594" s="17"/>
      <c r="D594" s="17">
        <f t="shared" si="16"/>
        <v>1780.7339999999992</v>
      </c>
      <c r="E594" s="18"/>
      <c r="F594" s="7"/>
      <c r="G594" s="19"/>
      <c r="H594" s="35"/>
      <c r="I594" s="35"/>
      <c r="J594" s="35">
        <f t="shared" si="17"/>
        <v>36559</v>
      </c>
      <c r="K594" s="20"/>
      <c r="L594" s="7"/>
    </row>
    <row r="595" spans="1:12" s="9" customFormat="1" ht="18.75" x14ac:dyDescent="0.3">
      <c r="A595" s="19"/>
      <c r="B595" s="17"/>
      <c r="C595" s="17"/>
      <c r="D595" s="17">
        <f t="shared" si="16"/>
        <v>1780.7339999999992</v>
      </c>
      <c r="E595" s="18"/>
      <c r="F595" s="7"/>
      <c r="G595" s="19"/>
      <c r="H595" s="35"/>
      <c r="I595" s="35"/>
      <c r="J595" s="35">
        <f t="shared" si="17"/>
        <v>36559</v>
      </c>
      <c r="K595" s="20"/>
      <c r="L595" s="7"/>
    </row>
    <row r="596" spans="1:12" s="9" customFormat="1" ht="18.75" x14ac:dyDescent="0.3">
      <c r="A596" s="19"/>
      <c r="B596" s="17"/>
      <c r="C596" s="17"/>
      <c r="D596" s="17">
        <f t="shared" si="16"/>
        <v>1780.7339999999992</v>
      </c>
      <c r="E596" s="18"/>
      <c r="F596" s="7"/>
      <c r="G596" s="19"/>
      <c r="H596" s="35"/>
      <c r="I596" s="35"/>
      <c r="J596" s="35">
        <f t="shared" si="17"/>
        <v>36559</v>
      </c>
      <c r="K596" s="20"/>
      <c r="L596" s="7"/>
    </row>
    <row r="597" spans="1:12" s="9" customFormat="1" ht="18.75" x14ac:dyDescent="0.3">
      <c r="A597" s="19"/>
      <c r="B597" s="17"/>
      <c r="C597" s="17"/>
      <c r="D597" s="17">
        <f t="shared" si="16"/>
        <v>1780.7339999999992</v>
      </c>
      <c r="E597" s="18"/>
      <c r="F597" s="7"/>
      <c r="G597" s="19"/>
      <c r="H597" s="35"/>
      <c r="I597" s="35"/>
      <c r="J597" s="35">
        <f t="shared" si="17"/>
        <v>36559</v>
      </c>
      <c r="K597" s="20"/>
      <c r="L597" s="7"/>
    </row>
    <row r="598" spans="1:12" s="9" customFormat="1" ht="18.75" x14ac:dyDescent="0.3">
      <c r="A598" s="19"/>
      <c r="B598" s="17"/>
      <c r="C598" s="17"/>
      <c r="D598" s="17">
        <f t="shared" si="16"/>
        <v>1780.7339999999992</v>
      </c>
      <c r="E598" s="18"/>
      <c r="F598" s="7"/>
      <c r="G598" s="19"/>
      <c r="H598" s="35"/>
      <c r="I598" s="35"/>
      <c r="J598" s="35">
        <f t="shared" si="17"/>
        <v>36559</v>
      </c>
      <c r="K598" s="20"/>
      <c r="L598" s="7"/>
    </row>
    <row r="599" spans="1:12" s="9" customFormat="1" ht="18.75" x14ac:dyDescent="0.3">
      <c r="A599" s="19"/>
      <c r="B599" s="17"/>
      <c r="C599" s="17"/>
      <c r="D599" s="17">
        <f t="shared" si="16"/>
        <v>1780.7339999999992</v>
      </c>
      <c r="E599" s="18"/>
      <c r="F599" s="7"/>
      <c r="G599" s="19"/>
      <c r="H599" s="35"/>
      <c r="I599" s="35"/>
      <c r="J599" s="35">
        <f t="shared" si="17"/>
        <v>36559</v>
      </c>
      <c r="K599" s="20"/>
      <c r="L599" s="7"/>
    </row>
    <row r="600" spans="1:12" s="9" customFormat="1" ht="18.75" x14ac:dyDescent="0.3">
      <c r="A600" s="19"/>
      <c r="B600" s="17"/>
      <c r="C600" s="17"/>
      <c r="D600" s="17">
        <f t="shared" si="16"/>
        <v>1780.7339999999992</v>
      </c>
      <c r="E600" s="18"/>
      <c r="F600" s="7"/>
      <c r="G600" s="19"/>
      <c r="H600" s="35"/>
      <c r="I600" s="35"/>
      <c r="J600" s="35">
        <f t="shared" si="17"/>
        <v>36559</v>
      </c>
      <c r="K600" s="20"/>
      <c r="L600" s="7"/>
    </row>
    <row r="601" spans="1:12" s="9" customFormat="1" ht="18.75" x14ac:dyDescent="0.3">
      <c r="A601" s="19"/>
      <c r="B601" s="17"/>
      <c r="C601" s="17"/>
      <c r="D601" s="17">
        <f t="shared" si="16"/>
        <v>1780.7339999999992</v>
      </c>
      <c r="E601" s="18"/>
      <c r="F601" s="7"/>
      <c r="G601" s="19"/>
      <c r="H601" s="35"/>
      <c r="I601" s="35"/>
      <c r="J601" s="35">
        <f t="shared" si="17"/>
        <v>36559</v>
      </c>
      <c r="K601" s="20"/>
      <c r="L601" s="7"/>
    </row>
    <row r="602" spans="1:12" s="9" customFormat="1" ht="18.75" x14ac:dyDescent="0.3">
      <c r="A602" s="19"/>
      <c r="B602" s="17"/>
      <c r="C602" s="17"/>
      <c r="D602" s="17">
        <f t="shared" si="16"/>
        <v>1780.7339999999992</v>
      </c>
      <c r="E602" s="18"/>
      <c r="F602" s="7"/>
      <c r="G602" s="19"/>
      <c r="H602" s="35"/>
      <c r="I602" s="35"/>
      <c r="J602" s="35">
        <f t="shared" si="17"/>
        <v>36559</v>
      </c>
      <c r="K602" s="20"/>
      <c r="L602" s="7"/>
    </row>
    <row r="603" spans="1:12" s="9" customFormat="1" ht="18.75" x14ac:dyDescent="0.3">
      <c r="A603" s="19"/>
      <c r="B603" s="17"/>
      <c r="C603" s="17"/>
      <c r="D603" s="17">
        <f t="shared" si="16"/>
        <v>1780.7339999999992</v>
      </c>
      <c r="E603" s="18"/>
      <c r="F603" s="7"/>
      <c r="G603" s="19"/>
      <c r="H603" s="35"/>
      <c r="I603" s="35"/>
      <c r="J603" s="35">
        <f t="shared" si="17"/>
        <v>36559</v>
      </c>
      <c r="K603" s="20"/>
      <c r="L603" s="7"/>
    </row>
    <row r="604" spans="1:12" s="9" customFormat="1" ht="18.75" x14ac:dyDescent="0.3">
      <c r="A604" s="19"/>
      <c r="B604" s="17"/>
      <c r="C604" s="17"/>
      <c r="D604" s="17">
        <f t="shared" si="16"/>
        <v>1780.7339999999992</v>
      </c>
      <c r="E604" s="18"/>
      <c r="F604" s="7"/>
      <c r="G604" s="19"/>
      <c r="H604" s="35"/>
      <c r="I604" s="35"/>
      <c r="J604" s="35">
        <f t="shared" si="17"/>
        <v>36559</v>
      </c>
      <c r="K604" s="20"/>
      <c r="L604" s="7"/>
    </row>
    <row r="605" spans="1:12" s="9" customFormat="1" ht="18.75" x14ac:dyDescent="0.3">
      <c r="A605" s="19"/>
      <c r="B605" s="17"/>
      <c r="C605" s="17"/>
      <c r="D605" s="17">
        <f t="shared" si="16"/>
        <v>1780.7339999999992</v>
      </c>
      <c r="E605" s="18"/>
      <c r="F605" s="7"/>
      <c r="G605" s="19"/>
      <c r="H605" s="35"/>
      <c r="I605" s="35"/>
      <c r="J605" s="35">
        <f t="shared" si="17"/>
        <v>36559</v>
      </c>
      <c r="K605" s="20"/>
      <c r="L605" s="7"/>
    </row>
    <row r="606" spans="1:12" s="9" customFormat="1" ht="18.75" x14ac:dyDescent="0.3">
      <c r="A606" s="19"/>
      <c r="B606" s="17"/>
      <c r="C606" s="17"/>
      <c r="D606" s="17">
        <f t="shared" si="16"/>
        <v>1780.7339999999992</v>
      </c>
      <c r="E606" s="18"/>
      <c r="F606" s="7"/>
      <c r="G606" s="19"/>
      <c r="H606" s="35"/>
      <c r="I606" s="35"/>
      <c r="J606" s="35">
        <f t="shared" si="17"/>
        <v>36559</v>
      </c>
      <c r="K606" s="20"/>
      <c r="L606" s="7"/>
    </row>
    <row r="607" spans="1:12" s="9" customFormat="1" ht="18.75" x14ac:dyDescent="0.3">
      <c r="A607" s="19"/>
      <c r="B607" s="17"/>
      <c r="C607" s="17"/>
      <c r="D607" s="17">
        <f t="shared" si="16"/>
        <v>1780.7339999999992</v>
      </c>
      <c r="E607" s="18"/>
      <c r="F607" s="7"/>
      <c r="G607" s="19"/>
      <c r="H607" s="35"/>
      <c r="I607" s="35"/>
      <c r="J607" s="35">
        <f t="shared" si="17"/>
        <v>36559</v>
      </c>
      <c r="K607" s="20"/>
      <c r="L607" s="7"/>
    </row>
    <row r="608" spans="1:12" s="9" customFormat="1" ht="18.75" x14ac:dyDescent="0.3">
      <c r="A608" s="19"/>
      <c r="B608" s="17"/>
      <c r="C608" s="17"/>
      <c r="D608" s="17">
        <f t="shared" si="16"/>
        <v>1780.7339999999992</v>
      </c>
      <c r="E608" s="18"/>
      <c r="F608" s="7"/>
      <c r="G608" s="19"/>
      <c r="H608" s="35"/>
      <c r="I608" s="35"/>
      <c r="J608" s="35">
        <f t="shared" si="17"/>
        <v>36559</v>
      </c>
      <c r="K608" s="20"/>
      <c r="L608" s="7"/>
    </row>
    <row r="609" spans="1:12" s="9" customFormat="1" ht="18.75" x14ac:dyDescent="0.3">
      <c r="A609" s="19"/>
      <c r="B609" s="17"/>
      <c r="C609" s="17"/>
      <c r="D609" s="17">
        <f t="shared" si="16"/>
        <v>1780.7339999999992</v>
      </c>
      <c r="E609" s="18"/>
      <c r="F609" s="7"/>
      <c r="G609" s="19"/>
      <c r="H609" s="35"/>
      <c r="I609" s="35"/>
      <c r="J609" s="35">
        <f t="shared" si="17"/>
        <v>36559</v>
      </c>
      <c r="K609" s="20"/>
      <c r="L609" s="7"/>
    </row>
    <row r="610" spans="1:12" s="9" customFormat="1" ht="18.75" x14ac:dyDescent="0.3">
      <c r="A610" s="19"/>
      <c r="B610" s="17"/>
      <c r="C610" s="17"/>
      <c r="D610" s="17">
        <f t="shared" si="16"/>
        <v>1780.7339999999992</v>
      </c>
      <c r="E610" s="18"/>
      <c r="F610" s="7"/>
      <c r="G610" s="19"/>
      <c r="H610" s="35"/>
      <c r="I610" s="35"/>
      <c r="J610" s="35">
        <f t="shared" si="17"/>
        <v>36559</v>
      </c>
      <c r="K610" s="20"/>
      <c r="L610" s="7"/>
    </row>
    <row r="611" spans="1:12" s="9" customFormat="1" ht="18.75" x14ac:dyDescent="0.3">
      <c r="A611" s="19"/>
      <c r="B611" s="17"/>
      <c r="C611" s="17"/>
      <c r="D611" s="17">
        <f t="shared" si="16"/>
        <v>1780.7339999999992</v>
      </c>
      <c r="E611" s="18"/>
      <c r="F611" s="7"/>
      <c r="G611" s="19"/>
      <c r="H611" s="35"/>
      <c r="I611" s="35"/>
      <c r="J611" s="35">
        <f t="shared" si="17"/>
        <v>36559</v>
      </c>
      <c r="K611" s="20"/>
      <c r="L611" s="7"/>
    </row>
    <row r="612" spans="1:12" s="9" customFormat="1" ht="18.75" x14ac:dyDescent="0.3">
      <c r="A612" s="19"/>
      <c r="B612" s="17"/>
      <c r="C612" s="17"/>
      <c r="D612" s="17">
        <f t="shared" si="16"/>
        <v>1780.7339999999992</v>
      </c>
      <c r="E612" s="18"/>
      <c r="F612" s="7"/>
      <c r="G612" s="19"/>
      <c r="H612" s="35"/>
      <c r="I612" s="35"/>
      <c r="J612" s="35">
        <f t="shared" si="17"/>
        <v>36559</v>
      </c>
      <c r="K612" s="20"/>
      <c r="L612" s="7"/>
    </row>
    <row r="613" spans="1:12" s="9" customFormat="1" ht="18.75" x14ac:dyDescent="0.3">
      <c r="A613" s="19"/>
      <c r="B613" s="17"/>
      <c r="C613" s="17"/>
      <c r="D613" s="17">
        <f t="shared" si="16"/>
        <v>1780.7339999999992</v>
      </c>
      <c r="E613" s="18"/>
      <c r="F613" s="7"/>
      <c r="G613" s="19"/>
      <c r="H613" s="35"/>
      <c r="I613" s="35"/>
      <c r="J613" s="35">
        <f t="shared" si="17"/>
        <v>36559</v>
      </c>
      <c r="K613" s="20"/>
      <c r="L613" s="7"/>
    </row>
    <row r="614" spans="1:12" s="9" customFormat="1" ht="18.75" x14ac:dyDescent="0.3">
      <c r="A614" s="19"/>
      <c r="B614" s="17"/>
      <c r="C614" s="17"/>
      <c r="D614" s="17">
        <f t="shared" si="16"/>
        <v>1780.7339999999992</v>
      </c>
      <c r="E614" s="18"/>
      <c r="F614" s="7"/>
      <c r="G614" s="19"/>
      <c r="H614" s="35"/>
      <c r="I614" s="35"/>
      <c r="J614" s="35">
        <f t="shared" si="17"/>
        <v>36559</v>
      </c>
      <c r="K614" s="20"/>
      <c r="L614" s="7"/>
    </row>
    <row r="615" spans="1:12" s="9" customFormat="1" ht="18.75" x14ac:dyDescent="0.3">
      <c r="A615" s="19"/>
      <c r="B615" s="17"/>
      <c r="C615" s="17"/>
      <c r="D615" s="17">
        <f t="shared" si="16"/>
        <v>1780.7339999999992</v>
      </c>
      <c r="E615" s="18"/>
      <c r="F615" s="7"/>
      <c r="G615" s="19"/>
      <c r="H615" s="35"/>
      <c r="I615" s="35"/>
      <c r="J615" s="35">
        <f t="shared" si="17"/>
        <v>36559</v>
      </c>
      <c r="K615" s="20"/>
      <c r="L615" s="7"/>
    </row>
    <row r="616" spans="1:12" s="9" customFormat="1" ht="18.75" x14ac:dyDescent="0.3">
      <c r="A616" s="19"/>
      <c r="B616" s="17"/>
      <c r="C616" s="17"/>
      <c r="D616" s="17">
        <f t="shared" si="16"/>
        <v>1780.7339999999992</v>
      </c>
      <c r="E616" s="18"/>
      <c r="F616" s="7"/>
      <c r="G616" s="19"/>
      <c r="H616" s="35"/>
      <c r="I616" s="35"/>
      <c r="J616" s="35">
        <f t="shared" si="17"/>
        <v>36559</v>
      </c>
      <c r="K616" s="20"/>
      <c r="L616" s="7"/>
    </row>
    <row r="617" spans="1:12" s="9" customFormat="1" ht="18.75" x14ac:dyDescent="0.3">
      <c r="A617" s="19"/>
      <c r="B617" s="17"/>
      <c r="C617" s="17"/>
      <c r="D617" s="17">
        <f t="shared" si="16"/>
        <v>1780.7339999999992</v>
      </c>
      <c r="E617" s="18"/>
      <c r="F617" s="7"/>
      <c r="G617" s="19"/>
      <c r="H617" s="35"/>
      <c r="I617" s="35"/>
      <c r="J617" s="35">
        <f t="shared" si="17"/>
        <v>36559</v>
      </c>
      <c r="K617" s="20"/>
      <c r="L617" s="7"/>
    </row>
    <row r="618" spans="1:12" s="9" customFormat="1" ht="18.75" x14ac:dyDescent="0.3">
      <c r="A618" s="19"/>
      <c r="B618" s="17"/>
      <c r="C618" s="17"/>
      <c r="D618" s="17">
        <f t="shared" si="16"/>
        <v>1780.7339999999992</v>
      </c>
      <c r="E618" s="18"/>
      <c r="F618" s="7"/>
      <c r="G618" s="19"/>
      <c r="H618" s="35"/>
      <c r="I618" s="35"/>
      <c r="J618" s="35">
        <f t="shared" si="17"/>
        <v>36559</v>
      </c>
      <c r="K618" s="20"/>
      <c r="L618" s="7"/>
    </row>
    <row r="619" spans="1:12" s="9" customFormat="1" ht="18.75" x14ac:dyDescent="0.3">
      <c r="A619" s="19"/>
      <c r="B619" s="17"/>
      <c r="C619" s="17"/>
      <c r="D619" s="17">
        <f t="shared" si="16"/>
        <v>1780.7339999999992</v>
      </c>
      <c r="E619" s="18"/>
      <c r="F619" s="7"/>
      <c r="G619" s="19"/>
      <c r="H619" s="35"/>
      <c r="I619" s="35"/>
      <c r="J619" s="35">
        <f t="shared" si="17"/>
        <v>36559</v>
      </c>
      <c r="K619" s="20"/>
      <c r="L619" s="7"/>
    </row>
    <row r="620" spans="1:12" s="9" customFormat="1" ht="18.75" x14ac:dyDescent="0.3">
      <c r="A620" s="19"/>
      <c r="B620" s="17"/>
      <c r="C620" s="17"/>
      <c r="D620" s="17">
        <f t="shared" si="16"/>
        <v>1780.7339999999992</v>
      </c>
      <c r="E620" s="18"/>
      <c r="F620" s="7"/>
      <c r="G620" s="19"/>
      <c r="H620" s="35"/>
      <c r="I620" s="35"/>
      <c r="J620" s="35">
        <f t="shared" si="17"/>
        <v>36559</v>
      </c>
      <c r="K620" s="20"/>
      <c r="L620" s="7"/>
    </row>
    <row r="621" spans="1:12" s="9" customFormat="1" ht="18.75" x14ac:dyDescent="0.3">
      <c r="A621" s="19"/>
      <c r="B621" s="17"/>
      <c r="C621" s="17"/>
      <c r="D621" s="17">
        <f t="shared" si="16"/>
        <v>1780.7339999999992</v>
      </c>
      <c r="E621" s="18"/>
      <c r="F621" s="7"/>
      <c r="G621" s="19"/>
      <c r="H621" s="35"/>
      <c r="I621" s="35"/>
      <c r="J621" s="35">
        <f t="shared" si="17"/>
        <v>36559</v>
      </c>
      <c r="K621" s="20"/>
      <c r="L621" s="7"/>
    </row>
    <row r="622" spans="1:12" s="9" customFormat="1" ht="18.75" x14ac:dyDescent="0.3">
      <c r="A622" s="19"/>
      <c r="B622" s="17"/>
      <c r="C622" s="17"/>
      <c r="D622" s="17">
        <f t="shared" si="16"/>
        <v>1780.7339999999992</v>
      </c>
      <c r="E622" s="18"/>
      <c r="F622" s="7"/>
      <c r="G622" s="19"/>
      <c r="H622" s="35"/>
      <c r="I622" s="35"/>
      <c r="J622" s="35">
        <f t="shared" si="17"/>
        <v>36559</v>
      </c>
      <c r="K622" s="20"/>
      <c r="L622" s="7"/>
    </row>
    <row r="623" spans="1:12" s="9" customFormat="1" ht="18.75" x14ac:dyDescent="0.3">
      <c r="A623" s="19"/>
      <c r="B623" s="17"/>
      <c r="C623" s="17"/>
      <c r="D623" s="17">
        <f t="shared" si="16"/>
        <v>1780.7339999999992</v>
      </c>
      <c r="E623" s="18"/>
      <c r="F623" s="7"/>
      <c r="G623" s="19"/>
      <c r="H623" s="35"/>
      <c r="I623" s="35"/>
      <c r="J623" s="35">
        <f t="shared" si="17"/>
        <v>36559</v>
      </c>
      <c r="K623" s="20"/>
      <c r="L623" s="7"/>
    </row>
    <row r="624" spans="1:12" s="9" customFormat="1" ht="18.75" x14ac:dyDescent="0.3">
      <c r="A624" s="19"/>
      <c r="B624" s="17"/>
      <c r="C624" s="17"/>
      <c r="D624" s="17">
        <f t="shared" si="16"/>
        <v>1780.7339999999992</v>
      </c>
      <c r="E624" s="18"/>
      <c r="F624" s="7"/>
      <c r="G624" s="19"/>
      <c r="H624" s="35"/>
      <c r="I624" s="35"/>
      <c r="J624" s="35">
        <f t="shared" si="17"/>
        <v>36559</v>
      </c>
      <c r="K624" s="20"/>
      <c r="L624" s="7"/>
    </row>
    <row r="625" spans="1:12" s="9" customFormat="1" ht="18.75" x14ac:dyDescent="0.3">
      <c r="A625" s="19"/>
      <c r="B625" s="17"/>
      <c r="C625" s="17"/>
      <c r="D625" s="17">
        <f t="shared" si="16"/>
        <v>1780.7339999999992</v>
      </c>
      <c r="E625" s="18"/>
      <c r="F625" s="7"/>
      <c r="G625" s="19"/>
      <c r="H625" s="35"/>
      <c r="I625" s="35"/>
      <c r="J625" s="35">
        <f t="shared" si="17"/>
        <v>36559</v>
      </c>
      <c r="K625" s="20"/>
      <c r="L625" s="7"/>
    </row>
    <row r="626" spans="1:12" s="9" customFormat="1" ht="18.75" x14ac:dyDescent="0.3">
      <c r="A626" s="19"/>
      <c r="B626" s="17"/>
      <c r="C626" s="17"/>
      <c r="D626" s="17">
        <f t="shared" si="16"/>
        <v>1780.7339999999992</v>
      </c>
      <c r="E626" s="18"/>
      <c r="F626" s="7"/>
      <c r="G626" s="19"/>
      <c r="H626" s="35"/>
      <c r="I626" s="35"/>
      <c r="J626" s="35">
        <f t="shared" si="17"/>
        <v>36559</v>
      </c>
      <c r="K626" s="20"/>
      <c r="L626" s="7"/>
    </row>
    <row r="627" spans="1:12" s="9" customFormat="1" ht="18.75" x14ac:dyDescent="0.3">
      <c r="A627" s="19"/>
      <c r="B627" s="17"/>
      <c r="C627" s="17"/>
      <c r="D627" s="17">
        <f t="shared" si="16"/>
        <v>1780.7339999999992</v>
      </c>
      <c r="E627" s="18"/>
      <c r="F627" s="7"/>
      <c r="G627" s="19"/>
      <c r="H627" s="35"/>
      <c r="I627" s="35"/>
      <c r="J627" s="35">
        <f t="shared" si="17"/>
        <v>36559</v>
      </c>
      <c r="K627" s="20"/>
      <c r="L627" s="7"/>
    </row>
    <row r="628" spans="1:12" s="9" customFormat="1" ht="18.75" x14ac:dyDescent="0.3">
      <c r="A628" s="19"/>
      <c r="B628" s="17"/>
      <c r="C628" s="17"/>
      <c r="D628" s="17">
        <f t="shared" si="16"/>
        <v>1780.7339999999992</v>
      </c>
      <c r="E628" s="18"/>
      <c r="F628" s="7"/>
      <c r="G628" s="19"/>
      <c r="H628" s="35"/>
      <c r="I628" s="35"/>
      <c r="J628" s="35">
        <f t="shared" si="17"/>
        <v>36559</v>
      </c>
      <c r="K628" s="20"/>
      <c r="L628" s="7"/>
    </row>
    <row r="629" spans="1:12" s="9" customFormat="1" ht="18.75" x14ac:dyDescent="0.3">
      <c r="A629" s="19"/>
      <c r="B629" s="17"/>
      <c r="C629" s="17"/>
      <c r="D629" s="17">
        <f t="shared" si="16"/>
        <v>1780.7339999999992</v>
      </c>
      <c r="E629" s="18"/>
      <c r="F629" s="7"/>
      <c r="G629" s="19"/>
      <c r="H629" s="35"/>
      <c r="I629" s="35"/>
      <c r="J629" s="35">
        <f t="shared" si="17"/>
        <v>36559</v>
      </c>
      <c r="K629" s="20"/>
      <c r="L629" s="7"/>
    </row>
    <row r="630" spans="1:12" s="9" customFormat="1" ht="18.75" x14ac:dyDescent="0.3">
      <c r="A630" s="19"/>
      <c r="B630" s="17"/>
      <c r="C630" s="17"/>
      <c r="D630" s="17">
        <f t="shared" si="16"/>
        <v>1780.7339999999992</v>
      </c>
      <c r="E630" s="18"/>
      <c r="F630" s="7"/>
      <c r="G630" s="19"/>
      <c r="H630" s="36"/>
      <c r="I630" s="36"/>
      <c r="J630" s="35">
        <f t="shared" si="17"/>
        <v>36559</v>
      </c>
      <c r="K630" s="21"/>
      <c r="L630" s="7"/>
    </row>
    <row r="631" spans="1:12" s="9" customFormat="1" ht="18.75" x14ac:dyDescent="0.3">
      <c r="A631" s="19"/>
      <c r="B631" s="17"/>
      <c r="C631" s="17"/>
      <c r="D631" s="17">
        <f t="shared" si="16"/>
        <v>1780.7339999999992</v>
      </c>
      <c r="E631" s="18"/>
      <c r="F631" s="7"/>
      <c r="G631" s="22"/>
      <c r="H631" s="36"/>
      <c r="I631" s="36"/>
      <c r="J631" s="35">
        <f t="shared" si="17"/>
        <v>36559</v>
      </c>
      <c r="K631" s="21"/>
      <c r="L631" s="7"/>
    </row>
    <row r="632" spans="1:12" s="9" customFormat="1" ht="18.75" x14ac:dyDescent="0.3">
      <c r="A632" s="19"/>
      <c r="B632" s="17"/>
      <c r="C632" s="17"/>
      <c r="D632" s="17">
        <f t="shared" si="16"/>
        <v>1780.7339999999992</v>
      </c>
      <c r="E632" s="18"/>
      <c r="F632" s="7"/>
      <c r="G632" s="22"/>
      <c r="H632" s="36"/>
      <c r="I632" s="36"/>
      <c r="J632" s="35">
        <f t="shared" si="17"/>
        <v>36559</v>
      </c>
      <c r="K632" s="21"/>
      <c r="L632" s="7"/>
    </row>
    <row r="633" spans="1:12" s="9" customFormat="1" ht="18.75" x14ac:dyDescent="0.3">
      <c r="A633" s="19"/>
      <c r="B633" s="17"/>
      <c r="C633" s="17"/>
      <c r="D633" s="17">
        <f t="shared" si="16"/>
        <v>1780.7339999999992</v>
      </c>
      <c r="E633" s="18"/>
      <c r="F633" s="7"/>
      <c r="G633" s="22"/>
      <c r="H633" s="36"/>
      <c r="I633" s="36"/>
      <c r="J633" s="35">
        <f t="shared" si="17"/>
        <v>36559</v>
      </c>
      <c r="K633" s="21"/>
      <c r="L633" s="7"/>
    </row>
    <row r="634" spans="1:12" s="9" customFormat="1" ht="18.75" x14ac:dyDescent="0.3">
      <c r="A634" s="19"/>
      <c r="B634" s="17"/>
      <c r="C634" s="17"/>
      <c r="D634" s="17">
        <f t="shared" si="16"/>
        <v>1780.7339999999992</v>
      </c>
      <c r="E634" s="18"/>
      <c r="F634" s="7"/>
      <c r="G634" s="22"/>
      <c r="H634" s="36"/>
      <c r="I634" s="36"/>
      <c r="J634" s="35">
        <f t="shared" si="17"/>
        <v>36559</v>
      </c>
      <c r="K634" s="21"/>
      <c r="L634" s="7"/>
    </row>
    <row r="635" spans="1:12" s="9" customFormat="1" ht="18.75" x14ac:dyDescent="0.3">
      <c r="A635" s="19"/>
      <c r="B635" s="17"/>
      <c r="C635" s="17"/>
      <c r="D635" s="17">
        <f t="shared" si="16"/>
        <v>1780.7339999999992</v>
      </c>
      <c r="E635" s="18"/>
      <c r="F635" s="7"/>
      <c r="G635" s="22"/>
      <c r="H635" s="36"/>
      <c r="I635" s="36"/>
      <c r="J635" s="35">
        <f t="shared" si="17"/>
        <v>36559</v>
      </c>
      <c r="K635" s="21"/>
      <c r="L635" s="7"/>
    </row>
    <row r="636" spans="1:12" s="9" customFormat="1" ht="19.5" thickBot="1" x14ac:dyDescent="0.35">
      <c r="A636" s="19"/>
      <c r="B636" s="17"/>
      <c r="C636" s="17"/>
      <c r="D636" s="17">
        <f t="shared" si="16"/>
        <v>1780.7339999999992</v>
      </c>
      <c r="E636" s="18"/>
      <c r="F636" s="7"/>
      <c r="G636" s="22"/>
      <c r="H636" s="36"/>
      <c r="I636" s="36"/>
      <c r="J636" s="35">
        <f t="shared" si="17"/>
        <v>36559</v>
      </c>
      <c r="K636" s="21"/>
      <c r="L636" s="7"/>
    </row>
    <row r="637" spans="1:12" s="9" customFormat="1" ht="20.25" thickTop="1" thickBot="1" x14ac:dyDescent="0.35">
      <c r="A637" s="19"/>
      <c r="B637" s="17"/>
      <c r="C637" s="17"/>
      <c r="D637" s="17">
        <f t="shared" si="16"/>
        <v>1780.7339999999992</v>
      </c>
      <c r="E637" s="18"/>
      <c r="F637" s="7"/>
      <c r="G637" s="23" t="s">
        <v>9</v>
      </c>
      <c r="H637" s="37">
        <f>SUM(H6:H636)</f>
        <v>190534</v>
      </c>
      <c r="I637" s="37">
        <f>SUM(I6:I636)</f>
        <v>153975</v>
      </c>
      <c r="J637" s="37">
        <f>H637-I637</f>
        <v>36559</v>
      </c>
      <c r="K637" s="24"/>
      <c r="L637" s="7"/>
    </row>
    <row r="638" spans="1:12" s="9" customFormat="1" ht="36" customHeight="1" thickBot="1" x14ac:dyDescent="0.35">
      <c r="A638" s="19"/>
      <c r="B638" s="17"/>
      <c r="C638" s="17"/>
      <c r="D638" s="17">
        <f t="shared" si="16"/>
        <v>1780.7339999999992</v>
      </c>
      <c r="E638" s="18"/>
      <c r="F638" s="7"/>
      <c r="G638" s="41" t="s">
        <v>7</v>
      </c>
      <c r="H638" s="42">
        <f>H637-I637</f>
        <v>36559</v>
      </c>
      <c r="I638" s="213"/>
      <c r="J638" s="214"/>
      <c r="K638" s="215"/>
      <c r="L638" s="7"/>
    </row>
    <row r="639" spans="1:12" s="9" customFormat="1" ht="18.75" x14ac:dyDescent="0.3">
      <c r="A639" s="19"/>
      <c r="B639" s="17"/>
      <c r="C639" s="17"/>
      <c r="D639" s="17">
        <f t="shared" si="16"/>
        <v>1780.7339999999992</v>
      </c>
      <c r="E639" s="18"/>
      <c r="F639" s="7"/>
      <c r="G639" s="7"/>
      <c r="H639" s="27"/>
      <c r="I639" s="27"/>
      <c r="J639" s="27"/>
      <c r="K639" s="28"/>
      <c r="L639" s="7"/>
    </row>
    <row r="640" spans="1:12" s="9" customFormat="1" ht="18.75" x14ac:dyDescent="0.3">
      <c r="A640" s="19"/>
      <c r="B640" s="17"/>
      <c r="C640" s="17"/>
      <c r="D640" s="17">
        <f t="shared" si="16"/>
        <v>1780.7339999999992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>
        <f t="shared" si="16"/>
        <v>1780.7339999999992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>
        <f t="shared" si="16"/>
        <v>1780.7339999999992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>
        <f t="shared" si="16"/>
        <v>1780.7339999999992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>
        <f t="shared" si="16"/>
        <v>1780.7339999999992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>
        <f t="shared" si="16"/>
        <v>1780.7339999999992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>
        <f t="shared" si="16"/>
        <v>1780.7339999999992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>
        <f t="shared" si="16"/>
        <v>1780.7339999999992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>
        <f t="shared" si="16"/>
        <v>1780.7339999999992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>
        <f t="shared" si="16"/>
        <v>1780.7339999999992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>
        <f t="shared" si="16"/>
        <v>1780.7339999999992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>
        <f t="shared" si="16"/>
        <v>1780.7339999999992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>
        <f t="shared" ref="D652:D715" si="18">D651+B652-C652</f>
        <v>1780.7339999999992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>
        <f t="shared" si="18"/>
        <v>1780.7339999999992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>
        <f t="shared" si="18"/>
        <v>1780.7339999999992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>
        <f t="shared" si="18"/>
        <v>1780.7339999999992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>
        <f t="shared" si="18"/>
        <v>1780.7339999999992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>
        <f t="shared" si="18"/>
        <v>1780.7339999999992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>
        <f t="shared" si="18"/>
        <v>1780.7339999999992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>
        <f t="shared" si="18"/>
        <v>1780.7339999999992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>
        <f t="shared" si="18"/>
        <v>1780.7339999999992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>
        <f t="shared" si="18"/>
        <v>1780.7339999999992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>
        <f t="shared" si="18"/>
        <v>1780.7339999999992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>
        <f t="shared" si="18"/>
        <v>1780.7339999999992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>
        <f t="shared" si="18"/>
        <v>1780.7339999999992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>
        <f t="shared" si="18"/>
        <v>1780.7339999999992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>
        <f t="shared" si="18"/>
        <v>1780.7339999999992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>
        <f t="shared" si="18"/>
        <v>1780.7339999999992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>
        <f t="shared" si="18"/>
        <v>1780.7339999999992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>
        <f t="shared" si="18"/>
        <v>1780.7339999999992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>
        <f t="shared" si="18"/>
        <v>1780.7339999999992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>
        <f t="shared" si="18"/>
        <v>1780.7339999999992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>
        <f t="shared" si="18"/>
        <v>1780.7339999999992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>
        <f t="shared" si="18"/>
        <v>1780.7339999999992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>
        <f t="shared" si="18"/>
        <v>1780.7339999999992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>
        <f t="shared" si="18"/>
        <v>1780.7339999999992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>
        <f t="shared" si="18"/>
        <v>1780.7339999999992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>
        <f t="shared" si="18"/>
        <v>1780.7339999999992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>
        <f t="shared" si="18"/>
        <v>1780.7339999999992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>
        <f t="shared" si="18"/>
        <v>1780.7339999999992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>
        <f t="shared" si="18"/>
        <v>1780.7339999999992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>
        <f t="shared" si="18"/>
        <v>1780.7339999999992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>
        <f t="shared" si="18"/>
        <v>1780.7339999999992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>
        <f t="shared" si="18"/>
        <v>1780.7339999999992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>
        <f t="shared" si="18"/>
        <v>1780.7339999999992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>
        <f t="shared" si="18"/>
        <v>1780.7339999999992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>
        <f t="shared" si="18"/>
        <v>1780.7339999999992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>
        <f t="shared" si="18"/>
        <v>1780.7339999999992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>
        <f t="shared" si="18"/>
        <v>1780.7339999999992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>
        <f t="shared" si="18"/>
        <v>1780.7339999999992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>
        <f t="shared" si="18"/>
        <v>1780.7339999999992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>
        <f t="shared" si="18"/>
        <v>1780.7339999999992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>
        <f t="shared" si="18"/>
        <v>1780.7339999999992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>
        <f t="shared" si="18"/>
        <v>1780.7339999999992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>
        <f t="shared" si="18"/>
        <v>1780.7339999999992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>
        <f t="shared" si="18"/>
        <v>1780.7339999999992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>
        <f t="shared" si="18"/>
        <v>1780.7339999999992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>
        <f t="shared" si="18"/>
        <v>1780.7339999999992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>
        <f t="shared" si="18"/>
        <v>1780.7339999999992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>
        <f t="shared" si="18"/>
        <v>1780.7339999999992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>
        <f t="shared" si="18"/>
        <v>1780.7339999999992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>
        <f t="shared" si="18"/>
        <v>1780.7339999999992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>
        <f t="shared" si="18"/>
        <v>1780.7339999999992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>
        <f t="shared" si="18"/>
        <v>1780.7339999999992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>
        <f t="shared" si="18"/>
        <v>1780.7339999999992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>
        <f t="shared" si="18"/>
        <v>1780.7339999999992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>
        <f t="shared" si="18"/>
        <v>1780.7339999999992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>
        <f t="shared" si="18"/>
        <v>1780.7339999999992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>
        <f t="shared" si="18"/>
        <v>1780.7339999999992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>
        <f t="shared" si="18"/>
        <v>1780.7339999999992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>
        <f t="shared" si="18"/>
        <v>1780.7339999999992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>
        <f t="shared" si="18"/>
        <v>1780.7339999999992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>
        <f t="shared" si="18"/>
        <v>1780.7339999999992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>
        <f t="shared" si="18"/>
        <v>1780.7339999999992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>
        <f t="shared" si="18"/>
        <v>1780.7339999999992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>
        <f t="shared" si="18"/>
        <v>1780.7339999999992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>
        <f t="shared" ref="D716:D779" si="19">D715+B716-C716</f>
        <v>1780.7339999999992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>
        <f t="shared" si="19"/>
        <v>1780.7339999999992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>
        <f t="shared" si="19"/>
        <v>1780.7339999999992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>
        <f t="shared" si="19"/>
        <v>1780.7339999999992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>
        <f t="shared" si="19"/>
        <v>1780.7339999999992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>
        <f t="shared" si="19"/>
        <v>1780.7339999999992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>
        <f t="shared" si="19"/>
        <v>1780.7339999999992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>
        <f t="shared" si="19"/>
        <v>1780.7339999999992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>
        <f t="shared" si="19"/>
        <v>1780.7339999999992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>
        <f t="shared" si="19"/>
        <v>1780.7339999999992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>
        <f t="shared" si="19"/>
        <v>1780.7339999999992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>
        <f t="shared" si="19"/>
        <v>1780.7339999999992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>
        <f t="shared" si="19"/>
        <v>1780.7339999999992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>
        <f t="shared" si="19"/>
        <v>1780.7339999999992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>
        <f t="shared" si="19"/>
        <v>1780.7339999999992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>
        <f t="shared" si="19"/>
        <v>1780.7339999999992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>
        <f t="shared" si="19"/>
        <v>1780.7339999999992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>
        <f t="shared" si="19"/>
        <v>1780.7339999999992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>
        <f t="shared" si="19"/>
        <v>1780.7339999999992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>
        <f t="shared" si="19"/>
        <v>1780.7339999999992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>
        <f t="shared" si="19"/>
        <v>1780.7339999999992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>
        <f t="shared" si="19"/>
        <v>1780.7339999999992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>
        <f t="shared" si="19"/>
        <v>1780.7339999999992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>
        <f t="shared" si="19"/>
        <v>1780.7339999999992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>
        <f t="shared" si="19"/>
        <v>1780.7339999999992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>
        <f t="shared" si="19"/>
        <v>1780.7339999999992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>
        <f t="shared" si="19"/>
        <v>1780.7339999999992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>
        <f t="shared" si="19"/>
        <v>1780.7339999999992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>
        <f t="shared" si="19"/>
        <v>1780.7339999999992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>
        <f t="shared" si="19"/>
        <v>1780.7339999999992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>
        <f t="shared" si="19"/>
        <v>1780.7339999999992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>
        <f t="shared" si="19"/>
        <v>1780.7339999999992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>
        <f t="shared" si="19"/>
        <v>1780.7339999999992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>
        <f t="shared" si="19"/>
        <v>1780.7339999999992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>
        <f t="shared" si="19"/>
        <v>1780.7339999999992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>
        <f t="shared" si="19"/>
        <v>1780.7339999999992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>
        <f t="shared" si="19"/>
        <v>1780.7339999999992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>
        <f t="shared" si="19"/>
        <v>1780.7339999999992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>
        <f t="shared" si="19"/>
        <v>1780.7339999999992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>
        <f t="shared" si="19"/>
        <v>1780.7339999999992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>
        <f t="shared" si="19"/>
        <v>1780.7339999999992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>
        <f t="shared" si="19"/>
        <v>1780.7339999999992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>
        <f t="shared" si="19"/>
        <v>1780.7339999999992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>
        <f t="shared" si="19"/>
        <v>1780.7339999999992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>
        <f t="shared" si="19"/>
        <v>1780.7339999999992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>
        <f t="shared" si="19"/>
        <v>1780.7339999999992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>
        <f t="shared" si="19"/>
        <v>1780.7339999999992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>
        <f t="shared" si="19"/>
        <v>1780.7339999999992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>
        <f t="shared" si="19"/>
        <v>1780.7339999999992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>
        <f t="shared" si="19"/>
        <v>1780.7339999999992</v>
      </c>
      <c r="E765" s="18"/>
      <c r="F765" s="7"/>
      <c r="G765" s="7"/>
      <c r="H765" s="7"/>
      <c r="I765" s="7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>
        <f t="shared" si="19"/>
        <v>1780.7339999999992</v>
      </c>
      <c r="E766" s="18"/>
      <c r="F766" s="7"/>
      <c r="G766" s="7"/>
      <c r="H766" s="7"/>
      <c r="I766" s="7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>
        <f t="shared" si="19"/>
        <v>1780.7339999999992</v>
      </c>
      <c r="E767" s="18"/>
      <c r="F767" s="7"/>
      <c r="G767" s="7"/>
      <c r="H767" s="7"/>
      <c r="I767" s="7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>
        <f t="shared" si="19"/>
        <v>1780.7339999999992</v>
      </c>
      <c r="E768" s="18"/>
      <c r="F768" s="7"/>
      <c r="G768" s="7"/>
      <c r="H768" s="7"/>
      <c r="I768" s="7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>
        <f t="shared" si="19"/>
        <v>1780.7339999999992</v>
      </c>
      <c r="E769" s="18"/>
      <c r="F769" s="7"/>
      <c r="G769" s="7"/>
      <c r="H769" s="7"/>
      <c r="I769" s="7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>
        <f t="shared" si="19"/>
        <v>1780.7339999999992</v>
      </c>
      <c r="E770" s="18"/>
      <c r="F770" s="7"/>
      <c r="G770" s="7"/>
      <c r="H770" s="7"/>
      <c r="I770" s="7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>
        <f t="shared" si="19"/>
        <v>1780.7339999999992</v>
      </c>
      <c r="E771" s="18"/>
      <c r="F771" s="7"/>
      <c r="G771" s="7"/>
      <c r="H771" s="7"/>
      <c r="I771" s="7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>
        <f t="shared" si="19"/>
        <v>1780.7339999999992</v>
      </c>
      <c r="E772" s="18"/>
      <c r="F772" s="7"/>
      <c r="G772" s="7"/>
      <c r="H772" s="7"/>
      <c r="I772" s="7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>
        <f t="shared" si="19"/>
        <v>1780.7339999999992</v>
      </c>
      <c r="E773" s="18"/>
      <c r="F773" s="7"/>
      <c r="G773" s="7"/>
      <c r="H773" s="7"/>
      <c r="I773" s="7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>
        <f t="shared" si="19"/>
        <v>1780.7339999999992</v>
      </c>
      <c r="E774" s="18"/>
      <c r="F774" s="7"/>
      <c r="G774" s="7"/>
      <c r="H774" s="7"/>
      <c r="I774" s="7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>
        <f t="shared" si="19"/>
        <v>1780.7339999999992</v>
      </c>
      <c r="E775" s="18"/>
      <c r="F775" s="7"/>
      <c r="G775" s="7"/>
      <c r="H775" s="7"/>
      <c r="I775" s="7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>
        <f t="shared" si="19"/>
        <v>1780.7339999999992</v>
      </c>
      <c r="E776" s="18"/>
      <c r="F776" s="7"/>
      <c r="G776" s="7"/>
      <c r="H776" s="7"/>
      <c r="I776" s="7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>
        <f t="shared" si="19"/>
        <v>1780.7339999999992</v>
      </c>
      <c r="E777" s="18"/>
      <c r="F777" s="7"/>
      <c r="G777" s="7"/>
      <c r="H777" s="7"/>
      <c r="I777" s="7"/>
      <c r="J777" s="7"/>
      <c r="K777" s="7"/>
      <c r="L777" s="7"/>
    </row>
    <row r="778" spans="1:12" s="9" customFormat="1" ht="18.75" x14ac:dyDescent="0.3">
      <c r="A778" s="19"/>
      <c r="B778" s="17"/>
      <c r="C778" s="17"/>
      <c r="D778" s="17">
        <f t="shared" si="19"/>
        <v>1780.7339999999992</v>
      </c>
      <c r="E778" s="18"/>
      <c r="F778" s="7"/>
      <c r="G778" s="7"/>
      <c r="H778" s="7"/>
      <c r="I778" s="7"/>
      <c r="J778" s="7"/>
      <c r="K778" s="7"/>
      <c r="L778" s="7"/>
    </row>
    <row r="779" spans="1:12" s="9" customFormat="1" ht="18.75" x14ac:dyDescent="0.3">
      <c r="A779" s="19"/>
      <c r="B779" s="17"/>
      <c r="C779" s="17"/>
      <c r="D779" s="17">
        <f t="shared" si="19"/>
        <v>1780.7339999999992</v>
      </c>
      <c r="E779" s="18"/>
      <c r="F779" s="7"/>
      <c r="G779" s="7"/>
      <c r="H779" s="7"/>
      <c r="I779" s="7"/>
      <c r="J779" s="7"/>
      <c r="K779" s="7"/>
      <c r="L779" s="7"/>
    </row>
    <row r="780" spans="1:12" s="9" customFormat="1" ht="18.75" x14ac:dyDescent="0.3">
      <c r="A780" s="19"/>
      <c r="B780" s="17"/>
      <c r="C780" s="17"/>
      <c r="D780" s="17">
        <f t="shared" ref="D780:D833" si="20">D779+B780-C780</f>
        <v>1780.7339999999992</v>
      </c>
      <c r="E780" s="18"/>
      <c r="F780" s="7"/>
      <c r="G780" s="7"/>
      <c r="H780" s="7"/>
      <c r="I780" s="7"/>
      <c r="J780" s="7"/>
      <c r="K780" s="7"/>
      <c r="L780" s="7"/>
    </row>
    <row r="781" spans="1:12" s="9" customFormat="1" ht="18.75" x14ac:dyDescent="0.3">
      <c r="A781" s="19"/>
      <c r="B781" s="17"/>
      <c r="C781" s="17"/>
      <c r="D781" s="17">
        <f t="shared" si="20"/>
        <v>1780.7339999999992</v>
      </c>
      <c r="E781" s="18"/>
      <c r="F781" s="7"/>
      <c r="G781" s="7"/>
      <c r="H781" s="7"/>
      <c r="I781" s="7"/>
      <c r="J781" s="7"/>
      <c r="K781" s="7"/>
      <c r="L781" s="7"/>
    </row>
    <row r="782" spans="1:12" s="9" customFormat="1" ht="18.75" x14ac:dyDescent="0.3">
      <c r="A782" s="19"/>
      <c r="B782" s="17"/>
      <c r="C782" s="17"/>
      <c r="D782" s="17">
        <f t="shared" si="20"/>
        <v>1780.7339999999992</v>
      </c>
      <c r="E782" s="18"/>
      <c r="F782" s="7"/>
      <c r="G782" s="7"/>
      <c r="H782" s="7"/>
      <c r="I782" s="7"/>
      <c r="J782" s="7"/>
      <c r="K782" s="7"/>
      <c r="L782" s="7"/>
    </row>
    <row r="783" spans="1:12" s="9" customFormat="1" ht="18.75" x14ac:dyDescent="0.3">
      <c r="A783" s="19"/>
      <c r="B783" s="17"/>
      <c r="C783" s="17"/>
      <c r="D783" s="17">
        <f t="shared" si="20"/>
        <v>1780.7339999999992</v>
      </c>
      <c r="E783" s="18"/>
      <c r="F783" s="7"/>
      <c r="G783" s="7"/>
      <c r="H783" s="7"/>
      <c r="I783" s="7"/>
      <c r="J783" s="7"/>
      <c r="K783" s="7"/>
      <c r="L783" s="7"/>
    </row>
    <row r="784" spans="1:12" s="9" customFormat="1" ht="18.75" x14ac:dyDescent="0.3">
      <c r="A784" s="19"/>
      <c r="B784" s="17"/>
      <c r="C784" s="17"/>
      <c r="D784" s="17">
        <f t="shared" si="20"/>
        <v>1780.7339999999992</v>
      </c>
      <c r="E784" s="18"/>
      <c r="F784" s="7"/>
      <c r="G784" s="7"/>
      <c r="H784" s="7"/>
      <c r="I784" s="7"/>
      <c r="J784" s="7"/>
      <c r="K784" s="7"/>
      <c r="L784" s="7"/>
    </row>
    <row r="785" spans="1:12" s="9" customFormat="1" ht="18.75" x14ac:dyDescent="0.3">
      <c r="A785" s="19"/>
      <c r="B785" s="17"/>
      <c r="C785" s="17"/>
      <c r="D785" s="17">
        <f t="shared" si="20"/>
        <v>1780.7339999999992</v>
      </c>
      <c r="E785" s="18"/>
      <c r="F785" s="7"/>
      <c r="G785" s="7"/>
      <c r="H785" s="7"/>
      <c r="I785" s="7"/>
      <c r="J785" s="7"/>
      <c r="K785" s="7"/>
      <c r="L785" s="7"/>
    </row>
    <row r="786" spans="1:12" s="9" customFormat="1" ht="18.75" x14ac:dyDescent="0.3">
      <c r="A786" s="19"/>
      <c r="B786" s="17"/>
      <c r="C786" s="17"/>
      <c r="D786" s="17">
        <f t="shared" si="20"/>
        <v>1780.7339999999992</v>
      </c>
      <c r="E786" s="18"/>
      <c r="F786" s="7"/>
      <c r="G786" s="7"/>
      <c r="H786" s="7"/>
      <c r="I786" s="7"/>
      <c r="J786" s="7"/>
      <c r="K786" s="7"/>
      <c r="L786" s="7"/>
    </row>
    <row r="787" spans="1:12" s="9" customFormat="1" ht="18.75" x14ac:dyDescent="0.3">
      <c r="A787" s="19"/>
      <c r="B787" s="17"/>
      <c r="C787" s="17"/>
      <c r="D787" s="17">
        <f t="shared" si="20"/>
        <v>1780.7339999999992</v>
      </c>
      <c r="E787" s="18"/>
      <c r="F787" s="7"/>
      <c r="G787" s="7"/>
      <c r="H787" s="7"/>
      <c r="I787" s="7"/>
      <c r="J787" s="7"/>
      <c r="K787" s="7"/>
      <c r="L787" s="7"/>
    </row>
    <row r="788" spans="1:12" s="9" customFormat="1" ht="18.75" x14ac:dyDescent="0.3">
      <c r="A788" s="19"/>
      <c r="B788" s="17"/>
      <c r="C788" s="17"/>
      <c r="D788" s="17">
        <f t="shared" si="20"/>
        <v>1780.7339999999992</v>
      </c>
      <c r="E788" s="18"/>
      <c r="F788" s="7"/>
      <c r="G788" s="7"/>
      <c r="H788" s="7"/>
      <c r="I788" s="7"/>
      <c r="J788" s="7"/>
      <c r="K788" s="7"/>
      <c r="L788" s="7"/>
    </row>
    <row r="789" spans="1:12" s="9" customFormat="1" ht="18.75" x14ac:dyDescent="0.3">
      <c r="A789" s="19"/>
      <c r="B789" s="17"/>
      <c r="C789" s="17"/>
      <c r="D789" s="17">
        <f t="shared" si="20"/>
        <v>1780.7339999999992</v>
      </c>
      <c r="E789" s="18"/>
      <c r="F789" s="7"/>
      <c r="G789" s="7"/>
      <c r="H789" s="7"/>
      <c r="I789" s="7"/>
      <c r="J789" s="7"/>
      <c r="K789" s="7"/>
      <c r="L789" s="7"/>
    </row>
    <row r="790" spans="1:12" s="9" customFormat="1" ht="18.75" x14ac:dyDescent="0.3">
      <c r="A790" s="19"/>
      <c r="B790" s="17"/>
      <c r="C790" s="17"/>
      <c r="D790" s="17">
        <f t="shared" si="20"/>
        <v>1780.7339999999992</v>
      </c>
      <c r="E790" s="18"/>
      <c r="F790" s="7"/>
      <c r="G790" s="7"/>
      <c r="H790" s="7"/>
      <c r="I790" s="7"/>
      <c r="J790" s="7"/>
      <c r="K790" s="7"/>
      <c r="L790" s="7"/>
    </row>
    <row r="791" spans="1:12" s="9" customFormat="1" ht="18.75" x14ac:dyDescent="0.3">
      <c r="A791" s="19"/>
      <c r="B791" s="17"/>
      <c r="C791" s="17"/>
      <c r="D791" s="17">
        <f t="shared" si="20"/>
        <v>1780.7339999999992</v>
      </c>
      <c r="E791" s="18"/>
      <c r="F791" s="7"/>
      <c r="G791" s="7"/>
      <c r="H791" s="7"/>
      <c r="I791" s="7"/>
      <c r="J791" s="7"/>
      <c r="K791" s="7"/>
      <c r="L791" s="7"/>
    </row>
    <row r="792" spans="1:12" s="9" customFormat="1" ht="18.75" x14ac:dyDescent="0.3">
      <c r="A792" s="19"/>
      <c r="B792" s="17"/>
      <c r="C792" s="17"/>
      <c r="D792" s="17">
        <f t="shared" si="20"/>
        <v>1780.7339999999992</v>
      </c>
      <c r="E792" s="18"/>
      <c r="F792" s="7"/>
      <c r="G792" s="7"/>
      <c r="H792" s="7"/>
      <c r="I792" s="7"/>
      <c r="J792" s="7"/>
      <c r="K792" s="7"/>
      <c r="L792" s="7"/>
    </row>
    <row r="793" spans="1:12" s="9" customFormat="1" ht="18.75" x14ac:dyDescent="0.3">
      <c r="A793" s="19"/>
      <c r="B793" s="17"/>
      <c r="C793" s="17"/>
      <c r="D793" s="17">
        <f t="shared" si="20"/>
        <v>1780.7339999999992</v>
      </c>
      <c r="E793" s="18"/>
      <c r="F793" s="7"/>
      <c r="G793" s="7"/>
      <c r="H793" s="7"/>
      <c r="I793" s="7"/>
      <c r="J793" s="7"/>
      <c r="K793" s="7"/>
      <c r="L793" s="7"/>
    </row>
    <row r="794" spans="1:12" s="9" customFormat="1" ht="18.75" x14ac:dyDescent="0.3">
      <c r="A794" s="19"/>
      <c r="B794" s="17"/>
      <c r="C794" s="17"/>
      <c r="D794" s="17">
        <f t="shared" si="20"/>
        <v>1780.7339999999992</v>
      </c>
      <c r="E794" s="18"/>
      <c r="F794" s="7"/>
      <c r="G794" s="7"/>
      <c r="H794" s="7"/>
      <c r="I794" s="7"/>
      <c r="J794" s="7"/>
      <c r="K794" s="7"/>
      <c r="L794" s="7"/>
    </row>
    <row r="795" spans="1:12" s="9" customFormat="1" ht="18.75" x14ac:dyDescent="0.3">
      <c r="A795" s="19"/>
      <c r="B795" s="17"/>
      <c r="C795" s="17"/>
      <c r="D795" s="17">
        <f t="shared" si="20"/>
        <v>1780.7339999999992</v>
      </c>
      <c r="E795" s="18"/>
      <c r="F795" s="7"/>
      <c r="G795" s="7"/>
      <c r="H795" s="7"/>
      <c r="I795" s="7"/>
      <c r="J795" s="7"/>
      <c r="K795" s="7"/>
      <c r="L795" s="7"/>
    </row>
    <row r="796" spans="1:12" s="9" customFormat="1" ht="18.75" x14ac:dyDescent="0.3">
      <c r="A796" s="19"/>
      <c r="B796" s="17"/>
      <c r="C796" s="17"/>
      <c r="D796" s="17">
        <f t="shared" si="20"/>
        <v>1780.7339999999992</v>
      </c>
      <c r="E796" s="18"/>
      <c r="F796" s="7"/>
      <c r="G796" s="7"/>
      <c r="H796" s="7"/>
      <c r="I796" s="7"/>
      <c r="J796" s="7"/>
      <c r="K796" s="7"/>
      <c r="L796" s="7"/>
    </row>
    <row r="797" spans="1:12" s="9" customFormat="1" ht="18.75" x14ac:dyDescent="0.3">
      <c r="A797" s="19"/>
      <c r="B797" s="17"/>
      <c r="C797" s="17"/>
      <c r="D797" s="17">
        <f t="shared" si="20"/>
        <v>1780.7339999999992</v>
      </c>
      <c r="E797" s="18"/>
      <c r="F797" s="7"/>
      <c r="G797" s="7"/>
      <c r="H797" s="7"/>
      <c r="I797" s="7"/>
      <c r="J797" s="7"/>
      <c r="K797" s="7"/>
      <c r="L797" s="7"/>
    </row>
    <row r="798" spans="1:12" s="9" customFormat="1" ht="18.75" x14ac:dyDescent="0.3">
      <c r="A798" s="19"/>
      <c r="B798" s="17"/>
      <c r="C798" s="17"/>
      <c r="D798" s="17">
        <f t="shared" si="20"/>
        <v>1780.7339999999992</v>
      </c>
      <c r="E798" s="18"/>
      <c r="F798" s="7"/>
      <c r="G798" s="7"/>
      <c r="H798" s="7"/>
      <c r="I798" s="7"/>
      <c r="J798" s="7"/>
      <c r="K798" s="7"/>
      <c r="L798" s="7"/>
    </row>
    <row r="799" spans="1:12" s="9" customFormat="1" ht="18.75" x14ac:dyDescent="0.3">
      <c r="A799" s="19"/>
      <c r="B799" s="17"/>
      <c r="C799" s="17"/>
      <c r="D799" s="17">
        <f t="shared" si="20"/>
        <v>1780.7339999999992</v>
      </c>
      <c r="E799" s="18"/>
      <c r="F799" s="7"/>
      <c r="G799" s="7"/>
      <c r="H799" s="7"/>
      <c r="I799" s="7"/>
      <c r="J799" s="7"/>
      <c r="K799" s="7"/>
      <c r="L799" s="7"/>
    </row>
    <row r="800" spans="1:12" s="9" customFormat="1" ht="18.75" x14ac:dyDescent="0.3">
      <c r="A800" s="19"/>
      <c r="B800" s="17"/>
      <c r="C800" s="17"/>
      <c r="D800" s="17">
        <f t="shared" si="20"/>
        <v>1780.7339999999992</v>
      </c>
      <c r="E800" s="18"/>
      <c r="F800" s="7"/>
      <c r="G800" s="7"/>
      <c r="H800" s="7"/>
      <c r="I800" s="7"/>
      <c r="J800" s="7"/>
      <c r="K800" s="7"/>
      <c r="L800" s="7"/>
    </row>
    <row r="801" spans="1:12" s="9" customFormat="1" ht="18.75" x14ac:dyDescent="0.3">
      <c r="A801" s="19"/>
      <c r="B801" s="17"/>
      <c r="C801" s="17"/>
      <c r="D801" s="17">
        <f t="shared" si="20"/>
        <v>1780.7339999999992</v>
      </c>
      <c r="E801" s="18"/>
      <c r="F801" s="7"/>
      <c r="G801" s="7"/>
      <c r="H801" s="7"/>
      <c r="I801" s="7"/>
      <c r="J801" s="7"/>
      <c r="K801" s="7"/>
      <c r="L801" s="7"/>
    </row>
    <row r="802" spans="1:12" s="9" customFormat="1" ht="18.75" x14ac:dyDescent="0.3">
      <c r="A802" s="19"/>
      <c r="B802" s="17"/>
      <c r="C802" s="17"/>
      <c r="D802" s="17">
        <f t="shared" si="20"/>
        <v>1780.7339999999992</v>
      </c>
      <c r="E802" s="18"/>
      <c r="F802" s="7"/>
      <c r="G802" s="7"/>
      <c r="H802" s="7"/>
      <c r="I802" s="7"/>
      <c r="J802" s="7"/>
      <c r="K802" s="7"/>
      <c r="L802" s="7"/>
    </row>
    <row r="803" spans="1:12" s="9" customFormat="1" ht="18.75" x14ac:dyDescent="0.3">
      <c r="A803" s="19"/>
      <c r="B803" s="17"/>
      <c r="C803" s="17"/>
      <c r="D803" s="17">
        <f t="shared" si="20"/>
        <v>1780.7339999999992</v>
      </c>
      <c r="E803" s="18"/>
      <c r="F803" s="7"/>
      <c r="G803" s="7"/>
      <c r="H803" s="7"/>
      <c r="I803" s="7"/>
      <c r="J803" s="7"/>
      <c r="K803" s="7"/>
      <c r="L803" s="7"/>
    </row>
    <row r="804" spans="1:12" s="9" customFormat="1" ht="18.75" x14ac:dyDescent="0.3">
      <c r="A804" s="19"/>
      <c r="B804" s="17"/>
      <c r="C804" s="17"/>
      <c r="D804" s="17">
        <f t="shared" si="20"/>
        <v>1780.7339999999992</v>
      </c>
      <c r="E804" s="18"/>
      <c r="F804" s="7"/>
      <c r="G804" s="7"/>
      <c r="H804" s="7"/>
      <c r="I804" s="7"/>
      <c r="J804" s="7"/>
      <c r="K804" s="7"/>
      <c r="L804" s="7"/>
    </row>
    <row r="805" spans="1:12" s="9" customFormat="1" ht="18.75" x14ac:dyDescent="0.3">
      <c r="A805" s="19"/>
      <c r="B805" s="17"/>
      <c r="C805" s="17"/>
      <c r="D805" s="17">
        <f t="shared" si="20"/>
        <v>1780.7339999999992</v>
      </c>
      <c r="E805" s="18"/>
      <c r="F805" s="7"/>
      <c r="G805" s="7"/>
      <c r="H805" s="7"/>
      <c r="I805" s="7"/>
      <c r="J805" s="7"/>
      <c r="K805" s="7"/>
      <c r="L805" s="7"/>
    </row>
    <row r="806" spans="1:12" s="9" customFormat="1" ht="18.75" x14ac:dyDescent="0.3">
      <c r="A806" s="19"/>
      <c r="B806" s="17"/>
      <c r="C806" s="17"/>
      <c r="D806" s="17">
        <f t="shared" si="20"/>
        <v>1780.7339999999992</v>
      </c>
      <c r="E806" s="18"/>
      <c r="F806" s="7"/>
      <c r="G806" s="7"/>
      <c r="H806" s="7"/>
      <c r="I806" s="7"/>
      <c r="J806" s="7"/>
      <c r="K806" s="7"/>
      <c r="L806" s="7"/>
    </row>
    <row r="807" spans="1:12" s="9" customFormat="1" ht="18.75" x14ac:dyDescent="0.3">
      <c r="A807" s="19"/>
      <c r="B807" s="17"/>
      <c r="C807" s="17"/>
      <c r="D807" s="17">
        <f t="shared" si="20"/>
        <v>1780.7339999999992</v>
      </c>
      <c r="E807" s="18"/>
      <c r="F807" s="7"/>
      <c r="G807" s="7"/>
      <c r="H807" s="7"/>
      <c r="I807" s="7"/>
      <c r="J807" s="7"/>
      <c r="K807" s="7"/>
      <c r="L807" s="7"/>
    </row>
    <row r="808" spans="1:12" s="9" customFormat="1" ht="18.75" x14ac:dyDescent="0.3">
      <c r="A808" s="19"/>
      <c r="B808" s="17"/>
      <c r="C808" s="17"/>
      <c r="D808" s="17">
        <f t="shared" si="20"/>
        <v>1780.7339999999992</v>
      </c>
      <c r="E808" s="18"/>
      <c r="F808" s="7"/>
      <c r="G808" s="7"/>
      <c r="H808" s="7"/>
      <c r="I808" s="7"/>
      <c r="J808" s="7"/>
      <c r="K808" s="7"/>
      <c r="L808" s="7"/>
    </row>
    <row r="809" spans="1:12" s="9" customFormat="1" ht="18.75" x14ac:dyDescent="0.3">
      <c r="A809" s="19"/>
      <c r="B809" s="17"/>
      <c r="C809" s="17"/>
      <c r="D809" s="17">
        <f t="shared" si="20"/>
        <v>1780.7339999999992</v>
      </c>
      <c r="E809" s="18"/>
      <c r="F809" s="7"/>
      <c r="G809" s="7"/>
      <c r="H809" s="7"/>
      <c r="I809" s="7"/>
      <c r="J809" s="7"/>
      <c r="K809" s="7"/>
      <c r="L809" s="7"/>
    </row>
    <row r="810" spans="1:12" s="9" customFormat="1" ht="18.75" x14ac:dyDescent="0.3">
      <c r="A810" s="19"/>
      <c r="B810" s="17"/>
      <c r="C810" s="17"/>
      <c r="D810" s="17">
        <f t="shared" si="20"/>
        <v>1780.7339999999992</v>
      </c>
      <c r="E810" s="18"/>
      <c r="F810" s="7"/>
      <c r="G810" s="7"/>
      <c r="H810" s="7"/>
      <c r="I810" s="7"/>
      <c r="J810" s="7"/>
      <c r="K810" s="7"/>
      <c r="L810" s="7"/>
    </row>
    <row r="811" spans="1:12" s="9" customFormat="1" ht="18.75" x14ac:dyDescent="0.3">
      <c r="A811" s="19"/>
      <c r="B811" s="17"/>
      <c r="C811" s="17"/>
      <c r="D811" s="17">
        <f t="shared" si="20"/>
        <v>1780.7339999999992</v>
      </c>
      <c r="E811" s="18"/>
      <c r="F811" s="7"/>
      <c r="G811" s="7"/>
      <c r="H811" s="7"/>
      <c r="I811" s="7"/>
      <c r="J811" s="7"/>
      <c r="K811" s="7"/>
      <c r="L811" s="7"/>
    </row>
    <row r="812" spans="1:12" s="9" customFormat="1" ht="18.75" x14ac:dyDescent="0.3">
      <c r="A812" s="19"/>
      <c r="B812" s="17"/>
      <c r="C812" s="17"/>
      <c r="D812" s="17">
        <f t="shared" si="20"/>
        <v>1780.7339999999992</v>
      </c>
      <c r="E812" s="18"/>
      <c r="F812" s="7"/>
      <c r="G812" s="7"/>
      <c r="H812" s="7"/>
      <c r="I812" s="7"/>
      <c r="J812" s="7"/>
      <c r="K812" s="7"/>
      <c r="L812" s="7"/>
    </row>
    <row r="813" spans="1:12" s="9" customFormat="1" ht="18.75" x14ac:dyDescent="0.3">
      <c r="A813" s="19"/>
      <c r="B813" s="17"/>
      <c r="C813" s="17"/>
      <c r="D813" s="17">
        <f t="shared" si="20"/>
        <v>1780.7339999999992</v>
      </c>
      <c r="E813" s="18"/>
      <c r="F813" s="7"/>
      <c r="G813" s="7"/>
      <c r="H813" s="7"/>
      <c r="I813" s="7"/>
      <c r="J813" s="7"/>
      <c r="K813" s="7"/>
      <c r="L813" s="7"/>
    </row>
    <row r="814" spans="1:12" s="9" customFormat="1" ht="18.75" x14ac:dyDescent="0.3">
      <c r="A814" s="19"/>
      <c r="B814" s="17"/>
      <c r="C814" s="17"/>
      <c r="D814" s="17">
        <f t="shared" si="20"/>
        <v>1780.7339999999992</v>
      </c>
      <c r="E814" s="18"/>
      <c r="F814" s="7"/>
      <c r="G814" s="7"/>
      <c r="H814" s="7"/>
      <c r="I814" s="7"/>
      <c r="J814" s="7"/>
      <c r="K814" s="7"/>
      <c r="L814" s="7"/>
    </row>
    <row r="815" spans="1:12" s="9" customFormat="1" ht="18.75" x14ac:dyDescent="0.3">
      <c r="A815" s="19"/>
      <c r="B815" s="17"/>
      <c r="C815" s="17"/>
      <c r="D815" s="17">
        <f t="shared" si="20"/>
        <v>1780.7339999999992</v>
      </c>
      <c r="E815" s="18"/>
      <c r="F815" s="7"/>
      <c r="G815" s="7"/>
      <c r="H815" s="7"/>
      <c r="I815" s="7"/>
      <c r="J815" s="7"/>
      <c r="K815" s="7"/>
      <c r="L815" s="7"/>
    </row>
    <row r="816" spans="1:12" s="9" customFormat="1" ht="18.75" x14ac:dyDescent="0.3">
      <c r="A816" s="19"/>
      <c r="B816" s="17"/>
      <c r="C816" s="17"/>
      <c r="D816" s="17">
        <f t="shared" si="20"/>
        <v>1780.7339999999992</v>
      </c>
      <c r="E816" s="18"/>
      <c r="F816" s="7"/>
      <c r="G816" s="7"/>
      <c r="H816" s="7"/>
      <c r="I816" s="7"/>
      <c r="J816" s="7"/>
      <c r="K816" s="7"/>
      <c r="L816" s="7"/>
    </row>
    <row r="817" spans="1:12" s="9" customFormat="1" ht="18.75" x14ac:dyDescent="0.3">
      <c r="A817" s="19"/>
      <c r="B817" s="17"/>
      <c r="C817" s="17"/>
      <c r="D817" s="17">
        <f t="shared" si="20"/>
        <v>1780.7339999999992</v>
      </c>
      <c r="E817" s="18"/>
      <c r="F817" s="7"/>
      <c r="G817" s="7"/>
      <c r="H817" s="7"/>
      <c r="I817" s="7"/>
      <c r="J817" s="7"/>
      <c r="K817" s="7"/>
      <c r="L817" s="7"/>
    </row>
    <row r="818" spans="1:12" s="9" customFormat="1" ht="18.75" x14ac:dyDescent="0.3">
      <c r="A818" s="19"/>
      <c r="B818" s="17"/>
      <c r="C818" s="17"/>
      <c r="D818" s="17">
        <f t="shared" si="20"/>
        <v>1780.7339999999992</v>
      </c>
      <c r="E818" s="18"/>
      <c r="F818" s="7"/>
      <c r="G818" s="7"/>
      <c r="H818" s="7"/>
      <c r="I818" s="7"/>
      <c r="J818" s="7"/>
      <c r="K818" s="7"/>
      <c r="L818" s="7"/>
    </row>
    <row r="819" spans="1:12" s="9" customFormat="1" ht="18.75" x14ac:dyDescent="0.3">
      <c r="A819" s="19"/>
      <c r="B819" s="17"/>
      <c r="C819" s="17"/>
      <c r="D819" s="17">
        <f t="shared" si="20"/>
        <v>1780.7339999999992</v>
      </c>
      <c r="E819" s="18"/>
      <c r="F819" s="7"/>
      <c r="G819" s="7"/>
      <c r="H819" s="7"/>
      <c r="I819" s="7"/>
      <c r="J819" s="7"/>
      <c r="K819" s="7"/>
      <c r="L819" s="7"/>
    </row>
    <row r="820" spans="1:12" s="9" customFormat="1" ht="18.75" x14ac:dyDescent="0.3">
      <c r="A820" s="19"/>
      <c r="B820" s="17"/>
      <c r="C820" s="17"/>
      <c r="D820" s="17">
        <f t="shared" si="20"/>
        <v>1780.7339999999992</v>
      </c>
      <c r="E820" s="18"/>
      <c r="F820" s="7"/>
      <c r="G820" s="7"/>
      <c r="H820" s="7"/>
      <c r="I820" s="7"/>
      <c r="J820" s="7"/>
      <c r="K820" s="7"/>
      <c r="L820" s="7"/>
    </row>
    <row r="821" spans="1:12" s="9" customFormat="1" ht="18.75" x14ac:dyDescent="0.3">
      <c r="A821" s="19"/>
      <c r="B821" s="17"/>
      <c r="C821" s="17"/>
      <c r="D821" s="17">
        <f t="shared" si="20"/>
        <v>1780.7339999999992</v>
      </c>
      <c r="E821" s="18"/>
      <c r="F821" s="7"/>
      <c r="G821" s="7"/>
      <c r="H821" s="7"/>
      <c r="I821" s="7"/>
      <c r="J821" s="7"/>
      <c r="K821" s="7"/>
      <c r="L821" s="7"/>
    </row>
    <row r="822" spans="1:12" s="9" customFormat="1" ht="18.75" x14ac:dyDescent="0.3">
      <c r="A822" s="19"/>
      <c r="B822" s="17"/>
      <c r="C822" s="17"/>
      <c r="D822" s="17">
        <f t="shared" si="20"/>
        <v>1780.7339999999992</v>
      </c>
      <c r="E822" s="18"/>
      <c r="F822" s="7"/>
      <c r="G822" s="7"/>
      <c r="H822" s="7"/>
      <c r="I822" s="7"/>
      <c r="J822" s="7"/>
      <c r="K822" s="7"/>
      <c r="L822" s="7"/>
    </row>
    <row r="823" spans="1:12" s="9" customFormat="1" ht="18.75" x14ac:dyDescent="0.3">
      <c r="A823" s="19"/>
      <c r="B823" s="17"/>
      <c r="C823" s="17"/>
      <c r="D823" s="17">
        <f t="shared" si="20"/>
        <v>1780.7339999999992</v>
      </c>
      <c r="E823" s="18"/>
      <c r="F823" s="7"/>
      <c r="G823" s="7"/>
      <c r="H823" s="7"/>
      <c r="I823" s="7"/>
      <c r="J823" s="7"/>
      <c r="K823" s="7"/>
      <c r="L823" s="7"/>
    </row>
    <row r="824" spans="1:12" s="9" customFormat="1" ht="18.75" x14ac:dyDescent="0.3">
      <c r="A824" s="19"/>
      <c r="B824" s="17"/>
      <c r="C824" s="17"/>
      <c r="D824" s="17">
        <f t="shared" si="20"/>
        <v>1780.7339999999992</v>
      </c>
      <c r="E824" s="18"/>
      <c r="F824" s="7"/>
      <c r="G824" s="7"/>
      <c r="H824" s="7"/>
      <c r="I824" s="7"/>
      <c r="J824" s="7"/>
      <c r="K824" s="7"/>
      <c r="L824" s="7"/>
    </row>
    <row r="825" spans="1:12" s="9" customFormat="1" ht="18.75" x14ac:dyDescent="0.3">
      <c r="A825" s="19"/>
      <c r="B825" s="17"/>
      <c r="C825" s="17"/>
      <c r="D825" s="17">
        <f t="shared" si="20"/>
        <v>1780.7339999999992</v>
      </c>
      <c r="E825" s="18"/>
      <c r="F825" s="7"/>
      <c r="G825" s="7"/>
      <c r="H825" s="7"/>
      <c r="I825" s="7"/>
      <c r="J825" s="7"/>
      <c r="K825" s="7"/>
      <c r="L825" s="7"/>
    </row>
    <row r="826" spans="1:12" s="9" customFormat="1" ht="18.75" x14ac:dyDescent="0.3">
      <c r="A826" s="19"/>
      <c r="B826" s="17"/>
      <c r="C826" s="17"/>
      <c r="D826" s="17">
        <f t="shared" si="20"/>
        <v>1780.7339999999992</v>
      </c>
      <c r="E826" s="18"/>
      <c r="F826" s="7"/>
      <c r="G826" s="7"/>
      <c r="H826" s="7"/>
      <c r="I826" s="7"/>
      <c r="J826" s="7"/>
      <c r="K826" s="7"/>
      <c r="L826" s="7"/>
    </row>
    <row r="827" spans="1:12" s="9" customFormat="1" ht="18.75" x14ac:dyDescent="0.3">
      <c r="A827" s="19"/>
      <c r="B827" s="17"/>
      <c r="C827" s="17"/>
      <c r="D827" s="17">
        <f t="shared" si="20"/>
        <v>1780.7339999999992</v>
      </c>
      <c r="E827" s="18"/>
      <c r="F827" s="7"/>
      <c r="G827" s="7"/>
      <c r="H827" s="7"/>
      <c r="I827" s="7"/>
      <c r="J827" s="7"/>
      <c r="K827" s="7"/>
      <c r="L827" s="7"/>
    </row>
    <row r="828" spans="1:12" s="9" customFormat="1" ht="18.75" x14ac:dyDescent="0.3">
      <c r="A828" s="19"/>
      <c r="B828" s="17"/>
      <c r="C828" s="17"/>
      <c r="D828" s="17">
        <f t="shared" si="20"/>
        <v>1780.7339999999992</v>
      </c>
      <c r="E828" s="18"/>
      <c r="F828" s="7"/>
      <c r="G828" s="7"/>
      <c r="H828" s="7"/>
      <c r="I828" s="7"/>
      <c r="J828" s="7"/>
      <c r="K828" s="7"/>
      <c r="L828" s="7"/>
    </row>
    <row r="829" spans="1:12" s="9" customFormat="1" ht="18.75" x14ac:dyDescent="0.3">
      <c r="A829" s="19"/>
      <c r="B829" s="17"/>
      <c r="C829" s="17"/>
      <c r="D829" s="17">
        <f t="shared" si="20"/>
        <v>1780.7339999999992</v>
      </c>
      <c r="E829" s="18"/>
      <c r="F829" s="7"/>
      <c r="G829" s="7"/>
      <c r="H829" s="7"/>
      <c r="I829" s="7"/>
      <c r="J829" s="7"/>
      <c r="K829" s="7"/>
      <c r="L829" s="7"/>
    </row>
    <row r="830" spans="1:12" s="9" customFormat="1" ht="18.75" x14ac:dyDescent="0.3">
      <c r="A830" s="19"/>
      <c r="B830" s="17"/>
      <c r="C830" s="17"/>
      <c r="D830" s="17">
        <f t="shared" si="20"/>
        <v>1780.7339999999992</v>
      </c>
      <c r="E830" s="18"/>
      <c r="F830" s="7"/>
      <c r="G830" s="7"/>
      <c r="H830" s="7"/>
      <c r="I830" s="7"/>
      <c r="J830" s="7"/>
      <c r="K830" s="7"/>
      <c r="L830" s="7"/>
    </row>
    <row r="831" spans="1:12" s="9" customFormat="1" ht="18.75" x14ac:dyDescent="0.3">
      <c r="A831" s="19"/>
      <c r="B831" s="17"/>
      <c r="C831" s="17"/>
      <c r="D831" s="17">
        <f t="shared" si="20"/>
        <v>1780.7339999999992</v>
      </c>
      <c r="E831" s="18"/>
      <c r="F831" s="7"/>
      <c r="G831" s="7"/>
      <c r="H831" s="7"/>
      <c r="I831" s="7"/>
      <c r="J831" s="7"/>
      <c r="K831" s="7"/>
      <c r="L831" s="7"/>
    </row>
    <row r="832" spans="1:12" s="9" customFormat="1" ht="18.75" x14ac:dyDescent="0.3">
      <c r="A832" s="19"/>
      <c r="B832" s="17"/>
      <c r="C832" s="17"/>
      <c r="D832" s="17">
        <f t="shared" si="20"/>
        <v>1780.7339999999992</v>
      </c>
      <c r="E832" s="18"/>
      <c r="F832" s="7"/>
      <c r="G832" s="7"/>
      <c r="H832" s="7"/>
      <c r="I832" s="7"/>
      <c r="J832" s="7"/>
      <c r="K832" s="7"/>
      <c r="L832" s="7"/>
    </row>
    <row r="833" spans="1:12" s="9" customFormat="1" ht="18.75" x14ac:dyDescent="0.3">
      <c r="A833" s="19"/>
      <c r="B833" s="17"/>
      <c r="C833" s="17"/>
      <c r="D833" s="17">
        <f t="shared" si="20"/>
        <v>1780.7339999999992</v>
      </c>
      <c r="E833" s="18"/>
      <c r="F833" s="7"/>
      <c r="G833" s="7"/>
      <c r="H833" s="7"/>
      <c r="I833" s="7"/>
      <c r="J833" s="7"/>
      <c r="K833" s="7"/>
      <c r="L833" s="7"/>
    </row>
    <row r="834" spans="1:12" s="9" customFormat="1" ht="19.5" thickBot="1" x14ac:dyDescent="0.35">
      <c r="A834" s="19"/>
      <c r="B834" s="17"/>
      <c r="C834" s="17"/>
      <c r="D834" s="17">
        <f>D833+B834-C834</f>
        <v>1780.7339999999992</v>
      </c>
      <c r="E834" s="18"/>
      <c r="F834" s="7"/>
      <c r="G834" s="7"/>
      <c r="H834" s="7"/>
      <c r="I834" s="7"/>
      <c r="J834" s="7"/>
      <c r="K834" s="7"/>
      <c r="L834" s="7"/>
    </row>
    <row r="835" spans="1:12" ht="30" thickTop="1" thickBot="1" x14ac:dyDescent="0.5">
      <c r="A835" s="29" t="s">
        <v>9</v>
      </c>
      <c r="B835" s="30">
        <f>SUM(B6:B834)</f>
        <v>26728.269999999997</v>
      </c>
      <c r="C835" s="30">
        <f>SUM(C6:C834)</f>
        <v>25002.645999999997</v>
      </c>
      <c r="D835" s="30">
        <f>B835-C835</f>
        <v>1725.6239999999998</v>
      </c>
      <c r="E835" s="31" t="s">
        <v>10</v>
      </c>
      <c r="F835" s="1"/>
      <c r="G835" s="1"/>
      <c r="H835" s="1"/>
      <c r="I835" s="1"/>
      <c r="J835" s="1"/>
      <c r="K835" s="1"/>
      <c r="L835" s="1"/>
    </row>
    <row r="836" spans="1:12" ht="29.25" thickBot="1" x14ac:dyDescent="0.5">
      <c r="A836" s="32" t="s">
        <v>7</v>
      </c>
      <c r="B836" s="33">
        <f>B835-C835</f>
        <v>1725.6239999999998</v>
      </c>
      <c r="C836" s="204"/>
      <c r="D836" s="205"/>
      <c r="E836" s="206"/>
      <c r="F836" s="1"/>
      <c r="G836" s="1"/>
      <c r="H836" s="1"/>
      <c r="I836" s="1"/>
      <c r="J836" s="1"/>
      <c r="K836" s="1"/>
      <c r="L836" s="1"/>
    </row>
    <row r="837" spans="1:12" x14ac:dyDescent="0.45">
      <c r="J837" s="38">
        <f>H638</f>
        <v>36559</v>
      </c>
      <c r="K837" s="2" t="s">
        <v>7</v>
      </c>
    </row>
  </sheetData>
  <mergeCells count="7">
    <mergeCell ref="C836:E836"/>
    <mergeCell ref="A1:E1"/>
    <mergeCell ref="G1:K1"/>
    <mergeCell ref="A2:C2"/>
    <mergeCell ref="D2:E2"/>
    <mergeCell ref="G2:I2"/>
    <mergeCell ref="I638:K638"/>
  </mergeCells>
  <pageMargins left="0.7" right="0.7" top="0.75" bottom="0.75" header="0.3" footer="0.3"/>
  <pageSetup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8EA2-6D49-4D97-9ED0-28C17FA0776C}">
  <sheetPr>
    <tabColor theme="9" tint="0.59999389629810485"/>
  </sheetPr>
  <dimension ref="A1:L768"/>
  <sheetViews>
    <sheetView showGridLines="0" rightToLeft="1" topLeftCell="F1" workbookViewId="0">
      <selection activeCell="B13" sqref="B13"/>
    </sheetView>
  </sheetViews>
  <sheetFormatPr defaultColWidth="9.140625" defaultRowHeight="28.5" x14ac:dyDescent="0.45"/>
  <cols>
    <col min="1" max="1" width="14.28515625" style="2" hidden="1" customWidth="1"/>
    <col min="2" max="2" width="20.28515625" style="2" hidden="1" customWidth="1"/>
    <col min="3" max="3" width="20" style="2" hidden="1" customWidth="1"/>
    <col min="4" max="4" width="20.2851562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7" style="2" bestFit="1" customWidth="1"/>
    <col min="9" max="9" width="18.28515625" style="2" customWidth="1"/>
    <col min="10" max="10" width="23.4257812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16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Pro</v>
      </c>
      <c r="E2" s="211"/>
      <c r="F2" s="1"/>
      <c r="G2" s="212" t="s">
        <v>1</v>
      </c>
      <c r="H2" s="212"/>
      <c r="I2" s="212"/>
      <c r="J2" s="3"/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108</v>
      </c>
      <c r="I5" s="13" t="s">
        <v>109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/>
      <c r="H6" s="34"/>
      <c r="I6" s="34"/>
      <c r="J6" s="34">
        <f>H6-I6</f>
        <v>0</v>
      </c>
      <c r="K6" s="16"/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/>
      <c r="H7" s="35"/>
      <c r="I7" s="35"/>
      <c r="J7" s="35">
        <f>J6+H7-I7</f>
        <v>0</v>
      </c>
      <c r="K7" s="18"/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35"/>
      <c r="I8" s="35"/>
      <c r="J8" s="35">
        <f t="shared" ref="J8:J71" si="1">J7+H8-I8</f>
        <v>0</v>
      </c>
      <c r="K8" s="18"/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35"/>
      <c r="I9" s="35"/>
      <c r="J9" s="35">
        <f t="shared" si="1"/>
        <v>0</v>
      </c>
      <c r="K9" s="18"/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/>
      <c r="H10" s="35"/>
      <c r="I10" s="35"/>
      <c r="J10" s="35">
        <f t="shared" si="1"/>
        <v>0</v>
      </c>
      <c r="K10" s="18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35"/>
      <c r="I11" s="35"/>
      <c r="J11" s="35">
        <f t="shared" si="1"/>
        <v>0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35"/>
      <c r="I12" s="35"/>
      <c r="J12" s="35">
        <f t="shared" si="1"/>
        <v>0</v>
      </c>
      <c r="K12" s="20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35"/>
      <c r="I13" s="35"/>
      <c r="J13" s="35">
        <f t="shared" si="1"/>
        <v>0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35"/>
      <c r="I14" s="35"/>
      <c r="J14" s="35">
        <f t="shared" si="1"/>
        <v>0</v>
      </c>
      <c r="K14" s="20"/>
      <c r="L14" s="7"/>
    </row>
    <row r="15" spans="1:12" s="9" customFormat="1" ht="18.75" x14ac:dyDescent="0.3">
      <c r="A15" s="19"/>
      <c r="B15" s="17"/>
      <c r="C15" s="17"/>
      <c r="D15" s="17">
        <f t="shared" si="0"/>
        <v>0</v>
      </c>
      <c r="E15" s="18"/>
      <c r="F15" s="7"/>
      <c r="G15" s="19"/>
      <c r="H15" s="35"/>
      <c r="I15" s="35"/>
      <c r="J15" s="35">
        <f t="shared" si="1"/>
        <v>0</v>
      </c>
      <c r="K15" s="20"/>
      <c r="L15" s="7"/>
    </row>
    <row r="16" spans="1:12" s="9" customFormat="1" ht="18.75" x14ac:dyDescent="0.3">
      <c r="A16" s="19"/>
      <c r="B16" s="17"/>
      <c r="C16" s="17"/>
      <c r="D16" s="17">
        <f t="shared" si="0"/>
        <v>0</v>
      </c>
      <c r="E16" s="18"/>
      <c r="F16" s="7"/>
      <c r="G16" s="19"/>
      <c r="H16" s="35"/>
      <c r="I16" s="35"/>
      <c r="J16" s="35">
        <f t="shared" si="1"/>
        <v>0</v>
      </c>
      <c r="K16" s="20"/>
      <c r="L16" s="7"/>
    </row>
    <row r="17" spans="1:12" s="9" customFormat="1" ht="18.75" x14ac:dyDescent="0.3">
      <c r="A17" s="19"/>
      <c r="B17" s="17"/>
      <c r="C17" s="17"/>
      <c r="D17" s="17">
        <f t="shared" si="0"/>
        <v>0</v>
      </c>
      <c r="E17" s="18"/>
      <c r="F17" s="7"/>
      <c r="G17" s="19"/>
      <c r="H17" s="35"/>
      <c r="I17" s="35"/>
      <c r="J17" s="35">
        <f t="shared" si="1"/>
        <v>0</v>
      </c>
      <c r="K17" s="20"/>
      <c r="L17" s="7"/>
    </row>
    <row r="18" spans="1:12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35"/>
      <c r="I18" s="35"/>
      <c r="J18" s="35">
        <f t="shared" si="1"/>
        <v>0</v>
      </c>
      <c r="K18" s="20"/>
      <c r="L18" s="7"/>
    </row>
    <row r="19" spans="1:12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35"/>
      <c r="I19" s="35"/>
      <c r="J19" s="35">
        <f t="shared" si="1"/>
        <v>0</v>
      </c>
      <c r="K19" s="20"/>
      <c r="L19" s="7"/>
    </row>
    <row r="20" spans="1:12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35"/>
      <c r="I20" s="35"/>
      <c r="J20" s="35">
        <f t="shared" si="1"/>
        <v>0</v>
      </c>
      <c r="K20" s="20"/>
      <c r="L20" s="7"/>
    </row>
    <row r="21" spans="1:12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35"/>
      <c r="I21" s="35"/>
      <c r="J21" s="35">
        <f t="shared" si="1"/>
        <v>0</v>
      </c>
      <c r="K21" s="20"/>
      <c r="L21" s="7"/>
    </row>
    <row r="22" spans="1:12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35"/>
      <c r="I22" s="35"/>
      <c r="J22" s="35">
        <f t="shared" si="1"/>
        <v>0</v>
      </c>
      <c r="K22" s="20"/>
      <c r="L22" s="7"/>
    </row>
    <row r="23" spans="1:12" s="9" customFormat="1" ht="19.5" thickBot="1" x14ac:dyDescent="0.35">
      <c r="A23" s="19"/>
      <c r="B23" s="17"/>
      <c r="C23" s="17"/>
      <c r="D23" s="17">
        <f t="shared" si="0"/>
        <v>0</v>
      </c>
      <c r="E23" s="18"/>
      <c r="F23" s="7"/>
      <c r="G23" s="19"/>
      <c r="H23" s="35"/>
      <c r="I23" s="35"/>
      <c r="J23" s="35">
        <f t="shared" si="1"/>
        <v>0</v>
      </c>
      <c r="K23" s="20"/>
      <c r="L23" s="7"/>
    </row>
    <row r="24" spans="1:12" s="9" customFormat="1" ht="19.5" hidden="1" thickBot="1" x14ac:dyDescent="0.35">
      <c r="A24" s="19"/>
      <c r="B24" s="17"/>
      <c r="C24" s="17"/>
      <c r="D24" s="17">
        <f t="shared" si="0"/>
        <v>0</v>
      </c>
      <c r="E24" s="18"/>
      <c r="F24" s="7"/>
      <c r="G24" s="19"/>
      <c r="H24" s="35"/>
      <c r="I24" s="35"/>
      <c r="J24" s="35">
        <f t="shared" si="1"/>
        <v>0</v>
      </c>
      <c r="K24" s="20"/>
      <c r="L24" s="7"/>
    </row>
    <row r="25" spans="1:12" s="9" customFormat="1" ht="19.5" hidden="1" thickBot="1" x14ac:dyDescent="0.35">
      <c r="A25" s="19"/>
      <c r="B25" s="17"/>
      <c r="C25" s="17"/>
      <c r="D25" s="17">
        <f t="shared" si="0"/>
        <v>0</v>
      </c>
      <c r="E25" s="18"/>
      <c r="F25" s="7"/>
      <c r="G25" s="19"/>
      <c r="H25" s="35"/>
      <c r="I25" s="35"/>
      <c r="J25" s="35">
        <f t="shared" si="1"/>
        <v>0</v>
      </c>
      <c r="K25" s="20"/>
      <c r="L25" s="7"/>
    </row>
    <row r="26" spans="1:12" s="9" customFormat="1" ht="19.5" hidden="1" thickBot="1" x14ac:dyDescent="0.35">
      <c r="A26" s="19"/>
      <c r="B26" s="17"/>
      <c r="C26" s="17"/>
      <c r="D26" s="17">
        <f t="shared" si="0"/>
        <v>0</v>
      </c>
      <c r="E26" s="18"/>
      <c r="F26" s="7"/>
      <c r="G26" s="19"/>
      <c r="H26" s="35"/>
      <c r="I26" s="35"/>
      <c r="J26" s="35">
        <f t="shared" si="1"/>
        <v>0</v>
      </c>
      <c r="K26" s="20"/>
      <c r="L26" s="7"/>
    </row>
    <row r="27" spans="1:12" s="9" customFormat="1" ht="19.5" hidden="1" thickBot="1" x14ac:dyDescent="0.35">
      <c r="A27" s="19"/>
      <c r="B27" s="17"/>
      <c r="C27" s="17"/>
      <c r="D27" s="17">
        <f t="shared" si="0"/>
        <v>0</v>
      </c>
      <c r="E27" s="18"/>
      <c r="F27" s="7"/>
      <c r="G27" s="19"/>
      <c r="H27" s="35"/>
      <c r="I27" s="35"/>
      <c r="J27" s="35">
        <f t="shared" si="1"/>
        <v>0</v>
      </c>
      <c r="K27" s="20"/>
      <c r="L27" s="7"/>
    </row>
    <row r="28" spans="1:12" s="9" customFormat="1" ht="19.5" hidden="1" thickBot="1" x14ac:dyDescent="0.35">
      <c r="A28" s="19"/>
      <c r="B28" s="17"/>
      <c r="C28" s="17"/>
      <c r="D28" s="17">
        <f t="shared" si="0"/>
        <v>0</v>
      </c>
      <c r="E28" s="18"/>
      <c r="F28" s="7"/>
      <c r="G28" s="19"/>
      <c r="H28" s="35"/>
      <c r="I28" s="35"/>
      <c r="J28" s="35">
        <f t="shared" si="1"/>
        <v>0</v>
      </c>
      <c r="K28" s="20"/>
      <c r="L28" s="7"/>
    </row>
    <row r="29" spans="1:12" s="9" customFormat="1" ht="19.5" hidden="1" thickBot="1" x14ac:dyDescent="0.35">
      <c r="A29" s="19"/>
      <c r="B29" s="17"/>
      <c r="C29" s="17"/>
      <c r="D29" s="17">
        <f t="shared" si="0"/>
        <v>0</v>
      </c>
      <c r="E29" s="18"/>
      <c r="F29" s="7"/>
      <c r="G29" s="19"/>
      <c r="H29" s="35"/>
      <c r="I29" s="35"/>
      <c r="J29" s="35">
        <f t="shared" si="1"/>
        <v>0</v>
      </c>
      <c r="K29" s="20"/>
      <c r="L29" s="7"/>
    </row>
    <row r="30" spans="1:12" s="9" customFormat="1" ht="19.5" hidden="1" thickBot="1" x14ac:dyDescent="0.35">
      <c r="A30" s="19"/>
      <c r="B30" s="17"/>
      <c r="C30" s="17"/>
      <c r="D30" s="17">
        <f t="shared" si="0"/>
        <v>0</v>
      </c>
      <c r="E30" s="18"/>
      <c r="F30" s="7"/>
      <c r="G30" s="19"/>
      <c r="H30" s="35"/>
      <c r="I30" s="35"/>
      <c r="J30" s="35">
        <f t="shared" si="1"/>
        <v>0</v>
      </c>
      <c r="K30" s="20"/>
      <c r="L30" s="7"/>
    </row>
    <row r="31" spans="1:12" s="9" customFormat="1" ht="19.5" hidden="1" thickBot="1" x14ac:dyDescent="0.35">
      <c r="A31" s="19"/>
      <c r="B31" s="17"/>
      <c r="C31" s="17"/>
      <c r="D31" s="17">
        <f t="shared" si="0"/>
        <v>0</v>
      </c>
      <c r="E31" s="18"/>
      <c r="F31" s="7"/>
      <c r="G31" s="19"/>
      <c r="H31" s="35"/>
      <c r="I31" s="35"/>
      <c r="J31" s="35">
        <f t="shared" si="1"/>
        <v>0</v>
      </c>
      <c r="K31" s="20"/>
      <c r="L31" s="7"/>
    </row>
    <row r="32" spans="1:12" s="9" customFormat="1" ht="19.5" hidden="1" thickBot="1" x14ac:dyDescent="0.35">
      <c r="A32" s="19"/>
      <c r="B32" s="17"/>
      <c r="C32" s="17"/>
      <c r="D32" s="17">
        <f t="shared" si="0"/>
        <v>0</v>
      </c>
      <c r="E32" s="18"/>
      <c r="F32" s="7"/>
      <c r="G32" s="19"/>
      <c r="H32" s="35"/>
      <c r="I32" s="35"/>
      <c r="J32" s="35">
        <f t="shared" si="1"/>
        <v>0</v>
      </c>
      <c r="K32" s="20"/>
      <c r="L32" s="7"/>
    </row>
    <row r="33" spans="1:12" s="9" customFormat="1" ht="19.5" hidden="1" thickBot="1" x14ac:dyDescent="0.35">
      <c r="A33" s="19"/>
      <c r="B33" s="17"/>
      <c r="C33" s="17"/>
      <c r="D33" s="17">
        <f t="shared" si="0"/>
        <v>0</v>
      </c>
      <c r="E33" s="18"/>
      <c r="F33" s="7"/>
      <c r="G33" s="19"/>
      <c r="H33" s="35"/>
      <c r="I33" s="35"/>
      <c r="J33" s="35">
        <f t="shared" si="1"/>
        <v>0</v>
      </c>
      <c r="K33" s="20"/>
      <c r="L33" s="7"/>
    </row>
    <row r="34" spans="1:12" s="9" customFormat="1" ht="19.5" hidden="1" thickBot="1" x14ac:dyDescent="0.35">
      <c r="A34" s="19"/>
      <c r="B34" s="17"/>
      <c r="C34" s="17"/>
      <c r="D34" s="17">
        <f t="shared" si="0"/>
        <v>0</v>
      </c>
      <c r="E34" s="18"/>
      <c r="F34" s="7"/>
      <c r="G34" s="19"/>
      <c r="H34" s="35"/>
      <c r="I34" s="35"/>
      <c r="J34" s="35">
        <f t="shared" si="1"/>
        <v>0</v>
      </c>
      <c r="K34" s="20"/>
      <c r="L34" s="7"/>
    </row>
    <row r="35" spans="1:12" s="9" customFormat="1" ht="19.5" hidden="1" thickBot="1" x14ac:dyDescent="0.35">
      <c r="A35" s="19"/>
      <c r="B35" s="17"/>
      <c r="C35" s="17"/>
      <c r="D35" s="17">
        <f t="shared" si="0"/>
        <v>0</v>
      </c>
      <c r="E35" s="18"/>
      <c r="F35" s="7"/>
      <c r="G35" s="19"/>
      <c r="H35" s="35"/>
      <c r="I35" s="35"/>
      <c r="J35" s="35">
        <f t="shared" si="1"/>
        <v>0</v>
      </c>
      <c r="K35" s="20"/>
      <c r="L35" s="7"/>
    </row>
    <row r="36" spans="1:12" s="9" customFormat="1" ht="19.5" hidden="1" thickBot="1" x14ac:dyDescent="0.35">
      <c r="A36" s="19"/>
      <c r="B36" s="17"/>
      <c r="C36" s="17"/>
      <c r="D36" s="17">
        <f t="shared" si="0"/>
        <v>0</v>
      </c>
      <c r="E36" s="18"/>
      <c r="F36" s="7"/>
      <c r="G36" s="19"/>
      <c r="H36" s="35"/>
      <c r="I36" s="35"/>
      <c r="J36" s="35">
        <f t="shared" si="1"/>
        <v>0</v>
      </c>
      <c r="K36" s="20"/>
      <c r="L36" s="7"/>
    </row>
    <row r="37" spans="1:12" s="9" customFormat="1" ht="19.5" hidden="1" thickBot="1" x14ac:dyDescent="0.35">
      <c r="A37" s="19"/>
      <c r="B37" s="17"/>
      <c r="C37" s="17"/>
      <c r="D37" s="17">
        <f t="shared" si="0"/>
        <v>0</v>
      </c>
      <c r="E37" s="18"/>
      <c r="F37" s="7"/>
      <c r="G37" s="19"/>
      <c r="H37" s="35"/>
      <c r="I37" s="35"/>
      <c r="J37" s="35">
        <f t="shared" si="1"/>
        <v>0</v>
      </c>
      <c r="K37" s="20"/>
      <c r="L37" s="7"/>
    </row>
    <row r="38" spans="1:12" s="9" customFormat="1" ht="19.5" hidden="1" thickBot="1" x14ac:dyDescent="0.35">
      <c r="A38" s="19"/>
      <c r="B38" s="17"/>
      <c r="C38" s="17"/>
      <c r="D38" s="17">
        <f t="shared" si="0"/>
        <v>0</v>
      </c>
      <c r="E38" s="18"/>
      <c r="F38" s="7"/>
      <c r="G38" s="19"/>
      <c r="H38" s="35"/>
      <c r="I38" s="35"/>
      <c r="J38" s="35">
        <f t="shared" si="1"/>
        <v>0</v>
      </c>
      <c r="K38" s="20"/>
      <c r="L38" s="7"/>
    </row>
    <row r="39" spans="1:12" s="9" customFormat="1" ht="19.5" hidden="1" thickBot="1" x14ac:dyDescent="0.35">
      <c r="A39" s="19"/>
      <c r="B39" s="17"/>
      <c r="C39" s="17"/>
      <c r="D39" s="17">
        <f t="shared" si="0"/>
        <v>0</v>
      </c>
      <c r="E39" s="18"/>
      <c r="F39" s="7"/>
      <c r="G39" s="19"/>
      <c r="H39" s="35"/>
      <c r="I39" s="35"/>
      <c r="J39" s="35">
        <f t="shared" si="1"/>
        <v>0</v>
      </c>
      <c r="K39" s="20"/>
      <c r="L39" s="7"/>
    </row>
    <row r="40" spans="1:12" s="9" customFormat="1" ht="19.5" hidden="1" thickBot="1" x14ac:dyDescent="0.35">
      <c r="A40" s="19"/>
      <c r="B40" s="17"/>
      <c r="C40" s="17"/>
      <c r="D40" s="17">
        <f t="shared" si="0"/>
        <v>0</v>
      </c>
      <c r="E40" s="18"/>
      <c r="F40" s="7"/>
      <c r="G40" s="19"/>
      <c r="H40" s="35"/>
      <c r="I40" s="35"/>
      <c r="J40" s="35">
        <f t="shared" si="1"/>
        <v>0</v>
      </c>
      <c r="K40" s="20"/>
      <c r="L40" s="7"/>
    </row>
    <row r="41" spans="1:12" s="9" customFormat="1" ht="19.5" hidden="1" thickBot="1" x14ac:dyDescent="0.35">
      <c r="A41" s="19"/>
      <c r="B41" s="17"/>
      <c r="C41" s="17"/>
      <c r="D41" s="17">
        <f t="shared" si="0"/>
        <v>0</v>
      </c>
      <c r="E41" s="18"/>
      <c r="F41" s="7"/>
      <c r="G41" s="19"/>
      <c r="H41" s="35"/>
      <c r="I41" s="35"/>
      <c r="J41" s="35">
        <f t="shared" si="1"/>
        <v>0</v>
      </c>
      <c r="K41" s="20"/>
      <c r="L41" s="7"/>
    </row>
    <row r="42" spans="1:12" s="9" customFormat="1" ht="19.5" hidden="1" thickBot="1" x14ac:dyDescent="0.35">
      <c r="A42" s="19"/>
      <c r="B42" s="17"/>
      <c r="C42" s="17"/>
      <c r="D42" s="17">
        <f t="shared" si="0"/>
        <v>0</v>
      </c>
      <c r="E42" s="18"/>
      <c r="F42" s="7"/>
      <c r="G42" s="19"/>
      <c r="H42" s="35"/>
      <c r="I42" s="35"/>
      <c r="J42" s="35">
        <f t="shared" si="1"/>
        <v>0</v>
      </c>
      <c r="K42" s="20"/>
      <c r="L42" s="7"/>
    </row>
    <row r="43" spans="1:12" s="9" customFormat="1" ht="19.5" hidden="1" thickBot="1" x14ac:dyDescent="0.35">
      <c r="A43" s="19"/>
      <c r="B43" s="17"/>
      <c r="C43" s="17"/>
      <c r="D43" s="17">
        <f t="shared" si="0"/>
        <v>0</v>
      </c>
      <c r="E43" s="18"/>
      <c r="F43" s="7"/>
      <c r="G43" s="19"/>
      <c r="H43" s="35"/>
      <c r="I43" s="35"/>
      <c r="J43" s="35">
        <f t="shared" si="1"/>
        <v>0</v>
      </c>
      <c r="K43" s="20"/>
      <c r="L43" s="7"/>
    </row>
    <row r="44" spans="1:12" s="9" customFormat="1" ht="19.5" hidden="1" thickBot="1" x14ac:dyDescent="0.35">
      <c r="A44" s="19"/>
      <c r="B44" s="17"/>
      <c r="C44" s="17"/>
      <c r="D44" s="17">
        <f t="shared" si="0"/>
        <v>0</v>
      </c>
      <c r="E44" s="18"/>
      <c r="F44" s="7"/>
      <c r="G44" s="19"/>
      <c r="H44" s="35"/>
      <c r="I44" s="35"/>
      <c r="J44" s="35">
        <f t="shared" si="1"/>
        <v>0</v>
      </c>
      <c r="K44" s="20"/>
      <c r="L44" s="7"/>
    </row>
    <row r="45" spans="1:12" s="9" customFormat="1" ht="19.5" hidden="1" thickBot="1" x14ac:dyDescent="0.35">
      <c r="A45" s="19"/>
      <c r="B45" s="17"/>
      <c r="C45" s="17"/>
      <c r="D45" s="17">
        <f t="shared" si="0"/>
        <v>0</v>
      </c>
      <c r="E45" s="18"/>
      <c r="F45" s="7"/>
      <c r="G45" s="19"/>
      <c r="H45" s="35"/>
      <c r="I45" s="35"/>
      <c r="J45" s="35">
        <f t="shared" si="1"/>
        <v>0</v>
      </c>
      <c r="K45" s="20"/>
      <c r="L45" s="7"/>
    </row>
    <row r="46" spans="1:12" s="9" customFormat="1" ht="19.5" hidden="1" thickBot="1" x14ac:dyDescent="0.35">
      <c r="A46" s="19"/>
      <c r="B46" s="17"/>
      <c r="C46" s="17"/>
      <c r="D46" s="17">
        <f t="shared" si="0"/>
        <v>0</v>
      </c>
      <c r="E46" s="18"/>
      <c r="F46" s="7"/>
      <c r="G46" s="19"/>
      <c r="H46" s="35"/>
      <c r="I46" s="35"/>
      <c r="J46" s="35">
        <f t="shared" si="1"/>
        <v>0</v>
      </c>
      <c r="K46" s="20"/>
      <c r="L46" s="7"/>
    </row>
    <row r="47" spans="1:12" s="9" customFormat="1" ht="19.5" hidden="1" thickBot="1" x14ac:dyDescent="0.35">
      <c r="A47" s="19"/>
      <c r="B47" s="17"/>
      <c r="C47" s="17"/>
      <c r="D47" s="17">
        <f t="shared" si="0"/>
        <v>0</v>
      </c>
      <c r="E47" s="18"/>
      <c r="F47" s="7"/>
      <c r="G47" s="19"/>
      <c r="H47" s="35"/>
      <c r="I47" s="35"/>
      <c r="J47" s="35">
        <f t="shared" si="1"/>
        <v>0</v>
      </c>
      <c r="K47" s="20"/>
      <c r="L47" s="7"/>
    </row>
    <row r="48" spans="1:12" s="9" customFormat="1" ht="19.5" hidden="1" thickBot="1" x14ac:dyDescent="0.35">
      <c r="A48" s="19"/>
      <c r="B48" s="17"/>
      <c r="C48" s="17"/>
      <c r="D48" s="17">
        <f t="shared" si="0"/>
        <v>0</v>
      </c>
      <c r="E48" s="18"/>
      <c r="F48" s="7"/>
      <c r="G48" s="19"/>
      <c r="H48" s="35"/>
      <c r="I48" s="35"/>
      <c r="J48" s="35">
        <f t="shared" si="1"/>
        <v>0</v>
      </c>
      <c r="K48" s="20"/>
      <c r="L48" s="7"/>
    </row>
    <row r="49" spans="1:12" s="9" customFormat="1" ht="19.5" hidden="1" thickBot="1" x14ac:dyDescent="0.35">
      <c r="A49" s="19"/>
      <c r="B49" s="17"/>
      <c r="C49" s="17"/>
      <c r="D49" s="17">
        <f t="shared" si="0"/>
        <v>0</v>
      </c>
      <c r="E49" s="18"/>
      <c r="F49" s="7"/>
      <c r="G49" s="19"/>
      <c r="H49" s="35"/>
      <c r="I49" s="35"/>
      <c r="J49" s="35">
        <f t="shared" si="1"/>
        <v>0</v>
      </c>
      <c r="K49" s="20"/>
      <c r="L49" s="7"/>
    </row>
    <row r="50" spans="1:12" s="9" customFormat="1" ht="19.5" hidden="1" thickBot="1" x14ac:dyDescent="0.35">
      <c r="A50" s="19"/>
      <c r="B50" s="17"/>
      <c r="C50" s="17"/>
      <c r="D50" s="17">
        <f t="shared" si="0"/>
        <v>0</v>
      </c>
      <c r="E50" s="18"/>
      <c r="F50" s="7"/>
      <c r="G50" s="19"/>
      <c r="H50" s="35"/>
      <c r="I50" s="35"/>
      <c r="J50" s="35">
        <f t="shared" si="1"/>
        <v>0</v>
      </c>
      <c r="K50" s="20"/>
      <c r="L50" s="7"/>
    </row>
    <row r="51" spans="1:12" s="9" customFormat="1" ht="19.5" hidden="1" thickBot="1" x14ac:dyDescent="0.35">
      <c r="A51" s="19"/>
      <c r="B51" s="17"/>
      <c r="C51" s="17"/>
      <c r="D51" s="17">
        <f t="shared" si="0"/>
        <v>0</v>
      </c>
      <c r="E51" s="18"/>
      <c r="F51" s="7"/>
      <c r="G51" s="19"/>
      <c r="H51" s="35"/>
      <c r="I51" s="35"/>
      <c r="J51" s="35">
        <f t="shared" si="1"/>
        <v>0</v>
      </c>
      <c r="K51" s="20"/>
      <c r="L51" s="7"/>
    </row>
    <row r="52" spans="1:12" s="9" customFormat="1" ht="19.5" hidden="1" thickBot="1" x14ac:dyDescent="0.35">
      <c r="A52" s="19"/>
      <c r="B52" s="17"/>
      <c r="C52" s="17"/>
      <c r="D52" s="17">
        <f t="shared" si="0"/>
        <v>0</v>
      </c>
      <c r="E52" s="18"/>
      <c r="F52" s="7"/>
      <c r="G52" s="19"/>
      <c r="H52" s="35"/>
      <c r="I52" s="35"/>
      <c r="J52" s="35">
        <f t="shared" si="1"/>
        <v>0</v>
      </c>
      <c r="K52" s="20"/>
      <c r="L52" s="7"/>
    </row>
    <row r="53" spans="1:12" s="9" customFormat="1" ht="19.5" hidden="1" thickBot="1" x14ac:dyDescent="0.35">
      <c r="A53" s="19"/>
      <c r="B53" s="17"/>
      <c r="C53" s="17"/>
      <c r="D53" s="17">
        <f t="shared" si="0"/>
        <v>0</v>
      </c>
      <c r="E53" s="18"/>
      <c r="F53" s="7"/>
      <c r="G53" s="19"/>
      <c r="H53" s="35"/>
      <c r="I53" s="35"/>
      <c r="J53" s="35">
        <f t="shared" si="1"/>
        <v>0</v>
      </c>
      <c r="K53" s="20"/>
      <c r="L53" s="7"/>
    </row>
    <row r="54" spans="1:12" s="9" customFormat="1" ht="19.5" hidden="1" thickBot="1" x14ac:dyDescent="0.35">
      <c r="A54" s="19"/>
      <c r="B54" s="17"/>
      <c r="C54" s="17"/>
      <c r="D54" s="17">
        <f t="shared" si="0"/>
        <v>0</v>
      </c>
      <c r="E54" s="18"/>
      <c r="F54" s="7"/>
      <c r="G54" s="19"/>
      <c r="H54" s="35"/>
      <c r="I54" s="35"/>
      <c r="J54" s="35">
        <f t="shared" si="1"/>
        <v>0</v>
      </c>
      <c r="K54" s="20"/>
      <c r="L54" s="7"/>
    </row>
    <row r="55" spans="1:12" s="9" customFormat="1" ht="19.5" hidden="1" thickBot="1" x14ac:dyDescent="0.35">
      <c r="A55" s="19"/>
      <c r="B55" s="17"/>
      <c r="C55" s="17"/>
      <c r="D55" s="17">
        <f t="shared" si="0"/>
        <v>0</v>
      </c>
      <c r="E55" s="18"/>
      <c r="F55" s="7"/>
      <c r="G55" s="19"/>
      <c r="H55" s="35"/>
      <c r="I55" s="35"/>
      <c r="J55" s="35">
        <f t="shared" si="1"/>
        <v>0</v>
      </c>
      <c r="K55" s="20"/>
      <c r="L55" s="7"/>
    </row>
    <row r="56" spans="1:12" s="9" customFormat="1" ht="19.5" hidden="1" thickBot="1" x14ac:dyDescent="0.35">
      <c r="A56" s="19"/>
      <c r="B56" s="17"/>
      <c r="C56" s="17"/>
      <c r="D56" s="17">
        <f t="shared" si="0"/>
        <v>0</v>
      </c>
      <c r="E56" s="18"/>
      <c r="F56" s="7"/>
      <c r="G56" s="19"/>
      <c r="H56" s="35"/>
      <c r="I56" s="35"/>
      <c r="J56" s="35">
        <f t="shared" si="1"/>
        <v>0</v>
      </c>
      <c r="K56" s="20"/>
      <c r="L56" s="7"/>
    </row>
    <row r="57" spans="1:12" s="9" customFormat="1" ht="19.5" hidden="1" thickBot="1" x14ac:dyDescent="0.35">
      <c r="A57" s="19"/>
      <c r="B57" s="17"/>
      <c r="C57" s="17"/>
      <c r="D57" s="17">
        <f t="shared" si="0"/>
        <v>0</v>
      </c>
      <c r="E57" s="18"/>
      <c r="F57" s="7"/>
      <c r="G57" s="19"/>
      <c r="H57" s="35"/>
      <c r="I57" s="35"/>
      <c r="J57" s="35">
        <f t="shared" si="1"/>
        <v>0</v>
      </c>
      <c r="K57" s="20"/>
      <c r="L57" s="7"/>
    </row>
    <row r="58" spans="1:12" s="9" customFormat="1" ht="19.5" hidden="1" thickBot="1" x14ac:dyDescent="0.35">
      <c r="A58" s="19"/>
      <c r="B58" s="17"/>
      <c r="C58" s="17"/>
      <c r="D58" s="17">
        <f t="shared" si="0"/>
        <v>0</v>
      </c>
      <c r="E58" s="18"/>
      <c r="F58" s="7"/>
      <c r="G58" s="19"/>
      <c r="H58" s="35"/>
      <c r="I58" s="35"/>
      <c r="J58" s="35">
        <f t="shared" si="1"/>
        <v>0</v>
      </c>
      <c r="K58" s="20"/>
      <c r="L58" s="7"/>
    </row>
    <row r="59" spans="1:12" s="9" customFormat="1" ht="19.5" hidden="1" thickBot="1" x14ac:dyDescent="0.35">
      <c r="A59" s="19"/>
      <c r="B59" s="17"/>
      <c r="C59" s="17"/>
      <c r="D59" s="17">
        <f t="shared" si="0"/>
        <v>0</v>
      </c>
      <c r="E59" s="18"/>
      <c r="F59" s="7"/>
      <c r="G59" s="19"/>
      <c r="H59" s="35"/>
      <c r="I59" s="35"/>
      <c r="J59" s="35">
        <f t="shared" si="1"/>
        <v>0</v>
      </c>
      <c r="K59" s="20"/>
      <c r="L59" s="7"/>
    </row>
    <row r="60" spans="1:12" s="9" customFormat="1" ht="19.5" hidden="1" thickBot="1" x14ac:dyDescent="0.35">
      <c r="A60" s="19"/>
      <c r="B60" s="17"/>
      <c r="C60" s="17"/>
      <c r="D60" s="17">
        <f t="shared" si="0"/>
        <v>0</v>
      </c>
      <c r="E60" s="18"/>
      <c r="F60" s="7"/>
      <c r="G60" s="19"/>
      <c r="H60" s="35"/>
      <c r="I60" s="35"/>
      <c r="J60" s="35">
        <f t="shared" si="1"/>
        <v>0</v>
      </c>
      <c r="K60" s="20"/>
      <c r="L60" s="7"/>
    </row>
    <row r="61" spans="1:12" s="9" customFormat="1" ht="19.5" hidden="1" thickBot="1" x14ac:dyDescent="0.35">
      <c r="A61" s="19"/>
      <c r="B61" s="17"/>
      <c r="C61" s="17"/>
      <c r="D61" s="17">
        <f t="shared" si="0"/>
        <v>0</v>
      </c>
      <c r="E61" s="18"/>
      <c r="F61" s="7"/>
      <c r="G61" s="19"/>
      <c r="H61" s="35"/>
      <c r="I61" s="35"/>
      <c r="J61" s="35">
        <f t="shared" si="1"/>
        <v>0</v>
      </c>
      <c r="K61" s="20"/>
      <c r="L61" s="7"/>
    </row>
    <row r="62" spans="1:12" s="9" customFormat="1" ht="19.5" hidden="1" thickBot="1" x14ac:dyDescent="0.35">
      <c r="A62" s="19"/>
      <c r="B62" s="17"/>
      <c r="C62" s="17"/>
      <c r="D62" s="17">
        <f t="shared" si="0"/>
        <v>0</v>
      </c>
      <c r="E62" s="18"/>
      <c r="F62" s="7"/>
      <c r="G62" s="19"/>
      <c r="H62" s="35"/>
      <c r="I62" s="35"/>
      <c r="J62" s="35">
        <f t="shared" si="1"/>
        <v>0</v>
      </c>
      <c r="K62" s="20"/>
      <c r="L62" s="7"/>
    </row>
    <row r="63" spans="1:12" s="9" customFormat="1" ht="19.5" hidden="1" thickBot="1" x14ac:dyDescent="0.35">
      <c r="A63" s="19"/>
      <c r="B63" s="17"/>
      <c r="C63" s="17"/>
      <c r="D63" s="17">
        <f t="shared" si="0"/>
        <v>0</v>
      </c>
      <c r="E63" s="18"/>
      <c r="F63" s="7"/>
      <c r="G63" s="19"/>
      <c r="H63" s="35"/>
      <c r="I63" s="35"/>
      <c r="J63" s="35">
        <f t="shared" si="1"/>
        <v>0</v>
      </c>
      <c r="K63" s="20"/>
      <c r="L63" s="7"/>
    </row>
    <row r="64" spans="1:12" s="9" customFormat="1" ht="19.5" hidden="1" thickBot="1" x14ac:dyDescent="0.35">
      <c r="A64" s="19"/>
      <c r="B64" s="17"/>
      <c r="C64" s="17"/>
      <c r="D64" s="17">
        <f t="shared" si="0"/>
        <v>0</v>
      </c>
      <c r="E64" s="18"/>
      <c r="F64" s="7"/>
      <c r="G64" s="19"/>
      <c r="H64" s="35"/>
      <c r="I64" s="35"/>
      <c r="J64" s="35">
        <f t="shared" si="1"/>
        <v>0</v>
      </c>
      <c r="K64" s="20"/>
      <c r="L64" s="7"/>
    </row>
    <row r="65" spans="1:12" s="9" customFormat="1" ht="19.5" hidden="1" thickBot="1" x14ac:dyDescent="0.35">
      <c r="A65" s="19"/>
      <c r="B65" s="17"/>
      <c r="C65" s="17"/>
      <c r="D65" s="17">
        <f t="shared" si="0"/>
        <v>0</v>
      </c>
      <c r="E65" s="18"/>
      <c r="F65" s="7"/>
      <c r="G65" s="19"/>
      <c r="H65" s="35"/>
      <c r="I65" s="35"/>
      <c r="J65" s="35">
        <f t="shared" si="1"/>
        <v>0</v>
      </c>
      <c r="K65" s="20"/>
      <c r="L65" s="7"/>
    </row>
    <row r="66" spans="1:12" s="9" customFormat="1" ht="19.5" hidden="1" thickBot="1" x14ac:dyDescent="0.35">
      <c r="A66" s="19"/>
      <c r="B66" s="17"/>
      <c r="C66" s="17"/>
      <c r="D66" s="17">
        <f t="shared" si="0"/>
        <v>0</v>
      </c>
      <c r="E66" s="18"/>
      <c r="F66" s="7"/>
      <c r="G66" s="19"/>
      <c r="H66" s="35"/>
      <c r="I66" s="35"/>
      <c r="J66" s="35">
        <f t="shared" si="1"/>
        <v>0</v>
      </c>
      <c r="K66" s="20"/>
      <c r="L66" s="7"/>
    </row>
    <row r="67" spans="1:12" s="9" customFormat="1" ht="19.5" hidden="1" thickBot="1" x14ac:dyDescent="0.35">
      <c r="A67" s="19"/>
      <c r="B67" s="17"/>
      <c r="C67" s="17"/>
      <c r="D67" s="17">
        <f t="shared" si="0"/>
        <v>0</v>
      </c>
      <c r="E67" s="18"/>
      <c r="F67" s="7"/>
      <c r="G67" s="19"/>
      <c r="H67" s="35"/>
      <c r="I67" s="35"/>
      <c r="J67" s="35">
        <f t="shared" si="1"/>
        <v>0</v>
      </c>
      <c r="K67" s="20"/>
      <c r="L67" s="7"/>
    </row>
    <row r="68" spans="1:12" s="9" customFormat="1" ht="19.5" hidden="1" thickBot="1" x14ac:dyDescent="0.35">
      <c r="A68" s="19"/>
      <c r="B68" s="17"/>
      <c r="C68" s="17"/>
      <c r="D68" s="17">
        <f t="shared" si="0"/>
        <v>0</v>
      </c>
      <c r="E68" s="18"/>
      <c r="F68" s="7"/>
      <c r="G68" s="19"/>
      <c r="H68" s="35"/>
      <c r="I68" s="35"/>
      <c r="J68" s="35">
        <f t="shared" si="1"/>
        <v>0</v>
      </c>
      <c r="K68" s="20"/>
      <c r="L68" s="7"/>
    </row>
    <row r="69" spans="1:12" s="9" customFormat="1" ht="19.5" hidden="1" thickBot="1" x14ac:dyDescent="0.35">
      <c r="A69" s="19"/>
      <c r="B69" s="17"/>
      <c r="C69" s="17"/>
      <c r="D69" s="17">
        <f t="shared" si="0"/>
        <v>0</v>
      </c>
      <c r="E69" s="18"/>
      <c r="F69" s="7"/>
      <c r="G69" s="19"/>
      <c r="H69" s="35"/>
      <c r="I69" s="35"/>
      <c r="J69" s="35">
        <f t="shared" si="1"/>
        <v>0</v>
      </c>
      <c r="K69" s="20"/>
      <c r="L69" s="7"/>
    </row>
    <row r="70" spans="1:12" s="9" customFormat="1" ht="19.5" hidden="1" thickBot="1" x14ac:dyDescent="0.35">
      <c r="A70" s="19"/>
      <c r="B70" s="17"/>
      <c r="C70" s="17"/>
      <c r="D70" s="17">
        <f t="shared" si="0"/>
        <v>0</v>
      </c>
      <c r="E70" s="18"/>
      <c r="F70" s="7"/>
      <c r="G70" s="19"/>
      <c r="H70" s="35"/>
      <c r="I70" s="35"/>
      <c r="J70" s="35">
        <f t="shared" si="1"/>
        <v>0</v>
      </c>
      <c r="K70" s="20"/>
      <c r="L70" s="7"/>
    </row>
    <row r="71" spans="1:12" s="9" customFormat="1" ht="19.5" hidden="1" thickBot="1" x14ac:dyDescent="0.35">
      <c r="A71" s="19"/>
      <c r="B71" s="17"/>
      <c r="C71" s="17"/>
      <c r="D71" s="17">
        <f t="shared" ref="D71:D134" si="2">D70+B71-C71</f>
        <v>0</v>
      </c>
      <c r="E71" s="18"/>
      <c r="F71" s="7"/>
      <c r="G71" s="19"/>
      <c r="H71" s="35"/>
      <c r="I71" s="35"/>
      <c r="J71" s="35">
        <f t="shared" si="1"/>
        <v>0</v>
      </c>
      <c r="K71" s="20"/>
      <c r="L71" s="7"/>
    </row>
    <row r="72" spans="1:12" s="9" customFormat="1" ht="19.5" hidden="1" thickBot="1" x14ac:dyDescent="0.35">
      <c r="A72" s="19"/>
      <c r="B72" s="17"/>
      <c r="C72" s="17"/>
      <c r="D72" s="17">
        <f t="shared" si="2"/>
        <v>0</v>
      </c>
      <c r="E72" s="18"/>
      <c r="F72" s="7"/>
      <c r="G72" s="19"/>
      <c r="H72" s="35"/>
      <c r="I72" s="35"/>
      <c r="J72" s="35">
        <f t="shared" ref="J72:J135" si="3">J71+H72-I72</f>
        <v>0</v>
      </c>
      <c r="K72" s="20"/>
      <c r="L72" s="7"/>
    </row>
    <row r="73" spans="1:12" s="9" customFormat="1" ht="19.5" hidden="1" thickBot="1" x14ac:dyDescent="0.35">
      <c r="A73" s="19"/>
      <c r="B73" s="17"/>
      <c r="C73" s="17"/>
      <c r="D73" s="17">
        <f t="shared" si="2"/>
        <v>0</v>
      </c>
      <c r="E73" s="18"/>
      <c r="F73" s="7"/>
      <c r="G73" s="19"/>
      <c r="H73" s="35"/>
      <c r="I73" s="35"/>
      <c r="J73" s="35">
        <f t="shared" si="3"/>
        <v>0</v>
      </c>
      <c r="K73" s="20"/>
      <c r="L73" s="7"/>
    </row>
    <row r="74" spans="1:12" s="9" customFormat="1" ht="19.5" hidden="1" thickBot="1" x14ac:dyDescent="0.35">
      <c r="A74" s="19"/>
      <c r="B74" s="17"/>
      <c r="C74" s="17"/>
      <c r="D74" s="17">
        <f t="shared" si="2"/>
        <v>0</v>
      </c>
      <c r="E74" s="18"/>
      <c r="F74" s="7"/>
      <c r="G74" s="19"/>
      <c r="H74" s="35"/>
      <c r="I74" s="35"/>
      <c r="J74" s="35">
        <f t="shared" si="3"/>
        <v>0</v>
      </c>
      <c r="K74" s="20"/>
      <c r="L74" s="7"/>
    </row>
    <row r="75" spans="1:12" s="9" customFormat="1" ht="19.5" hidden="1" thickBot="1" x14ac:dyDescent="0.35">
      <c r="A75" s="19"/>
      <c r="B75" s="17"/>
      <c r="C75" s="17"/>
      <c r="D75" s="17">
        <f t="shared" si="2"/>
        <v>0</v>
      </c>
      <c r="E75" s="18"/>
      <c r="F75" s="7"/>
      <c r="G75" s="19"/>
      <c r="H75" s="35"/>
      <c r="I75" s="35"/>
      <c r="J75" s="35">
        <f t="shared" si="3"/>
        <v>0</v>
      </c>
      <c r="K75" s="20"/>
      <c r="L75" s="7"/>
    </row>
    <row r="76" spans="1:12" s="9" customFormat="1" ht="19.5" hidden="1" thickBot="1" x14ac:dyDescent="0.35">
      <c r="A76" s="19"/>
      <c r="B76" s="17"/>
      <c r="C76" s="17"/>
      <c r="D76" s="17">
        <f t="shared" si="2"/>
        <v>0</v>
      </c>
      <c r="E76" s="18"/>
      <c r="F76" s="7"/>
      <c r="G76" s="19"/>
      <c r="H76" s="35"/>
      <c r="I76" s="35"/>
      <c r="J76" s="35">
        <f t="shared" si="3"/>
        <v>0</v>
      </c>
      <c r="K76" s="20"/>
      <c r="L76" s="7"/>
    </row>
    <row r="77" spans="1:12" s="9" customFormat="1" ht="19.5" hidden="1" thickBot="1" x14ac:dyDescent="0.35">
      <c r="A77" s="19"/>
      <c r="B77" s="17"/>
      <c r="C77" s="17"/>
      <c r="D77" s="17">
        <f t="shared" si="2"/>
        <v>0</v>
      </c>
      <c r="E77" s="18"/>
      <c r="F77" s="7"/>
      <c r="G77" s="19"/>
      <c r="H77" s="35"/>
      <c r="I77" s="35"/>
      <c r="J77" s="35">
        <f t="shared" si="3"/>
        <v>0</v>
      </c>
      <c r="K77" s="20"/>
      <c r="L77" s="7"/>
    </row>
    <row r="78" spans="1:12" s="9" customFormat="1" ht="19.5" hidden="1" thickBot="1" x14ac:dyDescent="0.35">
      <c r="A78" s="19"/>
      <c r="B78" s="17"/>
      <c r="C78" s="17"/>
      <c r="D78" s="17">
        <f t="shared" si="2"/>
        <v>0</v>
      </c>
      <c r="E78" s="18"/>
      <c r="F78" s="7"/>
      <c r="G78" s="19"/>
      <c r="H78" s="35"/>
      <c r="I78" s="35"/>
      <c r="J78" s="35">
        <f t="shared" si="3"/>
        <v>0</v>
      </c>
      <c r="K78" s="20"/>
      <c r="L78" s="7"/>
    </row>
    <row r="79" spans="1:12" s="9" customFormat="1" ht="19.5" hidden="1" thickBot="1" x14ac:dyDescent="0.35">
      <c r="A79" s="19"/>
      <c r="B79" s="17"/>
      <c r="C79" s="17"/>
      <c r="D79" s="17">
        <f t="shared" si="2"/>
        <v>0</v>
      </c>
      <c r="E79" s="18"/>
      <c r="F79" s="7"/>
      <c r="G79" s="19"/>
      <c r="H79" s="35"/>
      <c r="I79" s="35"/>
      <c r="J79" s="35">
        <f t="shared" si="3"/>
        <v>0</v>
      </c>
      <c r="K79" s="20"/>
      <c r="L79" s="7"/>
    </row>
    <row r="80" spans="1:12" s="9" customFormat="1" ht="19.5" hidden="1" thickBot="1" x14ac:dyDescent="0.35">
      <c r="A80" s="19"/>
      <c r="B80" s="17"/>
      <c r="C80" s="17"/>
      <c r="D80" s="17">
        <f t="shared" si="2"/>
        <v>0</v>
      </c>
      <c r="E80" s="18"/>
      <c r="F80" s="7"/>
      <c r="G80" s="19"/>
      <c r="H80" s="35"/>
      <c r="I80" s="35"/>
      <c r="J80" s="35">
        <f t="shared" si="3"/>
        <v>0</v>
      </c>
      <c r="K80" s="20"/>
      <c r="L80" s="7"/>
    </row>
    <row r="81" spans="1:12" s="9" customFormat="1" ht="19.5" hidden="1" thickBot="1" x14ac:dyDescent="0.35">
      <c r="A81" s="19"/>
      <c r="B81" s="17"/>
      <c r="C81" s="17"/>
      <c r="D81" s="17">
        <f t="shared" si="2"/>
        <v>0</v>
      </c>
      <c r="E81" s="18"/>
      <c r="F81" s="7"/>
      <c r="G81" s="19"/>
      <c r="H81" s="35"/>
      <c r="I81" s="35"/>
      <c r="J81" s="35">
        <f t="shared" si="3"/>
        <v>0</v>
      </c>
      <c r="K81" s="20"/>
      <c r="L81" s="7"/>
    </row>
    <row r="82" spans="1:12" s="9" customFormat="1" ht="19.5" hidden="1" thickBot="1" x14ac:dyDescent="0.35">
      <c r="A82" s="19"/>
      <c r="B82" s="17"/>
      <c r="C82" s="17"/>
      <c r="D82" s="17">
        <f t="shared" si="2"/>
        <v>0</v>
      </c>
      <c r="E82" s="18"/>
      <c r="F82" s="7"/>
      <c r="G82" s="19"/>
      <c r="H82" s="35"/>
      <c r="I82" s="35"/>
      <c r="J82" s="35">
        <f t="shared" si="3"/>
        <v>0</v>
      </c>
      <c r="K82" s="20"/>
      <c r="L82" s="7"/>
    </row>
    <row r="83" spans="1:12" s="9" customFormat="1" ht="19.5" hidden="1" thickBot="1" x14ac:dyDescent="0.35">
      <c r="A83" s="19"/>
      <c r="B83" s="17"/>
      <c r="C83" s="17"/>
      <c r="D83" s="17">
        <f t="shared" si="2"/>
        <v>0</v>
      </c>
      <c r="E83" s="18"/>
      <c r="F83" s="7"/>
      <c r="G83" s="19"/>
      <c r="H83" s="35"/>
      <c r="I83" s="35"/>
      <c r="J83" s="35">
        <f t="shared" si="3"/>
        <v>0</v>
      </c>
      <c r="K83" s="20"/>
      <c r="L83" s="7"/>
    </row>
    <row r="84" spans="1:12" s="9" customFormat="1" ht="19.5" hidden="1" thickBot="1" x14ac:dyDescent="0.35">
      <c r="A84" s="19"/>
      <c r="B84" s="17"/>
      <c r="C84" s="17"/>
      <c r="D84" s="17">
        <f t="shared" si="2"/>
        <v>0</v>
      </c>
      <c r="E84" s="18"/>
      <c r="F84" s="7"/>
      <c r="G84" s="19"/>
      <c r="H84" s="35"/>
      <c r="I84" s="35"/>
      <c r="J84" s="35">
        <f t="shared" si="3"/>
        <v>0</v>
      </c>
      <c r="K84" s="20"/>
      <c r="L84" s="7"/>
    </row>
    <row r="85" spans="1:12" s="9" customFormat="1" ht="19.5" hidden="1" thickBot="1" x14ac:dyDescent="0.35">
      <c r="A85" s="19"/>
      <c r="B85" s="17"/>
      <c r="C85" s="17"/>
      <c r="D85" s="17">
        <f t="shared" si="2"/>
        <v>0</v>
      </c>
      <c r="E85" s="18"/>
      <c r="F85" s="7"/>
      <c r="G85" s="19"/>
      <c r="H85" s="35"/>
      <c r="I85" s="35"/>
      <c r="J85" s="35">
        <f t="shared" si="3"/>
        <v>0</v>
      </c>
      <c r="K85" s="20"/>
      <c r="L85" s="7"/>
    </row>
    <row r="86" spans="1:12" s="9" customFormat="1" ht="19.5" hidden="1" thickBot="1" x14ac:dyDescent="0.35">
      <c r="A86" s="19"/>
      <c r="B86" s="17"/>
      <c r="C86" s="17"/>
      <c r="D86" s="17">
        <f t="shared" si="2"/>
        <v>0</v>
      </c>
      <c r="E86" s="18"/>
      <c r="F86" s="7"/>
      <c r="G86" s="19"/>
      <c r="H86" s="35"/>
      <c r="I86" s="35"/>
      <c r="J86" s="35">
        <f t="shared" si="3"/>
        <v>0</v>
      </c>
      <c r="K86" s="20"/>
      <c r="L86" s="7"/>
    </row>
    <row r="87" spans="1:12" s="9" customFormat="1" ht="19.5" hidden="1" thickBot="1" x14ac:dyDescent="0.35">
      <c r="A87" s="19"/>
      <c r="B87" s="17"/>
      <c r="C87" s="17"/>
      <c r="D87" s="17">
        <f t="shared" si="2"/>
        <v>0</v>
      </c>
      <c r="E87" s="18"/>
      <c r="F87" s="7"/>
      <c r="G87" s="19"/>
      <c r="H87" s="35"/>
      <c r="I87" s="35"/>
      <c r="J87" s="35">
        <f t="shared" si="3"/>
        <v>0</v>
      </c>
      <c r="K87" s="20"/>
      <c r="L87" s="7"/>
    </row>
    <row r="88" spans="1:12" s="9" customFormat="1" ht="19.5" hidden="1" thickBot="1" x14ac:dyDescent="0.35">
      <c r="A88" s="19"/>
      <c r="B88" s="17"/>
      <c r="C88" s="17"/>
      <c r="D88" s="17">
        <f t="shared" si="2"/>
        <v>0</v>
      </c>
      <c r="E88" s="18"/>
      <c r="F88" s="7"/>
      <c r="G88" s="19"/>
      <c r="H88" s="35"/>
      <c r="I88" s="35"/>
      <c r="J88" s="35">
        <f t="shared" si="3"/>
        <v>0</v>
      </c>
      <c r="K88" s="20"/>
      <c r="L88" s="7"/>
    </row>
    <row r="89" spans="1:12" s="9" customFormat="1" ht="19.5" hidden="1" thickBot="1" x14ac:dyDescent="0.35">
      <c r="A89" s="19"/>
      <c r="B89" s="17"/>
      <c r="C89" s="17"/>
      <c r="D89" s="17">
        <f t="shared" si="2"/>
        <v>0</v>
      </c>
      <c r="E89" s="18"/>
      <c r="F89" s="7"/>
      <c r="G89" s="19"/>
      <c r="H89" s="35"/>
      <c r="I89" s="35"/>
      <c r="J89" s="35">
        <f t="shared" si="3"/>
        <v>0</v>
      </c>
      <c r="K89" s="20"/>
      <c r="L89" s="7"/>
    </row>
    <row r="90" spans="1:12" s="9" customFormat="1" ht="19.5" hidden="1" thickBot="1" x14ac:dyDescent="0.35">
      <c r="A90" s="19"/>
      <c r="B90" s="17"/>
      <c r="C90" s="17"/>
      <c r="D90" s="17">
        <f t="shared" si="2"/>
        <v>0</v>
      </c>
      <c r="E90" s="18"/>
      <c r="F90" s="7"/>
      <c r="G90" s="19"/>
      <c r="H90" s="35"/>
      <c r="I90" s="35"/>
      <c r="J90" s="35">
        <f t="shared" si="3"/>
        <v>0</v>
      </c>
      <c r="K90" s="20"/>
      <c r="L90" s="7"/>
    </row>
    <row r="91" spans="1:12" s="9" customFormat="1" ht="19.5" hidden="1" thickBot="1" x14ac:dyDescent="0.35">
      <c r="A91" s="19"/>
      <c r="B91" s="17"/>
      <c r="C91" s="17"/>
      <c r="D91" s="17">
        <f t="shared" si="2"/>
        <v>0</v>
      </c>
      <c r="E91" s="18"/>
      <c r="F91" s="7"/>
      <c r="G91" s="19"/>
      <c r="H91" s="35"/>
      <c r="I91" s="35"/>
      <c r="J91" s="35">
        <f t="shared" si="3"/>
        <v>0</v>
      </c>
      <c r="K91" s="20"/>
      <c r="L91" s="7"/>
    </row>
    <row r="92" spans="1:12" s="9" customFormat="1" ht="19.5" hidden="1" thickBot="1" x14ac:dyDescent="0.35">
      <c r="A92" s="19"/>
      <c r="B92" s="17"/>
      <c r="C92" s="17"/>
      <c r="D92" s="17">
        <f t="shared" si="2"/>
        <v>0</v>
      </c>
      <c r="E92" s="18"/>
      <c r="F92" s="7"/>
      <c r="G92" s="19"/>
      <c r="H92" s="35"/>
      <c r="I92" s="35"/>
      <c r="J92" s="35">
        <f t="shared" si="3"/>
        <v>0</v>
      </c>
      <c r="K92" s="20"/>
      <c r="L92" s="7"/>
    </row>
    <row r="93" spans="1:12" s="9" customFormat="1" ht="19.5" hidden="1" thickBot="1" x14ac:dyDescent="0.35">
      <c r="A93" s="19"/>
      <c r="B93" s="17"/>
      <c r="C93" s="17"/>
      <c r="D93" s="17">
        <f t="shared" si="2"/>
        <v>0</v>
      </c>
      <c r="E93" s="18"/>
      <c r="F93" s="7"/>
      <c r="G93" s="19"/>
      <c r="H93" s="35"/>
      <c r="I93" s="35"/>
      <c r="J93" s="35">
        <f t="shared" si="3"/>
        <v>0</v>
      </c>
      <c r="K93" s="20"/>
      <c r="L93" s="7"/>
    </row>
    <row r="94" spans="1:12" s="9" customFormat="1" ht="19.5" hidden="1" thickBot="1" x14ac:dyDescent="0.35">
      <c r="A94" s="19"/>
      <c r="B94" s="17"/>
      <c r="C94" s="17"/>
      <c r="D94" s="17">
        <f t="shared" si="2"/>
        <v>0</v>
      </c>
      <c r="E94" s="18"/>
      <c r="F94" s="7"/>
      <c r="G94" s="19"/>
      <c r="H94" s="35"/>
      <c r="I94" s="35"/>
      <c r="J94" s="35">
        <f t="shared" si="3"/>
        <v>0</v>
      </c>
      <c r="K94" s="20"/>
      <c r="L94" s="7"/>
    </row>
    <row r="95" spans="1:12" s="9" customFormat="1" ht="19.5" hidden="1" thickBot="1" x14ac:dyDescent="0.35">
      <c r="A95" s="19"/>
      <c r="B95" s="17"/>
      <c r="C95" s="17"/>
      <c r="D95" s="17">
        <f t="shared" si="2"/>
        <v>0</v>
      </c>
      <c r="E95" s="18"/>
      <c r="F95" s="7"/>
      <c r="G95" s="19"/>
      <c r="H95" s="35"/>
      <c r="I95" s="35"/>
      <c r="J95" s="35">
        <f t="shared" si="3"/>
        <v>0</v>
      </c>
      <c r="K95" s="20"/>
      <c r="L95" s="7"/>
    </row>
    <row r="96" spans="1:12" s="9" customFormat="1" ht="19.5" hidden="1" thickBot="1" x14ac:dyDescent="0.35">
      <c r="A96" s="19"/>
      <c r="B96" s="17"/>
      <c r="C96" s="17"/>
      <c r="D96" s="17">
        <f t="shared" si="2"/>
        <v>0</v>
      </c>
      <c r="E96" s="18"/>
      <c r="F96" s="7"/>
      <c r="G96" s="19"/>
      <c r="H96" s="35"/>
      <c r="I96" s="35"/>
      <c r="J96" s="35">
        <f t="shared" si="3"/>
        <v>0</v>
      </c>
      <c r="K96" s="20"/>
      <c r="L96" s="7"/>
    </row>
    <row r="97" spans="1:12" s="9" customFormat="1" ht="19.5" hidden="1" thickBot="1" x14ac:dyDescent="0.35">
      <c r="A97" s="19"/>
      <c r="B97" s="17"/>
      <c r="C97" s="17"/>
      <c r="D97" s="17">
        <f t="shared" si="2"/>
        <v>0</v>
      </c>
      <c r="E97" s="18"/>
      <c r="F97" s="7"/>
      <c r="G97" s="19"/>
      <c r="H97" s="35"/>
      <c r="I97" s="35"/>
      <c r="J97" s="35">
        <f t="shared" si="3"/>
        <v>0</v>
      </c>
      <c r="K97" s="20"/>
      <c r="L97" s="7"/>
    </row>
    <row r="98" spans="1:12" s="9" customFormat="1" ht="19.5" hidden="1" thickBot="1" x14ac:dyDescent="0.35">
      <c r="A98" s="19"/>
      <c r="B98" s="17"/>
      <c r="C98" s="17"/>
      <c r="D98" s="17">
        <f t="shared" si="2"/>
        <v>0</v>
      </c>
      <c r="E98" s="18"/>
      <c r="F98" s="7"/>
      <c r="G98" s="19"/>
      <c r="H98" s="35"/>
      <c r="I98" s="35"/>
      <c r="J98" s="35">
        <f t="shared" si="3"/>
        <v>0</v>
      </c>
      <c r="K98" s="20"/>
      <c r="L98" s="7"/>
    </row>
    <row r="99" spans="1:12" s="9" customFormat="1" ht="19.5" hidden="1" thickBot="1" x14ac:dyDescent="0.35">
      <c r="A99" s="19"/>
      <c r="B99" s="17"/>
      <c r="C99" s="17"/>
      <c r="D99" s="17">
        <f t="shared" si="2"/>
        <v>0</v>
      </c>
      <c r="E99" s="18"/>
      <c r="F99" s="7"/>
      <c r="G99" s="19"/>
      <c r="H99" s="35"/>
      <c r="I99" s="35"/>
      <c r="J99" s="35">
        <f t="shared" si="3"/>
        <v>0</v>
      </c>
      <c r="K99" s="20"/>
      <c r="L99" s="7"/>
    </row>
    <row r="100" spans="1:12" s="9" customFormat="1" ht="19.5" hidden="1" thickBot="1" x14ac:dyDescent="0.35">
      <c r="A100" s="19"/>
      <c r="B100" s="17"/>
      <c r="C100" s="17"/>
      <c r="D100" s="17">
        <f t="shared" si="2"/>
        <v>0</v>
      </c>
      <c r="E100" s="18"/>
      <c r="F100" s="7"/>
      <c r="G100" s="19"/>
      <c r="H100" s="35"/>
      <c r="I100" s="35"/>
      <c r="J100" s="35">
        <f t="shared" si="3"/>
        <v>0</v>
      </c>
      <c r="K100" s="20"/>
      <c r="L100" s="7"/>
    </row>
    <row r="101" spans="1:12" s="9" customFormat="1" ht="19.5" hidden="1" thickBot="1" x14ac:dyDescent="0.35">
      <c r="A101" s="19"/>
      <c r="B101" s="17"/>
      <c r="C101" s="17"/>
      <c r="D101" s="17">
        <f t="shared" si="2"/>
        <v>0</v>
      </c>
      <c r="E101" s="18"/>
      <c r="F101" s="7"/>
      <c r="G101" s="19"/>
      <c r="H101" s="35"/>
      <c r="I101" s="35"/>
      <c r="J101" s="35">
        <f t="shared" si="3"/>
        <v>0</v>
      </c>
      <c r="K101" s="20"/>
      <c r="L101" s="7"/>
    </row>
    <row r="102" spans="1:12" s="9" customFormat="1" ht="19.5" hidden="1" thickBot="1" x14ac:dyDescent="0.35">
      <c r="A102" s="19"/>
      <c r="B102" s="17"/>
      <c r="C102" s="17"/>
      <c r="D102" s="17">
        <f t="shared" si="2"/>
        <v>0</v>
      </c>
      <c r="E102" s="18"/>
      <c r="F102" s="7"/>
      <c r="G102" s="19"/>
      <c r="H102" s="35"/>
      <c r="I102" s="35"/>
      <c r="J102" s="35">
        <f t="shared" si="3"/>
        <v>0</v>
      </c>
      <c r="K102" s="20"/>
      <c r="L102" s="7"/>
    </row>
    <row r="103" spans="1:12" s="9" customFormat="1" ht="19.5" hidden="1" thickBot="1" x14ac:dyDescent="0.35">
      <c r="A103" s="19"/>
      <c r="B103" s="17"/>
      <c r="C103" s="17"/>
      <c r="D103" s="17">
        <f t="shared" si="2"/>
        <v>0</v>
      </c>
      <c r="E103" s="18"/>
      <c r="F103" s="7"/>
      <c r="G103" s="19"/>
      <c r="H103" s="35"/>
      <c r="I103" s="35"/>
      <c r="J103" s="35">
        <f t="shared" si="3"/>
        <v>0</v>
      </c>
      <c r="K103" s="20"/>
      <c r="L103" s="7"/>
    </row>
    <row r="104" spans="1:12" s="9" customFormat="1" ht="19.5" hidden="1" thickBot="1" x14ac:dyDescent="0.35">
      <c r="A104" s="19"/>
      <c r="B104" s="17"/>
      <c r="C104" s="17"/>
      <c r="D104" s="17">
        <f t="shared" si="2"/>
        <v>0</v>
      </c>
      <c r="E104" s="18"/>
      <c r="F104" s="7"/>
      <c r="G104" s="19"/>
      <c r="H104" s="35"/>
      <c r="I104" s="35"/>
      <c r="J104" s="35">
        <f t="shared" si="3"/>
        <v>0</v>
      </c>
      <c r="K104" s="20"/>
      <c r="L104" s="7"/>
    </row>
    <row r="105" spans="1:12" s="9" customFormat="1" ht="19.5" hidden="1" thickBot="1" x14ac:dyDescent="0.35">
      <c r="A105" s="19"/>
      <c r="B105" s="17"/>
      <c r="C105" s="17"/>
      <c r="D105" s="17">
        <f t="shared" si="2"/>
        <v>0</v>
      </c>
      <c r="E105" s="18"/>
      <c r="F105" s="7"/>
      <c r="G105" s="19"/>
      <c r="H105" s="35"/>
      <c r="I105" s="35"/>
      <c r="J105" s="35">
        <f t="shared" si="3"/>
        <v>0</v>
      </c>
      <c r="K105" s="20"/>
      <c r="L105" s="7"/>
    </row>
    <row r="106" spans="1:12" s="9" customFormat="1" ht="19.5" hidden="1" thickBot="1" x14ac:dyDescent="0.35">
      <c r="A106" s="19"/>
      <c r="B106" s="17"/>
      <c r="C106" s="17"/>
      <c r="D106" s="17">
        <f t="shared" si="2"/>
        <v>0</v>
      </c>
      <c r="E106" s="18"/>
      <c r="F106" s="7"/>
      <c r="G106" s="19"/>
      <c r="H106" s="35"/>
      <c r="I106" s="35"/>
      <c r="J106" s="35">
        <f t="shared" si="3"/>
        <v>0</v>
      </c>
      <c r="K106" s="20"/>
      <c r="L106" s="7"/>
    </row>
    <row r="107" spans="1:12" s="9" customFormat="1" ht="19.5" hidden="1" thickBot="1" x14ac:dyDescent="0.35">
      <c r="A107" s="19"/>
      <c r="B107" s="17"/>
      <c r="C107" s="17"/>
      <c r="D107" s="17">
        <f t="shared" si="2"/>
        <v>0</v>
      </c>
      <c r="E107" s="18"/>
      <c r="F107" s="7"/>
      <c r="G107" s="19"/>
      <c r="H107" s="35"/>
      <c r="I107" s="35"/>
      <c r="J107" s="35">
        <f t="shared" si="3"/>
        <v>0</v>
      </c>
      <c r="K107" s="20"/>
      <c r="L107" s="7"/>
    </row>
    <row r="108" spans="1:12" s="9" customFormat="1" ht="19.5" hidden="1" thickBot="1" x14ac:dyDescent="0.35">
      <c r="A108" s="19"/>
      <c r="B108" s="17"/>
      <c r="C108" s="17"/>
      <c r="D108" s="17">
        <f t="shared" si="2"/>
        <v>0</v>
      </c>
      <c r="E108" s="18"/>
      <c r="F108" s="7"/>
      <c r="G108" s="19"/>
      <c r="H108" s="35"/>
      <c r="I108" s="35"/>
      <c r="J108" s="35">
        <f t="shared" si="3"/>
        <v>0</v>
      </c>
      <c r="K108" s="20"/>
      <c r="L108" s="7"/>
    </row>
    <row r="109" spans="1:12" s="9" customFormat="1" ht="19.5" hidden="1" thickBot="1" x14ac:dyDescent="0.35">
      <c r="A109" s="19"/>
      <c r="B109" s="17"/>
      <c r="C109" s="17"/>
      <c r="D109" s="17">
        <f t="shared" si="2"/>
        <v>0</v>
      </c>
      <c r="E109" s="18"/>
      <c r="F109" s="7"/>
      <c r="G109" s="19"/>
      <c r="H109" s="35"/>
      <c r="I109" s="35"/>
      <c r="J109" s="35">
        <f t="shared" si="3"/>
        <v>0</v>
      </c>
      <c r="K109" s="20"/>
      <c r="L109" s="7"/>
    </row>
    <row r="110" spans="1:12" s="9" customFormat="1" ht="19.5" hidden="1" thickBot="1" x14ac:dyDescent="0.35">
      <c r="A110" s="19"/>
      <c r="B110" s="17"/>
      <c r="C110" s="17"/>
      <c r="D110" s="17">
        <f t="shared" si="2"/>
        <v>0</v>
      </c>
      <c r="E110" s="18"/>
      <c r="F110" s="7"/>
      <c r="G110" s="19"/>
      <c r="H110" s="35"/>
      <c r="I110" s="35"/>
      <c r="J110" s="35">
        <f t="shared" si="3"/>
        <v>0</v>
      </c>
      <c r="K110" s="20"/>
      <c r="L110" s="7"/>
    </row>
    <row r="111" spans="1:12" s="9" customFormat="1" ht="19.5" hidden="1" thickBot="1" x14ac:dyDescent="0.35">
      <c r="A111" s="19"/>
      <c r="B111" s="17"/>
      <c r="C111" s="17"/>
      <c r="D111" s="17">
        <f t="shared" si="2"/>
        <v>0</v>
      </c>
      <c r="E111" s="18"/>
      <c r="F111" s="7"/>
      <c r="G111" s="19"/>
      <c r="H111" s="35"/>
      <c r="I111" s="35"/>
      <c r="J111" s="35">
        <f t="shared" si="3"/>
        <v>0</v>
      </c>
      <c r="K111" s="20"/>
      <c r="L111" s="7"/>
    </row>
    <row r="112" spans="1:12" s="9" customFormat="1" ht="19.5" hidden="1" thickBot="1" x14ac:dyDescent="0.35">
      <c r="A112" s="19"/>
      <c r="B112" s="17"/>
      <c r="C112" s="17"/>
      <c r="D112" s="17">
        <f t="shared" si="2"/>
        <v>0</v>
      </c>
      <c r="E112" s="18"/>
      <c r="F112" s="7"/>
      <c r="G112" s="19"/>
      <c r="H112" s="35"/>
      <c r="I112" s="35"/>
      <c r="J112" s="35">
        <f t="shared" si="3"/>
        <v>0</v>
      </c>
      <c r="K112" s="20"/>
      <c r="L112" s="7"/>
    </row>
    <row r="113" spans="1:12" s="9" customFormat="1" ht="19.5" hidden="1" thickBot="1" x14ac:dyDescent="0.35">
      <c r="A113" s="19"/>
      <c r="B113" s="17"/>
      <c r="C113" s="17"/>
      <c r="D113" s="17">
        <f t="shared" si="2"/>
        <v>0</v>
      </c>
      <c r="E113" s="18"/>
      <c r="F113" s="7"/>
      <c r="G113" s="19"/>
      <c r="H113" s="35"/>
      <c r="I113" s="35"/>
      <c r="J113" s="35">
        <f t="shared" si="3"/>
        <v>0</v>
      </c>
      <c r="K113" s="20"/>
      <c r="L113" s="7"/>
    </row>
    <row r="114" spans="1:12" s="9" customFormat="1" ht="19.5" hidden="1" thickBot="1" x14ac:dyDescent="0.35">
      <c r="A114" s="19"/>
      <c r="B114" s="17"/>
      <c r="C114" s="17"/>
      <c r="D114" s="17">
        <f t="shared" si="2"/>
        <v>0</v>
      </c>
      <c r="E114" s="18"/>
      <c r="F114" s="7"/>
      <c r="G114" s="19"/>
      <c r="H114" s="35"/>
      <c r="I114" s="35"/>
      <c r="J114" s="35">
        <f t="shared" si="3"/>
        <v>0</v>
      </c>
      <c r="K114" s="20"/>
      <c r="L114" s="7"/>
    </row>
    <row r="115" spans="1:12" s="9" customFormat="1" ht="19.5" hidden="1" thickBot="1" x14ac:dyDescent="0.35">
      <c r="A115" s="19"/>
      <c r="B115" s="17"/>
      <c r="C115" s="17"/>
      <c r="D115" s="17">
        <f t="shared" si="2"/>
        <v>0</v>
      </c>
      <c r="E115" s="18"/>
      <c r="F115" s="7"/>
      <c r="G115" s="19"/>
      <c r="H115" s="35"/>
      <c r="I115" s="35"/>
      <c r="J115" s="35">
        <f t="shared" si="3"/>
        <v>0</v>
      </c>
      <c r="K115" s="20"/>
      <c r="L115" s="7"/>
    </row>
    <row r="116" spans="1:12" s="9" customFormat="1" ht="19.5" hidden="1" thickBot="1" x14ac:dyDescent="0.35">
      <c r="A116" s="19"/>
      <c r="B116" s="17"/>
      <c r="C116" s="17"/>
      <c r="D116" s="17">
        <f t="shared" si="2"/>
        <v>0</v>
      </c>
      <c r="E116" s="18"/>
      <c r="F116" s="7"/>
      <c r="G116" s="19"/>
      <c r="H116" s="35"/>
      <c r="I116" s="35"/>
      <c r="J116" s="35">
        <f t="shared" si="3"/>
        <v>0</v>
      </c>
      <c r="K116" s="20"/>
      <c r="L116" s="7"/>
    </row>
    <row r="117" spans="1:12" s="9" customFormat="1" ht="19.5" hidden="1" thickBot="1" x14ac:dyDescent="0.35">
      <c r="A117" s="19"/>
      <c r="B117" s="17"/>
      <c r="C117" s="17"/>
      <c r="D117" s="17">
        <f t="shared" si="2"/>
        <v>0</v>
      </c>
      <c r="E117" s="18"/>
      <c r="F117" s="7"/>
      <c r="G117" s="19"/>
      <c r="H117" s="35"/>
      <c r="I117" s="35"/>
      <c r="J117" s="35">
        <f t="shared" si="3"/>
        <v>0</v>
      </c>
      <c r="K117" s="20"/>
      <c r="L117" s="7"/>
    </row>
    <row r="118" spans="1:12" s="9" customFormat="1" ht="19.5" hidden="1" thickBot="1" x14ac:dyDescent="0.35">
      <c r="A118" s="19"/>
      <c r="B118" s="17"/>
      <c r="C118" s="17"/>
      <c r="D118" s="17">
        <f t="shared" si="2"/>
        <v>0</v>
      </c>
      <c r="E118" s="18"/>
      <c r="F118" s="7"/>
      <c r="G118" s="19"/>
      <c r="H118" s="35"/>
      <c r="I118" s="35"/>
      <c r="J118" s="35">
        <f t="shared" si="3"/>
        <v>0</v>
      </c>
      <c r="K118" s="20"/>
      <c r="L118" s="7"/>
    </row>
    <row r="119" spans="1:12" s="9" customFormat="1" ht="19.5" hidden="1" thickBot="1" x14ac:dyDescent="0.35">
      <c r="A119" s="19"/>
      <c r="B119" s="17"/>
      <c r="C119" s="17"/>
      <c r="D119" s="17">
        <f t="shared" si="2"/>
        <v>0</v>
      </c>
      <c r="E119" s="18"/>
      <c r="F119" s="7"/>
      <c r="G119" s="19"/>
      <c r="H119" s="35"/>
      <c r="I119" s="35"/>
      <c r="J119" s="35">
        <f t="shared" si="3"/>
        <v>0</v>
      </c>
      <c r="K119" s="20"/>
      <c r="L119" s="7"/>
    </row>
    <row r="120" spans="1:12" s="9" customFormat="1" ht="19.5" hidden="1" thickBot="1" x14ac:dyDescent="0.35">
      <c r="A120" s="19"/>
      <c r="B120" s="17"/>
      <c r="C120" s="17"/>
      <c r="D120" s="17">
        <f t="shared" si="2"/>
        <v>0</v>
      </c>
      <c r="E120" s="18"/>
      <c r="F120" s="7"/>
      <c r="G120" s="19"/>
      <c r="H120" s="35"/>
      <c r="I120" s="35"/>
      <c r="J120" s="35">
        <f t="shared" si="3"/>
        <v>0</v>
      </c>
      <c r="K120" s="20"/>
      <c r="L120" s="7"/>
    </row>
    <row r="121" spans="1:12" s="9" customFormat="1" ht="19.5" hidden="1" thickBot="1" x14ac:dyDescent="0.35">
      <c r="A121" s="19"/>
      <c r="B121" s="17"/>
      <c r="C121" s="17"/>
      <c r="D121" s="17">
        <f t="shared" si="2"/>
        <v>0</v>
      </c>
      <c r="E121" s="18"/>
      <c r="F121" s="7"/>
      <c r="G121" s="19"/>
      <c r="H121" s="35"/>
      <c r="I121" s="35"/>
      <c r="J121" s="35">
        <f t="shared" si="3"/>
        <v>0</v>
      </c>
      <c r="K121" s="20"/>
      <c r="L121" s="7"/>
    </row>
    <row r="122" spans="1:12" s="9" customFormat="1" ht="19.5" hidden="1" thickBot="1" x14ac:dyDescent="0.35">
      <c r="A122" s="19"/>
      <c r="B122" s="17"/>
      <c r="C122" s="17"/>
      <c r="D122" s="17">
        <f t="shared" si="2"/>
        <v>0</v>
      </c>
      <c r="E122" s="18"/>
      <c r="F122" s="7"/>
      <c r="G122" s="19"/>
      <c r="H122" s="35"/>
      <c r="I122" s="35"/>
      <c r="J122" s="35">
        <f t="shared" si="3"/>
        <v>0</v>
      </c>
      <c r="K122" s="20"/>
      <c r="L122" s="7"/>
    </row>
    <row r="123" spans="1:12" s="9" customFormat="1" ht="19.5" hidden="1" thickBot="1" x14ac:dyDescent="0.35">
      <c r="A123" s="19"/>
      <c r="B123" s="17"/>
      <c r="C123" s="17"/>
      <c r="D123" s="17">
        <f t="shared" si="2"/>
        <v>0</v>
      </c>
      <c r="E123" s="18"/>
      <c r="F123" s="7"/>
      <c r="G123" s="19"/>
      <c r="H123" s="35"/>
      <c r="I123" s="35"/>
      <c r="J123" s="35">
        <f t="shared" si="3"/>
        <v>0</v>
      </c>
      <c r="K123" s="20"/>
      <c r="L123" s="7"/>
    </row>
    <row r="124" spans="1:12" s="9" customFormat="1" ht="19.5" hidden="1" thickBot="1" x14ac:dyDescent="0.35">
      <c r="A124" s="19"/>
      <c r="B124" s="17"/>
      <c r="C124" s="17"/>
      <c r="D124" s="17">
        <f t="shared" si="2"/>
        <v>0</v>
      </c>
      <c r="E124" s="18"/>
      <c r="F124" s="7"/>
      <c r="G124" s="19"/>
      <c r="H124" s="35"/>
      <c r="I124" s="35"/>
      <c r="J124" s="35">
        <f t="shared" si="3"/>
        <v>0</v>
      </c>
      <c r="K124" s="20"/>
      <c r="L124" s="7"/>
    </row>
    <row r="125" spans="1:12" s="9" customFormat="1" ht="19.5" hidden="1" thickBot="1" x14ac:dyDescent="0.35">
      <c r="A125" s="19"/>
      <c r="B125" s="17"/>
      <c r="C125" s="17"/>
      <c r="D125" s="17">
        <f t="shared" si="2"/>
        <v>0</v>
      </c>
      <c r="E125" s="18"/>
      <c r="F125" s="7"/>
      <c r="G125" s="19"/>
      <c r="H125" s="35"/>
      <c r="I125" s="35"/>
      <c r="J125" s="35">
        <f t="shared" si="3"/>
        <v>0</v>
      </c>
      <c r="K125" s="20"/>
      <c r="L125" s="7"/>
    </row>
    <row r="126" spans="1:12" s="9" customFormat="1" ht="19.5" hidden="1" thickBot="1" x14ac:dyDescent="0.35">
      <c r="A126" s="19"/>
      <c r="B126" s="17"/>
      <c r="C126" s="17"/>
      <c r="D126" s="17">
        <f t="shared" si="2"/>
        <v>0</v>
      </c>
      <c r="E126" s="18"/>
      <c r="F126" s="7"/>
      <c r="G126" s="19"/>
      <c r="H126" s="35"/>
      <c r="I126" s="35"/>
      <c r="J126" s="35">
        <f t="shared" si="3"/>
        <v>0</v>
      </c>
      <c r="K126" s="20"/>
      <c r="L126" s="7"/>
    </row>
    <row r="127" spans="1:12" s="9" customFormat="1" ht="19.5" hidden="1" thickBot="1" x14ac:dyDescent="0.35">
      <c r="A127" s="19"/>
      <c r="B127" s="17"/>
      <c r="C127" s="17"/>
      <c r="D127" s="17">
        <f t="shared" si="2"/>
        <v>0</v>
      </c>
      <c r="E127" s="18"/>
      <c r="F127" s="7"/>
      <c r="G127" s="19"/>
      <c r="H127" s="35"/>
      <c r="I127" s="35"/>
      <c r="J127" s="35">
        <f t="shared" si="3"/>
        <v>0</v>
      </c>
      <c r="K127" s="20"/>
      <c r="L127" s="7"/>
    </row>
    <row r="128" spans="1:12" s="9" customFormat="1" ht="19.5" hidden="1" thickBot="1" x14ac:dyDescent="0.35">
      <c r="A128" s="19"/>
      <c r="B128" s="17"/>
      <c r="C128" s="17"/>
      <c r="D128" s="17">
        <f t="shared" si="2"/>
        <v>0</v>
      </c>
      <c r="E128" s="18"/>
      <c r="F128" s="7"/>
      <c r="G128" s="19"/>
      <c r="H128" s="35"/>
      <c r="I128" s="35"/>
      <c r="J128" s="35">
        <f t="shared" si="3"/>
        <v>0</v>
      </c>
      <c r="K128" s="20"/>
      <c r="L128" s="7"/>
    </row>
    <row r="129" spans="1:12" s="9" customFormat="1" ht="19.5" hidden="1" thickBot="1" x14ac:dyDescent="0.35">
      <c r="A129" s="19"/>
      <c r="B129" s="17"/>
      <c r="C129" s="17"/>
      <c r="D129" s="17">
        <f t="shared" si="2"/>
        <v>0</v>
      </c>
      <c r="E129" s="18"/>
      <c r="F129" s="7"/>
      <c r="G129" s="19"/>
      <c r="H129" s="35"/>
      <c r="I129" s="35"/>
      <c r="J129" s="35">
        <f t="shared" si="3"/>
        <v>0</v>
      </c>
      <c r="K129" s="20"/>
      <c r="L129" s="7"/>
    </row>
    <row r="130" spans="1:12" s="9" customFormat="1" ht="19.5" hidden="1" thickBot="1" x14ac:dyDescent="0.35">
      <c r="A130" s="19"/>
      <c r="B130" s="17"/>
      <c r="C130" s="17"/>
      <c r="D130" s="17">
        <f t="shared" si="2"/>
        <v>0</v>
      </c>
      <c r="E130" s="18"/>
      <c r="F130" s="7"/>
      <c r="G130" s="19"/>
      <c r="H130" s="35"/>
      <c r="I130" s="35"/>
      <c r="J130" s="35">
        <f t="shared" si="3"/>
        <v>0</v>
      </c>
      <c r="K130" s="20"/>
      <c r="L130" s="7"/>
    </row>
    <row r="131" spans="1:12" s="9" customFormat="1" ht="19.5" hidden="1" thickBot="1" x14ac:dyDescent="0.35">
      <c r="A131" s="19"/>
      <c r="B131" s="17"/>
      <c r="C131" s="17"/>
      <c r="D131" s="17">
        <f t="shared" si="2"/>
        <v>0</v>
      </c>
      <c r="E131" s="18"/>
      <c r="F131" s="7"/>
      <c r="G131" s="19"/>
      <c r="H131" s="35"/>
      <c r="I131" s="35"/>
      <c r="J131" s="35">
        <f t="shared" si="3"/>
        <v>0</v>
      </c>
      <c r="K131" s="20"/>
      <c r="L131" s="7"/>
    </row>
    <row r="132" spans="1:12" s="9" customFormat="1" ht="19.5" hidden="1" thickBot="1" x14ac:dyDescent="0.35">
      <c r="A132" s="19"/>
      <c r="B132" s="17"/>
      <c r="C132" s="17"/>
      <c r="D132" s="17">
        <f t="shared" si="2"/>
        <v>0</v>
      </c>
      <c r="E132" s="18"/>
      <c r="F132" s="7"/>
      <c r="G132" s="19"/>
      <c r="H132" s="35"/>
      <c r="I132" s="35"/>
      <c r="J132" s="35">
        <f t="shared" si="3"/>
        <v>0</v>
      </c>
      <c r="K132" s="20"/>
      <c r="L132" s="7"/>
    </row>
    <row r="133" spans="1:12" s="9" customFormat="1" ht="19.5" hidden="1" thickBot="1" x14ac:dyDescent="0.35">
      <c r="A133" s="19"/>
      <c r="B133" s="17"/>
      <c r="C133" s="17"/>
      <c r="D133" s="17">
        <f t="shared" si="2"/>
        <v>0</v>
      </c>
      <c r="E133" s="18"/>
      <c r="F133" s="7"/>
      <c r="G133" s="19"/>
      <c r="H133" s="35"/>
      <c r="I133" s="35"/>
      <c r="J133" s="35">
        <f t="shared" si="3"/>
        <v>0</v>
      </c>
      <c r="K133" s="20"/>
      <c r="L133" s="7"/>
    </row>
    <row r="134" spans="1:12" s="9" customFormat="1" ht="19.5" hidden="1" thickBot="1" x14ac:dyDescent="0.35">
      <c r="A134" s="19"/>
      <c r="B134" s="17"/>
      <c r="C134" s="17"/>
      <c r="D134" s="17">
        <f t="shared" si="2"/>
        <v>0</v>
      </c>
      <c r="E134" s="18"/>
      <c r="F134" s="7"/>
      <c r="G134" s="19"/>
      <c r="H134" s="35"/>
      <c r="I134" s="35"/>
      <c r="J134" s="35">
        <f t="shared" si="3"/>
        <v>0</v>
      </c>
      <c r="K134" s="20"/>
      <c r="L134" s="7"/>
    </row>
    <row r="135" spans="1:12" s="9" customFormat="1" ht="19.5" hidden="1" thickBot="1" x14ac:dyDescent="0.35">
      <c r="A135" s="19"/>
      <c r="B135" s="17"/>
      <c r="C135" s="17"/>
      <c r="D135" s="17">
        <f t="shared" ref="D135:D198" si="4">D134+B135-C135</f>
        <v>0</v>
      </c>
      <c r="E135" s="18"/>
      <c r="F135" s="7"/>
      <c r="G135" s="19"/>
      <c r="H135" s="35"/>
      <c r="I135" s="35"/>
      <c r="J135" s="35">
        <f t="shared" si="3"/>
        <v>0</v>
      </c>
      <c r="K135" s="20"/>
      <c r="L135" s="7"/>
    </row>
    <row r="136" spans="1:12" s="9" customFormat="1" ht="19.5" hidden="1" thickBot="1" x14ac:dyDescent="0.35">
      <c r="A136" s="19"/>
      <c r="B136" s="17"/>
      <c r="C136" s="17"/>
      <c r="D136" s="17">
        <f t="shared" si="4"/>
        <v>0</v>
      </c>
      <c r="E136" s="18"/>
      <c r="F136" s="7"/>
      <c r="G136" s="19"/>
      <c r="H136" s="35"/>
      <c r="I136" s="35"/>
      <c r="J136" s="35">
        <f t="shared" ref="J136:J199" si="5">J135+H136-I136</f>
        <v>0</v>
      </c>
      <c r="K136" s="20"/>
      <c r="L136" s="7"/>
    </row>
    <row r="137" spans="1:12" s="9" customFormat="1" ht="19.5" hidden="1" thickBot="1" x14ac:dyDescent="0.35">
      <c r="A137" s="19"/>
      <c r="B137" s="17"/>
      <c r="C137" s="17"/>
      <c r="D137" s="17">
        <f t="shared" si="4"/>
        <v>0</v>
      </c>
      <c r="E137" s="18"/>
      <c r="F137" s="7"/>
      <c r="G137" s="19"/>
      <c r="H137" s="35"/>
      <c r="I137" s="35"/>
      <c r="J137" s="35">
        <f t="shared" si="5"/>
        <v>0</v>
      </c>
      <c r="K137" s="20"/>
      <c r="L137" s="7"/>
    </row>
    <row r="138" spans="1:12" s="9" customFormat="1" ht="19.5" hidden="1" thickBot="1" x14ac:dyDescent="0.35">
      <c r="A138" s="19"/>
      <c r="B138" s="17"/>
      <c r="C138" s="17"/>
      <c r="D138" s="17">
        <f t="shared" si="4"/>
        <v>0</v>
      </c>
      <c r="E138" s="18"/>
      <c r="F138" s="7"/>
      <c r="G138" s="19"/>
      <c r="H138" s="35"/>
      <c r="I138" s="35"/>
      <c r="J138" s="35">
        <f t="shared" si="5"/>
        <v>0</v>
      </c>
      <c r="K138" s="20"/>
      <c r="L138" s="7"/>
    </row>
    <row r="139" spans="1:12" s="9" customFormat="1" ht="19.5" hidden="1" thickBot="1" x14ac:dyDescent="0.35">
      <c r="A139" s="19"/>
      <c r="B139" s="17"/>
      <c r="C139" s="17"/>
      <c r="D139" s="17">
        <f t="shared" si="4"/>
        <v>0</v>
      </c>
      <c r="E139" s="18"/>
      <c r="F139" s="7"/>
      <c r="G139" s="19"/>
      <c r="H139" s="35"/>
      <c r="I139" s="35"/>
      <c r="J139" s="35">
        <f t="shared" si="5"/>
        <v>0</v>
      </c>
      <c r="K139" s="20"/>
      <c r="L139" s="7"/>
    </row>
    <row r="140" spans="1:12" s="9" customFormat="1" ht="19.5" hidden="1" thickBot="1" x14ac:dyDescent="0.35">
      <c r="A140" s="19"/>
      <c r="B140" s="17"/>
      <c r="C140" s="17"/>
      <c r="D140" s="17">
        <f t="shared" si="4"/>
        <v>0</v>
      </c>
      <c r="E140" s="18"/>
      <c r="F140" s="7"/>
      <c r="G140" s="19"/>
      <c r="H140" s="35"/>
      <c r="I140" s="35"/>
      <c r="J140" s="35">
        <f t="shared" si="5"/>
        <v>0</v>
      </c>
      <c r="K140" s="20"/>
      <c r="L140" s="7"/>
    </row>
    <row r="141" spans="1:12" s="9" customFormat="1" ht="19.5" hidden="1" thickBot="1" x14ac:dyDescent="0.35">
      <c r="A141" s="19"/>
      <c r="B141" s="17"/>
      <c r="C141" s="17"/>
      <c r="D141" s="17">
        <f t="shared" si="4"/>
        <v>0</v>
      </c>
      <c r="E141" s="18"/>
      <c r="F141" s="7"/>
      <c r="G141" s="19"/>
      <c r="H141" s="35"/>
      <c r="I141" s="35"/>
      <c r="J141" s="35">
        <f t="shared" si="5"/>
        <v>0</v>
      </c>
      <c r="K141" s="20"/>
      <c r="L141" s="7"/>
    </row>
    <row r="142" spans="1:12" s="9" customFormat="1" ht="19.5" hidden="1" thickBot="1" x14ac:dyDescent="0.35">
      <c r="A142" s="19"/>
      <c r="B142" s="17"/>
      <c r="C142" s="17"/>
      <c r="D142" s="17">
        <f t="shared" si="4"/>
        <v>0</v>
      </c>
      <c r="E142" s="18"/>
      <c r="F142" s="7"/>
      <c r="G142" s="19"/>
      <c r="H142" s="35"/>
      <c r="I142" s="35"/>
      <c r="J142" s="35">
        <f t="shared" si="5"/>
        <v>0</v>
      </c>
      <c r="K142" s="20"/>
      <c r="L142" s="7"/>
    </row>
    <row r="143" spans="1:12" s="9" customFormat="1" ht="19.5" hidden="1" thickBot="1" x14ac:dyDescent="0.35">
      <c r="A143" s="19"/>
      <c r="B143" s="17"/>
      <c r="C143" s="17"/>
      <c r="D143" s="17">
        <f t="shared" si="4"/>
        <v>0</v>
      </c>
      <c r="E143" s="18"/>
      <c r="F143" s="7"/>
      <c r="G143" s="19"/>
      <c r="H143" s="35"/>
      <c r="I143" s="35"/>
      <c r="J143" s="35">
        <f t="shared" si="5"/>
        <v>0</v>
      </c>
      <c r="K143" s="20"/>
      <c r="L143" s="7"/>
    </row>
    <row r="144" spans="1:12" s="9" customFormat="1" ht="19.5" hidden="1" thickBot="1" x14ac:dyDescent="0.35">
      <c r="A144" s="19"/>
      <c r="B144" s="17"/>
      <c r="C144" s="17"/>
      <c r="D144" s="17">
        <f t="shared" si="4"/>
        <v>0</v>
      </c>
      <c r="E144" s="18"/>
      <c r="F144" s="7"/>
      <c r="G144" s="19"/>
      <c r="H144" s="35"/>
      <c r="I144" s="35"/>
      <c r="J144" s="35">
        <f t="shared" si="5"/>
        <v>0</v>
      </c>
      <c r="K144" s="20"/>
      <c r="L144" s="7"/>
    </row>
    <row r="145" spans="1:12" s="9" customFormat="1" ht="19.5" hidden="1" thickBot="1" x14ac:dyDescent="0.35">
      <c r="A145" s="19"/>
      <c r="B145" s="17"/>
      <c r="C145" s="17"/>
      <c r="D145" s="17">
        <f t="shared" si="4"/>
        <v>0</v>
      </c>
      <c r="E145" s="18"/>
      <c r="F145" s="7"/>
      <c r="G145" s="19"/>
      <c r="H145" s="35"/>
      <c r="I145" s="35"/>
      <c r="J145" s="35">
        <f t="shared" si="5"/>
        <v>0</v>
      </c>
      <c r="K145" s="20"/>
      <c r="L145" s="7"/>
    </row>
    <row r="146" spans="1:12" s="9" customFormat="1" ht="19.5" hidden="1" thickBot="1" x14ac:dyDescent="0.35">
      <c r="A146" s="19"/>
      <c r="B146" s="17"/>
      <c r="C146" s="17"/>
      <c r="D146" s="17">
        <f t="shared" si="4"/>
        <v>0</v>
      </c>
      <c r="E146" s="18"/>
      <c r="F146" s="7"/>
      <c r="G146" s="19"/>
      <c r="H146" s="35"/>
      <c r="I146" s="35"/>
      <c r="J146" s="35">
        <f t="shared" si="5"/>
        <v>0</v>
      </c>
      <c r="K146" s="20"/>
      <c r="L146" s="7"/>
    </row>
    <row r="147" spans="1:12" s="9" customFormat="1" ht="19.5" hidden="1" thickBot="1" x14ac:dyDescent="0.35">
      <c r="A147" s="19"/>
      <c r="B147" s="17"/>
      <c r="C147" s="17"/>
      <c r="D147" s="17">
        <f t="shared" si="4"/>
        <v>0</v>
      </c>
      <c r="E147" s="18"/>
      <c r="F147" s="7"/>
      <c r="G147" s="19"/>
      <c r="H147" s="35"/>
      <c r="I147" s="35"/>
      <c r="J147" s="35">
        <f t="shared" si="5"/>
        <v>0</v>
      </c>
      <c r="K147" s="20"/>
      <c r="L147" s="7"/>
    </row>
    <row r="148" spans="1:12" s="9" customFormat="1" ht="19.5" hidden="1" thickBot="1" x14ac:dyDescent="0.35">
      <c r="A148" s="19"/>
      <c r="B148" s="17"/>
      <c r="C148" s="17"/>
      <c r="D148" s="17">
        <f t="shared" si="4"/>
        <v>0</v>
      </c>
      <c r="E148" s="18"/>
      <c r="F148" s="7"/>
      <c r="G148" s="19"/>
      <c r="H148" s="35"/>
      <c r="I148" s="35"/>
      <c r="J148" s="35">
        <f t="shared" si="5"/>
        <v>0</v>
      </c>
      <c r="K148" s="20"/>
      <c r="L148" s="7"/>
    </row>
    <row r="149" spans="1:12" s="9" customFormat="1" ht="19.5" hidden="1" thickBot="1" x14ac:dyDescent="0.35">
      <c r="A149" s="19"/>
      <c r="B149" s="17"/>
      <c r="C149" s="17"/>
      <c r="D149" s="17">
        <f t="shared" si="4"/>
        <v>0</v>
      </c>
      <c r="E149" s="18"/>
      <c r="F149" s="7"/>
      <c r="G149" s="19"/>
      <c r="H149" s="35"/>
      <c r="I149" s="35"/>
      <c r="J149" s="35">
        <f t="shared" si="5"/>
        <v>0</v>
      </c>
      <c r="K149" s="20"/>
      <c r="L149" s="7"/>
    </row>
    <row r="150" spans="1:12" s="9" customFormat="1" ht="19.5" hidden="1" thickBot="1" x14ac:dyDescent="0.35">
      <c r="A150" s="19"/>
      <c r="B150" s="17"/>
      <c r="C150" s="17"/>
      <c r="D150" s="17">
        <f t="shared" si="4"/>
        <v>0</v>
      </c>
      <c r="E150" s="18"/>
      <c r="F150" s="7"/>
      <c r="G150" s="19"/>
      <c r="H150" s="35"/>
      <c r="I150" s="35"/>
      <c r="J150" s="35">
        <f t="shared" si="5"/>
        <v>0</v>
      </c>
      <c r="K150" s="20"/>
      <c r="L150" s="7"/>
    </row>
    <row r="151" spans="1:12" s="9" customFormat="1" ht="19.5" hidden="1" thickBot="1" x14ac:dyDescent="0.35">
      <c r="A151" s="19"/>
      <c r="B151" s="17"/>
      <c r="C151" s="17"/>
      <c r="D151" s="17">
        <f t="shared" si="4"/>
        <v>0</v>
      </c>
      <c r="E151" s="18"/>
      <c r="F151" s="7"/>
      <c r="G151" s="19"/>
      <c r="H151" s="35"/>
      <c r="I151" s="35"/>
      <c r="J151" s="35">
        <f t="shared" si="5"/>
        <v>0</v>
      </c>
      <c r="K151" s="20"/>
      <c r="L151" s="7"/>
    </row>
    <row r="152" spans="1:12" s="9" customFormat="1" ht="19.5" hidden="1" thickBot="1" x14ac:dyDescent="0.35">
      <c r="A152" s="19"/>
      <c r="B152" s="17"/>
      <c r="C152" s="17"/>
      <c r="D152" s="17">
        <f t="shared" si="4"/>
        <v>0</v>
      </c>
      <c r="E152" s="18"/>
      <c r="F152" s="7"/>
      <c r="G152" s="19"/>
      <c r="H152" s="35"/>
      <c r="I152" s="35"/>
      <c r="J152" s="35">
        <f t="shared" si="5"/>
        <v>0</v>
      </c>
      <c r="K152" s="20"/>
      <c r="L152" s="7"/>
    </row>
    <row r="153" spans="1:12" s="9" customFormat="1" ht="19.5" hidden="1" thickBot="1" x14ac:dyDescent="0.35">
      <c r="A153" s="19"/>
      <c r="B153" s="17"/>
      <c r="C153" s="17"/>
      <c r="D153" s="17">
        <f t="shared" si="4"/>
        <v>0</v>
      </c>
      <c r="E153" s="18"/>
      <c r="F153" s="7"/>
      <c r="G153" s="19"/>
      <c r="H153" s="35"/>
      <c r="I153" s="35"/>
      <c r="J153" s="35">
        <f t="shared" si="5"/>
        <v>0</v>
      </c>
      <c r="K153" s="20"/>
      <c r="L153" s="7"/>
    </row>
    <row r="154" spans="1:12" s="9" customFormat="1" ht="19.5" hidden="1" thickBot="1" x14ac:dyDescent="0.35">
      <c r="A154" s="19"/>
      <c r="B154" s="17"/>
      <c r="C154" s="17"/>
      <c r="D154" s="17">
        <f t="shared" si="4"/>
        <v>0</v>
      </c>
      <c r="E154" s="18"/>
      <c r="F154" s="7"/>
      <c r="G154" s="19"/>
      <c r="H154" s="35"/>
      <c r="I154" s="35"/>
      <c r="J154" s="35">
        <f t="shared" si="5"/>
        <v>0</v>
      </c>
      <c r="K154" s="20"/>
      <c r="L154" s="7"/>
    </row>
    <row r="155" spans="1:12" s="9" customFormat="1" ht="19.5" hidden="1" thickBot="1" x14ac:dyDescent="0.35">
      <c r="A155" s="19"/>
      <c r="B155" s="17"/>
      <c r="C155" s="17"/>
      <c r="D155" s="17">
        <f t="shared" si="4"/>
        <v>0</v>
      </c>
      <c r="E155" s="18"/>
      <c r="F155" s="7"/>
      <c r="G155" s="19"/>
      <c r="H155" s="35"/>
      <c r="I155" s="35"/>
      <c r="J155" s="35">
        <f t="shared" si="5"/>
        <v>0</v>
      </c>
      <c r="K155" s="20"/>
      <c r="L155" s="7"/>
    </row>
    <row r="156" spans="1:12" s="9" customFormat="1" ht="19.5" hidden="1" thickBot="1" x14ac:dyDescent="0.35">
      <c r="A156" s="19"/>
      <c r="B156" s="17"/>
      <c r="C156" s="17"/>
      <c r="D156" s="17">
        <f t="shared" si="4"/>
        <v>0</v>
      </c>
      <c r="E156" s="18"/>
      <c r="F156" s="7"/>
      <c r="G156" s="19"/>
      <c r="H156" s="35"/>
      <c r="I156" s="35"/>
      <c r="J156" s="35">
        <f t="shared" si="5"/>
        <v>0</v>
      </c>
      <c r="K156" s="20"/>
      <c r="L156" s="7"/>
    </row>
    <row r="157" spans="1:12" s="9" customFormat="1" ht="19.5" hidden="1" thickBot="1" x14ac:dyDescent="0.35">
      <c r="A157" s="19"/>
      <c r="B157" s="17"/>
      <c r="C157" s="17"/>
      <c r="D157" s="17">
        <f t="shared" si="4"/>
        <v>0</v>
      </c>
      <c r="E157" s="18"/>
      <c r="F157" s="7"/>
      <c r="G157" s="19"/>
      <c r="H157" s="35"/>
      <c r="I157" s="35"/>
      <c r="J157" s="35">
        <f t="shared" si="5"/>
        <v>0</v>
      </c>
      <c r="K157" s="20"/>
      <c r="L157" s="7"/>
    </row>
    <row r="158" spans="1:12" s="9" customFormat="1" ht="19.5" hidden="1" thickBot="1" x14ac:dyDescent="0.35">
      <c r="A158" s="19"/>
      <c r="B158" s="17"/>
      <c r="C158" s="17"/>
      <c r="D158" s="17">
        <f t="shared" si="4"/>
        <v>0</v>
      </c>
      <c r="E158" s="18"/>
      <c r="F158" s="7"/>
      <c r="G158" s="19"/>
      <c r="H158" s="35"/>
      <c r="I158" s="35"/>
      <c r="J158" s="35">
        <f t="shared" si="5"/>
        <v>0</v>
      </c>
      <c r="K158" s="20"/>
      <c r="L158" s="7"/>
    </row>
    <row r="159" spans="1:12" s="9" customFormat="1" ht="19.5" hidden="1" thickBot="1" x14ac:dyDescent="0.35">
      <c r="A159" s="19"/>
      <c r="B159" s="17"/>
      <c r="C159" s="17"/>
      <c r="D159" s="17">
        <f t="shared" si="4"/>
        <v>0</v>
      </c>
      <c r="E159" s="18"/>
      <c r="F159" s="7"/>
      <c r="G159" s="19"/>
      <c r="H159" s="35"/>
      <c r="I159" s="35"/>
      <c r="J159" s="35">
        <f t="shared" si="5"/>
        <v>0</v>
      </c>
      <c r="K159" s="20"/>
      <c r="L159" s="7"/>
    </row>
    <row r="160" spans="1:12" s="9" customFormat="1" ht="19.5" hidden="1" thickBot="1" x14ac:dyDescent="0.35">
      <c r="A160" s="19"/>
      <c r="B160" s="17"/>
      <c r="C160" s="17"/>
      <c r="D160" s="17">
        <f t="shared" si="4"/>
        <v>0</v>
      </c>
      <c r="E160" s="18"/>
      <c r="F160" s="7"/>
      <c r="G160" s="19"/>
      <c r="H160" s="35"/>
      <c r="I160" s="35"/>
      <c r="J160" s="35">
        <f t="shared" si="5"/>
        <v>0</v>
      </c>
      <c r="K160" s="20"/>
      <c r="L160" s="7"/>
    </row>
    <row r="161" spans="1:12" s="9" customFormat="1" ht="19.5" hidden="1" thickBot="1" x14ac:dyDescent="0.35">
      <c r="A161" s="19"/>
      <c r="B161" s="17"/>
      <c r="C161" s="17"/>
      <c r="D161" s="17">
        <f t="shared" si="4"/>
        <v>0</v>
      </c>
      <c r="E161" s="18"/>
      <c r="F161" s="7"/>
      <c r="G161" s="19"/>
      <c r="H161" s="35"/>
      <c r="I161" s="35"/>
      <c r="J161" s="35">
        <f t="shared" si="5"/>
        <v>0</v>
      </c>
      <c r="K161" s="20"/>
      <c r="L161" s="7"/>
    </row>
    <row r="162" spans="1:12" s="9" customFormat="1" ht="19.5" hidden="1" thickBot="1" x14ac:dyDescent="0.35">
      <c r="A162" s="19"/>
      <c r="B162" s="17"/>
      <c r="C162" s="17"/>
      <c r="D162" s="17">
        <f t="shared" si="4"/>
        <v>0</v>
      </c>
      <c r="E162" s="18"/>
      <c r="F162" s="7"/>
      <c r="G162" s="19"/>
      <c r="H162" s="35"/>
      <c r="I162" s="35"/>
      <c r="J162" s="35">
        <f t="shared" si="5"/>
        <v>0</v>
      </c>
      <c r="K162" s="20"/>
      <c r="L162" s="7"/>
    </row>
    <row r="163" spans="1:12" s="9" customFormat="1" ht="19.5" hidden="1" thickBot="1" x14ac:dyDescent="0.35">
      <c r="A163" s="19"/>
      <c r="B163" s="17"/>
      <c r="C163" s="17"/>
      <c r="D163" s="17">
        <f t="shared" si="4"/>
        <v>0</v>
      </c>
      <c r="E163" s="18"/>
      <c r="F163" s="7"/>
      <c r="G163" s="19"/>
      <c r="H163" s="35"/>
      <c r="I163" s="35"/>
      <c r="J163" s="35">
        <f t="shared" si="5"/>
        <v>0</v>
      </c>
      <c r="K163" s="20"/>
      <c r="L163" s="7"/>
    </row>
    <row r="164" spans="1:12" s="9" customFormat="1" ht="19.5" hidden="1" thickBot="1" x14ac:dyDescent="0.35">
      <c r="A164" s="19"/>
      <c r="B164" s="17"/>
      <c r="C164" s="17"/>
      <c r="D164" s="17">
        <f t="shared" si="4"/>
        <v>0</v>
      </c>
      <c r="E164" s="18"/>
      <c r="F164" s="7"/>
      <c r="G164" s="19"/>
      <c r="H164" s="35"/>
      <c r="I164" s="35"/>
      <c r="J164" s="35">
        <f t="shared" si="5"/>
        <v>0</v>
      </c>
      <c r="K164" s="20"/>
      <c r="L164" s="7"/>
    </row>
    <row r="165" spans="1:12" s="9" customFormat="1" ht="19.5" hidden="1" thickBot="1" x14ac:dyDescent="0.35">
      <c r="A165" s="19"/>
      <c r="B165" s="17"/>
      <c r="C165" s="17"/>
      <c r="D165" s="17">
        <f t="shared" si="4"/>
        <v>0</v>
      </c>
      <c r="E165" s="18"/>
      <c r="F165" s="7"/>
      <c r="G165" s="19"/>
      <c r="H165" s="35"/>
      <c r="I165" s="35"/>
      <c r="J165" s="35">
        <f t="shared" si="5"/>
        <v>0</v>
      </c>
      <c r="K165" s="20"/>
      <c r="L165" s="7"/>
    </row>
    <row r="166" spans="1:12" s="9" customFormat="1" ht="19.5" hidden="1" thickBot="1" x14ac:dyDescent="0.35">
      <c r="A166" s="19"/>
      <c r="B166" s="17"/>
      <c r="C166" s="17"/>
      <c r="D166" s="17">
        <f t="shared" si="4"/>
        <v>0</v>
      </c>
      <c r="E166" s="18"/>
      <c r="F166" s="7"/>
      <c r="G166" s="19"/>
      <c r="H166" s="35"/>
      <c r="I166" s="35"/>
      <c r="J166" s="35">
        <f t="shared" si="5"/>
        <v>0</v>
      </c>
      <c r="K166" s="20"/>
      <c r="L166" s="7"/>
    </row>
    <row r="167" spans="1:12" s="9" customFormat="1" ht="19.5" hidden="1" thickBot="1" x14ac:dyDescent="0.35">
      <c r="A167" s="19"/>
      <c r="B167" s="17"/>
      <c r="C167" s="17"/>
      <c r="D167" s="17">
        <f t="shared" si="4"/>
        <v>0</v>
      </c>
      <c r="E167" s="18"/>
      <c r="F167" s="7"/>
      <c r="G167" s="19"/>
      <c r="H167" s="35"/>
      <c r="I167" s="35"/>
      <c r="J167" s="35">
        <f t="shared" si="5"/>
        <v>0</v>
      </c>
      <c r="K167" s="20"/>
      <c r="L167" s="7"/>
    </row>
    <row r="168" spans="1:12" s="9" customFormat="1" ht="19.5" hidden="1" thickBot="1" x14ac:dyDescent="0.35">
      <c r="A168" s="19"/>
      <c r="B168" s="17"/>
      <c r="C168" s="17"/>
      <c r="D168" s="17">
        <f t="shared" si="4"/>
        <v>0</v>
      </c>
      <c r="E168" s="18"/>
      <c r="F168" s="7"/>
      <c r="G168" s="19"/>
      <c r="H168" s="35"/>
      <c r="I168" s="35"/>
      <c r="J168" s="35">
        <f t="shared" si="5"/>
        <v>0</v>
      </c>
      <c r="K168" s="20"/>
      <c r="L168" s="7"/>
    </row>
    <row r="169" spans="1:12" s="9" customFormat="1" ht="19.5" hidden="1" thickBot="1" x14ac:dyDescent="0.35">
      <c r="A169" s="19"/>
      <c r="B169" s="17"/>
      <c r="C169" s="17"/>
      <c r="D169" s="17">
        <f t="shared" si="4"/>
        <v>0</v>
      </c>
      <c r="E169" s="18"/>
      <c r="F169" s="7"/>
      <c r="G169" s="19"/>
      <c r="H169" s="35"/>
      <c r="I169" s="35"/>
      <c r="J169" s="35">
        <f t="shared" si="5"/>
        <v>0</v>
      </c>
      <c r="K169" s="20"/>
      <c r="L169" s="7"/>
    </row>
    <row r="170" spans="1:12" s="9" customFormat="1" ht="19.5" hidden="1" thickBot="1" x14ac:dyDescent="0.35">
      <c r="A170" s="19"/>
      <c r="B170" s="17"/>
      <c r="C170" s="17"/>
      <c r="D170" s="17">
        <f t="shared" si="4"/>
        <v>0</v>
      </c>
      <c r="E170" s="18"/>
      <c r="F170" s="7"/>
      <c r="G170" s="19"/>
      <c r="H170" s="35"/>
      <c r="I170" s="35"/>
      <c r="J170" s="35">
        <f t="shared" si="5"/>
        <v>0</v>
      </c>
      <c r="K170" s="20"/>
      <c r="L170" s="7"/>
    </row>
    <row r="171" spans="1:12" s="9" customFormat="1" ht="19.5" hidden="1" thickBot="1" x14ac:dyDescent="0.35">
      <c r="A171" s="19"/>
      <c r="B171" s="17"/>
      <c r="C171" s="17"/>
      <c r="D171" s="17">
        <f t="shared" si="4"/>
        <v>0</v>
      </c>
      <c r="E171" s="18"/>
      <c r="F171" s="7"/>
      <c r="G171" s="19"/>
      <c r="H171" s="35"/>
      <c r="I171" s="35"/>
      <c r="J171" s="35">
        <f t="shared" si="5"/>
        <v>0</v>
      </c>
      <c r="K171" s="20"/>
      <c r="L171" s="7"/>
    </row>
    <row r="172" spans="1:12" s="9" customFormat="1" ht="19.5" hidden="1" thickBot="1" x14ac:dyDescent="0.35">
      <c r="A172" s="19"/>
      <c r="B172" s="17"/>
      <c r="C172" s="17"/>
      <c r="D172" s="17">
        <f t="shared" si="4"/>
        <v>0</v>
      </c>
      <c r="E172" s="18"/>
      <c r="F172" s="7"/>
      <c r="G172" s="19"/>
      <c r="H172" s="35"/>
      <c r="I172" s="35"/>
      <c r="J172" s="35">
        <f t="shared" si="5"/>
        <v>0</v>
      </c>
      <c r="K172" s="20"/>
      <c r="L172" s="7"/>
    </row>
    <row r="173" spans="1:12" s="9" customFormat="1" ht="19.5" hidden="1" thickBot="1" x14ac:dyDescent="0.35">
      <c r="A173" s="19"/>
      <c r="B173" s="17"/>
      <c r="C173" s="17"/>
      <c r="D173" s="17">
        <f t="shared" si="4"/>
        <v>0</v>
      </c>
      <c r="E173" s="18"/>
      <c r="F173" s="7"/>
      <c r="G173" s="19"/>
      <c r="H173" s="35"/>
      <c r="I173" s="35"/>
      <c r="J173" s="35">
        <f t="shared" si="5"/>
        <v>0</v>
      </c>
      <c r="K173" s="20"/>
      <c r="L173" s="7"/>
    </row>
    <row r="174" spans="1:12" s="9" customFormat="1" ht="19.5" hidden="1" thickBot="1" x14ac:dyDescent="0.35">
      <c r="A174" s="19"/>
      <c r="B174" s="17"/>
      <c r="C174" s="17"/>
      <c r="D174" s="17">
        <f t="shared" si="4"/>
        <v>0</v>
      </c>
      <c r="E174" s="18"/>
      <c r="F174" s="7"/>
      <c r="G174" s="19"/>
      <c r="H174" s="35"/>
      <c r="I174" s="35"/>
      <c r="J174" s="35">
        <f t="shared" si="5"/>
        <v>0</v>
      </c>
      <c r="K174" s="20"/>
      <c r="L174" s="7"/>
    </row>
    <row r="175" spans="1:12" s="9" customFormat="1" ht="19.5" hidden="1" thickBot="1" x14ac:dyDescent="0.35">
      <c r="A175" s="19"/>
      <c r="B175" s="17"/>
      <c r="C175" s="17"/>
      <c r="D175" s="17">
        <f t="shared" si="4"/>
        <v>0</v>
      </c>
      <c r="E175" s="18"/>
      <c r="F175" s="7"/>
      <c r="G175" s="19"/>
      <c r="H175" s="35"/>
      <c r="I175" s="35"/>
      <c r="J175" s="35">
        <f t="shared" si="5"/>
        <v>0</v>
      </c>
      <c r="K175" s="20"/>
      <c r="L175" s="7"/>
    </row>
    <row r="176" spans="1:12" s="9" customFormat="1" ht="19.5" hidden="1" thickBot="1" x14ac:dyDescent="0.35">
      <c r="A176" s="19"/>
      <c r="B176" s="17"/>
      <c r="C176" s="17"/>
      <c r="D176" s="17">
        <f t="shared" si="4"/>
        <v>0</v>
      </c>
      <c r="E176" s="18"/>
      <c r="F176" s="7"/>
      <c r="G176" s="19"/>
      <c r="H176" s="35"/>
      <c r="I176" s="35"/>
      <c r="J176" s="35">
        <f t="shared" si="5"/>
        <v>0</v>
      </c>
      <c r="K176" s="20"/>
      <c r="L176" s="7"/>
    </row>
    <row r="177" spans="1:12" s="9" customFormat="1" ht="19.5" hidden="1" thickBot="1" x14ac:dyDescent="0.35">
      <c r="A177" s="19"/>
      <c r="B177" s="17"/>
      <c r="C177" s="17"/>
      <c r="D177" s="17">
        <f t="shared" si="4"/>
        <v>0</v>
      </c>
      <c r="E177" s="18"/>
      <c r="F177" s="7"/>
      <c r="G177" s="19"/>
      <c r="H177" s="35"/>
      <c r="I177" s="35"/>
      <c r="J177" s="35">
        <f t="shared" si="5"/>
        <v>0</v>
      </c>
      <c r="K177" s="20"/>
      <c r="L177" s="7"/>
    </row>
    <row r="178" spans="1:12" s="9" customFormat="1" ht="19.5" hidden="1" thickBot="1" x14ac:dyDescent="0.35">
      <c r="A178" s="19"/>
      <c r="B178" s="17"/>
      <c r="C178" s="17"/>
      <c r="D178" s="17">
        <f t="shared" si="4"/>
        <v>0</v>
      </c>
      <c r="E178" s="18"/>
      <c r="F178" s="7"/>
      <c r="G178" s="19"/>
      <c r="H178" s="35"/>
      <c r="I178" s="35"/>
      <c r="J178" s="35">
        <f t="shared" si="5"/>
        <v>0</v>
      </c>
      <c r="K178" s="20"/>
      <c r="L178" s="7"/>
    </row>
    <row r="179" spans="1:12" s="9" customFormat="1" ht="19.5" hidden="1" thickBot="1" x14ac:dyDescent="0.35">
      <c r="A179" s="19"/>
      <c r="B179" s="17"/>
      <c r="C179" s="17"/>
      <c r="D179" s="17">
        <f t="shared" si="4"/>
        <v>0</v>
      </c>
      <c r="E179" s="18"/>
      <c r="F179" s="7"/>
      <c r="G179" s="19"/>
      <c r="H179" s="35"/>
      <c r="I179" s="35"/>
      <c r="J179" s="35">
        <f t="shared" si="5"/>
        <v>0</v>
      </c>
      <c r="K179" s="20"/>
      <c r="L179" s="7"/>
    </row>
    <row r="180" spans="1:12" s="9" customFormat="1" ht="19.5" hidden="1" thickBot="1" x14ac:dyDescent="0.35">
      <c r="A180" s="19"/>
      <c r="B180" s="17"/>
      <c r="C180" s="17"/>
      <c r="D180" s="17">
        <f t="shared" si="4"/>
        <v>0</v>
      </c>
      <c r="E180" s="18"/>
      <c r="F180" s="7"/>
      <c r="G180" s="19"/>
      <c r="H180" s="35"/>
      <c r="I180" s="35"/>
      <c r="J180" s="35">
        <f t="shared" si="5"/>
        <v>0</v>
      </c>
      <c r="K180" s="20"/>
      <c r="L180" s="7"/>
    </row>
    <row r="181" spans="1:12" s="9" customFormat="1" ht="19.5" hidden="1" thickBot="1" x14ac:dyDescent="0.35">
      <c r="A181" s="19"/>
      <c r="B181" s="17"/>
      <c r="C181" s="17"/>
      <c r="D181" s="17">
        <f t="shared" si="4"/>
        <v>0</v>
      </c>
      <c r="E181" s="18"/>
      <c r="F181" s="7"/>
      <c r="G181" s="19"/>
      <c r="H181" s="35"/>
      <c r="I181" s="35"/>
      <c r="J181" s="35">
        <f t="shared" si="5"/>
        <v>0</v>
      </c>
      <c r="K181" s="20"/>
      <c r="L181" s="7"/>
    </row>
    <row r="182" spans="1:12" s="9" customFormat="1" ht="19.5" hidden="1" thickBot="1" x14ac:dyDescent="0.35">
      <c r="A182" s="19"/>
      <c r="B182" s="17"/>
      <c r="C182" s="17"/>
      <c r="D182" s="17">
        <f t="shared" si="4"/>
        <v>0</v>
      </c>
      <c r="E182" s="18"/>
      <c r="F182" s="7"/>
      <c r="G182" s="19"/>
      <c r="H182" s="35"/>
      <c r="I182" s="35"/>
      <c r="J182" s="35">
        <f t="shared" si="5"/>
        <v>0</v>
      </c>
      <c r="K182" s="20"/>
      <c r="L182" s="7"/>
    </row>
    <row r="183" spans="1:12" s="9" customFormat="1" ht="19.5" hidden="1" thickBot="1" x14ac:dyDescent="0.35">
      <c r="A183" s="19"/>
      <c r="B183" s="17"/>
      <c r="C183" s="17"/>
      <c r="D183" s="17">
        <f t="shared" si="4"/>
        <v>0</v>
      </c>
      <c r="E183" s="18"/>
      <c r="F183" s="7"/>
      <c r="G183" s="19"/>
      <c r="H183" s="35"/>
      <c r="I183" s="35"/>
      <c r="J183" s="35">
        <f t="shared" si="5"/>
        <v>0</v>
      </c>
      <c r="K183" s="20"/>
      <c r="L183" s="7"/>
    </row>
    <row r="184" spans="1:12" s="9" customFormat="1" ht="19.5" hidden="1" thickBot="1" x14ac:dyDescent="0.35">
      <c r="A184" s="19"/>
      <c r="B184" s="17"/>
      <c r="C184" s="17"/>
      <c r="D184" s="17">
        <f t="shared" si="4"/>
        <v>0</v>
      </c>
      <c r="E184" s="18"/>
      <c r="F184" s="7"/>
      <c r="G184" s="19"/>
      <c r="H184" s="35"/>
      <c r="I184" s="35"/>
      <c r="J184" s="35">
        <f t="shared" si="5"/>
        <v>0</v>
      </c>
      <c r="K184" s="20"/>
      <c r="L184" s="7"/>
    </row>
    <row r="185" spans="1:12" s="9" customFormat="1" ht="19.5" hidden="1" thickBot="1" x14ac:dyDescent="0.35">
      <c r="A185" s="19"/>
      <c r="B185" s="17"/>
      <c r="C185" s="17"/>
      <c r="D185" s="17">
        <f t="shared" si="4"/>
        <v>0</v>
      </c>
      <c r="E185" s="18"/>
      <c r="F185" s="7"/>
      <c r="G185" s="19"/>
      <c r="H185" s="35"/>
      <c r="I185" s="35"/>
      <c r="J185" s="35">
        <f t="shared" si="5"/>
        <v>0</v>
      </c>
      <c r="K185" s="20"/>
      <c r="L185" s="7"/>
    </row>
    <row r="186" spans="1:12" s="9" customFormat="1" ht="19.5" hidden="1" thickBot="1" x14ac:dyDescent="0.35">
      <c r="A186" s="19"/>
      <c r="B186" s="17"/>
      <c r="C186" s="17"/>
      <c r="D186" s="17">
        <f t="shared" si="4"/>
        <v>0</v>
      </c>
      <c r="E186" s="18"/>
      <c r="F186" s="7"/>
      <c r="G186" s="19"/>
      <c r="H186" s="35"/>
      <c r="I186" s="35"/>
      <c r="J186" s="35">
        <f t="shared" si="5"/>
        <v>0</v>
      </c>
      <c r="K186" s="20"/>
      <c r="L186" s="7"/>
    </row>
    <row r="187" spans="1:12" s="9" customFormat="1" ht="19.5" hidden="1" thickBot="1" x14ac:dyDescent="0.35">
      <c r="A187" s="19"/>
      <c r="B187" s="17"/>
      <c r="C187" s="17"/>
      <c r="D187" s="17">
        <f t="shared" si="4"/>
        <v>0</v>
      </c>
      <c r="E187" s="18"/>
      <c r="F187" s="7"/>
      <c r="G187" s="19"/>
      <c r="H187" s="35"/>
      <c r="I187" s="35"/>
      <c r="J187" s="35">
        <f t="shared" si="5"/>
        <v>0</v>
      </c>
      <c r="K187" s="20"/>
      <c r="L187" s="7"/>
    </row>
    <row r="188" spans="1:12" s="9" customFormat="1" ht="19.5" hidden="1" thickBot="1" x14ac:dyDescent="0.35">
      <c r="A188" s="19"/>
      <c r="B188" s="17"/>
      <c r="C188" s="17"/>
      <c r="D188" s="17">
        <f t="shared" si="4"/>
        <v>0</v>
      </c>
      <c r="E188" s="18"/>
      <c r="F188" s="7"/>
      <c r="G188" s="19"/>
      <c r="H188" s="35"/>
      <c r="I188" s="35"/>
      <c r="J188" s="35">
        <f t="shared" si="5"/>
        <v>0</v>
      </c>
      <c r="K188" s="20"/>
      <c r="L188" s="7"/>
    </row>
    <row r="189" spans="1:12" s="9" customFormat="1" ht="19.5" hidden="1" thickBot="1" x14ac:dyDescent="0.35">
      <c r="A189" s="19"/>
      <c r="B189" s="17"/>
      <c r="C189" s="17"/>
      <c r="D189" s="17">
        <f t="shared" si="4"/>
        <v>0</v>
      </c>
      <c r="E189" s="18"/>
      <c r="F189" s="7"/>
      <c r="G189" s="19"/>
      <c r="H189" s="35"/>
      <c r="I189" s="35"/>
      <c r="J189" s="35">
        <f t="shared" si="5"/>
        <v>0</v>
      </c>
      <c r="K189" s="20"/>
      <c r="L189" s="7"/>
    </row>
    <row r="190" spans="1:12" s="9" customFormat="1" ht="19.5" hidden="1" thickBot="1" x14ac:dyDescent="0.35">
      <c r="A190" s="19"/>
      <c r="B190" s="17"/>
      <c r="C190" s="17"/>
      <c r="D190" s="17">
        <f t="shared" si="4"/>
        <v>0</v>
      </c>
      <c r="E190" s="18"/>
      <c r="F190" s="7"/>
      <c r="G190" s="19"/>
      <c r="H190" s="35"/>
      <c r="I190" s="35"/>
      <c r="J190" s="35">
        <f t="shared" si="5"/>
        <v>0</v>
      </c>
      <c r="K190" s="20"/>
      <c r="L190" s="7"/>
    </row>
    <row r="191" spans="1:12" s="9" customFormat="1" ht="19.5" hidden="1" thickBot="1" x14ac:dyDescent="0.35">
      <c r="A191" s="19"/>
      <c r="B191" s="17"/>
      <c r="C191" s="17"/>
      <c r="D191" s="17">
        <f t="shared" si="4"/>
        <v>0</v>
      </c>
      <c r="E191" s="18"/>
      <c r="F191" s="7"/>
      <c r="G191" s="19"/>
      <c r="H191" s="35"/>
      <c r="I191" s="35"/>
      <c r="J191" s="35">
        <f t="shared" si="5"/>
        <v>0</v>
      </c>
      <c r="K191" s="20"/>
      <c r="L191" s="7"/>
    </row>
    <row r="192" spans="1:12" s="9" customFormat="1" ht="19.5" hidden="1" thickBot="1" x14ac:dyDescent="0.35">
      <c r="A192" s="19"/>
      <c r="B192" s="17"/>
      <c r="C192" s="17"/>
      <c r="D192" s="17">
        <f t="shared" si="4"/>
        <v>0</v>
      </c>
      <c r="E192" s="18"/>
      <c r="F192" s="7"/>
      <c r="G192" s="19"/>
      <c r="H192" s="35"/>
      <c r="I192" s="35"/>
      <c r="J192" s="35">
        <f t="shared" si="5"/>
        <v>0</v>
      </c>
      <c r="K192" s="20"/>
      <c r="L192" s="7"/>
    </row>
    <row r="193" spans="1:12" s="9" customFormat="1" ht="19.5" hidden="1" thickBot="1" x14ac:dyDescent="0.35">
      <c r="A193" s="19"/>
      <c r="B193" s="17"/>
      <c r="C193" s="17"/>
      <c r="D193" s="17">
        <f t="shared" si="4"/>
        <v>0</v>
      </c>
      <c r="E193" s="18"/>
      <c r="F193" s="7"/>
      <c r="G193" s="19"/>
      <c r="H193" s="35"/>
      <c r="I193" s="35"/>
      <c r="J193" s="35">
        <f t="shared" si="5"/>
        <v>0</v>
      </c>
      <c r="K193" s="20"/>
      <c r="L193" s="7"/>
    </row>
    <row r="194" spans="1:12" s="9" customFormat="1" ht="19.5" hidden="1" thickBot="1" x14ac:dyDescent="0.35">
      <c r="A194" s="19"/>
      <c r="B194" s="17"/>
      <c r="C194" s="17"/>
      <c r="D194" s="17">
        <f t="shared" si="4"/>
        <v>0</v>
      </c>
      <c r="E194" s="18"/>
      <c r="F194" s="7"/>
      <c r="G194" s="19"/>
      <c r="H194" s="35"/>
      <c r="I194" s="35"/>
      <c r="J194" s="35">
        <f t="shared" si="5"/>
        <v>0</v>
      </c>
      <c r="K194" s="20"/>
      <c r="L194" s="7"/>
    </row>
    <row r="195" spans="1:12" s="9" customFormat="1" ht="19.5" hidden="1" thickBot="1" x14ac:dyDescent="0.35">
      <c r="A195" s="19"/>
      <c r="B195" s="17"/>
      <c r="C195" s="17"/>
      <c r="D195" s="17">
        <f t="shared" si="4"/>
        <v>0</v>
      </c>
      <c r="E195" s="18"/>
      <c r="F195" s="7"/>
      <c r="G195" s="19"/>
      <c r="H195" s="35"/>
      <c r="I195" s="35"/>
      <c r="J195" s="35">
        <f t="shared" si="5"/>
        <v>0</v>
      </c>
      <c r="K195" s="20"/>
      <c r="L195" s="7"/>
    </row>
    <row r="196" spans="1:12" s="9" customFormat="1" ht="19.5" hidden="1" thickBot="1" x14ac:dyDescent="0.35">
      <c r="A196" s="19"/>
      <c r="B196" s="17"/>
      <c r="C196" s="17"/>
      <c r="D196" s="17">
        <f t="shared" si="4"/>
        <v>0</v>
      </c>
      <c r="E196" s="18"/>
      <c r="F196" s="7"/>
      <c r="G196" s="19"/>
      <c r="H196" s="35"/>
      <c r="I196" s="35"/>
      <c r="J196" s="35">
        <f t="shared" si="5"/>
        <v>0</v>
      </c>
      <c r="K196" s="20"/>
      <c r="L196" s="7"/>
    </row>
    <row r="197" spans="1:12" s="9" customFormat="1" ht="19.5" hidden="1" thickBot="1" x14ac:dyDescent="0.35">
      <c r="A197" s="19"/>
      <c r="B197" s="17"/>
      <c r="C197" s="17"/>
      <c r="D197" s="17">
        <f t="shared" si="4"/>
        <v>0</v>
      </c>
      <c r="E197" s="18"/>
      <c r="F197" s="7"/>
      <c r="G197" s="19"/>
      <c r="H197" s="35"/>
      <c r="I197" s="35"/>
      <c r="J197" s="35">
        <f t="shared" si="5"/>
        <v>0</v>
      </c>
      <c r="K197" s="20"/>
      <c r="L197" s="7"/>
    </row>
    <row r="198" spans="1:12" s="9" customFormat="1" ht="19.5" hidden="1" thickBot="1" x14ac:dyDescent="0.35">
      <c r="A198" s="19"/>
      <c r="B198" s="17"/>
      <c r="C198" s="17"/>
      <c r="D198" s="17">
        <f t="shared" si="4"/>
        <v>0</v>
      </c>
      <c r="E198" s="18"/>
      <c r="F198" s="7"/>
      <c r="G198" s="19"/>
      <c r="H198" s="35"/>
      <c r="I198" s="35"/>
      <c r="J198" s="35">
        <f t="shared" si="5"/>
        <v>0</v>
      </c>
      <c r="K198" s="20"/>
      <c r="L198" s="7"/>
    </row>
    <row r="199" spans="1:12" s="9" customFormat="1" ht="19.5" hidden="1" thickBot="1" x14ac:dyDescent="0.35">
      <c r="A199" s="19"/>
      <c r="B199" s="17"/>
      <c r="C199" s="17"/>
      <c r="D199" s="17">
        <f t="shared" ref="D199:D262" si="6">D198+B199-C199</f>
        <v>0</v>
      </c>
      <c r="E199" s="18"/>
      <c r="F199" s="7"/>
      <c r="G199" s="19"/>
      <c r="H199" s="35"/>
      <c r="I199" s="35"/>
      <c r="J199" s="35">
        <f t="shared" si="5"/>
        <v>0</v>
      </c>
      <c r="K199" s="20"/>
      <c r="L199" s="7"/>
    </row>
    <row r="200" spans="1:12" s="9" customFormat="1" ht="19.5" hidden="1" thickBot="1" x14ac:dyDescent="0.35">
      <c r="A200" s="19"/>
      <c r="B200" s="17"/>
      <c r="C200" s="17"/>
      <c r="D200" s="17">
        <f t="shared" si="6"/>
        <v>0</v>
      </c>
      <c r="E200" s="18"/>
      <c r="F200" s="7"/>
      <c r="G200" s="19"/>
      <c r="H200" s="35"/>
      <c r="I200" s="35"/>
      <c r="J200" s="35">
        <f t="shared" ref="J200:J263" si="7">J199+H200-I200</f>
        <v>0</v>
      </c>
      <c r="K200" s="20"/>
      <c r="L200" s="7"/>
    </row>
    <row r="201" spans="1:12" s="9" customFormat="1" ht="19.5" hidden="1" thickBot="1" x14ac:dyDescent="0.35">
      <c r="A201" s="19"/>
      <c r="B201" s="17"/>
      <c r="C201" s="17"/>
      <c r="D201" s="17">
        <f t="shared" si="6"/>
        <v>0</v>
      </c>
      <c r="E201" s="18"/>
      <c r="F201" s="7"/>
      <c r="G201" s="19"/>
      <c r="H201" s="35"/>
      <c r="I201" s="35"/>
      <c r="J201" s="35">
        <f t="shared" si="7"/>
        <v>0</v>
      </c>
      <c r="K201" s="20"/>
      <c r="L201" s="7"/>
    </row>
    <row r="202" spans="1:12" s="9" customFormat="1" ht="19.5" hidden="1" thickBot="1" x14ac:dyDescent="0.35">
      <c r="A202" s="19"/>
      <c r="B202" s="17"/>
      <c r="C202" s="17"/>
      <c r="D202" s="17">
        <f t="shared" si="6"/>
        <v>0</v>
      </c>
      <c r="E202" s="18"/>
      <c r="F202" s="7"/>
      <c r="G202" s="19"/>
      <c r="H202" s="35"/>
      <c r="I202" s="35"/>
      <c r="J202" s="35">
        <f t="shared" si="7"/>
        <v>0</v>
      </c>
      <c r="K202" s="20"/>
      <c r="L202" s="7"/>
    </row>
    <row r="203" spans="1:12" s="9" customFormat="1" ht="19.5" hidden="1" thickBot="1" x14ac:dyDescent="0.35">
      <c r="A203" s="19"/>
      <c r="B203" s="17"/>
      <c r="C203" s="17"/>
      <c r="D203" s="17">
        <f t="shared" si="6"/>
        <v>0</v>
      </c>
      <c r="E203" s="18"/>
      <c r="F203" s="7"/>
      <c r="G203" s="19"/>
      <c r="H203" s="35"/>
      <c r="I203" s="35"/>
      <c r="J203" s="35">
        <f t="shared" si="7"/>
        <v>0</v>
      </c>
      <c r="K203" s="20"/>
      <c r="L203" s="7"/>
    </row>
    <row r="204" spans="1:12" s="9" customFormat="1" ht="19.5" hidden="1" thickBot="1" x14ac:dyDescent="0.35">
      <c r="A204" s="19"/>
      <c r="B204" s="17"/>
      <c r="C204" s="17"/>
      <c r="D204" s="17">
        <f t="shared" si="6"/>
        <v>0</v>
      </c>
      <c r="E204" s="18"/>
      <c r="F204" s="7"/>
      <c r="G204" s="19"/>
      <c r="H204" s="35"/>
      <c r="I204" s="35"/>
      <c r="J204" s="35">
        <f t="shared" si="7"/>
        <v>0</v>
      </c>
      <c r="K204" s="20"/>
      <c r="L204" s="7"/>
    </row>
    <row r="205" spans="1:12" s="9" customFormat="1" ht="19.5" hidden="1" thickBot="1" x14ac:dyDescent="0.35">
      <c r="A205" s="19"/>
      <c r="B205" s="17"/>
      <c r="C205" s="17"/>
      <c r="D205" s="17">
        <f t="shared" si="6"/>
        <v>0</v>
      </c>
      <c r="E205" s="18"/>
      <c r="F205" s="7"/>
      <c r="G205" s="19"/>
      <c r="H205" s="35"/>
      <c r="I205" s="35"/>
      <c r="J205" s="35">
        <f t="shared" si="7"/>
        <v>0</v>
      </c>
      <c r="K205" s="20"/>
      <c r="L205" s="7"/>
    </row>
    <row r="206" spans="1:12" s="9" customFormat="1" ht="19.5" hidden="1" thickBot="1" x14ac:dyDescent="0.35">
      <c r="A206" s="19"/>
      <c r="B206" s="17"/>
      <c r="C206" s="17"/>
      <c r="D206" s="17">
        <f t="shared" si="6"/>
        <v>0</v>
      </c>
      <c r="E206" s="18"/>
      <c r="F206" s="7"/>
      <c r="G206" s="19"/>
      <c r="H206" s="35"/>
      <c r="I206" s="35"/>
      <c r="J206" s="35">
        <f t="shared" si="7"/>
        <v>0</v>
      </c>
      <c r="K206" s="20"/>
      <c r="L206" s="7"/>
    </row>
    <row r="207" spans="1:12" s="9" customFormat="1" ht="19.5" hidden="1" thickBot="1" x14ac:dyDescent="0.35">
      <c r="A207" s="19"/>
      <c r="B207" s="17"/>
      <c r="C207" s="17"/>
      <c r="D207" s="17">
        <f t="shared" si="6"/>
        <v>0</v>
      </c>
      <c r="E207" s="18"/>
      <c r="F207" s="7"/>
      <c r="G207" s="19"/>
      <c r="H207" s="35"/>
      <c r="I207" s="35"/>
      <c r="J207" s="35">
        <f t="shared" si="7"/>
        <v>0</v>
      </c>
      <c r="K207" s="20"/>
      <c r="L207" s="7"/>
    </row>
    <row r="208" spans="1:12" s="9" customFormat="1" ht="19.5" hidden="1" thickBot="1" x14ac:dyDescent="0.35">
      <c r="A208" s="19"/>
      <c r="B208" s="17"/>
      <c r="C208" s="17"/>
      <c r="D208" s="17">
        <f t="shared" si="6"/>
        <v>0</v>
      </c>
      <c r="E208" s="18"/>
      <c r="F208" s="7"/>
      <c r="G208" s="19"/>
      <c r="H208" s="35"/>
      <c r="I208" s="35"/>
      <c r="J208" s="35">
        <f t="shared" si="7"/>
        <v>0</v>
      </c>
      <c r="K208" s="20"/>
      <c r="L208" s="7"/>
    </row>
    <row r="209" spans="1:12" s="9" customFormat="1" ht="19.5" hidden="1" thickBot="1" x14ac:dyDescent="0.35">
      <c r="A209" s="19"/>
      <c r="B209" s="17"/>
      <c r="C209" s="17"/>
      <c r="D209" s="17">
        <f t="shared" si="6"/>
        <v>0</v>
      </c>
      <c r="E209" s="18"/>
      <c r="F209" s="7"/>
      <c r="G209" s="19"/>
      <c r="H209" s="35"/>
      <c r="I209" s="35"/>
      <c r="J209" s="35">
        <f t="shared" si="7"/>
        <v>0</v>
      </c>
      <c r="K209" s="20"/>
      <c r="L209" s="7"/>
    </row>
    <row r="210" spans="1:12" s="9" customFormat="1" ht="19.5" hidden="1" thickBot="1" x14ac:dyDescent="0.35">
      <c r="A210" s="19"/>
      <c r="B210" s="17"/>
      <c r="C210" s="17"/>
      <c r="D210" s="17">
        <f t="shared" si="6"/>
        <v>0</v>
      </c>
      <c r="E210" s="18"/>
      <c r="F210" s="7"/>
      <c r="G210" s="19"/>
      <c r="H210" s="35"/>
      <c r="I210" s="35"/>
      <c r="J210" s="35">
        <f t="shared" si="7"/>
        <v>0</v>
      </c>
      <c r="K210" s="20"/>
      <c r="L210" s="7"/>
    </row>
    <row r="211" spans="1:12" s="9" customFormat="1" ht="19.5" hidden="1" thickBot="1" x14ac:dyDescent="0.35">
      <c r="A211" s="19"/>
      <c r="B211" s="17"/>
      <c r="C211" s="17"/>
      <c r="D211" s="17">
        <f t="shared" si="6"/>
        <v>0</v>
      </c>
      <c r="E211" s="18"/>
      <c r="F211" s="7"/>
      <c r="G211" s="19"/>
      <c r="H211" s="35"/>
      <c r="I211" s="35"/>
      <c r="J211" s="35">
        <f t="shared" si="7"/>
        <v>0</v>
      </c>
      <c r="K211" s="20"/>
      <c r="L211" s="7"/>
    </row>
    <row r="212" spans="1:12" s="9" customFormat="1" ht="19.5" hidden="1" thickBot="1" x14ac:dyDescent="0.35">
      <c r="A212" s="19"/>
      <c r="B212" s="17"/>
      <c r="C212" s="17"/>
      <c r="D212" s="17">
        <f t="shared" si="6"/>
        <v>0</v>
      </c>
      <c r="E212" s="18"/>
      <c r="F212" s="7"/>
      <c r="G212" s="19"/>
      <c r="H212" s="35"/>
      <c r="I212" s="35"/>
      <c r="J212" s="35">
        <f t="shared" si="7"/>
        <v>0</v>
      </c>
      <c r="K212" s="20"/>
      <c r="L212" s="7"/>
    </row>
    <row r="213" spans="1:12" s="9" customFormat="1" ht="19.5" hidden="1" thickBot="1" x14ac:dyDescent="0.35">
      <c r="A213" s="19"/>
      <c r="B213" s="17"/>
      <c r="C213" s="17"/>
      <c r="D213" s="17">
        <f t="shared" si="6"/>
        <v>0</v>
      </c>
      <c r="E213" s="18"/>
      <c r="F213" s="7"/>
      <c r="G213" s="19"/>
      <c r="H213" s="35"/>
      <c r="I213" s="35"/>
      <c r="J213" s="35">
        <f t="shared" si="7"/>
        <v>0</v>
      </c>
      <c r="K213" s="20"/>
      <c r="L213" s="7"/>
    </row>
    <row r="214" spans="1:12" s="9" customFormat="1" ht="19.5" hidden="1" thickBot="1" x14ac:dyDescent="0.35">
      <c r="A214" s="19"/>
      <c r="B214" s="17"/>
      <c r="C214" s="17"/>
      <c r="D214" s="17">
        <f t="shared" si="6"/>
        <v>0</v>
      </c>
      <c r="E214" s="18"/>
      <c r="F214" s="7"/>
      <c r="G214" s="19"/>
      <c r="H214" s="35"/>
      <c r="I214" s="35"/>
      <c r="J214" s="35">
        <f t="shared" si="7"/>
        <v>0</v>
      </c>
      <c r="K214" s="20"/>
      <c r="L214" s="7"/>
    </row>
    <row r="215" spans="1:12" s="9" customFormat="1" ht="19.5" hidden="1" thickBot="1" x14ac:dyDescent="0.35">
      <c r="A215" s="19"/>
      <c r="B215" s="17"/>
      <c r="C215" s="17"/>
      <c r="D215" s="17">
        <f t="shared" si="6"/>
        <v>0</v>
      </c>
      <c r="E215" s="18"/>
      <c r="F215" s="7"/>
      <c r="G215" s="19"/>
      <c r="H215" s="35"/>
      <c r="I215" s="35"/>
      <c r="J215" s="35">
        <f t="shared" si="7"/>
        <v>0</v>
      </c>
      <c r="K215" s="20"/>
      <c r="L215" s="7"/>
    </row>
    <row r="216" spans="1:12" s="9" customFormat="1" ht="19.5" hidden="1" thickBot="1" x14ac:dyDescent="0.35">
      <c r="A216" s="19"/>
      <c r="B216" s="17"/>
      <c r="C216" s="17"/>
      <c r="D216" s="17">
        <f t="shared" si="6"/>
        <v>0</v>
      </c>
      <c r="E216" s="18"/>
      <c r="F216" s="7"/>
      <c r="G216" s="19"/>
      <c r="H216" s="35"/>
      <c r="I216" s="35"/>
      <c r="J216" s="35">
        <f t="shared" si="7"/>
        <v>0</v>
      </c>
      <c r="K216" s="20"/>
      <c r="L216" s="7"/>
    </row>
    <row r="217" spans="1:12" s="9" customFormat="1" ht="19.5" hidden="1" thickBot="1" x14ac:dyDescent="0.35">
      <c r="A217" s="19"/>
      <c r="B217" s="17"/>
      <c r="C217" s="17"/>
      <c r="D217" s="17">
        <f t="shared" si="6"/>
        <v>0</v>
      </c>
      <c r="E217" s="18"/>
      <c r="F217" s="7"/>
      <c r="G217" s="19"/>
      <c r="H217" s="35"/>
      <c r="I217" s="35"/>
      <c r="J217" s="35">
        <f t="shared" si="7"/>
        <v>0</v>
      </c>
      <c r="K217" s="20"/>
      <c r="L217" s="7"/>
    </row>
    <row r="218" spans="1:12" s="9" customFormat="1" ht="19.5" hidden="1" thickBot="1" x14ac:dyDescent="0.35">
      <c r="A218" s="19"/>
      <c r="B218" s="17"/>
      <c r="C218" s="17"/>
      <c r="D218" s="17">
        <f t="shared" si="6"/>
        <v>0</v>
      </c>
      <c r="E218" s="18"/>
      <c r="F218" s="7"/>
      <c r="G218" s="19"/>
      <c r="H218" s="35"/>
      <c r="I218" s="35"/>
      <c r="J218" s="35">
        <f t="shared" si="7"/>
        <v>0</v>
      </c>
      <c r="K218" s="20"/>
      <c r="L218" s="7"/>
    </row>
    <row r="219" spans="1:12" s="9" customFormat="1" ht="19.5" hidden="1" thickBot="1" x14ac:dyDescent="0.35">
      <c r="A219" s="19"/>
      <c r="B219" s="17"/>
      <c r="C219" s="17"/>
      <c r="D219" s="17">
        <f t="shared" si="6"/>
        <v>0</v>
      </c>
      <c r="E219" s="18"/>
      <c r="F219" s="7"/>
      <c r="G219" s="19"/>
      <c r="H219" s="35"/>
      <c r="I219" s="35"/>
      <c r="J219" s="35">
        <f t="shared" si="7"/>
        <v>0</v>
      </c>
      <c r="K219" s="20"/>
      <c r="L219" s="7"/>
    </row>
    <row r="220" spans="1:12" s="9" customFormat="1" ht="19.5" hidden="1" thickBot="1" x14ac:dyDescent="0.35">
      <c r="A220" s="19"/>
      <c r="B220" s="17"/>
      <c r="C220" s="17"/>
      <c r="D220" s="17">
        <f t="shared" si="6"/>
        <v>0</v>
      </c>
      <c r="E220" s="18"/>
      <c r="F220" s="7"/>
      <c r="G220" s="19"/>
      <c r="H220" s="35"/>
      <c r="I220" s="35"/>
      <c r="J220" s="35">
        <f t="shared" si="7"/>
        <v>0</v>
      </c>
      <c r="K220" s="20"/>
      <c r="L220" s="7"/>
    </row>
    <row r="221" spans="1:12" s="9" customFormat="1" ht="19.5" hidden="1" thickBot="1" x14ac:dyDescent="0.35">
      <c r="A221" s="19"/>
      <c r="B221" s="17"/>
      <c r="C221" s="17"/>
      <c r="D221" s="17">
        <f t="shared" si="6"/>
        <v>0</v>
      </c>
      <c r="E221" s="18"/>
      <c r="F221" s="7"/>
      <c r="G221" s="19"/>
      <c r="H221" s="35"/>
      <c r="I221" s="35"/>
      <c r="J221" s="35">
        <f t="shared" si="7"/>
        <v>0</v>
      </c>
      <c r="K221" s="20"/>
      <c r="L221" s="7"/>
    </row>
    <row r="222" spans="1:12" s="9" customFormat="1" ht="19.5" hidden="1" thickBot="1" x14ac:dyDescent="0.35">
      <c r="A222" s="19"/>
      <c r="B222" s="17"/>
      <c r="C222" s="17"/>
      <c r="D222" s="17">
        <f t="shared" si="6"/>
        <v>0</v>
      </c>
      <c r="E222" s="18"/>
      <c r="F222" s="7"/>
      <c r="G222" s="19"/>
      <c r="H222" s="35"/>
      <c r="I222" s="35"/>
      <c r="J222" s="35">
        <f t="shared" si="7"/>
        <v>0</v>
      </c>
      <c r="K222" s="20"/>
      <c r="L222" s="7"/>
    </row>
    <row r="223" spans="1:12" s="9" customFormat="1" ht="19.5" hidden="1" thickBot="1" x14ac:dyDescent="0.35">
      <c r="A223" s="19"/>
      <c r="B223" s="17"/>
      <c r="C223" s="17"/>
      <c r="D223" s="17">
        <f t="shared" si="6"/>
        <v>0</v>
      </c>
      <c r="E223" s="18"/>
      <c r="F223" s="7"/>
      <c r="G223" s="19"/>
      <c r="H223" s="35"/>
      <c r="I223" s="35"/>
      <c r="J223" s="35">
        <f t="shared" si="7"/>
        <v>0</v>
      </c>
      <c r="K223" s="20"/>
      <c r="L223" s="7"/>
    </row>
    <row r="224" spans="1:12" s="9" customFormat="1" ht="19.5" hidden="1" thickBot="1" x14ac:dyDescent="0.35">
      <c r="A224" s="19"/>
      <c r="B224" s="17"/>
      <c r="C224" s="17"/>
      <c r="D224" s="17">
        <f t="shared" si="6"/>
        <v>0</v>
      </c>
      <c r="E224" s="18"/>
      <c r="F224" s="7"/>
      <c r="G224" s="19"/>
      <c r="H224" s="35"/>
      <c r="I224" s="35"/>
      <c r="J224" s="35">
        <f t="shared" si="7"/>
        <v>0</v>
      </c>
      <c r="K224" s="20"/>
      <c r="L224" s="7"/>
    </row>
    <row r="225" spans="1:12" s="9" customFormat="1" ht="19.5" hidden="1" thickBot="1" x14ac:dyDescent="0.35">
      <c r="A225" s="19"/>
      <c r="B225" s="17"/>
      <c r="C225" s="17"/>
      <c r="D225" s="17">
        <f t="shared" si="6"/>
        <v>0</v>
      </c>
      <c r="E225" s="18"/>
      <c r="F225" s="7"/>
      <c r="G225" s="19"/>
      <c r="H225" s="35"/>
      <c r="I225" s="35"/>
      <c r="J225" s="35">
        <f t="shared" si="7"/>
        <v>0</v>
      </c>
      <c r="K225" s="20"/>
      <c r="L225" s="7"/>
    </row>
    <row r="226" spans="1:12" s="9" customFormat="1" ht="19.5" hidden="1" thickBot="1" x14ac:dyDescent="0.35">
      <c r="A226" s="19"/>
      <c r="B226" s="17"/>
      <c r="C226" s="17"/>
      <c r="D226" s="17">
        <f t="shared" si="6"/>
        <v>0</v>
      </c>
      <c r="E226" s="18"/>
      <c r="F226" s="7"/>
      <c r="G226" s="19"/>
      <c r="H226" s="35"/>
      <c r="I226" s="35"/>
      <c r="J226" s="35">
        <f t="shared" si="7"/>
        <v>0</v>
      </c>
      <c r="K226" s="20"/>
      <c r="L226" s="7"/>
    </row>
    <row r="227" spans="1:12" s="9" customFormat="1" ht="19.5" hidden="1" thickBot="1" x14ac:dyDescent="0.35">
      <c r="A227" s="19"/>
      <c r="B227" s="17"/>
      <c r="C227" s="17"/>
      <c r="D227" s="17">
        <f t="shared" si="6"/>
        <v>0</v>
      </c>
      <c r="E227" s="18"/>
      <c r="F227" s="7"/>
      <c r="G227" s="19"/>
      <c r="H227" s="35"/>
      <c r="I227" s="35"/>
      <c r="J227" s="35">
        <f t="shared" si="7"/>
        <v>0</v>
      </c>
      <c r="K227" s="20"/>
      <c r="L227" s="7"/>
    </row>
    <row r="228" spans="1:12" s="9" customFormat="1" ht="19.5" hidden="1" thickBot="1" x14ac:dyDescent="0.35">
      <c r="A228" s="19"/>
      <c r="B228" s="17"/>
      <c r="C228" s="17"/>
      <c r="D228" s="17">
        <f t="shared" si="6"/>
        <v>0</v>
      </c>
      <c r="E228" s="18"/>
      <c r="F228" s="7"/>
      <c r="G228" s="19"/>
      <c r="H228" s="35"/>
      <c r="I228" s="35"/>
      <c r="J228" s="35">
        <f t="shared" si="7"/>
        <v>0</v>
      </c>
      <c r="K228" s="20"/>
      <c r="L228" s="7"/>
    </row>
    <row r="229" spans="1:12" s="9" customFormat="1" ht="19.5" hidden="1" thickBot="1" x14ac:dyDescent="0.35">
      <c r="A229" s="19"/>
      <c r="B229" s="17"/>
      <c r="C229" s="17"/>
      <c r="D229" s="17">
        <f t="shared" si="6"/>
        <v>0</v>
      </c>
      <c r="E229" s="18"/>
      <c r="F229" s="7"/>
      <c r="G229" s="19"/>
      <c r="H229" s="35"/>
      <c r="I229" s="35"/>
      <c r="J229" s="35">
        <f t="shared" si="7"/>
        <v>0</v>
      </c>
      <c r="K229" s="20"/>
      <c r="L229" s="7"/>
    </row>
    <row r="230" spans="1:12" s="9" customFormat="1" ht="19.5" hidden="1" thickBot="1" x14ac:dyDescent="0.35">
      <c r="A230" s="19"/>
      <c r="B230" s="17"/>
      <c r="C230" s="17"/>
      <c r="D230" s="17">
        <f t="shared" si="6"/>
        <v>0</v>
      </c>
      <c r="E230" s="18"/>
      <c r="F230" s="7"/>
      <c r="G230" s="19"/>
      <c r="H230" s="35"/>
      <c r="I230" s="35"/>
      <c r="J230" s="35">
        <f t="shared" si="7"/>
        <v>0</v>
      </c>
      <c r="K230" s="20"/>
      <c r="L230" s="7"/>
    </row>
    <row r="231" spans="1:12" s="9" customFormat="1" ht="19.5" hidden="1" thickBot="1" x14ac:dyDescent="0.35">
      <c r="A231" s="19"/>
      <c r="B231" s="17"/>
      <c r="C231" s="17"/>
      <c r="D231" s="17">
        <f t="shared" si="6"/>
        <v>0</v>
      </c>
      <c r="E231" s="18"/>
      <c r="F231" s="7"/>
      <c r="G231" s="19"/>
      <c r="H231" s="35"/>
      <c r="I231" s="35"/>
      <c r="J231" s="35">
        <f t="shared" si="7"/>
        <v>0</v>
      </c>
      <c r="K231" s="20"/>
      <c r="L231" s="7"/>
    </row>
    <row r="232" spans="1:12" s="9" customFormat="1" ht="19.5" hidden="1" thickBot="1" x14ac:dyDescent="0.35">
      <c r="A232" s="19"/>
      <c r="B232" s="17"/>
      <c r="C232" s="17"/>
      <c r="D232" s="17">
        <f t="shared" si="6"/>
        <v>0</v>
      </c>
      <c r="E232" s="18"/>
      <c r="F232" s="7"/>
      <c r="G232" s="19"/>
      <c r="H232" s="35"/>
      <c r="I232" s="35"/>
      <c r="J232" s="35">
        <f t="shared" si="7"/>
        <v>0</v>
      </c>
      <c r="K232" s="20"/>
      <c r="L232" s="7"/>
    </row>
    <row r="233" spans="1:12" s="9" customFormat="1" ht="19.5" hidden="1" thickBot="1" x14ac:dyDescent="0.35">
      <c r="A233" s="19"/>
      <c r="B233" s="17"/>
      <c r="C233" s="17"/>
      <c r="D233" s="17">
        <f t="shared" si="6"/>
        <v>0</v>
      </c>
      <c r="E233" s="18"/>
      <c r="F233" s="7"/>
      <c r="G233" s="19"/>
      <c r="H233" s="35"/>
      <c r="I233" s="35"/>
      <c r="J233" s="35">
        <f t="shared" si="7"/>
        <v>0</v>
      </c>
      <c r="K233" s="20"/>
      <c r="L233" s="7"/>
    </row>
    <row r="234" spans="1:12" s="9" customFormat="1" ht="19.5" hidden="1" thickBot="1" x14ac:dyDescent="0.35">
      <c r="A234" s="19"/>
      <c r="B234" s="17"/>
      <c r="C234" s="17"/>
      <c r="D234" s="17">
        <f t="shared" si="6"/>
        <v>0</v>
      </c>
      <c r="E234" s="18"/>
      <c r="F234" s="7"/>
      <c r="G234" s="19"/>
      <c r="H234" s="35"/>
      <c r="I234" s="35"/>
      <c r="J234" s="35">
        <f t="shared" si="7"/>
        <v>0</v>
      </c>
      <c r="K234" s="20"/>
      <c r="L234" s="7"/>
    </row>
    <row r="235" spans="1:12" s="9" customFormat="1" ht="19.5" hidden="1" thickBot="1" x14ac:dyDescent="0.35">
      <c r="A235" s="19"/>
      <c r="B235" s="17"/>
      <c r="C235" s="17"/>
      <c r="D235" s="17">
        <f t="shared" si="6"/>
        <v>0</v>
      </c>
      <c r="E235" s="18"/>
      <c r="F235" s="7"/>
      <c r="G235" s="19"/>
      <c r="H235" s="35"/>
      <c r="I235" s="35"/>
      <c r="J235" s="35">
        <f t="shared" si="7"/>
        <v>0</v>
      </c>
      <c r="K235" s="20"/>
      <c r="L235" s="7"/>
    </row>
    <row r="236" spans="1:12" s="9" customFormat="1" ht="19.5" hidden="1" thickBot="1" x14ac:dyDescent="0.35">
      <c r="A236" s="19"/>
      <c r="B236" s="17"/>
      <c r="C236" s="17"/>
      <c r="D236" s="17">
        <f t="shared" si="6"/>
        <v>0</v>
      </c>
      <c r="E236" s="18"/>
      <c r="F236" s="7"/>
      <c r="G236" s="19"/>
      <c r="H236" s="35"/>
      <c r="I236" s="35"/>
      <c r="J236" s="35">
        <f t="shared" si="7"/>
        <v>0</v>
      </c>
      <c r="K236" s="20"/>
      <c r="L236" s="7"/>
    </row>
    <row r="237" spans="1:12" s="9" customFormat="1" ht="19.5" hidden="1" thickBot="1" x14ac:dyDescent="0.35">
      <c r="A237" s="19"/>
      <c r="B237" s="17"/>
      <c r="C237" s="17"/>
      <c r="D237" s="17">
        <f t="shared" si="6"/>
        <v>0</v>
      </c>
      <c r="E237" s="18"/>
      <c r="F237" s="7"/>
      <c r="G237" s="19"/>
      <c r="H237" s="35"/>
      <c r="I237" s="35"/>
      <c r="J237" s="35">
        <f t="shared" si="7"/>
        <v>0</v>
      </c>
      <c r="K237" s="20"/>
      <c r="L237" s="7"/>
    </row>
    <row r="238" spans="1:12" s="9" customFormat="1" ht="19.5" hidden="1" thickBot="1" x14ac:dyDescent="0.35">
      <c r="A238" s="19"/>
      <c r="B238" s="17"/>
      <c r="C238" s="17"/>
      <c r="D238" s="17">
        <f t="shared" si="6"/>
        <v>0</v>
      </c>
      <c r="E238" s="18"/>
      <c r="F238" s="7"/>
      <c r="G238" s="19"/>
      <c r="H238" s="35"/>
      <c r="I238" s="35"/>
      <c r="J238" s="35">
        <f t="shared" si="7"/>
        <v>0</v>
      </c>
      <c r="K238" s="20"/>
      <c r="L238" s="7"/>
    </row>
    <row r="239" spans="1:12" s="9" customFormat="1" ht="19.5" hidden="1" thickBot="1" x14ac:dyDescent="0.35">
      <c r="A239" s="19"/>
      <c r="B239" s="17"/>
      <c r="C239" s="17"/>
      <c r="D239" s="17">
        <f t="shared" si="6"/>
        <v>0</v>
      </c>
      <c r="E239" s="18"/>
      <c r="F239" s="7"/>
      <c r="G239" s="19"/>
      <c r="H239" s="35"/>
      <c r="I239" s="35"/>
      <c r="J239" s="35">
        <f t="shared" si="7"/>
        <v>0</v>
      </c>
      <c r="K239" s="20"/>
      <c r="L239" s="7"/>
    </row>
    <row r="240" spans="1:12" s="9" customFormat="1" ht="19.5" hidden="1" thickBot="1" x14ac:dyDescent="0.35">
      <c r="A240" s="19"/>
      <c r="B240" s="17"/>
      <c r="C240" s="17"/>
      <c r="D240" s="17">
        <f t="shared" si="6"/>
        <v>0</v>
      </c>
      <c r="E240" s="18"/>
      <c r="F240" s="7"/>
      <c r="G240" s="19"/>
      <c r="H240" s="35"/>
      <c r="I240" s="35"/>
      <c r="J240" s="35">
        <f t="shared" si="7"/>
        <v>0</v>
      </c>
      <c r="K240" s="20"/>
      <c r="L240" s="7"/>
    </row>
    <row r="241" spans="1:12" s="9" customFormat="1" ht="19.5" hidden="1" thickBot="1" x14ac:dyDescent="0.35">
      <c r="A241" s="19"/>
      <c r="B241" s="17"/>
      <c r="C241" s="17"/>
      <c r="D241" s="17">
        <f t="shared" si="6"/>
        <v>0</v>
      </c>
      <c r="E241" s="18"/>
      <c r="F241" s="7"/>
      <c r="G241" s="19"/>
      <c r="H241" s="35"/>
      <c r="I241" s="35"/>
      <c r="J241" s="35">
        <f t="shared" si="7"/>
        <v>0</v>
      </c>
      <c r="K241" s="20"/>
      <c r="L241" s="7"/>
    </row>
    <row r="242" spans="1:12" s="9" customFormat="1" ht="19.5" hidden="1" thickBot="1" x14ac:dyDescent="0.35">
      <c r="A242" s="19"/>
      <c r="B242" s="17"/>
      <c r="C242" s="17"/>
      <c r="D242" s="17">
        <f t="shared" si="6"/>
        <v>0</v>
      </c>
      <c r="E242" s="18"/>
      <c r="F242" s="7"/>
      <c r="G242" s="19"/>
      <c r="H242" s="35"/>
      <c r="I242" s="35"/>
      <c r="J242" s="35">
        <f t="shared" si="7"/>
        <v>0</v>
      </c>
      <c r="K242" s="20"/>
      <c r="L242" s="7"/>
    </row>
    <row r="243" spans="1:12" s="9" customFormat="1" ht="19.5" hidden="1" thickBot="1" x14ac:dyDescent="0.35">
      <c r="A243" s="19"/>
      <c r="B243" s="17"/>
      <c r="C243" s="17"/>
      <c r="D243" s="17">
        <f t="shared" si="6"/>
        <v>0</v>
      </c>
      <c r="E243" s="18"/>
      <c r="F243" s="7"/>
      <c r="G243" s="19"/>
      <c r="H243" s="35"/>
      <c r="I243" s="35"/>
      <c r="J243" s="35">
        <f t="shared" si="7"/>
        <v>0</v>
      </c>
      <c r="K243" s="20"/>
      <c r="L243" s="7"/>
    </row>
    <row r="244" spans="1:12" s="9" customFormat="1" ht="19.5" hidden="1" thickBot="1" x14ac:dyDescent="0.35">
      <c r="A244" s="19"/>
      <c r="B244" s="17"/>
      <c r="C244" s="17"/>
      <c r="D244" s="17">
        <f t="shared" si="6"/>
        <v>0</v>
      </c>
      <c r="E244" s="18"/>
      <c r="F244" s="7"/>
      <c r="G244" s="19"/>
      <c r="H244" s="35"/>
      <c r="I244" s="35"/>
      <c r="J244" s="35">
        <f t="shared" si="7"/>
        <v>0</v>
      </c>
      <c r="K244" s="20"/>
      <c r="L244" s="7"/>
    </row>
    <row r="245" spans="1:12" s="9" customFormat="1" ht="19.5" hidden="1" thickBot="1" x14ac:dyDescent="0.35">
      <c r="A245" s="19"/>
      <c r="B245" s="17"/>
      <c r="C245" s="17"/>
      <c r="D245" s="17">
        <f t="shared" si="6"/>
        <v>0</v>
      </c>
      <c r="E245" s="18"/>
      <c r="F245" s="7"/>
      <c r="G245" s="19"/>
      <c r="H245" s="35"/>
      <c r="I245" s="35"/>
      <c r="J245" s="35">
        <f t="shared" si="7"/>
        <v>0</v>
      </c>
      <c r="K245" s="20"/>
      <c r="L245" s="7"/>
    </row>
    <row r="246" spans="1:12" s="9" customFormat="1" ht="19.5" hidden="1" thickBot="1" x14ac:dyDescent="0.35">
      <c r="A246" s="19"/>
      <c r="B246" s="17"/>
      <c r="C246" s="17"/>
      <c r="D246" s="17">
        <f t="shared" si="6"/>
        <v>0</v>
      </c>
      <c r="E246" s="18"/>
      <c r="F246" s="7"/>
      <c r="G246" s="19"/>
      <c r="H246" s="35"/>
      <c r="I246" s="35"/>
      <c r="J246" s="35">
        <f t="shared" si="7"/>
        <v>0</v>
      </c>
      <c r="K246" s="20"/>
      <c r="L246" s="7"/>
    </row>
    <row r="247" spans="1:12" s="9" customFormat="1" ht="19.5" hidden="1" thickBot="1" x14ac:dyDescent="0.35">
      <c r="A247" s="19"/>
      <c r="B247" s="17"/>
      <c r="C247" s="17"/>
      <c r="D247" s="17">
        <f t="shared" si="6"/>
        <v>0</v>
      </c>
      <c r="E247" s="18"/>
      <c r="F247" s="7"/>
      <c r="G247" s="19"/>
      <c r="H247" s="35"/>
      <c r="I247" s="35"/>
      <c r="J247" s="35">
        <f t="shared" si="7"/>
        <v>0</v>
      </c>
      <c r="K247" s="20"/>
      <c r="L247" s="7"/>
    </row>
    <row r="248" spans="1:12" s="9" customFormat="1" ht="19.5" hidden="1" thickBot="1" x14ac:dyDescent="0.35">
      <c r="A248" s="19"/>
      <c r="B248" s="17"/>
      <c r="C248" s="17"/>
      <c r="D248" s="17">
        <f t="shared" si="6"/>
        <v>0</v>
      </c>
      <c r="E248" s="18"/>
      <c r="F248" s="7"/>
      <c r="G248" s="19"/>
      <c r="H248" s="35"/>
      <c r="I248" s="35"/>
      <c r="J248" s="35">
        <f t="shared" si="7"/>
        <v>0</v>
      </c>
      <c r="K248" s="20"/>
      <c r="L248" s="7"/>
    </row>
    <row r="249" spans="1:12" s="9" customFormat="1" ht="19.5" hidden="1" thickBot="1" x14ac:dyDescent="0.35">
      <c r="A249" s="19"/>
      <c r="B249" s="17"/>
      <c r="C249" s="17"/>
      <c r="D249" s="17">
        <f t="shared" si="6"/>
        <v>0</v>
      </c>
      <c r="E249" s="18"/>
      <c r="F249" s="7"/>
      <c r="G249" s="19"/>
      <c r="H249" s="35"/>
      <c r="I249" s="35"/>
      <c r="J249" s="35">
        <f t="shared" si="7"/>
        <v>0</v>
      </c>
      <c r="K249" s="20"/>
      <c r="L249" s="7"/>
    </row>
    <row r="250" spans="1:12" s="9" customFormat="1" ht="19.5" hidden="1" thickBot="1" x14ac:dyDescent="0.35">
      <c r="A250" s="19"/>
      <c r="B250" s="17"/>
      <c r="C250" s="17"/>
      <c r="D250" s="17">
        <f t="shared" si="6"/>
        <v>0</v>
      </c>
      <c r="E250" s="18"/>
      <c r="F250" s="7"/>
      <c r="G250" s="19"/>
      <c r="H250" s="35"/>
      <c r="I250" s="35"/>
      <c r="J250" s="35">
        <f t="shared" si="7"/>
        <v>0</v>
      </c>
      <c r="K250" s="20"/>
      <c r="L250" s="7"/>
    </row>
    <row r="251" spans="1:12" s="9" customFormat="1" ht="19.5" hidden="1" thickBot="1" x14ac:dyDescent="0.35">
      <c r="A251" s="19"/>
      <c r="B251" s="17"/>
      <c r="C251" s="17"/>
      <c r="D251" s="17">
        <f t="shared" si="6"/>
        <v>0</v>
      </c>
      <c r="E251" s="18"/>
      <c r="F251" s="7"/>
      <c r="G251" s="19"/>
      <c r="H251" s="35"/>
      <c r="I251" s="35"/>
      <c r="J251" s="35">
        <f t="shared" si="7"/>
        <v>0</v>
      </c>
      <c r="K251" s="20"/>
      <c r="L251" s="7"/>
    </row>
    <row r="252" spans="1:12" s="9" customFormat="1" ht="19.5" hidden="1" thickBot="1" x14ac:dyDescent="0.35">
      <c r="A252" s="19"/>
      <c r="B252" s="17"/>
      <c r="C252" s="17"/>
      <c r="D252" s="17">
        <f t="shared" si="6"/>
        <v>0</v>
      </c>
      <c r="E252" s="18"/>
      <c r="F252" s="7"/>
      <c r="G252" s="19"/>
      <c r="H252" s="35"/>
      <c r="I252" s="35"/>
      <c r="J252" s="35">
        <f t="shared" si="7"/>
        <v>0</v>
      </c>
      <c r="K252" s="20"/>
      <c r="L252" s="7"/>
    </row>
    <row r="253" spans="1:12" s="9" customFormat="1" ht="19.5" hidden="1" thickBot="1" x14ac:dyDescent="0.35">
      <c r="A253" s="19"/>
      <c r="B253" s="17"/>
      <c r="C253" s="17"/>
      <c r="D253" s="17">
        <f t="shared" si="6"/>
        <v>0</v>
      </c>
      <c r="E253" s="18"/>
      <c r="F253" s="7"/>
      <c r="G253" s="19"/>
      <c r="H253" s="35"/>
      <c r="I253" s="35"/>
      <c r="J253" s="35">
        <f t="shared" si="7"/>
        <v>0</v>
      </c>
      <c r="K253" s="20"/>
      <c r="L253" s="7"/>
    </row>
    <row r="254" spans="1:12" s="9" customFormat="1" ht="19.5" hidden="1" thickBot="1" x14ac:dyDescent="0.35">
      <c r="A254" s="19"/>
      <c r="B254" s="17"/>
      <c r="C254" s="17"/>
      <c r="D254" s="17">
        <f t="shared" si="6"/>
        <v>0</v>
      </c>
      <c r="E254" s="18"/>
      <c r="F254" s="7"/>
      <c r="G254" s="19"/>
      <c r="H254" s="35"/>
      <c r="I254" s="35"/>
      <c r="J254" s="35">
        <f t="shared" si="7"/>
        <v>0</v>
      </c>
      <c r="K254" s="20"/>
      <c r="L254" s="7"/>
    </row>
    <row r="255" spans="1:12" s="9" customFormat="1" ht="19.5" hidden="1" thickBot="1" x14ac:dyDescent="0.35">
      <c r="A255" s="19"/>
      <c r="B255" s="17"/>
      <c r="C255" s="17"/>
      <c r="D255" s="17">
        <f t="shared" si="6"/>
        <v>0</v>
      </c>
      <c r="E255" s="18"/>
      <c r="F255" s="7"/>
      <c r="G255" s="19"/>
      <c r="H255" s="35"/>
      <c r="I255" s="35"/>
      <c r="J255" s="35">
        <f t="shared" si="7"/>
        <v>0</v>
      </c>
      <c r="K255" s="20"/>
      <c r="L255" s="7"/>
    </row>
    <row r="256" spans="1:12" s="9" customFormat="1" ht="19.5" hidden="1" thickBot="1" x14ac:dyDescent="0.35">
      <c r="A256" s="19"/>
      <c r="B256" s="17"/>
      <c r="C256" s="17"/>
      <c r="D256" s="17">
        <f t="shared" si="6"/>
        <v>0</v>
      </c>
      <c r="E256" s="18"/>
      <c r="F256" s="7"/>
      <c r="G256" s="19"/>
      <c r="H256" s="35"/>
      <c r="I256" s="35"/>
      <c r="J256" s="35">
        <f t="shared" si="7"/>
        <v>0</v>
      </c>
      <c r="K256" s="20"/>
      <c r="L256" s="7"/>
    </row>
    <row r="257" spans="1:12" s="9" customFormat="1" ht="19.5" hidden="1" thickBot="1" x14ac:dyDescent="0.35">
      <c r="A257" s="19"/>
      <c r="B257" s="17"/>
      <c r="C257" s="17"/>
      <c r="D257" s="17">
        <f t="shared" si="6"/>
        <v>0</v>
      </c>
      <c r="E257" s="18"/>
      <c r="F257" s="7"/>
      <c r="G257" s="19"/>
      <c r="H257" s="35"/>
      <c r="I257" s="35"/>
      <c r="J257" s="35">
        <f t="shared" si="7"/>
        <v>0</v>
      </c>
      <c r="K257" s="20"/>
      <c r="L257" s="7"/>
    </row>
    <row r="258" spans="1:12" s="9" customFormat="1" ht="19.5" hidden="1" thickBot="1" x14ac:dyDescent="0.35">
      <c r="A258" s="19"/>
      <c r="B258" s="17"/>
      <c r="C258" s="17"/>
      <c r="D258" s="17">
        <f t="shared" si="6"/>
        <v>0</v>
      </c>
      <c r="E258" s="18"/>
      <c r="F258" s="7"/>
      <c r="G258" s="19"/>
      <c r="H258" s="35"/>
      <c r="I258" s="35"/>
      <c r="J258" s="35">
        <f t="shared" si="7"/>
        <v>0</v>
      </c>
      <c r="K258" s="20"/>
      <c r="L258" s="7"/>
    </row>
    <row r="259" spans="1:12" s="9" customFormat="1" ht="19.5" hidden="1" thickBot="1" x14ac:dyDescent="0.35">
      <c r="A259" s="19"/>
      <c r="B259" s="17"/>
      <c r="C259" s="17"/>
      <c r="D259" s="17">
        <f t="shared" si="6"/>
        <v>0</v>
      </c>
      <c r="E259" s="18"/>
      <c r="F259" s="7"/>
      <c r="G259" s="19"/>
      <c r="H259" s="35"/>
      <c r="I259" s="35"/>
      <c r="J259" s="35">
        <f t="shared" si="7"/>
        <v>0</v>
      </c>
      <c r="K259" s="20"/>
      <c r="L259" s="7"/>
    </row>
    <row r="260" spans="1:12" s="9" customFormat="1" ht="19.5" hidden="1" thickBot="1" x14ac:dyDescent="0.35">
      <c r="A260" s="19"/>
      <c r="B260" s="17"/>
      <c r="C260" s="17"/>
      <c r="D260" s="17">
        <f t="shared" si="6"/>
        <v>0</v>
      </c>
      <c r="E260" s="18"/>
      <c r="F260" s="7"/>
      <c r="G260" s="19"/>
      <c r="H260" s="35"/>
      <c r="I260" s="35"/>
      <c r="J260" s="35">
        <f t="shared" si="7"/>
        <v>0</v>
      </c>
      <c r="K260" s="20"/>
      <c r="L260" s="7"/>
    </row>
    <row r="261" spans="1:12" s="9" customFormat="1" ht="19.5" hidden="1" thickBot="1" x14ac:dyDescent="0.35">
      <c r="A261" s="19"/>
      <c r="B261" s="17"/>
      <c r="C261" s="17"/>
      <c r="D261" s="17">
        <f t="shared" si="6"/>
        <v>0</v>
      </c>
      <c r="E261" s="18"/>
      <c r="F261" s="7"/>
      <c r="G261" s="19"/>
      <c r="H261" s="35"/>
      <c r="I261" s="35"/>
      <c r="J261" s="35">
        <f t="shared" si="7"/>
        <v>0</v>
      </c>
      <c r="K261" s="20"/>
      <c r="L261" s="7"/>
    </row>
    <row r="262" spans="1:12" s="9" customFormat="1" ht="19.5" hidden="1" thickBot="1" x14ac:dyDescent="0.35">
      <c r="A262" s="19"/>
      <c r="B262" s="17"/>
      <c r="C262" s="17"/>
      <c r="D262" s="17">
        <f t="shared" si="6"/>
        <v>0</v>
      </c>
      <c r="E262" s="18"/>
      <c r="F262" s="7"/>
      <c r="G262" s="19"/>
      <c r="H262" s="35"/>
      <c r="I262" s="35"/>
      <c r="J262" s="35">
        <f t="shared" si="7"/>
        <v>0</v>
      </c>
      <c r="K262" s="20"/>
      <c r="L262" s="7"/>
    </row>
    <row r="263" spans="1:12" s="9" customFormat="1" ht="19.5" hidden="1" thickBot="1" x14ac:dyDescent="0.35">
      <c r="A263" s="19"/>
      <c r="B263" s="17"/>
      <c r="C263" s="17"/>
      <c r="D263" s="17">
        <f t="shared" ref="D263:D326" si="8">D262+B263-C263</f>
        <v>0</v>
      </c>
      <c r="E263" s="18"/>
      <c r="F263" s="7"/>
      <c r="G263" s="19"/>
      <c r="H263" s="35"/>
      <c r="I263" s="35"/>
      <c r="J263" s="35">
        <f t="shared" si="7"/>
        <v>0</v>
      </c>
      <c r="K263" s="20"/>
      <c r="L263" s="7"/>
    </row>
    <row r="264" spans="1:12" s="9" customFormat="1" ht="19.5" hidden="1" thickBot="1" x14ac:dyDescent="0.35">
      <c r="A264" s="19"/>
      <c r="B264" s="17"/>
      <c r="C264" s="17"/>
      <c r="D264" s="17">
        <f t="shared" si="8"/>
        <v>0</v>
      </c>
      <c r="E264" s="18"/>
      <c r="F264" s="7"/>
      <c r="G264" s="19"/>
      <c r="H264" s="35"/>
      <c r="I264" s="35"/>
      <c r="J264" s="35">
        <f t="shared" ref="J264:J327" si="9">J263+H264-I264</f>
        <v>0</v>
      </c>
      <c r="K264" s="20"/>
      <c r="L264" s="7"/>
    </row>
    <row r="265" spans="1:12" s="9" customFormat="1" ht="19.5" hidden="1" thickBot="1" x14ac:dyDescent="0.35">
      <c r="A265" s="19"/>
      <c r="B265" s="17"/>
      <c r="C265" s="17"/>
      <c r="D265" s="17">
        <f t="shared" si="8"/>
        <v>0</v>
      </c>
      <c r="E265" s="18"/>
      <c r="F265" s="7"/>
      <c r="G265" s="19"/>
      <c r="H265" s="35"/>
      <c r="I265" s="35"/>
      <c r="J265" s="35">
        <f t="shared" si="9"/>
        <v>0</v>
      </c>
      <c r="K265" s="20"/>
      <c r="L265" s="7"/>
    </row>
    <row r="266" spans="1:12" s="9" customFormat="1" ht="19.5" hidden="1" thickBot="1" x14ac:dyDescent="0.35">
      <c r="A266" s="19"/>
      <c r="B266" s="17"/>
      <c r="C266" s="17"/>
      <c r="D266" s="17">
        <f t="shared" si="8"/>
        <v>0</v>
      </c>
      <c r="E266" s="18"/>
      <c r="F266" s="7"/>
      <c r="G266" s="19"/>
      <c r="H266" s="35"/>
      <c r="I266" s="35"/>
      <c r="J266" s="35">
        <f t="shared" si="9"/>
        <v>0</v>
      </c>
      <c r="K266" s="20"/>
      <c r="L266" s="7"/>
    </row>
    <row r="267" spans="1:12" s="9" customFormat="1" ht="19.5" hidden="1" thickBot="1" x14ac:dyDescent="0.35">
      <c r="A267" s="19"/>
      <c r="B267" s="17"/>
      <c r="C267" s="17"/>
      <c r="D267" s="17">
        <f t="shared" si="8"/>
        <v>0</v>
      </c>
      <c r="E267" s="18"/>
      <c r="F267" s="7"/>
      <c r="G267" s="19"/>
      <c r="H267" s="35"/>
      <c r="I267" s="35"/>
      <c r="J267" s="35">
        <f t="shared" si="9"/>
        <v>0</v>
      </c>
      <c r="K267" s="20"/>
      <c r="L267" s="7"/>
    </row>
    <row r="268" spans="1:12" s="9" customFormat="1" ht="19.5" hidden="1" thickBot="1" x14ac:dyDescent="0.35">
      <c r="A268" s="19"/>
      <c r="B268" s="17"/>
      <c r="C268" s="17"/>
      <c r="D268" s="17">
        <f t="shared" si="8"/>
        <v>0</v>
      </c>
      <c r="E268" s="18"/>
      <c r="F268" s="7"/>
      <c r="G268" s="19"/>
      <c r="H268" s="35"/>
      <c r="I268" s="35"/>
      <c r="J268" s="35">
        <f t="shared" si="9"/>
        <v>0</v>
      </c>
      <c r="K268" s="20"/>
      <c r="L268" s="7"/>
    </row>
    <row r="269" spans="1:12" s="9" customFormat="1" ht="19.5" hidden="1" thickBot="1" x14ac:dyDescent="0.35">
      <c r="A269" s="19"/>
      <c r="B269" s="17"/>
      <c r="C269" s="17"/>
      <c r="D269" s="17">
        <f t="shared" si="8"/>
        <v>0</v>
      </c>
      <c r="E269" s="18"/>
      <c r="F269" s="7"/>
      <c r="G269" s="19"/>
      <c r="H269" s="35"/>
      <c r="I269" s="35"/>
      <c r="J269" s="35">
        <f t="shared" si="9"/>
        <v>0</v>
      </c>
      <c r="K269" s="20"/>
      <c r="L269" s="7"/>
    </row>
    <row r="270" spans="1:12" s="9" customFormat="1" ht="19.5" hidden="1" thickBot="1" x14ac:dyDescent="0.35">
      <c r="A270" s="19"/>
      <c r="B270" s="17"/>
      <c r="C270" s="17"/>
      <c r="D270" s="17">
        <f t="shared" si="8"/>
        <v>0</v>
      </c>
      <c r="E270" s="18"/>
      <c r="F270" s="7"/>
      <c r="G270" s="19"/>
      <c r="H270" s="35"/>
      <c r="I270" s="35"/>
      <c r="J270" s="35">
        <f t="shared" si="9"/>
        <v>0</v>
      </c>
      <c r="K270" s="20"/>
      <c r="L270" s="7"/>
    </row>
    <row r="271" spans="1:12" s="9" customFormat="1" ht="19.5" hidden="1" thickBot="1" x14ac:dyDescent="0.35">
      <c r="A271" s="19"/>
      <c r="B271" s="17"/>
      <c r="C271" s="17"/>
      <c r="D271" s="17">
        <f t="shared" si="8"/>
        <v>0</v>
      </c>
      <c r="E271" s="18"/>
      <c r="F271" s="7"/>
      <c r="G271" s="19"/>
      <c r="H271" s="35"/>
      <c r="I271" s="35"/>
      <c r="J271" s="35">
        <f t="shared" si="9"/>
        <v>0</v>
      </c>
      <c r="K271" s="20"/>
      <c r="L271" s="7"/>
    </row>
    <row r="272" spans="1:12" s="9" customFormat="1" ht="19.5" hidden="1" thickBot="1" x14ac:dyDescent="0.35">
      <c r="A272" s="19"/>
      <c r="B272" s="17"/>
      <c r="C272" s="17"/>
      <c r="D272" s="17">
        <f t="shared" si="8"/>
        <v>0</v>
      </c>
      <c r="E272" s="18"/>
      <c r="F272" s="7"/>
      <c r="G272" s="19"/>
      <c r="H272" s="35"/>
      <c r="I272" s="35"/>
      <c r="J272" s="35">
        <f t="shared" si="9"/>
        <v>0</v>
      </c>
      <c r="K272" s="20"/>
      <c r="L272" s="7"/>
    </row>
    <row r="273" spans="1:12" s="9" customFormat="1" ht="19.5" hidden="1" thickBot="1" x14ac:dyDescent="0.35">
      <c r="A273" s="19"/>
      <c r="B273" s="17"/>
      <c r="C273" s="17"/>
      <c r="D273" s="17">
        <f t="shared" si="8"/>
        <v>0</v>
      </c>
      <c r="E273" s="18"/>
      <c r="F273" s="7"/>
      <c r="G273" s="19"/>
      <c r="H273" s="35"/>
      <c r="I273" s="35"/>
      <c r="J273" s="35">
        <f t="shared" si="9"/>
        <v>0</v>
      </c>
      <c r="K273" s="20"/>
      <c r="L273" s="7"/>
    </row>
    <row r="274" spans="1:12" s="9" customFormat="1" ht="19.5" hidden="1" thickBot="1" x14ac:dyDescent="0.35">
      <c r="A274" s="19"/>
      <c r="B274" s="17"/>
      <c r="C274" s="17"/>
      <c r="D274" s="17">
        <f t="shared" si="8"/>
        <v>0</v>
      </c>
      <c r="E274" s="18"/>
      <c r="F274" s="7"/>
      <c r="G274" s="19"/>
      <c r="H274" s="35"/>
      <c r="I274" s="35"/>
      <c r="J274" s="35">
        <f t="shared" si="9"/>
        <v>0</v>
      </c>
      <c r="K274" s="20"/>
      <c r="L274" s="7"/>
    </row>
    <row r="275" spans="1:12" s="9" customFormat="1" ht="19.5" hidden="1" thickBot="1" x14ac:dyDescent="0.35">
      <c r="A275" s="19"/>
      <c r="B275" s="17"/>
      <c r="C275" s="17"/>
      <c r="D275" s="17">
        <f t="shared" si="8"/>
        <v>0</v>
      </c>
      <c r="E275" s="18"/>
      <c r="F275" s="7"/>
      <c r="G275" s="19"/>
      <c r="H275" s="35"/>
      <c r="I275" s="35"/>
      <c r="J275" s="35">
        <f t="shared" si="9"/>
        <v>0</v>
      </c>
      <c r="K275" s="20"/>
      <c r="L275" s="7"/>
    </row>
    <row r="276" spans="1:12" s="9" customFormat="1" ht="19.5" hidden="1" thickBot="1" x14ac:dyDescent="0.35">
      <c r="A276" s="19"/>
      <c r="B276" s="17"/>
      <c r="C276" s="17"/>
      <c r="D276" s="17">
        <f t="shared" si="8"/>
        <v>0</v>
      </c>
      <c r="E276" s="18"/>
      <c r="F276" s="7"/>
      <c r="G276" s="19"/>
      <c r="H276" s="35"/>
      <c r="I276" s="35"/>
      <c r="J276" s="35">
        <f t="shared" si="9"/>
        <v>0</v>
      </c>
      <c r="K276" s="20"/>
      <c r="L276" s="7"/>
    </row>
    <row r="277" spans="1:12" s="9" customFormat="1" ht="19.5" hidden="1" thickBot="1" x14ac:dyDescent="0.35">
      <c r="A277" s="19"/>
      <c r="B277" s="17"/>
      <c r="C277" s="17"/>
      <c r="D277" s="17">
        <f t="shared" si="8"/>
        <v>0</v>
      </c>
      <c r="E277" s="18"/>
      <c r="F277" s="7"/>
      <c r="G277" s="19"/>
      <c r="H277" s="35"/>
      <c r="I277" s="35"/>
      <c r="J277" s="35">
        <f t="shared" si="9"/>
        <v>0</v>
      </c>
      <c r="K277" s="20"/>
      <c r="L277" s="7"/>
    </row>
    <row r="278" spans="1:12" s="9" customFormat="1" ht="19.5" hidden="1" thickBot="1" x14ac:dyDescent="0.35">
      <c r="A278" s="19"/>
      <c r="B278" s="17"/>
      <c r="C278" s="17"/>
      <c r="D278" s="17">
        <f t="shared" si="8"/>
        <v>0</v>
      </c>
      <c r="E278" s="18"/>
      <c r="F278" s="7"/>
      <c r="G278" s="19"/>
      <c r="H278" s="35"/>
      <c r="I278" s="35"/>
      <c r="J278" s="35">
        <f t="shared" si="9"/>
        <v>0</v>
      </c>
      <c r="K278" s="20"/>
      <c r="L278" s="7"/>
    </row>
    <row r="279" spans="1:12" s="9" customFormat="1" ht="19.5" hidden="1" thickBot="1" x14ac:dyDescent="0.35">
      <c r="A279" s="19"/>
      <c r="B279" s="17"/>
      <c r="C279" s="17"/>
      <c r="D279" s="17">
        <f t="shared" si="8"/>
        <v>0</v>
      </c>
      <c r="E279" s="18"/>
      <c r="F279" s="7"/>
      <c r="G279" s="19"/>
      <c r="H279" s="35"/>
      <c r="I279" s="35"/>
      <c r="J279" s="35">
        <f t="shared" si="9"/>
        <v>0</v>
      </c>
      <c r="K279" s="20"/>
      <c r="L279" s="7"/>
    </row>
    <row r="280" spans="1:12" s="9" customFormat="1" ht="19.5" hidden="1" thickBot="1" x14ac:dyDescent="0.35">
      <c r="A280" s="19"/>
      <c r="B280" s="17"/>
      <c r="C280" s="17"/>
      <c r="D280" s="17">
        <f t="shared" si="8"/>
        <v>0</v>
      </c>
      <c r="E280" s="18"/>
      <c r="F280" s="7"/>
      <c r="G280" s="19"/>
      <c r="H280" s="35"/>
      <c r="I280" s="35"/>
      <c r="J280" s="35">
        <f t="shared" si="9"/>
        <v>0</v>
      </c>
      <c r="K280" s="20"/>
      <c r="L280" s="7"/>
    </row>
    <row r="281" spans="1:12" s="9" customFormat="1" ht="19.5" hidden="1" thickBot="1" x14ac:dyDescent="0.35">
      <c r="A281" s="19"/>
      <c r="B281" s="17"/>
      <c r="C281" s="17"/>
      <c r="D281" s="17">
        <f t="shared" si="8"/>
        <v>0</v>
      </c>
      <c r="E281" s="18"/>
      <c r="F281" s="7"/>
      <c r="G281" s="19"/>
      <c r="H281" s="35"/>
      <c r="I281" s="35"/>
      <c r="J281" s="35">
        <f t="shared" si="9"/>
        <v>0</v>
      </c>
      <c r="K281" s="20"/>
      <c r="L281" s="7"/>
    </row>
    <row r="282" spans="1:12" s="9" customFormat="1" ht="19.5" hidden="1" thickBot="1" x14ac:dyDescent="0.35">
      <c r="A282" s="19"/>
      <c r="B282" s="17"/>
      <c r="C282" s="17"/>
      <c r="D282" s="17">
        <f t="shared" si="8"/>
        <v>0</v>
      </c>
      <c r="E282" s="18"/>
      <c r="F282" s="7"/>
      <c r="G282" s="19"/>
      <c r="H282" s="35"/>
      <c r="I282" s="35"/>
      <c r="J282" s="35">
        <f t="shared" si="9"/>
        <v>0</v>
      </c>
      <c r="K282" s="20"/>
      <c r="L282" s="7"/>
    </row>
    <row r="283" spans="1:12" s="9" customFormat="1" ht="19.5" hidden="1" thickBot="1" x14ac:dyDescent="0.35">
      <c r="A283" s="19"/>
      <c r="B283" s="17"/>
      <c r="C283" s="17"/>
      <c r="D283" s="17">
        <f t="shared" si="8"/>
        <v>0</v>
      </c>
      <c r="E283" s="18"/>
      <c r="F283" s="7"/>
      <c r="G283" s="19"/>
      <c r="H283" s="35"/>
      <c r="I283" s="35"/>
      <c r="J283" s="35">
        <f t="shared" si="9"/>
        <v>0</v>
      </c>
      <c r="K283" s="20"/>
      <c r="L283" s="7"/>
    </row>
    <row r="284" spans="1:12" s="9" customFormat="1" ht="19.5" hidden="1" thickBot="1" x14ac:dyDescent="0.35">
      <c r="A284" s="19"/>
      <c r="B284" s="17"/>
      <c r="C284" s="17"/>
      <c r="D284" s="17">
        <f t="shared" si="8"/>
        <v>0</v>
      </c>
      <c r="E284" s="18"/>
      <c r="F284" s="7"/>
      <c r="G284" s="19"/>
      <c r="H284" s="35"/>
      <c r="I284" s="35"/>
      <c r="J284" s="35">
        <f t="shared" si="9"/>
        <v>0</v>
      </c>
      <c r="K284" s="20"/>
      <c r="L284" s="7"/>
    </row>
    <row r="285" spans="1:12" s="9" customFormat="1" ht="19.5" hidden="1" thickBot="1" x14ac:dyDescent="0.35">
      <c r="A285" s="19"/>
      <c r="B285" s="17"/>
      <c r="C285" s="17"/>
      <c r="D285" s="17">
        <f t="shared" si="8"/>
        <v>0</v>
      </c>
      <c r="E285" s="18"/>
      <c r="F285" s="7"/>
      <c r="G285" s="19"/>
      <c r="H285" s="35"/>
      <c r="I285" s="35"/>
      <c r="J285" s="35">
        <f t="shared" si="9"/>
        <v>0</v>
      </c>
      <c r="K285" s="20"/>
      <c r="L285" s="7"/>
    </row>
    <row r="286" spans="1:12" s="9" customFormat="1" ht="19.5" hidden="1" thickBot="1" x14ac:dyDescent="0.35">
      <c r="A286" s="19"/>
      <c r="B286" s="17"/>
      <c r="C286" s="17"/>
      <c r="D286" s="17">
        <f t="shared" si="8"/>
        <v>0</v>
      </c>
      <c r="E286" s="18"/>
      <c r="F286" s="7"/>
      <c r="G286" s="19"/>
      <c r="H286" s="35"/>
      <c r="I286" s="35"/>
      <c r="J286" s="35">
        <f t="shared" si="9"/>
        <v>0</v>
      </c>
      <c r="K286" s="20"/>
      <c r="L286" s="7"/>
    </row>
    <row r="287" spans="1:12" s="9" customFormat="1" ht="19.5" hidden="1" thickBot="1" x14ac:dyDescent="0.35">
      <c r="A287" s="19"/>
      <c r="B287" s="17"/>
      <c r="C287" s="17"/>
      <c r="D287" s="17">
        <f t="shared" si="8"/>
        <v>0</v>
      </c>
      <c r="E287" s="18"/>
      <c r="F287" s="7"/>
      <c r="G287" s="19"/>
      <c r="H287" s="35"/>
      <c r="I287" s="35"/>
      <c r="J287" s="35">
        <f t="shared" si="9"/>
        <v>0</v>
      </c>
      <c r="K287" s="20"/>
      <c r="L287" s="7"/>
    </row>
    <row r="288" spans="1:12" s="9" customFormat="1" ht="19.5" hidden="1" thickBot="1" x14ac:dyDescent="0.35">
      <c r="A288" s="19"/>
      <c r="B288" s="17"/>
      <c r="C288" s="17"/>
      <c r="D288" s="17">
        <f t="shared" si="8"/>
        <v>0</v>
      </c>
      <c r="E288" s="18"/>
      <c r="F288" s="7"/>
      <c r="G288" s="19"/>
      <c r="H288" s="35"/>
      <c r="I288" s="35"/>
      <c r="J288" s="35">
        <f t="shared" si="9"/>
        <v>0</v>
      </c>
      <c r="K288" s="20"/>
      <c r="L288" s="7"/>
    </row>
    <row r="289" spans="1:12" s="9" customFormat="1" ht="19.5" hidden="1" thickBot="1" x14ac:dyDescent="0.35">
      <c r="A289" s="19"/>
      <c r="B289" s="17"/>
      <c r="C289" s="17"/>
      <c r="D289" s="17">
        <f t="shared" si="8"/>
        <v>0</v>
      </c>
      <c r="E289" s="18"/>
      <c r="F289" s="7"/>
      <c r="G289" s="19"/>
      <c r="H289" s="35"/>
      <c r="I289" s="35"/>
      <c r="J289" s="35">
        <f t="shared" si="9"/>
        <v>0</v>
      </c>
      <c r="K289" s="20"/>
      <c r="L289" s="7"/>
    </row>
    <row r="290" spans="1:12" s="9" customFormat="1" ht="19.5" hidden="1" thickBot="1" x14ac:dyDescent="0.35">
      <c r="A290" s="19"/>
      <c r="B290" s="17"/>
      <c r="C290" s="17"/>
      <c r="D290" s="17">
        <f t="shared" si="8"/>
        <v>0</v>
      </c>
      <c r="E290" s="18"/>
      <c r="F290" s="7"/>
      <c r="G290" s="19"/>
      <c r="H290" s="35"/>
      <c r="I290" s="35"/>
      <c r="J290" s="35">
        <f t="shared" si="9"/>
        <v>0</v>
      </c>
      <c r="K290" s="20"/>
      <c r="L290" s="7"/>
    </row>
    <row r="291" spans="1:12" s="9" customFormat="1" ht="19.5" hidden="1" thickBot="1" x14ac:dyDescent="0.35">
      <c r="A291" s="19"/>
      <c r="B291" s="17"/>
      <c r="C291" s="17"/>
      <c r="D291" s="17">
        <f t="shared" si="8"/>
        <v>0</v>
      </c>
      <c r="E291" s="18"/>
      <c r="F291" s="7"/>
      <c r="G291" s="19"/>
      <c r="H291" s="35"/>
      <c r="I291" s="35"/>
      <c r="J291" s="35">
        <f t="shared" si="9"/>
        <v>0</v>
      </c>
      <c r="K291" s="20"/>
      <c r="L291" s="7"/>
    </row>
    <row r="292" spans="1:12" s="9" customFormat="1" ht="19.5" hidden="1" thickBot="1" x14ac:dyDescent="0.35">
      <c r="A292" s="19"/>
      <c r="B292" s="17"/>
      <c r="C292" s="17"/>
      <c r="D292" s="17">
        <f t="shared" si="8"/>
        <v>0</v>
      </c>
      <c r="E292" s="18"/>
      <c r="F292" s="7"/>
      <c r="G292" s="19"/>
      <c r="H292" s="35"/>
      <c r="I292" s="35"/>
      <c r="J292" s="35">
        <f t="shared" si="9"/>
        <v>0</v>
      </c>
      <c r="K292" s="20"/>
      <c r="L292" s="7"/>
    </row>
    <row r="293" spans="1:12" s="9" customFormat="1" ht="19.5" hidden="1" thickBot="1" x14ac:dyDescent="0.35">
      <c r="A293" s="19"/>
      <c r="B293" s="17"/>
      <c r="C293" s="17"/>
      <c r="D293" s="17">
        <f t="shared" si="8"/>
        <v>0</v>
      </c>
      <c r="E293" s="18"/>
      <c r="F293" s="7"/>
      <c r="G293" s="19"/>
      <c r="H293" s="35"/>
      <c r="I293" s="35"/>
      <c r="J293" s="35">
        <f t="shared" si="9"/>
        <v>0</v>
      </c>
      <c r="K293" s="20"/>
      <c r="L293" s="7"/>
    </row>
    <row r="294" spans="1:12" s="9" customFormat="1" ht="19.5" hidden="1" thickBot="1" x14ac:dyDescent="0.35">
      <c r="A294" s="19"/>
      <c r="B294" s="17"/>
      <c r="C294" s="17"/>
      <c r="D294" s="17">
        <f t="shared" si="8"/>
        <v>0</v>
      </c>
      <c r="E294" s="18"/>
      <c r="F294" s="7"/>
      <c r="G294" s="19"/>
      <c r="H294" s="35"/>
      <c r="I294" s="35"/>
      <c r="J294" s="35">
        <f t="shared" si="9"/>
        <v>0</v>
      </c>
      <c r="K294" s="20"/>
      <c r="L294" s="7"/>
    </row>
    <row r="295" spans="1:12" s="9" customFormat="1" ht="19.5" hidden="1" thickBot="1" x14ac:dyDescent="0.35">
      <c r="A295" s="19"/>
      <c r="B295" s="17"/>
      <c r="C295" s="17"/>
      <c r="D295" s="17">
        <f t="shared" si="8"/>
        <v>0</v>
      </c>
      <c r="E295" s="18"/>
      <c r="F295" s="7"/>
      <c r="G295" s="19"/>
      <c r="H295" s="35"/>
      <c r="I295" s="35"/>
      <c r="J295" s="35">
        <f t="shared" si="9"/>
        <v>0</v>
      </c>
      <c r="K295" s="20"/>
      <c r="L295" s="7"/>
    </row>
    <row r="296" spans="1:12" s="9" customFormat="1" ht="19.5" hidden="1" thickBot="1" x14ac:dyDescent="0.35">
      <c r="A296" s="19"/>
      <c r="B296" s="17"/>
      <c r="C296" s="17"/>
      <c r="D296" s="17">
        <f t="shared" si="8"/>
        <v>0</v>
      </c>
      <c r="E296" s="18"/>
      <c r="F296" s="7"/>
      <c r="G296" s="19"/>
      <c r="H296" s="35"/>
      <c r="I296" s="35"/>
      <c r="J296" s="35">
        <f t="shared" si="9"/>
        <v>0</v>
      </c>
      <c r="K296" s="20"/>
      <c r="L296" s="7"/>
    </row>
    <row r="297" spans="1:12" s="9" customFormat="1" ht="19.5" hidden="1" thickBot="1" x14ac:dyDescent="0.35">
      <c r="A297" s="19"/>
      <c r="B297" s="17"/>
      <c r="C297" s="17"/>
      <c r="D297" s="17">
        <f t="shared" si="8"/>
        <v>0</v>
      </c>
      <c r="E297" s="18"/>
      <c r="F297" s="7"/>
      <c r="G297" s="19"/>
      <c r="H297" s="35"/>
      <c r="I297" s="35"/>
      <c r="J297" s="35">
        <f t="shared" si="9"/>
        <v>0</v>
      </c>
      <c r="K297" s="20"/>
      <c r="L297" s="7"/>
    </row>
    <row r="298" spans="1:12" s="9" customFormat="1" ht="19.5" hidden="1" thickBot="1" x14ac:dyDescent="0.35">
      <c r="A298" s="19"/>
      <c r="B298" s="17"/>
      <c r="C298" s="17"/>
      <c r="D298" s="17">
        <f t="shared" si="8"/>
        <v>0</v>
      </c>
      <c r="E298" s="18"/>
      <c r="F298" s="7"/>
      <c r="G298" s="19"/>
      <c r="H298" s="35"/>
      <c r="I298" s="35"/>
      <c r="J298" s="35">
        <f t="shared" si="9"/>
        <v>0</v>
      </c>
      <c r="K298" s="20"/>
      <c r="L298" s="7"/>
    </row>
    <row r="299" spans="1:12" s="9" customFormat="1" ht="19.5" hidden="1" thickBot="1" x14ac:dyDescent="0.35">
      <c r="A299" s="19"/>
      <c r="B299" s="17"/>
      <c r="C299" s="17"/>
      <c r="D299" s="17">
        <f t="shared" si="8"/>
        <v>0</v>
      </c>
      <c r="E299" s="18"/>
      <c r="F299" s="7"/>
      <c r="G299" s="19"/>
      <c r="H299" s="35"/>
      <c r="I299" s="35"/>
      <c r="J299" s="35">
        <f t="shared" si="9"/>
        <v>0</v>
      </c>
      <c r="K299" s="20"/>
      <c r="L299" s="7"/>
    </row>
    <row r="300" spans="1:12" s="9" customFormat="1" ht="19.5" hidden="1" thickBot="1" x14ac:dyDescent="0.35">
      <c r="A300" s="19"/>
      <c r="B300" s="17"/>
      <c r="C300" s="17"/>
      <c r="D300" s="17">
        <f t="shared" si="8"/>
        <v>0</v>
      </c>
      <c r="E300" s="18"/>
      <c r="F300" s="7"/>
      <c r="G300" s="19"/>
      <c r="H300" s="35"/>
      <c r="I300" s="35"/>
      <c r="J300" s="35">
        <f t="shared" si="9"/>
        <v>0</v>
      </c>
      <c r="K300" s="20"/>
      <c r="L300" s="7"/>
    </row>
    <row r="301" spans="1:12" s="9" customFormat="1" ht="19.5" hidden="1" thickBot="1" x14ac:dyDescent="0.35">
      <c r="A301" s="19"/>
      <c r="B301" s="17"/>
      <c r="C301" s="17"/>
      <c r="D301" s="17">
        <f t="shared" si="8"/>
        <v>0</v>
      </c>
      <c r="E301" s="18"/>
      <c r="F301" s="7"/>
      <c r="G301" s="19"/>
      <c r="H301" s="35"/>
      <c r="I301" s="35"/>
      <c r="J301" s="35">
        <f t="shared" si="9"/>
        <v>0</v>
      </c>
      <c r="K301" s="20"/>
      <c r="L301" s="7"/>
    </row>
    <row r="302" spans="1:12" s="9" customFormat="1" ht="19.5" hidden="1" thickBot="1" x14ac:dyDescent="0.35">
      <c r="A302" s="19"/>
      <c r="B302" s="17"/>
      <c r="C302" s="17"/>
      <c r="D302" s="17">
        <f t="shared" si="8"/>
        <v>0</v>
      </c>
      <c r="E302" s="18"/>
      <c r="F302" s="7"/>
      <c r="G302" s="19"/>
      <c r="H302" s="35"/>
      <c r="I302" s="35"/>
      <c r="J302" s="35">
        <f t="shared" si="9"/>
        <v>0</v>
      </c>
      <c r="K302" s="20"/>
      <c r="L302" s="7"/>
    </row>
    <row r="303" spans="1:12" s="9" customFormat="1" ht="19.5" hidden="1" thickBot="1" x14ac:dyDescent="0.35">
      <c r="A303" s="19"/>
      <c r="B303" s="17"/>
      <c r="C303" s="17"/>
      <c r="D303" s="17">
        <f t="shared" si="8"/>
        <v>0</v>
      </c>
      <c r="E303" s="18"/>
      <c r="F303" s="7"/>
      <c r="G303" s="19"/>
      <c r="H303" s="35"/>
      <c r="I303" s="35"/>
      <c r="J303" s="35">
        <f t="shared" si="9"/>
        <v>0</v>
      </c>
      <c r="K303" s="20"/>
      <c r="L303" s="7"/>
    </row>
    <row r="304" spans="1:12" s="9" customFormat="1" ht="19.5" hidden="1" thickBot="1" x14ac:dyDescent="0.35">
      <c r="A304" s="19"/>
      <c r="B304" s="17"/>
      <c r="C304" s="17"/>
      <c r="D304" s="17">
        <f t="shared" si="8"/>
        <v>0</v>
      </c>
      <c r="E304" s="18"/>
      <c r="F304" s="7"/>
      <c r="G304" s="19"/>
      <c r="H304" s="35"/>
      <c r="I304" s="35"/>
      <c r="J304" s="35">
        <f t="shared" si="9"/>
        <v>0</v>
      </c>
      <c r="K304" s="20"/>
      <c r="L304" s="7"/>
    </row>
    <row r="305" spans="1:12" s="9" customFormat="1" ht="19.5" hidden="1" thickBot="1" x14ac:dyDescent="0.35">
      <c r="A305" s="19"/>
      <c r="B305" s="17"/>
      <c r="C305" s="17"/>
      <c r="D305" s="17">
        <f t="shared" si="8"/>
        <v>0</v>
      </c>
      <c r="E305" s="18"/>
      <c r="F305" s="7"/>
      <c r="G305" s="19"/>
      <c r="H305" s="35"/>
      <c r="I305" s="35"/>
      <c r="J305" s="35">
        <f t="shared" si="9"/>
        <v>0</v>
      </c>
      <c r="K305" s="20"/>
      <c r="L305" s="7"/>
    </row>
    <row r="306" spans="1:12" s="9" customFormat="1" ht="19.5" hidden="1" thickBot="1" x14ac:dyDescent="0.35">
      <c r="A306" s="19"/>
      <c r="B306" s="17"/>
      <c r="C306" s="17"/>
      <c r="D306" s="17">
        <f t="shared" si="8"/>
        <v>0</v>
      </c>
      <c r="E306" s="18"/>
      <c r="F306" s="7"/>
      <c r="G306" s="19"/>
      <c r="H306" s="35"/>
      <c r="I306" s="35"/>
      <c r="J306" s="35">
        <f t="shared" si="9"/>
        <v>0</v>
      </c>
      <c r="K306" s="20"/>
      <c r="L306" s="7"/>
    </row>
    <row r="307" spans="1:12" s="9" customFormat="1" ht="19.5" hidden="1" thickBot="1" x14ac:dyDescent="0.35">
      <c r="A307" s="19"/>
      <c r="B307" s="17"/>
      <c r="C307" s="17"/>
      <c r="D307" s="17">
        <f t="shared" si="8"/>
        <v>0</v>
      </c>
      <c r="E307" s="18"/>
      <c r="F307" s="7"/>
      <c r="G307" s="19"/>
      <c r="H307" s="35"/>
      <c r="I307" s="35"/>
      <c r="J307" s="35">
        <f t="shared" si="9"/>
        <v>0</v>
      </c>
      <c r="K307" s="20"/>
      <c r="L307" s="7"/>
    </row>
    <row r="308" spans="1:12" s="9" customFormat="1" ht="19.5" hidden="1" thickBot="1" x14ac:dyDescent="0.35">
      <c r="A308" s="19"/>
      <c r="B308" s="17"/>
      <c r="C308" s="17"/>
      <c r="D308" s="17">
        <f t="shared" si="8"/>
        <v>0</v>
      </c>
      <c r="E308" s="18"/>
      <c r="F308" s="7"/>
      <c r="G308" s="19"/>
      <c r="H308" s="35"/>
      <c r="I308" s="35"/>
      <c r="J308" s="35">
        <f t="shared" si="9"/>
        <v>0</v>
      </c>
      <c r="K308" s="20"/>
      <c r="L308" s="7"/>
    </row>
    <row r="309" spans="1:12" s="9" customFormat="1" ht="19.5" hidden="1" thickBot="1" x14ac:dyDescent="0.35">
      <c r="A309" s="19"/>
      <c r="B309" s="17"/>
      <c r="C309" s="17"/>
      <c r="D309" s="17">
        <f t="shared" si="8"/>
        <v>0</v>
      </c>
      <c r="E309" s="18"/>
      <c r="F309" s="7"/>
      <c r="G309" s="19"/>
      <c r="H309" s="35"/>
      <c r="I309" s="35"/>
      <c r="J309" s="35">
        <f t="shared" si="9"/>
        <v>0</v>
      </c>
      <c r="K309" s="20"/>
      <c r="L309" s="7"/>
    </row>
    <row r="310" spans="1:12" s="9" customFormat="1" ht="19.5" hidden="1" thickBot="1" x14ac:dyDescent="0.35">
      <c r="A310" s="19"/>
      <c r="B310" s="17"/>
      <c r="C310" s="17"/>
      <c r="D310" s="17">
        <f t="shared" si="8"/>
        <v>0</v>
      </c>
      <c r="E310" s="18"/>
      <c r="F310" s="7"/>
      <c r="G310" s="19"/>
      <c r="H310" s="35"/>
      <c r="I310" s="35"/>
      <c r="J310" s="35">
        <f t="shared" si="9"/>
        <v>0</v>
      </c>
      <c r="K310" s="20"/>
      <c r="L310" s="7"/>
    </row>
    <row r="311" spans="1:12" s="9" customFormat="1" ht="19.5" hidden="1" thickBot="1" x14ac:dyDescent="0.35">
      <c r="A311" s="19"/>
      <c r="B311" s="17"/>
      <c r="C311" s="17"/>
      <c r="D311" s="17">
        <f t="shared" si="8"/>
        <v>0</v>
      </c>
      <c r="E311" s="18"/>
      <c r="F311" s="7"/>
      <c r="G311" s="19"/>
      <c r="H311" s="35"/>
      <c r="I311" s="35"/>
      <c r="J311" s="35">
        <f t="shared" si="9"/>
        <v>0</v>
      </c>
      <c r="K311" s="20"/>
      <c r="L311" s="7"/>
    </row>
    <row r="312" spans="1:12" s="9" customFormat="1" ht="19.5" hidden="1" thickBot="1" x14ac:dyDescent="0.35">
      <c r="A312" s="19"/>
      <c r="B312" s="17"/>
      <c r="C312" s="17"/>
      <c r="D312" s="17">
        <f t="shared" si="8"/>
        <v>0</v>
      </c>
      <c r="E312" s="18"/>
      <c r="F312" s="7"/>
      <c r="G312" s="19"/>
      <c r="H312" s="35"/>
      <c r="I312" s="35"/>
      <c r="J312" s="35">
        <f t="shared" si="9"/>
        <v>0</v>
      </c>
      <c r="K312" s="20"/>
      <c r="L312" s="7"/>
    </row>
    <row r="313" spans="1:12" s="9" customFormat="1" ht="19.5" hidden="1" thickBot="1" x14ac:dyDescent="0.35">
      <c r="A313" s="19"/>
      <c r="B313" s="17"/>
      <c r="C313" s="17"/>
      <c r="D313" s="17">
        <f t="shared" si="8"/>
        <v>0</v>
      </c>
      <c r="E313" s="18"/>
      <c r="F313" s="7"/>
      <c r="G313" s="19"/>
      <c r="H313" s="35"/>
      <c r="I313" s="35"/>
      <c r="J313" s="35">
        <f t="shared" si="9"/>
        <v>0</v>
      </c>
      <c r="K313" s="20"/>
      <c r="L313" s="7"/>
    </row>
    <row r="314" spans="1:12" s="9" customFormat="1" ht="19.5" hidden="1" thickBot="1" x14ac:dyDescent="0.35">
      <c r="A314" s="19"/>
      <c r="B314" s="17"/>
      <c r="C314" s="17"/>
      <c r="D314" s="17">
        <f t="shared" si="8"/>
        <v>0</v>
      </c>
      <c r="E314" s="18"/>
      <c r="F314" s="7"/>
      <c r="G314" s="19"/>
      <c r="H314" s="35"/>
      <c r="I314" s="35"/>
      <c r="J314" s="35">
        <f t="shared" si="9"/>
        <v>0</v>
      </c>
      <c r="K314" s="20"/>
      <c r="L314" s="7"/>
    </row>
    <row r="315" spans="1:12" s="9" customFormat="1" ht="19.5" hidden="1" thickBot="1" x14ac:dyDescent="0.35">
      <c r="A315" s="19"/>
      <c r="B315" s="17"/>
      <c r="C315" s="17"/>
      <c r="D315" s="17">
        <f t="shared" si="8"/>
        <v>0</v>
      </c>
      <c r="E315" s="18"/>
      <c r="F315" s="7"/>
      <c r="G315" s="19"/>
      <c r="H315" s="35"/>
      <c r="I315" s="35"/>
      <c r="J315" s="35">
        <f t="shared" si="9"/>
        <v>0</v>
      </c>
      <c r="K315" s="20"/>
      <c r="L315" s="7"/>
    </row>
    <row r="316" spans="1:12" s="9" customFormat="1" ht="19.5" hidden="1" thickBot="1" x14ac:dyDescent="0.35">
      <c r="A316" s="19"/>
      <c r="B316" s="17"/>
      <c r="C316" s="17"/>
      <c r="D316" s="17">
        <f t="shared" si="8"/>
        <v>0</v>
      </c>
      <c r="E316" s="18"/>
      <c r="F316" s="7"/>
      <c r="G316" s="19"/>
      <c r="H316" s="35"/>
      <c r="I316" s="35"/>
      <c r="J316" s="35">
        <f t="shared" si="9"/>
        <v>0</v>
      </c>
      <c r="K316" s="20"/>
      <c r="L316" s="7"/>
    </row>
    <row r="317" spans="1:12" s="9" customFormat="1" ht="19.5" hidden="1" thickBot="1" x14ac:dyDescent="0.35">
      <c r="A317" s="19"/>
      <c r="B317" s="17"/>
      <c r="C317" s="17"/>
      <c r="D317" s="17">
        <f t="shared" si="8"/>
        <v>0</v>
      </c>
      <c r="E317" s="18"/>
      <c r="F317" s="7"/>
      <c r="G317" s="19"/>
      <c r="H317" s="35"/>
      <c r="I317" s="35"/>
      <c r="J317" s="35">
        <f t="shared" si="9"/>
        <v>0</v>
      </c>
      <c r="K317" s="20"/>
      <c r="L317" s="7"/>
    </row>
    <row r="318" spans="1:12" s="9" customFormat="1" ht="19.5" hidden="1" thickBot="1" x14ac:dyDescent="0.35">
      <c r="A318" s="19"/>
      <c r="B318" s="17"/>
      <c r="C318" s="17"/>
      <c r="D318" s="17">
        <f t="shared" si="8"/>
        <v>0</v>
      </c>
      <c r="E318" s="18"/>
      <c r="F318" s="7"/>
      <c r="G318" s="19"/>
      <c r="H318" s="35"/>
      <c r="I318" s="35"/>
      <c r="J318" s="35">
        <f t="shared" si="9"/>
        <v>0</v>
      </c>
      <c r="K318" s="20"/>
      <c r="L318" s="7"/>
    </row>
    <row r="319" spans="1:12" s="9" customFormat="1" ht="19.5" hidden="1" thickBot="1" x14ac:dyDescent="0.35">
      <c r="A319" s="19"/>
      <c r="B319" s="17"/>
      <c r="C319" s="17"/>
      <c r="D319" s="17">
        <f t="shared" si="8"/>
        <v>0</v>
      </c>
      <c r="E319" s="18"/>
      <c r="F319" s="7"/>
      <c r="G319" s="19"/>
      <c r="H319" s="35"/>
      <c r="I319" s="35"/>
      <c r="J319" s="35">
        <f t="shared" si="9"/>
        <v>0</v>
      </c>
      <c r="K319" s="20"/>
      <c r="L319" s="7"/>
    </row>
    <row r="320" spans="1:12" s="9" customFormat="1" ht="19.5" hidden="1" thickBot="1" x14ac:dyDescent="0.35">
      <c r="A320" s="19"/>
      <c r="B320" s="17"/>
      <c r="C320" s="17"/>
      <c r="D320" s="17">
        <f t="shared" si="8"/>
        <v>0</v>
      </c>
      <c r="E320" s="18"/>
      <c r="F320" s="7"/>
      <c r="G320" s="19"/>
      <c r="H320" s="35"/>
      <c r="I320" s="35"/>
      <c r="J320" s="35">
        <f t="shared" si="9"/>
        <v>0</v>
      </c>
      <c r="K320" s="20"/>
      <c r="L320" s="7"/>
    </row>
    <row r="321" spans="1:12" s="9" customFormat="1" ht="19.5" hidden="1" thickBot="1" x14ac:dyDescent="0.35">
      <c r="A321" s="19"/>
      <c r="B321" s="17"/>
      <c r="C321" s="17"/>
      <c r="D321" s="17">
        <f t="shared" si="8"/>
        <v>0</v>
      </c>
      <c r="E321" s="18"/>
      <c r="F321" s="7"/>
      <c r="G321" s="19"/>
      <c r="H321" s="35"/>
      <c r="I321" s="35"/>
      <c r="J321" s="35">
        <f t="shared" si="9"/>
        <v>0</v>
      </c>
      <c r="K321" s="20"/>
      <c r="L321" s="7"/>
    </row>
    <row r="322" spans="1:12" s="9" customFormat="1" ht="19.5" hidden="1" thickBot="1" x14ac:dyDescent="0.35">
      <c r="A322" s="19"/>
      <c r="B322" s="17"/>
      <c r="C322" s="17"/>
      <c r="D322" s="17">
        <f t="shared" si="8"/>
        <v>0</v>
      </c>
      <c r="E322" s="18"/>
      <c r="F322" s="7"/>
      <c r="G322" s="19"/>
      <c r="H322" s="35"/>
      <c r="I322" s="35"/>
      <c r="J322" s="35">
        <f t="shared" si="9"/>
        <v>0</v>
      </c>
      <c r="K322" s="20"/>
      <c r="L322" s="7"/>
    </row>
    <row r="323" spans="1:12" s="9" customFormat="1" ht="19.5" hidden="1" thickBot="1" x14ac:dyDescent="0.35">
      <c r="A323" s="19"/>
      <c r="B323" s="17"/>
      <c r="C323" s="17"/>
      <c r="D323" s="17">
        <f t="shared" si="8"/>
        <v>0</v>
      </c>
      <c r="E323" s="18"/>
      <c r="F323" s="7"/>
      <c r="G323" s="19"/>
      <c r="H323" s="35"/>
      <c r="I323" s="35"/>
      <c r="J323" s="35">
        <f t="shared" si="9"/>
        <v>0</v>
      </c>
      <c r="K323" s="20"/>
      <c r="L323" s="7"/>
    </row>
    <row r="324" spans="1:12" s="9" customFormat="1" ht="19.5" hidden="1" thickBot="1" x14ac:dyDescent="0.35">
      <c r="A324" s="19"/>
      <c r="B324" s="17"/>
      <c r="C324" s="17"/>
      <c r="D324" s="17">
        <f t="shared" si="8"/>
        <v>0</v>
      </c>
      <c r="E324" s="18"/>
      <c r="F324" s="7"/>
      <c r="G324" s="19"/>
      <c r="H324" s="35"/>
      <c r="I324" s="35"/>
      <c r="J324" s="35">
        <f t="shared" si="9"/>
        <v>0</v>
      </c>
      <c r="K324" s="20"/>
      <c r="L324" s="7"/>
    </row>
    <row r="325" spans="1:12" s="9" customFormat="1" ht="19.5" hidden="1" thickBot="1" x14ac:dyDescent="0.35">
      <c r="A325" s="19"/>
      <c r="B325" s="17"/>
      <c r="C325" s="17"/>
      <c r="D325" s="17">
        <f t="shared" si="8"/>
        <v>0</v>
      </c>
      <c r="E325" s="18"/>
      <c r="F325" s="7"/>
      <c r="G325" s="19"/>
      <c r="H325" s="35"/>
      <c r="I325" s="35"/>
      <c r="J325" s="35">
        <f t="shared" si="9"/>
        <v>0</v>
      </c>
      <c r="K325" s="20"/>
      <c r="L325" s="7"/>
    </row>
    <row r="326" spans="1:12" s="9" customFormat="1" ht="19.5" hidden="1" thickBot="1" x14ac:dyDescent="0.35">
      <c r="A326" s="19"/>
      <c r="B326" s="17"/>
      <c r="C326" s="17"/>
      <c r="D326" s="17">
        <f t="shared" si="8"/>
        <v>0</v>
      </c>
      <c r="E326" s="18"/>
      <c r="F326" s="7"/>
      <c r="G326" s="19"/>
      <c r="H326" s="35"/>
      <c r="I326" s="35"/>
      <c r="J326" s="35">
        <f t="shared" si="9"/>
        <v>0</v>
      </c>
      <c r="K326" s="20"/>
      <c r="L326" s="7"/>
    </row>
    <row r="327" spans="1:12" s="9" customFormat="1" ht="19.5" hidden="1" thickBot="1" x14ac:dyDescent="0.35">
      <c r="A327" s="19"/>
      <c r="B327" s="17"/>
      <c r="C327" s="17"/>
      <c r="D327" s="17">
        <f t="shared" ref="D327:D390" si="10">D326+B327-C327</f>
        <v>0</v>
      </c>
      <c r="E327" s="18"/>
      <c r="F327" s="7"/>
      <c r="G327" s="19"/>
      <c r="H327" s="35"/>
      <c r="I327" s="35"/>
      <c r="J327" s="35">
        <f t="shared" si="9"/>
        <v>0</v>
      </c>
      <c r="K327" s="20"/>
      <c r="L327" s="7"/>
    </row>
    <row r="328" spans="1:12" s="9" customFormat="1" ht="19.5" hidden="1" thickBot="1" x14ac:dyDescent="0.35">
      <c r="A328" s="19"/>
      <c r="B328" s="17"/>
      <c r="C328" s="17"/>
      <c r="D328" s="17">
        <f t="shared" si="10"/>
        <v>0</v>
      </c>
      <c r="E328" s="18"/>
      <c r="F328" s="7"/>
      <c r="G328" s="19"/>
      <c r="H328" s="35"/>
      <c r="I328" s="35"/>
      <c r="J328" s="35">
        <f t="shared" ref="J328:J391" si="11">J327+H328-I328</f>
        <v>0</v>
      </c>
      <c r="K328" s="20"/>
      <c r="L328" s="7"/>
    </row>
    <row r="329" spans="1:12" s="9" customFormat="1" ht="19.5" hidden="1" thickBot="1" x14ac:dyDescent="0.35">
      <c r="A329" s="19"/>
      <c r="B329" s="17"/>
      <c r="C329" s="17"/>
      <c r="D329" s="17">
        <f t="shared" si="10"/>
        <v>0</v>
      </c>
      <c r="E329" s="18"/>
      <c r="F329" s="7"/>
      <c r="G329" s="19"/>
      <c r="H329" s="35"/>
      <c r="I329" s="35"/>
      <c r="J329" s="35">
        <f t="shared" si="11"/>
        <v>0</v>
      </c>
      <c r="K329" s="20"/>
      <c r="L329" s="7"/>
    </row>
    <row r="330" spans="1:12" s="9" customFormat="1" ht="19.5" hidden="1" thickBot="1" x14ac:dyDescent="0.35">
      <c r="A330" s="19"/>
      <c r="B330" s="17"/>
      <c r="C330" s="17"/>
      <c r="D330" s="17">
        <f t="shared" si="10"/>
        <v>0</v>
      </c>
      <c r="E330" s="18"/>
      <c r="F330" s="7"/>
      <c r="G330" s="19"/>
      <c r="H330" s="35"/>
      <c r="I330" s="35"/>
      <c r="J330" s="35">
        <f t="shared" si="11"/>
        <v>0</v>
      </c>
      <c r="K330" s="20"/>
      <c r="L330" s="7"/>
    </row>
    <row r="331" spans="1:12" s="9" customFormat="1" ht="19.5" hidden="1" thickBot="1" x14ac:dyDescent="0.35">
      <c r="A331" s="19"/>
      <c r="B331" s="17"/>
      <c r="C331" s="17"/>
      <c r="D331" s="17">
        <f t="shared" si="10"/>
        <v>0</v>
      </c>
      <c r="E331" s="18"/>
      <c r="F331" s="7"/>
      <c r="G331" s="19"/>
      <c r="H331" s="35"/>
      <c r="I331" s="35"/>
      <c r="J331" s="35">
        <f t="shared" si="11"/>
        <v>0</v>
      </c>
      <c r="K331" s="20"/>
      <c r="L331" s="7"/>
    </row>
    <row r="332" spans="1:12" s="9" customFormat="1" ht="19.5" hidden="1" thickBot="1" x14ac:dyDescent="0.35">
      <c r="A332" s="19"/>
      <c r="B332" s="17"/>
      <c r="C332" s="17"/>
      <c r="D332" s="17">
        <f t="shared" si="10"/>
        <v>0</v>
      </c>
      <c r="E332" s="18"/>
      <c r="F332" s="7"/>
      <c r="G332" s="19"/>
      <c r="H332" s="35"/>
      <c r="I332" s="35"/>
      <c r="J332" s="35">
        <f t="shared" si="11"/>
        <v>0</v>
      </c>
      <c r="K332" s="20"/>
      <c r="L332" s="7"/>
    </row>
    <row r="333" spans="1:12" s="9" customFormat="1" ht="19.5" hidden="1" thickBot="1" x14ac:dyDescent="0.35">
      <c r="A333" s="19"/>
      <c r="B333" s="17"/>
      <c r="C333" s="17"/>
      <c r="D333" s="17">
        <f t="shared" si="10"/>
        <v>0</v>
      </c>
      <c r="E333" s="18"/>
      <c r="F333" s="7"/>
      <c r="G333" s="19"/>
      <c r="H333" s="35"/>
      <c r="I333" s="35"/>
      <c r="J333" s="35">
        <f t="shared" si="11"/>
        <v>0</v>
      </c>
      <c r="K333" s="20"/>
      <c r="L333" s="7"/>
    </row>
    <row r="334" spans="1:12" s="9" customFormat="1" ht="19.5" hidden="1" thickBot="1" x14ac:dyDescent="0.35">
      <c r="A334" s="19"/>
      <c r="B334" s="17"/>
      <c r="C334" s="17"/>
      <c r="D334" s="17">
        <f t="shared" si="10"/>
        <v>0</v>
      </c>
      <c r="E334" s="18"/>
      <c r="F334" s="7"/>
      <c r="G334" s="19"/>
      <c r="H334" s="35"/>
      <c r="I334" s="35"/>
      <c r="J334" s="35">
        <f t="shared" si="11"/>
        <v>0</v>
      </c>
      <c r="K334" s="20"/>
      <c r="L334" s="7"/>
    </row>
    <row r="335" spans="1:12" s="9" customFormat="1" ht="19.5" hidden="1" thickBot="1" x14ac:dyDescent="0.35">
      <c r="A335" s="19"/>
      <c r="B335" s="17"/>
      <c r="C335" s="17"/>
      <c r="D335" s="17">
        <f t="shared" si="10"/>
        <v>0</v>
      </c>
      <c r="E335" s="18"/>
      <c r="F335" s="7"/>
      <c r="G335" s="19"/>
      <c r="H335" s="35"/>
      <c r="I335" s="35"/>
      <c r="J335" s="35">
        <f t="shared" si="11"/>
        <v>0</v>
      </c>
      <c r="K335" s="20"/>
      <c r="L335" s="7"/>
    </row>
    <row r="336" spans="1:12" s="9" customFormat="1" ht="19.5" hidden="1" thickBot="1" x14ac:dyDescent="0.35">
      <c r="A336" s="19"/>
      <c r="B336" s="17"/>
      <c r="C336" s="17"/>
      <c r="D336" s="17">
        <f t="shared" si="10"/>
        <v>0</v>
      </c>
      <c r="E336" s="18"/>
      <c r="F336" s="7"/>
      <c r="G336" s="19"/>
      <c r="H336" s="35"/>
      <c r="I336" s="35"/>
      <c r="J336" s="35">
        <f t="shared" si="11"/>
        <v>0</v>
      </c>
      <c r="K336" s="20"/>
      <c r="L336" s="7"/>
    </row>
    <row r="337" spans="1:12" s="9" customFormat="1" ht="19.5" hidden="1" thickBot="1" x14ac:dyDescent="0.35">
      <c r="A337" s="19"/>
      <c r="B337" s="17"/>
      <c r="C337" s="17"/>
      <c r="D337" s="17">
        <f t="shared" si="10"/>
        <v>0</v>
      </c>
      <c r="E337" s="18"/>
      <c r="F337" s="7"/>
      <c r="G337" s="19"/>
      <c r="H337" s="35"/>
      <c r="I337" s="35"/>
      <c r="J337" s="35">
        <f t="shared" si="11"/>
        <v>0</v>
      </c>
      <c r="K337" s="20"/>
      <c r="L337" s="7"/>
    </row>
    <row r="338" spans="1:12" s="9" customFormat="1" ht="19.5" hidden="1" thickBot="1" x14ac:dyDescent="0.35">
      <c r="A338" s="19"/>
      <c r="B338" s="17"/>
      <c r="C338" s="17"/>
      <c r="D338" s="17">
        <f t="shared" si="10"/>
        <v>0</v>
      </c>
      <c r="E338" s="18"/>
      <c r="F338" s="7"/>
      <c r="G338" s="19"/>
      <c r="H338" s="35"/>
      <c r="I338" s="35"/>
      <c r="J338" s="35">
        <f t="shared" si="11"/>
        <v>0</v>
      </c>
      <c r="K338" s="20"/>
      <c r="L338" s="7"/>
    </row>
    <row r="339" spans="1:12" s="9" customFormat="1" ht="19.5" hidden="1" thickBot="1" x14ac:dyDescent="0.35">
      <c r="A339" s="19"/>
      <c r="B339" s="17"/>
      <c r="C339" s="17"/>
      <c r="D339" s="17">
        <f t="shared" si="10"/>
        <v>0</v>
      </c>
      <c r="E339" s="18"/>
      <c r="F339" s="7"/>
      <c r="G339" s="19"/>
      <c r="H339" s="35"/>
      <c r="I339" s="35"/>
      <c r="J339" s="35">
        <f t="shared" si="11"/>
        <v>0</v>
      </c>
      <c r="K339" s="20"/>
      <c r="L339" s="7"/>
    </row>
    <row r="340" spans="1:12" s="9" customFormat="1" ht="19.5" hidden="1" thickBot="1" x14ac:dyDescent="0.35">
      <c r="A340" s="19"/>
      <c r="B340" s="17"/>
      <c r="C340" s="17"/>
      <c r="D340" s="17">
        <f t="shared" si="10"/>
        <v>0</v>
      </c>
      <c r="E340" s="18"/>
      <c r="F340" s="7"/>
      <c r="G340" s="19"/>
      <c r="H340" s="35"/>
      <c r="I340" s="35"/>
      <c r="J340" s="35">
        <f t="shared" si="11"/>
        <v>0</v>
      </c>
      <c r="K340" s="20"/>
      <c r="L340" s="7"/>
    </row>
    <row r="341" spans="1:12" s="9" customFormat="1" ht="19.5" hidden="1" thickBot="1" x14ac:dyDescent="0.35">
      <c r="A341" s="19"/>
      <c r="B341" s="17"/>
      <c r="C341" s="17"/>
      <c r="D341" s="17">
        <f t="shared" si="10"/>
        <v>0</v>
      </c>
      <c r="E341" s="18"/>
      <c r="F341" s="7"/>
      <c r="G341" s="19"/>
      <c r="H341" s="35"/>
      <c r="I341" s="35"/>
      <c r="J341" s="35">
        <f t="shared" si="11"/>
        <v>0</v>
      </c>
      <c r="K341" s="20"/>
      <c r="L341" s="7"/>
    </row>
    <row r="342" spans="1:12" s="9" customFormat="1" ht="19.5" hidden="1" thickBot="1" x14ac:dyDescent="0.35">
      <c r="A342" s="19"/>
      <c r="B342" s="17"/>
      <c r="C342" s="17"/>
      <c r="D342" s="17">
        <f t="shared" si="10"/>
        <v>0</v>
      </c>
      <c r="E342" s="18"/>
      <c r="F342" s="7"/>
      <c r="G342" s="19"/>
      <c r="H342" s="35"/>
      <c r="I342" s="35"/>
      <c r="J342" s="35">
        <f t="shared" si="11"/>
        <v>0</v>
      </c>
      <c r="K342" s="20"/>
      <c r="L342" s="7"/>
    </row>
    <row r="343" spans="1:12" s="9" customFormat="1" ht="19.5" hidden="1" thickBot="1" x14ac:dyDescent="0.35">
      <c r="A343" s="19"/>
      <c r="B343" s="17"/>
      <c r="C343" s="17"/>
      <c r="D343" s="17">
        <f t="shared" si="10"/>
        <v>0</v>
      </c>
      <c r="E343" s="18"/>
      <c r="F343" s="7"/>
      <c r="G343" s="19"/>
      <c r="H343" s="35"/>
      <c r="I343" s="35"/>
      <c r="J343" s="35">
        <f t="shared" si="11"/>
        <v>0</v>
      </c>
      <c r="K343" s="20"/>
      <c r="L343" s="7"/>
    </row>
    <row r="344" spans="1:12" s="9" customFormat="1" ht="19.5" hidden="1" thickBot="1" x14ac:dyDescent="0.35">
      <c r="A344" s="19"/>
      <c r="B344" s="17"/>
      <c r="C344" s="17"/>
      <c r="D344" s="17">
        <f t="shared" si="10"/>
        <v>0</v>
      </c>
      <c r="E344" s="18"/>
      <c r="F344" s="7"/>
      <c r="G344" s="19"/>
      <c r="H344" s="35"/>
      <c r="I344" s="35"/>
      <c r="J344" s="35">
        <f t="shared" si="11"/>
        <v>0</v>
      </c>
      <c r="K344" s="20"/>
      <c r="L344" s="7"/>
    </row>
    <row r="345" spans="1:12" s="9" customFormat="1" ht="19.5" hidden="1" thickBot="1" x14ac:dyDescent="0.35">
      <c r="A345" s="19"/>
      <c r="B345" s="17"/>
      <c r="C345" s="17"/>
      <c r="D345" s="17">
        <f t="shared" si="10"/>
        <v>0</v>
      </c>
      <c r="E345" s="18"/>
      <c r="F345" s="7"/>
      <c r="G345" s="19"/>
      <c r="H345" s="35"/>
      <c r="I345" s="35"/>
      <c r="J345" s="35">
        <f t="shared" si="11"/>
        <v>0</v>
      </c>
      <c r="K345" s="20"/>
      <c r="L345" s="7"/>
    </row>
    <row r="346" spans="1:12" s="9" customFormat="1" ht="19.5" hidden="1" thickBot="1" x14ac:dyDescent="0.35">
      <c r="A346" s="19"/>
      <c r="B346" s="17"/>
      <c r="C346" s="17"/>
      <c r="D346" s="17">
        <f t="shared" si="10"/>
        <v>0</v>
      </c>
      <c r="E346" s="18"/>
      <c r="F346" s="7"/>
      <c r="G346" s="19"/>
      <c r="H346" s="35"/>
      <c r="I346" s="35"/>
      <c r="J346" s="35">
        <f t="shared" si="11"/>
        <v>0</v>
      </c>
      <c r="K346" s="20"/>
      <c r="L346" s="7"/>
    </row>
    <row r="347" spans="1:12" s="9" customFormat="1" ht="19.5" hidden="1" thickBot="1" x14ac:dyDescent="0.35">
      <c r="A347" s="19"/>
      <c r="B347" s="17"/>
      <c r="C347" s="17"/>
      <c r="D347" s="17">
        <f t="shared" si="10"/>
        <v>0</v>
      </c>
      <c r="E347" s="18"/>
      <c r="F347" s="7"/>
      <c r="G347" s="19"/>
      <c r="H347" s="35"/>
      <c r="I347" s="35"/>
      <c r="J347" s="35">
        <f t="shared" si="11"/>
        <v>0</v>
      </c>
      <c r="K347" s="20"/>
      <c r="L347" s="7"/>
    </row>
    <row r="348" spans="1:12" s="9" customFormat="1" ht="19.5" hidden="1" thickBot="1" x14ac:dyDescent="0.35">
      <c r="A348" s="19"/>
      <c r="B348" s="17"/>
      <c r="C348" s="17"/>
      <c r="D348" s="17">
        <f t="shared" si="10"/>
        <v>0</v>
      </c>
      <c r="E348" s="18"/>
      <c r="F348" s="7"/>
      <c r="G348" s="19"/>
      <c r="H348" s="35"/>
      <c r="I348" s="35"/>
      <c r="J348" s="35">
        <f t="shared" si="11"/>
        <v>0</v>
      </c>
      <c r="K348" s="20"/>
      <c r="L348" s="7"/>
    </row>
    <row r="349" spans="1:12" s="9" customFormat="1" ht="19.5" hidden="1" thickBot="1" x14ac:dyDescent="0.35">
      <c r="A349" s="19"/>
      <c r="B349" s="17"/>
      <c r="C349" s="17"/>
      <c r="D349" s="17">
        <f t="shared" si="10"/>
        <v>0</v>
      </c>
      <c r="E349" s="18"/>
      <c r="F349" s="7"/>
      <c r="G349" s="19"/>
      <c r="H349" s="35"/>
      <c r="I349" s="35"/>
      <c r="J349" s="35">
        <f t="shared" si="11"/>
        <v>0</v>
      </c>
      <c r="K349" s="20"/>
      <c r="L349" s="7"/>
    </row>
    <row r="350" spans="1:12" s="9" customFormat="1" ht="19.5" hidden="1" thickBot="1" x14ac:dyDescent="0.35">
      <c r="A350" s="19"/>
      <c r="B350" s="17"/>
      <c r="C350" s="17"/>
      <c r="D350" s="17">
        <f t="shared" si="10"/>
        <v>0</v>
      </c>
      <c r="E350" s="18"/>
      <c r="F350" s="7"/>
      <c r="G350" s="19"/>
      <c r="H350" s="35"/>
      <c r="I350" s="35"/>
      <c r="J350" s="35">
        <f t="shared" si="11"/>
        <v>0</v>
      </c>
      <c r="K350" s="20"/>
      <c r="L350" s="7"/>
    </row>
    <row r="351" spans="1:12" s="9" customFormat="1" ht="19.5" hidden="1" thickBot="1" x14ac:dyDescent="0.35">
      <c r="A351" s="19"/>
      <c r="B351" s="17"/>
      <c r="C351" s="17"/>
      <c r="D351" s="17">
        <f t="shared" si="10"/>
        <v>0</v>
      </c>
      <c r="E351" s="18"/>
      <c r="F351" s="7"/>
      <c r="G351" s="19"/>
      <c r="H351" s="35"/>
      <c r="I351" s="35"/>
      <c r="J351" s="35">
        <f t="shared" si="11"/>
        <v>0</v>
      </c>
      <c r="K351" s="20"/>
      <c r="L351" s="7"/>
    </row>
    <row r="352" spans="1:12" s="9" customFormat="1" ht="19.5" hidden="1" thickBot="1" x14ac:dyDescent="0.35">
      <c r="A352" s="19"/>
      <c r="B352" s="17"/>
      <c r="C352" s="17"/>
      <c r="D352" s="17">
        <f t="shared" si="10"/>
        <v>0</v>
      </c>
      <c r="E352" s="18"/>
      <c r="F352" s="7"/>
      <c r="G352" s="19"/>
      <c r="H352" s="35"/>
      <c r="I352" s="35"/>
      <c r="J352" s="35">
        <f t="shared" si="11"/>
        <v>0</v>
      </c>
      <c r="K352" s="20"/>
      <c r="L352" s="7"/>
    </row>
    <row r="353" spans="1:12" s="9" customFormat="1" ht="19.5" hidden="1" thickBot="1" x14ac:dyDescent="0.35">
      <c r="A353" s="19"/>
      <c r="B353" s="17"/>
      <c r="C353" s="17"/>
      <c r="D353" s="17">
        <f t="shared" si="10"/>
        <v>0</v>
      </c>
      <c r="E353" s="18"/>
      <c r="F353" s="7"/>
      <c r="G353" s="19"/>
      <c r="H353" s="35"/>
      <c r="I353" s="35"/>
      <c r="J353" s="35">
        <f t="shared" si="11"/>
        <v>0</v>
      </c>
      <c r="K353" s="20"/>
      <c r="L353" s="7"/>
    </row>
    <row r="354" spans="1:12" s="9" customFormat="1" ht="19.5" hidden="1" thickBot="1" x14ac:dyDescent="0.35">
      <c r="A354" s="19"/>
      <c r="B354" s="17"/>
      <c r="C354" s="17"/>
      <c r="D354" s="17">
        <f t="shared" si="10"/>
        <v>0</v>
      </c>
      <c r="E354" s="18"/>
      <c r="F354" s="7"/>
      <c r="G354" s="19"/>
      <c r="H354" s="35"/>
      <c r="I354" s="35"/>
      <c r="J354" s="35">
        <f t="shared" si="11"/>
        <v>0</v>
      </c>
      <c r="K354" s="20"/>
      <c r="L354" s="7"/>
    </row>
    <row r="355" spans="1:12" s="9" customFormat="1" ht="19.5" hidden="1" thickBot="1" x14ac:dyDescent="0.35">
      <c r="A355" s="19"/>
      <c r="B355" s="17"/>
      <c r="C355" s="17"/>
      <c r="D355" s="17">
        <f t="shared" si="10"/>
        <v>0</v>
      </c>
      <c r="E355" s="18"/>
      <c r="F355" s="7"/>
      <c r="G355" s="19"/>
      <c r="H355" s="35"/>
      <c r="I355" s="35"/>
      <c r="J355" s="35">
        <f t="shared" si="11"/>
        <v>0</v>
      </c>
      <c r="K355" s="20"/>
      <c r="L355" s="7"/>
    </row>
    <row r="356" spans="1:12" s="9" customFormat="1" ht="19.5" hidden="1" thickBot="1" x14ac:dyDescent="0.35">
      <c r="A356" s="19"/>
      <c r="B356" s="17"/>
      <c r="C356" s="17"/>
      <c r="D356" s="17">
        <f t="shared" si="10"/>
        <v>0</v>
      </c>
      <c r="E356" s="18"/>
      <c r="F356" s="7"/>
      <c r="G356" s="19"/>
      <c r="H356" s="35"/>
      <c r="I356" s="35"/>
      <c r="J356" s="35">
        <f t="shared" si="11"/>
        <v>0</v>
      </c>
      <c r="K356" s="20"/>
      <c r="L356" s="7"/>
    </row>
    <row r="357" spans="1:12" s="9" customFormat="1" ht="19.5" hidden="1" thickBot="1" x14ac:dyDescent="0.35">
      <c r="A357" s="19"/>
      <c r="B357" s="17"/>
      <c r="C357" s="17"/>
      <c r="D357" s="17">
        <f t="shared" si="10"/>
        <v>0</v>
      </c>
      <c r="E357" s="18"/>
      <c r="F357" s="7"/>
      <c r="G357" s="19"/>
      <c r="H357" s="35"/>
      <c r="I357" s="35"/>
      <c r="J357" s="35">
        <f t="shared" si="11"/>
        <v>0</v>
      </c>
      <c r="K357" s="20"/>
      <c r="L357" s="7"/>
    </row>
    <row r="358" spans="1:12" s="9" customFormat="1" ht="19.5" hidden="1" thickBot="1" x14ac:dyDescent="0.35">
      <c r="A358" s="19"/>
      <c r="B358" s="17"/>
      <c r="C358" s="17"/>
      <c r="D358" s="17">
        <f t="shared" si="10"/>
        <v>0</v>
      </c>
      <c r="E358" s="18"/>
      <c r="F358" s="7"/>
      <c r="G358" s="19"/>
      <c r="H358" s="35"/>
      <c r="I358" s="35"/>
      <c r="J358" s="35">
        <f t="shared" si="11"/>
        <v>0</v>
      </c>
      <c r="K358" s="20"/>
      <c r="L358" s="7"/>
    </row>
    <row r="359" spans="1:12" s="9" customFormat="1" ht="19.5" hidden="1" thickBot="1" x14ac:dyDescent="0.35">
      <c r="A359" s="19"/>
      <c r="B359" s="17"/>
      <c r="C359" s="17"/>
      <c r="D359" s="17">
        <f t="shared" si="10"/>
        <v>0</v>
      </c>
      <c r="E359" s="18"/>
      <c r="F359" s="7"/>
      <c r="G359" s="19"/>
      <c r="H359" s="35"/>
      <c r="I359" s="35"/>
      <c r="J359" s="35">
        <f t="shared" si="11"/>
        <v>0</v>
      </c>
      <c r="K359" s="20"/>
      <c r="L359" s="7"/>
    </row>
    <row r="360" spans="1:12" s="9" customFormat="1" ht="19.5" hidden="1" thickBot="1" x14ac:dyDescent="0.35">
      <c r="A360" s="19"/>
      <c r="B360" s="17"/>
      <c r="C360" s="17"/>
      <c r="D360" s="17">
        <f t="shared" si="10"/>
        <v>0</v>
      </c>
      <c r="E360" s="18"/>
      <c r="F360" s="7"/>
      <c r="G360" s="19"/>
      <c r="H360" s="35"/>
      <c r="I360" s="35"/>
      <c r="J360" s="35">
        <f t="shared" si="11"/>
        <v>0</v>
      </c>
      <c r="K360" s="20"/>
      <c r="L360" s="7"/>
    </row>
    <row r="361" spans="1:12" s="9" customFormat="1" ht="19.5" hidden="1" thickBot="1" x14ac:dyDescent="0.35">
      <c r="A361" s="19"/>
      <c r="B361" s="17"/>
      <c r="C361" s="17"/>
      <c r="D361" s="17">
        <f t="shared" si="10"/>
        <v>0</v>
      </c>
      <c r="E361" s="18"/>
      <c r="F361" s="7"/>
      <c r="G361" s="19"/>
      <c r="H361" s="35"/>
      <c r="I361" s="35"/>
      <c r="J361" s="35">
        <f t="shared" si="11"/>
        <v>0</v>
      </c>
      <c r="K361" s="20"/>
      <c r="L361" s="7"/>
    </row>
    <row r="362" spans="1:12" s="9" customFormat="1" ht="19.5" hidden="1" thickBot="1" x14ac:dyDescent="0.35">
      <c r="A362" s="19"/>
      <c r="B362" s="17"/>
      <c r="C362" s="17"/>
      <c r="D362" s="17">
        <f t="shared" si="10"/>
        <v>0</v>
      </c>
      <c r="E362" s="18"/>
      <c r="F362" s="7"/>
      <c r="G362" s="19"/>
      <c r="H362" s="35"/>
      <c r="I362" s="35"/>
      <c r="J362" s="35">
        <f t="shared" si="11"/>
        <v>0</v>
      </c>
      <c r="K362" s="20"/>
      <c r="L362" s="7"/>
    </row>
    <row r="363" spans="1:12" s="9" customFormat="1" ht="19.5" hidden="1" thickBot="1" x14ac:dyDescent="0.35">
      <c r="A363" s="19"/>
      <c r="B363" s="17"/>
      <c r="C363" s="17"/>
      <c r="D363" s="17">
        <f t="shared" si="10"/>
        <v>0</v>
      </c>
      <c r="E363" s="18"/>
      <c r="F363" s="7"/>
      <c r="G363" s="19"/>
      <c r="H363" s="35"/>
      <c r="I363" s="35"/>
      <c r="J363" s="35">
        <f t="shared" si="11"/>
        <v>0</v>
      </c>
      <c r="K363" s="20"/>
      <c r="L363" s="7"/>
    </row>
    <row r="364" spans="1:12" s="9" customFormat="1" ht="19.5" hidden="1" thickBot="1" x14ac:dyDescent="0.35">
      <c r="A364" s="19"/>
      <c r="B364" s="17"/>
      <c r="C364" s="17"/>
      <c r="D364" s="17">
        <f t="shared" si="10"/>
        <v>0</v>
      </c>
      <c r="E364" s="18"/>
      <c r="F364" s="7"/>
      <c r="G364" s="19"/>
      <c r="H364" s="35"/>
      <c r="I364" s="35"/>
      <c r="J364" s="35">
        <f t="shared" si="11"/>
        <v>0</v>
      </c>
      <c r="K364" s="20"/>
      <c r="L364" s="7"/>
    </row>
    <row r="365" spans="1:12" s="9" customFormat="1" ht="19.5" hidden="1" thickBot="1" x14ac:dyDescent="0.35">
      <c r="A365" s="19"/>
      <c r="B365" s="17"/>
      <c r="C365" s="17"/>
      <c r="D365" s="17">
        <f t="shared" si="10"/>
        <v>0</v>
      </c>
      <c r="E365" s="18"/>
      <c r="F365" s="7"/>
      <c r="G365" s="19"/>
      <c r="H365" s="35"/>
      <c r="I365" s="35"/>
      <c r="J365" s="35">
        <f t="shared" si="11"/>
        <v>0</v>
      </c>
      <c r="K365" s="20"/>
      <c r="L365" s="7"/>
    </row>
    <row r="366" spans="1:12" s="9" customFormat="1" ht="19.5" hidden="1" thickBot="1" x14ac:dyDescent="0.35">
      <c r="A366" s="19"/>
      <c r="B366" s="17"/>
      <c r="C366" s="17"/>
      <c r="D366" s="17">
        <f t="shared" si="10"/>
        <v>0</v>
      </c>
      <c r="E366" s="18"/>
      <c r="F366" s="7"/>
      <c r="G366" s="19"/>
      <c r="H366" s="35"/>
      <c r="I366" s="35"/>
      <c r="J366" s="35">
        <f t="shared" si="11"/>
        <v>0</v>
      </c>
      <c r="K366" s="20"/>
      <c r="L366" s="7"/>
    </row>
    <row r="367" spans="1:12" s="9" customFormat="1" ht="19.5" hidden="1" thickBot="1" x14ac:dyDescent="0.35">
      <c r="A367" s="19"/>
      <c r="B367" s="17"/>
      <c r="C367" s="17"/>
      <c r="D367" s="17">
        <f t="shared" si="10"/>
        <v>0</v>
      </c>
      <c r="E367" s="18"/>
      <c r="F367" s="7"/>
      <c r="G367" s="19"/>
      <c r="H367" s="35"/>
      <c r="I367" s="35"/>
      <c r="J367" s="35">
        <f t="shared" si="11"/>
        <v>0</v>
      </c>
      <c r="K367" s="20"/>
      <c r="L367" s="7"/>
    </row>
    <row r="368" spans="1:12" s="9" customFormat="1" ht="19.5" hidden="1" thickBot="1" x14ac:dyDescent="0.35">
      <c r="A368" s="19"/>
      <c r="B368" s="17"/>
      <c r="C368" s="17"/>
      <c r="D368" s="17">
        <f t="shared" si="10"/>
        <v>0</v>
      </c>
      <c r="E368" s="18"/>
      <c r="F368" s="7"/>
      <c r="G368" s="19"/>
      <c r="H368" s="35"/>
      <c r="I368" s="35"/>
      <c r="J368" s="35">
        <f t="shared" si="11"/>
        <v>0</v>
      </c>
      <c r="K368" s="20"/>
      <c r="L368" s="7"/>
    </row>
    <row r="369" spans="1:12" s="9" customFormat="1" ht="19.5" hidden="1" thickBot="1" x14ac:dyDescent="0.35">
      <c r="A369" s="19"/>
      <c r="B369" s="17"/>
      <c r="C369" s="17"/>
      <c r="D369" s="17">
        <f t="shared" si="10"/>
        <v>0</v>
      </c>
      <c r="E369" s="18"/>
      <c r="F369" s="7"/>
      <c r="G369" s="19"/>
      <c r="H369" s="35"/>
      <c r="I369" s="35"/>
      <c r="J369" s="35">
        <f t="shared" si="11"/>
        <v>0</v>
      </c>
      <c r="K369" s="20"/>
      <c r="L369" s="7"/>
    </row>
    <row r="370" spans="1:12" s="9" customFormat="1" ht="19.5" hidden="1" thickBot="1" x14ac:dyDescent="0.35">
      <c r="A370" s="19"/>
      <c r="B370" s="17"/>
      <c r="C370" s="17"/>
      <c r="D370" s="17">
        <f t="shared" si="10"/>
        <v>0</v>
      </c>
      <c r="E370" s="18"/>
      <c r="F370" s="7"/>
      <c r="G370" s="19"/>
      <c r="H370" s="35"/>
      <c r="I370" s="35"/>
      <c r="J370" s="35">
        <f t="shared" si="11"/>
        <v>0</v>
      </c>
      <c r="K370" s="20"/>
      <c r="L370" s="7"/>
    </row>
    <row r="371" spans="1:12" s="9" customFormat="1" ht="19.5" hidden="1" thickBot="1" x14ac:dyDescent="0.35">
      <c r="A371" s="19"/>
      <c r="B371" s="17"/>
      <c r="C371" s="17"/>
      <c r="D371" s="17">
        <f t="shared" si="10"/>
        <v>0</v>
      </c>
      <c r="E371" s="18"/>
      <c r="F371" s="7"/>
      <c r="G371" s="19"/>
      <c r="H371" s="35"/>
      <c r="I371" s="35"/>
      <c r="J371" s="35">
        <f t="shared" si="11"/>
        <v>0</v>
      </c>
      <c r="K371" s="20"/>
      <c r="L371" s="7"/>
    </row>
    <row r="372" spans="1:12" s="9" customFormat="1" ht="19.5" hidden="1" thickBot="1" x14ac:dyDescent="0.35">
      <c r="A372" s="19"/>
      <c r="B372" s="17"/>
      <c r="C372" s="17"/>
      <c r="D372" s="17">
        <f t="shared" si="10"/>
        <v>0</v>
      </c>
      <c r="E372" s="18"/>
      <c r="F372" s="7"/>
      <c r="G372" s="19"/>
      <c r="H372" s="35"/>
      <c r="I372" s="35"/>
      <c r="J372" s="35">
        <f t="shared" si="11"/>
        <v>0</v>
      </c>
      <c r="K372" s="20"/>
      <c r="L372" s="7"/>
    </row>
    <row r="373" spans="1:12" s="9" customFormat="1" ht="19.5" hidden="1" thickBot="1" x14ac:dyDescent="0.35">
      <c r="A373" s="19"/>
      <c r="B373" s="17"/>
      <c r="C373" s="17"/>
      <c r="D373" s="17">
        <f t="shared" si="10"/>
        <v>0</v>
      </c>
      <c r="E373" s="18"/>
      <c r="F373" s="7"/>
      <c r="G373" s="19"/>
      <c r="H373" s="35"/>
      <c r="I373" s="35"/>
      <c r="J373" s="35">
        <f t="shared" si="11"/>
        <v>0</v>
      </c>
      <c r="K373" s="20"/>
      <c r="L373" s="7"/>
    </row>
    <row r="374" spans="1:12" s="9" customFormat="1" ht="19.5" hidden="1" thickBot="1" x14ac:dyDescent="0.35">
      <c r="A374" s="19"/>
      <c r="B374" s="17"/>
      <c r="C374" s="17"/>
      <c r="D374" s="17">
        <f t="shared" si="10"/>
        <v>0</v>
      </c>
      <c r="E374" s="18"/>
      <c r="F374" s="7"/>
      <c r="G374" s="19"/>
      <c r="H374" s="35"/>
      <c r="I374" s="35"/>
      <c r="J374" s="35">
        <f t="shared" si="11"/>
        <v>0</v>
      </c>
      <c r="K374" s="20"/>
      <c r="L374" s="7"/>
    </row>
    <row r="375" spans="1:12" s="9" customFormat="1" ht="19.5" hidden="1" thickBot="1" x14ac:dyDescent="0.35">
      <c r="A375" s="19"/>
      <c r="B375" s="17"/>
      <c r="C375" s="17"/>
      <c r="D375" s="17">
        <f t="shared" si="10"/>
        <v>0</v>
      </c>
      <c r="E375" s="18"/>
      <c r="F375" s="7"/>
      <c r="G375" s="19"/>
      <c r="H375" s="35"/>
      <c r="I375" s="35"/>
      <c r="J375" s="35">
        <f t="shared" si="11"/>
        <v>0</v>
      </c>
      <c r="K375" s="20"/>
      <c r="L375" s="7"/>
    </row>
    <row r="376" spans="1:12" s="9" customFormat="1" ht="19.5" hidden="1" thickBot="1" x14ac:dyDescent="0.35">
      <c r="A376" s="19"/>
      <c r="B376" s="17"/>
      <c r="C376" s="17"/>
      <c r="D376" s="17">
        <f t="shared" si="10"/>
        <v>0</v>
      </c>
      <c r="E376" s="18"/>
      <c r="F376" s="7"/>
      <c r="G376" s="19"/>
      <c r="H376" s="35"/>
      <c r="I376" s="35"/>
      <c r="J376" s="35">
        <f t="shared" si="11"/>
        <v>0</v>
      </c>
      <c r="K376" s="20"/>
      <c r="L376" s="7"/>
    </row>
    <row r="377" spans="1:12" s="9" customFormat="1" ht="19.5" hidden="1" thickBot="1" x14ac:dyDescent="0.35">
      <c r="A377" s="19"/>
      <c r="B377" s="17"/>
      <c r="C377" s="17"/>
      <c r="D377" s="17">
        <f t="shared" si="10"/>
        <v>0</v>
      </c>
      <c r="E377" s="18"/>
      <c r="F377" s="7"/>
      <c r="G377" s="19"/>
      <c r="H377" s="35"/>
      <c r="I377" s="35"/>
      <c r="J377" s="35">
        <f t="shared" si="11"/>
        <v>0</v>
      </c>
      <c r="K377" s="20"/>
      <c r="L377" s="7"/>
    </row>
    <row r="378" spans="1:12" s="9" customFormat="1" ht="19.5" hidden="1" thickBot="1" x14ac:dyDescent="0.35">
      <c r="A378" s="19"/>
      <c r="B378" s="17"/>
      <c r="C378" s="17"/>
      <c r="D378" s="17">
        <f t="shared" si="10"/>
        <v>0</v>
      </c>
      <c r="E378" s="18"/>
      <c r="F378" s="7"/>
      <c r="G378" s="19"/>
      <c r="H378" s="35"/>
      <c r="I378" s="35"/>
      <c r="J378" s="35">
        <f t="shared" si="11"/>
        <v>0</v>
      </c>
      <c r="K378" s="20"/>
      <c r="L378" s="7"/>
    </row>
    <row r="379" spans="1:12" s="9" customFormat="1" ht="19.5" hidden="1" thickBot="1" x14ac:dyDescent="0.35">
      <c r="A379" s="19"/>
      <c r="B379" s="17"/>
      <c r="C379" s="17"/>
      <c r="D379" s="17">
        <f t="shared" si="10"/>
        <v>0</v>
      </c>
      <c r="E379" s="18"/>
      <c r="F379" s="7"/>
      <c r="G379" s="19"/>
      <c r="H379" s="35"/>
      <c r="I379" s="35"/>
      <c r="J379" s="35">
        <f t="shared" si="11"/>
        <v>0</v>
      </c>
      <c r="K379" s="20"/>
      <c r="L379" s="7"/>
    </row>
    <row r="380" spans="1:12" s="9" customFormat="1" ht="19.5" hidden="1" thickBot="1" x14ac:dyDescent="0.35">
      <c r="A380" s="19"/>
      <c r="B380" s="17"/>
      <c r="C380" s="17"/>
      <c r="D380" s="17">
        <f t="shared" si="10"/>
        <v>0</v>
      </c>
      <c r="E380" s="18"/>
      <c r="F380" s="7"/>
      <c r="G380" s="19"/>
      <c r="H380" s="35"/>
      <c r="I380" s="35"/>
      <c r="J380" s="35">
        <f t="shared" si="11"/>
        <v>0</v>
      </c>
      <c r="K380" s="20"/>
      <c r="L380" s="7"/>
    </row>
    <row r="381" spans="1:12" s="9" customFormat="1" ht="19.5" hidden="1" thickBot="1" x14ac:dyDescent="0.35">
      <c r="A381" s="19"/>
      <c r="B381" s="17"/>
      <c r="C381" s="17"/>
      <c r="D381" s="17">
        <f t="shared" si="10"/>
        <v>0</v>
      </c>
      <c r="E381" s="18"/>
      <c r="F381" s="7"/>
      <c r="G381" s="19"/>
      <c r="H381" s="35"/>
      <c r="I381" s="35"/>
      <c r="J381" s="35">
        <f t="shared" si="11"/>
        <v>0</v>
      </c>
      <c r="K381" s="20"/>
      <c r="L381" s="7"/>
    </row>
    <row r="382" spans="1:12" s="9" customFormat="1" ht="19.5" hidden="1" thickBot="1" x14ac:dyDescent="0.35">
      <c r="A382" s="19"/>
      <c r="B382" s="17"/>
      <c r="C382" s="17"/>
      <c r="D382" s="17">
        <f t="shared" si="10"/>
        <v>0</v>
      </c>
      <c r="E382" s="18"/>
      <c r="F382" s="7"/>
      <c r="G382" s="19"/>
      <c r="H382" s="35"/>
      <c r="I382" s="35"/>
      <c r="J382" s="35">
        <f t="shared" si="11"/>
        <v>0</v>
      </c>
      <c r="K382" s="20"/>
      <c r="L382" s="7"/>
    </row>
    <row r="383" spans="1:12" s="9" customFormat="1" ht="19.5" hidden="1" thickBot="1" x14ac:dyDescent="0.35">
      <c r="A383" s="19"/>
      <c r="B383" s="17"/>
      <c r="C383" s="17"/>
      <c r="D383" s="17">
        <f t="shared" si="10"/>
        <v>0</v>
      </c>
      <c r="E383" s="18"/>
      <c r="F383" s="7"/>
      <c r="G383" s="19"/>
      <c r="H383" s="35"/>
      <c r="I383" s="35"/>
      <c r="J383" s="35">
        <f t="shared" si="11"/>
        <v>0</v>
      </c>
      <c r="K383" s="20"/>
      <c r="L383" s="7"/>
    </row>
    <row r="384" spans="1:12" s="9" customFormat="1" ht="19.5" hidden="1" thickBot="1" x14ac:dyDescent="0.35">
      <c r="A384" s="19"/>
      <c r="B384" s="17"/>
      <c r="C384" s="17"/>
      <c r="D384" s="17">
        <f t="shared" si="10"/>
        <v>0</v>
      </c>
      <c r="E384" s="18"/>
      <c r="F384" s="7"/>
      <c r="G384" s="19"/>
      <c r="H384" s="35"/>
      <c r="I384" s="35"/>
      <c r="J384" s="35">
        <f t="shared" si="11"/>
        <v>0</v>
      </c>
      <c r="K384" s="20"/>
      <c r="L384" s="7"/>
    </row>
    <row r="385" spans="1:12" s="9" customFormat="1" ht="19.5" hidden="1" thickBot="1" x14ac:dyDescent="0.35">
      <c r="A385" s="19"/>
      <c r="B385" s="17"/>
      <c r="C385" s="17"/>
      <c r="D385" s="17">
        <f t="shared" si="10"/>
        <v>0</v>
      </c>
      <c r="E385" s="18"/>
      <c r="F385" s="7"/>
      <c r="G385" s="19"/>
      <c r="H385" s="35"/>
      <c r="I385" s="35"/>
      <c r="J385" s="35">
        <f t="shared" si="11"/>
        <v>0</v>
      </c>
      <c r="K385" s="20"/>
      <c r="L385" s="7"/>
    </row>
    <row r="386" spans="1:12" s="9" customFormat="1" ht="19.5" hidden="1" thickBot="1" x14ac:dyDescent="0.35">
      <c r="A386" s="19"/>
      <c r="B386" s="17"/>
      <c r="C386" s="17"/>
      <c r="D386" s="17">
        <f t="shared" si="10"/>
        <v>0</v>
      </c>
      <c r="E386" s="18"/>
      <c r="F386" s="7"/>
      <c r="G386" s="19"/>
      <c r="H386" s="35"/>
      <c r="I386" s="35"/>
      <c r="J386" s="35">
        <f t="shared" si="11"/>
        <v>0</v>
      </c>
      <c r="K386" s="20"/>
      <c r="L386" s="7"/>
    </row>
    <row r="387" spans="1:12" s="9" customFormat="1" ht="19.5" hidden="1" thickBot="1" x14ac:dyDescent="0.35">
      <c r="A387" s="19"/>
      <c r="B387" s="17"/>
      <c r="C387" s="17"/>
      <c r="D387" s="17">
        <f t="shared" si="10"/>
        <v>0</v>
      </c>
      <c r="E387" s="18"/>
      <c r="F387" s="7"/>
      <c r="G387" s="19"/>
      <c r="H387" s="35"/>
      <c r="I387" s="35"/>
      <c r="J387" s="35">
        <f t="shared" si="11"/>
        <v>0</v>
      </c>
      <c r="K387" s="20"/>
      <c r="L387" s="7"/>
    </row>
    <row r="388" spans="1:12" s="9" customFormat="1" ht="19.5" hidden="1" thickBot="1" x14ac:dyDescent="0.35">
      <c r="A388" s="19"/>
      <c r="B388" s="17"/>
      <c r="C388" s="17"/>
      <c r="D388" s="17">
        <f t="shared" si="10"/>
        <v>0</v>
      </c>
      <c r="E388" s="18"/>
      <c r="F388" s="7"/>
      <c r="G388" s="19"/>
      <c r="H388" s="35"/>
      <c r="I388" s="35"/>
      <c r="J388" s="35">
        <f t="shared" si="11"/>
        <v>0</v>
      </c>
      <c r="K388" s="20"/>
      <c r="L388" s="7"/>
    </row>
    <row r="389" spans="1:12" s="9" customFormat="1" ht="19.5" hidden="1" thickBot="1" x14ac:dyDescent="0.35">
      <c r="A389" s="19"/>
      <c r="B389" s="17"/>
      <c r="C389" s="17"/>
      <c r="D389" s="17">
        <f t="shared" si="10"/>
        <v>0</v>
      </c>
      <c r="E389" s="18"/>
      <c r="F389" s="7"/>
      <c r="G389" s="19"/>
      <c r="H389" s="35"/>
      <c r="I389" s="35"/>
      <c r="J389" s="35">
        <f t="shared" si="11"/>
        <v>0</v>
      </c>
      <c r="K389" s="20"/>
      <c r="L389" s="7"/>
    </row>
    <row r="390" spans="1:12" s="9" customFormat="1" ht="19.5" hidden="1" thickBot="1" x14ac:dyDescent="0.35">
      <c r="A390" s="19"/>
      <c r="B390" s="17"/>
      <c r="C390" s="17"/>
      <c r="D390" s="17">
        <f t="shared" si="10"/>
        <v>0</v>
      </c>
      <c r="E390" s="18"/>
      <c r="F390" s="7"/>
      <c r="G390" s="19"/>
      <c r="H390" s="35"/>
      <c r="I390" s="35"/>
      <c r="J390" s="35">
        <f t="shared" si="11"/>
        <v>0</v>
      </c>
      <c r="K390" s="20"/>
      <c r="L390" s="7"/>
    </row>
    <row r="391" spans="1:12" s="9" customFormat="1" ht="19.5" hidden="1" thickBot="1" x14ac:dyDescent="0.35">
      <c r="A391" s="19"/>
      <c r="B391" s="17"/>
      <c r="C391" s="17"/>
      <c r="D391" s="17">
        <f t="shared" ref="D391:D454" si="12">D390+B391-C391</f>
        <v>0</v>
      </c>
      <c r="E391" s="18"/>
      <c r="F391" s="7"/>
      <c r="G391" s="19"/>
      <c r="H391" s="35"/>
      <c r="I391" s="35"/>
      <c r="J391" s="35">
        <f t="shared" si="11"/>
        <v>0</v>
      </c>
      <c r="K391" s="20"/>
      <c r="L391" s="7"/>
    </row>
    <row r="392" spans="1:12" s="9" customFormat="1" ht="19.5" hidden="1" thickBot="1" x14ac:dyDescent="0.35">
      <c r="A392" s="19"/>
      <c r="B392" s="17"/>
      <c r="C392" s="17"/>
      <c r="D392" s="17">
        <f t="shared" si="12"/>
        <v>0</v>
      </c>
      <c r="E392" s="18"/>
      <c r="F392" s="7"/>
      <c r="G392" s="19"/>
      <c r="H392" s="35"/>
      <c r="I392" s="35"/>
      <c r="J392" s="35">
        <f t="shared" ref="J392:J455" si="13">J391+H392-I392</f>
        <v>0</v>
      </c>
      <c r="K392" s="20"/>
      <c r="L392" s="7"/>
    </row>
    <row r="393" spans="1:12" s="9" customFormat="1" ht="19.5" hidden="1" thickBot="1" x14ac:dyDescent="0.35">
      <c r="A393" s="19"/>
      <c r="B393" s="17"/>
      <c r="C393" s="17"/>
      <c r="D393" s="17">
        <f t="shared" si="12"/>
        <v>0</v>
      </c>
      <c r="E393" s="18"/>
      <c r="F393" s="7"/>
      <c r="G393" s="19"/>
      <c r="H393" s="35"/>
      <c r="I393" s="35"/>
      <c r="J393" s="35">
        <f t="shared" si="13"/>
        <v>0</v>
      </c>
      <c r="K393" s="20"/>
      <c r="L393" s="7"/>
    </row>
    <row r="394" spans="1:12" s="9" customFormat="1" ht="19.5" hidden="1" thickBot="1" x14ac:dyDescent="0.35">
      <c r="A394" s="19"/>
      <c r="B394" s="17"/>
      <c r="C394" s="17"/>
      <c r="D394" s="17">
        <f t="shared" si="12"/>
        <v>0</v>
      </c>
      <c r="E394" s="18"/>
      <c r="F394" s="7"/>
      <c r="G394" s="19"/>
      <c r="H394" s="35"/>
      <c r="I394" s="35"/>
      <c r="J394" s="35">
        <f t="shared" si="13"/>
        <v>0</v>
      </c>
      <c r="K394" s="20"/>
      <c r="L394" s="7"/>
    </row>
    <row r="395" spans="1:12" s="9" customFormat="1" ht="19.5" hidden="1" thickBot="1" x14ac:dyDescent="0.35">
      <c r="A395" s="19"/>
      <c r="B395" s="17"/>
      <c r="C395" s="17"/>
      <c r="D395" s="17">
        <f t="shared" si="12"/>
        <v>0</v>
      </c>
      <c r="E395" s="18"/>
      <c r="F395" s="7"/>
      <c r="G395" s="19"/>
      <c r="H395" s="35"/>
      <c r="I395" s="35"/>
      <c r="J395" s="35">
        <f t="shared" si="13"/>
        <v>0</v>
      </c>
      <c r="K395" s="20"/>
      <c r="L395" s="7"/>
    </row>
    <row r="396" spans="1:12" s="9" customFormat="1" ht="19.5" hidden="1" thickBot="1" x14ac:dyDescent="0.35">
      <c r="A396" s="19"/>
      <c r="B396" s="17"/>
      <c r="C396" s="17"/>
      <c r="D396" s="17">
        <f t="shared" si="12"/>
        <v>0</v>
      </c>
      <c r="E396" s="18"/>
      <c r="F396" s="7"/>
      <c r="G396" s="19"/>
      <c r="H396" s="35"/>
      <c r="I396" s="35"/>
      <c r="J396" s="35">
        <f t="shared" si="13"/>
        <v>0</v>
      </c>
      <c r="K396" s="20"/>
      <c r="L396" s="7"/>
    </row>
    <row r="397" spans="1:12" s="9" customFormat="1" ht="19.5" hidden="1" thickBot="1" x14ac:dyDescent="0.35">
      <c r="A397" s="19"/>
      <c r="B397" s="17"/>
      <c r="C397" s="17"/>
      <c r="D397" s="17">
        <f t="shared" si="12"/>
        <v>0</v>
      </c>
      <c r="E397" s="18"/>
      <c r="F397" s="7"/>
      <c r="G397" s="19"/>
      <c r="H397" s="35"/>
      <c r="I397" s="35"/>
      <c r="J397" s="35">
        <f t="shared" si="13"/>
        <v>0</v>
      </c>
      <c r="K397" s="20"/>
      <c r="L397" s="7"/>
    </row>
    <row r="398" spans="1:12" s="9" customFormat="1" ht="19.5" hidden="1" thickBot="1" x14ac:dyDescent="0.35">
      <c r="A398" s="19"/>
      <c r="B398" s="17"/>
      <c r="C398" s="17"/>
      <c r="D398" s="17">
        <f t="shared" si="12"/>
        <v>0</v>
      </c>
      <c r="E398" s="18"/>
      <c r="F398" s="7"/>
      <c r="G398" s="19"/>
      <c r="H398" s="35"/>
      <c r="I398" s="35"/>
      <c r="J398" s="35">
        <f t="shared" si="13"/>
        <v>0</v>
      </c>
      <c r="K398" s="20"/>
      <c r="L398" s="7"/>
    </row>
    <row r="399" spans="1:12" s="9" customFormat="1" ht="19.5" hidden="1" thickBot="1" x14ac:dyDescent="0.35">
      <c r="A399" s="19"/>
      <c r="B399" s="17"/>
      <c r="C399" s="17"/>
      <c r="D399" s="17">
        <f t="shared" si="12"/>
        <v>0</v>
      </c>
      <c r="E399" s="18"/>
      <c r="F399" s="7"/>
      <c r="G399" s="19"/>
      <c r="H399" s="35"/>
      <c r="I399" s="35"/>
      <c r="J399" s="35">
        <f t="shared" si="13"/>
        <v>0</v>
      </c>
      <c r="K399" s="20"/>
      <c r="L399" s="7"/>
    </row>
    <row r="400" spans="1:12" s="9" customFormat="1" ht="19.5" hidden="1" thickBot="1" x14ac:dyDescent="0.35">
      <c r="A400" s="19"/>
      <c r="B400" s="17"/>
      <c r="C400" s="17"/>
      <c r="D400" s="17">
        <f t="shared" si="12"/>
        <v>0</v>
      </c>
      <c r="E400" s="18"/>
      <c r="F400" s="7"/>
      <c r="G400" s="19"/>
      <c r="H400" s="35"/>
      <c r="I400" s="35"/>
      <c r="J400" s="35">
        <f t="shared" si="13"/>
        <v>0</v>
      </c>
      <c r="K400" s="20"/>
      <c r="L400" s="7"/>
    </row>
    <row r="401" spans="1:12" s="9" customFormat="1" ht="19.5" hidden="1" thickBot="1" x14ac:dyDescent="0.35">
      <c r="A401" s="19"/>
      <c r="B401" s="17"/>
      <c r="C401" s="17"/>
      <c r="D401" s="17">
        <f t="shared" si="12"/>
        <v>0</v>
      </c>
      <c r="E401" s="18"/>
      <c r="F401" s="7"/>
      <c r="G401" s="19"/>
      <c r="H401" s="35"/>
      <c r="I401" s="35"/>
      <c r="J401" s="35">
        <f t="shared" si="13"/>
        <v>0</v>
      </c>
      <c r="K401" s="20"/>
      <c r="L401" s="7"/>
    </row>
    <row r="402" spans="1:12" s="9" customFormat="1" ht="19.5" hidden="1" thickBot="1" x14ac:dyDescent="0.35">
      <c r="A402" s="19"/>
      <c r="B402" s="17"/>
      <c r="C402" s="17"/>
      <c r="D402" s="17">
        <f t="shared" si="12"/>
        <v>0</v>
      </c>
      <c r="E402" s="18"/>
      <c r="F402" s="7"/>
      <c r="G402" s="19"/>
      <c r="H402" s="35"/>
      <c r="I402" s="35"/>
      <c r="J402" s="35">
        <f t="shared" si="13"/>
        <v>0</v>
      </c>
      <c r="K402" s="20"/>
      <c r="L402" s="7"/>
    </row>
    <row r="403" spans="1:12" s="9" customFormat="1" ht="19.5" hidden="1" thickBot="1" x14ac:dyDescent="0.35">
      <c r="A403" s="19"/>
      <c r="B403" s="17"/>
      <c r="C403" s="17"/>
      <c r="D403" s="17">
        <f t="shared" si="12"/>
        <v>0</v>
      </c>
      <c r="E403" s="18"/>
      <c r="F403" s="7"/>
      <c r="G403" s="19"/>
      <c r="H403" s="35"/>
      <c r="I403" s="35"/>
      <c r="J403" s="35">
        <f t="shared" si="13"/>
        <v>0</v>
      </c>
      <c r="K403" s="20"/>
      <c r="L403" s="7"/>
    </row>
    <row r="404" spans="1:12" s="9" customFormat="1" ht="19.5" hidden="1" thickBot="1" x14ac:dyDescent="0.35">
      <c r="A404" s="19"/>
      <c r="B404" s="17"/>
      <c r="C404" s="17"/>
      <c r="D404" s="17">
        <f t="shared" si="12"/>
        <v>0</v>
      </c>
      <c r="E404" s="18"/>
      <c r="F404" s="7"/>
      <c r="G404" s="19"/>
      <c r="H404" s="35"/>
      <c r="I404" s="35"/>
      <c r="J404" s="35">
        <f t="shared" si="13"/>
        <v>0</v>
      </c>
      <c r="K404" s="20"/>
      <c r="L404" s="7"/>
    </row>
    <row r="405" spans="1:12" s="9" customFormat="1" ht="19.5" hidden="1" thickBot="1" x14ac:dyDescent="0.35">
      <c r="A405" s="19"/>
      <c r="B405" s="17"/>
      <c r="C405" s="17"/>
      <c r="D405" s="17">
        <f t="shared" si="12"/>
        <v>0</v>
      </c>
      <c r="E405" s="18"/>
      <c r="F405" s="7"/>
      <c r="G405" s="19"/>
      <c r="H405" s="35"/>
      <c r="I405" s="35"/>
      <c r="J405" s="35">
        <f t="shared" si="13"/>
        <v>0</v>
      </c>
      <c r="K405" s="20"/>
      <c r="L405" s="7"/>
    </row>
    <row r="406" spans="1:12" s="9" customFormat="1" ht="19.5" hidden="1" thickBot="1" x14ac:dyDescent="0.35">
      <c r="A406" s="19"/>
      <c r="B406" s="17"/>
      <c r="C406" s="17"/>
      <c r="D406" s="17">
        <f t="shared" si="12"/>
        <v>0</v>
      </c>
      <c r="E406" s="18"/>
      <c r="F406" s="7"/>
      <c r="G406" s="19"/>
      <c r="H406" s="35"/>
      <c r="I406" s="35"/>
      <c r="J406" s="35">
        <f t="shared" si="13"/>
        <v>0</v>
      </c>
      <c r="K406" s="20"/>
      <c r="L406" s="7"/>
    </row>
    <row r="407" spans="1:12" s="9" customFormat="1" ht="19.5" hidden="1" thickBot="1" x14ac:dyDescent="0.35">
      <c r="A407" s="19"/>
      <c r="B407" s="17"/>
      <c r="C407" s="17"/>
      <c r="D407" s="17">
        <f t="shared" si="12"/>
        <v>0</v>
      </c>
      <c r="E407" s="18"/>
      <c r="F407" s="7"/>
      <c r="G407" s="19"/>
      <c r="H407" s="35"/>
      <c r="I407" s="35"/>
      <c r="J407" s="35">
        <f t="shared" si="13"/>
        <v>0</v>
      </c>
      <c r="K407" s="20"/>
      <c r="L407" s="7"/>
    </row>
    <row r="408" spans="1:12" s="9" customFormat="1" ht="19.5" hidden="1" thickBot="1" x14ac:dyDescent="0.35">
      <c r="A408" s="19"/>
      <c r="B408" s="17"/>
      <c r="C408" s="17"/>
      <c r="D408" s="17">
        <f t="shared" si="12"/>
        <v>0</v>
      </c>
      <c r="E408" s="18"/>
      <c r="F408" s="7"/>
      <c r="G408" s="19"/>
      <c r="H408" s="35"/>
      <c r="I408" s="35"/>
      <c r="J408" s="35">
        <f t="shared" si="13"/>
        <v>0</v>
      </c>
      <c r="K408" s="20"/>
      <c r="L408" s="7"/>
    </row>
    <row r="409" spans="1:12" s="9" customFormat="1" ht="19.5" hidden="1" thickBot="1" x14ac:dyDescent="0.35">
      <c r="A409" s="19"/>
      <c r="B409" s="17"/>
      <c r="C409" s="17"/>
      <c r="D409" s="17">
        <f t="shared" si="12"/>
        <v>0</v>
      </c>
      <c r="E409" s="18"/>
      <c r="F409" s="7"/>
      <c r="G409" s="19"/>
      <c r="H409" s="35"/>
      <c r="I409" s="35"/>
      <c r="J409" s="35">
        <f t="shared" si="13"/>
        <v>0</v>
      </c>
      <c r="K409" s="20"/>
      <c r="L409" s="7"/>
    </row>
    <row r="410" spans="1:12" s="9" customFormat="1" ht="19.5" hidden="1" thickBot="1" x14ac:dyDescent="0.35">
      <c r="A410" s="19"/>
      <c r="B410" s="17"/>
      <c r="C410" s="17"/>
      <c r="D410" s="17">
        <f t="shared" si="12"/>
        <v>0</v>
      </c>
      <c r="E410" s="18"/>
      <c r="F410" s="7"/>
      <c r="G410" s="19"/>
      <c r="H410" s="35"/>
      <c r="I410" s="35"/>
      <c r="J410" s="35">
        <f t="shared" si="13"/>
        <v>0</v>
      </c>
      <c r="K410" s="20"/>
      <c r="L410" s="7"/>
    </row>
    <row r="411" spans="1:12" s="9" customFormat="1" ht="19.5" hidden="1" thickBot="1" x14ac:dyDescent="0.35">
      <c r="A411" s="19"/>
      <c r="B411" s="17"/>
      <c r="C411" s="17"/>
      <c r="D411" s="17">
        <f t="shared" si="12"/>
        <v>0</v>
      </c>
      <c r="E411" s="18"/>
      <c r="F411" s="7"/>
      <c r="G411" s="19"/>
      <c r="H411" s="35"/>
      <c r="I411" s="35"/>
      <c r="J411" s="35">
        <f t="shared" si="13"/>
        <v>0</v>
      </c>
      <c r="K411" s="20"/>
      <c r="L411" s="7"/>
    </row>
    <row r="412" spans="1:12" s="9" customFormat="1" ht="19.5" hidden="1" thickBot="1" x14ac:dyDescent="0.35">
      <c r="A412" s="19"/>
      <c r="B412" s="17"/>
      <c r="C412" s="17"/>
      <c r="D412" s="17">
        <f t="shared" si="12"/>
        <v>0</v>
      </c>
      <c r="E412" s="18"/>
      <c r="F412" s="7"/>
      <c r="G412" s="19"/>
      <c r="H412" s="35"/>
      <c r="I412" s="35"/>
      <c r="J412" s="35">
        <f t="shared" si="13"/>
        <v>0</v>
      </c>
      <c r="K412" s="20"/>
      <c r="L412" s="7"/>
    </row>
    <row r="413" spans="1:12" s="9" customFormat="1" ht="19.5" hidden="1" thickBot="1" x14ac:dyDescent="0.35">
      <c r="A413" s="19"/>
      <c r="B413" s="17"/>
      <c r="C413" s="17"/>
      <c r="D413" s="17">
        <f t="shared" si="12"/>
        <v>0</v>
      </c>
      <c r="E413" s="18"/>
      <c r="F413" s="7"/>
      <c r="G413" s="19"/>
      <c r="H413" s="35"/>
      <c r="I413" s="35"/>
      <c r="J413" s="35">
        <f t="shared" si="13"/>
        <v>0</v>
      </c>
      <c r="K413" s="20"/>
      <c r="L413" s="7"/>
    </row>
    <row r="414" spans="1:12" s="9" customFormat="1" ht="19.5" hidden="1" thickBot="1" x14ac:dyDescent="0.35">
      <c r="A414" s="19"/>
      <c r="B414" s="17"/>
      <c r="C414" s="17"/>
      <c r="D414" s="17">
        <f t="shared" si="12"/>
        <v>0</v>
      </c>
      <c r="E414" s="18"/>
      <c r="F414" s="7"/>
      <c r="G414" s="19"/>
      <c r="H414" s="35"/>
      <c r="I414" s="35"/>
      <c r="J414" s="35">
        <f t="shared" si="13"/>
        <v>0</v>
      </c>
      <c r="K414" s="20"/>
      <c r="L414" s="7"/>
    </row>
    <row r="415" spans="1:12" s="9" customFormat="1" ht="19.5" hidden="1" thickBot="1" x14ac:dyDescent="0.35">
      <c r="A415" s="19"/>
      <c r="B415" s="17"/>
      <c r="C415" s="17"/>
      <c r="D415" s="17">
        <f t="shared" si="12"/>
        <v>0</v>
      </c>
      <c r="E415" s="18"/>
      <c r="F415" s="7"/>
      <c r="G415" s="19"/>
      <c r="H415" s="35"/>
      <c r="I415" s="35"/>
      <c r="J415" s="35">
        <f t="shared" si="13"/>
        <v>0</v>
      </c>
      <c r="K415" s="20"/>
      <c r="L415" s="7"/>
    </row>
    <row r="416" spans="1:12" s="9" customFormat="1" ht="19.5" hidden="1" thickBot="1" x14ac:dyDescent="0.35">
      <c r="A416" s="19"/>
      <c r="B416" s="17"/>
      <c r="C416" s="17"/>
      <c r="D416" s="17">
        <f t="shared" si="12"/>
        <v>0</v>
      </c>
      <c r="E416" s="18"/>
      <c r="F416" s="7"/>
      <c r="G416" s="19"/>
      <c r="H416" s="35"/>
      <c r="I416" s="35"/>
      <c r="J416" s="35">
        <f t="shared" si="13"/>
        <v>0</v>
      </c>
      <c r="K416" s="20"/>
      <c r="L416" s="7"/>
    </row>
    <row r="417" spans="1:12" s="9" customFormat="1" ht="19.5" hidden="1" thickBot="1" x14ac:dyDescent="0.35">
      <c r="A417" s="19"/>
      <c r="B417" s="17"/>
      <c r="C417" s="17"/>
      <c r="D417" s="17">
        <f t="shared" si="12"/>
        <v>0</v>
      </c>
      <c r="E417" s="18"/>
      <c r="F417" s="7"/>
      <c r="G417" s="19"/>
      <c r="H417" s="35"/>
      <c r="I417" s="35"/>
      <c r="J417" s="35">
        <f t="shared" si="13"/>
        <v>0</v>
      </c>
      <c r="K417" s="20"/>
      <c r="L417" s="7"/>
    </row>
    <row r="418" spans="1:12" s="9" customFormat="1" ht="19.5" hidden="1" thickBot="1" x14ac:dyDescent="0.35">
      <c r="A418" s="19"/>
      <c r="B418" s="17"/>
      <c r="C418" s="17"/>
      <c r="D418" s="17">
        <f t="shared" si="12"/>
        <v>0</v>
      </c>
      <c r="E418" s="18"/>
      <c r="F418" s="7"/>
      <c r="G418" s="19"/>
      <c r="H418" s="35"/>
      <c r="I418" s="35"/>
      <c r="J418" s="35">
        <f t="shared" si="13"/>
        <v>0</v>
      </c>
      <c r="K418" s="20"/>
      <c r="L418" s="7"/>
    </row>
    <row r="419" spans="1:12" s="9" customFormat="1" ht="19.5" hidden="1" thickBot="1" x14ac:dyDescent="0.35">
      <c r="A419" s="19"/>
      <c r="B419" s="17"/>
      <c r="C419" s="17"/>
      <c r="D419" s="17">
        <f t="shared" si="12"/>
        <v>0</v>
      </c>
      <c r="E419" s="18"/>
      <c r="F419" s="7"/>
      <c r="G419" s="19"/>
      <c r="H419" s="35"/>
      <c r="I419" s="35"/>
      <c r="J419" s="35">
        <f t="shared" si="13"/>
        <v>0</v>
      </c>
      <c r="K419" s="20"/>
      <c r="L419" s="7"/>
    </row>
    <row r="420" spans="1:12" s="9" customFormat="1" ht="19.5" hidden="1" thickBot="1" x14ac:dyDescent="0.35">
      <c r="A420" s="19"/>
      <c r="B420" s="17"/>
      <c r="C420" s="17"/>
      <c r="D420" s="17">
        <f t="shared" si="12"/>
        <v>0</v>
      </c>
      <c r="E420" s="18"/>
      <c r="F420" s="7"/>
      <c r="G420" s="19"/>
      <c r="H420" s="35"/>
      <c r="I420" s="35"/>
      <c r="J420" s="35">
        <f t="shared" si="13"/>
        <v>0</v>
      </c>
      <c r="K420" s="20"/>
      <c r="L420" s="7"/>
    </row>
    <row r="421" spans="1:12" s="9" customFormat="1" ht="19.5" hidden="1" thickBot="1" x14ac:dyDescent="0.35">
      <c r="A421" s="19"/>
      <c r="B421" s="17"/>
      <c r="C421" s="17"/>
      <c r="D421" s="17">
        <f t="shared" si="12"/>
        <v>0</v>
      </c>
      <c r="E421" s="18"/>
      <c r="F421" s="7"/>
      <c r="G421" s="19"/>
      <c r="H421" s="35"/>
      <c r="I421" s="35"/>
      <c r="J421" s="35">
        <f t="shared" si="13"/>
        <v>0</v>
      </c>
      <c r="K421" s="20"/>
      <c r="L421" s="7"/>
    </row>
    <row r="422" spans="1:12" s="9" customFormat="1" ht="19.5" hidden="1" thickBot="1" x14ac:dyDescent="0.35">
      <c r="A422" s="19"/>
      <c r="B422" s="17"/>
      <c r="C422" s="17"/>
      <c r="D422" s="17">
        <f t="shared" si="12"/>
        <v>0</v>
      </c>
      <c r="E422" s="18"/>
      <c r="F422" s="7"/>
      <c r="G422" s="19"/>
      <c r="H422" s="35"/>
      <c r="I422" s="35"/>
      <c r="J422" s="35">
        <f t="shared" si="13"/>
        <v>0</v>
      </c>
      <c r="K422" s="20"/>
      <c r="L422" s="7"/>
    </row>
    <row r="423" spans="1:12" s="9" customFormat="1" ht="19.5" hidden="1" thickBot="1" x14ac:dyDescent="0.35">
      <c r="A423" s="19"/>
      <c r="B423" s="17"/>
      <c r="C423" s="17"/>
      <c r="D423" s="17">
        <f t="shared" si="12"/>
        <v>0</v>
      </c>
      <c r="E423" s="18"/>
      <c r="F423" s="7"/>
      <c r="G423" s="19"/>
      <c r="H423" s="35"/>
      <c r="I423" s="35"/>
      <c r="J423" s="35">
        <f t="shared" si="13"/>
        <v>0</v>
      </c>
      <c r="K423" s="20"/>
      <c r="L423" s="7"/>
    </row>
    <row r="424" spans="1:12" s="9" customFormat="1" ht="19.5" hidden="1" thickBot="1" x14ac:dyDescent="0.35">
      <c r="A424" s="19"/>
      <c r="B424" s="17"/>
      <c r="C424" s="17"/>
      <c r="D424" s="17">
        <f t="shared" si="12"/>
        <v>0</v>
      </c>
      <c r="E424" s="18"/>
      <c r="F424" s="7"/>
      <c r="G424" s="19"/>
      <c r="H424" s="35"/>
      <c r="I424" s="35"/>
      <c r="J424" s="35">
        <f t="shared" si="13"/>
        <v>0</v>
      </c>
      <c r="K424" s="20"/>
      <c r="L424" s="7"/>
    </row>
    <row r="425" spans="1:12" s="9" customFormat="1" ht="19.5" hidden="1" thickBot="1" x14ac:dyDescent="0.35">
      <c r="A425" s="19"/>
      <c r="B425" s="17"/>
      <c r="C425" s="17"/>
      <c r="D425" s="17">
        <f t="shared" si="12"/>
        <v>0</v>
      </c>
      <c r="E425" s="18"/>
      <c r="F425" s="7"/>
      <c r="G425" s="19"/>
      <c r="H425" s="35"/>
      <c r="I425" s="35"/>
      <c r="J425" s="35">
        <f t="shared" si="13"/>
        <v>0</v>
      </c>
      <c r="K425" s="20"/>
      <c r="L425" s="7"/>
    </row>
    <row r="426" spans="1:12" s="9" customFormat="1" ht="19.5" hidden="1" thickBot="1" x14ac:dyDescent="0.35">
      <c r="A426" s="19"/>
      <c r="B426" s="17"/>
      <c r="C426" s="17"/>
      <c r="D426" s="17">
        <f t="shared" si="12"/>
        <v>0</v>
      </c>
      <c r="E426" s="18"/>
      <c r="F426" s="7"/>
      <c r="G426" s="19"/>
      <c r="H426" s="35"/>
      <c r="I426" s="35"/>
      <c r="J426" s="35">
        <f t="shared" si="13"/>
        <v>0</v>
      </c>
      <c r="K426" s="20"/>
      <c r="L426" s="7"/>
    </row>
    <row r="427" spans="1:12" s="9" customFormat="1" ht="19.5" hidden="1" thickBot="1" x14ac:dyDescent="0.35">
      <c r="A427" s="19"/>
      <c r="B427" s="17"/>
      <c r="C427" s="17"/>
      <c r="D427" s="17">
        <f t="shared" si="12"/>
        <v>0</v>
      </c>
      <c r="E427" s="18"/>
      <c r="F427" s="7"/>
      <c r="G427" s="19"/>
      <c r="H427" s="35"/>
      <c r="I427" s="35"/>
      <c r="J427" s="35">
        <f t="shared" si="13"/>
        <v>0</v>
      </c>
      <c r="K427" s="20"/>
      <c r="L427" s="7"/>
    </row>
    <row r="428" spans="1:12" s="9" customFormat="1" ht="19.5" hidden="1" thickBot="1" x14ac:dyDescent="0.35">
      <c r="A428" s="19"/>
      <c r="B428" s="17"/>
      <c r="C428" s="17"/>
      <c r="D428" s="17">
        <f t="shared" si="12"/>
        <v>0</v>
      </c>
      <c r="E428" s="18"/>
      <c r="F428" s="7"/>
      <c r="G428" s="19"/>
      <c r="H428" s="35"/>
      <c r="I428" s="35"/>
      <c r="J428" s="35">
        <f t="shared" si="13"/>
        <v>0</v>
      </c>
      <c r="K428" s="20"/>
      <c r="L428" s="7"/>
    </row>
    <row r="429" spans="1:12" s="9" customFormat="1" ht="19.5" hidden="1" thickBot="1" x14ac:dyDescent="0.35">
      <c r="A429" s="19"/>
      <c r="B429" s="17"/>
      <c r="C429" s="17"/>
      <c r="D429" s="17">
        <f t="shared" si="12"/>
        <v>0</v>
      </c>
      <c r="E429" s="18"/>
      <c r="F429" s="7"/>
      <c r="G429" s="19"/>
      <c r="H429" s="35"/>
      <c r="I429" s="35"/>
      <c r="J429" s="35">
        <f t="shared" si="13"/>
        <v>0</v>
      </c>
      <c r="K429" s="20"/>
      <c r="L429" s="7"/>
    </row>
    <row r="430" spans="1:12" s="9" customFormat="1" ht="19.5" hidden="1" thickBot="1" x14ac:dyDescent="0.35">
      <c r="A430" s="19"/>
      <c r="B430" s="17"/>
      <c r="C430" s="17"/>
      <c r="D430" s="17">
        <f t="shared" si="12"/>
        <v>0</v>
      </c>
      <c r="E430" s="18"/>
      <c r="F430" s="7"/>
      <c r="G430" s="19"/>
      <c r="H430" s="35"/>
      <c r="I430" s="35"/>
      <c r="J430" s="35">
        <f t="shared" si="13"/>
        <v>0</v>
      </c>
      <c r="K430" s="20"/>
      <c r="L430" s="7"/>
    </row>
    <row r="431" spans="1:12" s="9" customFormat="1" ht="19.5" hidden="1" thickBot="1" x14ac:dyDescent="0.35">
      <c r="A431" s="19"/>
      <c r="B431" s="17"/>
      <c r="C431" s="17"/>
      <c r="D431" s="17">
        <f t="shared" si="12"/>
        <v>0</v>
      </c>
      <c r="E431" s="18"/>
      <c r="F431" s="7"/>
      <c r="G431" s="19"/>
      <c r="H431" s="35"/>
      <c r="I431" s="35"/>
      <c r="J431" s="35">
        <f t="shared" si="13"/>
        <v>0</v>
      </c>
      <c r="K431" s="20"/>
      <c r="L431" s="7"/>
    </row>
    <row r="432" spans="1:12" s="9" customFormat="1" ht="19.5" hidden="1" thickBot="1" x14ac:dyDescent="0.35">
      <c r="A432" s="19"/>
      <c r="B432" s="17"/>
      <c r="C432" s="17"/>
      <c r="D432" s="17">
        <f t="shared" si="12"/>
        <v>0</v>
      </c>
      <c r="E432" s="18"/>
      <c r="F432" s="7"/>
      <c r="G432" s="19"/>
      <c r="H432" s="35"/>
      <c r="I432" s="35"/>
      <c r="J432" s="35">
        <f t="shared" si="13"/>
        <v>0</v>
      </c>
      <c r="K432" s="20"/>
      <c r="L432" s="7"/>
    </row>
    <row r="433" spans="1:12" s="9" customFormat="1" ht="19.5" hidden="1" thickBot="1" x14ac:dyDescent="0.35">
      <c r="A433" s="19"/>
      <c r="B433" s="17"/>
      <c r="C433" s="17"/>
      <c r="D433" s="17">
        <f t="shared" si="12"/>
        <v>0</v>
      </c>
      <c r="E433" s="18"/>
      <c r="F433" s="7"/>
      <c r="G433" s="19"/>
      <c r="H433" s="35"/>
      <c r="I433" s="35"/>
      <c r="J433" s="35">
        <f t="shared" si="13"/>
        <v>0</v>
      </c>
      <c r="K433" s="20"/>
      <c r="L433" s="7"/>
    </row>
    <row r="434" spans="1:12" s="9" customFormat="1" ht="19.5" hidden="1" thickBot="1" x14ac:dyDescent="0.35">
      <c r="A434" s="19"/>
      <c r="B434" s="17"/>
      <c r="C434" s="17"/>
      <c r="D434" s="17">
        <f t="shared" si="12"/>
        <v>0</v>
      </c>
      <c r="E434" s="18"/>
      <c r="F434" s="7"/>
      <c r="G434" s="19"/>
      <c r="H434" s="35"/>
      <c r="I434" s="35"/>
      <c r="J434" s="35">
        <f t="shared" si="13"/>
        <v>0</v>
      </c>
      <c r="K434" s="20"/>
      <c r="L434" s="7"/>
    </row>
    <row r="435" spans="1:12" s="9" customFormat="1" ht="19.5" hidden="1" thickBot="1" x14ac:dyDescent="0.35">
      <c r="A435" s="19"/>
      <c r="B435" s="17"/>
      <c r="C435" s="17"/>
      <c r="D435" s="17">
        <f t="shared" si="12"/>
        <v>0</v>
      </c>
      <c r="E435" s="18"/>
      <c r="F435" s="7"/>
      <c r="G435" s="19"/>
      <c r="H435" s="35"/>
      <c r="I435" s="35"/>
      <c r="J435" s="35">
        <f t="shared" si="13"/>
        <v>0</v>
      </c>
      <c r="K435" s="20"/>
      <c r="L435" s="7"/>
    </row>
    <row r="436" spans="1:12" s="9" customFormat="1" ht="19.5" hidden="1" thickBot="1" x14ac:dyDescent="0.35">
      <c r="A436" s="19"/>
      <c r="B436" s="17"/>
      <c r="C436" s="17"/>
      <c r="D436" s="17">
        <f t="shared" si="12"/>
        <v>0</v>
      </c>
      <c r="E436" s="18"/>
      <c r="F436" s="7"/>
      <c r="G436" s="19"/>
      <c r="H436" s="35"/>
      <c r="I436" s="35"/>
      <c r="J436" s="35">
        <f t="shared" si="13"/>
        <v>0</v>
      </c>
      <c r="K436" s="20"/>
      <c r="L436" s="7"/>
    </row>
    <row r="437" spans="1:12" s="9" customFormat="1" ht="19.5" hidden="1" thickBot="1" x14ac:dyDescent="0.35">
      <c r="A437" s="19"/>
      <c r="B437" s="17"/>
      <c r="C437" s="17"/>
      <c r="D437" s="17">
        <f t="shared" si="12"/>
        <v>0</v>
      </c>
      <c r="E437" s="18"/>
      <c r="F437" s="7"/>
      <c r="G437" s="19"/>
      <c r="H437" s="35"/>
      <c r="I437" s="35"/>
      <c r="J437" s="35">
        <f t="shared" si="13"/>
        <v>0</v>
      </c>
      <c r="K437" s="20"/>
      <c r="L437" s="7"/>
    </row>
    <row r="438" spans="1:12" s="9" customFormat="1" ht="19.5" hidden="1" thickBot="1" x14ac:dyDescent="0.35">
      <c r="A438" s="19"/>
      <c r="B438" s="17"/>
      <c r="C438" s="17"/>
      <c r="D438" s="17">
        <f t="shared" si="12"/>
        <v>0</v>
      </c>
      <c r="E438" s="18"/>
      <c r="F438" s="7"/>
      <c r="G438" s="19"/>
      <c r="H438" s="35"/>
      <c r="I438" s="35"/>
      <c r="J438" s="35">
        <f t="shared" si="13"/>
        <v>0</v>
      </c>
      <c r="K438" s="20"/>
      <c r="L438" s="7"/>
    </row>
    <row r="439" spans="1:12" s="9" customFormat="1" ht="19.5" hidden="1" thickBot="1" x14ac:dyDescent="0.35">
      <c r="A439" s="19"/>
      <c r="B439" s="17"/>
      <c r="C439" s="17"/>
      <c r="D439" s="17">
        <f t="shared" si="12"/>
        <v>0</v>
      </c>
      <c r="E439" s="18"/>
      <c r="F439" s="7"/>
      <c r="G439" s="19"/>
      <c r="H439" s="35"/>
      <c r="I439" s="35"/>
      <c r="J439" s="35">
        <f t="shared" si="13"/>
        <v>0</v>
      </c>
      <c r="K439" s="20"/>
      <c r="L439" s="7"/>
    </row>
    <row r="440" spans="1:12" s="9" customFormat="1" ht="19.5" hidden="1" thickBot="1" x14ac:dyDescent="0.35">
      <c r="A440" s="19"/>
      <c r="B440" s="17"/>
      <c r="C440" s="17"/>
      <c r="D440" s="17">
        <f t="shared" si="12"/>
        <v>0</v>
      </c>
      <c r="E440" s="18"/>
      <c r="F440" s="7"/>
      <c r="G440" s="19"/>
      <c r="H440" s="35"/>
      <c r="I440" s="35"/>
      <c r="J440" s="35">
        <f t="shared" si="13"/>
        <v>0</v>
      </c>
      <c r="K440" s="20"/>
      <c r="L440" s="7"/>
    </row>
    <row r="441" spans="1:12" s="9" customFormat="1" ht="19.5" hidden="1" thickBot="1" x14ac:dyDescent="0.35">
      <c r="A441" s="19"/>
      <c r="B441" s="17"/>
      <c r="C441" s="17"/>
      <c r="D441" s="17">
        <f t="shared" si="12"/>
        <v>0</v>
      </c>
      <c r="E441" s="18"/>
      <c r="F441" s="7"/>
      <c r="G441" s="19"/>
      <c r="H441" s="35"/>
      <c r="I441" s="35"/>
      <c r="J441" s="35">
        <f t="shared" si="13"/>
        <v>0</v>
      </c>
      <c r="K441" s="20"/>
      <c r="L441" s="7"/>
    </row>
    <row r="442" spans="1:12" s="9" customFormat="1" ht="19.5" hidden="1" thickBot="1" x14ac:dyDescent="0.35">
      <c r="A442" s="19"/>
      <c r="B442" s="17"/>
      <c r="C442" s="17"/>
      <c r="D442" s="17">
        <f t="shared" si="12"/>
        <v>0</v>
      </c>
      <c r="E442" s="18"/>
      <c r="F442" s="7"/>
      <c r="G442" s="19"/>
      <c r="H442" s="35"/>
      <c r="I442" s="35"/>
      <c r="J442" s="35">
        <f t="shared" si="13"/>
        <v>0</v>
      </c>
      <c r="K442" s="20"/>
      <c r="L442" s="7"/>
    </row>
    <row r="443" spans="1:12" s="9" customFormat="1" ht="19.5" hidden="1" thickBot="1" x14ac:dyDescent="0.35">
      <c r="A443" s="19"/>
      <c r="B443" s="17"/>
      <c r="C443" s="17"/>
      <c r="D443" s="17">
        <f t="shared" si="12"/>
        <v>0</v>
      </c>
      <c r="E443" s="18"/>
      <c r="F443" s="7"/>
      <c r="G443" s="19"/>
      <c r="H443" s="35"/>
      <c r="I443" s="35"/>
      <c r="J443" s="35">
        <f t="shared" si="13"/>
        <v>0</v>
      </c>
      <c r="K443" s="20"/>
      <c r="L443" s="7"/>
    </row>
    <row r="444" spans="1:12" s="9" customFormat="1" ht="19.5" hidden="1" thickBot="1" x14ac:dyDescent="0.35">
      <c r="A444" s="19"/>
      <c r="B444" s="17"/>
      <c r="C444" s="17"/>
      <c r="D444" s="17">
        <f t="shared" si="12"/>
        <v>0</v>
      </c>
      <c r="E444" s="18"/>
      <c r="F444" s="7"/>
      <c r="G444" s="19"/>
      <c r="H444" s="35"/>
      <c r="I444" s="35"/>
      <c r="J444" s="35">
        <f t="shared" si="13"/>
        <v>0</v>
      </c>
      <c r="K444" s="20"/>
      <c r="L444" s="7"/>
    </row>
    <row r="445" spans="1:12" s="9" customFormat="1" ht="19.5" hidden="1" thickBot="1" x14ac:dyDescent="0.35">
      <c r="A445" s="19"/>
      <c r="B445" s="17"/>
      <c r="C445" s="17"/>
      <c r="D445" s="17">
        <f t="shared" si="12"/>
        <v>0</v>
      </c>
      <c r="E445" s="18"/>
      <c r="F445" s="7"/>
      <c r="G445" s="19"/>
      <c r="H445" s="35"/>
      <c r="I445" s="35"/>
      <c r="J445" s="35">
        <f t="shared" si="13"/>
        <v>0</v>
      </c>
      <c r="K445" s="20"/>
      <c r="L445" s="7"/>
    </row>
    <row r="446" spans="1:12" s="9" customFormat="1" ht="19.5" hidden="1" thickBot="1" x14ac:dyDescent="0.35">
      <c r="A446" s="19"/>
      <c r="B446" s="17"/>
      <c r="C446" s="17"/>
      <c r="D446" s="17">
        <f t="shared" si="12"/>
        <v>0</v>
      </c>
      <c r="E446" s="18"/>
      <c r="F446" s="7"/>
      <c r="G446" s="19"/>
      <c r="H446" s="35"/>
      <c r="I446" s="35"/>
      <c r="J446" s="35">
        <f t="shared" si="13"/>
        <v>0</v>
      </c>
      <c r="K446" s="20"/>
      <c r="L446" s="7"/>
    </row>
    <row r="447" spans="1:12" s="9" customFormat="1" ht="19.5" hidden="1" thickBot="1" x14ac:dyDescent="0.35">
      <c r="A447" s="19"/>
      <c r="B447" s="17"/>
      <c r="C447" s="17"/>
      <c r="D447" s="17">
        <f t="shared" si="12"/>
        <v>0</v>
      </c>
      <c r="E447" s="18"/>
      <c r="F447" s="7"/>
      <c r="G447" s="19"/>
      <c r="H447" s="35"/>
      <c r="I447" s="35"/>
      <c r="J447" s="35">
        <f t="shared" si="13"/>
        <v>0</v>
      </c>
      <c r="K447" s="20"/>
      <c r="L447" s="7"/>
    </row>
    <row r="448" spans="1:12" s="9" customFormat="1" ht="19.5" hidden="1" thickBot="1" x14ac:dyDescent="0.35">
      <c r="A448" s="19"/>
      <c r="B448" s="17"/>
      <c r="C448" s="17"/>
      <c r="D448" s="17">
        <f t="shared" si="12"/>
        <v>0</v>
      </c>
      <c r="E448" s="18"/>
      <c r="F448" s="7"/>
      <c r="G448" s="19"/>
      <c r="H448" s="35"/>
      <c r="I448" s="35"/>
      <c r="J448" s="35">
        <f t="shared" si="13"/>
        <v>0</v>
      </c>
      <c r="K448" s="20"/>
      <c r="L448" s="7"/>
    </row>
    <row r="449" spans="1:12" s="9" customFormat="1" ht="19.5" hidden="1" thickBot="1" x14ac:dyDescent="0.35">
      <c r="A449" s="19"/>
      <c r="B449" s="17"/>
      <c r="C449" s="17"/>
      <c r="D449" s="17">
        <f t="shared" si="12"/>
        <v>0</v>
      </c>
      <c r="E449" s="18"/>
      <c r="F449" s="7"/>
      <c r="G449" s="19"/>
      <c r="H449" s="35"/>
      <c r="I449" s="35"/>
      <c r="J449" s="35">
        <f t="shared" si="13"/>
        <v>0</v>
      </c>
      <c r="K449" s="20"/>
      <c r="L449" s="7"/>
    </row>
    <row r="450" spans="1:12" s="9" customFormat="1" ht="19.5" hidden="1" thickBot="1" x14ac:dyDescent="0.35">
      <c r="A450" s="19"/>
      <c r="B450" s="17"/>
      <c r="C450" s="17"/>
      <c r="D450" s="17">
        <f t="shared" si="12"/>
        <v>0</v>
      </c>
      <c r="E450" s="18"/>
      <c r="F450" s="7"/>
      <c r="G450" s="19"/>
      <c r="H450" s="35"/>
      <c r="I450" s="35"/>
      <c r="J450" s="35">
        <f t="shared" si="13"/>
        <v>0</v>
      </c>
      <c r="K450" s="20"/>
      <c r="L450" s="7"/>
    </row>
    <row r="451" spans="1:12" s="9" customFormat="1" ht="19.5" hidden="1" thickBot="1" x14ac:dyDescent="0.35">
      <c r="A451" s="19"/>
      <c r="B451" s="17"/>
      <c r="C451" s="17"/>
      <c r="D451" s="17">
        <f t="shared" si="12"/>
        <v>0</v>
      </c>
      <c r="E451" s="18"/>
      <c r="F451" s="7"/>
      <c r="G451" s="19"/>
      <c r="H451" s="35"/>
      <c r="I451" s="35"/>
      <c r="J451" s="35">
        <f t="shared" si="13"/>
        <v>0</v>
      </c>
      <c r="K451" s="20"/>
      <c r="L451" s="7"/>
    </row>
    <row r="452" spans="1:12" s="9" customFormat="1" ht="19.5" hidden="1" thickBot="1" x14ac:dyDescent="0.35">
      <c r="A452" s="19"/>
      <c r="B452" s="17"/>
      <c r="C452" s="17"/>
      <c r="D452" s="17">
        <f t="shared" si="12"/>
        <v>0</v>
      </c>
      <c r="E452" s="18"/>
      <c r="F452" s="7"/>
      <c r="G452" s="19"/>
      <c r="H452" s="35"/>
      <c r="I452" s="35"/>
      <c r="J452" s="35">
        <f t="shared" si="13"/>
        <v>0</v>
      </c>
      <c r="K452" s="20"/>
      <c r="L452" s="7"/>
    </row>
    <row r="453" spans="1:12" s="9" customFormat="1" ht="19.5" hidden="1" thickBot="1" x14ac:dyDescent="0.35">
      <c r="A453" s="19"/>
      <c r="B453" s="17"/>
      <c r="C453" s="17"/>
      <c r="D453" s="17">
        <f t="shared" si="12"/>
        <v>0</v>
      </c>
      <c r="E453" s="18"/>
      <c r="F453" s="7"/>
      <c r="G453" s="19"/>
      <c r="H453" s="35"/>
      <c r="I453" s="35"/>
      <c r="J453" s="35">
        <f t="shared" si="13"/>
        <v>0</v>
      </c>
      <c r="K453" s="20"/>
      <c r="L453" s="7"/>
    </row>
    <row r="454" spans="1:12" s="9" customFormat="1" ht="19.5" hidden="1" thickBot="1" x14ac:dyDescent="0.35">
      <c r="A454" s="19"/>
      <c r="B454" s="17"/>
      <c r="C454" s="17"/>
      <c r="D454" s="17">
        <f t="shared" si="12"/>
        <v>0</v>
      </c>
      <c r="E454" s="18"/>
      <c r="F454" s="7"/>
      <c r="G454" s="19"/>
      <c r="H454" s="35"/>
      <c r="I454" s="35"/>
      <c r="J454" s="35">
        <f t="shared" si="13"/>
        <v>0</v>
      </c>
      <c r="K454" s="20"/>
      <c r="L454" s="7"/>
    </row>
    <row r="455" spans="1:12" s="9" customFormat="1" ht="19.5" hidden="1" thickBot="1" x14ac:dyDescent="0.35">
      <c r="A455" s="19"/>
      <c r="B455" s="17"/>
      <c r="C455" s="17"/>
      <c r="D455" s="17">
        <f t="shared" ref="D455:D518" si="14">D454+B455-C455</f>
        <v>0</v>
      </c>
      <c r="E455" s="18"/>
      <c r="F455" s="7"/>
      <c r="G455" s="19"/>
      <c r="H455" s="35"/>
      <c r="I455" s="35"/>
      <c r="J455" s="35">
        <f t="shared" si="13"/>
        <v>0</v>
      </c>
      <c r="K455" s="20"/>
      <c r="L455" s="7"/>
    </row>
    <row r="456" spans="1:12" s="9" customFormat="1" ht="19.5" hidden="1" thickBot="1" x14ac:dyDescent="0.35">
      <c r="A456" s="19"/>
      <c r="B456" s="17"/>
      <c r="C456" s="17"/>
      <c r="D456" s="17">
        <f t="shared" si="14"/>
        <v>0</v>
      </c>
      <c r="E456" s="18"/>
      <c r="F456" s="7"/>
      <c r="G456" s="19"/>
      <c r="H456" s="35"/>
      <c r="I456" s="35"/>
      <c r="J456" s="35">
        <f t="shared" ref="J456:J519" si="15">J455+H456-I456</f>
        <v>0</v>
      </c>
      <c r="K456" s="20"/>
      <c r="L456" s="7"/>
    </row>
    <row r="457" spans="1:12" s="9" customFormat="1" ht="19.5" hidden="1" thickBot="1" x14ac:dyDescent="0.35">
      <c r="A457" s="19"/>
      <c r="B457" s="17"/>
      <c r="C457" s="17"/>
      <c r="D457" s="17">
        <f t="shared" si="14"/>
        <v>0</v>
      </c>
      <c r="E457" s="18"/>
      <c r="F457" s="7"/>
      <c r="G457" s="19"/>
      <c r="H457" s="35"/>
      <c r="I457" s="35"/>
      <c r="J457" s="35">
        <f t="shared" si="15"/>
        <v>0</v>
      </c>
      <c r="K457" s="20"/>
      <c r="L457" s="7"/>
    </row>
    <row r="458" spans="1:12" s="9" customFormat="1" ht="19.5" hidden="1" thickBot="1" x14ac:dyDescent="0.35">
      <c r="A458" s="19"/>
      <c r="B458" s="17"/>
      <c r="C458" s="17"/>
      <c r="D458" s="17">
        <f t="shared" si="14"/>
        <v>0</v>
      </c>
      <c r="E458" s="18"/>
      <c r="F458" s="7"/>
      <c r="G458" s="19"/>
      <c r="H458" s="35"/>
      <c r="I458" s="35"/>
      <c r="J458" s="35">
        <f t="shared" si="15"/>
        <v>0</v>
      </c>
      <c r="K458" s="20"/>
      <c r="L458" s="7"/>
    </row>
    <row r="459" spans="1:12" s="9" customFormat="1" ht="19.5" hidden="1" thickBot="1" x14ac:dyDescent="0.35">
      <c r="A459" s="19"/>
      <c r="B459" s="17"/>
      <c r="C459" s="17"/>
      <c r="D459" s="17">
        <f t="shared" si="14"/>
        <v>0</v>
      </c>
      <c r="E459" s="18"/>
      <c r="F459" s="7"/>
      <c r="G459" s="19"/>
      <c r="H459" s="35"/>
      <c r="I459" s="35"/>
      <c r="J459" s="35">
        <f t="shared" si="15"/>
        <v>0</v>
      </c>
      <c r="K459" s="20"/>
      <c r="L459" s="7"/>
    </row>
    <row r="460" spans="1:12" s="9" customFormat="1" ht="19.5" hidden="1" thickBot="1" x14ac:dyDescent="0.35">
      <c r="A460" s="19"/>
      <c r="B460" s="17"/>
      <c r="C460" s="17"/>
      <c r="D460" s="17">
        <f t="shared" si="14"/>
        <v>0</v>
      </c>
      <c r="E460" s="18"/>
      <c r="F460" s="7"/>
      <c r="G460" s="19"/>
      <c r="H460" s="35"/>
      <c r="I460" s="35"/>
      <c r="J460" s="35">
        <f t="shared" si="15"/>
        <v>0</v>
      </c>
      <c r="K460" s="20"/>
      <c r="L460" s="7"/>
    </row>
    <row r="461" spans="1:12" s="9" customFormat="1" ht="19.5" hidden="1" thickBot="1" x14ac:dyDescent="0.35">
      <c r="A461" s="19"/>
      <c r="B461" s="17"/>
      <c r="C461" s="17"/>
      <c r="D461" s="17">
        <f t="shared" si="14"/>
        <v>0</v>
      </c>
      <c r="E461" s="18"/>
      <c r="F461" s="7"/>
      <c r="G461" s="19"/>
      <c r="H461" s="35"/>
      <c r="I461" s="35"/>
      <c r="J461" s="35">
        <f t="shared" si="15"/>
        <v>0</v>
      </c>
      <c r="K461" s="20"/>
      <c r="L461" s="7"/>
    </row>
    <row r="462" spans="1:12" s="9" customFormat="1" ht="19.5" hidden="1" thickBot="1" x14ac:dyDescent="0.35">
      <c r="A462" s="19"/>
      <c r="B462" s="17"/>
      <c r="C462" s="17"/>
      <c r="D462" s="17">
        <f t="shared" si="14"/>
        <v>0</v>
      </c>
      <c r="E462" s="18"/>
      <c r="F462" s="7"/>
      <c r="G462" s="19"/>
      <c r="H462" s="35"/>
      <c r="I462" s="35"/>
      <c r="J462" s="35">
        <f t="shared" si="15"/>
        <v>0</v>
      </c>
      <c r="K462" s="20"/>
      <c r="L462" s="7"/>
    </row>
    <row r="463" spans="1:12" s="9" customFormat="1" ht="19.5" hidden="1" thickBot="1" x14ac:dyDescent="0.35">
      <c r="A463" s="19"/>
      <c r="B463" s="17"/>
      <c r="C463" s="17"/>
      <c r="D463" s="17">
        <f t="shared" si="14"/>
        <v>0</v>
      </c>
      <c r="E463" s="18"/>
      <c r="F463" s="7"/>
      <c r="G463" s="19"/>
      <c r="H463" s="35"/>
      <c r="I463" s="35"/>
      <c r="J463" s="35">
        <f t="shared" si="15"/>
        <v>0</v>
      </c>
      <c r="K463" s="20"/>
      <c r="L463" s="7"/>
    </row>
    <row r="464" spans="1:12" s="9" customFormat="1" ht="19.5" hidden="1" thickBot="1" x14ac:dyDescent="0.35">
      <c r="A464" s="19"/>
      <c r="B464" s="17"/>
      <c r="C464" s="17"/>
      <c r="D464" s="17">
        <f t="shared" si="14"/>
        <v>0</v>
      </c>
      <c r="E464" s="18"/>
      <c r="F464" s="7"/>
      <c r="G464" s="19"/>
      <c r="H464" s="35"/>
      <c r="I464" s="35"/>
      <c r="J464" s="35">
        <f t="shared" si="15"/>
        <v>0</v>
      </c>
      <c r="K464" s="20"/>
      <c r="L464" s="7"/>
    </row>
    <row r="465" spans="1:12" s="9" customFormat="1" ht="19.5" hidden="1" thickBot="1" x14ac:dyDescent="0.35">
      <c r="A465" s="19"/>
      <c r="B465" s="17"/>
      <c r="C465" s="17"/>
      <c r="D465" s="17">
        <f t="shared" si="14"/>
        <v>0</v>
      </c>
      <c r="E465" s="18"/>
      <c r="F465" s="7"/>
      <c r="G465" s="19"/>
      <c r="H465" s="35"/>
      <c r="I465" s="35"/>
      <c r="J465" s="35">
        <f t="shared" si="15"/>
        <v>0</v>
      </c>
      <c r="K465" s="20"/>
      <c r="L465" s="7"/>
    </row>
    <row r="466" spans="1:12" s="9" customFormat="1" ht="19.5" hidden="1" thickBot="1" x14ac:dyDescent="0.35">
      <c r="A466" s="19"/>
      <c r="B466" s="17"/>
      <c r="C466" s="17"/>
      <c r="D466" s="17">
        <f t="shared" si="14"/>
        <v>0</v>
      </c>
      <c r="E466" s="18"/>
      <c r="F466" s="7"/>
      <c r="G466" s="19"/>
      <c r="H466" s="35"/>
      <c r="I466" s="35"/>
      <c r="J466" s="35">
        <f t="shared" si="15"/>
        <v>0</v>
      </c>
      <c r="K466" s="20"/>
      <c r="L466" s="7"/>
    </row>
    <row r="467" spans="1:12" s="9" customFormat="1" ht="19.5" hidden="1" thickBot="1" x14ac:dyDescent="0.35">
      <c r="A467" s="19"/>
      <c r="B467" s="17"/>
      <c r="C467" s="17"/>
      <c r="D467" s="17">
        <f t="shared" si="14"/>
        <v>0</v>
      </c>
      <c r="E467" s="18"/>
      <c r="F467" s="7"/>
      <c r="G467" s="19"/>
      <c r="H467" s="35"/>
      <c r="I467" s="35"/>
      <c r="J467" s="35">
        <f t="shared" si="15"/>
        <v>0</v>
      </c>
      <c r="K467" s="20"/>
      <c r="L467" s="7"/>
    </row>
    <row r="468" spans="1:12" s="9" customFormat="1" ht="19.5" hidden="1" thickBot="1" x14ac:dyDescent="0.35">
      <c r="A468" s="19"/>
      <c r="B468" s="17"/>
      <c r="C468" s="17"/>
      <c r="D468" s="17">
        <f t="shared" si="14"/>
        <v>0</v>
      </c>
      <c r="E468" s="18"/>
      <c r="F468" s="7"/>
      <c r="G468" s="19"/>
      <c r="H468" s="35"/>
      <c r="I468" s="35"/>
      <c r="J468" s="35">
        <f t="shared" si="15"/>
        <v>0</v>
      </c>
      <c r="K468" s="20"/>
      <c r="L468" s="7"/>
    </row>
    <row r="469" spans="1:12" s="9" customFormat="1" ht="19.5" hidden="1" thickBot="1" x14ac:dyDescent="0.35">
      <c r="A469" s="19"/>
      <c r="B469" s="17"/>
      <c r="C469" s="17"/>
      <c r="D469" s="17">
        <f t="shared" si="14"/>
        <v>0</v>
      </c>
      <c r="E469" s="18"/>
      <c r="F469" s="7"/>
      <c r="G469" s="19"/>
      <c r="H469" s="35"/>
      <c r="I469" s="35"/>
      <c r="J469" s="35">
        <f t="shared" si="15"/>
        <v>0</v>
      </c>
      <c r="K469" s="20"/>
      <c r="L469" s="7"/>
    </row>
    <row r="470" spans="1:12" s="9" customFormat="1" ht="19.5" hidden="1" thickBot="1" x14ac:dyDescent="0.35">
      <c r="A470" s="19"/>
      <c r="B470" s="17"/>
      <c r="C470" s="17"/>
      <c r="D470" s="17">
        <f t="shared" si="14"/>
        <v>0</v>
      </c>
      <c r="E470" s="18"/>
      <c r="F470" s="7"/>
      <c r="G470" s="19"/>
      <c r="H470" s="35"/>
      <c r="I470" s="35"/>
      <c r="J470" s="35">
        <f t="shared" si="15"/>
        <v>0</v>
      </c>
      <c r="K470" s="20"/>
      <c r="L470" s="7"/>
    </row>
    <row r="471" spans="1:12" s="9" customFormat="1" ht="19.5" hidden="1" thickBot="1" x14ac:dyDescent="0.35">
      <c r="A471" s="19"/>
      <c r="B471" s="17"/>
      <c r="C471" s="17"/>
      <c r="D471" s="17">
        <f t="shared" si="14"/>
        <v>0</v>
      </c>
      <c r="E471" s="18"/>
      <c r="F471" s="7"/>
      <c r="G471" s="19"/>
      <c r="H471" s="35"/>
      <c r="I471" s="35"/>
      <c r="J471" s="35">
        <f t="shared" si="15"/>
        <v>0</v>
      </c>
      <c r="K471" s="20"/>
      <c r="L471" s="7"/>
    </row>
    <row r="472" spans="1:12" s="9" customFormat="1" ht="19.5" hidden="1" thickBot="1" x14ac:dyDescent="0.35">
      <c r="A472" s="19"/>
      <c r="B472" s="17"/>
      <c r="C472" s="17"/>
      <c r="D472" s="17">
        <f t="shared" si="14"/>
        <v>0</v>
      </c>
      <c r="E472" s="18"/>
      <c r="F472" s="7"/>
      <c r="G472" s="19"/>
      <c r="H472" s="35"/>
      <c r="I472" s="35"/>
      <c r="J472" s="35">
        <f t="shared" si="15"/>
        <v>0</v>
      </c>
      <c r="K472" s="20"/>
      <c r="L472" s="7"/>
    </row>
    <row r="473" spans="1:12" s="9" customFormat="1" ht="19.5" hidden="1" thickBot="1" x14ac:dyDescent="0.35">
      <c r="A473" s="19"/>
      <c r="B473" s="17"/>
      <c r="C473" s="17"/>
      <c r="D473" s="17">
        <f t="shared" si="14"/>
        <v>0</v>
      </c>
      <c r="E473" s="18"/>
      <c r="F473" s="7"/>
      <c r="G473" s="19"/>
      <c r="H473" s="35"/>
      <c r="I473" s="35"/>
      <c r="J473" s="35">
        <f t="shared" si="15"/>
        <v>0</v>
      </c>
      <c r="K473" s="20"/>
      <c r="L473" s="7"/>
    </row>
    <row r="474" spans="1:12" s="9" customFormat="1" ht="19.5" hidden="1" thickBot="1" x14ac:dyDescent="0.35">
      <c r="A474" s="19"/>
      <c r="B474" s="17"/>
      <c r="C474" s="17"/>
      <c r="D474" s="17">
        <f t="shared" si="14"/>
        <v>0</v>
      </c>
      <c r="E474" s="18"/>
      <c r="F474" s="7"/>
      <c r="G474" s="19"/>
      <c r="H474" s="35"/>
      <c r="I474" s="35"/>
      <c r="J474" s="35">
        <f t="shared" si="15"/>
        <v>0</v>
      </c>
      <c r="K474" s="20"/>
      <c r="L474" s="7"/>
    </row>
    <row r="475" spans="1:12" s="9" customFormat="1" ht="19.5" hidden="1" thickBot="1" x14ac:dyDescent="0.35">
      <c r="A475" s="19"/>
      <c r="B475" s="17"/>
      <c r="C475" s="17"/>
      <c r="D475" s="17">
        <f t="shared" si="14"/>
        <v>0</v>
      </c>
      <c r="E475" s="18"/>
      <c r="F475" s="7"/>
      <c r="G475" s="19"/>
      <c r="H475" s="35"/>
      <c r="I475" s="35"/>
      <c r="J475" s="35">
        <f t="shared" si="15"/>
        <v>0</v>
      </c>
      <c r="K475" s="20"/>
      <c r="L475" s="7"/>
    </row>
    <row r="476" spans="1:12" s="9" customFormat="1" ht="19.5" hidden="1" thickBot="1" x14ac:dyDescent="0.35">
      <c r="A476" s="19"/>
      <c r="B476" s="17"/>
      <c r="C476" s="17"/>
      <c r="D476" s="17">
        <f t="shared" si="14"/>
        <v>0</v>
      </c>
      <c r="E476" s="18"/>
      <c r="F476" s="7"/>
      <c r="G476" s="19"/>
      <c r="H476" s="35"/>
      <c r="I476" s="35"/>
      <c r="J476" s="35">
        <f t="shared" si="15"/>
        <v>0</v>
      </c>
      <c r="K476" s="20"/>
      <c r="L476" s="7"/>
    </row>
    <row r="477" spans="1:12" s="9" customFormat="1" ht="19.5" hidden="1" thickBot="1" x14ac:dyDescent="0.35">
      <c r="A477" s="19"/>
      <c r="B477" s="17"/>
      <c r="C477" s="17"/>
      <c r="D477" s="17">
        <f t="shared" si="14"/>
        <v>0</v>
      </c>
      <c r="E477" s="18"/>
      <c r="F477" s="7"/>
      <c r="G477" s="19"/>
      <c r="H477" s="35"/>
      <c r="I477" s="35"/>
      <c r="J477" s="35">
        <f t="shared" si="15"/>
        <v>0</v>
      </c>
      <c r="K477" s="20"/>
      <c r="L477" s="7"/>
    </row>
    <row r="478" spans="1:12" s="9" customFormat="1" ht="19.5" hidden="1" thickBot="1" x14ac:dyDescent="0.35">
      <c r="A478" s="19"/>
      <c r="B478" s="17"/>
      <c r="C478" s="17"/>
      <c r="D478" s="17">
        <f t="shared" si="14"/>
        <v>0</v>
      </c>
      <c r="E478" s="18"/>
      <c r="F478" s="7"/>
      <c r="G478" s="19"/>
      <c r="H478" s="35"/>
      <c r="I478" s="35"/>
      <c r="J478" s="35">
        <f t="shared" si="15"/>
        <v>0</v>
      </c>
      <c r="K478" s="20"/>
      <c r="L478" s="7"/>
    </row>
    <row r="479" spans="1:12" s="9" customFormat="1" ht="19.5" hidden="1" thickBot="1" x14ac:dyDescent="0.35">
      <c r="A479" s="19"/>
      <c r="B479" s="17"/>
      <c r="C479" s="17"/>
      <c r="D479" s="17">
        <f t="shared" si="14"/>
        <v>0</v>
      </c>
      <c r="E479" s="18"/>
      <c r="F479" s="7"/>
      <c r="G479" s="19"/>
      <c r="H479" s="35"/>
      <c r="I479" s="35"/>
      <c r="J479" s="35">
        <f t="shared" si="15"/>
        <v>0</v>
      </c>
      <c r="K479" s="20"/>
      <c r="L479" s="7"/>
    </row>
    <row r="480" spans="1:12" s="9" customFormat="1" ht="19.5" hidden="1" thickBot="1" x14ac:dyDescent="0.35">
      <c r="A480" s="19"/>
      <c r="B480" s="17"/>
      <c r="C480" s="17"/>
      <c r="D480" s="17">
        <f t="shared" si="14"/>
        <v>0</v>
      </c>
      <c r="E480" s="18"/>
      <c r="F480" s="7"/>
      <c r="G480" s="19"/>
      <c r="H480" s="35"/>
      <c r="I480" s="35"/>
      <c r="J480" s="35">
        <f t="shared" si="15"/>
        <v>0</v>
      </c>
      <c r="K480" s="20"/>
      <c r="L480" s="7"/>
    </row>
    <row r="481" spans="1:12" s="9" customFormat="1" ht="19.5" hidden="1" thickBot="1" x14ac:dyDescent="0.35">
      <c r="A481" s="19"/>
      <c r="B481" s="17"/>
      <c r="C481" s="17"/>
      <c r="D481" s="17">
        <f t="shared" si="14"/>
        <v>0</v>
      </c>
      <c r="E481" s="18"/>
      <c r="F481" s="7"/>
      <c r="G481" s="19"/>
      <c r="H481" s="35"/>
      <c r="I481" s="35"/>
      <c r="J481" s="35">
        <f t="shared" si="15"/>
        <v>0</v>
      </c>
      <c r="K481" s="20"/>
      <c r="L481" s="7"/>
    </row>
    <row r="482" spans="1:12" s="9" customFormat="1" ht="19.5" hidden="1" thickBot="1" x14ac:dyDescent="0.35">
      <c r="A482" s="19"/>
      <c r="B482" s="17"/>
      <c r="C482" s="17"/>
      <c r="D482" s="17">
        <f t="shared" si="14"/>
        <v>0</v>
      </c>
      <c r="E482" s="18"/>
      <c r="F482" s="7"/>
      <c r="G482" s="19"/>
      <c r="H482" s="35"/>
      <c r="I482" s="35"/>
      <c r="J482" s="35">
        <f t="shared" si="15"/>
        <v>0</v>
      </c>
      <c r="K482" s="20"/>
      <c r="L482" s="7"/>
    </row>
    <row r="483" spans="1:12" s="9" customFormat="1" ht="19.5" hidden="1" thickBot="1" x14ac:dyDescent="0.35">
      <c r="A483" s="19"/>
      <c r="B483" s="17"/>
      <c r="C483" s="17"/>
      <c r="D483" s="17">
        <f t="shared" si="14"/>
        <v>0</v>
      </c>
      <c r="E483" s="18"/>
      <c r="F483" s="7"/>
      <c r="G483" s="19"/>
      <c r="H483" s="35"/>
      <c r="I483" s="35"/>
      <c r="J483" s="35">
        <f t="shared" si="15"/>
        <v>0</v>
      </c>
      <c r="K483" s="20"/>
      <c r="L483" s="7"/>
    </row>
    <row r="484" spans="1:12" s="9" customFormat="1" ht="19.5" hidden="1" thickBot="1" x14ac:dyDescent="0.35">
      <c r="A484" s="19"/>
      <c r="B484" s="17"/>
      <c r="C484" s="17"/>
      <c r="D484" s="17">
        <f t="shared" si="14"/>
        <v>0</v>
      </c>
      <c r="E484" s="18"/>
      <c r="F484" s="7"/>
      <c r="G484" s="19"/>
      <c r="H484" s="35"/>
      <c r="I484" s="35"/>
      <c r="J484" s="35">
        <f t="shared" si="15"/>
        <v>0</v>
      </c>
      <c r="K484" s="20"/>
      <c r="L484" s="7"/>
    </row>
    <row r="485" spans="1:12" s="9" customFormat="1" ht="19.5" hidden="1" thickBot="1" x14ac:dyDescent="0.35">
      <c r="A485" s="19"/>
      <c r="B485" s="17"/>
      <c r="C485" s="17"/>
      <c r="D485" s="17">
        <f t="shared" si="14"/>
        <v>0</v>
      </c>
      <c r="E485" s="18"/>
      <c r="F485" s="7"/>
      <c r="G485" s="19"/>
      <c r="H485" s="35"/>
      <c r="I485" s="35"/>
      <c r="J485" s="35">
        <f t="shared" si="15"/>
        <v>0</v>
      </c>
      <c r="K485" s="20"/>
      <c r="L485" s="7"/>
    </row>
    <row r="486" spans="1:12" s="9" customFormat="1" ht="19.5" hidden="1" thickBot="1" x14ac:dyDescent="0.35">
      <c r="A486" s="19"/>
      <c r="B486" s="17"/>
      <c r="C486" s="17"/>
      <c r="D486" s="17">
        <f t="shared" si="14"/>
        <v>0</v>
      </c>
      <c r="E486" s="18"/>
      <c r="F486" s="7"/>
      <c r="G486" s="19"/>
      <c r="H486" s="35"/>
      <c r="I486" s="35"/>
      <c r="J486" s="35">
        <f t="shared" si="15"/>
        <v>0</v>
      </c>
      <c r="K486" s="20"/>
      <c r="L486" s="7"/>
    </row>
    <row r="487" spans="1:12" s="9" customFormat="1" ht="19.5" hidden="1" thickBot="1" x14ac:dyDescent="0.35">
      <c r="A487" s="19"/>
      <c r="B487" s="17"/>
      <c r="C487" s="17"/>
      <c r="D487" s="17">
        <f t="shared" si="14"/>
        <v>0</v>
      </c>
      <c r="E487" s="18"/>
      <c r="F487" s="7"/>
      <c r="G487" s="19"/>
      <c r="H487" s="35"/>
      <c r="I487" s="35"/>
      <c r="J487" s="35">
        <f t="shared" si="15"/>
        <v>0</v>
      </c>
      <c r="K487" s="20"/>
      <c r="L487" s="7"/>
    </row>
    <row r="488" spans="1:12" s="9" customFormat="1" ht="19.5" hidden="1" thickBot="1" x14ac:dyDescent="0.35">
      <c r="A488" s="19"/>
      <c r="B488" s="17"/>
      <c r="C488" s="17"/>
      <c r="D488" s="17">
        <f t="shared" si="14"/>
        <v>0</v>
      </c>
      <c r="E488" s="18"/>
      <c r="F488" s="7"/>
      <c r="G488" s="19"/>
      <c r="H488" s="35"/>
      <c r="I488" s="35"/>
      <c r="J488" s="35">
        <f t="shared" si="15"/>
        <v>0</v>
      </c>
      <c r="K488" s="20"/>
      <c r="L488" s="7"/>
    </row>
    <row r="489" spans="1:12" s="9" customFormat="1" ht="19.5" hidden="1" thickBot="1" x14ac:dyDescent="0.35">
      <c r="A489" s="19"/>
      <c r="B489" s="17"/>
      <c r="C489" s="17"/>
      <c r="D489" s="17">
        <f t="shared" si="14"/>
        <v>0</v>
      </c>
      <c r="E489" s="18"/>
      <c r="F489" s="7"/>
      <c r="G489" s="19"/>
      <c r="H489" s="35"/>
      <c r="I489" s="35"/>
      <c r="J489" s="35">
        <f t="shared" si="15"/>
        <v>0</v>
      </c>
      <c r="K489" s="20"/>
      <c r="L489" s="7"/>
    </row>
    <row r="490" spans="1:12" s="9" customFormat="1" ht="19.5" hidden="1" thickBot="1" x14ac:dyDescent="0.35">
      <c r="A490" s="19"/>
      <c r="B490" s="17"/>
      <c r="C490" s="17"/>
      <c r="D490" s="17">
        <f t="shared" si="14"/>
        <v>0</v>
      </c>
      <c r="E490" s="18"/>
      <c r="F490" s="7"/>
      <c r="G490" s="19"/>
      <c r="H490" s="35"/>
      <c r="I490" s="35"/>
      <c r="J490" s="35">
        <f t="shared" si="15"/>
        <v>0</v>
      </c>
      <c r="K490" s="20"/>
      <c r="L490" s="7"/>
    </row>
    <row r="491" spans="1:12" s="9" customFormat="1" ht="19.5" hidden="1" thickBot="1" x14ac:dyDescent="0.35">
      <c r="A491" s="19"/>
      <c r="B491" s="17"/>
      <c r="C491" s="17"/>
      <c r="D491" s="17">
        <f t="shared" si="14"/>
        <v>0</v>
      </c>
      <c r="E491" s="18"/>
      <c r="F491" s="7"/>
      <c r="G491" s="19"/>
      <c r="H491" s="35"/>
      <c r="I491" s="35"/>
      <c r="J491" s="35">
        <f t="shared" si="15"/>
        <v>0</v>
      </c>
      <c r="K491" s="20"/>
      <c r="L491" s="7"/>
    </row>
    <row r="492" spans="1:12" s="9" customFormat="1" ht="19.5" hidden="1" thickBot="1" x14ac:dyDescent="0.35">
      <c r="A492" s="19"/>
      <c r="B492" s="17"/>
      <c r="C492" s="17"/>
      <c r="D492" s="17">
        <f t="shared" si="14"/>
        <v>0</v>
      </c>
      <c r="E492" s="18"/>
      <c r="F492" s="7"/>
      <c r="G492" s="19"/>
      <c r="H492" s="35"/>
      <c r="I492" s="35"/>
      <c r="J492" s="35">
        <f t="shared" si="15"/>
        <v>0</v>
      </c>
      <c r="K492" s="20"/>
      <c r="L492" s="7"/>
    </row>
    <row r="493" spans="1:12" s="9" customFormat="1" ht="19.5" hidden="1" thickBot="1" x14ac:dyDescent="0.35">
      <c r="A493" s="19"/>
      <c r="B493" s="17"/>
      <c r="C493" s="17"/>
      <c r="D493" s="17">
        <f t="shared" si="14"/>
        <v>0</v>
      </c>
      <c r="E493" s="18"/>
      <c r="F493" s="7"/>
      <c r="G493" s="19"/>
      <c r="H493" s="35"/>
      <c r="I493" s="35"/>
      <c r="J493" s="35">
        <f t="shared" si="15"/>
        <v>0</v>
      </c>
      <c r="K493" s="20"/>
      <c r="L493" s="7"/>
    </row>
    <row r="494" spans="1:12" s="9" customFormat="1" ht="19.5" hidden="1" thickBot="1" x14ac:dyDescent="0.35">
      <c r="A494" s="19"/>
      <c r="B494" s="17"/>
      <c r="C494" s="17"/>
      <c r="D494" s="17">
        <f t="shared" si="14"/>
        <v>0</v>
      </c>
      <c r="E494" s="18"/>
      <c r="F494" s="7"/>
      <c r="G494" s="19"/>
      <c r="H494" s="35"/>
      <c r="I494" s="35"/>
      <c r="J494" s="35">
        <f t="shared" si="15"/>
        <v>0</v>
      </c>
      <c r="K494" s="20"/>
      <c r="L494" s="7"/>
    </row>
    <row r="495" spans="1:12" s="9" customFormat="1" ht="19.5" hidden="1" thickBot="1" x14ac:dyDescent="0.35">
      <c r="A495" s="19"/>
      <c r="B495" s="17"/>
      <c r="C495" s="17"/>
      <c r="D495" s="17">
        <f t="shared" si="14"/>
        <v>0</v>
      </c>
      <c r="E495" s="18"/>
      <c r="F495" s="7"/>
      <c r="G495" s="19"/>
      <c r="H495" s="35"/>
      <c r="I495" s="35"/>
      <c r="J495" s="35">
        <f t="shared" si="15"/>
        <v>0</v>
      </c>
      <c r="K495" s="20"/>
      <c r="L495" s="7"/>
    </row>
    <row r="496" spans="1:12" s="9" customFormat="1" ht="19.5" hidden="1" thickBot="1" x14ac:dyDescent="0.35">
      <c r="A496" s="19"/>
      <c r="B496" s="17"/>
      <c r="C496" s="17"/>
      <c r="D496" s="17">
        <f t="shared" si="14"/>
        <v>0</v>
      </c>
      <c r="E496" s="18"/>
      <c r="F496" s="7"/>
      <c r="G496" s="19"/>
      <c r="H496" s="35"/>
      <c r="I496" s="35"/>
      <c r="J496" s="35">
        <f t="shared" si="15"/>
        <v>0</v>
      </c>
      <c r="K496" s="20"/>
      <c r="L496" s="7"/>
    </row>
    <row r="497" spans="1:12" s="9" customFormat="1" ht="19.5" hidden="1" thickBot="1" x14ac:dyDescent="0.35">
      <c r="A497" s="19"/>
      <c r="B497" s="17"/>
      <c r="C497" s="17"/>
      <c r="D497" s="17">
        <f t="shared" si="14"/>
        <v>0</v>
      </c>
      <c r="E497" s="18"/>
      <c r="F497" s="7"/>
      <c r="G497" s="19"/>
      <c r="H497" s="35"/>
      <c r="I497" s="35"/>
      <c r="J497" s="35">
        <f t="shared" si="15"/>
        <v>0</v>
      </c>
      <c r="K497" s="20"/>
      <c r="L497" s="7"/>
    </row>
    <row r="498" spans="1:12" s="9" customFormat="1" ht="19.5" hidden="1" thickBot="1" x14ac:dyDescent="0.35">
      <c r="A498" s="19"/>
      <c r="B498" s="17"/>
      <c r="C498" s="17"/>
      <c r="D498" s="17">
        <f t="shared" si="14"/>
        <v>0</v>
      </c>
      <c r="E498" s="18"/>
      <c r="F498" s="7"/>
      <c r="G498" s="19"/>
      <c r="H498" s="35"/>
      <c r="I498" s="35"/>
      <c r="J498" s="35">
        <f t="shared" si="15"/>
        <v>0</v>
      </c>
      <c r="K498" s="20"/>
      <c r="L498" s="7"/>
    </row>
    <row r="499" spans="1:12" s="9" customFormat="1" ht="19.5" hidden="1" thickBot="1" x14ac:dyDescent="0.35">
      <c r="A499" s="19"/>
      <c r="B499" s="17"/>
      <c r="C499" s="17"/>
      <c r="D499" s="17">
        <f t="shared" si="14"/>
        <v>0</v>
      </c>
      <c r="E499" s="18"/>
      <c r="F499" s="7"/>
      <c r="G499" s="19"/>
      <c r="H499" s="35"/>
      <c r="I499" s="35"/>
      <c r="J499" s="35">
        <f t="shared" si="15"/>
        <v>0</v>
      </c>
      <c r="K499" s="20"/>
      <c r="L499" s="7"/>
    </row>
    <row r="500" spans="1:12" s="9" customFormat="1" ht="19.5" hidden="1" thickBot="1" x14ac:dyDescent="0.35">
      <c r="A500" s="19"/>
      <c r="B500" s="17"/>
      <c r="C500" s="17"/>
      <c r="D500" s="17">
        <f t="shared" si="14"/>
        <v>0</v>
      </c>
      <c r="E500" s="18"/>
      <c r="F500" s="7"/>
      <c r="G500" s="19"/>
      <c r="H500" s="35"/>
      <c r="I500" s="35"/>
      <c r="J500" s="35">
        <f t="shared" si="15"/>
        <v>0</v>
      </c>
      <c r="K500" s="20"/>
      <c r="L500" s="7"/>
    </row>
    <row r="501" spans="1:12" s="9" customFormat="1" ht="19.5" hidden="1" thickBot="1" x14ac:dyDescent="0.35">
      <c r="A501" s="19"/>
      <c r="B501" s="17"/>
      <c r="C501" s="17"/>
      <c r="D501" s="17">
        <f t="shared" si="14"/>
        <v>0</v>
      </c>
      <c r="E501" s="18"/>
      <c r="F501" s="7"/>
      <c r="G501" s="19"/>
      <c r="H501" s="35"/>
      <c r="I501" s="35"/>
      <c r="J501" s="35">
        <f t="shared" si="15"/>
        <v>0</v>
      </c>
      <c r="K501" s="20"/>
      <c r="L501" s="7"/>
    </row>
    <row r="502" spans="1:12" s="9" customFormat="1" ht="19.5" hidden="1" thickBot="1" x14ac:dyDescent="0.35">
      <c r="A502" s="19"/>
      <c r="B502" s="17"/>
      <c r="C502" s="17"/>
      <c r="D502" s="17">
        <f t="shared" si="14"/>
        <v>0</v>
      </c>
      <c r="E502" s="18"/>
      <c r="F502" s="7"/>
      <c r="G502" s="19"/>
      <c r="H502" s="35"/>
      <c r="I502" s="35"/>
      <c r="J502" s="35">
        <f t="shared" si="15"/>
        <v>0</v>
      </c>
      <c r="K502" s="20"/>
      <c r="L502" s="7"/>
    </row>
    <row r="503" spans="1:12" s="9" customFormat="1" ht="19.5" hidden="1" thickBot="1" x14ac:dyDescent="0.35">
      <c r="A503" s="19"/>
      <c r="B503" s="17"/>
      <c r="C503" s="17"/>
      <c r="D503" s="17">
        <f t="shared" si="14"/>
        <v>0</v>
      </c>
      <c r="E503" s="18"/>
      <c r="F503" s="7"/>
      <c r="G503" s="19"/>
      <c r="H503" s="35"/>
      <c r="I503" s="35"/>
      <c r="J503" s="35">
        <f t="shared" si="15"/>
        <v>0</v>
      </c>
      <c r="K503" s="20"/>
      <c r="L503" s="7"/>
    </row>
    <row r="504" spans="1:12" s="9" customFormat="1" ht="19.5" hidden="1" thickBot="1" x14ac:dyDescent="0.35">
      <c r="A504" s="19"/>
      <c r="B504" s="17"/>
      <c r="C504" s="17"/>
      <c r="D504" s="17">
        <f t="shared" si="14"/>
        <v>0</v>
      </c>
      <c r="E504" s="18"/>
      <c r="F504" s="7"/>
      <c r="G504" s="19"/>
      <c r="H504" s="35"/>
      <c r="I504" s="35"/>
      <c r="J504" s="35">
        <f t="shared" si="15"/>
        <v>0</v>
      </c>
      <c r="K504" s="20"/>
      <c r="L504" s="7"/>
    </row>
    <row r="505" spans="1:12" s="9" customFormat="1" ht="19.5" hidden="1" thickBot="1" x14ac:dyDescent="0.35">
      <c r="A505" s="19"/>
      <c r="B505" s="17"/>
      <c r="C505" s="17"/>
      <c r="D505" s="17">
        <f t="shared" si="14"/>
        <v>0</v>
      </c>
      <c r="E505" s="18"/>
      <c r="F505" s="7"/>
      <c r="G505" s="19"/>
      <c r="H505" s="35"/>
      <c r="I505" s="35"/>
      <c r="J505" s="35">
        <f t="shared" si="15"/>
        <v>0</v>
      </c>
      <c r="K505" s="20"/>
      <c r="L505" s="7"/>
    </row>
    <row r="506" spans="1:12" s="9" customFormat="1" ht="19.5" hidden="1" thickBot="1" x14ac:dyDescent="0.35">
      <c r="A506" s="19"/>
      <c r="B506" s="17"/>
      <c r="C506" s="17"/>
      <c r="D506" s="17">
        <f t="shared" si="14"/>
        <v>0</v>
      </c>
      <c r="E506" s="18"/>
      <c r="F506" s="7"/>
      <c r="G506" s="19"/>
      <c r="H506" s="35"/>
      <c r="I506" s="35"/>
      <c r="J506" s="35">
        <f t="shared" si="15"/>
        <v>0</v>
      </c>
      <c r="K506" s="20"/>
      <c r="L506" s="7"/>
    </row>
    <row r="507" spans="1:12" s="9" customFormat="1" ht="19.5" hidden="1" thickBot="1" x14ac:dyDescent="0.35">
      <c r="A507" s="19"/>
      <c r="B507" s="17"/>
      <c r="C507" s="17"/>
      <c r="D507" s="17">
        <f t="shared" si="14"/>
        <v>0</v>
      </c>
      <c r="E507" s="18"/>
      <c r="F507" s="7"/>
      <c r="G507" s="19"/>
      <c r="H507" s="35"/>
      <c r="I507" s="35"/>
      <c r="J507" s="35">
        <f t="shared" si="15"/>
        <v>0</v>
      </c>
      <c r="K507" s="20"/>
      <c r="L507" s="7"/>
    </row>
    <row r="508" spans="1:12" s="9" customFormat="1" ht="19.5" hidden="1" thickBot="1" x14ac:dyDescent="0.35">
      <c r="A508" s="19"/>
      <c r="B508" s="17"/>
      <c r="C508" s="17"/>
      <c r="D508" s="17">
        <f t="shared" si="14"/>
        <v>0</v>
      </c>
      <c r="E508" s="18"/>
      <c r="F508" s="7"/>
      <c r="G508" s="19"/>
      <c r="H508" s="35"/>
      <c r="I508" s="35"/>
      <c r="J508" s="35">
        <f t="shared" si="15"/>
        <v>0</v>
      </c>
      <c r="K508" s="20"/>
      <c r="L508" s="7"/>
    </row>
    <row r="509" spans="1:12" s="9" customFormat="1" ht="19.5" hidden="1" thickBot="1" x14ac:dyDescent="0.35">
      <c r="A509" s="19"/>
      <c r="B509" s="17"/>
      <c r="C509" s="17"/>
      <c r="D509" s="17">
        <f t="shared" si="14"/>
        <v>0</v>
      </c>
      <c r="E509" s="18"/>
      <c r="F509" s="7"/>
      <c r="G509" s="19"/>
      <c r="H509" s="35"/>
      <c r="I509" s="35"/>
      <c r="J509" s="35">
        <f t="shared" si="15"/>
        <v>0</v>
      </c>
      <c r="K509" s="20"/>
      <c r="L509" s="7"/>
    </row>
    <row r="510" spans="1:12" s="9" customFormat="1" ht="19.5" hidden="1" thickBot="1" x14ac:dyDescent="0.35">
      <c r="A510" s="19"/>
      <c r="B510" s="17"/>
      <c r="C510" s="17"/>
      <c r="D510" s="17">
        <f t="shared" si="14"/>
        <v>0</v>
      </c>
      <c r="E510" s="18"/>
      <c r="F510" s="7"/>
      <c r="G510" s="19"/>
      <c r="H510" s="35"/>
      <c r="I510" s="35"/>
      <c r="J510" s="35">
        <f t="shared" si="15"/>
        <v>0</v>
      </c>
      <c r="K510" s="20"/>
      <c r="L510" s="7"/>
    </row>
    <row r="511" spans="1:12" s="9" customFormat="1" ht="19.5" hidden="1" thickBot="1" x14ac:dyDescent="0.35">
      <c r="A511" s="19"/>
      <c r="B511" s="17"/>
      <c r="C511" s="17"/>
      <c r="D511" s="17">
        <f t="shared" si="14"/>
        <v>0</v>
      </c>
      <c r="E511" s="18"/>
      <c r="F511" s="7"/>
      <c r="G511" s="19"/>
      <c r="H511" s="35"/>
      <c r="I511" s="35"/>
      <c r="J511" s="35">
        <f t="shared" si="15"/>
        <v>0</v>
      </c>
      <c r="K511" s="20"/>
      <c r="L511" s="7"/>
    </row>
    <row r="512" spans="1:12" s="9" customFormat="1" ht="19.5" hidden="1" thickBot="1" x14ac:dyDescent="0.35">
      <c r="A512" s="19"/>
      <c r="B512" s="17"/>
      <c r="C512" s="17"/>
      <c r="D512" s="17">
        <f t="shared" si="14"/>
        <v>0</v>
      </c>
      <c r="E512" s="18"/>
      <c r="F512" s="7"/>
      <c r="G512" s="19"/>
      <c r="H512" s="35"/>
      <c r="I512" s="35"/>
      <c r="J512" s="35">
        <f t="shared" si="15"/>
        <v>0</v>
      </c>
      <c r="K512" s="20"/>
      <c r="L512" s="7"/>
    </row>
    <row r="513" spans="1:12" s="9" customFormat="1" ht="19.5" hidden="1" thickBot="1" x14ac:dyDescent="0.35">
      <c r="A513" s="19"/>
      <c r="B513" s="17"/>
      <c r="C513" s="17"/>
      <c r="D513" s="17">
        <f t="shared" si="14"/>
        <v>0</v>
      </c>
      <c r="E513" s="18"/>
      <c r="F513" s="7"/>
      <c r="G513" s="19"/>
      <c r="H513" s="35"/>
      <c r="I513" s="35"/>
      <c r="J513" s="35">
        <f t="shared" si="15"/>
        <v>0</v>
      </c>
      <c r="K513" s="20"/>
      <c r="L513" s="7"/>
    </row>
    <row r="514" spans="1:12" s="9" customFormat="1" ht="19.5" hidden="1" thickBot="1" x14ac:dyDescent="0.35">
      <c r="A514" s="19"/>
      <c r="B514" s="17"/>
      <c r="C514" s="17"/>
      <c r="D514" s="17">
        <f t="shared" si="14"/>
        <v>0</v>
      </c>
      <c r="E514" s="18"/>
      <c r="F514" s="7"/>
      <c r="G514" s="19"/>
      <c r="H514" s="35"/>
      <c r="I514" s="35"/>
      <c r="J514" s="35">
        <f t="shared" si="15"/>
        <v>0</v>
      </c>
      <c r="K514" s="20"/>
      <c r="L514" s="7"/>
    </row>
    <row r="515" spans="1:12" s="9" customFormat="1" ht="19.5" hidden="1" thickBot="1" x14ac:dyDescent="0.35">
      <c r="A515" s="19"/>
      <c r="B515" s="17"/>
      <c r="C515" s="17"/>
      <c r="D515" s="17">
        <f t="shared" si="14"/>
        <v>0</v>
      </c>
      <c r="E515" s="18"/>
      <c r="F515" s="7"/>
      <c r="G515" s="19"/>
      <c r="H515" s="35"/>
      <c r="I515" s="35"/>
      <c r="J515" s="35">
        <f t="shared" si="15"/>
        <v>0</v>
      </c>
      <c r="K515" s="20"/>
      <c r="L515" s="7"/>
    </row>
    <row r="516" spans="1:12" s="9" customFormat="1" ht="19.5" hidden="1" thickBot="1" x14ac:dyDescent="0.35">
      <c r="A516" s="19"/>
      <c r="B516" s="17"/>
      <c r="C516" s="17"/>
      <c r="D516" s="17">
        <f t="shared" si="14"/>
        <v>0</v>
      </c>
      <c r="E516" s="18"/>
      <c r="F516" s="7"/>
      <c r="G516" s="19"/>
      <c r="H516" s="35"/>
      <c r="I516" s="35"/>
      <c r="J516" s="35">
        <f t="shared" si="15"/>
        <v>0</v>
      </c>
      <c r="K516" s="20"/>
      <c r="L516" s="7"/>
    </row>
    <row r="517" spans="1:12" s="9" customFormat="1" ht="19.5" hidden="1" thickBot="1" x14ac:dyDescent="0.35">
      <c r="A517" s="19"/>
      <c r="B517" s="17"/>
      <c r="C517" s="17"/>
      <c r="D517" s="17">
        <f t="shared" si="14"/>
        <v>0</v>
      </c>
      <c r="E517" s="18"/>
      <c r="F517" s="7"/>
      <c r="G517" s="19"/>
      <c r="H517" s="35"/>
      <c r="I517" s="35"/>
      <c r="J517" s="35">
        <f t="shared" si="15"/>
        <v>0</v>
      </c>
      <c r="K517" s="20"/>
      <c r="L517" s="7"/>
    </row>
    <row r="518" spans="1:12" s="9" customFormat="1" ht="19.5" hidden="1" thickBot="1" x14ac:dyDescent="0.35">
      <c r="A518" s="19"/>
      <c r="B518" s="17"/>
      <c r="C518" s="17"/>
      <c r="D518" s="17">
        <f t="shared" si="14"/>
        <v>0</v>
      </c>
      <c r="E518" s="18"/>
      <c r="F518" s="7"/>
      <c r="G518" s="19"/>
      <c r="H518" s="35"/>
      <c r="I518" s="35"/>
      <c r="J518" s="35">
        <f t="shared" si="15"/>
        <v>0</v>
      </c>
      <c r="K518" s="20"/>
      <c r="L518" s="7"/>
    </row>
    <row r="519" spans="1:12" s="9" customFormat="1" ht="19.5" hidden="1" thickBot="1" x14ac:dyDescent="0.35">
      <c r="A519" s="19"/>
      <c r="B519" s="17"/>
      <c r="C519" s="17"/>
      <c r="D519" s="17">
        <f t="shared" ref="D519:D582" si="16">D518+B519-C519</f>
        <v>0</v>
      </c>
      <c r="E519" s="18"/>
      <c r="F519" s="7"/>
      <c r="G519" s="19"/>
      <c r="H519" s="35"/>
      <c r="I519" s="35"/>
      <c r="J519" s="35">
        <f t="shared" si="15"/>
        <v>0</v>
      </c>
      <c r="K519" s="20"/>
      <c r="L519" s="7"/>
    </row>
    <row r="520" spans="1:12" s="9" customFormat="1" ht="19.5" hidden="1" thickBot="1" x14ac:dyDescent="0.35">
      <c r="A520" s="19"/>
      <c r="B520" s="17"/>
      <c r="C520" s="17"/>
      <c r="D520" s="17">
        <f t="shared" si="16"/>
        <v>0</v>
      </c>
      <c r="E520" s="18"/>
      <c r="F520" s="7"/>
      <c r="G520" s="19"/>
      <c r="H520" s="35"/>
      <c r="I520" s="35"/>
      <c r="J520" s="35">
        <f t="shared" ref="J520:J567" si="17">J519+H520-I520</f>
        <v>0</v>
      </c>
      <c r="K520" s="20"/>
      <c r="L520" s="7"/>
    </row>
    <row r="521" spans="1:12" s="9" customFormat="1" ht="19.5" hidden="1" thickBot="1" x14ac:dyDescent="0.35">
      <c r="A521" s="19"/>
      <c r="B521" s="17"/>
      <c r="C521" s="17"/>
      <c r="D521" s="17">
        <f t="shared" si="16"/>
        <v>0</v>
      </c>
      <c r="E521" s="18"/>
      <c r="F521" s="7"/>
      <c r="G521" s="19"/>
      <c r="H521" s="35"/>
      <c r="I521" s="35"/>
      <c r="J521" s="35">
        <f t="shared" si="17"/>
        <v>0</v>
      </c>
      <c r="K521" s="20"/>
      <c r="L521" s="7"/>
    </row>
    <row r="522" spans="1:12" s="9" customFormat="1" ht="19.5" hidden="1" thickBot="1" x14ac:dyDescent="0.35">
      <c r="A522" s="19"/>
      <c r="B522" s="17"/>
      <c r="C522" s="17"/>
      <c r="D522" s="17">
        <f t="shared" si="16"/>
        <v>0</v>
      </c>
      <c r="E522" s="18"/>
      <c r="F522" s="7"/>
      <c r="G522" s="19"/>
      <c r="H522" s="35"/>
      <c r="I522" s="35"/>
      <c r="J522" s="35">
        <f t="shared" si="17"/>
        <v>0</v>
      </c>
      <c r="K522" s="20"/>
      <c r="L522" s="7"/>
    </row>
    <row r="523" spans="1:12" s="9" customFormat="1" ht="19.5" hidden="1" thickBot="1" x14ac:dyDescent="0.35">
      <c r="A523" s="19"/>
      <c r="B523" s="17"/>
      <c r="C523" s="17"/>
      <c r="D523" s="17">
        <f t="shared" si="16"/>
        <v>0</v>
      </c>
      <c r="E523" s="18"/>
      <c r="F523" s="7"/>
      <c r="G523" s="19"/>
      <c r="H523" s="35"/>
      <c r="I523" s="35"/>
      <c r="J523" s="35">
        <f t="shared" si="17"/>
        <v>0</v>
      </c>
      <c r="K523" s="20"/>
      <c r="L523" s="7"/>
    </row>
    <row r="524" spans="1:12" s="9" customFormat="1" ht="19.5" hidden="1" thickBot="1" x14ac:dyDescent="0.35">
      <c r="A524" s="19"/>
      <c r="B524" s="17"/>
      <c r="C524" s="17"/>
      <c r="D524" s="17">
        <f t="shared" si="16"/>
        <v>0</v>
      </c>
      <c r="E524" s="18"/>
      <c r="F524" s="7"/>
      <c r="G524" s="19"/>
      <c r="H524" s="35"/>
      <c r="I524" s="35"/>
      <c r="J524" s="35">
        <f t="shared" si="17"/>
        <v>0</v>
      </c>
      <c r="K524" s="20"/>
      <c r="L524" s="7"/>
    </row>
    <row r="525" spans="1:12" s="9" customFormat="1" ht="19.5" hidden="1" thickBot="1" x14ac:dyDescent="0.35">
      <c r="A525" s="19"/>
      <c r="B525" s="17"/>
      <c r="C525" s="17"/>
      <c r="D525" s="17">
        <f t="shared" si="16"/>
        <v>0</v>
      </c>
      <c r="E525" s="18"/>
      <c r="F525" s="7"/>
      <c r="G525" s="19"/>
      <c r="H525" s="35"/>
      <c r="I525" s="35"/>
      <c r="J525" s="35">
        <f t="shared" si="17"/>
        <v>0</v>
      </c>
      <c r="K525" s="20"/>
      <c r="L525" s="7"/>
    </row>
    <row r="526" spans="1:12" s="9" customFormat="1" ht="19.5" hidden="1" thickBot="1" x14ac:dyDescent="0.35">
      <c r="A526" s="19"/>
      <c r="B526" s="17"/>
      <c r="C526" s="17"/>
      <c r="D526" s="17">
        <f t="shared" si="16"/>
        <v>0</v>
      </c>
      <c r="E526" s="18"/>
      <c r="F526" s="7"/>
      <c r="G526" s="19"/>
      <c r="H526" s="35"/>
      <c r="I526" s="35"/>
      <c r="J526" s="35">
        <f t="shared" si="17"/>
        <v>0</v>
      </c>
      <c r="K526" s="20"/>
      <c r="L526" s="7"/>
    </row>
    <row r="527" spans="1:12" s="9" customFormat="1" ht="19.5" hidden="1" thickBot="1" x14ac:dyDescent="0.35">
      <c r="A527" s="19"/>
      <c r="B527" s="17"/>
      <c r="C527" s="17"/>
      <c r="D527" s="17">
        <f t="shared" si="16"/>
        <v>0</v>
      </c>
      <c r="E527" s="18"/>
      <c r="F527" s="7"/>
      <c r="G527" s="19"/>
      <c r="H527" s="35"/>
      <c r="I527" s="35"/>
      <c r="J527" s="35">
        <f t="shared" si="17"/>
        <v>0</v>
      </c>
      <c r="K527" s="20"/>
      <c r="L527" s="7"/>
    </row>
    <row r="528" spans="1:12" s="9" customFormat="1" ht="19.5" hidden="1" thickBot="1" x14ac:dyDescent="0.35">
      <c r="A528" s="19"/>
      <c r="B528" s="17"/>
      <c r="C528" s="17"/>
      <c r="D528" s="17">
        <f t="shared" si="16"/>
        <v>0</v>
      </c>
      <c r="E528" s="18"/>
      <c r="F528" s="7"/>
      <c r="G528" s="19"/>
      <c r="H528" s="35"/>
      <c r="I528" s="35"/>
      <c r="J528" s="35">
        <f t="shared" si="17"/>
        <v>0</v>
      </c>
      <c r="K528" s="20"/>
      <c r="L528" s="7"/>
    </row>
    <row r="529" spans="1:12" s="9" customFormat="1" ht="19.5" hidden="1" thickBot="1" x14ac:dyDescent="0.35">
      <c r="A529" s="19"/>
      <c r="B529" s="17"/>
      <c r="C529" s="17"/>
      <c r="D529" s="17">
        <f t="shared" si="16"/>
        <v>0</v>
      </c>
      <c r="E529" s="18"/>
      <c r="F529" s="7"/>
      <c r="G529" s="19"/>
      <c r="H529" s="35"/>
      <c r="I529" s="35"/>
      <c r="J529" s="35">
        <f t="shared" si="17"/>
        <v>0</v>
      </c>
      <c r="K529" s="20"/>
      <c r="L529" s="7"/>
    </row>
    <row r="530" spans="1:12" s="9" customFormat="1" ht="19.5" hidden="1" thickBot="1" x14ac:dyDescent="0.35">
      <c r="A530" s="19"/>
      <c r="B530" s="17"/>
      <c r="C530" s="17"/>
      <c r="D530" s="17">
        <f t="shared" si="16"/>
        <v>0</v>
      </c>
      <c r="E530" s="18"/>
      <c r="F530" s="7"/>
      <c r="G530" s="19"/>
      <c r="H530" s="35"/>
      <c r="I530" s="35"/>
      <c r="J530" s="35">
        <f t="shared" si="17"/>
        <v>0</v>
      </c>
      <c r="K530" s="20"/>
      <c r="L530" s="7"/>
    </row>
    <row r="531" spans="1:12" s="9" customFormat="1" ht="19.5" hidden="1" thickBot="1" x14ac:dyDescent="0.35">
      <c r="A531" s="19"/>
      <c r="B531" s="17"/>
      <c r="C531" s="17"/>
      <c r="D531" s="17">
        <f t="shared" si="16"/>
        <v>0</v>
      </c>
      <c r="E531" s="18"/>
      <c r="F531" s="7"/>
      <c r="G531" s="19"/>
      <c r="H531" s="35"/>
      <c r="I531" s="35"/>
      <c r="J531" s="35">
        <f t="shared" si="17"/>
        <v>0</v>
      </c>
      <c r="K531" s="20"/>
      <c r="L531" s="7"/>
    </row>
    <row r="532" spans="1:12" s="9" customFormat="1" ht="19.5" hidden="1" thickBot="1" x14ac:dyDescent="0.35">
      <c r="A532" s="19"/>
      <c r="B532" s="17"/>
      <c r="C532" s="17"/>
      <c r="D532" s="17">
        <f t="shared" si="16"/>
        <v>0</v>
      </c>
      <c r="E532" s="18"/>
      <c r="F532" s="7"/>
      <c r="G532" s="19"/>
      <c r="H532" s="35"/>
      <c r="I532" s="35"/>
      <c r="J532" s="35">
        <f t="shared" si="17"/>
        <v>0</v>
      </c>
      <c r="K532" s="20"/>
      <c r="L532" s="7"/>
    </row>
    <row r="533" spans="1:12" s="9" customFormat="1" ht="19.5" hidden="1" thickBot="1" x14ac:dyDescent="0.35">
      <c r="A533" s="19"/>
      <c r="B533" s="17"/>
      <c r="C533" s="17"/>
      <c r="D533" s="17">
        <f t="shared" si="16"/>
        <v>0</v>
      </c>
      <c r="E533" s="18"/>
      <c r="F533" s="7"/>
      <c r="G533" s="19"/>
      <c r="H533" s="35"/>
      <c r="I533" s="35"/>
      <c r="J533" s="35">
        <f t="shared" si="17"/>
        <v>0</v>
      </c>
      <c r="K533" s="20"/>
      <c r="L533" s="7"/>
    </row>
    <row r="534" spans="1:12" s="9" customFormat="1" ht="19.5" hidden="1" thickBot="1" x14ac:dyDescent="0.35">
      <c r="A534" s="19"/>
      <c r="B534" s="17"/>
      <c r="C534" s="17"/>
      <c r="D534" s="17">
        <f t="shared" si="16"/>
        <v>0</v>
      </c>
      <c r="E534" s="18"/>
      <c r="F534" s="7"/>
      <c r="G534" s="19"/>
      <c r="H534" s="35"/>
      <c r="I534" s="35"/>
      <c r="J534" s="35">
        <f t="shared" si="17"/>
        <v>0</v>
      </c>
      <c r="K534" s="20"/>
      <c r="L534" s="7"/>
    </row>
    <row r="535" spans="1:12" s="9" customFormat="1" ht="19.5" hidden="1" thickBot="1" x14ac:dyDescent="0.35">
      <c r="A535" s="19"/>
      <c r="B535" s="17"/>
      <c r="C535" s="17"/>
      <c r="D535" s="17">
        <f t="shared" si="16"/>
        <v>0</v>
      </c>
      <c r="E535" s="18"/>
      <c r="F535" s="7"/>
      <c r="G535" s="19"/>
      <c r="H535" s="35"/>
      <c r="I535" s="35"/>
      <c r="J535" s="35">
        <f t="shared" si="17"/>
        <v>0</v>
      </c>
      <c r="K535" s="20"/>
      <c r="L535" s="7"/>
    </row>
    <row r="536" spans="1:12" s="9" customFormat="1" ht="19.5" hidden="1" thickBot="1" x14ac:dyDescent="0.35">
      <c r="A536" s="19"/>
      <c r="B536" s="17"/>
      <c r="C536" s="17"/>
      <c r="D536" s="17">
        <f t="shared" si="16"/>
        <v>0</v>
      </c>
      <c r="E536" s="18"/>
      <c r="F536" s="7"/>
      <c r="G536" s="19"/>
      <c r="H536" s="35"/>
      <c r="I536" s="35"/>
      <c r="J536" s="35">
        <f t="shared" si="17"/>
        <v>0</v>
      </c>
      <c r="K536" s="20"/>
      <c r="L536" s="7"/>
    </row>
    <row r="537" spans="1:12" s="9" customFormat="1" ht="19.5" hidden="1" thickBot="1" x14ac:dyDescent="0.35">
      <c r="A537" s="19"/>
      <c r="B537" s="17"/>
      <c r="C537" s="17"/>
      <c r="D537" s="17">
        <f t="shared" si="16"/>
        <v>0</v>
      </c>
      <c r="E537" s="18"/>
      <c r="F537" s="7"/>
      <c r="G537" s="19"/>
      <c r="H537" s="35"/>
      <c r="I537" s="35"/>
      <c r="J537" s="35">
        <f t="shared" si="17"/>
        <v>0</v>
      </c>
      <c r="K537" s="20"/>
      <c r="L537" s="7"/>
    </row>
    <row r="538" spans="1:12" s="9" customFormat="1" ht="19.5" hidden="1" thickBot="1" x14ac:dyDescent="0.35">
      <c r="A538" s="19"/>
      <c r="B538" s="17"/>
      <c r="C538" s="17"/>
      <c r="D538" s="17">
        <f t="shared" si="16"/>
        <v>0</v>
      </c>
      <c r="E538" s="18"/>
      <c r="F538" s="7"/>
      <c r="G538" s="19"/>
      <c r="H538" s="35"/>
      <c r="I538" s="35"/>
      <c r="J538" s="35">
        <f t="shared" si="17"/>
        <v>0</v>
      </c>
      <c r="K538" s="20"/>
      <c r="L538" s="7"/>
    </row>
    <row r="539" spans="1:12" s="9" customFormat="1" ht="19.5" hidden="1" thickBot="1" x14ac:dyDescent="0.35">
      <c r="A539" s="19"/>
      <c r="B539" s="17"/>
      <c r="C539" s="17"/>
      <c r="D539" s="17">
        <f t="shared" si="16"/>
        <v>0</v>
      </c>
      <c r="E539" s="18"/>
      <c r="F539" s="7"/>
      <c r="G539" s="19"/>
      <c r="H539" s="35"/>
      <c r="I539" s="35"/>
      <c r="J539" s="35">
        <f t="shared" si="17"/>
        <v>0</v>
      </c>
      <c r="K539" s="20"/>
      <c r="L539" s="7"/>
    </row>
    <row r="540" spans="1:12" s="9" customFormat="1" ht="19.5" hidden="1" thickBot="1" x14ac:dyDescent="0.35">
      <c r="A540" s="19"/>
      <c r="B540" s="17"/>
      <c r="C540" s="17"/>
      <c r="D540" s="17">
        <f t="shared" si="16"/>
        <v>0</v>
      </c>
      <c r="E540" s="18"/>
      <c r="F540" s="7"/>
      <c r="G540" s="19"/>
      <c r="H540" s="35"/>
      <c r="I540" s="35"/>
      <c r="J540" s="35">
        <f t="shared" si="17"/>
        <v>0</v>
      </c>
      <c r="K540" s="20"/>
      <c r="L540" s="7"/>
    </row>
    <row r="541" spans="1:12" s="9" customFormat="1" ht="19.5" hidden="1" thickBot="1" x14ac:dyDescent="0.35">
      <c r="A541" s="19"/>
      <c r="B541" s="17"/>
      <c r="C541" s="17"/>
      <c r="D541" s="17">
        <f t="shared" si="16"/>
        <v>0</v>
      </c>
      <c r="E541" s="18"/>
      <c r="F541" s="7"/>
      <c r="G541" s="19"/>
      <c r="H541" s="35"/>
      <c r="I541" s="35"/>
      <c r="J541" s="35">
        <f t="shared" si="17"/>
        <v>0</v>
      </c>
      <c r="K541" s="20"/>
      <c r="L541" s="7"/>
    </row>
    <row r="542" spans="1:12" s="9" customFormat="1" ht="19.5" hidden="1" thickBot="1" x14ac:dyDescent="0.35">
      <c r="A542" s="19"/>
      <c r="B542" s="17"/>
      <c r="C542" s="17"/>
      <c r="D542" s="17">
        <f t="shared" si="16"/>
        <v>0</v>
      </c>
      <c r="E542" s="18"/>
      <c r="F542" s="7"/>
      <c r="G542" s="19"/>
      <c r="H542" s="35"/>
      <c r="I542" s="35"/>
      <c r="J542" s="35">
        <f t="shared" si="17"/>
        <v>0</v>
      </c>
      <c r="K542" s="20"/>
      <c r="L542" s="7"/>
    </row>
    <row r="543" spans="1:12" s="9" customFormat="1" ht="19.5" hidden="1" thickBot="1" x14ac:dyDescent="0.35">
      <c r="A543" s="19"/>
      <c r="B543" s="17"/>
      <c r="C543" s="17"/>
      <c r="D543" s="17">
        <f t="shared" si="16"/>
        <v>0</v>
      </c>
      <c r="E543" s="18"/>
      <c r="F543" s="7"/>
      <c r="G543" s="19"/>
      <c r="H543" s="35"/>
      <c r="I543" s="35"/>
      <c r="J543" s="35">
        <f t="shared" si="17"/>
        <v>0</v>
      </c>
      <c r="K543" s="20"/>
      <c r="L543" s="7"/>
    </row>
    <row r="544" spans="1:12" s="9" customFormat="1" ht="19.5" hidden="1" thickBot="1" x14ac:dyDescent="0.35">
      <c r="A544" s="19"/>
      <c r="B544" s="17"/>
      <c r="C544" s="17"/>
      <c r="D544" s="17">
        <f t="shared" si="16"/>
        <v>0</v>
      </c>
      <c r="E544" s="18"/>
      <c r="F544" s="7"/>
      <c r="G544" s="19"/>
      <c r="H544" s="35"/>
      <c r="I544" s="35"/>
      <c r="J544" s="35">
        <f t="shared" si="17"/>
        <v>0</v>
      </c>
      <c r="K544" s="20"/>
      <c r="L544" s="7"/>
    </row>
    <row r="545" spans="1:12" s="9" customFormat="1" ht="19.5" hidden="1" thickBot="1" x14ac:dyDescent="0.35">
      <c r="A545" s="19"/>
      <c r="B545" s="17"/>
      <c r="C545" s="17"/>
      <c r="D545" s="17">
        <f t="shared" si="16"/>
        <v>0</v>
      </c>
      <c r="E545" s="18"/>
      <c r="F545" s="7"/>
      <c r="G545" s="19"/>
      <c r="H545" s="35"/>
      <c r="I545" s="35"/>
      <c r="J545" s="35">
        <f t="shared" si="17"/>
        <v>0</v>
      </c>
      <c r="K545" s="20"/>
      <c r="L545" s="7"/>
    </row>
    <row r="546" spans="1:12" s="9" customFormat="1" ht="19.5" hidden="1" thickBot="1" x14ac:dyDescent="0.35">
      <c r="A546" s="19"/>
      <c r="B546" s="17"/>
      <c r="C546" s="17"/>
      <c r="D546" s="17">
        <f t="shared" si="16"/>
        <v>0</v>
      </c>
      <c r="E546" s="18"/>
      <c r="F546" s="7"/>
      <c r="G546" s="19"/>
      <c r="H546" s="35"/>
      <c r="I546" s="35"/>
      <c r="J546" s="35">
        <f t="shared" si="17"/>
        <v>0</v>
      </c>
      <c r="K546" s="20"/>
      <c r="L546" s="7"/>
    </row>
    <row r="547" spans="1:12" s="9" customFormat="1" ht="19.5" hidden="1" thickBot="1" x14ac:dyDescent="0.35">
      <c r="A547" s="19"/>
      <c r="B547" s="17"/>
      <c r="C547" s="17"/>
      <c r="D547" s="17">
        <f t="shared" si="16"/>
        <v>0</v>
      </c>
      <c r="E547" s="18"/>
      <c r="F547" s="7"/>
      <c r="G547" s="19"/>
      <c r="H547" s="35"/>
      <c r="I547" s="35"/>
      <c r="J547" s="35">
        <f t="shared" si="17"/>
        <v>0</v>
      </c>
      <c r="K547" s="20"/>
      <c r="L547" s="7"/>
    </row>
    <row r="548" spans="1:12" s="9" customFormat="1" ht="19.5" hidden="1" thickBot="1" x14ac:dyDescent="0.35">
      <c r="A548" s="19"/>
      <c r="B548" s="17"/>
      <c r="C548" s="17"/>
      <c r="D548" s="17">
        <f t="shared" si="16"/>
        <v>0</v>
      </c>
      <c r="E548" s="18"/>
      <c r="F548" s="7"/>
      <c r="G548" s="19"/>
      <c r="H548" s="35"/>
      <c r="I548" s="35"/>
      <c r="J548" s="35">
        <f t="shared" si="17"/>
        <v>0</v>
      </c>
      <c r="K548" s="20"/>
      <c r="L548" s="7"/>
    </row>
    <row r="549" spans="1:12" s="9" customFormat="1" ht="19.5" hidden="1" thickBot="1" x14ac:dyDescent="0.35">
      <c r="A549" s="19"/>
      <c r="B549" s="17"/>
      <c r="C549" s="17"/>
      <c r="D549" s="17">
        <f t="shared" si="16"/>
        <v>0</v>
      </c>
      <c r="E549" s="18"/>
      <c r="F549" s="7"/>
      <c r="G549" s="19"/>
      <c r="H549" s="35"/>
      <c r="I549" s="35"/>
      <c r="J549" s="35">
        <f t="shared" si="17"/>
        <v>0</v>
      </c>
      <c r="K549" s="20"/>
      <c r="L549" s="7"/>
    </row>
    <row r="550" spans="1:12" s="9" customFormat="1" ht="19.5" hidden="1" thickBot="1" x14ac:dyDescent="0.35">
      <c r="A550" s="19"/>
      <c r="B550" s="17"/>
      <c r="C550" s="17"/>
      <c r="D550" s="17">
        <f t="shared" si="16"/>
        <v>0</v>
      </c>
      <c r="E550" s="18"/>
      <c r="F550" s="7"/>
      <c r="G550" s="19"/>
      <c r="H550" s="35"/>
      <c r="I550" s="35"/>
      <c r="J550" s="35">
        <f t="shared" si="17"/>
        <v>0</v>
      </c>
      <c r="K550" s="20"/>
      <c r="L550" s="7"/>
    </row>
    <row r="551" spans="1:12" s="9" customFormat="1" ht="19.5" hidden="1" thickBot="1" x14ac:dyDescent="0.35">
      <c r="A551" s="19"/>
      <c r="B551" s="17"/>
      <c r="C551" s="17"/>
      <c r="D551" s="17">
        <f t="shared" si="16"/>
        <v>0</v>
      </c>
      <c r="E551" s="18"/>
      <c r="F551" s="7"/>
      <c r="G551" s="19"/>
      <c r="H551" s="35"/>
      <c r="I551" s="35"/>
      <c r="J551" s="35">
        <f t="shared" si="17"/>
        <v>0</v>
      </c>
      <c r="K551" s="20"/>
      <c r="L551" s="7"/>
    </row>
    <row r="552" spans="1:12" s="9" customFormat="1" ht="19.5" hidden="1" thickBot="1" x14ac:dyDescent="0.35">
      <c r="A552" s="19"/>
      <c r="B552" s="17"/>
      <c r="C552" s="17"/>
      <c r="D552" s="17">
        <f t="shared" si="16"/>
        <v>0</v>
      </c>
      <c r="E552" s="18"/>
      <c r="F552" s="7"/>
      <c r="G552" s="19"/>
      <c r="H552" s="35"/>
      <c r="I552" s="35"/>
      <c r="J552" s="35">
        <f t="shared" si="17"/>
        <v>0</v>
      </c>
      <c r="K552" s="20"/>
      <c r="L552" s="7"/>
    </row>
    <row r="553" spans="1:12" s="9" customFormat="1" ht="19.5" hidden="1" thickBot="1" x14ac:dyDescent="0.35">
      <c r="A553" s="19"/>
      <c r="B553" s="17"/>
      <c r="C553" s="17"/>
      <c r="D553" s="17">
        <f t="shared" si="16"/>
        <v>0</v>
      </c>
      <c r="E553" s="18"/>
      <c r="F553" s="7"/>
      <c r="G553" s="19"/>
      <c r="H553" s="35"/>
      <c r="I553" s="35"/>
      <c r="J553" s="35">
        <f t="shared" si="17"/>
        <v>0</v>
      </c>
      <c r="K553" s="20"/>
      <c r="L553" s="7"/>
    </row>
    <row r="554" spans="1:12" s="9" customFormat="1" ht="19.5" hidden="1" thickBot="1" x14ac:dyDescent="0.35">
      <c r="A554" s="19"/>
      <c r="B554" s="17"/>
      <c r="C554" s="17"/>
      <c r="D554" s="17">
        <f t="shared" si="16"/>
        <v>0</v>
      </c>
      <c r="E554" s="18"/>
      <c r="F554" s="7"/>
      <c r="G554" s="19"/>
      <c r="H554" s="35"/>
      <c r="I554" s="35"/>
      <c r="J554" s="35">
        <f t="shared" si="17"/>
        <v>0</v>
      </c>
      <c r="K554" s="20"/>
      <c r="L554" s="7"/>
    </row>
    <row r="555" spans="1:12" s="9" customFormat="1" ht="19.5" hidden="1" thickBot="1" x14ac:dyDescent="0.35">
      <c r="A555" s="19"/>
      <c r="B555" s="17"/>
      <c r="C555" s="17"/>
      <c r="D555" s="17">
        <f t="shared" si="16"/>
        <v>0</v>
      </c>
      <c r="E555" s="18"/>
      <c r="F555" s="7"/>
      <c r="G555" s="19"/>
      <c r="H555" s="35"/>
      <c r="I555" s="35"/>
      <c r="J555" s="35">
        <f t="shared" si="17"/>
        <v>0</v>
      </c>
      <c r="K555" s="20"/>
      <c r="L555" s="7"/>
    </row>
    <row r="556" spans="1:12" s="9" customFormat="1" ht="19.5" hidden="1" thickBot="1" x14ac:dyDescent="0.35">
      <c r="A556" s="19"/>
      <c r="B556" s="17"/>
      <c r="C556" s="17"/>
      <c r="D556" s="17">
        <f t="shared" si="16"/>
        <v>0</v>
      </c>
      <c r="E556" s="18"/>
      <c r="F556" s="7"/>
      <c r="G556" s="19"/>
      <c r="H556" s="35"/>
      <c r="I556" s="35"/>
      <c r="J556" s="35">
        <f t="shared" si="17"/>
        <v>0</v>
      </c>
      <c r="K556" s="20"/>
      <c r="L556" s="7"/>
    </row>
    <row r="557" spans="1:12" s="9" customFormat="1" ht="19.5" hidden="1" thickBot="1" x14ac:dyDescent="0.35">
      <c r="A557" s="19"/>
      <c r="B557" s="17"/>
      <c r="C557" s="17"/>
      <c r="D557" s="17">
        <f t="shared" si="16"/>
        <v>0</v>
      </c>
      <c r="E557" s="18"/>
      <c r="F557" s="7"/>
      <c r="G557" s="19"/>
      <c r="H557" s="35"/>
      <c r="I557" s="35"/>
      <c r="J557" s="35">
        <f t="shared" si="17"/>
        <v>0</v>
      </c>
      <c r="K557" s="20"/>
      <c r="L557" s="7"/>
    </row>
    <row r="558" spans="1:12" s="9" customFormat="1" ht="19.5" hidden="1" thickBot="1" x14ac:dyDescent="0.35">
      <c r="A558" s="19"/>
      <c r="B558" s="17"/>
      <c r="C558" s="17"/>
      <c r="D558" s="17">
        <f t="shared" si="16"/>
        <v>0</v>
      </c>
      <c r="E558" s="18"/>
      <c r="F558" s="7"/>
      <c r="G558" s="19"/>
      <c r="H558" s="35"/>
      <c r="I558" s="35"/>
      <c r="J558" s="35">
        <f t="shared" si="17"/>
        <v>0</v>
      </c>
      <c r="K558" s="20"/>
      <c r="L558" s="7"/>
    </row>
    <row r="559" spans="1:12" s="9" customFormat="1" ht="19.5" hidden="1" thickBot="1" x14ac:dyDescent="0.35">
      <c r="A559" s="19"/>
      <c r="B559" s="17"/>
      <c r="C559" s="17"/>
      <c r="D559" s="17">
        <f t="shared" si="16"/>
        <v>0</v>
      </c>
      <c r="E559" s="18"/>
      <c r="F559" s="7"/>
      <c r="G559" s="19"/>
      <c r="H559" s="35"/>
      <c r="I559" s="35"/>
      <c r="J559" s="35">
        <f t="shared" si="17"/>
        <v>0</v>
      </c>
      <c r="K559" s="20"/>
      <c r="L559" s="7"/>
    </row>
    <row r="560" spans="1:12" s="9" customFormat="1" ht="19.5" hidden="1" thickBot="1" x14ac:dyDescent="0.35">
      <c r="A560" s="19"/>
      <c r="B560" s="17"/>
      <c r="C560" s="17"/>
      <c r="D560" s="17">
        <f t="shared" si="16"/>
        <v>0</v>
      </c>
      <c r="E560" s="18"/>
      <c r="F560" s="7"/>
      <c r="G560" s="19"/>
      <c r="H560" s="35"/>
      <c r="I560" s="35"/>
      <c r="J560" s="35">
        <f t="shared" si="17"/>
        <v>0</v>
      </c>
      <c r="K560" s="20"/>
      <c r="L560" s="7"/>
    </row>
    <row r="561" spans="1:12" s="9" customFormat="1" ht="19.5" hidden="1" thickBot="1" x14ac:dyDescent="0.35">
      <c r="A561" s="19"/>
      <c r="B561" s="17"/>
      <c r="C561" s="17"/>
      <c r="D561" s="17">
        <f t="shared" si="16"/>
        <v>0</v>
      </c>
      <c r="E561" s="18"/>
      <c r="F561" s="7"/>
      <c r="G561" s="19"/>
      <c r="H561" s="36"/>
      <c r="I561" s="36"/>
      <c r="J561" s="35">
        <f t="shared" si="17"/>
        <v>0</v>
      </c>
      <c r="K561" s="21"/>
      <c r="L561" s="7"/>
    </row>
    <row r="562" spans="1:12" s="9" customFormat="1" ht="19.5" hidden="1" thickBot="1" x14ac:dyDescent="0.35">
      <c r="A562" s="19"/>
      <c r="B562" s="17"/>
      <c r="C562" s="17"/>
      <c r="D562" s="17">
        <f t="shared" si="16"/>
        <v>0</v>
      </c>
      <c r="E562" s="18"/>
      <c r="F562" s="7"/>
      <c r="G562" s="22"/>
      <c r="H562" s="36"/>
      <c r="I562" s="36"/>
      <c r="J562" s="35">
        <f t="shared" si="17"/>
        <v>0</v>
      </c>
      <c r="K562" s="21"/>
      <c r="L562" s="7"/>
    </row>
    <row r="563" spans="1:12" s="9" customFormat="1" ht="19.5" hidden="1" thickBot="1" x14ac:dyDescent="0.35">
      <c r="A563" s="19"/>
      <c r="B563" s="17"/>
      <c r="C563" s="17"/>
      <c r="D563" s="17">
        <f t="shared" si="16"/>
        <v>0</v>
      </c>
      <c r="E563" s="18"/>
      <c r="F563" s="7"/>
      <c r="G563" s="22"/>
      <c r="H563" s="36"/>
      <c r="I563" s="36"/>
      <c r="J563" s="35">
        <f t="shared" si="17"/>
        <v>0</v>
      </c>
      <c r="K563" s="21"/>
      <c r="L563" s="7"/>
    </row>
    <row r="564" spans="1:12" s="9" customFormat="1" ht="19.5" hidden="1" thickBot="1" x14ac:dyDescent="0.35">
      <c r="A564" s="19"/>
      <c r="B564" s="17"/>
      <c r="C564" s="17"/>
      <c r="D564" s="17">
        <f t="shared" si="16"/>
        <v>0</v>
      </c>
      <c r="E564" s="18"/>
      <c r="F564" s="7"/>
      <c r="G564" s="22"/>
      <c r="H564" s="36"/>
      <c r="I564" s="36"/>
      <c r="J564" s="35">
        <f t="shared" si="17"/>
        <v>0</v>
      </c>
      <c r="K564" s="21"/>
      <c r="L564" s="7"/>
    </row>
    <row r="565" spans="1:12" s="9" customFormat="1" ht="19.5" hidden="1" thickBot="1" x14ac:dyDescent="0.35">
      <c r="A565" s="19"/>
      <c r="B565" s="17"/>
      <c r="C565" s="17"/>
      <c r="D565" s="17">
        <f t="shared" si="16"/>
        <v>0</v>
      </c>
      <c r="E565" s="18"/>
      <c r="F565" s="7"/>
      <c r="G565" s="22"/>
      <c r="H565" s="36"/>
      <c r="I565" s="36"/>
      <c r="J565" s="35">
        <f t="shared" si="17"/>
        <v>0</v>
      </c>
      <c r="K565" s="21"/>
      <c r="L565" s="7"/>
    </row>
    <row r="566" spans="1:12" s="9" customFormat="1" ht="19.5" hidden="1" thickBot="1" x14ac:dyDescent="0.35">
      <c r="A566" s="19"/>
      <c r="B566" s="17"/>
      <c r="C566" s="17"/>
      <c r="D566" s="17">
        <f t="shared" si="16"/>
        <v>0</v>
      </c>
      <c r="E566" s="18"/>
      <c r="F566" s="7"/>
      <c r="G566" s="22"/>
      <c r="H566" s="36"/>
      <c r="I566" s="36"/>
      <c r="J566" s="35">
        <f t="shared" si="17"/>
        <v>0</v>
      </c>
      <c r="K566" s="21"/>
      <c r="L566" s="7"/>
    </row>
    <row r="567" spans="1:12" s="9" customFormat="1" ht="19.5" hidden="1" thickBot="1" x14ac:dyDescent="0.35">
      <c r="A567" s="19"/>
      <c r="B567" s="17"/>
      <c r="C567" s="17"/>
      <c r="D567" s="17">
        <f t="shared" si="16"/>
        <v>0</v>
      </c>
      <c r="E567" s="18"/>
      <c r="F567" s="7"/>
      <c r="G567" s="22"/>
      <c r="H567" s="36"/>
      <c r="I567" s="36"/>
      <c r="J567" s="35">
        <f t="shared" si="17"/>
        <v>0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0</v>
      </c>
      <c r="E568" s="18"/>
      <c r="F568" s="7"/>
      <c r="G568" s="23" t="s">
        <v>9</v>
      </c>
      <c r="H568" s="37">
        <f>SUM(H6:H567)</f>
        <v>0</v>
      </c>
      <c r="I568" s="37">
        <f>SUM(I6:I567)</f>
        <v>0</v>
      </c>
      <c r="J568" s="37">
        <f>H568-I568</f>
        <v>0</v>
      </c>
      <c r="K568" s="24"/>
      <c r="L568" s="7"/>
    </row>
    <row r="569" spans="1:12" s="9" customFormat="1" ht="36" customHeight="1" thickBot="1" x14ac:dyDescent="0.35">
      <c r="A569" s="19"/>
      <c r="B569" s="17"/>
      <c r="C569" s="17"/>
      <c r="D569" s="17">
        <f t="shared" si="16"/>
        <v>0</v>
      </c>
      <c r="E569" s="18"/>
      <c r="F569" s="7"/>
      <c r="G569" s="41" t="s">
        <v>7</v>
      </c>
      <c r="H569" s="42">
        <f>H568-I568</f>
        <v>0</v>
      </c>
      <c r="I569" s="213"/>
      <c r="J569" s="214"/>
      <c r="K569" s="215"/>
      <c r="L569" s="7"/>
    </row>
    <row r="570" spans="1:12" s="9" customFormat="1" ht="19.5" hidden="1" thickBot="1" x14ac:dyDescent="0.35">
      <c r="A570" s="19"/>
      <c r="B570" s="17"/>
      <c r="C570" s="17"/>
      <c r="D570" s="17">
        <f t="shared" si="16"/>
        <v>0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9.5" hidden="1" thickBot="1" x14ac:dyDescent="0.35">
      <c r="A571" s="19"/>
      <c r="B571" s="17"/>
      <c r="C571" s="17"/>
      <c r="D571" s="17">
        <f t="shared" si="16"/>
        <v>0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9.5" hidden="1" thickBot="1" x14ac:dyDescent="0.35">
      <c r="A572" s="19"/>
      <c r="B572" s="17"/>
      <c r="C572" s="17"/>
      <c r="D572" s="17">
        <f t="shared" si="16"/>
        <v>0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9.5" hidden="1" thickBot="1" x14ac:dyDescent="0.35">
      <c r="A573" s="19"/>
      <c r="B573" s="17"/>
      <c r="C573" s="17"/>
      <c r="D573" s="17">
        <f t="shared" si="16"/>
        <v>0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9.5" hidden="1" thickBot="1" x14ac:dyDescent="0.35">
      <c r="A574" s="19"/>
      <c r="B574" s="17"/>
      <c r="C574" s="17"/>
      <c r="D574" s="17">
        <f t="shared" si="16"/>
        <v>0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9.5" hidden="1" thickBot="1" x14ac:dyDescent="0.35">
      <c r="A575" s="19"/>
      <c r="B575" s="17"/>
      <c r="C575" s="17"/>
      <c r="D575" s="17">
        <f t="shared" si="16"/>
        <v>0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9.5" hidden="1" thickBot="1" x14ac:dyDescent="0.35">
      <c r="A576" s="19"/>
      <c r="B576" s="17"/>
      <c r="C576" s="17"/>
      <c r="D576" s="17">
        <f t="shared" si="16"/>
        <v>0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9.5" hidden="1" thickBot="1" x14ac:dyDescent="0.35">
      <c r="A577" s="19"/>
      <c r="B577" s="17"/>
      <c r="C577" s="17"/>
      <c r="D577" s="17">
        <f t="shared" si="16"/>
        <v>0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9.5" hidden="1" thickBot="1" x14ac:dyDescent="0.35">
      <c r="A578" s="19"/>
      <c r="B578" s="17"/>
      <c r="C578" s="17"/>
      <c r="D578" s="17">
        <f t="shared" si="16"/>
        <v>0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9.5" hidden="1" thickBot="1" x14ac:dyDescent="0.35">
      <c r="A579" s="19"/>
      <c r="B579" s="17"/>
      <c r="C579" s="17"/>
      <c r="D579" s="17">
        <f t="shared" si="16"/>
        <v>0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9.5" hidden="1" thickBot="1" x14ac:dyDescent="0.35">
      <c r="A580" s="19"/>
      <c r="B580" s="17"/>
      <c r="C580" s="17"/>
      <c r="D580" s="17">
        <f t="shared" si="16"/>
        <v>0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9.5" hidden="1" thickBot="1" x14ac:dyDescent="0.35">
      <c r="A581" s="19"/>
      <c r="B581" s="17"/>
      <c r="C581" s="17"/>
      <c r="D581" s="17">
        <f t="shared" si="16"/>
        <v>0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9.5" hidden="1" thickBot="1" x14ac:dyDescent="0.35">
      <c r="A582" s="19"/>
      <c r="B582" s="17"/>
      <c r="C582" s="17"/>
      <c r="D582" s="17">
        <f t="shared" si="16"/>
        <v>0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9.5" hidden="1" thickBot="1" x14ac:dyDescent="0.35">
      <c r="A583" s="19"/>
      <c r="B583" s="17"/>
      <c r="C583" s="17"/>
      <c r="D583" s="17">
        <f t="shared" ref="D583:D646" si="18">D582+B583-C583</f>
        <v>0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9.5" hidden="1" thickBot="1" x14ac:dyDescent="0.35">
      <c r="A584" s="19"/>
      <c r="B584" s="17"/>
      <c r="C584" s="17"/>
      <c r="D584" s="17">
        <f t="shared" si="18"/>
        <v>0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9.5" hidden="1" thickBot="1" x14ac:dyDescent="0.35">
      <c r="A585" s="19"/>
      <c r="B585" s="17"/>
      <c r="C585" s="17"/>
      <c r="D585" s="17">
        <f t="shared" si="18"/>
        <v>0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9.5" hidden="1" thickBot="1" x14ac:dyDescent="0.35">
      <c r="A586" s="19"/>
      <c r="B586" s="17"/>
      <c r="C586" s="17"/>
      <c r="D586" s="17">
        <f t="shared" si="18"/>
        <v>0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9.5" hidden="1" thickBot="1" x14ac:dyDescent="0.35">
      <c r="A587" s="19"/>
      <c r="B587" s="17"/>
      <c r="C587" s="17"/>
      <c r="D587" s="17">
        <f t="shared" si="18"/>
        <v>0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9.5" hidden="1" thickBot="1" x14ac:dyDescent="0.35">
      <c r="A588" s="19"/>
      <c r="B588" s="17"/>
      <c r="C588" s="17"/>
      <c r="D588" s="17">
        <f t="shared" si="18"/>
        <v>0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9.5" hidden="1" thickBot="1" x14ac:dyDescent="0.35">
      <c r="A589" s="19"/>
      <c r="B589" s="17"/>
      <c r="C589" s="17"/>
      <c r="D589" s="17">
        <f t="shared" si="18"/>
        <v>0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9.5" hidden="1" thickBot="1" x14ac:dyDescent="0.35">
      <c r="A590" s="19"/>
      <c r="B590" s="17"/>
      <c r="C590" s="17"/>
      <c r="D590" s="17">
        <f t="shared" si="18"/>
        <v>0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9.5" hidden="1" thickBot="1" x14ac:dyDescent="0.35">
      <c r="A591" s="19"/>
      <c r="B591" s="17"/>
      <c r="C591" s="17"/>
      <c r="D591" s="17">
        <f t="shared" si="18"/>
        <v>0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9.5" hidden="1" thickBot="1" x14ac:dyDescent="0.35">
      <c r="A592" s="19"/>
      <c r="B592" s="17"/>
      <c r="C592" s="17"/>
      <c r="D592" s="17">
        <f t="shared" si="18"/>
        <v>0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9.5" hidden="1" thickBot="1" x14ac:dyDescent="0.35">
      <c r="A593" s="19"/>
      <c r="B593" s="17"/>
      <c r="C593" s="17"/>
      <c r="D593" s="17">
        <f t="shared" si="18"/>
        <v>0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9.5" hidden="1" thickBot="1" x14ac:dyDescent="0.35">
      <c r="A594" s="19"/>
      <c r="B594" s="17"/>
      <c r="C594" s="17"/>
      <c r="D594" s="17">
        <f t="shared" si="18"/>
        <v>0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9.5" hidden="1" thickBot="1" x14ac:dyDescent="0.35">
      <c r="A595" s="19"/>
      <c r="B595" s="17"/>
      <c r="C595" s="17"/>
      <c r="D595" s="17">
        <f t="shared" si="18"/>
        <v>0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9.5" hidden="1" thickBot="1" x14ac:dyDescent="0.35">
      <c r="A596" s="19"/>
      <c r="B596" s="17"/>
      <c r="C596" s="17"/>
      <c r="D596" s="17">
        <f t="shared" si="18"/>
        <v>0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9.5" hidden="1" thickBot="1" x14ac:dyDescent="0.35">
      <c r="A597" s="19"/>
      <c r="B597" s="17"/>
      <c r="C597" s="17"/>
      <c r="D597" s="17">
        <f t="shared" si="18"/>
        <v>0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9.5" hidden="1" thickBot="1" x14ac:dyDescent="0.35">
      <c r="A598" s="19"/>
      <c r="B598" s="17"/>
      <c r="C598" s="17"/>
      <c r="D598" s="17">
        <f t="shared" si="18"/>
        <v>0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9.5" hidden="1" thickBot="1" x14ac:dyDescent="0.35">
      <c r="A599" s="19"/>
      <c r="B599" s="17"/>
      <c r="C599" s="17"/>
      <c r="D599" s="17">
        <f t="shared" si="18"/>
        <v>0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9.5" hidden="1" thickBot="1" x14ac:dyDescent="0.35">
      <c r="A600" s="19"/>
      <c r="B600" s="17"/>
      <c r="C600" s="17"/>
      <c r="D600" s="17">
        <f t="shared" si="18"/>
        <v>0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9.5" hidden="1" thickBot="1" x14ac:dyDescent="0.35">
      <c r="A601" s="19"/>
      <c r="B601" s="17"/>
      <c r="C601" s="17"/>
      <c r="D601" s="17">
        <f t="shared" si="18"/>
        <v>0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9.5" hidden="1" thickBot="1" x14ac:dyDescent="0.35">
      <c r="A602" s="19"/>
      <c r="B602" s="17"/>
      <c r="C602" s="17"/>
      <c r="D602" s="17">
        <f t="shared" si="18"/>
        <v>0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9.5" hidden="1" thickBot="1" x14ac:dyDescent="0.35">
      <c r="A603" s="19"/>
      <c r="B603" s="17"/>
      <c r="C603" s="17"/>
      <c r="D603" s="17">
        <f t="shared" si="18"/>
        <v>0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9.5" hidden="1" thickBot="1" x14ac:dyDescent="0.35">
      <c r="A604" s="19"/>
      <c r="B604" s="17"/>
      <c r="C604" s="17"/>
      <c r="D604" s="17">
        <f t="shared" si="18"/>
        <v>0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9.5" hidden="1" thickBot="1" x14ac:dyDescent="0.35">
      <c r="A605" s="19"/>
      <c r="B605" s="17"/>
      <c r="C605" s="17"/>
      <c r="D605" s="17">
        <f t="shared" si="18"/>
        <v>0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9.5" hidden="1" thickBot="1" x14ac:dyDescent="0.35">
      <c r="A606" s="19"/>
      <c r="B606" s="17"/>
      <c r="C606" s="17"/>
      <c r="D606" s="17">
        <f t="shared" si="18"/>
        <v>0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9.5" hidden="1" thickBot="1" x14ac:dyDescent="0.35">
      <c r="A607" s="19"/>
      <c r="B607" s="17"/>
      <c r="C607" s="17"/>
      <c r="D607" s="17">
        <f t="shared" si="18"/>
        <v>0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9.5" hidden="1" thickBot="1" x14ac:dyDescent="0.35">
      <c r="A608" s="19"/>
      <c r="B608" s="17"/>
      <c r="C608" s="17"/>
      <c r="D608" s="17">
        <f t="shared" si="18"/>
        <v>0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9.5" hidden="1" thickBot="1" x14ac:dyDescent="0.35">
      <c r="A609" s="19"/>
      <c r="B609" s="17"/>
      <c r="C609" s="17"/>
      <c r="D609" s="17">
        <f t="shared" si="18"/>
        <v>0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9.5" hidden="1" thickBot="1" x14ac:dyDescent="0.35">
      <c r="A610" s="19"/>
      <c r="B610" s="17"/>
      <c r="C610" s="17"/>
      <c r="D610" s="17">
        <f t="shared" si="18"/>
        <v>0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9.5" hidden="1" thickBot="1" x14ac:dyDescent="0.35">
      <c r="A611" s="19"/>
      <c r="B611" s="17"/>
      <c r="C611" s="17"/>
      <c r="D611" s="17">
        <f t="shared" si="18"/>
        <v>0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9.5" hidden="1" thickBot="1" x14ac:dyDescent="0.35">
      <c r="A612" s="19"/>
      <c r="B612" s="17"/>
      <c r="C612" s="17"/>
      <c r="D612" s="17">
        <f t="shared" si="18"/>
        <v>0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9.5" hidden="1" thickBot="1" x14ac:dyDescent="0.35">
      <c r="A613" s="19"/>
      <c r="B613" s="17"/>
      <c r="C613" s="17"/>
      <c r="D613" s="17">
        <f t="shared" si="18"/>
        <v>0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9.5" hidden="1" thickBot="1" x14ac:dyDescent="0.35">
      <c r="A614" s="19"/>
      <c r="B614" s="17"/>
      <c r="C614" s="17"/>
      <c r="D614" s="17">
        <f t="shared" si="18"/>
        <v>0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9.5" hidden="1" thickBot="1" x14ac:dyDescent="0.35">
      <c r="A615" s="19"/>
      <c r="B615" s="17"/>
      <c r="C615" s="17"/>
      <c r="D615" s="17">
        <f t="shared" si="18"/>
        <v>0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9.5" hidden="1" thickBot="1" x14ac:dyDescent="0.35">
      <c r="A616" s="19"/>
      <c r="B616" s="17"/>
      <c r="C616" s="17"/>
      <c r="D616" s="17">
        <f t="shared" si="18"/>
        <v>0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9.5" hidden="1" thickBot="1" x14ac:dyDescent="0.35">
      <c r="A617" s="19"/>
      <c r="B617" s="17"/>
      <c r="C617" s="17"/>
      <c r="D617" s="17">
        <f t="shared" si="18"/>
        <v>0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9.5" hidden="1" thickBot="1" x14ac:dyDescent="0.35">
      <c r="A618" s="19"/>
      <c r="B618" s="17"/>
      <c r="C618" s="17"/>
      <c r="D618" s="17">
        <f t="shared" si="18"/>
        <v>0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9.5" hidden="1" thickBot="1" x14ac:dyDescent="0.35">
      <c r="A619" s="19"/>
      <c r="B619" s="17"/>
      <c r="C619" s="17"/>
      <c r="D619" s="17">
        <f t="shared" si="18"/>
        <v>0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9.5" hidden="1" thickBot="1" x14ac:dyDescent="0.35">
      <c r="A620" s="19"/>
      <c r="B620" s="17"/>
      <c r="C620" s="17"/>
      <c r="D620" s="17">
        <f t="shared" si="18"/>
        <v>0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9.5" hidden="1" thickBot="1" x14ac:dyDescent="0.35">
      <c r="A621" s="19"/>
      <c r="B621" s="17"/>
      <c r="C621" s="17"/>
      <c r="D621" s="17">
        <f t="shared" si="18"/>
        <v>0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9.5" hidden="1" thickBot="1" x14ac:dyDescent="0.35">
      <c r="A622" s="19"/>
      <c r="B622" s="17"/>
      <c r="C622" s="17"/>
      <c r="D622" s="17">
        <f t="shared" si="18"/>
        <v>0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9.5" hidden="1" thickBot="1" x14ac:dyDescent="0.35">
      <c r="A623" s="19"/>
      <c r="B623" s="17"/>
      <c r="C623" s="17"/>
      <c r="D623" s="17">
        <f t="shared" si="18"/>
        <v>0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9.5" hidden="1" thickBot="1" x14ac:dyDescent="0.35">
      <c r="A624" s="19"/>
      <c r="B624" s="17"/>
      <c r="C624" s="17"/>
      <c r="D624" s="17">
        <f t="shared" si="18"/>
        <v>0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9.5" hidden="1" thickBot="1" x14ac:dyDescent="0.35">
      <c r="A625" s="19"/>
      <c r="B625" s="17"/>
      <c r="C625" s="17"/>
      <c r="D625" s="17">
        <f t="shared" si="18"/>
        <v>0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9.5" hidden="1" thickBot="1" x14ac:dyDescent="0.35">
      <c r="A626" s="19"/>
      <c r="B626" s="17"/>
      <c r="C626" s="17"/>
      <c r="D626" s="17">
        <f t="shared" si="18"/>
        <v>0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9.5" hidden="1" thickBot="1" x14ac:dyDescent="0.35">
      <c r="A627" s="19"/>
      <c r="B627" s="17"/>
      <c r="C627" s="17"/>
      <c r="D627" s="17">
        <f t="shared" si="18"/>
        <v>0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9.5" hidden="1" thickBot="1" x14ac:dyDescent="0.35">
      <c r="A628" s="19"/>
      <c r="B628" s="17"/>
      <c r="C628" s="17"/>
      <c r="D628" s="17">
        <f t="shared" si="18"/>
        <v>0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9.5" hidden="1" thickBot="1" x14ac:dyDescent="0.35">
      <c r="A629" s="19"/>
      <c r="B629" s="17"/>
      <c r="C629" s="17"/>
      <c r="D629" s="17">
        <f t="shared" si="18"/>
        <v>0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9.5" hidden="1" thickBot="1" x14ac:dyDescent="0.35">
      <c r="A630" s="19"/>
      <c r="B630" s="17"/>
      <c r="C630" s="17"/>
      <c r="D630" s="17">
        <f t="shared" si="18"/>
        <v>0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9.5" hidden="1" thickBot="1" x14ac:dyDescent="0.35">
      <c r="A631" s="19"/>
      <c r="B631" s="17"/>
      <c r="C631" s="17"/>
      <c r="D631" s="17">
        <f t="shared" si="18"/>
        <v>0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9.5" hidden="1" thickBot="1" x14ac:dyDescent="0.35">
      <c r="A632" s="19"/>
      <c r="B632" s="17"/>
      <c r="C632" s="17"/>
      <c r="D632" s="17">
        <f t="shared" si="18"/>
        <v>0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9.5" hidden="1" thickBot="1" x14ac:dyDescent="0.35">
      <c r="A633" s="19"/>
      <c r="B633" s="17"/>
      <c r="C633" s="17"/>
      <c r="D633" s="17">
        <f t="shared" si="18"/>
        <v>0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9.5" hidden="1" thickBot="1" x14ac:dyDescent="0.35">
      <c r="A634" s="19"/>
      <c r="B634" s="17"/>
      <c r="C634" s="17"/>
      <c r="D634" s="17">
        <f t="shared" si="18"/>
        <v>0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9.5" hidden="1" thickBot="1" x14ac:dyDescent="0.35">
      <c r="A635" s="19"/>
      <c r="B635" s="17"/>
      <c r="C635" s="17"/>
      <c r="D635" s="17">
        <f t="shared" si="18"/>
        <v>0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9.5" hidden="1" thickBot="1" x14ac:dyDescent="0.35">
      <c r="A636" s="19"/>
      <c r="B636" s="17"/>
      <c r="C636" s="17"/>
      <c r="D636" s="17">
        <f t="shared" si="18"/>
        <v>0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9.5" hidden="1" thickBot="1" x14ac:dyDescent="0.35">
      <c r="A637" s="19"/>
      <c r="B637" s="17"/>
      <c r="C637" s="17"/>
      <c r="D637" s="17">
        <f t="shared" si="18"/>
        <v>0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9.5" hidden="1" thickBot="1" x14ac:dyDescent="0.35">
      <c r="A638" s="19"/>
      <c r="B638" s="17"/>
      <c r="C638" s="17"/>
      <c r="D638" s="17">
        <f t="shared" si="18"/>
        <v>0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9.5" hidden="1" thickBot="1" x14ac:dyDescent="0.35">
      <c r="A639" s="19"/>
      <c r="B639" s="17"/>
      <c r="C639" s="17"/>
      <c r="D639" s="17">
        <f t="shared" si="18"/>
        <v>0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9.5" hidden="1" thickBot="1" x14ac:dyDescent="0.35">
      <c r="A640" s="19"/>
      <c r="B640" s="17"/>
      <c r="C640" s="17"/>
      <c r="D640" s="17">
        <f t="shared" si="18"/>
        <v>0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9.5" hidden="1" thickBot="1" x14ac:dyDescent="0.35">
      <c r="A641" s="19"/>
      <c r="B641" s="17"/>
      <c r="C641" s="17"/>
      <c r="D641" s="17">
        <f t="shared" si="18"/>
        <v>0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9.5" hidden="1" thickBot="1" x14ac:dyDescent="0.35">
      <c r="A642" s="19"/>
      <c r="B642" s="17"/>
      <c r="C642" s="17"/>
      <c r="D642" s="17">
        <f t="shared" si="18"/>
        <v>0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9.5" hidden="1" thickBot="1" x14ac:dyDescent="0.35">
      <c r="A643" s="19"/>
      <c r="B643" s="17"/>
      <c r="C643" s="17"/>
      <c r="D643" s="17">
        <f t="shared" si="18"/>
        <v>0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9.5" hidden="1" thickBot="1" x14ac:dyDescent="0.35">
      <c r="A644" s="19"/>
      <c r="B644" s="17"/>
      <c r="C644" s="17"/>
      <c r="D644" s="17">
        <f t="shared" si="18"/>
        <v>0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9.5" hidden="1" thickBot="1" x14ac:dyDescent="0.35">
      <c r="A645" s="19"/>
      <c r="B645" s="17"/>
      <c r="C645" s="17"/>
      <c r="D645" s="17">
        <f t="shared" si="18"/>
        <v>0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9.5" hidden="1" thickBot="1" x14ac:dyDescent="0.35">
      <c r="A646" s="19"/>
      <c r="B646" s="17"/>
      <c r="C646" s="17"/>
      <c r="D646" s="17">
        <f t="shared" si="18"/>
        <v>0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9.5" hidden="1" thickBot="1" x14ac:dyDescent="0.35">
      <c r="A647" s="19"/>
      <c r="B647" s="17"/>
      <c r="C647" s="17"/>
      <c r="D647" s="17">
        <f t="shared" ref="D647:D710" si="19">D646+B647-C647</f>
        <v>0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9.5" hidden="1" thickBot="1" x14ac:dyDescent="0.35">
      <c r="A648" s="19"/>
      <c r="B648" s="17"/>
      <c r="C648" s="17"/>
      <c r="D648" s="17">
        <f t="shared" si="19"/>
        <v>0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9.5" hidden="1" thickBot="1" x14ac:dyDescent="0.35">
      <c r="A649" s="19"/>
      <c r="B649" s="17"/>
      <c r="C649" s="17"/>
      <c r="D649" s="17">
        <f t="shared" si="19"/>
        <v>0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9.5" hidden="1" thickBot="1" x14ac:dyDescent="0.35">
      <c r="A650" s="19"/>
      <c r="B650" s="17"/>
      <c r="C650" s="17"/>
      <c r="D650" s="17">
        <f t="shared" si="19"/>
        <v>0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9.5" hidden="1" thickBot="1" x14ac:dyDescent="0.35">
      <c r="A651" s="19"/>
      <c r="B651" s="17"/>
      <c r="C651" s="17"/>
      <c r="D651" s="17">
        <f t="shared" si="19"/>
        <v>0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9.5" hidden="1" thickBot="1" x14ac:dyDescent="0.35">
      <c r="A652" s="19"/>
      <c r="B652" s="17"/>
      <c r="C652" s="17"/>
      <c r="D652" s="17">
        <f t="shared" si="19"/>
        <v>0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9.5" hidden="1" thickBot="1" x14ac:dyDescent="0.35">
      <c r="A653" s="19"/>
      <c r="B653" s="17"/>
      <c r="C653" s="17"/>
      <c r="D653" s="17">
        <f t="shared" si="19"/>
        <v>0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9.5" hidden="1" thickBot="1" x14ac:dyDescent="0.35">
      <c r="A654" s="19"/>
      <c r="B654" s="17"/>
      <c r="C654" s="17"/>
      <c r="D654" s="17">
        <f t="shared" si="19"/>
        <v>0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9.5" hidden="1" thickBot="1" x14ac:dyDescent="0.35">
      <c r="A655" s="19"/>
      <c r="B655" s="17"/>
      <c r="C655" s="17"/>
      <c r="D655" s="17">
        <f t="shared" si="19"/>
        <v>0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9.5" hidden="1" thickBot="1" x14ac:dyDescent="0.35">
      <c r="A656" s="19"/>
      <c r="B656" s="17"/>
      <c r="C656" s="17"/>
      <c r="D656" s="17">
        <f t="shared" si="19"/>
        <v>0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9.5" hidden="1" thickBot="1" x14ac:dyDescent="0.35">
      <c r="A657" s="19"/>
      <c r="B657" s="17"/>
      <c r="C657" s="17"/>
      <c r="D657" s="17">
        <f t="shared" si="19"/>
        <v>0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9.5" hidden="1" thickBot="1" x14ac:dyDescent="0.35">
      <c r="A658" s="19"/>
      <c r="B658" s="17"/>
      <c r="C658" s="17"/>
      <c r="D658" s="17">
        <f t="shared" si="19"/>
        <v>0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9.5" hidden="1" thickBot="1" x14ac:dyDescent="0.35">
      <c r="A659" s="19"/>
      <c r="B659" s="17"/>
      <c r="C659" s="17"/>
      <c r="D659" s="17">
        <f t="shared" si="19"/>
        <v>0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9.5" hidden="1" thickBot="1" x14ac:dyDescent="0.35">
      <c r="A660" s="19"/>
      <c r="B660" s="17"/>
      <c r="C660" s="17"/>
      <c r="D660" s="17">
        <f t="shared" si="19"/>
        <v>0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9.5" hidden="1" thickBot="1" x14ac:dyDescent="0.35">
      <c r="A661" s="19"/>
      <c r="B661" s="17"/>
      <c r="C661" s="17"/>
      <c r="D661" s="17">
        <f t="shared" si="19"/>
        <v>0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9.5" hidden="1" thickBot="1" x14ac:dyDescent="0.35">
      <c r="A662" s="19"/>
      <c r="B662" s="17"/>
      <c r="C662" s="17"/>
      <c r="D662" s="17">
        <f t="shared" si="19"/>
        <v>0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9.5" hidden="1" thickBot="1" x14ac:dyDescent="0.35">
      <c r="A663" s="19"/>
      <c r="B663" s="17"/>
      <c r="C663" s="17"/>
      <c r="D663" s="17">
        <f t="shared" si="19"/>
        <v>0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9.5" hidden="1" thickBot="1" x14ac:dyDescent="0.35">
      <c r="A664" s="19"/>
      <c r="B664" s="17"/>
      <c r="C664" s="17"/>
      <c r="D664" s="17">
        <f t="shared" si="19"/>
        <v>0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9.5" hidden="1" thickBot="1" x14ac:dyDescent="0.35">
      <c r="A665" s="19"/>
      <c r="B665" s="17"/>
      <c r="C665" s="17"/>
      <c r="D665" s="17">
        <f t="shared" si="19"/>
        <v>0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9.5" hidden="1" thickBot="1" x14ac:dyDescent="0.35">
      <c r="A666" s="19"/>
      <c r="B666" s="17"/>
      <c r="C666" s="17"/>
      <c r="D666" s="17">
        <f t="shared" si="19"/>
        <v>0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9.5" hidden="1" thickBot="1" x14ac:dyDescent="0.35">
      <c r="A667" s="19"/>
      <c r="B667" s="17"/>
      <c r="C667" s="17"/>
      <c r="D667" s="17">
        <f t="shared" si="19"/>
        <v>0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9.5" hidden="1" thickBot="1" x14ac:dyDescent="0.35">
      <c r="A668" s="19"/>
      <c r="B668" s="17"/>
      <c r="C668" s="17"/>
      <c r="D668" s="17">
        <f t="shared" si="19"/>
        <v>0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9.5" hidden="1" thickBot="1" x14ac:dyDescent="0.35">
      <c r="A669" s="19"/>
      <c r="B669" s="17"/>
      <c r="C669" s="17"/>
      <c r="D669" s="17">
        <f t="shared" si="19"/>
        <v>0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9.5" hidden="1" thickBot="1" x14ac:dyDescent="0.35">
      <c r="A670" s="19"/>
      <c r="B670" s="17"/>
      <c r="C670" s="17"/>
      <c r="D670" s="17">
        <f t="shared" si="19"/>
        <v>0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9.5" hidden="1" thickBot="1" x14ac:dyDescent="0.35">
      <c r="A671" s="19"/>
      <c r="B671" s="17"/>
      <c r="C671" s="17"/>
      <c r="D671" s="17">
        <f t="shared" si="19"/>
        <v>0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9.5" hidden="1" thickBot="1" x14ac:dyDescent="0.35">
      <c r="A672" s="19"/>
      <c r="B672" s="17"/>
      <c r="C672" s="17"/>
      <c r="D672" s="17">
        <f t="shared" si="19"/>
        <v>0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9.5" hidden="1" thickBot="1" x14ac:dyDescent="0.35">
      <c r="A673" s="19"/>
      <c r="B673" s="17"/>
      <c r="C673" s="17"/>
      <c r="D673" s="17">
        <f t="shared" si="19"/>
        <v>0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9.5" hidden="1" thickBot="1" x14ac:dyDescent="0.35">
      <c r="A674" s="19"/>
      <c r="B674" s="17"/>
      <c r="C674" s="17"/>
      <c r="D674" s="17">
        <f t="shared" si="19"/>
        <v>0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9.5" hidden="1" thickBot="1" x14ac:dyDescent="0.35">
      <c r="A675" s="19"/>
      <c r="B675" s="17"/>
      <c r="C675" s="17"/>
      <c r="D675" s="17">
        <f t="shared" si="19"/>
        <v>0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9.5" hidden="1" thickBot="1" x14ac:dyDescent="0.35">
      <c r="A676" s="19"/>
      <c r="B676" s="17"/>
      <c r="C676" s="17"/>
      <c r="D676" s="17">
        <f t="shared" si="19"/>
        <v>0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9.5" hidden="1" thickBot="1" x14ac:dyDescent="0.35">
      <c r="A677" s="19"/>
      <c r="B677" s="17"/>
      <c r="C677" s="17"/>
      <c r="D677" s="17">
        <f t="shared" si="19"/>
        <v>0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9.5" hidden="1" thickBot="1" x14ac:dyDescent="0.35">
      <c r="A678" s="19"/>
      <c r="B678" s="17"/>
      <c r="C678" s="17"/>
      <c r="D678" s="17">
        <f t="shared" si="19"/>
        <v>0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9.5" hidden="1" thickBot="1" x14ac:dyDescent="0.35">
      <c r="A679" s="19"/>
      <c r="B679" s="17"/>
      <c r="C679" s="17"/>
      <c r="D679" s="17">
        <f t="shared" si="19"/>
        <v>0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9.5" hidden="1" thickBot="1" x14ac:dyDescent="0.35">
      <c r="A680" s="19"/>
      <c r="B680" s="17"/>
      <c r="C680" s="17"/>
      <c r="D680" s="17">
        <f t="shared" si="19"/>
        <v>0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9.5" hidden="1" thickBot="1" x14ac:dyDescent="0.35">
      <c r="A681" s="19"/>
      <c r="B681" s="17"/>
      <c r="C681" s="17"/>
      <c r="D681" s="17">
        <f t="shared" si="19"/>
        <v>0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9.5" hidden="1" thickBot="1" x14ac:dyDescent="0.35">
      <c r="A682" s="19"/>
      <c r="B682" s="17"/>
      <c r="C682" s="17"/>
      <c r="D682" s="17">
        <f t="shared" si="19"/>
        <v>0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9.5" hidden="1" thickBot="1" x14ac:dyDescent="0.35">
      <c r="A683" s="19"/>
      <c r="B683" s="17"/>
      <c r="C683" s="17"/>
      <c r="D683" s="17">
        <f t="shared" si="19"/>
        <v>0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9.5" hidden="1" thickBot="1" x14ac:dyDescent="0.35">
      <c r="A684" s="19"/>
      <c r="B684" s="17"/>
      <c r="C684" s="17"/>
      <c r="D684" s="17">
        <f t="shared" si="19"/>
        <v>0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9.5" hidden="1" thickBot="1" x14ac:dyDescent="0.35">
      <c r="A685" s="19"/>
      <c r="B685" s="17"/>
      <c r="C685" s="17"/>
      <c r="D685" s="17">
        <f t="shared" si="19"/>
        <v>0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9.5" hidden="1" thickBot="1" x14ac:dyDescent="0.35">
      <c r="A686" s="19"/>
      <c r="B686" s="17"/>
      <c r="C686" s="17"/>
      <c r="D686" s="17">
        <f t="shared" si="19"/>
        <v>0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9.5" hidden="1" thickBot="1" x14ac:dyDescent="0.35">
      <c r="A687" s="19"/>
      <c r="B687" s="17"/>
      <c r="C687" s="17"/>
      <c r="D687" s="17">
        <f t="shared" si="19"/>
        <v>0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9.5" hidden="1" thickBot="1" x14ac:dyDescent="0.35">
      <c r="A688" s="19"/>
      <c r="B688" s="17"/>
      <c r="C688" s="17"/>
      <c r="D688" s="17">
        <f t="shared" si="19"/>
        <v>0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9.5" hidden="1" thickBot="1" x14ac:dyDescent="0.35">
      <c r="A689" s="19"/>
      <c r="B689" s="17"/>
      <c r="C689" s="17"/>
      <c r="D689" s="17">
        <f t="shared" si="19"/>
        <v>0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9.5" hidden="1" thickBot="1" x14ac:dyDescent="0.35">
      <c r="A690" s="19"/>
      <c r="B690" s="17"/>
      <c r="C690" s="17"/>
      <c r="D690" s="17">
        <f t="shared" si="19"/>
        <v>0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9.5" hidden="1" thickBot="1" x14ac:dyDescent="0.35">
      <c r="A691" s="19"/>
      <c r="B691" s="17"/>
      <c r="C691" s="17"/>
      <c r="D691" s="17">
        <f t="shared" si="19"/>
        <v>0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9.5" hidden="1" thickBot="1" x14ac:dyDescent="0.35">
      <c r="A692" s="19"/>
      <c r="B692" s="17"/>
      <c r="C692" s="17"/>
      <c r="D692" s="17">
        <f t="shared" si="19"/>
        <v>0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9.5" hidden="1" thickBot="1" x14ac:dyDescent="0.35">
      <c r="A693" s="19"/>
      <c r="B693" s="17"/>
      <c r="C693" s="17"/>
      <c r="D693" s="17">
        <f t="shared" si="19"/>
        <v>0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9.5" hidden="1" thickBot="1" x14ac:dyDescent="0.35">
      <c r="A694" s="19"/>
      <c r="B694" s="17"/>
      <c r="C694" s="17"/>
      <c r="D694" s="17">
        <f t="shared" si="19"/>
        <v>0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9.5" hidden="1" thickBot="1" x14ac:dyDescent="0.35">
      <c r="A695" s="19"/>
      <c r="B695" s="17"/>
      <c r="C695" s="17"/>
      <c r="D695" s="17">
        <f t="shared" si="19"/>
        <v>0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9.5" hidden="1" thickBot="1" x14ac:dyDescent="0.35">
      <c r="A696" s="19"/>
      <c r="B696" s="17"/>
      <c r="C696" s="17"/>
      <c r="D696" s="17">
        <f t="shared" si="19"/>
        <v>0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9.5" hidden="1" thickBot="1" x14ac:dyDescent="0.35">
      <c r="A697" s="19"/>
      <c r="B697" s="17"/>
      <c r="C697" s="17"/>
      <c r="D697" s="17">
        <f t="shared" si="19"/>
        <v>0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9.5" hidden="1" thickBot="1" x14ac:dyDescent="0.35">
      <c r="A698" s="19"/>
      <c r="B698" s="17"/>
      <c r="C698" s="17"/>
      <c r="D698" s="17">
        <f t="shared" si="19"/>
        <v>0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9.5" hidden="1" thickBot="1" x14ac:dyDescent="0.35">
      <c r="A699" s="19"/>
      <c r="B699" s="17"/>
      <c r="C699" s="17"/>
      <c r="D699" s="17">
        <f t="shared" si="19"/>
        <v>0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9.5" hidden="1" thickBot="1" x14ac:dyDescent="0.35">
      <c r="A700" s="19"/>
      <c r="B700" s="17"/>
      <c r="C700" s="17"/>
      <c r="D700" s="17">
        <f t="shared" si="19"/>
        <v>0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9.5" hidden="1" thickBot="1" x14ac:dyDescent="0.35">
      <c r="A701" s="19"/>
      <c r="B701" s="17"/>
      <c r="C701" s="17"/>
      <c r="D701" s="17">
        <f t="shared" si="19"/>
        <v>0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9.5" hidden="1" thickBot="1" x14ac:dyDescent="0.35">
      <c r="A702" s="19"/>
      <c r="B702" s="17"/>
      <c r="C702" s="17"/>
      <c r="D702" s="17">
        <f t="shared" si="19"/>
        <v>0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9.5" hidden="1" thickBot="1" x14ac:dyDescent="0.35">
      <c r="A703" s="19"/>
      <c r="B703" s="17"/>
      <c r="C703" s="17"/>
      <c r="D703" s="17">
        <f t="shared" si="19"/>
        <v>0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9.5" hidden="1" thickBot="1" x14ac:dyDescent="0.35">
      <c r="A704" s="19"/>
      <c r="B704" s="17"/>
      <c r="C704" s="17"/>
      <c r="D704" s="17">
        <f t="shared" si="19"/>
        <v>0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9.5" hidden="1" thickBot="1" x14ac:dyDescent="0.35">
      <c r="A705" s="19"/>
      <c r="B705" s="17"/>
      <c r="C705" s="17"/>
      <c r="D705" s="17">
        <f t="shared" si="19"/>
        <v>0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9.5" hidden="1" thickBot="1" x14ac:dyDescent="0.35">
      <c r="A706" s="19"/>
      <c r="B706" s="17"/>
      <c r="C706" s="17"/>
      <c r="D706" s="17">
        <f t="shared" si="19"/>
        <v>0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9.5" hidden="1" thickBot="1" x14ac:dyDescent="0.35">
      <c r="A707" s="19"/>
      <c r="B707" s="17"/>
      <c r="C707" s="17"/>
      <c r="D707" s="17">
        <f t="shared" si="19"/>
        <v>0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9.5" hidden="1" thickBot="1" x14ac:dyDescent="0.35">
      <c r="A708" s="19"/>
      <c r="B708" s="17"/>
      <c r="C708" s="17"/>
      <c r="D708" s="17">
        <f t="shared" si="19"/>
        <v>0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9.5" hidden="1" thickBot="1" x14ac:dyDescent="0.35">
      <c r="A709" s="19"/>
      <c r="B709" s="17"/>
      <c r="C709" s="17"/>
      <c r="D709" s="17">
        <f t="shared" si="19"/>
        <v>0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9.5" hidden="1" thickBot="1" x14ac:dyDescent="0.35">
      <c r="A710" s="19"/>
      <c r="B710" s="17"/>
      <c r="C710" s="17"/>
      <c r="D710" s="17">
        <f t="shared" si="19"/>
        <v>0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9.5" hidden="1" thickBot="1" x14ac:dyDescent="0.35">
      <c r="A711" s="19"/>
      <c r="B711" s="17"/>
      <c r="C711" s="17"/>
      <c r="D711" s="17">
        <f t="shared" ref="D711:D764" si="20">D710+B711-C711</f>
        <v>0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9.5" hidden="1" thickBot="1" x14ac:dyDescent="0.35">
      <c r="A712" s="19"/>
      <c r="B712" s="17"/>
      <c r="C712" s="17"/>
      <c r="D712" s="17">
        <f t="shared" si="20"/>
        <v>0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9.5" hidden="1" thickBot="1" x14ac:dyDescent="0.35">
      <c r="A713" s="19"/>
      <c r="B713" s="17"/>
      <c r="C713" s="17"/>
      <c r="D713" s="17">
        <f t="shared" si="20"/>
        <v>0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9.5" hidden="1" thickBot="1" x14ac:dyDescent="0.35">
      <c r="A714" s="19"/>
      <c r="B714" s="17"/>
      <c r="C714" s="17"/>
      <c r="D714" s="17">
        <f t="shared" si="20"/>
        <v>0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9.5" hidden="1" thickBot="1" x14ac:dyDescent="0.35">
      <c r="A715" s="19"/>
      <c r="B715" s="17"/>
      <c r="C715" s="17"/>
      <c r="D715" s="17">
        <f t="shared" si="20"/>
        <v>0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9.5" hidden="1" thickBot="1" x14ac:dyDescent="0.35">
      <c r="A716" s="19"/>
      <c r="B716" s="17"/>
      <c r="C716" s="17"/>
      <c r="D716" s="17">
        <f t="shared" si="20"/>
        <v>0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9.5" hidden="1" thickBot="1" x14ac:dyDescent="0.35">
      <c r="A717" s="19"/>
      <c r="B717" s="17"/>
      <c r="C717" s="17"/>
      <c r="D717" s="17">
        <f t="shared" si="20"/>
        <v>0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9.5" hidden="1" thickBot="1" x14ac:dyDescent="0.35">
      <c r="A718" s="19"/>
      <c r="B718" s="17"/>
      <c r="C718" s="17"/>
      <c r="D718" s="17">
        <f t="shared" si="20"/>
        <v>0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9.5" hidden="1" thickBot="1" x14ac:dyDescent="0.35">
      <c r="A719" s="19"/>
      <c r="B719" s="17"/>
      <c r="C719" s="17"/>
      <c r="D719" s="17">
        <f t="shared" si="20"/>
        <v>0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9.5" hidden="1" thickBot="1" x14ac:dyDescent="0.35">
      <c r="A720" s="19"/>
      <c r="B720" s="17"/>
      <c r="C720" s="17"/>
      <c r="D720" s="17">
        <f t="shared" si="20"/>
        <v>0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9.5" hidden="1" thickBot="1" x14ac:dyDescent="0.35">
      <c r="A721" s="19"/>
      <c r="B721" s="17"/>
      <c r="C721" s="17"/>
      <c r="D721" s="17">
        <f t="shared" si="20"/>
        <v>0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9.5" hidden="1" thickBot="1" x14ac:dyDescent="0.35">
      <c r="A722" s="19"/>
      <c r="B722" s="17"/>
      <c r="C722" s="17"/>
      <c r="D722" s="17">
        <f t="shared" si="20"/>
        <v>0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9.5" hidden="1" thickBot="1" x14ac:dyDescent="0.35">
      <c r="A723" s="19"/>
      <c r="B723" s="17"/>
      <c r="C723" s="17"/>
      <c r="D723" s="17">
        <f t="shared" si="20"/>
        <v>0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9.5" hidden="1" thickBot="1" x14ac:dyDescent="0.35">
      <c r="A724" s="19"/>
      <c r="B724" s="17"/>
      <c r="C724" s="17"/>
      <c r="D724" s="17">
        <f t="shared" si="20"/>
        <v>0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9.5" hidden="1" thickBot="1" x14ac:dyDescent="0.35">
      <c r="A725" s="19"/>
      <c r="B725" s="17"/>
      <c r="C725" s="17"/>
      <c r="D725" s="17">
        <f t="shared" si="20"/>
        <v>0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9.5" hidden="1" thickBot="1" x14ac:dyDescent="0.35">
      <c r="A726" s="19"/>
      <c r="B726" s="17"/>
      <c r="C726" s="17"/>
      <c r="D726" s="17">
        <f t="shared" si="20"/>
        <v>0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9.5" hidden="1" thickBot="1" x14ac:dyDescent="0.35">
      <c r="A727" s="19"/>
      <c r="B727" s="17"/>
      <c r="C727" s="17"/>
      <c r="D727" s="17">
        <f t="shared" si="20"/>
        <v>0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9.5" hidden="1" thickBot="1" x14ac:dyDescent="0.35">
      <c r="A728" s="19"/>
      <c r="B728" s="17"/>
      <c r="C728" s="17"/>
      <c r="D728" s="17">
        <f t="shared" si="20"/>
        <v>0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9.5" hidden="1" thickBot="1" x14ac:dyDescent="0.35">
      <c r="A729" s="19"/>
      <c r="B729" s="17"/>
      <c r="C729" s="17"/>
      <c r="D729" s="17">
        <f t="shared" si="20"/>
        <v>0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9.5" hidden="1" thickBot="1" x14ac:dyDescent="0.35">
      <c r="A730" s="19"/>
      <c r="B730" s="17"/>
      <c r="C730" s="17"/>
      <c r="D730" s="17">
        <f t="shared" si="20"/>
        <v>0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9.5" hidden="1" thickBot="1" x14ac:dyDescent="0.35">
      <c r="A731" s="19"/>
      <c r="B731" s="17"/>
      <c r="C731" s="17"/>
      <c r="D731" s="17">
        <f t="shared" si="20"/>
        <v>0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9.5" hidden="1" thickBot="1" x14ac:dyDescent="0.35">
      <c r="A732" s="19"/>
      <c r="B732" s="17"/>
      <c r="C732" s="17"/>
      <c r="D732" s="17">
        <f t="shared" si="20"/>
        <v>0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9.5" hidden="1" thickBot="1" x14ac:dyDescent="0.35">
      <c r="A733" s="19"/>
      <c r="B733" s="17"/>
      <c r="C733" s="17"/>
      <c r="D733" s="17">
        <f t="shared" si="20"/>
        <v>0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9.5" hidden="1" thickBot="1" x14ac:dyDescent="0.35">
      <c r="A734" s="19"/>
      <c r="B734" s="17"/>
      <c r="C734" s="17"/>
      <c r="D734" s="17">
        <f t="shared" si="20"/>
        <v>0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9.5" hidden="1" thickBot="1" x14ac:dyDescent="0.35">
      <c r="A735" s="19"/>
      <c r="B735" s="17"/>
      <c r="C735" s="17"/>
      <c r="D735" s="17">
        <f t="shared" si="20"/>
        <v>0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9.5" hidden="1" thickBot="1" x14ac:dyDescent="0.35">
      <c r="A736" s="19"/>
      <c r="B736" s="17"/>
      <c r="C736" s="17"/>
      <c r="D736" s="17">
        <f t="shared" si="20"/>
        <v>0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9.5" hidden="1" thickBot="1" x14ac:dyDescent="0.35">
      <c r="A737" s="19"/>
      <c r="B737" s="17"/>
      <c r="C737" s="17"/>
      <c r="D737" s="17">
        <f t="shared" si="20"/>
        <v>0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9.5" hidden="1" thickBot="1" x14ac:dyDescent="0.35">
      <c r="A738" s="19"/>
      <c r="B738" s="17"/>
      <c r="C738" s="17"/>
      <c r="D738" s="17">
        <f t="shared" si="20"/>
        <v>0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9.5" hidden="1" thickBot="1" x14ac:dyDescent="0.35">
      <c r="A739" s="19"/>
      <c r="B739" s="17"/>
      <c r="C739" s="17"/>
      <c r="D739" s="17">
        <f t="shared" si="20"/>
        <v>0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9.5" hidden="1" thickBot="1" x14ac:dyDescent="0.35">
      <c r="A740" s="19"/>
      <c r="B740" s="17"/>
      <c r="C740" s="17"/>
      <c r="D740" s="17">
        <f t="shared" si="20"/>
        <v>0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9.5" hidden="1" thickBot="1" x14ac:dyDescent="0.35">
      <c r="A741" s="19"/>
      <c r="B741" s="17"/>
      <c r="C741" s="17"/>
      <c r="D741" s="17">
        <f t="shared" si="20"/>
        <v>0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9.5" hidden="1" thickBot="1" x14ac:dyDescent="0.35">
      <c r="A742" s="19"/>
      <c r="B742" s="17"/>
      <c r="C742" s="17"/>
      <c r="D742" s="17">
        <f t="shared" si="20"/>
        <v>0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9.5" hidden="1" thickBot="1" x14ac:dyDescent="0.35">
      <c r="A743" s="19"/>
      <c r="B743" s="17"/>
      <c r="C743" s="17"/>
      <c r="D743" s="17">
        <f t="shared" si="20"/>
        <v>0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9.5" hidden="1" thickBot="1" x14ac:dyDescent="0.35">
      <c r="A744" s="19"/>
      <c r="B744" s="17"/>
      <c r="C744" s="17"/>
      <c r="D744" s="17">
        <f t="shared" si="20"/>
        <v>0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9.5" hidden="1" thickBot="1" x14ac:dyDescent="0.35">
      <c r="A745" s="19"/>
      <c r="B745" s="17"/>
      <c r="C745" s="17"/>
      <c r="D745" s="17">
        <f t="shared" si="20"/>
        <v>0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9.5" hidden="1" thickBot="1" x14ac:dyDescent="0.35">
      <c r="A746" s="19"/>
      <c r="B746" s="17"/>
      <c r="C746" s="17"/>
      <c r="D746" s="17">
        <f t="shared" si="20"/>
        <v>0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9.5" hidden="1" thickBot="1" x14ac:dyDescent="0.35">
      <c r="A747" s="19"/>
      <c r="B747" s="17"/>
      <c r="C747" s="17"/>
      <c r="D747" s="17">
        <f t="shared" si="20"/>
        <v>0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9.5" hidden="1" thickBot="1" x14ac:dyDescent="0.35">
      <c r="A748" s="19"/>
      <c r="B748" s="17"/>
      <c r="C748" s="17"/>
      <c r="D748" s="17">
        <f t="shared" si="20"/>
        <v>0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9.5" hidden="1" thickBot="1" x14ac:dyDescent="0.35">
      <c r="A749" s="19"/>
      <c r="B749" s="17"/>
      <c r="C749" s="17"/>
      <c r="D749" s="17">
        <f t="shared" si="20"/>
        <v>0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9.5" hidden="1" thickBot="1" x14ac:dyDescent="0.35">
      <c r="A750" s="19"/>
      <c r="B750" s="17"/>
      <c r="C750" s="17"/>
      <c r="D750" s="17">
        <f t="shared" si="20"/>
        <v>0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9.5" hidden="1" thickBot="1" x14ac:dyDescent="0.35">
      <c r="A751" s="19"/>
      <c r="B751" s="17"/>
      <c r="C751" s="17"/>
      <c r="D751" s="17">
        <f t="shared" si="20"/>
        <v>0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9.5" hidden="1" thickBot="1" x14ac:dyDescent="0.35">
      <c r="A752" s="19"/>
      <c r="B752" s="17"/>
      <c r="C752" s="17"/>
      <c r="D752" s="17">
        <f t="shared" si="20"/>
        <v>0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9.5" hidden="1" thickBot="1" x14ac:dyDescent="0.35">
      <c r="A753" s="19"/>
      <c r="B753" s="17"/>
      <c r="C753" s="17"/>
      <c r="D753" s="17">
        <f t="shared" si="20"/>
        <v>0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9.5" hidden="1" thickBot="1" x14ac:dyDescent="0.35">
      <c r="A754" s="19"/>
      <c r="B754" s="17"/>
      <c r="C754" s="17"/>
      <c r="D754" s="17">
        <f t="shared" si="20"/>
        <v>0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9.5" hidden="1" thickBot="1" x14ac:dyDescent="0.35">
      <c r="A755" s="19"/>
      <c r="B755" s="17"/>
      <c r="C755" s="17"/>
      <c r="D755" s="17">
        <f t="shared" si="20"/>
        <v>0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9.5" hidden="1" thickBot="1" x14ac:dyDescent="0.35">
      <c r="A756" s="19"/>
      <c r="B756" s="17"/>
      <c r="C756" s="17"/>
      <c r="D756" s="17">
        <f t="shared" si="20"/>
        <v>0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9.5" hidden="1" thickBot="1" x14ac:dyDescent="0.35">
      <c r="A757" s="19"/>
      <c r="B757" s="17"/>
      <c r="C757" s="17"/>
      <c r="D757" s="17">
        <f t="shared" si="20"/>
        <v>0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9.5" hidden="1" thickBot="1" x14ac:dyDescent="0.35">
      <c r="A758" s="19"/>
      <c r="B758" s="17"/>
      <c r="C758" s="17"/>
      <c r="D758" s="17">
        <f t="shared" si="20"/>
        <v>0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9.5" hidden="1" thickBot="1" x14ac:dyDescent="0.35">
      <c r="A759" s="19"/>
      <c r="B759" s="17"/>
      <c r="C759" s="17"/>
      <c r="D759" s="17">
        <f t="shared" si="20"/>
        <v>0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9.5" hidden="1" thickBot="1" x14ac:dyDescent="0.35">
      <c r="A760" s="19"/>
      <c r="B760" s="17"/>
      <c r="C760" s="17"/>
      <c r="D760" s="17">
        <f t="shared" si="20"/>
        <v>0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9.5" hidden="1" thickBot="1" x14ac:dyDescent="0.35">
      <c r="A761" s="19"/>
      <c r="B761" s="17"/>
      <c r="C761" s="17"/>
      <c r="D761" s="17">
        <f t="shared" si="20"/>
        <v>0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9.5" hidden="1" thickBot="1" x14ac:dyDescent="0.35">
      <c r="A762" s="19"/>
      <c r="B762" s="17"/>
      <c r="C762" s="17"/>
      <c r="D762" s="17">
        <f t="shared" si="20"/>
        <v>0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9.5" hidden="1" thickBot="1" x14ac:dyDescent="0.35">
      <c r="A763" s="19"/>
      <c r="B763" s="17"/>
      <c r="C763" s="17"/>
      <c r="D763" s="17">
        <f t="shared" si="20"/>
        <v>0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9.5" hidden="1" thickBot="1" x14ac:dyDescent="0.35">
      <c r="A764" s="19"/>
      <c r="B764" s="17"/>
      <c r="C764" s="17"/>
      <c r="D764" s="17">
        <f t="shared" si="20"/>
        <v>0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hidden="1" thickBot="1" x14ac:dyDescent="0.35">
      <c r="A765" s="19"/>
      <c r="B765" s="17"/>
      <c r="C765" s="17"/>
      <c r="D765" s="17">
        <f>D764+B765-C765</f>
        <v>0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0</v>
      </c>
      <c r="C766" s="30">
        <f>SUM(C6:C765)</f>
        <v>0</v>
      </c>
      <c r="D766" s="30">
        <f>B766-C766</f>
        <v>0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0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8" spans="1:12" x14ac:dyDescent="0.45">
      <c r="J768" s="38">
        <f>H569</f>
        <v>0</v>
      </c>
      <c r="K768" s="2" t="s">
        <v>7</v>
      </c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D84E-E416-451B-B870-6886E9A1D581}">
  <dimension ref="A1:M767"/>
  <sheetViews>
    <sheetView showGridLines="0" rightToLeft="1" zoomScaleNormal="100"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B74" sqref="B74"/>
    </sheetView>
  </sheetViews>
  <sheetFormatPr defaultColWidth="9.140625" defaultRowHeight="28.5" x14ac:dyDescent="0.45"/>
  <cols>
    <col min="1" max="1" width="16.140625" style="2" customWidth="1"/>
    <col min="2" max="3" width="19.28515625" style="2" customWidth="1"/>
    <col min="4" max="4" width="18.85546875" style="2" bestFit="1" customWidth="1"/>
    <col min="5" max="5" width="42.7109375" style="2" customWidth="1"/>
    <col min="6" max="6" width="9.140625" style="2"/>
    <col min="7" max="7" width="14.28515625" style="2" bestFit="1" customWidth="1"/>
    <col min="8" max="9" width="19" style="2" customWidth="1"/>
    <col min="10" max="10" width="18.7109375" style="2" bestFit="1" customWidth="1"/>
    <col min="11" max="11" width="42.7109375" style="2" customWidth="1"/>
    <col min="12" max="12" width="9.140625" style="2"/>
    <col min="13" max="13" width="11.28515625" style="2" bestFit="1" customWidth="1"/>
    <col min="14" max="16384" width="9.140625" style="2"/>
  </cols>
  <sheetData>
    <row r="1" spans="1:12" ht="36.75" thickBot="1" x14ac:dyDescent="0.5">
      <c r="A1" s="207" t="s">
        <v>287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Trading</v>
      </c>
      <c r="E2" s="211"/>
      <c r="F2" s="1"/>
      <c r="G2" s="212" t="s">
        <v>1</v>
      </c>
      <c r="H2" s="212"/>
      <c r="I2" s="212"/>
      <c r="J2" s="3" t="str">
        <f>A1</f>
        <v>Trading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288</v>
      </c>
      <c r="C5" s="11" t="s">
        <v>289</v>
      </c>
      <c r="D5" s="11" t="s">
        <v>7</v>
      </c>
      <c r="E5" s="12" t="s">
        <v>8</v>
      </c>
      <c r="F5" s="7"/>
      <c r="G5" s="10" t="s">
        <v>4</v>
      </c>
      <c r="H5" s="13" t="s">
        <v>289</v>
      </c>
      <c r="I5" s="13" t="s">
        <v>288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46185</v>
      </c>
      <c r="B6" s="147">
        <v>96.42</v>
      </c>
      <c r="C6" s="15"/>
      <c r="D6" s="15">
        <f>B6-C6</f>
        <v>96.42</v>
      </c>
      <c r="E6" s="18" t="s">
        <v>294</v>
      </c>
      <c r="F6" s="7"/>
      <c r="G6" s="14">
        <v>46185</v>
      </c>
      <c r="H6" s="124"/>
      <c r="I6" s="124">
        <v>12866</v>
      </c>
      <c r="J6" s="124">
        <f>H6-I6</f>
        <v>-12866</v>
      </c>
      <c r="K6" s="18" t="s">
        <v>294</v>
      </c>
      <c r="L6" s="7"/>
    </row>
    <row r="7" spans="1:12" s="9" customFormat="1" ht="18.75" x14ac:dyDescent="0.3">
      <c r="A7" s="14">
        <v>46185</v>
      </c>
      <c r="B7" s="60">
        <v>28.3</v>
      </c>
      <c r="C7" s="17"/>
      <c r="D7" s="17">
        <f t="shared" ref="D7:D70" si="0">D6+B7-C7</f>
        <v>124.72</v>
      </c>
      <c r="E7" s="18" t="s">
        <v>297</v>
      </c>
      <c r="F7" s="7"/>
      <c r="G7" s="14">
        <v>46185</v>
      </c>
      <c r="H7" s="125"/>
      <c r="I7" s="125">
        <v>3716</v>
      </c>
      <c r="J7" s="125">
        <f>J6+H7-I7</f>
        <v>-16582</v>
      </c>
      <c r="K7" s="18" t="s">
        <v>297</v>
      </c>
      <c r="L7" s="7"/>
    </row>
    <row r="8" spans="1:12" s="9" customFormat="1" ht="18.75" x14ac:dyDescent="0.3">
      <c r="A8" s="14">
        <v>46185</v>
      </c>
      <c r="B8" s="17">
        <v>38.58</v>
      </c>
      <c r="C8" s="17"/>
      <c r="D8" s="17">
        <f t="shared" si="0"/>
        <v>163.30000000000001</v>
      </c>
      <c r="E8" s="16" t="s">
        <v>298</v>
      </c>
      <c r="F8" s="7"/>
      <c r="G8" s="14">
        <v>46185</v>
      </c>
      <c r="H8" s="125"/>
      <c r="I8" s="125">
        <v>5252</v>
      </c>
      <c r="J8" s="125">
        <f t="shared" ref="J8:J71" si="1">J7+H8-I8</f>
        <v>-21834</v>
      </c>
      <c r="K8" s="16" t="s">
        <v>298</v>
      </c>
      <c r="L8" s="7"/>
    </row>
    <row r="9" spans="1:12" s="9" customFormat="1" ht="18.75" x14ac:dyDescent="0.3">
      <c r="A9" s="14">
        <v>46189</v>
      </c>
      <c r="B9" s="17">
        <v>84.38</v>
      </c>
      <c r="C9" s="17"/>
      <c r="D9" s="17">
        <f t="shared" si="0"/>
        <v>247.68</v>
      </c>
      <c r="E9" s="16" t="s">
        <v>310</v>
      </c>
      <c r="F9" s="7"/>
      <c r="G9" s="14">
        <v>46189</v>
      </c>
      <c r="H9" s="125"/>
      <c r="I9" s="125">
        <v>11423</v>
      </c>
      <c r="J9" s="125">
        <f t="shared" si="1"/>
        <v>-33257</v>
      </c>
      <c r="K9" s="16" t="s">
        <v>310</v>
      </c>
      <c r="L9" s="7"/>
    </row>
    <row r="10" spans="1:12" s="9" customFormat="1" ht="18.75" x14ac:dyDescent="0.3">
      <c r="A10" s="14">
        <v>46190</v>
      </c>
      <c r="B10" s="60">
        <v>0.63</v>
      </c>
      <c r="C10" s="17"/>
      <c r="D10" s="17">
        <f t="shared" si="0"/>
        <v>248.31</v>
      </c>
      <c r="E10" s="18" t="s">
        <v>320</v>
      </c>
      <c r="F10" s="7"/>
      <c r="G10" s="19">
        <v>46190</v>
      </c>
      <c r="H10" s="125"/>
      <c r="I10" s="125">
        <v>89</v>
      </c>
      <c r="J10" s="125">
        <f t="shared" si="1"/>
        <v>-33346</v>
      </c>
      <c r="K10" s="18" t="s">
        <v>320</v>
      </c>
      <c r="L10" s="7"/>
    </row>
    <row r="11" spans="1:12" s="9" customFormat="1" ht="18.75" x14ac:dyDescent="0.3">
      <c r="A11" s="14">
        <v>46190</v>
      </c>
      <c r="B11" s="17"/>
      <c r="C11" s="17">
        <v>106.04</v>
      </c>
      <c r="D11" s="17">
        <f t="shared" si="0"/>
        <v>142.26999999999998</v>
      </c>
      <c r="E11" s="18" t="s">
        <v>289</v>
      </c>
      <c r="F11" s="7"/>
      <c r="G11" s="19">
        <v>46190</v>
      </c>
      <c r="H11" s="125">
        <v>14670</v>
      </c>
      <c r="I11" s="125"/>
      <c r="J11" s="125">
        <f t="shared" si="1"/>
        <v>-18676</v>
      </c>
      <c r="K11" s="18" t="s">
        <v>327</v>
      </c>
      <c r="L11" s="7"/>
    </row>
    <row r="12" spans="1:12" s="9" customFormat="1" ht="18.75" x14ac:dyDescent="0.3">
      <c r="A12" s="14">
        <v>46196</v>
      </c>
      <c r="B12" s="60">
        <v>40.700000000000003</v>
      </c>
      <c r="C12" s="17"/>
      <c r="D12" s="17">
        <f t="shared" si="0"/>
        <v>182.96999999999997</v>
      </c>
      <c r="E12" s="18" t="s">
        <v>335</v>
      </c>
      <c r="F12" s="7"/>
      <c r="G12" s="19">
        <v>46196</v>
      </c>
      <c r="H12" s="125"/>
      <c r="I12" s="125">
        <v>5400</v>
      </c>
      <c r="J12" s="125">
        <f t="shared" si="1"/>
        <v>-24076</v>
      </c>
      <c r="K12" s="18" t="s">
        <v>335</v>
      </c>
      <c r="L12" s="7"/>
    </row>
    <row r="13" spans="1:12" s="9" customFormat="1" ht="18.75" x14ac:dyDescent="0.3">
      <c r="A13" s="19">
        <v>46197</v>
      </c>
      <c r="B13" s="17"/>
      <c r="C13" s="17">
        <v>60</v>
      </c>
      <c r="D13" s="17">
        <f t="shared" si="0"/>
        <v>122.96999999999997</v>
      </c>
      <c r="E13" s="18" t="s">
        <v>289</v>
      </c>
      <c r="F13" s="7"/>
      <c r="G13" s="19">
        <v>46197</v>
      </c>
      <c r="H13" s="125">
        <v>7995</v>
      </c>
      <c r="I13" s="125"/>
      <c r="J13" s="125">
        <f t="shared" si="1"/>
        <v>-16081</v>
      </c>
      <c r="K13" s="20" t="s">
        <v>338</v>
      </c>
      <c r="L13" s="7"/>
    </row>
    <row r="14" spans="1:12" s="9" customFormat="1" ht="18.75" x14ac:dyDescent="0.3">
      <c r="A14" s="19">
        <v>46197</v>
      </c>
      <c r="B14" s="17"/>
      <c r="C14" s="17">
        <v>4.6900000000000004</v>
      </c>
      <c r="D14" s="17">
        <f t="shared" si="0"/>
        <v>118.27999999999997</v>
      </c>
      <c r="E14" s="18" t="s">
        <v>289</v>
      </c>
      <c r="F14" s="7"/>
      <c r="G14" s="19">
        <v>46197</v>
      </c>
      <c r="H14" s="125">
        <v>650</v>
      </c>
      <c r="I14" s="125"/>
      <c r="J14" s="125">
        <f t="shared" si="1"/>
        <v>-15431</v>
      </c>
      <c r="K14" s="20" t="s">
        <v>289</v>
      </c>
      <c r="L14" s="7"/>
    </row>
    <row r="15" spans="1:12" s="9" customFormat="1" ht="18.75" x14ac:dyDescent="0.3">
      <c r="A15" s="19">
        <v>46197</v>
      </c>
      <c r="B15" s="60">
        <v>17.96</v>
      </c>
      <c r="C15" s="17"/>
      <c r="D15" s="17">
        <f t="shared" si="0"/>
        <v>136.23999999999998</v>
      </c>
      <c r="E15" s="18" t="s">
        <v>341</v>
      </c>
      <c r="F15" s="7"/>
      <c r="G15" s="19">
        <v>46197</v>
      </c>
      <c r="H15" s="125"/>
      <c r="I15" s="125">
        <v>2341</v>
      </c>
      <c r="J15" s="125">
        <f t="shared" si="1"/>
        <v>-17772</v>
      </c>
      <c r="K15" s="18" t="s">
        <v>341</v>
      </c>
      <c r="L15" s="7"/>
    </row>
    <row r="16" spans="1:12" s="9" customFormat="1" ht="18.75" x14ac:dyDescent="0.3">
      <c r="A16" s="19">
        <v>46206</v>
      </c>
      <c r="B16" s="60">
        <v>69.650000000000006</v>
      </c>
      <c r="C16" s="17"/>
      <c r="D16" s="17">
        <f t="shared" si="0"/>
        <v>205.89</v>
      </c>
      <c r="E16" s="18" t="s">
        <v>387</v>
      </c>
      <c r="F16" s="7"/>
      <c r="G16" s="19">
        <v>46206</v>
      </c>
      <c r="H16" s="125"/>
      <c r="I16" s="125">
        <v>9190</v>
      </c>
      <c r="J16" s="125">
        <f t="shared" si="1"/>
        <v>-26962</v>
      </c>
      <c r="K16" s="18" t="s">
        <v>387</v>
      </c>
      <c r="L16" s="7"/>
    </row>
    <row r="17" spans="1:12" s="9" customFormat="1" ht="18.75" x14ac:dyDescent="0.3">
      <c r="A17" s="19">
        <v>46206</v>
      </c>
      <c r="B17" s="17">
        <v>12.11</v>
      </c>
      <c r="C17" s="17"/>
      <c r="D17" s="17">
        <f t="shared" si="0"/>
        <v>218</v>
      </c>
      <c r="E17" s="18" t="s">
        <v>389</v>
      </c>
      <c r="F17" s="7"/>
      <c r="G17" s="19">
        <v>46206</v>
      </c>
      <c r="H17" s="125"/>
      <c r="I17" s="125">
        <v>1640</v>
      </c>
      <c r="J17" s="125">
        <f t="shared" si="1"/>
        <v>-28602</v>
      </c>
      <c r="K17" s="18" t="s">
        <v>389</v>
      </c>
      <c r="L17" s="7"/>
    </row>
    <row r="18" spans="1:12" s="9" customFormat="1" ht="18.75" x14ac:dyDescent="0.3">
      <c r="A18" s="19">
        <v>46210</v>
      </c>
      <c r="B18" s="17">
        <v>6.05</v>
      </c>
      <c r="C18" s="17"/>
      <c r="D18" s="17">
        <f t="shared" si="0"/>
        <v>224.05</v>
      </c>
      <c r="E18" s="18" t="s">
        <v>298</v>
      </c>
      <c r="F18" s="7"/>
      <c r="G18" s="19">
        <v>46210</v>
      </c>
      <c r="H18" s="125"/>
      <c r="I18" s="125">
        <v>835</v>
      </c>
      <c r="J18" s="125">
        <f t="shared" si="1"/>
        <v>-29437</v>
      </c>
      <c r="K18" s="18" t="s">
        <v>298</v>
      </c>
      <c r="L18" s="7"/>
    </row>
    <row r="19" spans="1:12" s="9" customFormat="1" ht="18.75" x14ac:dyDescent="0.3">
      <c r="A19" s="19">
        <v>46212</v>
      </c>
      <c r="B19" s="60">
        <v>22.05</v>
      </c>
      <c r="C19" s="17"/>
      <c r="D19" s="17">
        <f t="shared" si="0"/>
        <v>246.10000000000002</v>
      </c>
      <c r="E19" s="18" t="s">
        <v>424</v>
      </c>
      <c r="F19" s="7"/>
      <c r="G19" s="19">
        <v>46212</v>
      </c>
      <c r="H19" s="125"/>
      <c r="I19" s="125">
        <v>2952</v>
      </c>
      <c r="J19" s="125">
        <f t="shared" si="1"/>
        <v>-32389</v>
      </c>
      <c r="K19" s="18" t="s">
        <v>424</v>
      </c>
      <c r="L19" s="7"/>
    </row>
    <row r="20" spans="1:12" s="9" customFormat="1" ht="18.75" x14ac:dyDescent="0.3">
      <c r="A20" s="19">
        <v>46212</v>
      </c>
      <c r="B20" s="60">
        <v>22.92</v>
      </c>
      <c r="C20" s="17"/>
      <c r="D20" s="17">
        <f t="shared" si="0"/>
        <v>269.02000000000004</v>
      </c>
      <c r="E20" s="18" t="s">
        <v>425</v>
      </c>
      <c r="F20" s="7"/>
      <c r="G20" s="19">
        <v>46212</v>
      </c>
      <c r="H20" s="125"/>
      <c r="I20" s="125">
        <v>2987</v>
      </c>
      <c r="J20" s="125">
        <f t="shared" si="1"/>
        <v>-35376</v>
      </c>
      <c r="K20" s="18" t="s">
        <v>425</v>
      </c>
      <c r="L20" s="7"/>
    </row>
    <row r="21" spans="1:12" s="9" customFormat="1" ht="18.75" x14ac:dyDescent="0.3">
      <c r="A21" s="19">
        <v>46213</v>
      </c>
      <c r="B21" s="60">
        <v>3.12</v>
      </c>
      <c r="C21" s="17"/>
      <c r="D21" s="17">
        <f t="shared" si="0"/>
        <v>272.14000000000004</v>
      </c>
      <c r="E21" s="18" t="s">
        <v>430</v>
      </c>
      <c r="F21" s="7"/>
      <c r="G21" s="19">
        <v>46213</v>
      </c>
      <c r="H21" s="125"/>
      <c r="I21" s="125">
        <v>412</v>
      </c>
      <c r="J21" s="125">
        <f t="shared" si="1"/>
        <v>-35788</v>
      </c>
      <c r="K21" s="18" t="s">
        <v>430</v>
      </c>
      <c r="L21" s="7"/>
    </row>
    <row r="22" spans="1:12" s="9" customFormat="1" ht="18.75" x14ac:dyDescent="0.3">
      <c r="A22" s="19">
        <v>46216</v>
      </c>
      <c r="B22" s="17"/>
      <c r="C22" s="17">
        <v>62.2</v>
      </c>
      <c r="D22" s="17">
        <f t="shared" si="0"/>
        <v>209.94000000000005</v>
      </c>
      <c r="E22" s="18" t="s">
        <v>438</v>
      </c>
      <c r="F22" s="7"/>
      <c r="G22" s="19">
        <v>46216</v>
      </c>
      <c r="H22" s="125">
        <v>8020</v>
      </c>
      <c r="I22" s="125"/>
      <c r="J22" s="125">
        <f t="shared" si="1"/>
        <v>-27768</v>
      </c>
      <c r="K22" s="18" t="s">
        <v>438</v>
      </c>
      <c r="L22" s="7"/>
    </row>
    <row r="23" spans="1:12" s="9" customFormat="1" ht="18.75" x14ac:dyDescent="0.3">
      <c r="A23" s="19">
        <v>46220</v>
      </c>
      <c r="B23" s="60">
        <v>77.209999999999994</v>
      </c>
      <c r="C23" s="17"/>
      <c r="D23" s="17">
        <f t="shared" si="0"/>
        <v>287.15000000000003</v>
      </c>
      <c r="E23" s="18" t="s">
        <v>464</v>
      </c>
      <c r="F23" s="7"/>
      <c r="G23" s="19">
        <v>46220</v>
      </c>
      <c r="H23" s="125"/>
      <c r="I23" s="125">
        <v>10000</v>
      </c>
      <c r="J23" s="125">
        <f t="shared" si="1"/>
        <v>-37768</v>
      </c>
      <c r="K23" s="18" t="s">
        <v>464</v>
      </c>
      <c r="L23" s="7"/>
    </row>
    <row r="24" spans="1:12" s="9" customFormat="1" ht="18.75" x14ac:dyDescent="0.3">
      <c r="A24" s="19">
        <v>46220</v>
      </c>
      <c r="B24" s="60">
        <v>105.3</v>
      </c>
      <c r="C24" s="17"/>
      <c r="D24" s="17">
        <f t="shared" si="0"/>
        <v>392.45000000000005</v>
      </c>
      <c r="E24" s="18" t="s">
        <v>474</v>
      </c>
      <c r="F24" s="7"/>
      <c r="G24" s="19">
        <v>46220</v>
      </c>
      <c r="H24" s="125"/>
      <c r="I24" s="125">
        <v>13508</v>
      </c>
      <c r="J24" s="125">
        <f t="shared" si="1"/>
        <v>-51276</v>
      </c>
      <c r="K24" s="18" t="s">
        <v>474</v>
      </c>
      <c r="L24" s="7"/>
    </row>
    <row r="25" spans="1:12" s="9" customFormat="1" ht="18.75" x14ac:dyDescent="0.3">
      <c r="A25" s="19">
        <v>46223</v>
      </c>
      <c r="B25" s="60">
        <f>100+11.57</f>
        <v>111.57</v>
      </c>
      <c r="C25" s="17"/>
      <c r="D25" s="17">
        <f t="shared" si="0"/>
        <v>504.02000000000004</v>
      </c>
      <c r="E25" s="18" t="s">
        <v>475</v>
      </c>
      <c r="F25" s="7"/>
      <c r="G25" s="19">
        <v>46223</v>
      </c>
      <c r="H25" s="125"/>
      <c r="I25" s="125">
        <f>12796+1473</f>
        <v>14269</v>
      </c>
      <c r="J25" s="125">
        <f t="shared" si="1"/>
        <v>-65545</v>
      </c>
      <c r="K25" s="18" t="s">
        <v>475</v>
      </c>
      <c r="L25" s="7"/>
    </row>
    <row r="26" spans="1:12" s="9" customFormat="1" ht="18.75" x14ac:dyDescent="0.3">
      <c r="A26" s="19">
        <v>46226</v>
      </c>
      <c r="B26" s="17"/>
      <c r="C26" s="17">
        <v>155.5</v>
      </c>
      <c r="D26" s="17">
        <f t="shared" si="0"/>
        <v>348.52000000000004</v>
      </c>
      <c r="E26" s="18" t="s">
        <v>502</v>
      </c>
      <c r="F26" s="7"/>
      <c r="G26" s="19">
        <v>46226</v>
      </c>
      <c r="H26" s="125">
        <v>20305</v>
      </c>
      <c r="I26" s="125"/>
      <c r="J26" s="125">
        <f t="shared" si="1"/>
        <v>-45240</v>
      </c>
      <c r="K26" s="18" t="s">
        <v>502</v>
      </c>
      <c r="L26" s="7"/>
    </row>
    <row r="27" spans="1:12" s="9" customFormat="1" ht="18.75" x14ac:dyDescent="0.3">
      <c r="A27" s="19">
        <v>46226</v>
      </c>
      <c r="B27" s="17"/>
      <c r="C27" s="17">
        <v>217.7</v>
      </c>
      <c r="D27" s="17">
        <f t="shared" si="0"/>
        <v>130.82000000000005</v>
      </c>
      <c r="E27" s="18" t="s">
        <v>503</v>
      </c>
      <c r="F27" s="7"/>
      <c r="G27" s="19"/>
      <c r="H27" s="125">
        <v>27800</v>
      </c>
      <c r="I27" s="125"/>
      <c r="J27" s="125">
        <f t="shared" si="1"/>
        <v>-17440</v>
      </c>
      <c r="K27" s="18" t="s">
        <v>503</v>
      </c>
      <c r="L27" s="7"/>
    </row>
    <row r="28" spans="1:12" s="9" customFormat="1" ht="18.75" x14ac:dyDescent="0.3">
      <c r="A28" s="19">
        <v>46231</v>
      </c>
      <c r="B28" s="17">
        <v>2.56</v>
      </c>
      <c r="C28" s="17"/>
      <c r="D28" s="17">
        <f t="shared" si="0"/>
        <v>133.38000000000005</v>
      </c>
      <c r="E28" s="18"/>
      <c r="F28" s="7"/>
      <c r="G28" s="19">
        <v>46231</v>
      </c>
      <c r="H28" s="125"/>
      <c r="I28" s="125">
        <v>340</v>
      </c>
      <c r="J28" s="125">
        <f t="shared" si="1"/>
        <v>-17780</v>
      </c>
      <c r="K28" s="20"/>
      <c r="L28" s="7"/>
    </row>
    <row r="29" spans="1:12" s="9" customFormat="1" ht="18.75" x14ac:dyDescent="0.3">
      <c r="A29" s="19">
        <v>46231</v>
      </c>
      <c r="B29" s="17">
        <v>6.8</v>
      </c>
      <c r="C29" s="17"/>
      <c r="D29" s="17">
        <f t="shared" si="0"/>
        <v>140.18000000000006</v>
      </c>
      <c r="E29" s="18" t="s">
        <v>523</v>
      </c>
      <c r="F29" s="7"/>
      <c r="G29" s="19">
        <v>46231</v>
      </c>
      <c r="H29" s="125"/>
      <c r="I29" s="125">
        <v>884</v>
      </c>
      <c r="J29" s="125">
        <f t="shared" si="1"/>
        <v>-18664</v>
      </c>
      <c r="K29" s="18" t="s">
        <v>523</v>
      </c>
      <c r="L29" s="7"/>
    </row>
    <row r="30" spans="1:12" s="9" customFormat="1" ht="18.75" x14ac:dyDescent="0.3">
      <c r="A30" s="19">
        <v>46232</v>
      </c>
      <c r="B30" s="17">
        <v>51.31</v>
      </c>
      <c r="C30" s="17"/>
      <c r="D30" s="17">
        <f t="shared" si="0"/>
        <v>191.49000000000007</v>
      </c>
      <c r="E30" s="20" t="s">
        <v>352</v>
      </c>
      <c r="F30" s="7"/>
      <c r="G30" s="19">
        <v>46232</v>
      </c>
      <c r="H30" s="125"/>
      <c r="I30" s="125">
        <v>6940</v>
      </c>
      <c r="J30" s="125">
        <f t="shared" si="1"/>
        <v>-25604</v>
      </c>
      <c r="K30" s="20" t="s">
        <v>352</v>
      </c>
      <c r="L30" s="7"/>
    </row>
    <row r="31" spans="1:12" s="9" customFormat="1" ht="18.75" x14ac:dyDescent="0.3">
      <c r="A31" s="19">
        <v>46234</v>
      </c>
      <c r="B31" s="17">
        <v>1.03</v>
      </c>
      <c r="C31" s="17"/>
      <c r="D31" s="17">
        <f t="shared" si="0"/>
        <v>192.52000000000007</v>
      </c>
      <c r="E31" s="18" t="s">
        <v>536</v>
      </c>
      <c r="F31" s="7"/>
      <c r="G31" s="19">
        <v>46234</v>
      </c>
      <c r="H31" s="125"/>
      <c r="I31" s="125">
        <v>134</v>
      </c>
      <c r="J31" s="125">
        <f t="shared" si="1"/>
        <v>-25738</v>
      </c>
      <c r="K31" s="18" t="s">
        <v>536</v>
      </c>
      <c r="L31" s="7"/>
    </row>
    <row r="32" spans="1:12" s="9" customFormat="1" ht="18.75" x14ac:dyDescent="0.3">
      <c r="A32" s="19">
        <v>46234</v>
      </c>
      <c r="B32" s="17">
        <v>1.01</v>
      </c>
      <c r="C32" s="17"/>
      <c r="D32" s="17">
        <f t="shared" si="0"/>
        <v>193.53000000000006</v>
      </c>
      <c r="E32" s="18" t="s">
        <v>522</v>
      </c>
      <c r="F32" s="7"/>
      <c r="G32" s="19">
        <v>46234</v>
      </c>
      <c r="H32" s="125"/>
      <c r="I32" s="125">
        <v>130</v>
      </c>
      <c r="J32" s="125">
        <f t="shared" si="1"/>
        <v>-25868</v>
      </c>
      <c r="K32" s="18" t="s">
        <v>522</v>
      </c>
      <c r="L32" s="7"/>
    </row>
    <row r="33" spans="1:12" s="9" customFormat="1" ht="18.75" x14ac:dyDescent="0.3">
      <c r="A33" s="19">
        <v>46234</v>
      </c>
      <c r="B33" s="17">
        <v>12.81</v>
      </c>
      <c r="C33" s="17"/>
      <c r="D33" s="17">
        <f t="shared" si="0"/>
        <v>206.34000000000006</v>
      </c>
      <c r="E33" s="18" t="s">
        <v>544</v>
      </c>
      <c r="F33" s="7"/>
      <c r="G33" s="19">
        <v>46234</v>
      </c>
      <c r="H33" s="125"/>
      <c r="I33" s="125">
        <v>1675</v>
      </c>
      <c r="J33" s="125">
        <f t="shared" si="1"/>
        <v>-27543</v>
      </c>
      <c r="K33" s="18" t="s">
        <v>544</v>
      </c>
      <c r="L33" s="7"/>
    </row>
    <row r="34" spans="1:12" s="9" customFormat="1" ht="18.75" x14ac:dyDescent="0.3">
      <c r="A34" s="19">
        <v>46238</v>
      </c>
      <c r="B34" s="17">
        <v>55.74</v>
      </c>
      <c r="C34" s="17"/>
      <c r="D34" s="17">
        <f t="shared" si="0"/>
        <v>262.08000000000004</v>
      </c>
      <c r="E34" s="18" t="s">
        <v>352</v>
      </c>
      <c r="F34" s="7"/>
      <c r="G34" s="19">
        <v>46238</v>
      </c>
      <c r="H34" s="125"/>
      <c r="I34" s="125">
        <v>7300</v>
      </c>
      <c r="J34" s="125">
        <f t="shared" si="1"/>
        <v>-34843</v>
      </c>
      <c r="K34" s="20" t="s">
        <v>352</v>
      </c>
      <c r="L34" s="7"/>
    </row>
    <row r="35" spans="1:12" s="9" customFormat="1" ht="18.75" x14ac:dyDescent="0.3">
      <c r="A35" s="19">
        <v>46238</v>
      </c>
      <c r="B35" s="17">
        <v>4.53</v>
      </c>
      <c r="C35" s="17"/>
      <c r="D35" s="17">
        <f t="shared" si="0"/>
        <v>266.61</v>
      </c>
      <c r="E35" s="18" t="s">
        <v>552</v>
      </c>
      <c r="F35" s="7"/>
      <c r="G35" s="19">
        <v>46238</v>
      </c>
      <c r="H35" s="125"/>
      <c r="I35" s="125">
        <v>590</v>
      </c>
      <c r="J35" s="125">
        <f t="shared" si="1"/>
        <v>-35433</v>
      </c>
      <c r="K35" s="20" t="s">
        <v>552</v>
      </c>
      <c r="L35" s="7"/>
    </row>
    <row r="36" spans="1:12" s="9" customFormat="1" ht="18.75" x14ac:dyDescent="0.3">
      <c r="A36" s="19">
        <v>46238</v>
      </c>
      <c r="B36" s="17">
        <v>143.63999999999999</v>
      </c>
      <c r="C36" s="17"/>
      <c r="D36" s="17">
        <f t="shared" si="0"/>
        <v>410.25</v>
      </c>
      <c r="E36" s="18" t="s">
        <v>554</v>
      </c>
      <c r="F36" s="7"/>
      <c r="G36" s="19">
        <v>46238</v>
      </c>
      <c r="H36" s="125"/>
      <c r="I36" s="125">
        <v>18665</v>
      </c>
      <c r="J36" s="125">
        <f t="shared" si="1"/>
        <v>-54098</v>
      </c>
      <c r="K36" s="18" t="s">
        <v>554</v>
      </c>
      <c r="L36" s="7"/>
    </row>
    <row r="37" spans="1:12" s="9" customFormat="1" ht="18.75" x14ac:dyDescent="0.3">
      <c r="A37" s="19"/>
      <c r="B37" s="17">
        <v>6.09</v>
      </c>
      <c r="C37" s="17"/>
      <c r="D37" s="17">
        <f t="shared" si="0"/>
        <v>416.34</v>
      </c>
      <c r="E37" s="18" t="s">
        <v>562</v>
      </c>
      <c r="F37" s="7"/>
      <c r="G37" s="19"/>
      <c r="H37" s="125"/>
      <c r="I37" s="125">
        <v>810</v>
      </c>
      <c r="J37" s="125">
        <f t="shared" si="1"/>
        <v>-54908</v>
      </c>
      <c r="K37" s="18" t="s">
        <v>562</v>
      </c>
      <c r="L37" s="7"/>
    </row>
    <row r="38" spans="1:12" s="9" customFormat="1" ht="18.75" x14ac:dyDescent="0.3">
      <c r="A38" s="19"/>
      <c r="B38" s="17">
        <v>5</v>
      </c>
      <c r="C38" s="17"/>
      <c r="D38" s="17">
        <f t="shared" si="0"/>
        <v>421.34</v>
      </c>
      <c r="E38" s="18" t="s">
        <v>562</v>
      </c>
      <c r="F38" s="7"/>
      <c r="G38" s="19"/>
      <c r="H38" s="125"/>
      <c r="I38" s="125">
        <v>645</v>
      </c>
      <c r="J38" s="125">
        <f t="shared" si="1"/>
        <v>-55553</v>
      </c>
      <c r="K38" s="18" t="s">
        <v>562</v>
      </c>
      <c r="L38" s="7"/>
    </row>
    <row r="39" spans="1:12" s="9" customFormat="1" ht="18.75" x14ac:dyDescent="0.3">
      <c r="A39" s="19"/>
      <c r="B39" s="17"/>
      <c r="C39" s="17">
        <v>1.73</v>
      </c>
      <c r="D39" s="17">
        <f t="shared" si="0"/>
        <v>419.60999999999996</v>
      </c>
      <c r="E39" s="18" t="s">
        <v>583</v>
      </c>
      <c r="F39" s="7"/>
      <c r="G39" s="19"/>
      <c r="H39" s="125">
        <v>240</v>
      </c>
      <c r="I39" s="125"/>
      <c r="J39" s="125">
        <f t="shared" si="1"/>
        <v>-55313</v>
      </c>
      <c r="K39" s="18" t="s">
        <v>583</v>
      </c>
      <c r="L39" s="7"/>
    </row>
    <row r="40" spans="1:12" s="9" customFormat="1" ht="18.75" x14ac:dyDescent="0.3">
      <c r="A40" s="19">
        <v>46245</v>
      </c>
      <c r="B40" s="17"/>
      <c r="C40" s="17">
        <v>93.3</v>
      </c>
      <c r="D40" s="17">
        <f t="shared" si="0"/>
        <v>326.30999999999995</v>
      </c>
      <c r="E40" s="18" t="s">
        <v>582</v>
      </c>
      <c r="F40" s="7"/>
      <c r="G40" s="19">
        <v>46245</v>
      </c>
      <c r="H40" s="125">
        <v>12900</v>
      </c>
      <c r="I40" s="125"/>
      <c r="J40" s="125">
        <f t="shared" si="1"/>
        <v>-42413</v>
      </c>
      <c r="K40" s="18" t="s">
        <v>582</v>
      </c>
      <c r="L40" s="7"/>
    </row>
    <row r="41" spans="1:12" s="9" customFormat="1" ht="18.75" x14ac:dyDescent="0.3">
      <c r="A41" s="19">
        <v>46245</v>
      </c>
      <c r="B41" s="17">
        <v>2.14</v>
      </c>
      <c r="C41" s="17"/>
      <c r="D41" s="17">
        <f t="shared" si="0"/>
        <v>328.44999999999993</v>
      </c>
      <c r="E41" s="20" t="s">
        <v>298</v>
      </c>
      <c r="F41" s="7"/>
      <c r="G41" s="19">
        <v>46246</v>
      </c>
      <c r="H41" s="125"/>
      <c r="I41" s="125">
        <v>305</v>
      </c>
      <c r="J41" s="125">
        <f t="shared" si="1"/>
        <v>-42718</v>
      </c>
      <c r="K41" s="20" t="s">
        <v>298</v>
      </c>
      <c r="L41" s="7"/>
    </row>
    <row r="42" spans="1:12" s="9" customFormat="1" ht="18.75" x14ac:dyDescent="0.3">
      <c r="A42" s="19">
        <v>46245</v>
      </c>
      <c r="B42" s="17">
        <v>10.35</v>
      </c>
      <c r="C42" s="17"/>
      <c r="D42" s="17">
        <f t="shared" si="0"/>
        <v>338.79999999999995</v>
      </c>
      <c r="E42" s="20" t="s">
        <v>298</v>
      </c>
      <c r="F42" s="7"/>
      <c r="G42" s="19">
        <v>46246</v>
      </c>
      <c r="H42" s="125"/>
      <c r="I42" s="125">
        <v>1323</v>
      </c>
      <c r="J42" s="125">
        <f t="shared" si="1"/>
        <v>-44041</v>
      </c>
      <c r="K42" s="20" t="s">
        <v>298</v>
      </c>
      <c r="L42" s="7"/>
    </row>
    <row r="43" spans="1:12" s="9" customFormat="1" ht="18.75" x14ac:dyDescent="0.3">
      <c r="A43" s="19">
        <v>46245</v>
      </c>
      <c r="B43" s="17">
        <v>66.430000000000007</v>
      </c>
      <c r="C43" s="17"/>
      <c r="D43" s="17">
        <f t="shared" si="0"/>
        <v>405.22999999999996</v>
      </c>
      <c r="E43" s="18" t="s">
        <v>584</v>
      </c>
      <c r="F43" s="7"/>
      <c r="G43" s="19">
        <v>46246</v>
      </c>
      <c r="H43" s="125"/>
      <c r="I43" s="125">
        <v>9075</v>
      </c>
      <c r="J43" s="125">
        <f t="shared" si="1"/>
        <v>-53116</v>
      </c>
      <c r="K43" s="18" t="s">
        <v>584</v>
      </c>
      <c r="L43" s="7"/>
    </row>
    <row r="44" spans="1:12" s="9" customFormat="1" ht="18.75" x14ac:dyDescent="0.3">
      <c r="A44" s="19">
        <v>46245</v>
      </c>
      <c r="B44" s="17">
        <v>11.6</v>
      </c>
      <c r="C44" s="17"/>
      <c r="D44" s="17">
        <f t="shared" si="0"/>
        <v>416.83</v>
      </c>
      <c r="E44" s="18" t="s">
        <v>588</v>
      </c>
      <c r="F44" s="7"/>
      <c r="G44" s="19">
        <v>46246</v>
      </c>
      <c r="H44" s="125"/>
      <c r="I44" s="125">
        <v>1625</v>
      </c>
      <c r="J44" s="125">
        <f t="shared" si="1"/>
        <v>-54741</v>
      </c>
      <c r="K44" s="18" t="s">
        <v>588</v>
      </c>
      <c r="L44" s="7"/>
    </row>
    <row r="45" spans="1:12" s="9" customFormat="1" ht="18.75" x14ac:dyDescent="0.3">
      <c r="A45" s="19">
        <v>46245</v>
      </c>
      <c r="B45" s="17">
        <v>35</v>
      </c>
      <c r="C45" s="17"/>
      <c r="D45" s="17">
        <f t="shared" si="0"/>
        <v>451.83</v>
      </c>
      <c r="E45" s="18" t="s">
        <v>589</v>
      </c>
      <c r="F45" s="7"/>
      <c r="G45" s="19">
        <v>46246</v>
      </c>
      <c r="H45" s="125"/>
      <c r="I45" s="125">
        <v>4885</v>
      </c>
      <c r="J45" s="125">
        <f t="shared" si="1"/>
        <v>-59626</v>
      </c>
      <c r="K45" s="18" t="s">
        <v>589</v>
      </c>
      <c r="L45" s="7"/>
    </row>
    <row r="46" spans="1:12" s="9" customFormat="1" ht="18.75" x14ac:dyDescent="0.3">
      <c r="A46" s="19">
        <v>46246</v>
      </c>
      <c r="B46" s="17"/>
      <c r="C46" s="17">
        <v>48.86</v>
      </c>
      <c r="D46" s="17">
        <f t="shared" si="0"/>
        <v>402.96999999999997</v>
      </c>
      <c r="E46" s="18" t="s">
        <v>289</v>
      </c>
      <c r="F46" s="7"/>
      <c r="G46" s="19">
        <v>46246</v>
      </c>
      <c r="H46" s="125">
        <v>6805</v>
      </c>
      <c r="I46" s="125"/>
      <c r="J46" s="125">
        <f t="shared" si="1"/>
        <v>-52821</v>
      </c>
      <c r="K46" s="20" t="s">
        <v>289</v>
      </c>
      <c r="L46" s="7"/>
    </row>
    <row r="47" spans="1:12" s="9" customFormat="1" ht="18.75" x14ac:dyDescent="0.3">
      <c r="A47" s="19">
        <v>46246</v>
      </c>
      <c r="B47" s="17"/>
      <c r="C47" s="17">
        <v>192.96</v>
      </c>
      <c r="D47" s="17">
        <f t="shared" si="0"/>
        <v>210.00999999999996</v>
      </c>
      <c r="E47" s="18" t="s">
        <v>326</v>
      </c>
      <c r="F47" s="7"/>
      <c r="G47" s="19">
        <v>46246</v>
      </c>
      <c r="H47" s="125">
        <v>25000</v>
      </c>
      <c r="I47" s="125"/>
      <c r="J47" s="125">
        <f t="shared" si="1"/>
        <v>-27821</v>
      </c>
      <c r="K47" s="20"/>
      <c r="L47" s="7"/>
    </row>
    <row r="48" spans="1:12" s="9" customFormat="1" ht="18.75" x14ac:dyDescent="0.3">
      <c r="A48" s="19">
        <v>46247</v>
      </c>
      <c r="B48" s="17">
        <v>2.69</v>
      </c>
      <c r="C48" s="17"/>
      <c r="D48" s="17">
        <f t="shared" si="0"/>
        <v>212.69999999999996</v>
      </c>
      <c r="E48" s="18" t="s">
        <v>544</v>
      </c>
      <c r="F48" s="7"/>
      <c r="G48" s="19">
        <v>46247</v>
      </c>
      <c r="H48" s="125"/>
      <c r="I48" s="125">
        <v>390</v>
      </c>
      <c r="J48" s="125">
        <f t="shared" si="1"/>
        <v>-28211</v>
      </c>
      <c r="K48" s="20" t="s">
        <v>522</v>
      </c>
      <c r="L48" s="7"/>
    </row>
    <row r="49" spans="1:12" s="9" customFormat="1" ht="18.75" x14ac:dyDescent="0.3">
      <c r="A49" s="19">
        <v>46247</v>
      </c>
      <c r="B49" s="17">
        <v>0.23</v>
      </c>
      <c r="C49" s="17"/>
      <c r="D49" s="17">
        <f t="shared" si="0"/>
        <v>212.92999999999995</v>
      </c>
      <c r="E49" s="18"/>
      <c r="F49" s="7"/>
      <c r="G49" s="19">
        <v>46247</v>
      </c>
      <c r="H49" s="125"/>
      <c r="I49" s="125">
        <v>30</v>
      </c>
      <c r="J49" s="125">
        <f t="shared" si="1"/>
        <v>-28241</v>
      </c>
      <c r="K49" s="20"/>
      <c r="L49" s="7"/>
    </row>
    <row r="50" spans="1:12" s="9" customFormat="1" ht="18.75" x14ac:dyDescent="0.3">
      <c r="A50" s="19">
        <v>46247</v>
      </c>
      <c r="B50" s="17">
        <v>5.51</v>
      </c>
      <c r="C50" s="17"/>
      <c r="D50" s="17">
        <f t="shared" si="0"/>
        <v>218.43999999999994</v>
      </c>
      <c r="E50" s="18"/>
      <c r="F50" s="7"/>
      <c r="G50" s="19">
        <v>46247</v>
      </c>
      <c r="H50" s="125"/>
      <c r="I50" s="125">
        <v>770</v>
      </c>
      <c r="J50" s="125">
        <f t="shared" si="1"/>
        <v>-29011</v>
      </c>
      <c r="K50" s="20"/>
      <c r="L50" s="7"/>
    </row>
    <row r="51" spans="1:12" s="9" customFormat="1" ht="18.75" x14ac:dyDescent="0.3">
      <c r="A51" s="19">
        <v>46248</v>
      </c>
      <c r="B51" s="17">
        <v>0.46</v>
      </c>
      <c r="C51" s="17"/>
      <c r="D51" s="17">
        <f t="shared" si="0"/>
        <v>218.89999999999995</v>
      </c>
      <c r="E51" s="18" t="s">
        <v>633</v>
      </c>
      <c r="F51" s="7"/>
      <c r="G51" s="19">
        <v>46248</v>
      </c>
      <c r="H51" s="125"/>
      <c r="I51" s="125">
        <v>65</v>
      </c>
      <c r="J51" s="125">
        <f t="shared" si="1"/>
        <v>-29076</v>
      </c>
      <c r="K51" s="18" t="s">
        <v>633</v>
      </c>
      <c r="L51" s="7"/>
    </row>
    <row r="52" spans="1:12" s="9" customFormat="1" ht="18.75" x14ac:dyDescent="0.3">
      <c r="A52" s="19">
        <v>46251</v>
      </c>
      <c r="B52" s="17">
        <v>13.98</v>
      </c>
      <c r="C52" s="17"/>
      <c r="D52" s="17">
        <f t="shared" si="0"/>
        <v>232.87999999999994</v>
      </c>
      <c r="E52" s="18" t="s">
        <v>298</v>
      </c>
      <c r="F52" s="7"/>
      <c r="G52" s="19">
        <v>46251</v>
      </c>
      <c r="H52" s="125"/>
      <c r="I52" s="125">
        <v>2045</v>
      </c>
      <c r="J52" s="125">
        <f t="shared" si="1"/>
        <v>-31121</v>
      </c>
      <c r="K52" s="20" t="s">
        <v>298</v>
      </c>
      <c r="L52" s="7"/>
    </row>
    <row r="53" spans="1:12" s="9" customFormat="1" ht="18.75" x14ac:dyDescent="0.3">
      <c r="A53" s="19">
        <v>46251</v>
      </c>
      <c r="B53" s="17">
        <v>1.73</v>
      </c>
      <c r="C53" s="17"/>
      <c r="D53" s="17">
        <f t="shared" si="0"/>
        <v>234.60999999999993</v>
      </c>
      <c r="E53" s="18" t="s">
        <v>522</v>
      </c>
      <c r="F53" s="7"/>
      <c r="G53" s="19">
        <v>46251</v>
      </c>
      <c r="H53" s="125"/>
      <c r="I53" s="125">
        <v>250</v>
      </c>
      <c r="J53" s="125">
        <f t="shared" si="1"/>
        <v>-31371</v>
      </c>
      <c r="K53" s="20" t="s">
        <v>522</v>
      </c>
      <c r="L53" s="7"/>
    </row>
    <row r="54" spans="1:12" s="9" customFormat="1" ht="18.75" x14ac:dyDescent="0.3">
      <c r="A54" s="19">
        <v>46252</v>
      </c>
      <c r="B54" s="17">
        <v>14.34</v>
      </c>
      <c r="C54" s="17"/>
      <c r="D54" s="17">
        <f t="shared" si="0"/>
        <v>248.94999999999993</v>
      </c>
      <c r="E54" s="18" t="s">
        <v>655</v>
      </c>
      <c r="F54" s="7"/>
      <c r="G54" s="19">
        <v>46252</v>
      </c>
      <c r="H54" s="125"/>
      <c r="I54" s="125">
        <v>2000</v>
      </c>
      <c r="J54" s="125">
        <f t="shared" si="1"/>
        <v>-33371</v>
      </c>
      <c r="K54" s="18" t="s">
        <v>655</v>
      </c>
      <c r="L54" s="7"/>
    </row>
    <row r="55" spans="1:12" s="9" customFormat="1" ht="18.75" x14ac:dyDescent="0.3">
      <c r="A55" s="19">
        <v>46252</v>
      </c>
      <c r="B55" s="17">
        <v>47.01</v>
      </c>
      <c r="C55" s="17"/>
      <c r="D55" s="17">
        <f t="shared" si="0"/>
        <v>295.95999999999992</v>
      </c>
      <c r="E55" s="18" t="s">
        <v>656</v>
      </c>
      <c r="F55" s="7"/>
      <c r="G55" s="19">
        <v>46252</v>
      </c>
      <c r="H55" s="125"/>
      <c r="I55" s="125">
        <v>6630</v>
      </c>
      <c r="J55" s="125">
        <f t="shared" si="1"/>
        <v>-40001</v>
      </c>
      <c r="K55" s="18" t="s">
        <v>656</v>
      </c>
      <c r="L55" s="7"/>
    </row>
    <row r="56" spans="1:12" s="9" customFormat="1" ht="18.75" x14ac:dyDescent="0.3">
      <c r="A56" s="19">
        <v>46252</v>
      </c>
      <c r="B56" s="17">
        <v>18.170000000000002</v>
      </c>
      <c r="C56" s="17"/>
      <c r="D56" s="17">
        <f t="shared" si="0"/>
        <v>314.12999999999994</v>
      </c>
      <c r="E56" s="18" t="s">
        <v>657</v>
      </c>
      <c r="F56" s="7"/>
      <c r="G56" s="19">
        <v>46252</v>
      </c>
      <c r="H56" s="125"/>
      <c r="I56" s="125">
        <v>2560</v>
      </c>
      <c r="J56" s="125">
        <f t="shared" si="1"/>
        <v>-42561</v>
      </c>
      <c r="K56" s="18" t="s">
        <v>657</v>
      </c>
      <c r="L56" s="7"/>
    </row>
    <row r="57" spans="1:12" s="9" customFormat="1" ht="18.75" x14ac:dyDescent="0.3">
      <c r="A57" s="19">
        <v>46253</v>
      </c>
      <c r="B57" s="17">
        <v>1.17</v>
      </c>
      <c r="C57" s="17"/>
      <c r="D57" s="17">
        <f t="shared" si="0"/>
        <v>315.29999999999995</v>
      </c>
      <c r="E57" s="18" t="s">
        <v>666</v>
      </c>
      <c r="F57" s="7"/>
      <c r="G57" s="19">
        <v>46253</v>
      </c>
      <c r="H57" s="125"/>
      <c r="I57" s="125">
        <v>170</v>
      </c>
      <c r="J57" s="125">
        <f t="shared" si="1"/>
        <v>-42731</v>
      </c>
      <c r="K57" s="18" t="s">
        <v>666</v>
      </c>
      <c r="L57" s="7"/>
    </row>
    <row r="58" spans="1:12" s="9" customFormat="1" ht="18.75" x14ac:dyDescent="0.3">
      <c r="A58" s="19">
        <v>46258</v>
      </c>
      <c r="B58" s="17">
        <v>1.82</v>
      </c>
      <c r="C58" s="17"/>
      <c r="D58" s="17">
        <f t="shared" si="0"/>
        <v>317.11999999999995</v>
      </c>
      <c r="E58" s="18" t="s">
        <v>298</v>
      </c>
      <c r="F58" s="7"/>
      <c r="G58" s="19">
        <v>46258</v>
      </c>
      <c r="H58" s="125"/>
      <c r="I58" s="125">
        <v>270</v>
      </c>
      <c r="J58" s="125">
        <f t="shared" si="1"/>
        <v>-43001</v>
      </c>
      <c r="K58" s="18" t="s">
        <v>298</v>
      </c>
      <c r="L58" s="7"/>
    </row>
    <row r="59" spans="1:12" s="9" customFormat="1" ht="18.75" x14ac:dyDescent="0.3">
      <c r="A59" s="19">
        <v>46259</v>
      </c>
      <c r="B59" s="17"/>
      <c r="C59" s="17">
        <v>4.16</v>
      </c>
      <c r="D59" s="17">
        <f t="shared" si="0"/>
        <v>312.95999999999992</v>
      </c>
      <c r="E59" s="18" t="s">
        <v>694</v>
      </c>
      <c r="F59" s="7"/>
      <c r="G59" s="19">
        <v>46259</v>
      </c>
      <c r="H59" s="125">
        <v>605</v>
      </c>
      <c r="I59" s="125"/>
      <c r="J59" s="125">
        <f t="shared" si="1"/>
        <v>-42396</v>
      </c>
      <c r="K59" s="18" t="s">
        <v>694</v>
      </c>
      <c r="L59" s="7"/>
    </row>
    <row r="60" spans="1:12" s="9" customFormat="1" ht="18.75" x14ac:dyDescent="0.3">
      <c r="A60" s="19">
        <v>46259</v>
      </c>
      <c r="B60" s="17"/>
      <c r="C60" s="17">
        <v>4.92</v>
      </c>
      <c r="D60" s="17">
        <f t="shared" si="0"/>
        <v>308.03999999999991</v>
      </c>
      <c r="E60" s="18" t="s">
        <v>699</v>
      </c>
      <c r="F60" s="7"/>
      <c r="G60" s="19">
        <v>46259</v>
      </c>
      <c r="H60" s="125">
        <v>725</v>
      </c>
      <c r="I60" s="125"/>
      <c r="J60" s="125">
        <f t="shared" si="1"/>
        <v>-41671</v>
      </c>
      <c r="K60" s="18" t="s">
        <v>699</v>
      </c>
      <c r="L60" s="7"/>
    </row>
    <row r="61" spans="1:12" s="9" customFormat="1" ht="18.75" x14ac:dyDescent="0.3">
      <c r="A61" s="19">
        <v>46262</v>
      </c>
      <c r="B61" s="17">
        <v>28.4</v>
      </c>
      <c r="C61" s="17"/>
      <c r="D61" s="17">
        <f t="shared" si="0"/>
        <v>336.43999999999988</v>
      </c>
      <c r="E61" s="18" t="s">
        <v>298</v>
      </c>
      <c r="F61" s="7"/>
      <c r="G61" s="19">
        <v>46262</v>
      </c>
      <c r="H61" s="125"/>
      <c r="I61" s="125">
        <v>4210</v>
      </c>
      <c r="J61" s="125">
        <f t="shared" si="1"/>
        <v>-45881</v>
      </c>
      <c r="K61" s="20" t="s">
        <v>298</v>
      </c>
      <c r="L61" s="7"/>
    </row>
    <row r="62" spans="1:12" s="9" customFormat="1" ht="18.75" x14ac:dyDescent="0.3">
      <c r="A62" s="19">
        <v>46262</v>
      </c>
      <c r="B62" s="17"/>
      <c r="C62" s="17">
        <v>31.1</v>
      </c>
      <c r="D62" s="17">
        <f t="shared" si="0"/>
        <v>305.33999999999986</v>
      </c>
      <c r="E62" s="18" t="s">
        <v>720</v>
      </c>
      <c r="F62" s="7"/>
      <c r="G62" s="19">
        <v>46262</v>
      </c>
      <c r="H62" s="125">
        <v>4535</v>
      </c>
      <c r="I62" s="125"/>
      <c r="J62" s="125">
        <f t="shared" si="1"/>
        <v>-41346</v>
      </c>
      <c r="K62" s="18" t="s">
        <v>720</v>
      </c>
      <c r="L62" s="7"/>
    </row>
    <row r="63" spans="1:12" s="9" customFormat="1" ht="18.75" x14ac:dyDescent="0.3">
      <c r="A63" s="19">
        <v>46262</v>
      </c>
      <c r="B63" s="17"/>
      <c r="C63" s="17">
        <v>31.1</v>
      </c>
      <c r="D63" s="17">
        <f t="shared" si="0"/>
        <v>274.23999999999984</v>
      </c>
      <c r="E63" s="18" t="s">
        <v>720</v>
      </c>
      <c r="F63" s="7"/>
      <c r="G63" s="19">
        <v>46262</v>
      </c>
      <c r="H63" s="125">
        <v>4540</v>
      </c>
      <c r="I63" s="125"/>
      <c r="J63" s="125">
        <f t="shared" si="1"/>
        <v>-36806</v>
      </c>
      <c r="K63" s="18" t="s">
        <v>720</v>
      </c>
      <c r="L63" s="7"/>
    </row>
    <row r="64" spans="1:12" s="9" customFormat="1" ht="18.75" x14ac:dyDescent="0.3">
      <c r="A64" s="19">
        <v>46265</v>
      </c>
      <c r="B64" s="17">
        <v>159.31</v>
      </c>
      <c r="C64" s="17"/>
      <c r="D64" s="17">
        <f t="shared" si="0"/>
        <v>433.54999999999984</v>
      </c>
      <c r="E64" s="18" t="s">
        <v>742</v>
      </c>
      <c r="F64" s="7"/>
      <c r="G64" s="19">
        <v>46265</v>
      </c>
      <c r="H64" s="125"/>
      <c r="I64" s="125">
        <v>23475</v>
      </c>
      <c r="J64" s="125">
        <f t="shared" si="1"/>
        <v>-60281</v>
      </c>
      <c r="K64" s="18" t="s">
        <v>742</v>
      </c>
      <c r="L64" s="7"/>
    </row>
    <row r="65" spans="1:12" s="9" customFormat="1" ht="18.75" x14ac:dyDescent="0.3">
      <c r="A65" s="19">
        <v>46267</v>
      </c>
      <c r="B65" s="17"/>
      <c r="C65" s="17">
        <v>0.54</v>
      </c>
      <c r="D65" s="17">
        <f t="shared" si="0"/>
        <v>433.00999999999982</v>
      </c>
      <c r="E65" s="18" t="s">
        <v>289</v>
      </c>
      <c r="F65" s="7"/>
      <c r="G65" s="19">
        <v>46267</v>
      </c>
      <c r="H65" s="125">
        <v>71</v>
      </c>
      <c r="I65" s="125"/>
      <c r="J65" s="125">
        <f t="shared" si="1"/>
        <v>-60210</v>
      </c>
      <c r="K65" s="18" t="s">
        <v>289</v>
      </c>
      <c r="L65" s="7"/>
    </row>
    <row r="66" spans="1:12" s="9" customFormat="1" ht="18.75" x14ac:dyDescent="0.3">
      <c r="A66" s="19">
        <v>46268</v>
      </c>
      <c r="B66" s="17">
        <v>10</v>
      </c>
      <c r="C66" s="17"/>
      <c r="D66" s="17">
        <f t="shared" si="0"/>
        <v>443.00999999999982</v>
      </c>
      <c r="E66" s="18" t="s">
        <v>522</v>
      </c>
      <c r="F66" s="7"/>
      <c r="G66" s="19">
        <v>46268</v>
      </c>
      <c r="H66" s="125"/>
      <c r="I66" s="125">
        <v>1400</v>
      </c>
      <c r="J66" s="125">
        <f t="shared" si="1"/>
        <v>-61610</v>
      </c>
      <c r="K66" s="20" t="s">
        <v>522</v>
      </c>
      <c r="L66" s="7"/>
    </row>
    <row r="67" spans="1:12" s="9" customFormat="1" ht="18.75" x14ac:dyDescent="0.3">
      <c r="A67" s="19">
        <v>46279</v>
      </c>
      <c r="B67" s="17">
        <v>4.09</v>
      </c>
      <c r="C67" s="17"/>
      <c r="D67" s="17">
        <f t="shared" si="0"/>
        <v>447.0999999999998</v>
      </c>
      <c r="E67" s="18" t="s">
        <v>811</v>
      </c>
      <c r="F67" s="7"/>
      <c r="G67" s="19">
        <v>46279</v>
      </c>
      <c r="H67" s="125"/>
      <c r="I67" s="125">
        <v>555</v>
      </c>
      <c r="J67" s="125">
        <f t="shared" si="1"/>
        <v>-62165</v>
      </c>
      <c r="K67" s="18" t="s">
        <v>811</v>
      </c>
      <c r="L67" s="7"/>
    </row>
    <row r="68" spans="1:12" s="9" customFormat="1" ht="18.75" x14ac:dyDescent="0.3">
      <c r="A68" s="19">
        <v>46279</v>
      </c>
      <c r="B68" s="17">
        <v>15</v>
      </c>
      <c r="C68" s="17"/>
      <c r="D68" s="17">
        <f t="shared" si="0"/>
        <v>462.0999999999998</v>
      </c>
      <c r="E68" s="18" t="s">
        <v>813</v>
      </c>
      <c r="F68" s="7"/>
      <c r="G68" s="19">
        <v>46279</v>
      </c>
      <c r="H68" s="125"/>
      <c r="I68" s="125">
        <v>2097</v>
      </c>
      <c r="J68" s="125">
        <f t="shared" si="1"/>
        <v>-64262</v>
      </c>
      <c r="K68" s="18" t="s">
        <v>813</v>
      </c>
      <c r="L68" s="7"/>
    </row>
    <row r="69" spans="1:12" s="9" customFormat="1" ht="18.75" x14ac:dyDescent="0.3">
      <c r="A69" s="19">
        <v>46280</v>
      </c>
      <c r="B69" s="17"/>
      <c r="C69" s="17">
        <v>0.31</v>
      </c>
      <c r="D69" s="17">
        <f t="shared" si="0"/>
        <v>461.78999999999979</v>
      </c>
      <c r="E69" s="18" t="s">
        <v>829</v>
      </c>
      <c r="F69" s="7"/>
      <c r="G69" s="19">
        <v>46280</v>
      </c>
      <c r="H69" s="125">
        <v>42</v>
      </c>
      <c r="I69" s="125"/>
      <c r="J69" s="125">
        <f t="shared" si="1"/>
        <v>-64220</v>
      </c>
      <c r="K69" s="18" t="s">
        <v>829</v>
      </c>
      <c r="L69" s="7"/>
    </row>
    <row r="70" spans="1:12" s="9" customFormat="1" ht="18.75" x14ac:dyDescent="0.3">
      <c r="A70" s="19">
        <v>46281</v>
      </c>
      <c r="B70" s="17">
        <v>17.97</v>
      </c>
      <c r="C70" s="17"/>
      <c r="D70" s="17">
        <f t="shared" si="0"/>
        <v>479.75999999999976</v>
      </c>
      <c r="E70" s="20" t="s">
        <v>839</v>
      </c>
      <c r="F70" s="7"/>
      <c r="G70" s="19">
        <v>46281</v>
      </c>
      <c r="H70" s="125"/>
      <c r="I70" s="125">
        <v>2463</v>
      </c>
      <c r="J70" s="125">
        <f t="shared" si="1"/>
        <v>-66683</v>
      </c>
      <c r="K70" s="20" t="s">
        <v>839</v>
      </c>
      <c r="L70" s="7"/>
    </row>
    <row r="71" spans="1:12" s="9" customFormat="1" ht="18.75" x14ac:dyDescent="0.3">
      <c r="A71" s="19">
        <v>46281</v>
      </c>
      <c r="B71" s="17">
        <v>31.71</v>
      </c>
      <c r="C71" s="17"/>
      <c r="D71" s="17">
        <f t="shared" ref="D71:D134" si="2">D70+B71-C71</f>
        <v>511.46999999999974</v>
      </c>
      <c r="E71" s="18" t="s">
        <v>845</v>
      </c>
      <c r="F71" s="7"/>
      <c r="G71" s="19">
        <v>46281</v>
      </c>
      <c r="H71" s="125"/>
      <c r="I71" s="125">
        <v>4417</v>
      </c>
      <c r="J71" s="125">
        <f t="shared" si="1"/>
        <v>-71100</v>
      </c>
      <c r="K71" s="18" t="s">
        <v>845</v>
      </c>
      <c r="L71" s="7"/>
    </row>
    <row r="72" spans="1:12" s="9" customFormat="1" ht="18.75" x14ac:dyDescent="0.3">
      <c r="A72" s="19">
        <v>46286</v>
      </c>
      <c r="B72" s="17">
        <v>21.1</v>
      </c>
      <c r="C72" s="17"/>
      <c r="D72" s="17">
        <f t="shared" si="2"/>
        <v>532.56999999999971</v>
      </c>
      <c r="E72" s="18" t="s">
        <v>882</v>
      </c>
      <c r="F72" s="7"/>
      <c r="G72" s="19">
        <v>46286</v>
      </c>
      <c r="H72" s="125"/>
      <c r="I72" s="125">
        <v>2985</v>
      </c>
      <c r="J72" s="125">
        <f t="shared" ref="J72:J135" si="3">J71+H72-I72</f>
        <v>-74085</v>
      </c>
      <c r="K72" s="18" t="s">
        <v>882</v>
      </c>
      <c r="L72" s="7"/>
    </row>
    <row r="73" spans="1:12" s="9" customFormat="1" ht="18.75" x14ac:dyDescent="0.3">
      <c r="A73" s="19">
        <v>46287</v>
      </c>
      <c r="B73" s="17">
        <v>18.98</v>
      </c>
      <c r="C73" s="17"/>
      <c r="D73" s="17">
        <f t="shared" si="2"/>
        <v>551.54999999999973</v>
      </c>
      <c r="E73" s="18" t="s">
        <v>922</v>
      </c>
      <c r="F73" s="7"/>
      <c r="G73" s="19">
        <v>46287</v>
      </c>
      <c r="H73" s="125"/>
      <c r="I73" s="125">
        <v>2749</v>
      </c>
      <c r="J73" s="125">
        <f t="shared" si="3"/>
        <v>-76834</v>
      </c>
      <c r="K73" s="18" t="s">
        <v>922</v>
      </c>
      <c r="L73" s="7"/>
    </row>
    <row r="74" spans="1:12" s="9" customFormat="1" ht="18.75" x14ac:dyDescent="0.3">
      <c r="A74" s="19">
        <v>46287</v>
      </c>
      <c r="B74" s="17">
        <v>7.53</v>
      </c>
      <c r="C74" s="17"/>
      <c r="D74" s="17">
        <f t="shared" si="2"/>
        <v>559.0799999999997</v>
      </c>
      <c r="E74" s="18" t="s">
        <v>923</v>
      </c>
      <c r="F74" s="7"/>
      <c r="G74" s="19">
        <v>46287</v>
      </c>
      <c r="H74" s="125"/>
      <c r="I74" s="125">
        <v>1000</v>
      </c>
      <c r="J74" s="125">
        <f t="shared" si="3"/>
        <v>-77834</v>
      </c>
      <c r="K74" s="18" t="s">
        <v>923</v>
      </c>
      <c r="L74" s="7"/>
    </row>
    <row r="75" spans="1:12" s="9" customFormat="1" ht="18.75" x14ac:dyDescent="0.3">
      <c r="A75" s="19"/>
      <c r="B75" s="17"/>
      <c r="C75" s="17"/>
      <c r="D75" s="17">
        <f t="shared" si="2"/>
        <v>559.0799999999997</v>
      </c>
      <c r="E75" s="18"/>
      <c r="F75" s="7"/>
      <c r="G75" s="19"/>
      <c r="H75" s="125"/>
      <c r="I75" s="125"/>
      <c r="J75" s="125">
        <f t="shared" si="3"/>
        <v>-77834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2"/>
        <v>559.0799999999997</v>
      </c>
      <c r="E76" s="18"/>
      <c r="F76" s="7"/>
      <c r="G76" s="19"/>
      <c r="H76" s="125"/>
      <c r="I76" s="125"/>
      <c r="J76" s="125">
        <f t="shared" si="3"/>
        <v>-77834</v>
      </c>
      <c r="K76" s="20"/>
      <c r="L76" s="7"/>
    </row>
    <row r="77" spans="1:12" s="9" customFormat="1" ht="18.75" x14ac:dyDescent="0.3">
      <c r="A77" s="19"/>
      <c r="B77" s="17"/>
      <c r="C77" s="17"/>
      <c r="D77" s="17">
        <f t="shared" si="2"/>
        <v>559.0799999999997</v>
      </c>
      <c r="E77" s="18"/>
      <c r="F77" s="7"/>
      <c r="G77" s="19"/>
      <c r="H77" s="125"/>
      <c r="I77" s="125"/>
      <c r="J77" s="125">
        <f t="shared" si="3"/>
        <v>-77834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2"/>
        <v>559.0799999999997</v>
      </c>
      <c r="E78" s="18"/>
      <c r="F78" s="7"/>
      <c r="G78" s="19"/>
      <c r="H78" s="125"/>
      <c r="I78" s="125"/>
      <c r="J78" s="125">
        <f t="shared" si="3"/>
        <v>-77834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2"/>
        <v>559.0799999999997</v>
      </c>
      <c r="E79" s="18"/>
      <c r="F79" s="7"/>
      <c r="G79" s="19"/>
      <c r="H79" s="125"/>
      <c r="I79" s="125"/>
      <c r="J79" s="125">
        <f t="shared" si="3"/>
        <v>-77834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2"/>
        <v>559.0799999999997</v>
      </c>
      <c r="E80" s="18"/>
      <c r="F80" s="7"/>
      <c r="G80" s="19"/>
      <c r="H80" s="125"/>
      <c r="I80" s="125"/>
      <c r="J80" s="125">
        <f t="shared" si="3"/>
        <v>-77834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2"/>
        <v>559.0799999999997</v>
      </c>
      <c r="E81" s="18"/>
      <c r="F81" s="7"/>
      <c r="G81" s="19"/>
      <c r="H81" s="125"/>
      <c r="I81" s="125"/>
      <c r="J81" s="125">
        <f t="shared" si="3"/>
        <v>-77834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2"/>
        <v>559.0799999999997</v>
      </c>
      <c r="E82" s="18"/>
      <c r="F82" s="7"/>
      <c r="G82" s="19"/>
      <c r="H82" s="125"/>
      <c r="I82" s="125"/>
      <c r="J82" s="125">
        <f t="shared" si="3"/>
        <v>-77834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2"/>
        <v>559.0799999999997</v>
      </c>
      <c r="E83" s="18"/>
      <c r="F83" s="7"/>
      <c r="G83" s="19"/>
      <c r="H83" s="125"/>
      <c r="I83" s="125"/>
      <c r="J83" s="125">
        <f t="shared" si="3"/>
        <v>-77834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2"/>
        <v>559.0799999999997</v>
      </c>
      <c r="E84" s="18"/>
      <c r="F84" s="7"/>
      <c r="G84" s="19"/>
      <c r="H84" s="125"/>
      <c r="I84" s="125"/>
      <c r="J84" s="125">
        <f t="shared" si="3"/>
        <v>-77834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2"/>
        <v>559.0799999999997</v>
      </c>
      <c r="E85" s="18"/>
      <c r="F85" s="7"/>
      <c r="G85" s="19"/>
      <c r="H85" s="125"/>
      <c r="I85" s="125"/>
      <c r="J85" s="125">
        <f t="shared" si="3"/>
        <v>-77834</v>
      </c>
      <c r="K85" s="20"/>
      <c r="L85" s="7"/>
    </row>
    <row r="86" spans="1:12" s="9" customFormat="1" ht="18.75" x14ac:dyDescent="0.3">
      <c r="A86" s="19"/>
      <c r="B86" s="17"/>
      <c r="C86" s="17"/>
      <c r="D86" s="17">
        <f t="shared" si="2"/>
        <v>559.0799999999997</v>
      </c>
      <c r="E86" s="18"/>
      <c r="F86" s="7"/>
      <c r="G86" s="19"/>
      <c r="H86" s="125"/>
      <c r="I86" s="125"/>
      <c r="J86" s="125">
        <f t="shared" si="3"/>
        <v>-77834</v>
      </c>
      <c r="K86" s="20"/>
      <c r="L86" s="7"/>
    </row>
    <row r="87" spans="1:12" s="9" customFormat="1" ht="18.75" x14ac:dyDescent="0.3">
      <c r="A87" s="19"/>
      <c r="B87" s="17"/>
      <c r="C87" s="17"/>
      <c r="D87" s="17">
        <f t="shared" si="2"/>
        <v>559.0799999999997</v>
      </c>
      <c r="E87" s="18"/>
      <c r="F87" s="7"/>
      <c r="G87" s="19"/>
      <c r="H87" s="125"/>
      <c r="I87" s="125"/>
      <c r="J87" s="125">
        <f t="shared" si="3"/>
        <v>-77834</v>
      </c>
      <c r="K87" s="20"/>
      <c r="L87" s="7"/>
    </row>
    <row r="88" spans="1:12" s="9" customFormat="1" ht="18.75" x14ac:dyDescent="0.3">
      <c r="A88" s="19"/>
      <c r="B88" s="17"/>
      <c r="C88" s="17"/>
      <c r="D88" s="17">
        <f t="shared" si="2"/>
        <v>559.0799999999997</v>
      </c>
      <c r="E88" s="18"/>
      <c r="F88" s="7"/>
      <c r="G88" s="19"/>
      <c r="H88" s="125"/>
      <c r="I88" s="125"/>
      <c r="J88" s="125">
        <f t="shared" si="3"/>
        <v>-77834</v>
      </c>
      <c r="K88" s="20"/>
      <c r="L88" s="7"/>
    </row>
    <row r="89" spans="1:12" s="9" customFormat="1" ht="18.75" x14ac:dyDescent="0.3">
      <c r="A89" s="19"/>
      <c r="B89" s="17"/>
      <c r="C89" s="17"/>
      <c r="D89" s="17">
        <f t="shared" si="2"/>
        <v>559.0799999999997</v>
      </c>
      <c r="E89" s="18"/>
      <c r="F89" s="7"/>
      <c r="G89" s="19"/>
      <c r="H89" s="125"/>
      <c r="I89" s="125"/>
      <c r="J89" s="125">
        <f t="shared" si="3"/>
        <v>-77834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2"/>
        <v>559.0799999999997</v>
      </c>
      <c r="E90" s="18"/>
      <c r="F90" s="7"/>
      <c r="G90" s="19"/>
      <c r="H90" s="125"/>
      <c r="I90" s="125"/>
      <c r="J90" s="125">
        <f t="shared" si="3"/>
        <v>-77834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2"/>
        <v>559.0799999999997</v>
      </c>
      <c r="E91" s="18"/>
      <c r="F91" s="7"/>
      <c r="G91" s="19"/>
      <c r="H91" s="125"/>
      <c r="I91" s="125"/>
      <c r="J91" s="125">
        <f t="shared" si="3"/>
        <v>-77834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2"/>
        <v>559.0799999999997</v>
      </c>
      <c r="E92" s="18"/>
      <c r="F92" s="7"/>
      <c r="G92" s="19"/>
      <c r="H92" s="125"/>
      <c r="I92" s="125"/>
      <c r="J92" s="125">
        <f t="shared" si="3"/>
        <v>-77834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2"/>
        <v>559.0799999999997</v>
      </c>
      <c r="E93" s="18"/>
      <c r="F93" s="7"/>
      <c r="G93" s="19"/>
      <c r="H93" s="126"/>
      <c r="I93" s="125"/>
      <c r="J93" s="125">
        <f t="shared" si="3"/>
        <v>-77834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2"/>
        <v>559.0799999999997</v>
      </c>
      <c r="E94" s="18"/>
      <c r="F94" s="7"/>
      <c r="G94" s="19"/>
      <c r="H94" s="125"/>
      <c r="I94" s="125"/>
      <c r="J94" s="125">
        <f t="shared" si="3"/>
        <v>-77834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2"/>
        <v>559.0799999999997</v>
      </c>
      <c r="E95" s="18"/>
      <c r="F95" s="7"/>
      <c r="G95" s="19"/>
      <c r="H95" s="125"/>
      <c r="I95" s="125"/>
      <c r="J95" s="125">
        <f t="shared" si="3"/>
        <v>-77834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2"/>
        <v>559.0799999999997</v>
      </c>
      <c r="E96" s="18"/>
      <c r="F96" s="7"/>
      <c r="G96" s="19"/>
      <c r="H96" s="125"/>
      <c r="I96" s="125"/>
      <c r="J96" s="125">
        <f t="shared" si="3"/>
        <v>-77834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2"/>
        <v>559.0799999999997</v>
      </c>
      <c r="E97" s="18"/>
      <c r="F97" s="7"/>
      <c r="G97" s="19"/>
      <c r="H97" s="125"/>
      <c r="I97" s="125"/>
      <c r="J97" s="125">
        <f t="shared" si="3"/>
        <v>-77834</v>
      </c>
      <c r="K97" s="18"/>
      <c r="L97" s="7"/>
    </row>
    <row r="98" spans="1:12" s="9" customFormat="1" ht="18.75" x14ac:dyDescent="0.3">
      <c r="A98" s="19"/>
      <c r="B98" s="17"/>
      <c r="C98" s="17"/>
      <c r="D98" s="17">
        <f t="shared" si="2"/>
        <v>559.0799999999997</v>
      </c>
      <c r="E98" s="18"/>
      <c r="F98" s="7"/>
      <c r="G98" s="19"/>
      <c r="H98" s="125"/>
      <c r="I98" s="125"/>
      <c r="J98" s="125">
        <f t="shared" si="3"/>
        <v>-77834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2"/>
        <v>559.0799999999997</v>
      </c>
      <c r="E99" s="18"/>
      <c r="F99" s="7"/>
      <c r="G99" s="19"/>
      <c r="H99" s="125"/>
      <c r="I99" s="125"/>
      <c r="J99" s="125">
        <f t="shared" si="3"/>
        <v>-77834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2"/>
        <v>559.0799999999997</v>
      </c>
      <c r="E100" s="18"/>
      <c r="F100" s="7"/>
      <c r="G100" s="19"/>
      <c r="H100" s="125"/>
      <c r="I100" s="125"/>
      <c r="J100" s="125">
        <f t="shared" si="3"/>
        <v>-77834</v>
      </c>
      <c r="K100" s="20"/>
      <c r="L100" s="7"/>
    </row>
    <row r="101" spans="1:12" s="9" customFormat="1" ht="18.75" x14ac:dyDescent="0.3">
      <c r="A101" s="19"/>
      <c r="B101" s="60"/>
      <c r="C101" s="17"/>
      <c r="D101" s="17">
        <f t="shared" si="2"/>
        <v>559.0799999999997</v>
      </c>
      <c r="E101" s="18"/>
      <c r="F101" s="7"/>
      <c r="G101" s="19"/>
      <c r="H101" s="125"/>
      <c r="I101" s="125"/>
      <c r="J101" s="125">
        <f t="shared" si="3"/>
        <v>-77834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2"/>
        <v>559.0799999999997</v>
      </c>
      <c r="E102" s="18"/>
      <c r="F102" s="7"/>
      <c r="G102" s="19"/>
      <c r="H102" s="125"/>
      <c r="I102" s="125"/>
      <c r="J102" s="125">
        <f t="shared" si="3"/>
        <v>-77834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2"/>
        <v>559.0799999999997</v>
      </c>
      <c r="E103" s="18"/>
      <c r="F103" s="7"/>
      <c r="G103" s="19"/>
      <c r="H103" s="125"/>
      <c r="I103" s="125"/>
      <c r="J103" s="125">
        <f t="shared" si="3"/>
        <v>-77834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2"/>
        <v>559.0799999999997</v>
      </c>
      <c r="E104" s="18"/>
      <c r="F104" s="7"/>
      <c r="G104" s="19"/>
      <c r="H104" s="125"/>
      <c r="I104" s="126"/>
      <c r="J104" s="125">
        <f t="shared" si="3"/>
        <v>-77834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2"/>
        <v>559.0799999999997</v>
      </c>
      <c r="E105" s="18"/>
      <c r="F105" s="7"/>
      <c r="G105" s="19"/>
      <c r="H105" s="125"/>
      <c r="I105" s="125"/>
      <c r="J105" s="125">
        <f t="shared" si="3"/>
        <v>-77834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2"/>
        <v>559.0799999999997</v>
      </c>
      <c r="E106" s="18"/>
      <c r="F106" s="7"/>
      <c r="G106" s="19"/>
      <c r="H106" s="125"/>
      <c r="I106" s="125"/>
      <c r="J106" s="125">
        <f t="shared" si="3"/>
        <v>-77834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2"/>
        <v>559.0799999999997</v>
      </c>
      <c r="E107" s="18"/>
      <c r="F107" s="7"/>
      <c r="G107" s="19"/>
      <c r="H107" s="125"/>
      <c r="I107" s="125"/>
      <c r="J107" s="125">
        <f t="shared" si="3"/>
        <v>-77834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2"/>
        <v>559.0799999999997</v>
      </c>
      <c r="E108" s="18"/>
      <c r="F108" s="7"/>
      <c r="G108" s="19"/>
      <c r="H108" s="125"/>
      <c r="I108" s="125"/>
      <c r="J108" s="125">
        <f t="shared" si="3"/>
        <v>-77834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2"/>
        <v>559.0799999999997</v>
      </c>
      <c r="E109" s="18"/>
      <c r="F109" s="7"/>
      <c r="G109" s="19"/>
      <c r="H109" s="125"/>
      <c r="I109" s="125"/>
      <c r="J109" s="125">
        <f>J108+H109-I109</f>
        <v>-77834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2"/>
        <v>559.0799999999997</v>
      </c>
      <c r="E110" s="18"/>
      <c r="F110" s="7"/>
      <c r="G110" s="19"/>
      <c r="H110" s="125"/>
      <c r="I110" s="125"/>
      <c r="J110" s="125">
        <f t="shared" si="3"/>
        <v>-77834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2"/>
        <v>559.0799999999997</v>
      </c>
      <c r="E111" s="18"/>
      <c r="F111" s="7"/>
      <c r="G111" s="19"/>
      <c r="H111" s="125"/>
      <c r="I111" s="125"/>
      <c r="J111" s="125">
        <f t="shared" si="3"/>
        <v>-77834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2"/>
        <v>559.0799999999997</v>
      </c>
      <c r="E112" s="18"/>
      <c r="F112" s="7"/>
      <c r="G112" s="19"/>
      <c r="H112" s="125"/>
      <c r="I112" s="125"/>
      <c r="J112" s="125">
        <f t="shared" si="3"/>
        <v>-77834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2"/>
        <v>559.0799999999997</v>
      </c>
      <c r="E113" s="18"/>
      <c r="F113" s="7"/>
      <c r="G113" s="19"/>
      <c r="H113" s="125"/>
      <c r="I113" s="125"/>
      <c r="J113" s="125">
        <f t="shared" si="3"/>
        <v>-77834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2"/>
        <v>559.0799999999997</v>
      </c>
      <c r="E114" s="18"/>
      <c r="F114" s="7"/>
      <c r="G114" s="19"/>
      <c r="H114" s="125"/>
      <c r="I114" s="125"/>
      <c r="J114" s="125">
        <f t="shared" si="3"/>
        <v>-77834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2"/>
        <v>559.0799999999997</v>
      </c>
      <c r="E115" s="18"/>
      <c r="F115" s="7"/>
      <c r="G115" s="19"/>
      <c r="H115" s="125"/>
      <c r="I115" s="125"/>
      <c r="J115" s="125">
        <f t="shared" si="3"/>
        <v>-77834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2"/>
        <v>559.0799999999997</v>
      </c>
      <c r="E116" s="18"/>
      <c r="F116" s="7"/>
      <c r="G116" s="19"/>
      <c r="H116" s="125"/>
      <c r="I116" s="125"/>
      <c r="J116" s="125">
        <f t="shared" si="3"/>
        <v>-77834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2"/>
        <v>559.0799999999997</v>
      </c>
      <c r="E117" s="18"/>
      <c r="F117" s="7"/>
      <c r="G117" s="19"/>
      <c r="H117" s="125"/>
      <c r="I117" s="125"/>
      <c r="J117" s="125">
        <f t="shared" si="3"/>
        <v>-77834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2"/>
        <v>559.0799999999997</v>
      </c>
      <c r="E118" s="18"/>
      <c r="F118" s="7"/>
      <c r="G118" s="19"/>
      <c r="H118" s="125"/>
      <c r="I118" s="125"/>
      <c r="J118" s="125">
        <f t="shared" si="3"/>
        <v>-77834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2"/>
        <v>559.0799999999997</v>
      </c>
      <c r="E119" s="18"/>
      <c r="F119" s="7"/>
      <c r="G119" s="19"/>
      <c r="H119" s="125"/>
      <c r="I119" s="125"/>
      <c r="J119" s="125">
        <f t="shared" si="3"/>
        <v>-77834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2"/>
        <v>559.0799999999997</v>
      </c>
      <c r="E120" s="18"/>
      <c r="F120" s="7"/>
      <c r="G120" s="19"/>
      <c r="H120" s="125"/>
      <c r="I120" s="125"/>
      <c r="J120" s="125">
        <f t="shared" si="3"/>
        <v>-77834</v>
      </c>
      <c r="K120" s="18"/>
      <c r="L120" s="7"/>
    </row>
    <row r="121" spans="1:12" s="9" customFormat="1" ht="18.75" x14ac:dyDescent="0.3">
      <c r="A121" s="19"/>
      <c r="B121" s="17"/>
      <c r="C121" s="17"/>
      <c r="D121" s="17">
        <f t="shared" si="2"/>
        <v>559.0799999999997</v>
      </c>
      <c r="E121" s="18"/>
      <c r="F121" s="7"/>
      <c r="G121" s="19"/>
      <c r="H121" s="125"/>
      <c r="I121" s="125"/>
      <c r="J121" s="125">
        <f t="shared" si="3"/>
        <v>-77834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2"/>
        <v>559.0799999999997</v>
      </c>
      <c r="E122" s="18"/>
      <c r="F122" s="7"/>
      <c r="G122" s="19"/>
      <c r="H122" s="125"/>
      <c r="I122" s="125"/>
      <c r="J122" s="125">
        <f t="shared" si="3"/>
        <v>-77834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2"/>
        <v>559.0799999999997</v>
      </c>
      <c r="E123" s="18"/>
      <c r="F123" s="7"/>
      <c r="G123" s="19"/>
      <c r="H123" s="125"/>
      <c r="I123" s="125"/>
      <c r="J123" s="125">
        <f t="shared" si="3"/>
        <v>-77834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2"/>
        <v>559.0799999999997</v>
      </c>
      <c r="E124" s="18"/>
      <c r="F124" s="7"/>
      <c r="G124" s="19"/>
      <c r="H124" s="125"/>
      <c r="I124" s="125"/>
      <c r="J124" s="125">
        <f t="shared" si="3"/>
        <v>-77834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2"/>
        <v>559.0799999999997</v>
      </c>
      <c r="E125" s="18"/>
      <c r="F125" s="7"/>
      <c r="G125" s="19"/>
      <c r="H125" s="125"/>
      <c r="I125" s="125"/>
      <c r="J125" s="125">
        <f t="shared" si="3"/>
        <v>-77834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2"/>
        <v>559.0799999999997</v>
      </c>
      <c r="E126" s="18"/>
      <c r="F126" s="7"/>
      <c r="G126" s="19"/>
      <c r="H126" s="125"/>
      <c r="I126" s="125"/>
      <c r="J126" s="125">
        <f t="shared" si="3"/>
        <v>-77834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2"/>
        <v>559.0799999999997</v>
      </c>
      <c r="E127" s="18"/>
      <c r="F127" s="7"/>
      <c r="G127" s="19"/>
      <c r="H127" s="125"/>
      <c r="I127" s="125"/>
      <c r="J127" s="125">
        <f t="shared" si="3"/>
        <v>-77834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2"/>
        <v>559.0799999999997</v>
      </c>
      <c r="E128" s="18"/>
      <c r="F128" s="7"/>
      <c r="G128" s="19"/>
      <c r="H128" s="125"/>
      <c r="I128" s="125"/>
      <c r="J128" s="125">
        <f t="shared" si="3"/>
        <v>-77834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2"/>
        <v>559.0799999999997</v>
      </c>
      <c r="E129" s="18"/>
      <c r="F129" s="7"/>
      <c r="G129" s="19"/>
      <c r="H129" s="125"/>
      <c r="I129" s="125"/>
      <c r="J129" s="125">
        <f t="shared" si="3"/>
        <v>-77834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2"/>
        <v>559.0799999999997</v>
      </c>
      <c r="E130" s="18"/>
      <c r="F130" s="7"/>
      <c r="G130" s="19"/>
      <c r="H130" s="125"/>
      <c r="I130" s="125"/>
      <c r="J130" s="125">
        <f t="shared" si="3"/>
        <v>-77834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2"/>
        <v>559.0799999999997</v>
      </c>
      <c r="E131" s="18"/>
      <c r="F131" s="7"/>
      <c r="G131" s="19"/>
      <c r="H131" s="125"/>
      <c r="I131" s="125"/>
      <c r="J131" s="125">
        <f t="shared" si="3"/>
        <v>-77834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2"/>
        <v>559.0799999999997</v>
      </c>
      <c r="E132" s="18"/>
      <c r="F132" s="7"/>
      <c r="G132" s="19"/>
      <c r="H132" s="125"/>
      <c r="I132" s="125"/>
      <c r="J132" s="125">
        <f t="shared" si="3"/>
        <v>-77834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2"/>
        <v>559.0799999999997</v>
      </c>
      <c r="E133" s="18"/>
      <c r="F133" s="7"/>
      <c r="G133" s="19"/>
      <c r="H133" s="125"/>
      <c r="I133" s="125"/>
      <c r="J133" s="125">
        <f t="shared" si="3"/>
        <v>-77834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2"/>
        <v>559.0799999999997</v>
      </c>
      <c r="E134" s="18"/>
      <c r="F134" s="7"/>
      <c r="G134" s="19"/>
      <c r="H134" s="125"/>
      <c r="I134" s="125"/>
      <c r="J134" s="125">
        <f t="shared" si="3"/>
        <v>-77834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ref="D135:D198" si="4">D134+B135-C135</f>
        <v>559.0799999999997</v>
      </c>
      <c r="E135" s="20" t="s">
        <v>290</v>
      </c>
      <c r="F135" s="7"/>
      <c r="G135" s="19"/>
      <c r="H135" s="125"/>
      <c r="I135" s="125"/>
      <c r="J135" s="125">
        <f t="shared" si="3"/>
        <v>-77834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si="4"/>
        <v>559.0799999999997</v>
      </c>
      <c r="E136" s="18" t="s">
        <v>291</v>
      </c>
      <c r="F136" s="7"/>
      <c r="G136" s="19"/>
      <c r="H136" s="125"/>
      <c r="I136" s="125"/>
      <c r="J136" s="125">
        <f t="shared" ref="J136:J199" si="5">J135+H136-I136</f>
        <v>-77834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si="4"/>
        <v>559.0799999999997</v>
      </c>
      <c r="E137" s="18" t="s">
        <v>292</v>
      </c>
      <c r="F137" s="7"/>
      <c r="G137" s="19"/>
      <c r="H137" s="125"/>
      <c r="I137" s="125"/>
      <c r="J137" s="125">
        <f t="shared" si="5"/>
        <v>-77834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4"/>
        <v>559.0799999999997</v>
      </c>
      <c r="E138" s="18"/>
      <c r="F138" s="7"/>
      <c r="G138" s="19"/>
      <c r="H138" s="125"/>
      <c r="I138" s="125"/>
      <c r="J138" s="125">
        <f t="shared" si="5"/>
        <v>-77834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4"/>
        <v>559.0799999999997</v>
      </c>
      <c r="E139" s="18"/>
      <c r="F139" s="7"/>
      <c r="G139" s="19"/>
      <c r="H139" s="125"/>
      <c r="I139" s="125"/>
      <c r="J139" s="125">
        <f t="shared" si="5"/>
        <v>-77834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4"/>
        <v>559.0799999999997</v>
      </c>
      <c r="E140" s="18"/>
      <c r="F140" s="7"/>
      <c r="G140" s="19"/>
      <c r="H140" s="125"/>
      <c r="I140" s="125"/>
      <c r="J140" s="125">
        <f t="shared" si="5"/>
        <v>-77834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4"/>
        <v>559.0799999999997</v>
      </c>
      <c r="E141" s="18"/>
      <c r="F141" s="7"/>
      <c r="G141" s="19"/>
      <c r="H141" s="125"/>
      <c r="I141" s="125"/>
      <c r="J141" s="125">
        <f t="shared" si="5"/>
        <v>-77834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4"/>
        <v>559.0799999999997</v>
      </c>
      <c r="E142" s="18"/>
      <c r="F142" s="7"/>
      <c r="G142" s="19"/>
      <c r="H142" s="125"/>
      <c r="I142" s="125"/>
      <c r="J142" s="125">
        <f t="shared" si="5"/>
        <v>-77834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4"/>
        <v>559.0799999999997</v>
      </c>
      <c r="E143" s="18"/>
      <c r="F143" s="7"/>
      <c r="G143" s="19"/>
      <c r="H143" s="125"/>
      <c r="I143" s="125"/>
      <c r="J143" s="125">
        <f t="shared" si="5"/>
        <v>-77834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4"/>
        <v>559.0799999999997</v>
      </c>
      <c r="E144" s="18"/>
      <c r="F144" s="7"/>
      <c r="G144" s="19"/>
      <c r="H144" s="125"/>
      <c r="I144" s="125"/>
      <c r="J144" s="125">
        <f t="shared" si="5"/>
        <v>-77834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4"/>
        <v>559.0799999999997</v>
      </c>
      <c r="E145" s="18"/>
      <c r="F145" s="7"/>
      <c r="G145" s="19"/>
      <c r="H145" s="125"/>
      <c r="I145" s="125"/>
      <c r="J145" s="125">
        <f t="shared" si="5"/>
        <v>-77834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4"/>
        <v>559.0799999999997</v>
      </c>
      <c r="E146" s="18"/>
      <c r="F146" s="7"/>
      <c r="G146" s="19"/>
      <c r="H146" s="125"/>
      <c r="I146" s="125"/>
      <c r="J146" s="125">
        <f t="shared" si="5"/>
        <v>-77834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4"/>
        <v>559.0799999999997</v>
      </c>
      <c r="E147" s="18"/>
      <c r="F147" s="7"/>
      <c r="G147" s="19"/>
      <c r="H147" s="125"/>
      <c r="I147" s="125"/>
      <c r="J147" s="125">
        <f t="shared" si="5"/>
        <v>-77834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4"/>
        <v>559.0799999999997</v>
      </c>
      <c r="E148" s="18"/>
      <c r="F148" s="7"/>
      <c r="G148" s="19"/>
      <c r="H148" s="125"/>
      <c r="I148" s="125"/>
      <c r="J148" s="125">
        <f t="shared" si="5"/>
        <v>-77834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4"/>
        <v>559.0799999999997</v>
      </c>
      <c r="E149" s="18"/>
      <c r="F149" s="7"/>
      <c r="G149" s="19"/>
      <c r="H149" s="125"/>
      <c r="I149" s="125"/>
      <c r="J149" s="125">
        <f t="shared" si="5"/>
        <v>-77834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4"/>
        <v>559.0799999999997</v>
      </c>
      <c r="E150" s="18"/>
      <c r="F150" s="7"/>
      <c r="G150" s="19"/>
      <c r="H150" s="125"/>
      <c r="I150" s="125"/>
      <c r="J150" s="125">
        <f t="shared" si="5"/>
        <v>-77834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4"/>
        <v>559.0799999999997</v>
      </c>
      <c r="E151" s="18"/>
      <c r="F151" s="7"/>
      <c r="G151" s="19"/>
      <c r="H151" s="125"/>
      <c r="I151" s="125"/>
      <c r="J151" s="125">
        <f t="shared" si="5"/>
        <v>-77834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4"/>
        <v>559.0799999999997</v>
      </c>
      <c r="E152" s="18"/>
      <c r="F152" s="7"/>
      <c r="G152" s="19"/>
      <c r="H152" s="125"/>
      <c r="I152" s="125"/>
      <c r="J152" s="125">
        <f t="shared" si="5"/>
        <v>-77834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4"/>
        <v>559.0799999999997</v>
      </c>
      <c r="E153" s="18"/>
      <c r="F153" s="7"/>
      <c r="G153" s="19"/>
      <c r="H153" s="125"/>
      <c r="I153" s="125"/>
      <c r="J153" s="125">
        <f t="shared" si="5"/>
        <v>-77834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4"/>
        <v>559.0799999999997</v>
      </c>
      <c r="E154" s="18"/>
      <c r="F154" s="7"/>
      <c r="G154" s="19"/>
      <c r="H154" s="125"/>
      <c r="I154" s="125"/>
      <c r="J154" s="125">
        <f t="shared" si="5"/>
        <v>-77834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4"/>
        <v>559.0799999999997</v>
      </c>
      <c r="E155" s="18"/>
      <c r="F155" s="7"/>
      <c r="G155" s="19"/>
      <c r="H155" s="125"/>
      <c r="I155" s="125"/>
      <c r="J155" s="125">
        <f t="shared" si="5"/>
        <v>-77834</v>
      </c>
      <c r="K155" s="20"/>
      <c r="L155" s="7"/>
    </row>
    <row r="156" spans="1:12" s="9" customFormat="1" ht="18.75" x14ac:dyDescent="0.3">
      <c r="A156" s="19"/>
      <c r="B156" s="60"/>
      <c r="C156" s="17"/>
      <c r="D156" s="17">
        <f t="shared" si="4"/>
        <v>559.0799999999997</v>
      </c>
      <c r="E156" s="18"/>
      <c r="F156" s="7"/>
      <c r="G156" s="19"/>
      <c r="H156" s="125"/>
      <c r="I156" s="125"/>
      <c r="J156" s="125">
        <f t="shared" si="5"/>
        <v>-77834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4"/>
        <v>559.0799999999997</v>
      </c>
      <c r="E157" s="18"/>
      <c r="F157" s="7"/>
      <c r="G157" s="19"/>
      <c r="H157" s="125"/>
      <c r="I157" s="125"/>
      <c r="J157" s="125">
        <f t="shared" si="5"/>
        <v>-77834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4"/>
        <v>559.0799999999997</v>
      </c>
      <c r="E158" s="18"/>
      <c r="F158" s="7"/>
      <c r="G158" s="19"/>
      <c r="H158" s="125"/>
      <c r="I158" s="125"/>
      <c r="J158" s="125">
        <f t="shared" si="5"/>
        <v>-77834</v>
      </c>
      <c r="K158" s="20"/>
      <c r="L158" s="7"/>
    </row>
    <row r="159" spans="1:12" s="9" customFormat="1" ht="18.75" x14ac:dyDescent="0.3">
      <c r="A159" s="19"/>
      <c r="B159" s="60"/>
      <c r="C159" s="17"/>
      <c r="D159" s="17">
        <f t="shared" si="4"/>
        <v>559.0799999999997</v>
      </c>
      <c r="E159" s="18"/>
      <c r="F159" s="7"/>
      <c r="G159" s="19"/>
      <c r="H159" s="125"/>
      <c r="I159" s="125"/>
      <c r="J159" s="125">
        <f t="shared" si="5"/>
        <v>-77834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4"/>
        <v>559.0799999999997</v>
      </c>
      <c r="E160" s="18"/>
      <c r="F160" s="7"/>
      <c r="G160" s="19"/>
      <c r="H160" s="125"/>
      <c r="I160" s="125"/>
      <c r="J160" s="125">
        <f t="shared" si="5"/>
        <v>-77834</v>
      </c>
      <c r="K160" s="20"/>
      <c r="L160" s="7"/>
    </row>
    <row r="161" spans="1:13" s="9" customFormat="1" ht="18.75" x14ac:dyDescent="0.3">
      <c r="A161" s="19"/>
      <c r="B161" s="17"/>
      <c r="C161" s="17"/>
      <c r="D161" s="17">
        <f t="shared" si="4"/>
        <v>559.0799999999997</v>
      </c>
      <c r="E161" s="18"/>
      <c r="F161" s="7"/>
      <c r="G161" s="19"/>
      <c r="H161" s="125"/>
      <c r="I161" s="125"/>
      <c r="J161" s="125">
        <f t="shared" si="5"/>
        <v>-77834</v>
      </c>
      <c r="K161" s="20"/>
      <c r="L161" s="7"/>
    </row>
    <row r="162" spans="1:13" s="9" customFormat="1" ht="18.75" x14ac:dyDescent="0.3">
      <c r="A162" s="19"/>
      <c r="B162" s="17"/>
      <c r="C162" s="17"/>
      <c r="D162" s="17">
        <f t="shared" si="4"/>
        <v>559.0799999999997</v>
      </c>
      <c r="E162" s="18"/>
      <c r="F162" s="7"/>
      <c r="G162" s="19"/>
      <c r="H162" s="125"/>
      <c r="I162" s="125"/>
      <c r="J162" s="125">
        <f t="shared" si="5"/>
        <v>-77834</v>
      </c>
      <c r="K162" s="123"/>
      <c r="L162" s="7"/>
    </row>
    <row r="163" spans="1:13" s="9" customFormat="1" ht="18.75" x14ac:dyDescent="0.3">
      <c r="A163" s="19"/>
      <c r="B163" s="17"/>
      <c r="C163" s="17"/>
      <c r="D163" s="17">
        <f t="shared" si="4"/>
        <v>559.0799999999997</v>
      </c>
      <c r="E163" s="18"/>
      <c r="F163" s="7"/>
      <c r="G163" s="19"/>
      <c r="H163" s="125"/>
      <c r="I163" s="125"/>
      <c r="J163" s="125">
        <f t="shared" si="5"/>
        <v>-77834</v>
      </c>
      <c r="K163" s="20"/>
      <c r="L163" s="7"/>
    </row>
    <row r="164" spans="1:13" s="9" customFormat="1" ht="18.75" x14ac:dyDescent="0.3">
      <c r="A164" s="19"/>
      <c r="B164" s="17"/>
      <c r="C164" s="17"/>
      <c r="D164" s="17">
        <f t="shared" si="4"/>
        <v>559.0799999999997</v>
      </c>
      <c r="E164" s="18"/>
      <c r="F164" s="7"/>
      <c r="G164" s="19"/>
      <c r="H164" s="125"/>
      <c r="I164" s="125"/>
      <c r="J164" s="125">
        <f t="shared" si="5"/>
        <v>-77834</v>
      </c>
      <c r="K164" s="20"/>
      <c r="L164" s="7"/>
    </row>
    <row r="165" spans="1:13" s="9" customFormat="1" ht="18.75" x14ac:dyDescent="0.3">
      <c r="A165" s="19"/>
      <c r="B165" s="17"/>
      <c r="C165" s="17"/>
      <c r="D165" s="17">
        <f t="shared" si="4"/>
        <v>559.0799999999997</v>
      </c>
      <c r="E165" s="18"/>
      <c r="F165" s="7"/>
      <c r="G165" s="19"/>
      <c r="H165" s="125"/>
      <c r="I165" s="125"/>
      <c r="J165" s="125">
        <f t="shared" si="5"/>
        <v>-77834</v>
      </c>
      <c r="K165" s="20"/>
      <c r="L165" s="7"/>
    </row>
    <row r="166" spans="1:13" s="9" customFormat="1" ht="18.75" x14ac:dyDescent="0.3">
      <c r="A166" s="19"/>
      <c r="B166" s="17"/>
      <c r="C166" s="17"/>
      <c r="D166" s="17">
        <f t="shared" si="4"/>
        <v>559.0799999999997</v>
      </c>
      <c r="E166" s="18"/>
      <c r="F166" s="7"/>
      <c r="G166" s="19"/>
      <c r="H166" s="125"/>
      <c r="I166" s="125"/>
      <c r="J166" s="125">
        <f t="shared" si="5"/>
        <v>-77834</v>
      </c>
      <c r="K166" s="123"/>
      <c r="L166" s="7"/>
    </row>
    <row r="167" spans="1:13" s="9" customFormat="1" ht="18.75" x14ac:dyDescent="0.3">
      <c r="A167" s="19"/>
      <c r="B167" s="17"/>
      <c r="C167" s="17"/>
      <c r="D167" s="17">
        <f t="shared" si="4"/>
        <v>559.0799999999997</v>
      </c>
      <c r="E167" s="18"/>
      <c r="F167" s="7"/>
      <c r="G167" s="19"/>
      <c r="H167" s="125"/>
      <c r="I167" s="125"/>
      <c r="J167" s="125">
        <f t="shared" si="5"/>
        <v>-77834</v>
      </c>
      <c r="K167" s="20"/>
      <c r="L167" s="7"/>
    </row>
    <row r="168" spans="1:13" s="9" customFormat="1" ht="18.75" x14ac:dyDescent="0.3">
      <c r="A168" s="19"/>
      <c r="B168" s="17"/>
      <c r="C168" s="17"/>
      <c r="D168" s="17">
        <f t="shared" si="4"/>
        <v>559.0799999999997</v>
      </c>
      <c r="E168" s="18"/>
      <c r="F168" s="7"/>
      <c r="G168" s="19"/>
      <c r="H168" s="125"/>
      <c r="I168" s="125"/>
      <c r="J168" s="125">
        <f t="shared" si="5"/>
        <v>-77834</v>
      </c>
      <c r="K168" s="20"/>
      <c r="L168" s="7"/>
    </row>
    <row r="169" spans="1:13" s="9" customFormat="1" ht="18.75" x14ac:dyDescent="0.3">
      <c r="A169" s="19"/>
      <c r="B169" s="17"/>
      <c r="C169" s="17"/>
      <c r="D169" s="17">
        <f t="shared" si="4"/>
        <v>559.0799999999997</v>
      </c>
      <c r="E169" s="18"/>
      <c r="F169" s="7"/>
      <c r="G169" s="19"/>
      <c r="H169" s="125"/>
      <c r="I169" s="125"/>
      <c r="J169" s="125">
        <f t="shared" si="5"/>
        <v>-77834</v>
      </c>
      <c r="K169" s="20"/>
      <c r="L169" s="7"/>
    </row>
    <row r="170" spans="1:13" s="9" customFormat="1" ht="18.75" x14ac:dyDescent="0.3">
      <c r="A170" s="19"/>
      <c r="B170" s="17"/>
      <c r="C170" s="17"/>
      <c r="D170" s="17">
        <f t="shared" si="4"/>
        <v>559.0799999999997</v>
      </c>
      <c r="E170" s="18"/>
      <c r="F170" s="7"/>
      <c r="G170" s="19"/>
      <c r="H170" s="125"/>
      <c r="I170" s="125"/>
      <c r="J170" s="125">
        <f t="shared" si="5"/>
        <v>-77834</v>
      </c>
      <c r="K170" s="20"/>
      <c r="L170" s="7"/>
    </row>
    <row r="171" spans="1:13" s="9" customFormat="1" ht="18.75" x14ac:dyDescent="0.3">
      <c r="A171" s="19"/>
      <c r="B171" s="17"/>
      <c r="C171" s="17"/>
      <c r="D171" s="17">
        <f t="shared" si="4"/>
        <v>559.0799999999997</v>
      </c>
      <c r="E171" s="18"/>
      <c r="F171" s="7"/>
      <c r="G171" s="19"/>
      <c r="H171" s="125"/>
      <c r="I171" s="125"/>
      <c r="J171" s="125">
        <f t="shared" si="5"/>
        <v>-77834</v>
      </c>
      <c r="K171" s="20"/>
      <c r="L171" s="7"/>
    </row>
    <row r="172" spans="1:13" s="9" customFormat="1" ht="18.75" x14ac:dyDescent="0.3">
      <c r="A172" s="19"/>
      <c r="B172" s="17"/>
      <c r="C172" s="17"/>
      <c r="D172" s="17">
        <f t="shared" si="4"/>
        <v>559.0799999999997</v>
      </c>
      <c r="E172" s="18"/>
      <c r="F172" s="7"/>
      <c r="G172" s="19"/>
      <c r="H172" s="125"/>
      <c r="I172" s="125"/>
      <c r="J172" s="125">
        <f t="shared" si="5"/>
        <v>-77834</v>
      </c>
      <c r="K172" s="20"/>
      <c r="L172" s="7"/>
    </row>
    <row r="173" spans="1:13" s="9" customFormat="1" ht="18.75" x14ac:dyDescent="0.3">
      <c r="A173" s="19"/>
      <c r="B173" s="17"/>
      <c r="C173" s="17"/>
      <c r="D173" s="17">
        <f t="shared" si="4"/>
        <v>559.0799999999997</v>
      </c>
      <c r="E173" s="18"/>
      <c r="F173" s="7"/>
      <c r="G173" s="19"/>
      <c r="H173" s="125"/>
      <c r="I173" s="125"/>
      <c r="J173" s="125">
        <f t="shared" si="5"/>
        <v>-77834</v>
      </c>
      <c r="K173" s="20"/>
      <c r="L173" s="7"/>
    </row>
    <row r="174" spans="1:13" s="9" customFormat="1" ht="18.75" x14ac:dyDescent="0.3">
      <c r="A174" s="19"/>
      <c r="B174" s="17"/>
      <c r="C174" s="17"/>
      <c r="D174" s="17">
        <f t="shared" si="4"/>
        <v>559.0799999999997</v>
      </c>
      <c r="E174" s="18"/>
      <c r="F174" s="7"/>
      <c r="G174" s="19"/>
      <c r="H174" s="125"/>
      <c r="I174" s="125"/>
      <c r="J174" s="125">
        <f t="shared" si="5"/>
        <v>-77834</v>
      </c>
      <c r="K174" s="20"/>
      <c r="L174" s="7"/>
    </row>
    <row r="175" spans="1:13" s="9" customFormat="1" ht="18.75" x14ac:dyDescent="0.3">
      <c r="A175" s="19"/>
      <c r="B175" s="17"/>
      <c r="C175" s="17"/>
      <c r="D175" s="17">
        <f t="shared" si="4"/>
        <v>559.0799999999997</v>
      </c>
      <c r="E175" s="18"/>
      <c r="F175" s="7"/>
      <c r="G175" s="19"/>
      <c r="H175" s="125"/>
      <c r="I175" s="125"/>
      <c r="J175" s="125">
        <f t="shared" si="5"/>
        <v>-77834</v>
      </c>
      <c r="K175" s="20"/>
      <c r="L175" s="7"/>
      <c r="M175" s="9">
        <f>4628*31.99</f>
        <v>148049.72</v>
      </c>
    </row>
    <row r="176" spans="1:13" s="9" customFormat="1" ht="18.75" x14ac:dyDescent="0.3">
      <c r="A176" s="19"/>
      <c r="B176" s="17"/>
      <c r="C176" s="17"/>
      <c r="D176" s="17">
        <f t="shared" si="4"/>
        <v>559.0799999999997</v>
      </c>
      <c r="E176" s="18"/>
      <c r="F176" s="7"/>
      <c r="G176" s="19"/>
      <c r="H176" s="125"/>
      <c r="I176" s="125"/>
      <c r="J176" s="125">
        <f t="shared" si="5"/>
        <v>-77834</v>
      </c>
      <c r="K176" s="20"/>
      <c r="L176" s="7"/>
      <c r="M176" s="9">
        <f>1050*148.05</f>
        <v>155452.5</v>
      </c>
    </row>
    <row r="177" spans="1:12" s="9" customFormat="1" ht="18.75" x14ac:dyDescent="0.3">
      <c r="A177" s="19"/>
      <c r="B177" s="17"/>
      <c r="C177" s="17"/>
      <c r="D177" s="17">
        <f t="shared" si="4"/>
        <v>559.0799999999997</v>
      </c>
      <c r="E177" s="18"/>
      <c r="F177" s="7"/>
      <c r="G177" s="19"/>
      <c r="H177" s="125"/>
      <c r="I177" s="125"/>
      <c r="J177" s="125">
        <f t="shared" si="5"/>
        <v>-77834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4"/>
        <v>559.0799999999997</v>
      </c>
      <c r="E178" s="18"/>
      <c r="F178" s="7"/>
      <c r="G178" s="19"/>
      <c r="H178" s="125"/>
      <c r="I178" s="125"/>
      <c r="J178" s="125">
        <f t="shared" si="5"/>
        <v>-77834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4"/>
        <v>559.0799999999997</v>
      </c>
      <c r="E179" s="18"/>
      <c r="F179" s="7"/>
      <c r="G179" s="19"/>
      <c r="H179" s="125"/>
      <c r="I179" s="125"/>
      <c r="J179" s="125">
        <f t="shared" si="5"/>
        <v>-77834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4"/>
        <v>559.0799999999997</v>
      </c>
      <c r="E180" s="18"/>
      <c r="F180" s="7"/>
      <c r="G180" s="19"/>
      <c r="H180" s="125"/>
      <c r="I180" s="125"/>
      <c r="J180" s="125">
        <f t="shared" si="5"/>
        <v>-77834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4"/>
        <v>559.0799999999997</v>
      </c>
      <c r="E181" s="18"/>
      <c r="F181" s="7"/>
      <c r="G181" s="19"/>
      <c r="H181" s="125"/>
      <c r="I181" s="125"/>
      <c r="J181" s="125">
        <f t="shared" si="5"/>
        <v>-77834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4"/>
        <v>559.0799999999997</v>
      </c>
      <c r="E182" s="18"/>
      <c r="F182" s="7"/>
      <c r="G182" s="19"/>
      <c r="H182" s="125"/>
      <c r="I182" s="125"/>
      <c r="J182" s="125">
        <f t="shared" si="5"/>
        <v>-77834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4"/>
        <v>559.0799999999997</v>
      </c>
      <c r="E183" s="18"/>
      <c r="F183" s="7"/>
      <c r="G183" s="19"/>
      <c r="H183" s="125"/>
      <c r="I183" s="125"/>
      <c r="J183" s="125">
        <f t="shared" si="5"/>
        <v>-77834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4"/>
        <v>559.0799999999997</v>
      </c>
      <c r="E184" s="18"/>
      <c r="F184" s="7"/>
      <c r="G184" s="19"/>
      <c r="H184" s="125"/>
      <c r="I184" s="125"/>
      <c r="J184" s="125">
        <f t="shared" si="5"/>
        <v>-77834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4"/>
        <v>559.0799999999997</v>
      </c>
      <c r="E185" s="18"/>
      <c r="F185" s="7"/>
      <c r="G185" s="19"/>
      <c r="H185" s="125"/>
      <c r="I185" s="125"/>
      <c r="J185" s="125">
        <f t="shared" si="5"/>
        <v>-77834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4"/>
        <v>559.0799999999997</v>
      </c>
      <c r="E186" s="18" t="s">
        <v>293</v>
      </c>
      <c r="F186" s="7"/>
      <c r="G186" s="19"/>
      <c r="H186" s="125"/>
      <c r="I186" s="125"/>
      <c r="J186" s="125">
        <f t="shared" si="5"/>
        <v>-77834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4"/>
        <v>559.0799999999997</v>
      </c>
      <c r="E187" s="18"/>
      <c r="F187" s="7"/>
      <c r="G187" s="19"/>
      <c r="H187" s="125"/>
      <c r="I187" s="125"/>
      <c r="J187" s="125">
        <f t="shared" si="5"/>
        <v>-77834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4"/>
        <v>559.0799999999997</v>
      </c>
      <c r="E188" s="18" t="s">
        <v>172</v>
      </c>
      <c r="F188" s="7"/>
      <c r="G188" s="19"/>
      <c r="H188" s="125"/>
      <c r="I188" s="125"/>
      <c r="J188" s="125">
        <f t="shared" si="5"/>
        <v>-77834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4"/>
        <v>559.0799999999997</v>
      </c>
      <c r="E189" s="18"/>
      <c r="F189" s="7"/>
      <c r="G189" s="19"/>
      <c r="H189" s="125"/>
      <c r="I189" s="125"/>
      <c r="J189" s="125">
        <f t="shared" si="5"/>
        <v>-77834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4"/>
        <v>559.0799999999997</v>
      </c>
      <c r="E190" s="18"/>
      <c r="F190" s="7"/>
      <c r="G190" s="19"/>
      <c r="H190" s="125"/>
      <c r="I190" s="125"/>
      <c r="J190" s="125">
        <f t="shared" si="5"/>
        <v>-77834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4"/>
        <v>559.0799999999997</v>
      </c>
      <c r="E191" s="18"/>
      <c r="F191" s="7"/>
      <c r="G191" s="19"/>
      <c r="H191" s="125"/>
      <c r="I191" s="125"/>
      <c r="J191" s="125">
        <f t="shared" si="5"/>
        <v>-77834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4"/>
        <v>559.0799999999997</v>
      </c>
      <c r="E192" s="18"/>
      <c r="F192" s="7"/>
      <c r="G192" s="19"/>
      <c r="H192" s="125"/>
      <c r="I192" s="125"/>
      <c r="J192" s="125">
        <f t="shared" si="5"/>
        <v>-77834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4"/>
        <v>559.0799999999997</v>
      </c>
      <c r="E193" s="18"/>
      <c r="F193" s="7"/>
      <c r="G193" s="19"/>
      <c r="H193" s="125"/>
      <c r="I193" s="125"/>
      <c r="J193" s="125">
        <f t="shared" si="5"/>
        <v>-77834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4"/>
        <v>559.0799999999997</v>
      </c>
      <c r="E194" s="18"/>
      <c r="F194" s="7"/>
      <c r="G194" s="19"/>
      <c r="H194" s="125"/>
      <c r="I194" s="125"/>
      <c r="J194" s="125">
        <f t="shared" si="5"/>
        <v>-77834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4"/>
        <v>559.0799999999997</v>
      </c>
      <c r="E195" s="18"/>
      <c r="F195" s="7"/>
      <c r="G195" s="19"/>
      <c r="H195" s="125"/>
      <c r="I195" s="125"/>
      <c r="J195" s="125">
        <f t="shared" si="5"/>
        <v>-77834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4"/>
        <v>559.0799999999997</v>
      </c>
      <c r="E196" s="18"/>
      <c r="F196" s="7"/>
      <c r="G196" s="19"/>
      <c r="H196" s="125"/>
      <c r="I196" s="125"/>
      <c r="J196" s="125">
        <f t="shared" si="5"/>
        <v>-77834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4"/>
        <v>559.0799999999997</v>
      </c>
      <c r="E197" s="18"/>
      <c r="F197" s="7"/>
      <c r="G197" s="19"/>
      <c r="H197" s="125"/>
      <c r="I197" s="125"/>
      <c r="J197" s="125">
        <f t="shared" si="5"/>
        <v>-77834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4"/>
        <v>559.0799999999997</v>
      </c>
      <c r="E198" s="18"/>
      <c r="F198" s="7"/>
      <c r="G198" s="19"/>
      <c r="H198" s="125"/>
      <c r="I198" s="125"/>
      <c r="J198" s="125">
        <f t="shared" si="5"/>
        <v>-77834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ref="D199:D262" si="6">D198+B199-C199</f>
        <v>559.0799999999997</v>
      </c>
      <c r="E199" s="18"/>
      <c r="F199" s="7"/>
      <c r="G199" s="19"/>
      <c r="H199" s="125"/>
      <c r="I199" s="125"/>
      <c r="J199" s="125">
        <f t="shared" si="5"/>
        <v>-77834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si="6"/>
        <v>559.0799999999997</v>
      </c>
      <c r="E200" s="18"/>
      <c r="F200" s="7"/>
      <c r="G200" s="19"/>
      <c r="H200" s="125"/>
      <c r="I200" s="125"/>
      <c r="J200" s="125">
        <f t="shared" ref="J200:J263" si="7">J199+H200-I200</f>
        <v>-77834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si="6"/>
        <v>559.0799999999997</v>
      </c>
      <c r="E201" s="18"/>
      <c r="F201" s="7"/>
      <c r="G201" s="19"/>
      <c r="H201" s="125"/>
      <c r="I201" s="125"/>
      <c r="J201" s="125">
        <f t="shared" si="7"/>
        <v>-77834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6"/>
        <v>559.0799999999997</v>
      </c>
      <c r="E202" s="18"/>
      <c r="F202" s="7"/>
      <c r="G202" s="19"/>
      <c r="H202" s="125"/>
      <c r="I202" s="125"/>
      <c r="J202" s="125">
        <f t="shared" si="7"/>
        <v>-77834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6"/>
        <v>559.0799999999997</v>
      </c>
      <c r="E203" s="18"/>
      <c r="F203" s="7"/>
      <c r="G203" s="19"/>
      <c r="H203" s="125"/>
      <c r="I203" s="125"/>
      <c r="J203" s="125">
        <f t="shared" si="7"/>
        <v>-77834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6"/>
        <v>559.0799999999997</v>
      </c>
      <c r="E204" s="18"/>
      <c r="F204" s="7"/>
      <c r="G204" s="19"/>
      <c r="H204" s="125"/>
      <c r="I204" s="125"/>
      <c r="J204" s="125">
        <f t="shared" si="7"/>
        <v>-77834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6"/>
        <v>559.0799999999997</v>
      </c>
      <c r="E205" s="18"/>
      <c r="F205" s="7"/>
      <c r="G205" s="19"/>
      <c r="H205" s="125"/>
      <c r="I205" s="125"/>
      <c r="J205" s="125">
        <f t="shared" si="7"/>
        <v>-77834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6"/>
        <v>559.0799999999997</v>
      </c>
      <c r="E206" s="18"/>
      <c r="F206" s="7"/>
      <c r="G206" s="19"/>
      <c r="H206" s="125"/>
      <c r="I206" s="125"/>
      <c r="J206" s="125">
        <f t="shared" si="7"/>
        <v>-77834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6"/>
        <v>559.0799999999997</v>
      </c>
      <c r="E207" s="18"/>
      <c r="F207" s="7"/>
      <c r="G207" s="19"/>
      <c r="H207" s="125"/>
      <c r="I207" s="125"/>
      <c r="J207" s="125">
        <f t="shared" si="7"/>
        <v>-77834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6"/>
        <v>559.0799999999997</v>
      </c>
      <c r="E208" s="18"/>
      <c r="F208" s="7"/>
      <c r="G208" s="19"/>
      <c r="H208" s="125"/>
      <c r="I208" s="125"/>
      <c r="J208" s="125">
        <f t="shared" si="7"/>
        <v>-77834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6"/>
        <v>559.0799999999997</v>
      </c>
      <c r="E209" s="18"/>
      <c r="F209" s="7"/>
      <c r="G209" s="19"/>
      <c r="H209" s="125"/>
      <c r="I209" s="125"/>
      <c r="J209" s="125">
        <f t="shared" si="7"/>
        <v>-77834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6"/>
        <v>559.0799999999997</v>
      </c>
      <c r="E210" s="18"/>
      <c r="F210" s="7"/>
      <c r="G210" s="19"/>
      <c r="H210" s="125"/>
      <c r="I210" s="125"/>
      <c r="J210" s="125">
        <f t="shared" si="7"/>
        <v>-77834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6"/>
        <v>559.0799999999997</v>
      </c>
      <c r="E211" s="18"/>
      <c r="F211" s="7"/>
      <c r="G211" s="19"/>
      <c r="H211" s="125"/>
      <c r="I211" s="125"/>
      <c r="J211" s="125">
        <f t="shared" si="7"/>
        <v>-77834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6"/>
        <v>559.0799999999997</v>
      </c>
      <c r="E212" s="18"/>
      <c r="F212" s="7"/>
      <c r="G212" s="19"/>
      <c r="H212" s="125"/>
      <c r="I212" s="125"/>
      <c r="J212" s="125">
        <f t="shared" si="7"/>
        <v>-77834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6"/>
        <v>559.0799999999997</v>
      </c>
      <c r="E213" s="18"/>
      <c r="F213" s="7"/>
      <c r="G213" s="19"/>
      <c r="H213" s="125"/>
      <c r="I213" s="125"/>
      <c r="J213" s="125">
        <f t="shared" si="7"/>
        <v>-77834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6"/>
        <v>559.0799999999997</v>
      </c>
      <c r="E214" s="18"/>
      <c r="F214" s="7"/>
      <c r="G214" s="19"/>
      <c r="H214" s="125"/>
      <c r="I214" s="125"/>
      <c r="J214" s="125">
        <f t="shared" si="7"/>
        <v>-77834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6"/>
        <v>559.0799999999997</v>
      </c>
      <c r="E215" s="18"/>
      <c r="F215" s="7"/>
      <c r="G215" s="19"/>
      <c r="H215" s="125"/>
      <c r="I215" s="125"/>
      <c r="J215" s="125">
        <f t="shared" si="7"/>
        <v>-77834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6"/>
        <v>559.0799999999997</v>
      </c>
      <c r="E216" s="18"/>
      <c r="F216" s="7"/>
      <c r="G216" s="19"/>
      <c r="H216" s="125"/>
      <c r="I216" s="125"/>
      <c r="J216" s="125">
        <f t="shared" si="7"/>
        <v>-77834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6"/>
        <v>559.0799999999997</v>
      </c>
      <c r="E217" s="18"/>
      <c r="F217" s="7"/>
      <c r="G217" s="19"/>
      <c r="H217" s="125"/>
      <c r="I217" s="125"/>
      <c r="J217" s="125">
        <f t="shared" si="7"/>
        <v>-77834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6"/>
        <v>559.0799999999997</v>
      </c>
      <c r="E218" s="18"/>
      <c r="F218" s="7"/>
      <c r="G218" s="19"/>
      <c r="H218" s="125"/>
      <c r="I218" s="125"/>
      <c r="J218" s="125">
        <f t="shared" si="7"/>
        <v>-77834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6"/>
        <v>559.0799999999997</v>
      </c>
      <c r="E219" s="18"/>
      <c r="F219" s="7"/>
      <c r="G219" s="19"/>
      <c r="H219" s="125"/>
      <c r="I219" s="125"/>
      <c r="J219" s="125">
        <f t="shared" si="7"/>
        <v>-77834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6"/>
        <v>559.0799999999997</v>
      </c>
      <c r="E220" s="18"/>
      <c r="F220" s="7"/>
      <c r="G220" s="19"/>
      <c r="H220" s="125"/>
      <c r="I220" s="125"/>
      <c r="J220" s="125">
        <f t="shared" si="7"/>
        <v>-77834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6"/>
        <v>559.0799999999997</v>
      </c>
      <c r="E221" s="18"/>
      <c r="F221" s="7"/>
      <c r="G221" s="19"/>
      <c r="H221" s="125"/>
      <c r="I221" s="125"/>
      <c r="J221" s="125">
        <f t="shared" si="7"/>
        <v>-77834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6"/>
        <v>559.0799999999997</v>
      </c>
      <c r="E222" s="18"/>
      <c r="F222" s="7"/>
      <c r="G222" s="19"/>
      <c r="H222" s="125"/>
      <c r="I222" s="125"/>
      <c r="J222" s="125">
        <f t="shared" si="7"/>
        <v>-77834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6"/>
        <v>559.0799999999997</v>
      </c>
      <c r="E223" s="18"/>
      <c r="F223" s="7"/>
      <c r="G223" s="19"/>
      <c r="H223" s="125"/>
      <c r="I223" s="125"/>
      <c r="J223" s="125">
        <f t="shared" si="7"/>
        <v>-77834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6"/>
        <v>559.0799999999997</v>
      </c>
      <c r="E224" s="18"/>
      <c r="F224" s="7"/>
      <c r="G224" s="19"/>
      <c r="H224" s="125"/>
      <c r="I224" s="125"/>
      <c r="J224" s="125">
        <f t="shared" si="7"/>
        <v>-77834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6"/>
        <v>559.0799999999997</v>
      </c>
      <c r="E225" s="18"/>
      <c r="F225" s="7"/>
      <c r="G225" s="19"/>
      <c r="H225" s="125"/>
      <c r="I225" s="125"/>
      <c r="J225" s="125">
        <f t="shared" si="7"/>
        <v>-77834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6"/>
        <v>559.0799999999997</v>
      </c>
      <c r="E226" s="18"/>
      <c r="F226" s="7"/>
      <c r="G226" s="19"/>
      <c r="H226" s="125"/>
      <c r="I226" s="125"/>
      <c r="J226" s="125">
        <f t="shared" si="7"/>
        <v>-77834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6"/>
        <v>559.0799999999997</v>
      </c>
      <c r="E227" s="18"/>
      <c r="F227" s="7"/>
      <c r="G227" s="19"/>
      <c r="H227" s="125"/>
      <c r="I227" s="125"/>
      <c r="J227" s="125">
        <f t="shared" si="7"/>
        <v>-77834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6"/>
        <v>559.0799999999997</v>
      </c>
      <c r="E228" s="18"/>
      <c r="F228" s="7"/>
      <c r="G228" s="19"/>
      <c r="H228" s="125"/>
      <c r="I228" s="125"/>
      <c r="J228" s="125">
        <f t="shared" si="7"/>
        <v>-77834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6"/>
        <v>559.0799999999997</v>
      </c>
      <c r="E229" s="18"/>
      <c r="F229" s="7"/>
      <c r="G229" s="19"/>
      <c r="H229" s="125"/>
      <c r="I229" s="125"/>
      <c r="J229" s="125">
        <f t="shared" si="7"/>
        <v>-77834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6"/>
        <v>559.0799999999997</v>
      </c>
      <c r="E230" s="18"/>
      <c r="F230" s="7"/>
      <c r="G230" s="19"/>
      <c r="H230" s="125"/>
      <c r="I230" s="125"/>
      <c r="J230" s="125">
        <f t="shared" si="7"/>
        <v>-77834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6"/>
        <v>559.0799999999997</v>
      </c>
      <c r="E231" s="18"/>
      <c r="F231" s="7"/>
      <c r="G231" s="19"/>
      <c r="H231" s="125"/>
      <c r="I231" s="125"/>
      <c r="J231" s="125">
        <f t="shared" si="7"/>
        <v>-77834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6"/>
        <v>559.0799999999997</v>
      </c>
      <c r="E232" s="18"/>
      <c r="F232" s="7"/>
      <c r="G232" s="19"/>
      <c r="H232" s="125"/>
      <c r="I232" s="125"/>
      <c r="J232" s="125">
        <f t="shared" si="7"/>
        <v>-77834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6"/>
        <v>559.0799999999997</v>
      </c>
      <c r="E233" s="18"/>
      <c r="F233" s="7"/>
      <c r="G233" s="19"/>
      <c r="H233" s="125"/>
      <c r="I233" s="125"/>
      <c r="J233" s="125">
        <f t="shared" si="7"/>
        <v>-77834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6"/>
        <v>559.0799999999997</v>
      </c>
      <c r="E234" s="18"/>
      <c r="F234" s="7"/>
      <c r="G234" s="19"/>
      <c r="H234" s="125"/>
      <c r="I234" s="125"/>
      <c r="J234" s="125">
        <f t="shared" si="7"/>
        <v>-77834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6"/>
        <v>559.0799999999997</v>
      </c>
      <c r="E235" s="18"/>
      <c r="F235" s="7"/>
      <c r="G235" s="19"/>
      <c r="H235" s="125"/>
      <c r="I235" s="125"/>
      <c r="J235" s="125">
        <f t="shared" si="7"/>
        <v>-77834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6"/>
        <v>559.0799999999997</v>
      </c>
      <c r="E236" s="18"/>
      <c r="F236" s="7"/>
      <c r="G236" s="19"/>
      <c r="H236" s="125"/>
      <c r="I236" s="125"/>
      <c r="J236" s="125">
        <f t="shared" si="7"/>
        <v>-77834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6"/>
        <v>559.0799999999997</v>
      </c>
      <c r="E237" s="18"/>
      <c r="F237" s="7"/>
      <c r="G237" s="19"/>
      <c r="H237" s="125"/>
      <c r="I237" s="125"/>
      <c r="J237" s="125">
        <f t="shared" si="7"/>
        <v>-77834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6"/>
        <v>559.0799999999997</v>
      </c>
      <c r="E238" s="18"/>
      <c r="F238" s="7"/>
      <c r="G238" s="19"/>
      <c r="H238" s="125"/>
      <c r="I238" s="125"/>
      <c r="J238" s="125">
        <f t="shared" si="7"/>
        <v>-77834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6"/>
        <v>559.0799999999997</v>
      </c>
      <c r="E239" s="18"/>
      <c r="F239" s="7"/>
      <c r="G239" s="19"/>
      <c r="H239" s="125"/>
      <c r="I239" s="125"/>
      <c r="J239" s="125">
        <f t="shared" si="7"/>
        <v>-77834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6"/>
        <v>559.0799999999997</v>
      </c>
      <c r="E240" s="18"/>
      <c r="F240" s="7"/>
      <c r="G240" s="19"/>
      <c r="H240" s="125"/>
      <c r="I240" s="125"/>
      <c r="J240" s="125">
        <f t="shared" si="7"/>
        <v>-77834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6"/>
        <v>559.0799999999997</v>
      </c>
      <c r="E241" s="18"/>
      <c r="F241" s="7"/>
      <c r="G241" s="19"/>
      <c r="H241" s="125"/>
      <c r="I241" s="125"/>
      <c r="J241" s="125">
        <f t="shared" si="7"/>
        <v>-77834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6"/>
        <v>559.0799999999997</v>
      </c>
      <c r="E242" s="18"/>
      <c r="F242" s="7"/>
      <c r="G242" s="19"/>
      <c r="H242" s="125"/>
      <c r="I242" s="125"/>
      <c r="J242" s="125">
        <f t="shared" si="7"/>
        <v>-77834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6"/>
        <v>559.0799999999997</v>
      </c>
      <c r="E243" s="18"/>
      <c r="F243" s="7"/>
      <c r="G243" s="19"/>
      <c r="H243" s="125"/>
      <c r="I243" s="125"/>
      <c r="J243" s="125">
        <f t="shared" si="7"/>
        <v>-77834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6"/>
        <v>559.0799999999997</v>
      </c>
      <c r="E244" s="18"/>
      <c r="F244" s="7"/>
      <c r="G244" s="19"/>
      <c r="H244" s="125"/>
      <c r="I244" s="125"/>
      <c r="J244" s="125">
        <f t="shared" si="7"/>
        <v>-77834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6"/>
        <v>559.0799999999997</v>
      </c>
      <c r="E245" s="18"/>
      <c r="F245" s="7"/>
      <c r="G245" s="19"/>
      <c r="H245" s="125"/>
      <c r="I245" s="125"/>
      <c r="J245" s="125">
        <f t="shared" si="7"/>
        <v>-77834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6"/>
        <v>559.0799999999997</v>
      </c>
      <c r="E246" s="18"/>
      <c r="F246" s="7"/>
      <c r="G246" s="19"/>
      <c r="H246" s="125"/>
      <c r="I246" s="125"/>
      <c r="J246" s="125">
        <f t="shared" si="7"/>
        <v>-77834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6"/>
        <v>559.0799999999997</v>
      </c>
      <c r="E247" s="18"/>
      <c r="F247" s="7"/>
      <c r="G247" s="19"/>
      <c r="H247" s="125"/>
      <c r="I247" s="125"/>
      <c r="J247" s="125">
        <f t="shared" si="7"/>
        <v>-77834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6"/>
        <v>559.0799999999997</v>
      </c>
      <c r="E248" s="18"/>
      <c r="F248" s="7"/>
      <c r="G248" s="19"/>
      <c r="H248" s="125"/>
      <c r="I248" s="125"/>
      <c r="J248" s="125">
        <f t="shared" si="7"/>
        <v>-77834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6"/>
        <v>559.0799999999997</v>
      </c>
      <c r="E249" s="18"/>
      <c r="F249" s="7"/>
      <c r="G249" s="19"/>
      <c r="H249" s="125"/>
      <c r="I249" s="125"/>
      <c r="J249" s="125">
        <f t="shared" si="7"/>
        <v>-77834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6"/>
        <v>559.0799999999997</v>
      </c>
      <c r="E250" s="18"/>
      <c r="F250" s="7"/>
      <c r="G250" s="19"/>
      <c r="H250" s="125"/>
      <c r="I250" s="125"/>
      <c r="J250" s="125">
        <f t="shared" si="7"/>
        <v>-77834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6"/>
        <v>559.0799999999997</v>
      </c>
      <c r="E251" s="18"/>
      <c r="F251" s="7"/>
      <c r="G251" s="19"/>
      <c r="H251" s="125"/>
      <c r="I251" s="125"/>
      <c r="J251" s="125">
        <f t="shared" si="7"/>
        <v>-77834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6"/>
        <v>559.0799999999997</v>
      </c>
      <c r="E252" s="18"/>
      <c r="F252" s="7"/>
      <c r="G252" s="19"/>
      <c r="H252" s="125"/>
      <c r="I252" s="125"/>
      <c r="J252" s="125">
        <f t="shared" si="7"/>
        <v>-77834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6"/>
        <v>559.0799999999997</v>
      </c>
      <c r="E253" s="18"/>
      <c r="F253" s="7"/>
      <c r="G253" s="19"/>
      <c r="H253" s="125"/>
      <c r="I253" s="125"/>
      <c r="J253" s="125">
        <f t="shared" si="7"/>
        <v>-77834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6"/>
        <v>559.0799999999997</v>
      </c>
      <c r="E254" s="18"/>
      <c r="F254" s="7"/>
      <c r="G254" s="19"/>
      <c r="H254" s="125"/>
      <c r="I254" s="125"/>
      <c r="J254" s="125">
        <f t="shared" si="7"/>
        <v>-77834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6"/>
        <v>559.0799999999997</v>
      </c>
      <c r="E255" s="18"/>
      <c r="F255" s="7"/>
      <c r="G255" s="19"/>
      <c r="H255" s="125"/>
      <c r="I255" s="125"/>
      <c r="J255" s="125">
        <f t="shared" si="7"/>
        <v>-77834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6"/>
        <v>559.0799999999997</v>
      </c>
      <c r="E256" s="18"/>
      <c r="F256" s="7"/>
      <c r="G256" s="19"/>
      <c r="H256" s="125"/>
      <c r="I256" s="125"/>
      <c r="J256" s="125">
        <f t="shared" si="7"/>
        <v>-77834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6"/>
        <v>559.0799999999997</v>
      </c>
      <c r="E257" s="18"/>
      <c r="F257" s="7"/>
      <c r="G257" s="19"/>
      <c r="H257" s="125"/>
      <c r="I257" s="125"/>
      <c r="J257" s="125">
        <f t="shared" si="7"/>
        <v>-77834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6"/>
        <v>559.0799999999997</v>
      </c>
      <c r="E258" s="18"/>
      <c r="F258" s="7"/>
      <c r="G258" s="19"/>
      <c r="H258" s="125"/>
      <c r="I258" s="125"/>
      <c r="J258" s="125">
        <f t="shared" si="7"/>
        <v>-77834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6"/>
        <v>559.0799999999997</v>
      </c>
      <c r="E259" s="18"/>
      <c r="F259" s="7"/>
      <c r="G259" s="19"/>
      <c r="H259" s="125"/>
      <c r="I259" s="125"/>
      <c r="J259" s="125">
        <f t="shared" si="7"/>
        <v>-77834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6"/>
        <v>559.0799999999997</v>
      </c>
      <c r="E260" s="18"/>
      <c r="F260" s="7"/>
      <c r="G260" s="19"/>
      <c r="H260" s="125"/>
      <c r="I260" s="125"/>
      <c r="J260" s="125">
        <f t="shared" si="7"/>
        <v>-77834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6"/>
        <v>559.0799999999997</v>
      </c>
      <c r="E261" s="18"/>
      <c r="F261" s="7"/>
      <c r="G261" s="19"/>
      <c r="H261" s="125"/>
      <c r="I261" s="125"/>
      <c r="J261" s="125">
        <f t="shared" si="7"/>
        <v>-77834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6"/>
        <v>559.0799999999997</v>
      </c>
      <c r="E262" s="18"/>
      <c r="F262" s="7"/>
      <c r="G262" s="19"/>
      <c r="H262" s="125"/>
      <c r="I262" s="125"/>
      <c r="J262" s="125">
        <f t="shared" si="7"/>
        <v>-77834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ref="D263:D326" si="8">D262+B263-C263</f>
        <v>559.0799999999997</v>
      </c>
      <c r="E263" s="18"/>
      <c r="F263" s="7"/>
      <c r="G263" s="19"/>
      <c r="H263" s="125"/>
      <c r="I263" s="125"/>
      <c r="J263" s="125">
        <f t="shared" si="7"/>
        <v>-77834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8"/>
        <v>559.0799999999997</v>
      </c>
      <c r="E264" s="18"/>
      <c r="F264" s="7"/>
      <c r="G264" s="19"/>
      <c r="H264" s="125"/>
      <c r="I264" s="125"/>
      <c r="J264" s="125">
        <f t="shared" ref="J264:J327" si="9">J263+H264-I264</f>
        <v>-77834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8"/>
        <v>559.0799999999997</v>
      </c>
      <c r="E265" s="18"/>
      <c r="F265" s="7"/>
      <c r="G265" s="19"/>
      <c r="H265" s="125"/>
      <c r="I265" s="125"/>
      <c r="J265" s="125">
        <f t="shared" si="9"/>
        <v>-77834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8"/>
        <v>559.0799999999997</v>
      </c>
      <c r="E266" s="18"/>
      <c r="F266" s="7"/>
      <c r="G266" s="19"/>
      <c r="H266" s="125"/>
      <c r="I266" s="125"/>
      <c r="J266" s="125">
        <f t="shared" si="9"/>
        <v>-77834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8"/>
        <v>559.0799999999997</v>
      </c>
      <c r="E267" s="18"/>
      <c r="F267" s="7"/>
      <c r="G267" s="19"/>
      <c r="H267" s="125"/>
      <c r="I267" s="125"/>
      <c r="J267" s="125">
        <f t="shared" si="9"/>
        <v>-77834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8"/>
        <v>559.0799999999997</v>
      </c>
      <c r="E268" s="18"/>
      <c r="F268" s="7"/>
      <c r="G268" s="19"/>
      <c r="H268" s="125"/>
      <c r="I268" s="125"/>
      <c r="J268" s="125">
        <f t="shared" si="9"/>
        <v>-77834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8"/>
        <v>559.0799999999997</v>
      </c>
      <c r="E269" s="18"/>
      <c r="F269" s="7"/>
      <c r="G269" s="19"/>
      <c r="H269" s="125"/>
      <c r="I269" s="125"/>
      <c r="J269" s="125">
        <f t="shared" si="9"/>
        <v>-77834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8"/>
        <v>559.0799999999997</v>
      </c>
      <c r="E270" s="18"/>
      <c r="F270" s="7"/>
      <c r="G270" s="19"/>
      <c r="H270" s="125"/>
      <c r="I270" s="125"/>
      <c r="J270" s="125">
        <f t="shared" si="9"/>
        <v>-77834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8"/>
        <v>559.0799999999997</v>
      </c>
      <c r="E271" s="18"/>
      <c r="F271" s="7"/>
      <c r="G271" s="19"/>
      <c r="H271" s="125"/>
      <c r="I271" s="125"/>
      <c r="J271" s="125">
        <f t="shared" si="9"/>
        <v>-77834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8"/>
        <v>559.0799999999997</v>
      </c>
      <c r="E272" s="18"/>
      <c r="F272" s="7"/>
      <c r="G272" s="19"/>
      <c r="H272" s="125"/>
      <c r="I272" s="125"/>
      <c r="J272" s="125">
        <f t="shared" si="9"/>
        <v>-77834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8"/>
        <v>559.0799999999997</v>
      </c>
      <c r="E273" s="18"/>
      <c r="F273" s="7"/>
      <c r="G273" s="19"/>
      <c r="H273" s="125"/>
      <c r="I273" s="125"/>
      <c r="J273" s="125">
        <f t="shared" si="9"/>
        <v>-77834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8"/>
        <v>559.0799999999997</v>
      </c>
      <c r="E274" s="18"/>
      <c r="F274" s="7"/>
      <c r="G274" s="19"/>
      <c r="H274" s="125"/>
      <c r="I274" s="125"/>
      <c r="J274" s="125">
        <f t="shared" si="9"/>
        <v>-77834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8"/>
        <v>559.0799999999997</v>
      </c>
      <c r="E275" s="18"/>
      <c r="F275" s="7"/>
      <c r="G275" s="19"/>
      <c r="H275" s="125"/>
      <c r="I275" s="125"/>
      <c r="J275" s="125">
        <f t="shared" si="9"/>
        <v>-77834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8"/>
        <v>559.0799999999997</v>
      </c>
      <c r="E276" s="18"/>
      <c r="F276" s="7"/>
      <c r="G276" s="19"/>
      <c r="H276" s="125"/>
      <c r="I276" s="125"/>
      <c r="J276" s="125">
        <f t="shared" si="9"/>
        <v>-77834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8"/>
        <v>559.0799999999997</v>
      </c>
      <c r="E277" s="18"/>
      <c r="F277" s="7"/>
      <c r="G277" s="19"/>
      <c r="H277" s="125"/>
      <c r="I277" s="125"/>
      <c r="J277" s="125">
        <f t="shared" si="9"/>
        <v>-77834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8"/>
        <v>559.0799999999997</v>
      </c>
      <c r="E278" s="18"/>
      <c r="F278" s="7"/>
      <c r="G278" s="19"/>
      <c r="H278" s="125"/>
      <c r="I278" s="125"/>
      <c r="J278" s="125">
        <f t="shared" si="9"/>
        <v>-77834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8"/>
        <v>559.0799999999997</v>
      </c>
      <c r="E279" s="18"/>
      <c r="F279" s="7"/>
      <c r="G279" s="19"/>
      <c r="H279" s="125"/>
      <c r="I279" s="125"/>
      <c r="J279" s="125">
        <f t="shared" si="9"/>
        <v>-77834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8"/>
        <v>559.0799999999997</v>
      </c>
      <c r="E280" s="18"/>
      <c r="F280" s="7"/>
      <c r="G280" s="19"/>
      <c r="H280" s="125"/>
      <c r="I280" s="125"/>
      <c r="J280" s="125">
        <f t="shared" si="9"/>
        <v>-77834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8"/>
        <v>559.0799999999997</v>
      </c>
      <c r="E281" s="18"/>
      <c r="F281" s="7"/>
      <c r="G281" s="19"/>
      <c r="H281" s="125"/>
      <c r="I281" s="125"/>
      <c r="J281" s="125">
        <f t="shared" si="9"/>
        <v>-77834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8"/>
        <v>559.0799999999997</v>
      </c>
      <c r="E282" s="18"/>
      <c r="F282" s="7"/>
      <c r="G282" s="19"/>
      <c r="H282" s="125"/>
      <c r="I282" s="125"/>
      <c r="J282" s="125">
        <f t="shared" si="9"/>
        <v>-77834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8"/>
        <v>559.0799999999997</v>
      </c>
      <c r="E283" s="18"/>
      <c r="F283" s="7"/>
      <c r="G283" s="19"/>
      <c r="H283" s="125"/>
      <c r="I283" s="125"/>
      <c r="J283" s="125">
        <f t="shared" si="9"/>
        <v>-77834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8"/>
        <v>559.0799999999997</v>
      </c>
      <c r="E284" s="18"/>
      <c r="F284" s="7"/>
      <c r="G284" s="19"/>
      <c r="H284" s="125"/>
      <c r="I284" s="125"/>
      <c r="J284" s="125">
        <f t="shared" si="9"/>
        <v>-77834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8"/>
        <v>559.0799999999997</v>
      </c>
      <c r="E285" s="18"/>
      <c r="F285" s="7"/>
      <c r="G285" s="19"/>
      <c r="H285" s="125"/>
      <c r="I285" s="125"/>
      <c r="J285" s="125">
        <f t="shared" si="9"/>
        <v>-77834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8"/>
        <v>559.0799999999997</v>
      </c>
      <c r="E286" s="18"/>
      <c r="F286" s="7"/>
      <c r="G286" s="19"/>
      <c r="H286" s="125"/>
      <c r="I286" s="125"/>
      <c r="J286" s="125">
        <f t="shared" si="9"/>
        <v>-77834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8"/>
        <v>559.0799999999997</v>
      </c>
      <c r="E287" s="18"/>
      <c r="F287" s="7"/>
      <c r="G287" s="19"/>
      <c r="H287" s="125"/>
      <c r="I287" s="125"/>
      <c r="J287" s="125">
        <f t="shared" si="9"/>
        <v>-77834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8"/>
        <v>559.0799999999997</v>
      </c>
      <c r="E288" s="18"/>
      <c r="F288" s="7"/>
      <c r="G288" s="19"/>
      <c r="H288" s="125"/>
      <c r="I288" s="125"/>
      <c r="J288" s="125">
        <f t="shared" si="9"/>
        <v>-77834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8"/>
        <v>559.0799999999997</v>
      </c>
      <c r="E289" s="18"/>
      <c r="F289" s="7"/>
      <c r="G289" s="19"/>
      <c r="H289" s="125"/>
      <c r="I289" s="125"/>
      <c r="J289" s="125">
        <f t="shared" si="9"/>
        <v>-77834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8"/>
        <v>559.0799999999997</v>
      </c>
      <c r="E290" s="18"/>
      <c r="F290" s="7"/>
      <c r="G290" s="19"/>
      <c r="H290" s="125"/>
      <c r="I290" s="125"/>
      <c r="J290" s="125">
        <f t="shared" si="9"/>
        <v>-77834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8"/>
        <v>559.0799999999997</v>
      </c>
      <c r="E291" s="18"/>
      <c r="F291" s="7"/>
      <c r="G291" s="19"/>
      <c r="H291" s="125"/>
      <c r="I291" s="125"/>
      <c r="J291" s="125">
        <f t="shared" si="9"/>
        <v>-77834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8"/>
        <v>559.0799999999997</v>
      </c>
      <c r="E292" s="18"/>
      <c r="F292" s="7"/>
      <c r="G292" s="19"/>
      <c r="H292" s="125"/>
      <c r="I292" s="125"/>
      <c r="J292" s="125">
        <f t="shared" si="9"/>
        <v>-77834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8"/>
        <v>559.0799999999997</v>
      </c>
      <c r="E293" s="18"/>
      <c r="F293" s="7"/>
      <c r="G293" s="19"/>
      <c r="H293" s="125"/>
      <c r="I293" s="125"/>
      <c r="J293" s="125">
        <f t="shared" si="9"/>
        <v>-77834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8"/>
        <v>559.0799999999997</v>
      </c>
      <c r="E294" s="18"/>
      <c r="F294" s="7"/>
      <c r="G294" s="19"/>
      <c r="H294" s="125"/>
      <c r="I294" s="125"/>
      <c r="J294" s="125">
        <f t="shared" si="9"/>
        <v>-77834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8"/>
        <v>559.0799999999997</v>
      </c>
      <c r="E295" s="18"/>
      <c r="F295" s="7"/>
      <c r="G295" s="19"/>
      <c r="H295" s="125"/>
      <c r="I295" s="125"/>
      <c r="J295" s="125">
        <f t="shared" si="9"/>
        <v>-77834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8"/>
        <v>559.0799999999997</v>
      </c>
      <c r="E296" s="18"/>
      <c r="F296" s="7"/>
      <c r="G296" s="19"/>
      <c r="H296" s="125"/>
      <c r="I296" s="125"/>
      <c r="J296" s="125">
        <f t="shared" si="9"/>
        <v>-77834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8"/>
        <v>559.0799999999997</v>
      </c>
      <c r="E297" s="18"/>
      <c r="F297" s="7"/>
      <c r="G297" s="19"/>
      <c r="H297" s="125"/>
      <c r="I297" s="125"/>
      <c r="J297" s="125">
        <f t="shared" si="9"/>
        <v>-77834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8"/>
        <v>559.0799999999997</v>
      </c>
      <c r="E298" s="18"/>
      <c r="F298" s="7"/>
      <c r="G298" s="19"/>
      <c r="H298" s="125"/>
      <c r="I298" s="125"/>
      <c r="J298" s="125">
        <f t="shared" si="9"/>
        <v>-77834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8"/>
        <v>559.0799999999997</v>
      </c>
      <c r="E299" s="18"/>
      <c r="F299" s="7"/>
      <c r="G299" s="19"/>
      <c r="H299" s="125"/>
      <c r="I299" s="125"/>
      <c r="J299" s="125">
        <f t="shared" si="9"/>
        <v>-77834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8"/>
        <v>559.0799999999997</v>
      </c>
      <c r="E300" s="18"/>
      <c r="F300" s="7"/>
      <c r="G300" s="19"/>
      <c r="H300" s="125"/>
      <c r="I300" s="125"/>
      <c r="J300" s="125">
        <f t="shared" si="9"/>
        <v>-77834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8"/>
        <v>559.0799999999997</v>
      </c>
      <c r="E301" s="18"/>
      <c r="F301" s="7"/>
      <c r="G301" s="19"/>
      <c r="H301" s="125"/>
      <c r="I301" s="125"/>
      <c r="J301" s="125">
        <f t="shared" si="9"/>
        <v>-77834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8"/>
        <v>559.0799999999997</v>
      </c>
      <c r="E302" s="18"/>
      <c r="F302" s="7"/>
      <c r="G302" s="19"/>
      <c r="H302" s="125"/>
      <c r="I302" s="125"/>
      <c r="J302" s="125">
        <f t="shared" si="9"/>
        <v>-77834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8"/>
        <v>559.0799999999997</v>
      </c>
      <c r="E303" s="18"/>
      <c r="F303" s="7"/>
      <c r="G303" s="19"/>
      <c r="H303" s="125"/>
      <c r="I303" s="125"/>
      <c r="J303" s="125">
        <f t="shared" si="9"/>
        <v>-77834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8"/>
        <v>559.0799999999997</v>
      </c>
      <c r="E304" s="18"/>
      <c r="F304" s="7"/>
      <c r="G304" s="19"/>
      <c r="H304" s="125"/>
      <c r="I304" s="125"/>
      <c r="J304" s="125">
        <f t="shared" si="9"/>
        <v>-77834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8"/>
        <v>559.0799999999997</v>
      </c>
      <c r="E305" s="18"/>
      <c r="F305" s="7"/>
      <c r="G305" s="19"/>
      <c r="H305" s="125"/>
      <c r="I305" s="125"/>
      <c r="J305" s="125">
        <f t="shared" si="9"/>
        <v>-77834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8"/>
        <v>559.0799999999997</v>
      </c>
      <c r="E306" s="18"/>
      <c r="F306" s="7"/>
      <c r="G306" s="19"/>
      <c r="H306" s="125"/>
      <c r="I306" s="125"/>
      <c r="J306" s="125">
        <f t="shared" si="9"/>
        <v>-77834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8"/>
        <v>559.0799999999997</v>
      </c>
      <c r="E307" s="18"/>
      <c r="F307" s="7"/>
      <c r="G307" s="19"/>
      <c r="H307" s="125"/>
      <c r="I307" s="125"/>
      <c r="J307" s="125">
        <f t="shared" si="9"/>
        <v>-77834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8"/>
        <v>559.0799999999997</v>
      </c>
      <c r="E308" s="18"/>
      <c r="F308" s="7"/>
      <c r="G308" s="19"/>
      <c r="H308" s="125"/>
      <c r="I308" s="125"/>
      <c r="J308" s="125">
        <f t="shared" si="9"/>
        <v>-77834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8"/>
        <v>559.0799999999997</v>
      </c>
      <c r="E309" s="18"/>
      <c r="F309" s="7"/>
      <c r="G309" s="19"/>
      <c r="H309" s="125"/>
      <c r="I309" s="125"/>
      <c r="J309" s="125">
        <f t="shared" si="9"/>
        <v>-77834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8"/>
        <v>559.0799999999997</v>
      </c>
      <c r="E310" s="18"/>
      <c r="F310" s="7"/>
      <c r="G310" s="19"/>
      <c r="H310" s="125"/>
      <c r="I310" s="125"/>
      <c r="J310" s="125">
        <f t="shared" si="9"/>
        <v>-77834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8"/>
        <v>559.0799999999997</v>
      </c>
      <c r="E311" s="18"/>
      <c r="F311" s="7"/>
      <c r="G311" s="19"/>
      <c r="H311" s="125"/>
      <c r="I311" s="125"/>
      <c r="J311" s="125">
        <f t="shared" si="9"/>
        <v>-77834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8"/>
        <v>559.0799999999997</v>
      </c>
      <c r="E312" s="18"/>
      <c r="F312" s="7"/>
      <c r="G312" s="19"/>
      <c r="H312" s="125"/>
      <c r="I312" s="125"/>
      <c r="J312" s="125">
        <f t="shared" si="9"/>
        <v>-77834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8"/>
        <v>559.0799999999997</v>
      </c>
      <c r="E313" s="18"/>
      <c r="F313" s="7"/>
      <c r="G313" s="19"/>
      <c r="H313" s="125"/>
      <c r="I313" s="125"/>
      <c r="J313" s="125">
        <f t="shared" si="9"/>
        <v>-77834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8"/>
        <v>559.0799999999997</v>
      </c>
      <c r="E314" s="18"/>
      <c r="F314" s="7"/>
      <c r="G314" s="19"/>
      <c r="H314" s="125"/>
      <c r="I314" s="125"/>
      <c r="J314" s="125">
        <f t="shared" si="9"/>
        <v>-77834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8"/>
        <v>559.0799999999997</v>
      </c>
      <c r="E315" s="18"/>
      <c r="F315" s="7"/>
      <c r="G315" s="19"/>
      <c r="H315" s="125"/>
      <c r="I315" s="125"/>
      <c r="J315" s="125">
        <f t="shared" si="9"/>
        <v>-77834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8"/>
        <v>559.0799999999997</v>
      </c>
      <c r="E316" s="18"/>
      <c r="F316" s="7"/>
      <c r="G316" s="19"/>
      <c r="H316" s="125"/>
      <c r="I316" s="125"/>
      <c r="J316" s="125">
        <f t="shared" si="9"/>
        <v>-77834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8"/>
        <v>559.0799999999997</v>
      </c>
      <c r="E317" s="18"/>
      <c r="F317" s="7"/>
      <c r="G317" s="19"/>
      <c r="H317" s="125"/>
      <c r="I317" s="125"/>
      <c r="J317" s="125">
        <f t="shared" si="9"/>
        <v>-77834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8"/>
        <v>559.0799999999997</v>
      </c>
      <c r="E318" s="18"/>
      <c r="F318" s="7"/>
      <c r="G318" s="19"/>
      <c r="H318" s="125"/>
      <c r="I318" s="125"/>
      <c r="J318" s="125">
        <f t="shared" si="9"/>
        <v>-77834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8"/>
        <v>559.0799999999997</v>
      </c>
      <c r="E319" s="18"/>
      <c r="F319" s="7"/>
      <c r="G319" s="19"/>
      <c r="H319" s="125"/>
      <c r="I319" s="125"/>
      <c r="J319" s="125">
        <f t="shared" si="9"/>
        <v>-77834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8"/>
        <v>559.0799999999997</v>
      </c>
      <c r="E320" s="18"/>
      <c r="F320" s="7"/>
      <c r="G320" s="19"/>
      <c r="H320" s="125"/>
      <c r="I320" s="125"/>
      <c r="J320" s="125">
        <f t="shared" si="9"/>
        <v>-77834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8"/>
        <v>559.0799999999997</v>
      </c>
      <c r="E321" s="18"/>
      <c r="F321" s="7"/>
      <c r="G321" s="19"/>
      <c r="H321" s="125"/>
      <c r="I321" s="125"/>
      <c r="J321" s="125">
        <f t="shared" si="9"/>
        <v>-77834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8"/>
        <v>559.0799999999997</v>
      </c>
      <c r="E322" s="18"/>
      <c r="F322" s="7"/>
      <c r="G322" s="19"/>
      <c r="H322" s="125"/>
      <c r="I322" s="125"/>
      <c r="J322" s="125">
        <f t="shared" si="9"/>
        <v>-77834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8"/>
        <v>559.0799999999997</v>
      </c>
      <c r="E323" s="18"/>
      <c r="F323" s="7"/>
      <c r="G323" s="19"/>
      <c r="H323" s="125"/>
      <c r="I323" s="125"/>
      <c r="J323" s="125">
        <f t="shared" si="9"/>
        <v>-77834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8"/>
        <v>559.0799999999997</v>
      </c>
      <c r="E324" s="18"/>
      <c r="F324" s="7"/>
      <c r="G324" s="19"/>
      <c r="H324" s="125"/>
      <c r="I324" s="125"/>
      <c r="J324" s="125">
        <f t="shared" si="9"/>
        <v>-77834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8"/>
        <v>559.0799999999997</v>
      </c>
      <c r="E325" s="18"/>
      <c r="F325" s="7"/>
      <c r="G325" s="19"/>
      <c r="H325" s="125"/>
      <c r="I325" s="125"/>
      <c r="J325" s="125">
        <f t="shared" si="9"/>
        <v>-77834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8"/>
        <v>559.0799999999997</v>
      </c>
      <c r="E326" s="18"/>
      <c r="F326" s="7"/>
      <c r="G326" s="19"/>
      <c r="H326" s="125"/>
      <c r="I326" s="125"/>
      <c r="J326" s="125">
        <f t="shared" si="9"/>
        <v>-77834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ref="D327:D390" si="10">D326+B327-C327</f>
        <v>559.0799999999997</v>
      </c>
      <c r="E327" s="18"/>
      <c r="F327" s="7"/>
      <c r="G327" s="19"/>
      <c r="H327" s="125"/>
      <c r="I327" s="125"/>
      <c r="J327" s="125">
        <f t="shared" si="9"/>
        <v>-77834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10"/>
        <v>559.0799999999997</v>
      </c>
      <c r="E328" s="18"/>
      <c r="F328" s="7"/>
      <c r="G328" s="19"/>
      <c r="H328" s="125"/>
      <c r="I328" s="125"/>
      <c r="J328" s="125">
        <f t="shared" ref="J328:J391" si="11">J327+H328-I328</f>
        <v>-77834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0"/>
        <v>559.0799999999997</v>
      </c>
      <c r="E329" s="18"/>
      <c r="F329" s="7"/>
      <c r="G329" s="19"/>
      <c r="H329" s="125"/>
      <c r="I329" s="125"/>
      <c r="J329" s="125">
        <f t="shared" si="11"/>
        <v>-77834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0"/>
        <v>559.0799999999997</v>
      </c>
      <c r="E330" s="18"/>
      <c r="F330" s="7"/>
      <c r="G330" s="19"/>
      <c r="H330" s="125"/>
      <c r="I330" s="125"/>
      <c r="J330" s="125">
        <f t="shared" si="11"/>
        <v>-77834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0"/>
        <v>559.0799999999997</v>
      </c>
      <c r="E331" s="18"/>
      <c r="F331" s="7"/>
      <c r="G331" s="19"/>
      <c r="H331" s="125"/>
      <c r="I331" s="125"/>
      <c r="J331" s="125">
        <f t="shared" si="11"/>
        <v>-77834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0"/>
        <v>559.0799999999997</v>
      </c>
      <c r="E332" s="18"/>
      <c r="F332" s="7"/>
      <c r="G332" s="19"/>
      <c r="H332" s="125"/>
      <c r="I332" s="125"/>
      <c r="J332" s="125">
        <f t="shared" si="11"/>
        <v>-77834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0"/>
        <v>559.0799999999997</v>
      </c>
      <c r="E333" s="18"/>
      <c r="F333" s="7"/>
      <c r="G333" s="19"/>
      <c r="H333" s="125"/>
      <c r="I333" s="125"/>
      <c r="J333" s="125">
        <f t="shared" si="11"/>
        <v>-77834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0"/>
        <v>559.0799999999997</v>
      </c>
      <c r="E334" s="18"/>
      <c r="F334" s="7"/>
      <c r="G334" s="19"/>
      <c r="H334" s="125"/>
      <c r="I334" s="125"/>
      <c r="J334" s="125">
        <f t="shared" si="11"/>
        <v>-77834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0"/>
        <v>559.0799999999997</v>
      </c>
      <c r="E335" s="18"/>
      <c r="F335" s="7"/>
      <c r="G335" s="19"/>
      <c r="H335" s="125"/>
      <c r="I335" s="125"/>
      <c r="J335" s="125">
        <f t="shared" si="11"/>
        <v>-77834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0"/>
        <v>559.0799999999997</v>
      </c>
      <c r="E336" s="18"/>
      <c r="F336" s="7"/>
      <c r="G336" s="19"/>
      <c r="H336" s="125"/>
      <c r="I336" s="125"/>
      <c r="J336" s="125">
        <f t="shared" si="11"/>
        <v>-77834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0"/>
        <v>559.0799999999997</v>
      </c>
      <c r="E337" s="18"/>
      <c r="F337" s="7"/>
      <c r="G337" s="19"/>
      <c r="H337" s="125"/>
      <c r="I337" s="125"/>
      <c r="J337" s="125">
        <f t="shared" si="11"/>
        <v>-77834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0"/>
        <v>559.0799999999997</v>
      </c>
      <c r="E338" s="18"/>
      <c r="F338" s="7"/>
      <c r="G338" s="19"/>
      <c r="H338" s="125"/>
      <c r="I338" s="125"/>
      <c r="J338" s="125">
        <f t="shared" si="11"/>
        <v>-77834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0"/>
        <v>559.0799999999997</v>
      </c>
      <c r="E339" s="18"/>
      <c r="F339" s="7"/>
      <c r="G339" s="19"/>
      <c r="H339" s="125"/>
      <c r="I339" s="125"/>
      <c r="J339" s="125">
        <f t="shared" si="11"/>
        <v>-77834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0"/>
        <v>559.0799999999997</v>
      </c>
      <c r="E340" s="18"/>
      <c r="F340" s="7"/>
      <c r="G340" s="19"/>
      <c r="H340" s="125"/>
      <c r="I340" s="125"/>
      <c r="J340" s="125">
        <f t="shared" si="11"/>
        <v>-77834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0"/>
        <v>559.0799999999997</v>
      </c>
      <c r="E341" s="18"/>
      <c r="F341" s="7"/>
      <c r="G341" s="19"/>
      <c r="H341" s="125"/>
      <c r="I341" s="125"/>
      <c r="J341" s="125">
        <f t="shared" si="11"/>
        <v>-77834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0"/>
        <v>559.0799999999997</v>
      </c>
      <c r="E342" s="18"/>
      <c r="F342" s="7"/>
      <c r="G342" s="19"/>
      <c r="H342" s="125"/>
      <c r="I342" s="125"/>
      <c r="J342" s="125">
        <f t="shared" si="11"/>
        <v>-77834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0"/>
        <v>559.0799999999997</v>
      </c>
      <c r="E343" s="18"/>
      <c r="F343" s="7"/>
      <c r="G343" s="19"/>
      <c r="H343" s="125"/>
      <c r="I343" s="125"/>
      <c r="J343" s="125">
        <f t="shared" si="11"/>
        <v>-77834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0"/>
        <v>559.0799999999997</v>
      </c>
      <c r="E344" s="18"/>
      <c r="F344" s="7"/>
      <c r="G344" s="19"/>
      <c r="H344" s="125"/>
      <c r="I344" s="125"/>
      <c r="J344" s="125">
        <f t="shared" si="11"/>
        <v>-77834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0"/>
        <v>559.0799999999997</v>
      </c>
      <c r="E345" s="18"/>
      <c r="F345" s="7"/>
      <c r="G345" s="19"/>
      <c r="H345" s="125"/>
      <c r="I345" s="125"/>
      <c r="J345" s="125">
        <f t="shared" si="11"/>
        <v>-77834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0"/>
        <v>559.0799999999997</v>
      </c>
      <c r="E346" s="18"/>
      <c r="F346" s="7"/>
      <c r="G346" s="19"/>
      <c r="H346" s="125"/>
      <c r="I346" s="125"/>
      <c r="J346" s="125">
        <f t="shared" si="11"/>
        <v>-77834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0"/>
        <v>559.0799999999997</v>
      </c>
      <c r="E347" s="18"/>
      <c r="F347" s="7"/>
      <c r="G347" s="19"/>
      <c r="H347" s="125"/>
      <c r="I347" s="125"/>
      <c r="J347" s="125">
        <f t="shared" si="11"/>
        <v>-77834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0"/>
        <v>559.0799999999997</v>
      </c>
      <c r="E348" s="18"/>
      <c r="F348" s="7"/>
      <c r="G348" s="19"/>
      <c r="H348" s="125"/>
      <c r="I348" s="125"/>
      <c r="J348" s="125">
        <f t="shared" si="11"/>
        <v>-77834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0"/>
        <v>559.0799999999997</v>
      </c>
      <c r="E349" s="18"/>
      <c r="F349" s="7"/>
      <c r="G349" s="19"/>
      <c r="H349" s="125"/>
      <c r="I349" s="125"/>
      <c r="J349" s="125">
        <f t="shared" si="11"/>
        <v>-77834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0"/>
        <v>559.0799999999997</v>
      </c>
      <c r="E350" s="18"/>
      <c r="F350" s="7"/>
      <c r="G350" s="19"/>
      <c r="H350" s="125"/>
      <c r="I350" s="125"/>
      <c r="J350" s="125">
        <f t="shared" si="11"/>
        <v>-77834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0"/>
        <v>559.0799999999997</v>
      </c>
      <c r="E351" s="18"/>
      <c r="F351" s="7"/>
      <c r="G351" s="19"/>
      <c r="H351" s="125"/>
      <c r="I351" s="125"/>
      <c r="J351" s="125">
        <f t="shared" si="11"/>
        <v>-77834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0"/>
        <v>559.0799999999997</v>
      </c>
      <c r="E352" s="18"/>
      <c r="F352" s="7"/>
      <c r="G352" s="19"/>
      <c r="H352" s="125"/>
      <c r="I352" s="125"/>
      <c r="J352" s="125">
        <f t="shared" si="11"/>
        <v>-77834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0"/>
        <v>559.0799999999997</v>
      </c>
      <c r="E353" s="18"/>
      <c r="F353" s="7"/>
      <c r="G353" s="19"/>
      <c r="H353" s="125"/>
      <c r="I353" s="125"/>
      <c r="J353" s="125">
        <f t="shared" si="11"/>
        <v>-77834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0"/>
        <v>559.0799999999997</v>
      </c>
      <c r="E354" s="18"/>
      <c r="F354" s="7"/>
      <c r="G354" s="19"/>
      <c r="H354" s="125"/>
      <c r="I354" s="125"/>
      <c r="J354" s="125">
        <f t="shared" si="11"/>
        <v>-77834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0"/>
        <v>559.0799999999997</v>
      </c>
      <c r="E355" s="18"/>
      <c r="F355" s="7"/>
      <c r="G355" s="19"/>
      <c r="H355" s="125"/>
      <c r="I355" s="125"/>
      <c r="J355" s="125">
        <f t="shared" si="11"/>
        <v>-77834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0"/>
        <v>559.0799999999997</v>
      </c>
      <c r="E356" s="18"/>
      <c r="F356" s="7"/>
      <c r="G356" s="19"/>
      <c r="H356" s="125"/>
      <c r="I356" s="125"/>
      <c r="J356" s="125">
        <f t="shared" si="11"/>
        <v>-77834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0"/>
        <v>559.0799999999997</v>
      </c>
      <c r="E357" s="18"/>
      <c r="F357" s="7"/>
      <c r="G357" s="19"/>
      <c r="H357" s="125"/>
      <c r="I357" s="125"/>
      <c r="J357" s="125">
        <f t="shared" si="11"/>
        <v>-77834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0"/>
        <v>559.0799999999997</v>
      </c>
      <c r="E358" s="18"/>
      <c r="F358" s="7"/>
      <c r="G358" s="19"/>
      <c r="H358" s="125"/>
      <c r="I358" s="125"/>
      <c r="J358" s="125">
        <f t="shared" si="11"/>
        <v>-77834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0"/>
        <v>559.0799999999997</v>
      </c>
      <c r="E359" s="18"/>
      <c r="F359" s="7"/>
      <c r="G359" s="19"/>
      <c r="H359" s="125"/>
      <c r="I359" s="125"/>
      <c r="J359" s="125">
        <f t="shared" si="11"/>
        <v>-77834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0"/>
        <v>559.0799999999997</v>
      </c>
      <c r="E360" s="18"/>
      <c r="F360" s="7"/>
      <c r="G360" s="19"/>
      <c r="H360" s="125"/>
      <c r="I360" s="125"/>
      <c r="J360" s="125">
        <f t="shared" si="11"/>
        <v>-77834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0"/>
        <v>559.0799999999997</v>
      </c>
      <c r="E361" s="18"/>
      <c r="F361" s="7"/>
      <c r="G361" s="19"/>
      <c r="H361" s="125"/>
      <c r="I361" s="125"/>
      <c r="J361" s="125">
        <f t="shared" si="11"/>
        <v>-77834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0"/>
        <v>559.0799999999997</v>
      </c>
      <c r="E362" s="18"/>
      <c r="F362" s="7"/>
      <c r="G362" s="19"/>
      <c r="H362" s="125"/>
      <c r="I362" s="125"/>
      <c r="J362" s="125">
        <f t="shared" si="11"/>
        <v>-77834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0"/>
        <v>559.0799999999997</v>
      </c>
      <c r="E363" s="18"/>
      <c r="F363" s="7"/>
      <c r="G363" s="19"/>
      <c r="H363" s="125"/>
      <c r="I363" s="125"/>
      <c r="J363" s="125">
        <f t="shared" si="11"/>
        <v>-77834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0"/>
        <v>559.0799999999997</v>
      </c>
      <c r="E364" s="18"/>
      <c r="F364" s="7"/>
      <c r="G364" s="19"/>
      <c r="H364" s="125"/>
      <c r="I364" s="125"/>
      <c r="J364" s="125">
        <f t="shared" si="11"/>
        <v>-77834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0"/>
        <v>559.0799999999997</v>
      </c>
      <c r="E365" s="18"/>
      <c r="F365" s="7"/>
      <c r="G365" s="19"/>
      <c r="H365" s="125"/>
      <c r="I365" s="125"/>
      <c r="J365" s="125">
        <f t="shared" si="11"/>
        <v>-77834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0"/>
        <v>559.0799999999997</v>
      </c>
      <c r="E366" s="18"/>
      <c r="F366" s="7"/>
      <c r="G366" s="19"/>
      <c r="H366" s="125"/>
      <c r="I366" s="125"/>
      <c r="J366" s="125">
        <f t="shared" si="11"/>
        <v>-77834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0"/>
        <v>559.0799999999997</v>
      </c>
      <c r="E367" s="18"/>
      <c r="F367" s="7"/>
      <c r="G367" s="19"/>
      <c r="H367" s="125"/>
      <c r="I367" s="125"/>
      <c r="J367" s="125">
        <f t="shared" si="11"/>
        <v>-77834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0"/>
        <v>559.0799999999997</v>
      </c>
      <c r="E368" s="18"/>
      <c r="F368" s="7"/>
      <c r="G368" s="19"/>
      <c r="H368" s="125"/>
      <c r="I368" s="125"/>
      <c r="J368" s="125">
        <f t="shared" si="11"/>
        <v>-77834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0"/>
        <v>559.0799999999997</v>
      </c>
      <c r="E369" s="18"/>
      <c r="F369" s="7"/>
      <c r="G369" s="19"/>
      <c r="H369" s="125"/>
      <c r="I369" s="125"/>
      <c r="J369" s="125">
        <f t="shared" si="11"/>
        <v>-77834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0"/>
        <v>559.0799999999997</v>
      </c>
      <c r="E370" s="18"/>
      <c r="F370" s="7"/>
      <c r="G370" s="19"/>
      <c r="H370" s="125"/>
      <c r="I370" s="125"/>
      <c r="J370" s="125">
        <f t="shared" si="11"/>
        <v>-77834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0"/>
        <v>559.0799999999997</v>
      </c>
      <c r="E371" s="18"/>
      <c r="F371" s="7"/>
      <c r="G371" s="19"/>
      <c r="H371" s="125"/>
      <c r="I371" s="125"/>
      <c r="J371" s="125">
        <f t="shared" si="11"/>
        <v>-77834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0"/>
        <v>559.0799999999997</v>
      </c>
      <c r="E372" s="18"/>
      <c r="F372" s="7"/>
      <c r="G372" s="19"/>
      <c r="H372" s="125"/>
      <c r="I372" s="125"/>
      <c r="J372" s="125">
        <f t="shared" si="11"/>
        <v>-77834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0"/>
        <v>559.0799999999997</v>
      </c>
      <c r="E373" s="18"/>
      <c r="F373" s="7"/>
      <c r="G373" s="19"/>
      <c r="H373" s="125"/>
      <c r="I373" s="125"/>
      <c r="J373" s="125">
        <f t="shared" si="11"/>
        <v>-77834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0"/>
        <v>559.0799999999997</v>
      </c>
      <c r="E374" s="18"/>
      <c r="F374" s="7"/>
      <c r="G374" s="19"/>
      <c r="H374" s="125"/>
      <c r="I374" s="125"/>
      <c r="J374" s="125">
        <f t="shared" si="11"/>
        <v>-77834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0"/>
        <v>559.0799999999997</v>
      </c>
      <c r="E375" s="18"/>
      <c r="F375" s="7"/>
      <c r="G375" s="19"/>
      <c r="H375" s="125"/>
      <c r="I375" s="125"/>
      <c r="J375" s="125">
        <f t="shared" si="11"/>
        <v>-77834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0"/>
        <v>559.0799999999997</v>
      </c>
      <c r="E376" s="18"/>
      <c r="F376" s="7"/>
      <c r="G376" s="19"/>
      <c r="H376" s="125"/>
      <c r="I376" s="125"/>
      <c r="J376" s="125">
        <f t="shared" si="11"/>
        <v>-77834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0"/>
        <v>559.0799999999997</v>
      </c>
      <c r="E377" s="18"/>
      <c r="F377" s="7"/>
      <c r="G377" s="19"/>
      <c r="H377" s="125"/>
      <c r="I377" s="125"/>
      <c r="J377" s="125">
        <f t="shared" si="11"/>
        <v>-77834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0"/>
        <v>559.0799999999997</v>
      </c>
      <c r="E378" s="18"/>
      <c r="F378" s="7"/>
      <c r="G378" s="19"/>
      <c r="H378" s="125"/>
      <c r="I378" s="125"/>
      <c r="J378" s="125">
        <f t="shared" si="11"/>
        <v>-77834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0"/>
        <v>559.0799999999997</v>
      </c>
      <c r="E379" s="18"/>
      <c r="F379" s="7"/>
      <c r="G379" s="19"/>
      <c r="H379" s="125"/>
      <c r="I379" s="125"/>
      <c r="J379" s="125">
        <f t="shared" si="11"/>
        <v>-77834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0"/>
        <v>559.0799999999997</v>
      </c>
      <c r="E380" s="18"/>
      <c r="F380" s="7"/>
      <c r="G380" s="19"/>
      <c r="H380" s="125"/>
      <c r="I380" s="125"/>
      <c r="J380" s="125">
        <f t="shared" si="11"/>
        <v>-77834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0"/>
        <v>559.0799999999997</v>
      </c>
      <c r="E381" s="18"/>
      <c r="F381" s="7"/>
      <c r="G381" s="19"/>
      <c r="H381" s="125"/>
      <c r="I381" s="125"/>
      <c r="J381" s="125">
        <f t="shared" si="11"/>
        <v>-77834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0"/>
        <v>559.0799999999997</v>
      </c>
      <c r="E382" s="18"/>
      <c r="F382" s="7"/>
      <c r="G382" s="19"/>
      <c r="H382" s="125"/>
      <c r="I382" s="125"/>
      <c r="J382" s="125">
        <f t="shared" si="11"/>
        <v>-77834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0"/>
        <v>559.0799999999997</v>
      </c>
      <c r="E383" s="18"/>
      <c r="F383" s="7"/>
      <c r="G383" s="19"/>
      <c r="H383" s="125"/>
      <c r="I383" s="125"/>
      <c r="J383" s="125">
        <f t="shared" si="11"/>
        <v>-77834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0"/>
        <v>559.0799999999997</v>
      </c>
      <c r="E384" s="18"/>
      <c r="F384" s="7"/>
      <c r="G384" s="19"/>
      <c r="H384" s="125"/>
      <c r="I384" s="125"/>
      <c r="J384" s="125">
        <f t="shared" si="11"/>
        <v>-77834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0"/>
        <v>559.0799999999997</v>
      </c>
      <c r="E385" s="18"/>
      <c r="F385" s="7"/>
      <c r="G385" s="19"/>
      <c r="H385" s="125"/>
      <c r="I385" s="125"/>
      <c r="J385" s="125">
        <f t="shared" si="11"/>
        <v>-77834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0"/>
        <v>559.0799999999997</v>
      </c>
      <c r="E386" s="18"/>
      <c r="F386" s="7"/>
      <c r="G386" s="19"/>
      <c r="H386" s="125"/>
      <c r="I386" s="125"/>
      <c r="J386" s="125">
        <f t="shared" si="11"/>
        <v>-77834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0"/>
        <v>559.0799999999997</v>
      </c>
      <c r="E387" s="18"/>
      <c r="F387" s="7"/>
      <c r="G387" s="19"/>
      <c r="H387" s="125"/>
      <c r="I387" s="125"/>
      <c r="J387" s="125">
        <f t="shared" si="11"/>
        <v>-77834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0"/>
        <v>559.0799999999997</v>
      </c>
      <c r="E388" s="18"/>
      <c r="F388" s="7"/>
      <c r="G388" s="19"/>
      <c r="H388" s="125"/>
      <c r="I388" s="125"/>
      <c r="J388" s="125">
        <f t="shared" si="11"/>
        <v>-77834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0"/>
        <v>559.0799999999997</v>
      </c>
      <c r="E389" s="18"/>
      <c r="F389" s="7"/>
      <c r="G389" s="19"/>
      <c r="H389" s="125"/>
      <c r="I389" s="125"/>
      <c r="J389" s="125">
        <f t="shared" si="11"/>
        <v>-77834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0"/>
        <v>559.0799999999997</v>
      </c>
      <c r="E390" s="18"/>
      <c r="F390" s="7"/>
      <c r="G390" s="19"/>
      <c r="H390" s="125"/>
      <c r="I390" s="125"/>
      <c r="J390" s="125">
        <f t="shared" si="11"/>
        <v>-77834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ref="D391:D454" si="12">D390+B391-C391</f>
        <v>559.0799999999997</v>
      </c>
      <c r="E391" s="18"/>
      <c r="F391" s="7"/>
      <c r="G391" s="19"/>
      <c r="H391" s="125"/>
      <c r="I391" s="125"/>
      <c r="J391" s="125">
        <f t="shared" si="11"/>
        <v>-77834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2"/>
        <v>559.0799999999997</v>
      </c>
      <c r="E392" s="18"/>
      <c r="F392" s="7"/>
      <c r="G392" s="19"/>
      <c r="H392" s="125"/>
      <c r="I392" s="125"/>
      <c r="J392" s="125">
        <f t="shared" ref="J392:J455" si="13">J391+H392-I392</f>
        <v>-77834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2"/>
        <v>559.0799999999997</v>
      </c>
      <c r="E393" s="18"/>
      <c r="F393" s="7"/>
      <c r="G393" s="19"/>
      <c r="H393" s="125"/>
      <c r="I393" s="125"/>
      <c r="J393" s="125">
        <f t="shared" si="13"/>
        <v>-77834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2"/>
        <v>559.0799999999997</v>
      </c>
      <c r="E394" s="18"/>
      <c r="F394" s="7"/>
      <c r="G394" s="19"/>
      <c r="H394" s="125"/>
      <c r="I394" s="125"/>
      <c r="J394" s="125">
        <f t="shared" si="13"/>
        <v>-77834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2"/>
        <v>559.0799999999997</v>
      </c>
      <c r="E395" s="18"/>
      <c r="F395" s="7"/>
      <c r="G395" s="19"/>
      <c r="H395" s="125"/>
      <c r="I395" s="125"/>
      <c r="J395" s="125">
        <f t="shared" si="13"/>
        <v>-77834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2"/>
        <v>559.0799999999997</v>
      </c>
      <c r="E396" s="18"/>
      <c r="F396" s="7"/>
      <c r="G396" s="19"/>
      <c r="H396" s="125"/>
      <c r="I396" s="125"/>
      <c r="J396" s="125">
        <f t="shared" si="13"/>
        <v>-77834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2"/>
        <v>559.0799999999997</v>
      </c>
      <c r="E397" s="18"/>
      <c r="F397" s="7"/>
      <c r="G397" s="19"/>
      <c r="H397" s="125"/>
      <c r="I397" s="125"/>
      <c r="J397" s="125">
        <f t="shared" si="13"/>
        <v>-77834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2"/>
        <v>559.0799999999997</v>
      </c>
      <c r="E398" s="18"/>
      <c r="F398" s="7"/>
      <c r="G398" s="19"/>
      <c r="H398" s="125"/>
      <c r="I398" s="125"/>
      <c r="J398" s="125">
        <f t="shared" si="13"/>
        <v>-77834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2"/>
        <v>559.0799999999997</v>
      </c>
      <c r="E399" s="18"/>
      <c r="F399" s="7"/>
      <c r="G399" s="19"/>
      <c r="H399" s="125"/>
      <c r="I399" s="125"/>
      <c r="J399" s="125">
        <f t="shared" si="13"/>
        <v>-77834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2"/>
        <v>559.0799999999997</v>
      </c>
      <c r="E400" s="18"/>
      <c r="F400" s="7"/>
      <c r="G400" s="19"/>
      <c r="H400" s="125"/>
      <c r="I400" s="125"/>
      <c r="J400" s="125">
        <f t="shared" si="13"/>
        <v>-77834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2"/>
        <v>559.0799999999997</v>
      </c>
      <c r="E401" s="18"/>
      <c r="F401" s="7"/>
      <c r="G401" s="19"/>
      <c r="H401" s="125"/>
      <c r="I401" s="125"/>
      <c r="J401" s="125">
        <f t="shared" si="13"/>
        <v>-77834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2"/>
        <v>559.0799999999997</v>
      </c>
      <c r="E402" s="18"/>
      <c r="F402" s="7"/>
      <c r="G402" s="19"/>
      <c r="H402" s="125"/>
      <c r="I402" s="125"/>
      <c r="J402" s="125">
        <f t="shared" si="13"/>
        <v>-77834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2"/>
        <v>559.0799999999997</v>
      </c>
      <c r="E403" s="18"/>
      <c r="F403" s="7"/>
      <c r="G403" s="19"/>
      <c r="H403" s="125"/>
      <c r="I403" s="125"/>
      <c r="J403" s="125">
        <f t="shared" si="13"/>
        <v>-77834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2"/>
        <v>559.0799999999997</v>
      </c>
      <c r="E404" s="18"/>
      <c r="F404" s="7"/>
      <c r="G404" s="19"/>
      <c r="H404" s="125"/>
      <c r="I404" s="125"/>
      <c r="J404" s="125">
        <f t="shared" si="13"/>
        <v>-77834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2"/>
        <v>559.0799999999997</v>
      </c>
      <c r="E405" s="18"/>
      <c r="F405" s="7"/>
      <c r="G405" s="19"/>
      <c r="H405" s="125"/>
      <c r="I405" s="125"/>
      <c r="J405" s="125">
        <f t="shared" si="13"/>
        <v>-77834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2"/>
        <v>559.0799999999997</v>
      </c>
      <c r="E406" s="18"/>
      <c r="F406" s="7"/>
      <c r="G406" s="19"/>
      <c r="H406" s="125"/>
      <c r="I406" s="125"/>
      <c r="J406" s="125">
        <f t="shared" si="13"/>
        <v>-77834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2"/>
        <v>559.0799999999997</v>
      </c>
      <c r="E407" s="18"/>
      <c r="F407" s="7"/>
      <c r="G407" s="19"/>
      <c r="H407" s="125"/>
      <c r="I407" s="125"/>
      <c r="J407" s="125">
        <f t="shared" si="13"/>
        <v>-77834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2"/>
        <v>559.0799999999997</v>
      </c>
      <c r="E408" s="18"/>
      <c r="F408" s="7"/>
      <c r="G408" s="19"/>
      <c r="H408" s="125"/>
      <c r="I408" s="125"/>
      <c r="J408" s="125">
        <f t="shared" si="13"/>
        <v>-77834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2"/>
        <v>559.0799999999997</v>
      </c>
      <c r="E409" s="18"/>
      <c r="F409" s="7"/>
      <c r="G409" s="19"/>
      <c r="H409" s="125"/>
      <c r="I409" s="125"/>
      <c r="J409" s="125">
        <f t="shared" si="13"/>
        <v>-77834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2"/>
        <v>559.0799999999997</v>
      </c>
      <c r="E410" s="18"/>
      <c r="F410" s="7"/>
      <c r="G410" s="19"/>
      <c r="H410" s="125"/>
      <c r="I410" s="125"/>
      <c r="J410" s="125">
        <f t="shared" si="13"/>
        <v>-77834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2"/>
        <v>559.0799999999997</v>
      </c>
      <c r="E411" s="18"/>
      <c r="F411" s="7"/>
      <c r="G411" s="19"/>
      <c r="H411" s="125"/>
      <c r="I411" s="125"/>
      <c r="J411" s="125">
        <f t="shared" si="13"/>
        <v>-77834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2"/>
        <v>559.0799999999997</v>
      </c>
      <c r="E412" s="18"/>
      <c r="F412" s="7"/>
      <c r="G412" s="19"/>
      <c r="H412" s="125"/>
      <c r="I412" s="125"/>
      <c r="J412" s="125">
        <f t="shared" si="13"/>
        <v>-77834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2"/>
        <v>559.0799999999997</v>
      </c>
      <c r="E413" s="18"/>
      <c r="F413" s="7"/>
      <c r="G413" s="19"/>
      <c r="H413" s="125"/>
      <c r="I413" s="125"/>
      <c r="J413" s="125">
        <f t="shared" si="13"/>
        <v>-77834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2"/>
        <v>559.0799999999997</v>
      </c>
      <c r="E414" s="18"/>
      <c r="F414" s="7"/>
      <c r="G414" s="19"/>
      <c r="H414" s="125"/>
      <c r="I414" s="125"/>
      <c r="J414" s="125">
        <f t="shared" si="13"/>
        <v>-77834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2"/>
        <v>559.0799999999997</v>
      </c>
      <c r="E415" s="18"/>
      <c r="F415" s="7"/>
      <c r="G415" s="19"/>
      <c r="H415" s="125"/>
      <c r="I415" s="125"/>
      <c r="J415" s="125">
        <f t="shared" si="13"/>
        <v>-77834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2"/>
        <v>559.0799999999997</v>
      </c>
      <c r="E416" s="18"/>
      <c r="F416" s="7"/>
      <c r="G416" s="19"/>
      <c r="H416" s="125"/>
      <c r="I416" s="125"/>
      <c r="J416" s="125">
        <f t="shared" si="13"/>
        <v>-77834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2"/>
        <v>559.0799999999997</v>
      </c>
      <c r="E417" s="18"/>
      <c r="F417" s="7"/>
      <c r="G417" s="19"/>
      <c r="H417" s="125"/>
      <c r="I417" s="125"/>
      <c r="J417" s="125">
        <f t="shared" si="13"/>
        <v>-77834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2"/>
        <v>559.0799999999997</v>
      </c>
      <c r="E418" s="18"/>
      <c r="F418" s="7"/>
      <c r="G418" s="19"/>
      <c r="H418" s="125"/>
      <c r="I418" s="125"/>
      <c r="J418" s="125">
        <f t="shared" si="13"/>
        <v>-77834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2"/>
        <v>559.0799999999997</v>
      </c>
      <c r="E419" s="18"/>
      <c r="F419" s="7"/>
      <c r="G419" s="19"/>
      <c r="H419" s="125"/>
      <c r="I419" s="125"/>
      <c r="J419" s="125">
        <f t="shared" si="13"/>
        <v>-77834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2"/>
        <v>559.0799999999997</v>
      </c>
      <c r="E420" s="18"/>
      <c r="F420" s="7"/>
      <c r="G420" s="19"/>
      <c r="H420" s="125"/>
      <c r="I420" s="125"/>
      <c r="J420" s="125">
        <f t="shared" si="13"/>
        <v>-77834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2"/>
        <v>559.0799999999997</v>
      </c>
      <c r="E421" s="18"/>
      <c r="F421" s="7"/>
      <c r="G421" s="19"/>
      <c r="H421" s="125"/>
      <c r="I421" s="125"/>
      <c r="J421" s="125">
        <f t="shared" si="13"/>
        <v>-77834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2"/>
        <v>559.0799999999997</v>
      </c>
      <c r="E422" s="18"/>
      <c r="F422" s="7"/>
      <c r="G422" s="19"/>
      <c r="H422" s="125"/>
      <c r="I422" s="125"/>
      <c r="J422" s="125">
        <f t="shared" si="13"/>
        <v>-77834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2"/>
        <v>559.0799999999997</v>
      </c>
      <c r="E423" s="18"/>
      <c r="F423" s="7"/>
      <c r="G423" s="19"/>
      <c r="H423" s="125"/>
      <c r="I423" s="125"/>
      <c r="J423" s="125">
        <f t="shared" si="13"/>
        <v>-77834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2"/>
        <v>559.0799999999997</v>
      </c>
      <c r="E424" s="18"/>
      <c r="F424" s="7"/>
      <c r="G424" s="19"/>
      <c r="H424" s="125"/>
      <c r="I424" s="125"/>
      <c r="J424" s="125">
        <f t="shared" si="13"/>
        <v>-77834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2"/>
        <v>559.0799999999997</v>
      </c>
      <c r="E425" s="18"/>
      <c r="F425" s="7"/>
      <c r="G425" s="19"/>
      <c r="H425" s="125"/>
      <c r="I425" s="125"/>
      <c r="J425" s="125">
        <f t="shared" si="13"/>
        <v>-77834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2"/>
        <v>559.0799999999997</v>
      </c>
      <c r="E426" s="18"/>
      <c r="F426" s="7"/>
      <c r="G426" s="19"/>
      <c r="H426" s="125"/>
      <c r="I426" s="125"/>
      <c r="J426" s="125">
        <f t="shared" si="13"/>
        <v>-77834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2"/>
        <v>559.0799999999997</v>
      </c>
      <c r="E427" s="18"/>
      <c r="F427" s="7"/>
      <c r="G427" s="19"/>
      <c r="H427" s="125"/>
      <c r="I427" s="125"/>
      <c r="J427" s="125">
        <f t="shared" si="13"/>
        <v>-77834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2"/>
        <v>559.0799999999997</v>
      </c>
      <c r="E428" s="18"/>
      <c r="F428" s="7"/>
      <c r="G428" s="19"/>
      <c r="H428" s="125"/>
      <c r="I428" s="125"/>
      <c r="J428" s="125">
        <f t="shared" si="13"/>
        <v>-77834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2"/>
        <v>559.0799999999997</v>
      </c>
      <c r="E429" s="18"/>
      <c r="F429" s="7"/>
      <c r="G429" s="19"/>
      <c r="H429" s="125"/>
      <c r="I429" s="125"/>
      <c r="J429" s="125">
        <f t="shared" si="13"/>
        <v>-77834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2"/>
        <v>559.0799999999997</v>
      </c>
      <c r="E430" s="18"/>
      <c r="F430" s="7"/>
      <c r="G430" s="19"/>
      <c r="H430" s="125"/>
      <c r="I430" s="125"/>
      <c r="J430" s="125">
        <f t="shared" si="13"/>
        <v>-77834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2"/>
        <v>559.0799999999997</v>
      </c>
      <c r="E431" s="18"/>
      <c r="F431" s="7"/>
      <c r="G431" s="19"/>
      <c r="H431" s="125"/>
      <c r="I431" s="125"/>
      <c r="J431" s="125">
        <f t="shared" si="13"/>
        <v>-77834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2"/>
        <v>559.0799999999997</v>
      </c>
      <c r="E432" s="18"/>
      <c r="F432" s="7"/>
      <c r="G432" s="19"/>
      <c r="H432" s="125"/>
      <c r="I432" s="125"/>
      <c r="J432" s="125">
        <f t="shared" si="13"/>
        <v>-77834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2"/>
        <v>559.0799999999997</v>
      </c>
      <c r="E433" s="18"/>
      <c r="F433" s="7"/>
      <c r="G433" s="19"/>
      <c r="H433" s="125"/>
      <c r="I433" s="125"/>
      <c r="J433" s="125">
        <f t="shared" si="13"/>
        <v>-77834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2"/>
        <v>559.0799999999997</v>
      </c>
      <c r="E434" s="18"/>
      <c r="F434" s="7"/>
      <c r="G434" s="19"/>
      <c r="H434" s="125"/>
      <c r="I434" s="125"/>
      <c r="J434" s="125">
        <f t="shared" si="13"/>
        <v>-77834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2"/>
        <v>559.0799999999997</v>
      </c>
      <c r="E435" s="18"/>
      <c r="F435" s="7"/>
      <c r="G435" s="19"/>
      <c r="H435" s="125"/>
      <c r="I435" s="125"/>
      <c r="J435" s="125">
        <f t="shared" si="13"/>
        <v>-77834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2"/>
        <v>559.0799999999997</v>
      </c>
      <c r="E436" s="18"/>
      <c r="F436" s="7"/>
      <c r="G436" s="19"/>
      <c r="H436" s="125"/>
      <c r="I436" s="125"/>
      <c r="J436" s="125">
        <f t="shared" si="13"/>
        <v>-77834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2"/>
        <v>559.0799999999997</v>
      </c>
      <c r="E437" s="18"/>
      <c r="F437" s="7"/>
      <c r="G437" s="19"/>
      <c r="H437" s="125"/>
      <c r="I437" s="125"/>
      <c r="J437" s="125">
        <f t="shared" si="13"/>
        <v>-77834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2"/>
        <v>559.0799999999997</v>
      </c>
      <c r="E438" s="18"/>
      <c r="F438" s="7"/>
      <c r="G438" s="19"/>
      <c r="H438" s="125"/>
      <c r="I438" s="125"/>
      <c r="J438" s="125">
        <f t="shared" si="13"/>
        <v>-77834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2"/>
        <v>559.0799999999997</v>
      </c>
      <c r="E439" s="18"/>
      <c r="F439" s="7"/>
      <c r="G439" s="19"/>
      <c r="H439" s="125"/>
      <c r="I439" s="125"/>
      <c r="J439" s="125">
        <f t="shared" si="13"/>
        <v>-77834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2"/>
        <v>559.0799999999997</v>
      </c>
      <c r="E440" s="18"/>
      <c r="F440" s="7"/>
      <c r="G440" s="19"/>
      <c r="H440" s="125"/>
      <c r="I440" s="125"/>
      <c r="J440" s="125">
        <f t="shared" si="13"/>
        <v>-77834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2"/>
        <v>559.0799999999997</v>
      </c>
      <c r="E441" s="18"/>
      <c r="F441" s="7"/>
      <c r="G441" s="19"/>
      <c r="H441" s="125"/>
      <c r="I441" s="125"/>
      <c r="J441" s="125">
        <f t="shared" si="13"/>
        <v>-77834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2"/>
        <v>559.0799999999997</v>
      </c>
      <c r="E442" s="18"/>
      <c r="F442" s="7"/>
      <c r="G442" s="19"/>
      <c r="H442" s="125"/>
      <c r="I442" s="125"/>
      <c r="J442" s="125">
        <f t="shared" si="13"/>
        <v>-77834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2"/>
        <v>559.0799999999997</v>
      </c>
      <c r="E443" s="18"/>
      <c r="F443" s="7"/>
      <c r="G443" s="19"/>
      <c r="H443" s="125"/>
      <c r="I443" s="125"/>
      <c r="J443" s="125">
        <f t="shared" si="13"/>
        <v>-77834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2"/>
        <v>559.0799999999997</v>
      </c>
      <c r="E444" s="18"/>
      <c r="F444" s="7"/>
      <c r="G444" s="19"/>
      <c r="H444" s="125"/>
      <c r="I444" s="125"/>
      <c r="J444" s="125">
        <f t="shared" si="13"/>
        <v>-77834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2"/>
        <v>559.0799999999997</v>
      </c>
      <c r="E445" s="18"/>
      <c r="F445" s="7"/>
      <c r="G445" s="19"/>
      <c r="H445" s="125"/>
      <c r="I445" s="125"/>
      <c r="J445" s="125">
        <f t="shared" si="13"/>
        <v>-77834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2"/>
        <v>559.0799999999997</v>
      </c>
      <c r="E446" s="18"/>
      <c r="F446" s="7"/>
      <c r="G446" s="19"/>
      <c r="H446" s="125"/>
      <c r="I446" s="125"/>
      <c r="J446" s="125">
        <f t="shared" si="13"/>
        <v>-77834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2"/>
        <v>559.0799999999997</v>
      </c>
      <c r="E447" s="18"/>
      <c r="F447" s="7"/>
      <c r="G447" s="19"/>
      <c r="H447" s="125"/>
      <c r="I447" s="125"/>
      <c r="J447" s="125">
        <f t="shared" si="13"/>
        <v>-77834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2"/>
        <v>559.0799999999997</v>
      </c>
      <c r="E448" s="18"/>
      <c r="F448" s="7"/>
      <c r="G448" s="19"/>
      <c r="H448" s="125"/>
      <c r="I448" s="125"/>
      <c r="J448" s="125">
        <f t="shared" si="13"/>
        <v>-77834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2"/>
        <v>559.0799999999997</v>
      </c>
      <c r="E449" s="18"/>
      <c r="F449" s="7"/>
      <c r="G449" s="19"/>
      <c r="H449" s="125"/>
      <c r="I449" s="125"/>
      <c r="J449" s="125">
        <f t="shared" si="13"/>
        <v>-77834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2"/>
        <v>559.0799999999997</v>
      </c>
      <c r="E450" s="18"/>
      <c r="F450" s="7"/>
      <c r="G450" s="19"/>
      <c r="H450" s="125"/>
      <c r="I450" s="125"/>
      <c r="J450" s="125">
        <f t="shared" si="13"/>
        <v>-77834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2"/>
        <v>559.0799999999997</v>
      </c>
      <c r="E451" s="18"/>
      <c r="F451" s="7"/>
      <c r="G451" s="19"/>
      <c r="H451" s="125"/>
      <c r="I451" s="125"/>
      <c r="J451" s="125">
        <f t="shared" si="13"/>
        <v>-77834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2"/>
        <v>559.0799999999997</v>
      </c>
      <c r="E452" s="18"/>
      <c r="F452" s="7"/>
      <c r="G452" s="19"/>
      <c r="H452" s="125"/>
      <c r="I452" s="125"/>
      <c r="J452" s="125">
        <f t="shared" si="13"/>
        <v>-77834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2"/>
        <v>559.0799999999997</v>
      </c>
      <c r="E453" s="18"/>
      <c r="F453" s="7"/>
      <c r="G453" s="19"/>
      <c r="H453" s="125"/>
      <c r="I453" s="125"/>
      <c r="J453" s="125">
        <f t="shared" si="13"/>
        <v>-77834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2"/>
        <v>559.0799999999997</v>
      </c>
      <c r="E454" s="18"/>
      <c r="F454" s="7"/>
      <c r="G454" s="19"/>
      <c r="H454" s="125"/>
      <c r="I454" s="125"/>
      <c r="J454" s="125">
        <f t="shared" si="13"/>
        <v>-77834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ref="D455:D518" si="14">D454+B455-C455</f>
        <v>559.0799999999997</v>
      </c>
      <c r="E455" s="18"/>
      <c r="F455" s="7"/>
      <c r="G455" s="19"/>
      <c r="H455" s="125"/>
      <c r="I455" s="125"/>
      <c r="J455" s="125">
        <f t="shared" si="13"/>
        <v>-77834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4"/>
        <v>559.0799999999997</v>
      </c>
      <c r="E456" s="18"/>
      <c r="F456" s="7"/>
      <c r="G456" s="19"/>
      <c r="H456" s="125"/>
      <c r="I456" s="125"/>
      <c r="J456" s="125">
        <f t="shared" ref="J456:J519" si="15">J455+H456-I456</f>
        <v>-77834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4"/>
        <v>559.0799999999997</v>
      </c>
      <c r="E457" s="18"/>
      <c r="F457" s="7"/>
      <c r="G457" s="19"/>
      <c r="H457" s="125"/>
      <c r="I457" s="125"/>
      <c r="J457" s="125">
        <f t="shared" si="15"/>
        <v>-77834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4"/>
        <v>559.0799999999997</v>
      </c>
      <c r="E458" s="18"/>
      <c r="F458" s="7"/>
      <c r="G458" s="19"/>
      <c r="H458" s="125"/>
      <c r="I458" s="125"/>
      <c r="J458" s="125">
        <f t="shared" si="15"/>
        <v>-77834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4"/>
        <v>559.0799999999997</v>
      </c>
      <c r="E459" s="18"/>
      <c r="F459" s="7"/>
      <c r="G459" s="19"/>
      <c r="H459" s="125"/>
      <c r="I459" s="125"/>
      <c r="J459" s="125">
        <f t="shared" si="15"/>
        <v>-77834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4"/>
        <v>559.0799999999997</v>
      </c>
      <c r="E460" s="18"/>
      <c r="F460" s="7"/>
      <c r="G460" s="19"/>
      <c r="H460" s="125"/>
      <c r="I460" s="125"/>
      <c r="J460" s="125">
        <f t="shared" si="15"/>
        <v>-77834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4"/>
        <v>559.0799999999997</v>
      </c>
      <c r="E461" s="18"/>
      <c r="F461" s="7"/>
      <c r="G461" s="19"/>
      <c r="H461" s="125"/>
      <c r="I461" s="125"/>
      <c r="J461" s="125">
        <f t="shared" si="15"/>
        <v>-77834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4"/>
        <v>559.0799999999997</v>
      </c>
      <c r="E462" s="18"/>
      <c r="F462" s="7"/>
      <c r="G462" s="19"/>
      <c r="H462" s="125"/>
      <c r="I462" s="125"/>
      <c r="J462" s="125">
        <f t="shared" si="15"/>
        <v>-77834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4"/>
        <v>559.0799999999997</v>
      </c>
      <c r="E463" s="18"/>
      <c r="F463" s="7"/>
      <c r="G463" s="19"/>
      <c r="H463" s="125"/>
      <c r="I463" s="125"/>
      <c r="J463" s="125">
        <f t="shared" si="15"/>
        <v>-77834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4"/>
        <v>559.0799999999997</v>
      </c>
      <c r="E464" s="18"/>
      <c r="F464" s="7"/>
      <c r="G464" s="19"/>
      <c r="H464" s="125"/>
      <c r="I464" s="125"/>
      <c r="J464" s="125">
        <f t="shared" si="15"/>
        <v>-77834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4"/>
        <v>559.0799999999997</v>
      </c>
      <c r="E465" s="18"/>
      <c r="F465" s="7"/>
      <c r="G465" s="19"/>
      <c r="H465" s="125"/>
      <c r="I465" s="125"/>
      <c r="J465" s="125">
        <f t="shared" si="15"/>
        <v>-77834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4"/>
        <v>559.0799999999997</v>
      </c>
      <c r="E466" s="18"/>
      <c r="F466" s="7"/>
      <c r="G466" s="19"/>
      <c r="H466" s="125"/>
      <c r="I466" s="125"/>
      <c r="J466" s="125">
        <f t="shared" si="15"/>
        <v>-77834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4"/>
        <v>559.0799999999997</v>
      </c>
      <c r="E467" s="18"/>
      <c r="F467" s="7"/>
      <c r="G467" s="19"/>
      <c r="H467" s="125"/>
      <c r="I467" s="125"/>
      <c r="J467" s="125">
        <f t="shared" si="15"/>
        <v>-77834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4"/>
        <v>559.0799999999997</v>
      </c>
      <c r="E468" s="18"/>
      <c r="F468" s="7"/>
      <c r="G468" s="19"/>
      <c r="H468" s="125"/>
      <c r="I468" s="125"/>
      <c r="J468" s="125">
        <f t="shared" si="15"/>
        <v>-77834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4"/>
        <v>559.0799999999997</v>
      </c>
      <c r="E469" s="18"/>
      <c r="F469" s="7"/>
      <c r="G469" s="19"/>
      <c r="H469" s="125"/>
      <c r="I469" s="125"/>
      <c r="J469" s="125">
        <f t="shared" si="15"/>
        <v>-77834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4"/>
        <v>559.0799999999997</v>
      </c>
      <c r="E470" s="18"/>
      <c r="F470" s="7"/>
      <c r="G470" s="19"/>
      <c r="H470" s="125"/>
      <c r="I470" s="125"/>
      <c r="J470" s="125">
        <f t="shared" si="15"/>
        <v>-77834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4"/>
        <v>559.0799999999997</v>
      </c>
      <c r="E471" s="18"/>
      <c r="F471" s="7"/>
      <c r="G471" s="19"/>
      <c r="H471" s="125"/>
      <c r="I471" s="125"/>
      <c r="J471" s="125">
        <f t="shared" si="15"/>
        <v>-77834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4"/>
        <v>559.0799999999997</v>
      </c>
      <c r="E472" s="18"/>
      <c r="F472" s="7"/>
      <c r="G472" s="19"/>
      <c r="H472" s="125"/>
      <c r="I472" s="125"/>
      <c r="J472" s="125">
        <f t="shared" si="15"/>
        <v>-77834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4"/>
        <v>559.0799999999997</v>
      </c>
      <c r="E473" s="18"/>
      <c r="F473" s="7"/>
      <c r="G473" s="19"/>
      <c r="H473" s="125"/>
      <c r="I473" s="125"/>
      <c r="J473" s="125">
        <f t="shared" si="15"/>
        <v>-77834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4"/>
        <v>559.0799999999997</v>
      </c>
      <c r="E474" s="18"/>
      <c r="F474" s="7"/>
      <c r="G474" s="19"/>
      <c r="H474" s="125"/>
      <c r="I474" s="125"/>
      <c r="J474" s="125">
        <f t="shared" si="15"/>
        <v>-77834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4"/>
        <v>559.0799999999997</v>
      </c>
      <c r="E475" s="18"/>
      <c r="F475" s="7"/>
      <c r="G475" s="19"/>
      <c r="H475" s="125"/>
      <c r="I475" s="125"/>
      <c r="J475" s="125">
        <f t="shared" si="15"/>
        <v>-77834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4"/>
        <v>559.0799999999997</v>
      </c>
      <c r="E476" s="18"/>
      <c r="F476" s="7"/>
      <c r="G476" s="19"/>
      <c r="H476" s="125"/>
      <c r="I476" s="125"/>
      <c r="J476" s="125">
        <f t="shared" si="15"/>
        <v>-77834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4"/>
        <v>559.0799999999997</v>
      </c>
      <c r="E477" s="18"/>
      <c r="F477" s="7"/>
      <c r="G477" s="19"/>
      <c r="H477" s="125"/>
      <c r="I477" s="125"/>
      <c r="J477" s="125">
        <f t="shared" si="15"/>
        <v>-77834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4"/>
        <v>559.0799999999997</v>
      </c>
      <c r="E478" s="18"/>
      <c r="F478" s="7"/>
      <c r="G478" s="19"/>
      <c r="H478" s="125"/>
      <c r="I478" s="125"/>
      <c r="J478" s="125">
        <f t="shared" si="15"/>
        <v>-77834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4"/>
        <v>559.0799999999997</v>
      </c>
      <c r="E479" s="18"/>
      <c r="F479" s="7"/>
      <c r="G479" s="19"/>
      <c r="H479" s="125"/>
      <c r="I479" s="125"/>
      <c r="J479" s="125">
        <f t="shared" si="15"/>
        <v>-77834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4"/>
        <v>559.0799999999997</v>
      </c>
      <c r="E480" s="18"/>
      <c r="F480" s="7"/>
      <c r="G480" s="19"/>
      <c r="H480" s="125"/>
      <c r="I480" s="125"/>
      <c r="J480" s="125">
        <f t="shared" si="15"/>
        <v>-77834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4"/>
        <v>559.0799999999997</v>
      </c>
      <c r="E481" s="18"/>
      <c r="F481" s="7"/>
      <c r="G481" s="19"/>
      <c r="H481" s="125"/>
      <c r="I481" s="125"/>
      <c r="J481" s="125">
        <f t="shared" si="15"/>
        <v>-77834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4"/>
        <v>559.0799999999997</v>
      </c>
      <c r="E482" s="18"/>
      <c r="F482" s="7"/>
      <c r="G482" s="19"/>
      <c r="H482" s="125"/>
      <c r="I482" s="125"/>
      <c r="J482" s="125">
        <f t="shared" si="15"/>
        <v>-77834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4"/>
        <v>559.0799999999997</v>
      </c>
      <c r="E483" s="18"/>
      <c r="F483" s="7"/>
      <c r="G483" s="19"/>
      <c r="H483" s="125"/>
      <c r="I483" s="125"/>
      <c r="J483" s="125">
        <f t="shared" si="15"/>
        <v>-77834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4"/>
        <v>559.0799999999997</v>
      </c>
      <c r="E484" s="18"/>
      <c r="F484" s="7"/>
      <c r="G484" s="19"/>
      <c r="H484" s="125"/>
      <c r="I484" s="125"/>
      <c r="J484" s="125">
        <f t="shared" si="15"/>
        <v>-77834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4"/>
        <v>559.0799999999997</v>
      </c>
      <c r="E485" s="18"/>
      <c r="F485" s="7"/>
      <c r="G485" s="19"/>
      <c r="H485" s="125"/>
      <c r="I485" s="125"/>
      <c r="J485" s="125">
        <f t="shared" si="15"/>
        <v>-77834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4"/>
        <v>559.0799999999997</v>
      </c>
      <c r="E486" s="18"/>
      <c r="F486" s="7"/>
      <c r="G486" s="19"/>
      <c r="H486" s="125"/>
      <c r="I486" s="125"/>
      <c r="J486" s="125">
        <f t="shared" si="15"/>
        <v>-77834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4"/>
        <v>559.0799999999997</v>
      </c>
      <c r="E487" s="18"/>
      <c r="F487" s="7"/>
      <c r="G487" s="19"/>
      <c r="H487" s="125"/>
      <c r="I487" s="125"/>
      <c r="J487" s="125">
        <f t="shared" si="15"/>
        <v>-77834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4"/>
        <v>559.0799999999997</v>
      </c>
      <c r="E488" s="18"/>
      <c r="F488" s="7"/>
      <c r="G488" s="19"/>
      <c r="H488" s="125"/>
      <c r="I488" s="125"/>
      <c r="J488" s="125">
        <f t="shared" si="15"/>
        <v>-77834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4"/>
        <v>559.0799999999997</v>
      </c>
      <c r="E489" s="18"/>
      <c r="F489" s="7"/>
      <c r="G489" s="19"/>
      <c r="H489" s="125"/>
      <c r="I489" s="125"/>
      <c r="J489" s="125">
        <f t="shared" si="15"/>
        <v>-77834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4"/>
        <v>559.0799999999997</v>
      </c>
      <c r="E490" s="18"/>
      <c r="F490" s="7"/>
      <c r="G490" s="19"/>
      <c r="H490" s="125"/>
      <c r="I490" s="125"/>
      <c r="J490" s="125">
        <f t="shared" si="15"/>
        <v>-77834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4"/>
        <v>559.0799999999997</v>
      </c>
      <c r="E491" s="18"/>
      <c r="F491" s="7"/>
      <c r="G491" s="19"/>
      <c r="H491" s="125"/>
      <c r="I491" s="125"/>
      <c r="J491" s="125">
        <f t="shared" si="15"/>
        <v>-77834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4"/>
        <v>559.0799999999997</v>
      </c>
      <c r="E492" s="18"/>
      <c r="F492" s="7"/>
      <c r="G492" s="19"/>
      <c r="H492" s="125"/>
      <c r="I492" s="125"/>
      <c r="J492" s="125">
        <f t="shared" si="15"/>
        <v>-77834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4"/>
        <v>559.0799999999997</v>
      </c>
      <c r="E493" s="18"/>
      <c r="F493" s="7"/>
      <c r="G493" s="19"/>
      <c r="H493" s="125"/>
      <c r="I493" s="125"/>
      <c r="J493" s="125">
        <f t="shared" si="15"/>
        <v>-77834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4"/>
        <v>559.0799999999997</v>
      </c>
      <c r="E494" s="18"/>
      <c r="F494" s="7"/>
      <c r="G494" s="19"/>
      <c r="H494" s="125"/>
      <c r="I494" s="125"/>
      <c r="J494" s="125">
        <f t="shared" si="15"/>
        <v>-77834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4"/>
        <v>559.0799999999997</v>
      </c>
      <c r="E495" s="18"/>
      <c r="F495" s="7"/>
      <c r="G495" s="19"/>
      <c r="H495" s="125"/>
      <c r="I495" s="125"/>
      <c r="J495" s="125">
        <f t="shared" si="15"/>
        <v>-77834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4"/>
        <v>559.0799999999997</v>
      </c>
      <c r="E496" s="18"/>
      <c r="F496" s="7"/>
      <c r="G496" s="19"/>
      <c r="H496" s="125"/>
      <c r="I496" s="125"/>
      <c r="J496" s="125">
        <f t="shared" si="15"/>
        <v>-77834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4"/>
        <v>559.0799999999997</v>
      </c>
      <c r="E497" s="18"/>
      <c r="F497" s="7"/>
      <c r="G497" s="19"/>
      <c r="H497" s="125"/>
      <c r="I497" s="125"/>
      <c r="J497" s="125">
        <f t="shared" si="15"/>
        <v>-77834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4"/>
        <v>559.0799999999997</v>
      </c>
      <c r="E498" s="18"/>
      <c r="F498" s="7"/>
      <c r="G498" s="19"/>
      <c r="H498" s="125"/>
      <c r="I498" s="125"/>
      <c r="J498" s="125">
        <f t="shared" si="15"/>
        <v>-77834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4"/>
        <v>559.0799999999997</v>
      </c>
      <c r="E499" s="18"/>
      <c r="F499" s="7"/>
      <c r="G499" s="19"/>
      <c r="H499" s="125"/>
      <c r="I499" s="125"/>
      <c r="J499" s="125">
        <f t="shared" si="15"/>
        <v>-77834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4"/>
        <v>559.0799999999997</v>
      </c>
      <c r="E500" s="18"/>
      <c r="F500" s="7"/>
      <c r="G500" s="19"/>
      <c r="H500" s="125"/>
      <c r="I500" s="125"/>
      <c r="J500" s="125">
        <f t="shared" si="15"/>
        <v>-77834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4"/>
        <v>559.0799999999997</v>
      </c>
      <c r="E501" s="18"/>
      <c r="F501" s="7"/>
      <c r="G501" s="19"/>
      <c r="H501" s="125"/>
      <c r="I501" s="125"/>
      <c r="J501" s="125">
        <f t="shared" si="15"/>
        <v>-77834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4"/>
        <v>559.0799999999997</v>
      </c>
      <c r="E502" s="18"/>
      <c r="F502" s="7"/>
      <c r="G502" s="19"/>
      <c r="H502" s="125"/>
      <c r="I502" s="125"/>
      <c r="J502" s="125">
        <f t="shared" si="15"/>
        <v>-77834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4"/>
        <v>559.0799999999997</v>
      </c>
      <c r="E503" s="18"/>
      <c r="F503" s="7"/>
      <c r="G503" s="19"/>
      <c r="H503" s="125"/>
      <c r="I503" s="125"/>
      <c r="J503" s="125">
        <f t="shared" si="15"/>
        <v>-77834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4"/>
        <v>559.0799999999997</v>
      </c>
      <c r="E504" s="18"/>
      <c r="F504" s="7"/>
      <c r="G504" s="19"/>
      <c r="H504" s="125"/>
      <c r="I504" s="125"/>
      <c r="J504" s="125">
        <f t="shared" si="15"/>
        <v>-77834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4"/>
        <v>559.0799999999997</v>
      </c>
      <c r="E505" s="18"/>
      <c r="F505" s="7"/>
      <c r="G505" s="19"/>
      <c r="H505" s="125"/>
      <c r="I505" s="125"/>
      <c r="J505" s="125">
        <f t="shared" si="15"/>
        <v>-77834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4"/>
        <v>559.0799999999997</v>
      </c>
      <c r="E506" s="18"/>
      <c r="F506" s="7"/>
      <c r="G506" s="19"/>
      <c r="H506" s="125"/>
      <c r="I506" s="125"/>
      <c r="J506" s="125">
        <f t="shared" si="15"/>
        <v>-77834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4"/>
        <v>559.0799999999997</v>
      </c>
      <c r="E507" s="18"/>
      <c r="F507" s="7"/>
      <c r="G507" s="19"/>
      <c r="H507" s="125"/>
      <c r="I507" s="125"/>
      <c r="J507" s="125">
        <f t="shared" si="15"/>
        <v>-77834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4"/>
        <v>559.0799999999997</v>
      </c>
      <c r="E508" s="18"/>
      <c r="F508" s="7"/>
      <c r="G508" s="19"/>
      <c r="H508" s="125"/>
      <c r="I508" s="125"/>
      <c r="J508" s="125">
        <f t="shared" si="15"/>
        <v>-77834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4"/>
        <v>559.0799999999997</v>
      </c>
      <c r="E509" s="18"/>
      <c r="F509" s="7"/>
      <c r="G509" s="19"/>
      <c r="H509" s="125"/>
      <c r="I509" s="125"/>
      <c r="J509" s="125">
        <f t="shared" si="15"/>
        <v>-77834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4"/>
        <v>559.0799999999997</v>
      </c>
      <c r="E510" s="18"/>
      <c r="F510" s="7"/>
      <c r="G510" s="19"/>
      <c r="H510" s="125"/>
      <c r="I510" s="125"/>
      <c r="J510" s="125">
        <f t="shared" si="15"/>
        <v>-77834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4"/>
        <v>559.0799999999997</v>
      </c>
      <c r="E511" s="18"/>
      <c r="F511" s="7"/>
      <c r="G511" s="19"/>
      <c r="H511" s="125"/>
      <c r="I511" s="125"/>
      <c r="J511" s="125">
        <f t="shared" si="15"/>
        <v>-77834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4"/>
        <v>559.0799999999997</v>
      </c>
      <c r="E512" s="18"/>
      <c r="F512" s="7"/>
      <c r="G512" s="19"/>
      <c r="H512" s="125"/>
      <c r="I512" s="125"/>
      <c r="J512" s="125">
        <f t="shared" si="15"/>
        <v>-77834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4"/>
        <v>559.0799999999997</v>
      </c>
      <c r="E513" s="18"/>
      <c r="F513" s="7"/>
      <c r="G513" s="19"/>
      <c r="H513" s="125"/>
      <c r="I513" s="125"/>
      <c r="J513" s="125">
        <f t="shared" si="15"/>
        <v>-77834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4"/>
        <v>559.0799999999997</v>
      </c>
      <c r="E514" s="18"/>
      <c r="F514" s="7"/>
      <c r="G514" s="19"/>
      <c r="H514" s="125"/>
      <c r="I514" s="125"/>
      <c r="J514" s="125">
        <f t="shared" si="15"/>
        <v>-77834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4"/>
        <v>559.0799999999997</v>
      </c>
      <c r="E515" s="18"/>
      <c r="F515" s="7"/>
      <c r="G515" s="19"/>
      <c r="H515" s="125"/>
      <c r="I515" s="125"/>
      <c r="J515" s="125">
        <f t="shared" si="15"/>
        <v>-77834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4"/>
        <v>559.0799999999997</v>
      </c>
      <c r="E516" s="18"/>
      <c r="F516" s="7"/>
      <c r="G516" s="19"/>
      <c r="H516" s="125"/>
      <c r="I516" s="125"/>
      <c r="J516" s="125">
        <f t="shared" si="15"/>
        <v>-77834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4"/>
        <v>559.0799999999997</v>
      </c>
      <c r="E517" s="18"/>
      <c r="F517" s="7"/>
      <c r="G517" s="19"/>
      <c r="H517" s="125"/>
      <c r="I517" s="125"/>
      <c r="J517" s="125">
        <f t="shared" si="15"/>
        <v>-77834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4"/>
        <v>559.0799999999997</v>
      </c>
      <c r="E518" s="18"/>
      <c r="F518" s="7"/>
      <c r="G518" s="19"/>
      <c r="H518" s="125"/>
      <c r="I518" s="125"/>
      <c r="J518" s="125">
        <f t="shared" si="15"/>
        <v>-77834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ref="D519:D582" si="16">D518+B519-C519</f>
        <v>559.0799999999997</v>
      </c>
      <c r="E519" s="18"/>
      <c r="F519" s="7"/>
      <c r="G519" s="19"/>
      <c r="H519" s="125"/>
      <c r="I519" s="125"/>
      <c r="J519" s="125">
        <f t="shared" si="15"/>
        <v>-77834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6"/>
        <v>559.0799999999997</v>
      </c>
      <c r="E520" s="18"/>
      <c r="F520" s="7"/>
      <c r="G520" s="19"/>
      <c r="H520" s="125"/>
      <c r="I520" s="125"/>
      <c r="J520" s="125">
        <f t="shared" ref="J520:J567" si="17">J519+H520-I520</f>
        <v>-77834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6"/>
        <v>559.0799999999997</v>
      </c>
      <c r="E521" s="18"/>
      <c r="F521" s="7"/>
      <c r="G521" s="19"/>
      <c r="H521" s="125"/>
      <c r="I521" s="125"/>
      <c r="J521" s="125">
        <f t="shared" si="17"/>
        <v>-77834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6"/>
        <v>559.0799999999997</v>
      </c>
      <c r="E522" s="18"/>
      <c r="F522" s="7"/>
      <c r="G522" s="19"/>
      <c r="H522" s="125"/>
      <c r="I522" s="125"/>
      <c r="J522" s="125">
        <f t="shared" si="17"/>
        <v>-77834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6"/>
        <v>559.0799999999997</v>
      </c>
      <c r="E523" s="18"/>
      <c r="F523" s="7"/>
      <c r="G523" s="19"/>
      <c r="H523" s="125"/>
      <c r="I523" s="125"/>
      <c r="J523" s="125">
        <f t="shared" si="17"/>
        <v>-77834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6"/>
        <v>559.0799999999997</v>
      </c>
      <c r="E524" s="18"/>
      <c r="F524" s="7"/>
      <c r="G524" s="19"/>
      <c r="H524" s="125"/>
      <c r="I524" s="125"/>
      <c r="J524" s="125">
        <f t="shared" si="17"/>
        <v>-77834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6"/>
        <v>559.0799999999997</v>
      </c>
      <c r="E525" s="18"/>
      <c r="F525" s="7"/>
      <c r="G525" s="19"/>
      <c r="H525" s="125"/>
      <c r="I525" s="125"/>
      <c r="J525" s="125">
        <f t="shared" si="17"/>
        <v>-77834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6"/>
        <v>559.0799999999997</v>
      </c>
      <c r="E526" s="18"/>
      <c r="F526" s="7"/>
      <c r="G526" s="19"/>
      <c r="H526" s="125"/>
      <c r="I526" s="125"/>
      <c r="J526" s="125">
        <f t="shared" si="17"/>
        <v>-77834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6"/>
        <v>559.0799999999997</v>
      </c>
      <c r="E527" s="18"/>
      <c r="F527" s="7"/>
      <c r="G527" s="19"/>
      <c r="H527" s="125"/>
      <c r="I527" s="125"/>
      <c r="J527" s="125">
        <f t="shared" si="17"/>
        <v>-77834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6"/>
        <v>559.0799999999997</v>
      </c>
      <c r="E528" s="18"/>
      <c r="F528" s="7"/>
      <c r="G528" s="19"/>
      <c r="H528" s="125"/>
      <c r="I528" s="125"/>
      <c r="J528" s="125">
        <f t="shared" si="17"/>
        <v>-77834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6"/>
        <v>559.0799999999997</v>
      </c>
      <c r="E529" s="18"/>
      <c r="F529" s="7"/>
      <c r="G529" s="19"/>
      <c r="H529" s="125"/>
      <c r="I529" s="125"/>
      <c r="J529" s="125">
        <f t="shared" si="17"/>
        <v>-77834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6"/>
        <v>559.0799999999997</v>
      </c>
      <c r="E530" s="18"/>
      <c r="F530" s="7"/>
      <c r="G530" s="19"/>
      <c r="H530" s="125"/>
      <c r="I530" s="125"/>
      <c r="J530" s="125">
        <f t="shared" si="17"/>
        <v>-77834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6"/>
        <v>559.0799999999997</v>
      </c>
      <c r="E531" s="18"/>
      <c r="F531" s="7"/>
      <c r="G531" s="19"/>
      <c r="H531" s="125"/>
      <c r="I531" s="125"/>
      <c r="J531" s="125">
        <f t="shared" si="17"/>
        <v>-77834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6"/>
        <v>559.0799999999997</v>
      </c>
      <c r="E532" s="18"/>
      <c r="F532" s="7"/>
      <c r="G532" s="19"/>
      <c r="H532" s="125"/>
      <c r="I532" s="125"/>
      <c r="J532" s="125">
        <f t="shared" si="17"/>
        <v>-77834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6"/>
        <v>559.0799999999997</v>
      </c>
      <c r="E533" s="18"/>
      <c r="F533" s="7"/>
      <c r="G533" s="19"/>
      <c r="H533" s="125"/>
      <c r="I533" s="125"/>
      <c r="J533" s="125">
        <f t="shared" si="17"/>
        <v>-77834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6"/>
        <v>559.0799999999997</v>
      </c>
      <c r="E534" s="18"/>
      <c r="F534" s="7"/>
      <c r="G534" s="19"/>
      <c r="H534" s="125"/>
      <c r="I534" s="125"/>
      <c r="J534" s="125">
        <f t="shared" si="17"/>
        <v>-77834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6"/>
        <v>559.0799999999997</v>
      </c>
      <c r="E535" s="18"/>
      <c r="F535" s="7"/>
      <c r="G535" s="19"/>
      <c r="H535" s="125"/>
      <c r="I535" s="125"/>
      <c r="J535" s="125">
        <f t="shared" si="17"/>
        <v>-77834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6"/>
        <v>559.0799999999997</v>
      </c>
      <c r="E536" s="18"/>
      <c r="F536" s="7"/>
      <c r="G536" s="19"/>
      <c r="H536" s="125"/>
      <c r="I536" s="125"/>
      <c r="J536" s="125">
        <f t="shared" si="17"/>
        <v>-77834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6"/>
        <v>559.0799999999997</v>
      </c>
      <c r="E537" s="18"/>
      <c r="F537" s="7"/>
      <c r="G537" s="19"/>
      <c r="H537" s="125"/>
      <c r="I537" s="125"/>
      <c r="J537" s="125">
        <f t="shared" si="17"/>
        <v>-77834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6"/>
        <v>559.0799999999997</v>
      </c>
      <c r="E538" s="18"/>
      <c r="F538" s="7"/>
      <c r="G538" s="19"/>
      <c r="H538" s="125"/>
      <c r="I538" s="125"/>
      <c r="J538" s="125">
        <f t="shared" si="17"/>
        <v>-77834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6"/>
        <v>559.0799999999997</v>
      </c>
      <c r="E539" s="18"/>
      <c r="F539" s="7"/>
      <c r="G539" s="19"/>
      <c r="H539" s="125"/>
      <c r="I539" s="125"/>
      <c r="J539" s="125">
        <f t="shared" si="17"/>
        <v>-77834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6"/>
        <v>559.0799999999997</v>
      </c>
      <c r="E540" s="18"/>
      <c r="F540" s="7"/>
      <c r="G540" s="19"/>
      <c r="H540" s="125"/>
      <c r="I540" s="125"/>
      <c r="J540" s="125">
        <f t="shared" si="17"/>
        <v>-77834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6"/>
        <v>559.0799999999997</v>
      </c>
      <c r="E541" s="18"/>
      <c r="F541" s="7"/>
      <c r="G541" s="19"/>
      <c r="H541" s="125"/>
      <c r="I541" s="125"/>
      <c r="J541" s="125">
        <f t="shared" si="17"/>
        <v>-77834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6"/>
        <v>559.0799999999997</v>
      </c>
      <c r="E542" s="18"/>
      <c r="F542" s="7"/>
      <c r="G542" s="19"/>
      <c r="H542" s="125"/>
      <c r="I542" s="125"/>
      <c r="J542" s="125">
        <f t="shared" si="17"/>
        <v>-77834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6"/>
        <v>559.0799999999997</v>
      </c>
      <c r="E543" s="18"/>
      <c r="F543" s="7"/>
      <c r="G543" s="19"/>
      <c r="H543" s="125"/>
      <c r="I543" s="125"/>
      <c r="J543" s="125">
        <f t="shared" si="17"/>
        <v>-77834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6"/>
        <v>559.0799999999997</v>
      </c>
      <c r="E544" s="18"/>
      <c r="F544" s="7"/>
      <c r="G544" s="19"/>
      <c r="H544" s="125"/>
      <c r="I544" s="125"/>
      <c r="J544" s="125">
        <f t="shared" si="17"/>
        <v>-77834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6"/>
        <v>559.0799999999997</v>
      </c>
      <c r="E545" s="18"/>
      <c r="F545" s="7"/>
      <c r="G545" s="19"/>
      <c r="H545" s="125"/>
      <c r="I545" s="125"/>
      <c r="J545" s="125">
        <f t="shared" si="17"/>
        <v>-77834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6"/>
        <v>559.0799999999997</v>
      </c>
      <c r="E546" s="18"/>
      <c r="F546" s="7"/>
      <c r="G546" s="19"/>
      <c r="H546" s="125"/>
      <c r="I546" s="125"/>
      <c r="J546" s="125">
        <f t="shared" si="17"/>
        <v>-77834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6"/>
        <v>559.0799999999997</v>
      </c>
      <c r="E547" s="18"/>
      <c r="F547" s="7"/>
      <c r="G547" s="19"/>
      <c r="H547" s="125"/>
      <c r="I547" s="125"/>
      <c r="J547" s="125">
        <f t="shared" si="17"/>
        <v>-77834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6"/>
        <v>559.0799999999997</v>
      </c>
      <c r="E548" s="18"/>
      <c r="F548" s="7"/>
      <c r="G548" s="19"/>
      <c r="H548" s="125"/>
      <c r="I548" s="125"/>
      <c r="J548" s="125">
        <f t="shared" si="17"/>
        <v>-77834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6"/>
        <v>559.0799999999997</v>
      </c>
      <c r="E549" s="18"/>
      <c r="F549" s="7"/>
      <c r="G549" s="19"/>
      <c r="H549" s="125"/>
      <c r="I549" s="125"/>
      <c r="J549" s="125">
        <f t="shared" si="17"/>
        <v>-77834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6"/>
        <v>559.0799999999997</v>
      </c>
      <c r="E550" s="18"/>
      <c r="F550" s="7"/>
      <c r="G550" s="19"/>
      <c r="H550" s="125"/>
      <c r="I550" s="125"/>
      <c r="J550" s="125">
        <f t="shared" si="17"/>
        <v>-77834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6"/>
        <v>559.0799999999997</v>
      </c>
      <c r="E551" s="18"/>
      <c r="F551" s="7"/>
      <c r="G551" s="19"/>
      <c r="H551" s="125"/>
      <c r="I551" s="125"/>
      <c r="J551" s="125">
        <f t="shared" si="17"/>
        <v>-77834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6"/>
        <v>559.0799999999997</v>
      </c>
      <c r="E552" s="18"/>
      <c r="F552" s="7"/>
      <c r="G552" s="19"/>
      <c r="H552" s="125"/>
      <c r="I552" s="125"/>
      <c r="J552" s="125">
        <f t="shared" si="17"/>
        <v>-77834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6"/>
        <v>559.0799999999997</v>
      </c>
      <c r="E553" s="18"/>
      <c r="F553" s="7"/>
      <c r="G553" s="19"/>
      <c r="H553" s="125"/>
      <c r="I553" s="125"/>
      <c r="J553" s="125">
        <f t="shared" si="17"/>
        <v>-77834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6"/>
        <v>559.0799999999997</v>
      </c>
      <c r="E554" s="18"/>
      <c r="F554" s="7"/>
      <c r="G554" s="19"/>
      <c r="H554" s="125"/>
      <c r="I554" s="125"/>
      <c r="J554" s="125">
        <f t="shared" si="17"/>
        <v>-77834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6"/>
        <v>559.0799999999997</v>
      </c>
      <c r="E555" s="18"/>
      <c r="F555" s="7"/>
      <c r="G555" s="19"/>
      <c r="H555" s="125"/>
      <c r="I555" s="125"/>
      <c r="J555" s="125">
        <f t="shared" si="17"/>
        <v>-77834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6"/>
        <v>559.0799999999997</v>
      </c>
      <c r="E556" s="18"/>
      <c r="F556" s="7"/>
      <c r="G556" s="19"/>
      <c r="H556" s="125"/>
      <c r="I556" s="125"/>
      <c r="J556" s="125">
        <f t="shared" si="17"/>
        <v>-77834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6"/>
        <v>559.0799999999997</v>
      </c>
      <c r="E557" s="18"/>
      <c r="F557" s="7"/>
      <c r="G557" s="19"/>
      <c r="H557" s="125"/>
      <c r="I557" s="125"/>
      <c r="J557" s="125">
        <f t="shared" si="17"/>
        <v>-77834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6"/>
        <v>559.0799999999997</v>
      </c>
      <c r="E558" s="18"/>
      <c r="F558" s="7"/>
      <c r="G558" s="19"/>
      <c r="H558" s="125"/>
      <c r="I558" s="125"/>
      <c r="J558" s="125">
        <f t="shared" si="17"/>
        <v>-77834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6"/>
        <v>559.0799999999997</v>
      </c>
      <c r="E559" s="18"/>
      <c r="F559" s="7"/>
      <c r="G559" s="19"/>
      <c r="H559" s="125"/>
      <c r="I559" s="125"/>
      <c r="J559" s="125">
        <f t="shared" si="17"/>
        <v>-77834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6"/>
        <v>559.0799999999997</v>
      </c>
      <c r="E560" s="18"/>
      <c r="F560" s="7"/>
      <c r="G560" s="19"/>
      <c r="H560" s="125"/>
      <c r="I560" s="125"/>
      <c r="J560" s="125">
        <f t="shared" si="17"/>
        <v>-77834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6"/>
        <v>559.0799999999997</v>
      </c>
      <c r="E561" s="18"/>
      <c r="F561" s="7"/>
      <c r="G561" s="19"/>
      <c r="H561" s="127"/>
      <c r="I561" s="127"/>
      <c r="J561" s="125">
        <f t="shared" si="17"/>
        <v>-77834</v>
      </c>
      <c r="K561" s="21"/>
      <c r="L561" s="7"/>
    </row>
    <row r="562" spans="1:12" s="9" customFormat="1" ht="18.75" x14ac:dyDescent="0.3">
      <c r="A562" s="19"/>
      <c r="B562" s="17"/>
      <c r="C562" s="17"/>
      <c r="D562" s="17">
        <f t="shared" si="16"/>
        <v>559.0799999999997</v>
      </c>
      <c r="E562" s="18"/>
      <c r="F562" s="7"/>
      <c r="G562" s="22"/>
      <c r="H562" s="127"/>
      <c r="I562" s="127"/>
      <c r="J562" s="125">
        <f t="shared" si="17"/>
        <v>-77834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6"/>
        <v>559.0799999999997</v>
      </c>
      <c r="E563" s="18"/>
      <c r="F563" s="7"/>
      <c r="G563" s="22"/>
      <c r="H563" s="127"/>
      <c r="I563" s="127"/>
      <c r="J563" s="125">
        <f t="shared" si="17"/>
        <v>-77834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6"/>
        <v>559.0799999999997</v>
      </c>
      <c r="E564" s="18"/>
      <c r="F564" s="7"/>
      <c r="G564" s="22"/>
      <c r="H564" s="127"/>
      <c r="I564" s="127"/>
      <c r="J564" s="125">
        <f t="shared" si="17"/>
        <v>-77834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6"/>
        <v>559.0799999999997</v>
      </c>
      <c r="E565" s="18"/>
      <c r="F565" s="7"/>
      <c r="G565" s="22"/>
      <c r="H565" s="127"/>
      <c r="I565" s="127"/>
      <c r="J565" s="125">
        <f t="shared" si="17"/>
        <v>-77834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6"/>
        <v>559.0799999999997</v>
      </c>
      <c r="E566" s="18"/>
      <c r="F566" s="7"/>
      <c r="G566" s="22"/>
      <c r="H566" s="127"/>
      <c r="I566" s="127"/>
      <c r="J566" s="125">
        <f t="shared" si="17"/>
        <v>-77834</v>
      </c>
      <c r="K566" s="21"/>
      <c r="L566" s="7"/>
    </row>
    <row r="567" spans="1:12" s="9" customFormat="1" ht="19.5" thickBot="1" x14ac:dyDescent="0.35">
      <c r="A567" s="19"/>
      <c r="B567" s="17"/>
      <c r="C567" s="17"/>
      <c r="D567" s="17">
        <f t="shared" si="16"/>
        <v>559.0799999999997</v>
      </c>
      <c r="E567" s="18"/>
      <c r="F567" s="7"/>
      <c r="G567" s="22"/>
      <c r="H567" s="127"/>
      <c r="I567" s="127"/>
      <c r="J567" s="125">
        <f t="shared" si="17"/>
        <v>-77834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6"/>
        <v>559.0799999999997</v>
      </c>
      <c r="E568" s="18"/>
      <c r="F568" s="7"/>
      <c r="G568" s="23" t="s">
        <v>9</v>
      </c>
      <c r="H568" s="128">
        <f>SUM(H6:H567)</f>
        <v>134903</v>
      </c>
      <c r="I568" s="128">
        <f>SUM(I6:I567)</f>
        <v>212737</v>
      </c>
      <c r="J568" s="128">
        <f>H568-I568</f>
        <v>-77834</v>
      </c>
      <c r="K568" s="24"/>
      <c r="L568" s="7"/>
    </row>
    <row r="569" spans="1:12" s="9" customFormat="1" ht="19.5" thickBot="1" x14ac:dyDescent="0.35">
      <c r="A569" s="19"/>
      <c r="B569" s="17"/>
      <c r="C569" s="17"/>
      <c r="D569" s="17">
        <f t="shared" si="16"/>
        <v>559.0799999999997</v>
      </c>
      <c r="E569" s="18"/>
      <c r="F569" s="7"/>
      <c r="G569" s="25" t="s">
        <v>7</v>
      </c>
      <c r="H569" s="26">
        <f>H568-I568</f>
        <v>-77834</v>
      </c>
      <c r="I569" s="213"/>
      <c r="J569" s="214"/>
      <c r="K569" s="215"/>
      <c r="L569" s="7"/>
    </row>
    <row r="570" spans="1:12" s="9" customFormat="1" ht="18.75" x14ac:dyDescent="0.3">
      <c r="A570" s="19"/>
      <c r="B570" s="17"/>
      <c r="C570" s="17"/>
      <c r="D570" s="17">
        <f t="shared" si="16"/>
        <v>559.0799999999997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8.75" x14ac:dyDescent="0.3">
      <c r="A571" s="19"/>
      <c r="B571" s="17"/>
      <c r="C571" s="17"/>
      <c r="D571" s="17">
        <f t="shared" si="16"/>
        <v>559.0799999999997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8.75" x14ac:dyDescent="0.3">
      <c r="A572" s="19"/>
      <c r="B572" s="17"/>
      <c r="C572" s="17"/>
      <c r="D572" s="17">
        <f t="shared" si="16"/>
        <v>559.0799999999997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8.75" x14ac:dyDescent="0.3">
      <c r="A573" s="19"/>
      <c r="B573" s="17"/>
      <c r="C573" s="17"/>
      <c r="D573" s="17">
        <f t="shared" si="16"/>
        <v>559.0799999999997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8.75" x14ac:dyDescent="0.3">
      <c r="A574" s="19"/>
      <c r="B574" s="17"/>
      <c r="C574" s="17"/>
      <c r="D574" s="17">
        <f t="shared" si="16"/>
        <v>559.0799999999997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8.75" x14ac:dyDescent="0.3">
      <c r="A575" s="19"/>
      <c r="B575" s="17"/>
      <c r="C575" s="17"/>
      <c r="D575" s="17">
        <f t="shared" si="16"/>
        <v>559.0799999999997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8.75" x14ac:dyDescent="0.3">
      <c r="A576" s="19"/>
      <c r="B576" s="17"/>
      <c r="C576" s="17"/>
      <c r="D576" s="17">
        <f t="shared" si="16"/>
        <v>559.0799999999997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8.75" x14ac:dyDescent="0.3">
      <c r="A577" s="19"/>
      <c r="B577" s="17"/>
      <c r="C577" s="17"/>
      <c r="D577" s="17">
        <f t="shared" si="16"/>
        <v>559.0799999999997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8.75" x14ac:dyDescent="0.3">
      <c r="A578" s="19"/>
      <c r="B578" s="17"/>
      <c r="C578" s="17"/>
      <c r="D578" s="17">
        <f t="shared" si="16"/>
        <v>559.0799999999997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8.75" x14ac:dyDescent="0.3">
      <c r="A579" s="19"/>
      <c r="B579" s="17"/>
      <c r="C579" s="17"/>
      <c r="D579" s="17">
        <f t="shared" si="16"/>
        <v>559.0799999999997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8.75" x14ac:dyDescent="0.3">
      <c r="A580" s="19"/>
      <c r="B580" s="17"/>
      <c r="C580" s="17"/>
      <c r="D580" s="17">
        <f t="shared" si="16"/>
        <v>559.0799999999997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8.75" x14ac:dyDescent="0.3">
      <c r="A581" s="19"/>
      <c r="B581" s="17"/>
      <c r="C581" s="17"/>
      <c r="D581" s="17">
        <f t="shared" si="16"/>
        <v>559.0799999999997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8.75" x14ac:dyDescent="0.3">
      <c r="A582" s="19"/>
      <c r="B582" s="17"/>
      <c r="C582" s="17"/>
      <c r="D582" s="17">
        <f t="shared" si="16"/>
        <v>559.0799999999997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8.75" x14ac:dyDescent="0.3">
      <c r="A583" s="19"/>
      <c r="B583" s="17"/>
      <c r="C583" s="17"/>
      <c r="D583" s="17">
        <f t="shared" ref="D583:D646" si="18">D582+B583-C583</f>
        <v>559.0799999999997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8.75" x14ac:dyDescent="0.3">
      <c r="A584" s="19"/>
      <c r="B584" s="17"/>
      <c r="C584" s="17"/>
      <c r="D584" s="17">
        <f t="shared" si="18"/>
        <v>559.0799999999997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>
        <f t="shared" si="18"/>
        <v>559.0799999999997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>
        <f t="shared" si="18"/>
        <v>559.0799999999997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>
        <f t="shared" si="18"/>
        <v>559.0799999999997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>
        <f t="shared" si="18"/>
        <v>559.0799999999997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>
        <f t="shared" si="18"/>
        <v>559.0799999999997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>
        <f t="shared" si="18"/>
        <v>559.0799999999997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>
        <f t="shared" si="18"/>
        <v>559.0799999999997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>
        <f t="shared" si="18"/>
        <v>559.0799999999997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>
        <f t="shared" si="18"/>
        <v>559.0799999999997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>
        <f t="shared" si="18"/>
        <v>559.0799999999997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>
        <f t="shared" si="18"/>
        <v>559.0799999999997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>
        <f t="shared" si="18"/>
        <v>559.0799999999997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>
        <f t="shared" si="18"/>
        <v>559.0799999999997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>
        <f t="shared" si="18"/>
        <v>559.0799999999997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>
        <f t="shared" si="18"/>
        <v>559.0799999999997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>
        <f t="shared" si="18"/>
        <v>559.0799999999997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>
        <f t="shared" si="18"/>
        <v>559.0799999999997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>
        <f t="shared" si="18"/>
        <v>559.0799999999997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>
        <f t="shared" si="18"/>
        <v>559.0799999999997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>
        <f t="shared" si="18"/>
        <v>559.0799999999997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>
        <f t="shared" si="18"/>
        <v>559.0799999999997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>
        <f t="shared" si="18"/>
        <v>559.0799999999997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>
        <f t="shared" si="18"/>
        <v>559.0799999999997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>
        <f t="shared" si="18"/>
        <v>559.0799999999997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>
        <f t="shared" si="18"/>
        <v>559.0799999999997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>
        <f t="shared" si="18"/>
        <v>559.0799999999997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>
        <f t="shared" si="18"/>
        <v>559.0799999999997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>
        <f t="shared" si="18"/>
        <v>559.0799999999997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>
        <f t="shared" si="18"/>
        <v>559.0799999999997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>
        <f t="shared" si="18"/>
        <v>559.0799999999997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>
        <f t="shared" si="18"/>
        <v>559.0799999999997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>
        <f t="shared" si="18"/>
        <v>559.0799999999997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>
        <f t="shared" si="18"/>
        <v>559.0799999999997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>
        <f t="shared" si="18"/>
        <v>559.0799999999997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>
        <f t="shared" si="18"/>
        <v>559.0799999999997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>
        <f t="shared" si="18"/>
        <v>559.0799999999997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>
        <f t="shared" si="18"/>
        <v>559.0799999999997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>
        <f t="shared" si="18"/>
        <v>559.0799999999997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>
        <f t="shared" si="18"/>
        <v>559.0799999999997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>
        <f t="shared" si="18"/>
        <v>559.0799999999997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>
        <f t="shared" si="18"/>
        <v>559.0799999999997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>
        <f t="shared" si="18"/>
        <v>559.0799999999997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>
        <f t="shared" si="18"/>
        <v>559.0799999999997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>
        <f t="shared" si="18"/>
        <v>559.0799999999997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>
        <f t="shared" si="18"/>
        <v>559.0799999999997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>
        <f t="shared" si="18"/>
        <v>559.0799999999997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>
        <f t="shared" si="18"/>
        <v>559.0799999999997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>
        <f t="shared" si="18"/>
        <v>559.0799999999997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>
        <f t="shared" si="18"/>
        <v>559.0799999999997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>
        <f t="shared" si="18"/>
        <v>559.0799999999997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>
        <f t="shared" si="18"/>
        <v>559.0799999999997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>
        <f t="shared" si="18"/>
        <v>559.0799999999997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>
        <f t="shared" si="18"/>
        <v>559.0799999999997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>
        <f t="shared" si="18"/>
        <v>559.0799999999997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>
        <f t="shared" si="18"/>
        <v>559.0799999999997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>
        <f t="shared" si="18"/>
        <v>559.0799999999997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>
        <f t="shared" si="18"/>
        <v>559.0799999999997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>
        <f t="shared" si="18"/>
        <v>559.0799999999997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>
        <f t="shared" si="18"/>
        <v>559.0799999999997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>
        <f t="shared" si="18"/>
        <v>559.0799999999997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>
        <f t="shared" si="18"/>
        <v>559.0799999999997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>
        <f t="shared" si="18"/>
        <v>559.0799999999997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>
        <f t="shared" ref="D647:D710" si="19">D646+B647-C647</f>
        <v>559.0799999999997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>
        <f t="shared" si="19"/>
        <v>559.0799999999997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>
        <f t="shared" si="19"/>
        <v>559.0799999999997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>
        <f t="shared" si="19"/>
        <v>559.0799999999997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>
        <f t="shared" si="19"/>
        <v>559.0799999999997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>
        <f t="shared" si="19"/>
        <v>559.0799999999997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>
        <f t="shared" si="19"/>
        <v>559.0799999999997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>
        <f t="shared" si="19"/>
        <v>559.0799999999997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>
        <f t="shared" si="19"/>
        <v>559.0799999999997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>
        <f t="shared" si="19"/>
        <v>559.0799999999997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>
        <f t="shared" si="19"/>
        <v>559.0799999999997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>
        <f t="shared" si="19"/>
        <v>559.0799999999997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>
        <f t="shared" si="19"/>
        <v>559.0799999999997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>
        <f t="shared" si="19"/>
        <v>559.0799999999997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>
        <f t="shared" si="19"/>
        <v>559.0799999999997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>
        <f t="shared" si="19"/>
        <v>559.0799999999997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>
        <f t="shared" si="19"/>
        <v>559.0799999999997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>
        <f t="shared" si="19"/>
        <v>559.0799999999997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>
        <f t="shared" si="19"/>
        <v>559.0799999999997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>
        <f t="shared" si="19"/>
        <v>559.0799999999997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>
        <f t="shared" si="19"/>
        <v>559.0799999999997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>
        <f t="shared" si="19"/>
        <v>559.0799999999997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>
        <f t="shared" si="19"/>
        <v>559.0799999999997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>
        <f t="shared" si="19"/>
        <v>559.0799999999997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>
        <f t="shared" si="19"/>
        <v>559.0799999999997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>
        <f t="shared" si="19"/>
        <v>559.0799999999997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>
        <f t="shared" si="19"/>
        <v>559.0799999999997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>
        <f t="shared" si="19"/>
        <v>559.0799999999997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>
        <f t="shared" si="19"/>
        <v>559.0799999999997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>
        <f t="shared" si="19"/>
        <v>559.0799999999997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>
        <f t="shared" si="19"/>
        <v>559.0799999999997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>
        <f t="shared" si="19"/>
        <v>559.0799999999997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>
        <f t="shared" si="19"/>
        <v>559.0799999999997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>
        <f t="shared" si="19"/>
        <v>559.0799999999997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>
        <f t="shared" si="19"/>
        <v>559.0799999999997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>
        <f t="shared" si="19"/>
        <v>559.0799999999997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>
        <f t="shared" si="19"/>
        <v>559.0799999999997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>
        <f t="shared" si="19"/>
        <v>559.0799999999997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>
        <f t="shared" si="19"/>
        <v>559.0799999999997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>
        <f t="shared" si="19"/>
        <v>559.0799999999997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>
        <f t="shared" si="19"/>
        <v>559.0799999999997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>
        <f t="shared" si="19"/>
        <v>559.0799999999997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>
        <f t="shared" si="19"/>
        <v>559.0799999999997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>
        <f t="shared" si="19"/>
        <v>559.0799999999997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>
        <f t="shared" si="19"/>
        <v>559.0799999999997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>
        <f t="shared" si="19"/>
        <v>559.0799999999997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>
        <f t="shared" si="19"/>
        <v>559.0799999999997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>
        <f t="shared" si="19"/>
        <v>559.0799999999997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>
        <f t="shared" si="19"/>
        <v>559.0799999999997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>
        <f t="shared" si="19"/>
        <v>559.0799999999997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>
        <f t="shared" si="19"/>
        <v>559.0799999999997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>
        <f t="shared" si="19"/>
        <v>559.0799999999997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>
        <f t="shared" si="19"/>
        <v>559.0799999999997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>
        <f t="shared" si="19"/>
        <v>559.0799999999997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>
        <f t="shared" si="19"/>
        <v>559.0799999999997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>
        <f t="shared" si="19"/>
        <v>559.0799999999997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>
        <f t="shared" si="19"/>
        <v>559.0799999999997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>
        <f t="shared" si="19"/>
        <v>559.0799999999997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>
        <f t="shared" si="19"/>
        <v>559.0799999999997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>
        <f t="shared" si="19"/>
        <v>559.0799999999997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>
        <f t="shared" si="19"/>
        <v>559.0799999999997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>
        <f t="shared" si="19"/>
        <v>559.0799999999997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>
        <f t="shared" si="19"/>
        <v>559.0799999999997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>
        <f t="shared" si="19"/>
        <v>559.0799999999997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>
        <f t="shared" ref="D711:D765" si="20">D710+B711-C711</f>
        <v>559.0799999999997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>
        <f t="shared" si="20"/>
        <v>559.0799999999997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>
        <f t="shared" si="20"/>
        <v>559.0799999999997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>
        <f t="shared" si="20"/>
        <v>559.0799999999997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>
        <f t="shared" si="20"/>
        <v>559.0799999999997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>
        <f t="shared" si="20"/>
        <v>559.0799999999997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>
        <f t="shared" si="20"/>
        <v>559.0799999999997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>
        <f t="shared" si="20"/>
        <v>559.0799999999997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>
        <f t="shared" si="20"/>
        <v>559.0799999999997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>
        <f t="shared" si="20"/>
        <v>559.0799999999997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>
        <f t="shared" si="20"/>
        <v>559.0799999999997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>
        <f t="shared" si="20"/>
        <v>559.0799999999997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>
        <f t="shared" si="20"/>
        <v>559.0799999999997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>
        <f t="shared" si="20"/>
        <v>559.0799999999997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>
        <f t="shared" si="20"/>
        <v>559.0799999999997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>
        <f t="shared" si="20"/>
        <v>559.0799999999997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>
        <f t="shared" si="20"/>
        <v>559.0799999999997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>
        <f t="shared" si="20"/>
        <v>559.0799999999997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>
        <f t="shared" si="20"/>
        <v>559.0799999999997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>
        <f t="shared" si="20"/>
        <v>559.0799999999997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>
        <f t="shared" si="20"/>
        <v>559.0799999999997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>
        <f t="shared" si="20"/>
        <v>559.0799999999997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>
        <f t="shared" si="20"/>
        <v>559.0799999999997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>
        <f t="shared" si="20"/>
        <v>559.0799999999997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>
        <f t="shared" si="20"/>
        <v>559.0799999999997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>
        <f t="shared" si="20"/>
        <v>559.0799999999997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>
        <f t="shared" si="20"/>
        <v>559.0799999999997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>
        <f t="shared" si="20"/>
        <v>559.0799999999997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>
        <f t="shared" si="20"/>
        <v>559.0799999999997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>
        <f t="shared" si="20"/>
        <v>559.0799999999997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>
        <f t="shared" si="20"/>
        <v>559.0799999999997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>
        <f t="shared" si="20"/>
        <v>559.0799999999997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>
        <f t="shared" si="20"/>
        <v>559.0799999999997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>
        <f t="shared" si="20"/>
        <v>559.0799999999997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>
        <f t="shared" si="20"/>
        <v>559.0799999999997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>
        <f t="shared" si="20"/>
        <v>559.0799999999997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>
        <f t="shared" si="20"/>
        <v>559.0799999999997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>
        <f t="shared" si="20"/>
        <v>559.0799999999997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>
        <f t="shared" si="20"/>
        <v>559.0799999999997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>
        <f t="shared" si="20"/>
        <v>559.0799999999997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>
        <f t="shared" si="20"/>
        <v>559.0799999999997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>
        <f t="shared" si="20"/>
        <v>559.0799999999997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>
        <f t="shared" si="20"/>
        <v>559.0799999999997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>
        <f t="shared" si="20"/>
        <v>559.0799999999997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>
        <f t="shared" si="20"/>
        <v>559.0799999999997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>
        <f t="shared" si="20"/>
        <v>559.0799999999997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>
        <f t="shared" si="20"/>
        <v>559.0799999999997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>
        <f t="shared" si="20"/>
        <v>559.0799999999997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>
        <f t="shared" si="20"/>
        <v>559.0799999999997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>
        <f t="shared" si="20"/>
        <v>559.0799999999997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>
        <f t="shared" si="20"/>
        <v>559.0799999999997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>
        <f t="shared" si="20"/>
        <v>559.0799999999997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>
        <f t="shared" si="20"/>
        <v>559.0799999999997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>
        <f t="shared" si="20"/>
        <v>559.0799999999997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thickBot="1" x14ac:dyDescent="0.35">
      <c r="A765" s="19"/>
      <c r="B765" s="17"/>
      <c r="C765" s="17"/>
      <c r="D765" s="17">
        <f t="shared" si="20"/>
        <v>559.0799999999997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1574.1899999999998</v>
      </c>
      <c r="C766" s="30">
        <f>SUM(C6:C765)</f>
        <v>1015.1099999999999</v>
      </c>
      <c r="D766" s="30">
        <f>B766-C766</f>
        <v>559.07999999999993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559.07999999999993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C71F-0693-4AAC-AB53-D15A37D57679}">
  <sheetPr>
    <tabColor theme="7" tint="0.39997558519241921"/>
  </sheetPr>
  <dimension ref="A1:S781"/>
  <sheetViews>
    <sheetView showGridLines="0" rightToLeft="1" topLeftCell="F1" zoomScaleNormal="100" workbookViewId="0">
      <pane ySplit="5" topLeftCell="A6" activePane="bottomLeft" state="frozen"/>
      <selection activeCell="F1" sqref="F1"/>
      <selection pane="bottomLeft" activeCell="I23" sqref="I23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6.140625" style="46" customWidth="1"/>
    <col min="9" max="9" width="15.5703125" style="46" bestFit="1" customWidth="1"/>
    <col min="10" max="10" width="17.28515625" style="2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تشغيلية</v>
      </c>
      <c r="E2" s="211"/>
      <c r="F2" s="1"/>
      <c r="G2" s="212" t="s">
        <v>1</v>
      </c>
      <c r="H2" s="212"/>
      <c r="I2" s="212"/>
      <c r="J2" s="3" t="s">
        <v>846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33</v>
      </c>
      <c r="I5" s="115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/>
      <c r="H6" s="15">
        <v>31130</v>
      </c>
      <c r="I6" s="15"/>
      <c r="J6" s="34">
        <f>H6-I6</f>
        <v>31130</v>
      </c>
      <c r="K6" s="18">
        <v>15200</v>
      </c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/>
      <c r="H7" s="17"/>
      <c r="I7" s="17">
        <v>16385</v>
      </c>
      <c r="J7" s="35">
        <f>J6+H7-I7</f>
        <v>14745</v>
      </c>
      <c r="K7" s="20">
        <v>8000</v>
      </c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17"/>
      <c r="I8" s="17"/>
      <c r="J8" s="35">
        <f t="shared" ref="J8:J71" si="1">J7+H8-I8</f>
        <v>14745</v>
      </c>
      <c r="K8" s="20"/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17"/>
      <c r="I9" s="17"/>
      <c r="J9" s="35">
        <f t="shared" si="1"/>
        <v>14745</v>
      </c>
      <c r="K9" s="20"/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/>
      <c r="H10" s="17"/>
      <c r="I10" s="17"/>
      <c r="J10" s="35">
        <f t="shared" si="1"/>
        <v>14745</v>
      </c>
      <c r="K10" s="113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17"/>
      <c r="I11" s="17"/>
      <c r="J11" s="35">
        <f t="shared" si="1"/>
        <v>14745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17"/>
      <c r="I12" s="17"/>
      <c r="J12" s="35">
        <f t="shared" si="1"/>
        <v>14745</v>
      </c>
      <c r="K12" s="18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17"/>
      <c r="I13" s="17"/>
      <c r="J13" s="35">
        <f t="shared" si="1"/>
        <v>14745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17"/>
      <c r="I14" s="17"/>
      <c r="J14" s="35">
        <f t="shared" si="1"/>
        <v>14745</v>
      </c>
      <c r="K14" s="20"/>
      <c r="L14" s="7"/>
    </row>
    <row r="15" spans="1:12" s="9" customFormat="1" ht="18.75" x14ac:dyDescent="0.3">
      <c r="A15" s="19"/>
      <c r="B15" s="17"/>
      <c r="C15" s="17"/>
      <c r="D15" s="17"/>
      <c r="E15" s="18"/>
      <c r="F15" s="7"/>
      <c r="G15" s="19"/>
      <c r="H15" s="17"/>
      <c r="I15" s="17"/>
      <c r="J15" s="35">
        <f t="shared" si="1"/>
        <v>14745</v>
      </c>
      <c r="K15" s="20"/>
      <c r="L15" s="7"/>
    </row>
    <row r="16" spans="1:12" s="9" customFormat="1" ht="18.75" x14ac:dyDescent="0.3">
      <c r="A16" s="19"/>
      <c r="B16" s="17"/>
      <c r="C16" s="17"/>
      <c r="D16" s="17"/>
      <c r="E16" s="18"/>
      <c r="F16" s="7"/>
      <c r="G16" s="19"/>
      <c r="H16" s="17"/>
      <c r="I16" s="17"/>
      <c r="J16" s="35">
        <f t="shared" si="1"/>
        <v>14745</v>
      </c>
      <c r="K16" s="20"/>
      <c r="L16" s="7"/>
    </row>
    <row r="17" spans="1:19" s="9" customFormat="1" ht="18.75" x14ac:dyDescent="0.3">
      <c r="A17" s="19"/>
      <c r="B17" s="17"/>
      <c r="C17" s="17"/>
      <c r="D17" s="17">
        <f>D14+B17-C17</f>
        <v>0</v>
      </c>
      <c r="E17" s="18"/>
      <c r="F17" s="7"/>
      <c r="G17" s="19"/>
      <c r="H17" s="17"/>
      <c r="I17" s="17"/>
      <c r="J17" s="35">
        <f t="shared" si="1"/>
        <v>14745</v>
      </c>
      <c r="K17" s="20"/>
      <c r="L17" s="7"/>
    </row>
    <row r="18" spans="1:19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17"/>
      <c r="I18" s="17"/>
      <c r="J18" s="35">
        <f t="shared" si="1"/>
        <v>14745</v>
      </c>
      <c r="K18" s="20"/>
      <c r="L18" s="7"/>
      <c r="S18" s="133"/>
    </row>
    <row r="19" spans="1:19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17"/>
      <c r="I19" s="17"/>
      <c r="J19" s="35">
        <f t="shared" si="1"/>
        <v>14745</v>
      </c>
      <c r="K19" s="20"/>
      <c r="L19" s="7"/>
      <c r="S19" s="133"/>
    </row>
    <row r="20" spans="1:19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17"/>
      <c r="I20" s="17"/>
      <c r="J20" s="35">
        <f t="shared" si="1"/>
        <v>14745</v>
      </c>
      <c r="K20" s="20"/>
      <c r="L20" s="7"/>
      <c r="S20" s="133"/>
    </row>
    <row r="21" spans="1:19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17"/>
      <c r="I21" s="17"/>
      <c r="J21" s="35">
        <f t="shared" si="1"/>
        <v>14745</v>
      </c>
      <c r="K21" s="20"/>
      <c r="L21" s="7"/>
      <c r="S21" s="133"/>
    </row>
    <row r="22" spans="1:19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17"/>
      <c r="I22" s="17"/>
      <c r="J22" s="35">
        <f t="shared" si="1"/>
        <v>14745</v>
      </c>
      <c r="K22" s="20"/>
      <c r="L22" s="7"/>
    </row>
    <row r="23" spans="1:19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17"/>
      <c r="I23" s="17"/>
      <c r="J23" s="35">
        <f t="shared" si="1"/>
        <v>14745</v>
      </c>
      <c r="K23" s="20"/>
      <c r="L23" s="7"/>
    </row>
    <row r="24" spans="1:19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17"/>
      <c r="I24" s="17"/>
      <c r="J24" s="35">
        <f t="shared" si="1"/>
        <v>14745</v>
      </c>
      <c r="K24" s="20"/>
      <c r="L24" s="7"/>
    </row>
    <row r="25" spans="1:19" s="9" customFormat="1" ht="18.75" x14ac:dyDescent="0.3">
      <c r="A25" s="19"/>
      <c r="B25" s="17"/>
      <c r="C25" s="17"/>
      <c r="D25" s="17"/>
      <c r="E25" s="18"/>
      <c r="F25" s="7"/>
      <c r="G25" s="19"/>
      <c r="H25" s="17"/>
      <c r="I25" s="17"/>
      <c r="J25" s="35">
        <f t="shared" si="1"/>
        <v>14745</v>
      </c>
      <c r="K25" s="20"/>
      <c r="L25" s="7"/>
    </row>
    <row r="26" spans="1:19" s="9" customFormat="1" ht="18.75" x14ac:dyDescent="0.3">
      <c r="A26" s="19"/>
      <c r="B26" s="17"/>
      <c r="C26" s="17"/>
      <c r="D26" s="17">
        <f>D24+B26-C26</f>
        <v>0</v>
      </c>
      <c r="E26" s="18"/>
      <c r="F26" s="7"/>
      <c r="G26" s="19"/>
      <c r="H26" s="17"/>
      <c r="I26" s="17"/>
      <c r="J26" s="35">
        <f t="shared" si="1"/>
        <v>14745</v>
      </c>
      <c r="K26" s="20"/>
      <c r="L26" s="7"/>
    </row>
    <row r="27" spans="1:19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17"/>
      <c r="I27" s="17"/>
      <c r="J27" s="35">
        <f t="shared" si="1"/>
        <v>14745</v>
      </c>
      <c r="K27" s="20"/>
      <c r="L27" s="7"/>
    </row>
    <row r="28" spans="1:19" s="9" customFormat="1" ht="18.75" x14ac:dyDescent="0.3">
      <c r="A28" s="19"/>
      <c r="B28" s="17"/>
      <c r="C28" s="17"/>
      <c r="D28" s="17"/>
      <c r="E28" s="18"/>
      <c r="F28" s="7"/>
      <c r="G28" s="19"/>
      <c r="H28" s="17"/>
      <c r="I28" s="17"/>
      <c r="J28" s="35">
        <f t="shared" si="1"/>
        <v>14745</v>
      </c>
      <c r="K28" s="20"/>
      <c r="L28" s="7"/>
    </row>
    <row r="29" spans="1:19" s="9" customFormat="1" ht="18.75" x14ac:dyDescent="0.3">
      <c r="A29" s="19"/>
      <c r="B29" s="17"/>
      <c r="C29" s="17"/>
      <c r="D29" s="17">
        <f>D27+B29-C29</f>
        <v>0</v>
      </c>
      <c r="E29" s="18"/>
      <c r="F29" s="7"/>
      <c r="G29" s="19"/>
      <c r="H29" s="17"/>
      <c r="I29" s="17"/>
      <c r="J29" s="35">
        <f t="shared" si="1"/>
        <v>14745</v>
      </c>
      <c r="K29" s="20"/>
      <c r="L29" s="7"/>
    </row>
    <row r="30" spans="1:19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17"/>
      <c r="I30" s="17"/>
      <c r="J30" s="35">
        <f t="shared" si="1"/>
        <v>14745</v>
      </c>
      <c r="K30" s="20"/>
      <c r="L30" s="7"/>
    </row>
    <row r="31" spans="1:19" s="9" customFormat="1" ht="18.75" x14ac:dyDescent="0.3">
      <c r="A31" s="19"/>
      <c r="B31" s="17"/>
      <c r="C31" s="17"/>
      <c r="D31" s="17"/>
      <c r="E31" s="18"/>
      <c r="F31" s="7"/>
      <c r="G31" s="19"/>
      <c r="H31" s="17"/>
      <c r="I31" s="17"/>
      <c r="J31" s="35">
        <f t="shared" si="1"/>
        <v>14745</v>
      </c>
      <c r="K31" s="20"/>
      <c r="L31" s="7"/>
    </row>
    <row r="32" spans="1:19" s="9" customFormat="1" ht="18.75" x14ac:dyDescent="0.3">
      <c r="A32" s="19"/>
      <c r="B32" s="17"/>
      <c r="C32" s="17"/>
      <c r="D32" s="17">
        <f>D30+B32-C32</f>
        <v>0</v>
      </c>
      <c r="E32" s="18"/>
      <c r="F32" s="7"/>
      <c r="G32" s="19"/>
      <c r="H32" s="17"/>
      <c r="I32" s="17"/>
      <c r="J32" s="35">
        <f t="shared" si="1"/>
        <v>14745</v>
      </c>
      <c r="K32" s="20"/>
      <c r="L32" s="7"/>
    </row>
    <row r="33" spans="1:12" s="9" customFormat="1" ht="18.75" x14ac:dyDescent="0.3">
      <c r="A33" s="19"/>
      <c r="B33" s="17"/>
      <c r="C33" s="17"/>
      <c r="D33" s="17"/>
      <c r="E33" s="18"/>
      <c r="F33" s="7"/>
      <c r="G33" s="19"/>
      <c r="H33" s="17"/>
      <c r="I33" s="17"/>
      <c r="J33" s="35">
        <f t="shared" si="1"/>
        <v>14745</v>
      </c>
      <c r="K33" s="20"/>
      <c r="L33" s="7"/>
    </row>
    <row r="34" spans="1:12" s="9" customFormat="1" ht="18.75" x14ac:dyDescent="0.3">
      <c r="A34" s="19"/>
      <c r="B34" s="17"/>
      <c r="C34" s="17"/>
      <c r="D34" s="17">
        <f>D32+B34-C34</f>
        <v>0</v>
      </c>
      <c r="E34" s="18"/>
      <c r="F34" s="7"/>
      <c r="G34" s="19"/>
      <c r="H34" s="17"/>
      <c r="I34" s="17"/>
      <c r="J34" s="35">
        <f t="shared" si="1"/>
        <v>14745</v>
      </c>
      <c r="K34" s="20"/>
      <c r="L34" s="7"/>
    </row>
    <row r="35" spans="1:12" s="9" customFormat="1" ht="18.75" x14ac:dyDescent="0.3">
      <c r="A35" s="19"/>
      <c r="B35" s="17"/>
      <c r="C35" s="17"/>
      <c r="D35" s="17"/>
      <c r="E35" s="18"/>
      <c r="F35" s="7"/>
      <c r="G35" s="19"/>
      <c r="H35" s="17"/>
      <c r="I35" s="17"/>
      <c r="J35" s="35">
        <f t="shared" si="1"/>
        <v>14745</v>
      </c>
      <c r="K35" s="20"/>
      <c r="L35" s="7"/>
    </row>
    <row r="36" spans="1:12" s="9" customFormat="1" ht="18.75" x14ac:dyDescent="0.3">
      <c r="A36" s="19"/>
      <c r="B36" s="17"/>
      <c r="C36" s="17"/>
      <c r="D36" s="17">
        <f>D34+B36-C36</f>
        <v>0</v>
      </c>
      <c r="E36" s="18"/>
      <c r="F36" s="7"/>
      <c r="G36" s="19"/>
      <c r="H36" s="17"/>
      <c r="I36" s="17"/>
      <c r="J36" s="35">
        <f t="shared" si="1"/>
        <v>14745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17"/>
      <c r="I37" s="17"/>
      <c r="J37" s="35">
        <f t="shared" si="1"/>
        <v>14745</v>
      </c>
      <c r="K37" s="20"/>
      <c r="L37" s="7"/>
    </row>
    <row r="38" spans="1:12" s="9" customFormat="1" ht="18.75" x14ac:dyDescent="0.3">
      <c r="A38" s="19"/>
      <c r="B38" s="17"/>
      <c r="C38" s="17"/>
      <c r="D38" s="17"/>
      <c r="E38" s="18"/>
      <c r="F38" s="7"/>
      <c r="G38" s="19"/>
      <c r="H38" s="17"/>
      <c r="I38" s="17"/>
      <c r="J38" s="35">
        <f t="shared" si="1"/>
        <v>14745</v>
      </c>
      <c r="K38" s="20"/>
      <c r="L38" s="7"/>
    </row>
    <row r="39" spans="1:12" s="9" customFormat="1" ht="18.75" x14ac:dyDescent="0.3">
      <c r="A39" s="19"/>
      <c r="B39" s="17"/>
      <c r="C39" s="17"/>
      <c r="D39" s="17"/>
      <c r="E39" s="18"/>
      <c r="F39" s="7"/>
      <c r="G39" s="19"/>
      <c r="H39" s="17"/>
      <c r="I39" s="17"/>
      <c r="J39" s="35">
        <f t="shared" si="1"/>
        <v>14745</v>
      </c>
      <c r="K39" s="20"/>
      <c r="L39" s="7"/>
    </row>
    <row r="40" spans="1:12" s="9" customFormat="1" ht="18.75" x14ac:dyDescent="0.3">
      <c r="A40" s="19"/>
      <c r="B40" s="17"/>
      <c r="C40" s="17"/>
      <c r="D40" s="17">
        <f>D37+B40-C40</f>
        <v>0</v>
      </c>
      <c r="E40" s="18"/>
      <c r="F40" s="7"/>
      <c r="G40" s="19"/>
      <c r="H40" s="17"/>
      <c r="I40" s="17"/>
      <c r="J40" s="35">
        <f t="shared" si="1"/>
        <v>14745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46234</v>
      </c>
      <c r="H41" s="17"/>
      <c r="I41" s="17"/>
      <c r="J41" s="35">
        <f t="shared" si="1"/>
        <v>14745</v>
      </c>
      <c r="K41" s="20"/>
      <c r="L41" s="7"/>
    </row>
    <row r="42" spans="1:12" s="9" customFormat="1" ht="18.75" x14ac:dyDescent="0.3">
      <c r="A42" s="19"/>
      <c r="B42" s="17"/>
      <c r="C42" s="17"/>
      <c r="D42" s="17"/>
      <c r="E42" s="18"/>
      <c r="F42" s="7"/>
      <c r="G42" s="19">
        <v>46238</v>
      </c>
      <c r="H42" s="17"/>
      <c r="I42" s="17"/>
      <c r="J42" s="35">
        <f t="shared" si="1"/>
        <v>14745</v>
      </c>
      <c r="K42" s="20"/>
      <c r="L42" s="7"/>
    </row>
    <row r="43" spans="1:12" s="9" customFormat="1" ht="18.75" x14ac:dyDescent="0.3">
      <c r="A43" s="19"/>
      <c r="B43" s="17"/>
      <c r="C43" s="17"/>
      <c r="D43" s="17">
        <f>D41+B43-C43</f>
        <v>0</v>
      </c>
      <c r="E43" s="18"/>
      <c r="F43" s="7"/>
      <c r="G43" s="19">
        <v>46245</v>
      </c>
      <c r="H43" s="17"/>
      <c r="I43" s="17"/>
      <c r="J43" s="35">
        <f t="shared" si="1"/>
        <v>14745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46245</v>
      </c>
      <c r="H44" s="17"/>
      <c r="I44" s="17"/>
      <c r="J44" s="35">
        <f t="shared" si="1"/>
        <v>14745</v>
      </c>
      <c r="K44" s="20"/>
      <c r="L44" s="7"/>
    </row>
    <row r="45" spans="1:12" s="9" customFormat="1" ht="18.75" x14ac:dyDescent="0.3">
      <c r="A45" s="19"/>
      <c r="B45" s="17"/>
      <c r="C45" s="17"/>
      <c r="D45" s="17"/>
      <c r="E45" s="18"/>
      <c r="F45" s="7"/>
      <c r="G45" s="19">
        <v>46246</v>
      </c>
      <c r="H45" s="17"/>
      <c r="I45" s="17"/>
      <c r="J45" s="35">
        <f t="shared" si="1"/>
        <v>14745</v>
      </c>
      <c r="K45" s="20"/>
      <c r="L45" s="7"/>
    </row>
    <row r="46" spans="1:12" s="9" customFormat="1" ht="18.75" x14ac:dyDescent="0.3">
      <c r="A46" s="19"/>
      <c r="B46" s="17"/>
      <c r="C46" s="17"/>
      <c r="D46" s="17"/>
      <c r="E46" s="18"/>
      <c r="F46" s="7"/>
      <c r="G46" s="19">
        <v>46248</v>
      </c>
      <c r="H46" s="17"/>
      <c r="I46" s="17"/>
      <c r="J46" s="35">
        <f t="shared" si="1"/>
        <v>14745</v>
      </c>
      <c r="K46" s="20"/>
      <c r="L46" s="7"/>
    </row>
    <row r="47" spans="1:12" s="9" customFormat="1" ht="18.75" x14ac:dyDescent="0.3">
      <c r="A47" s="19"/>
      <c r="B47" s="17"/>
      <c r="C47" s="17"/>
      <c r="D47" s="17">
        <f>D44+B47-C47</f>
        <v>0</v>
      </c>
      <c r="E47" s="18"/>
      <c r="F47" s="7"/>
      <c r="G47" s="19"/>
      <c r="H47" s="17"/>
      <c r="I47" s="17"/>
      <c r="J47" s="35">
        <f t="shared" si="1"/>
        <v>14745</v>
      </c>
      <c r="K47" s="20"/>
      <c r="L47" s="7"/>
    </row>
    <row r="48" spans="1:12" s="9" customFormat="1" ht="18.75" x14ac:dyDescent="0.3">
      <c r="A48" s="19"/>
      <c r="B48" s="17"/>
      <c r="C48" s="17"/>
      <c r="D48" s="17" t="e">
        <f>#REF!+B48-C48</f>
        <v>#REF!</v>
      </c>
      <c r="E48" s="18"/>
      <c r="F48" s="7"/>
      <c r="G48" s="19"/>
      <c r="H48" s="17"/>
      <c r="I48" s="17"/>
      <c r="J48" s="35">
        <f t="shared" si="1"/>
        <v>14745</v>
      </c>
      <c r="K48" s="18"/>
      <c r="L48" s="7"/>
    </row>
    <row r="49" spans="1:12" s="9" customFormat="1" ht="18.75" x14ac:dyDescent="0.3">
      <c r="A49" s="19"/>
      <c r="B49" s="17"/>
      <c r="C49" s="17"/>
      <c r="D49" s="17" t="e">
        <f t="shared" si="0"/>
        <v>#REF!</v>
      </c>
      <c r="E49" s="18"/>
      <c r="F49" s="7"/>
      <c r="G49" s="19"/>
      <c r="H49" s="17"/>
      <c r="I49" s="17"/>
      <c r="J49" s="35">
        <f t="shared" si="1"/>
        <v>14745</v>
      </c>
      <c r="K49" s="18"/>
      <c r="L49" s="7"/>
    </row>
    <row r="50" spans="1:12" s="9" customFormat="1" ht="18.75" x14ac:dyDescent="0.3">
      <c r="A50" s="19"/>
      <c r="B50" s="17"/>
      <c r="C50" s="17"/>
      <c r="D50" s="17" t="e">
        <f t="shared" si="0"/>
        <v>#REF!</v>
      </c>
      <c r="E50" s="18"/>
      <c r="F50" s="7"/>
      <c r="G50" s="19"/>
      <c r="H50" s="17"/>
      <c r="I50" s="17"/>
      <c r="J50" s="35">
        <f t="shared" si="1"/>
        <v>14745</v>
      </c>
      <c r="K50" s="20"/>
      <c r="L50" s="7"/>
    </row>
    <row r="51" spans="1:12" s="9" customFormat="1" ht="18.75" x14ac:dyDescent="0.3">
      <c r="A51" s="19"/>
      <c r="B51" s="17"/>
      <c r="C51" s="17"/>
      <c r="D51" s="17" t="e">
        <f t="shared" si="0"/>
        <v>#REF!</v>
      </c>
      <c r="E51" s="18"/>
      <c r="F51" s="7"/>
      <c r="G51" s="19"/>
      <c r="H51" s="17"/>
      <c r="I51" s="17"/>
      <c r="J51" s="35">
        <f t="shared" si="1"/>
        <v>14745</v>
      </c>
      <c r="K51" s="18"/>
      <c r="L51" s="7"/>
    </row>
    <row r="52" spans="1:12" s="9" customFormat="1" ht="18.75" x14ac:dyDescent="0.3">
      <c r="A52" s="19"/>
      <c r="B52" s="17"/>
      <c r="C52" s="17"/>
      <c r="D52" s="17" t="e">
        <f t="shared" si="0"/>
        <v>#REF!</v>
      </c>
      <c r="E52" s="18"/>
      <c r="F52" s="7"/>
      <c r="G52" s="19"/>
      <c r="H52" s="17"/>
      <c r="I52" s="17"/>
      <c r="J52" s="35">
        <f t="shared" si="1"/>
        <v>14745</v>
      </c>
      <c r="K52" s="18"/>
      <c r="L52" s="7"/>
    </row>
    <row r="53" spans="1:12" s="9" customFormat="1" ht="18.75" x14ac:dyDescent="0.3">
      <c r="A53" s="19"/>
      <c r="B53" s="17"/>
      <c r="C53" s="17"/>
      <c r="D53" s="17" t="e">
        <f t="shared" si="0"/>
        <v>#REF!</v>
      </c>
      <c r="E53" s="18"/>
      <c r="F53" s="7"/>
      <c r="G53" s="19"/>
      <c r="H53" s="17"/>
      <c r="I53" s="17"/>
      <c r="J53" s="35">
        <f t="shared" si="1"/>
        <v>14745</v>
      </c>
      <c r="K53" s="18"/>
      <c r="L53" s="7"/>
    </row>
    <row r="54" spans="1:12" s="9" customFormat="1" ht="18.75" x14ac:dyDescent="0.3">
      <c r="A54" s="19"/>
      <c r="B54" s="17"/>
      <c r="C54" s="17"/>
      <c r="D54" s="17"/>
      <c r="E54" s="18"/>
      <c r="F54" s="7"/>
      <c r="G54" s="19"/>
      <c r="H54" s="17"/>
      <c r="I54" s="17"/>
      <c r="J54" s="35">
        <f t="shared" si="1"/>
        <v>14745</v>
      </c>
      <c r="K54" s="18"/>
      <c r="L54" s="7"/>
    </row>
    <row r="55" spans="1:12" s="9" customFormat="1" ht="18.75" x14ac:dyDescent="0.3">
      <c r="A55" s="19"/>
      <c r="B55" s="17"/>
      <c r="C55" s="17"/>
      <c r="D55" s="17" t="e">
        <f>D53+B55-C55</f>
        <v>#REF!</v>
      </c>
      <c r="E55" s="18"/>
      <c r="F55" s="7"/>
      <c r="G55" s="19"/>
      <c r="H55" s="17"/>
      <c r="I55" s="17"/>
      <c r="J55" s="35">
        <f t="shared" si="1"/>
        <v>14745</v>
      </c>
      <c r="K55" s="20"/>
      <c r="L55" s="7"/>
    </row>
    <row r="56" spans="1:12" s="9" customFormat="1" ht="18.75" x14ac:dyDescent="0.3">
      <c r="A56" s="19"/>
      <c r="B56" s="17"/>
      <c r="C56" s="17"/>
      <c r="D56" s="17" t="e">
        <f t="shared" si="0"/>
        <v>#REF!</v>
      </c>
      <c r="E56" s="18"/>
      <c r="F56" s="7"/>
      <c r="G56" s="19"/>
      <c r="H56" s="17"/>
      <c r="I56" s="17"/>
      <c r="J56" s="35">
        <f t="shared" si="1"/>
        <v>14745</v>
      </c>
      <c r="K56" s="20"/>
      <c r="L56" s="7"/>
    </row>
    <row r="57" spans="1:12" s="9" customFormat="1" ht="18.75" x14ac:dyDescent="0.3">
      <c r="A57" s="19"/>
      <c r="B57" s="17"/>
      <c r="C57" s="17"/>
      <c r="D57" s="17"/>
      <c r="E57" s="18"/>
      <c r="F57" s="7"/>
      <c r="G57" s="19"/>
      <c r="H57" s="17"/>
      <c r="I57" s="17"/>
      <c r="J57" s="35">
        <f t="shared" si="1"/>
        <v>14745</v>
      </c>
      <c r="K57" s="20"/>
      <c r="L57" s="7"/>
    </row>
    <row r="58" spans="1:12" s="9" customFormat="1" ht="18.75" x14ac:dyDescent="0.3">
      <c r="A58" s="19"/>
      <c r="B58" s="17"/>
      <c r="C58" s="17"/>
      <c r="D58" s="17" t="e">
        <f>D56+B58-C58</f>
        <v>#REF!</v>
      </c>
      <c r="E58" s="18"/>
      <c r="F58" s="7"/>
      <c r="G58" s="19"/>
      <c r="H58" s="17"/>
      <c r="I58" s="17"/>
      <c r="J58" s="35">
        <f t="shared" si="1"/>
        <v>14745</v>
      </c>
      <c r="K58" s="20"/>
      <c r="L58" s="7"/>
    </row>
    <row r="59" spans="1:12" s="9" customFormat="1" ht="18.75" x14ac:dyDescent="0.3">
      <c r="A59" s="19"/>
      <c r="B59" s="17"/>
      <c r="C59" s="17"/>
      <c r="D59" s="17" t="e">
        <f t="shared" si="0"/>
        <v>#REF!</v>
      </c>
      <c r="E59" s="18"/>
      <c r="F59" s="7"/>
      <c r="G59" s="19"/>
      <c r="H59" s="17"/>
      <c r="I59" s="17"/>
      <c r="J59" s="35">
        <f t="shared" si="1"/>
        <v>14745</v>
      </c>
      <c r="K59" s="20"/>
      <c r="L59" s="7"/>
    </row>
    <row r="60" spans="1:12" s="9" customFormat="1" ht="18.75" x14ac:dyDescent="0.3">
      <c r="A60" s="19"/>
      <c r="B60" s="17"/>
      <c r="C60" s="17"/>
      <c r="D60" s="17" t="e">
        <f t="shared" si="0"/>
        <v>#REF!</v>
      </c>
      <c r="E60" s="18"/>
      <c r="F60" s="7"/>
      <c r="G60" s="19"/>
      <c r="H60" s="17"/>
      <c r="I60" s="17"/>
      <c r="J60" s="35">
        <f t="shared" si="1"/>
        <v>14745</v>
      </c>
      <c r="K60" s="20"/>
      <c r="L60" s="7"/>
    </row>
    <row r="61" spans="1:12" s="9" customFormat="1" ht="18.75" x14ac:dyDescent="0.3">
      <c r="A61" s="19"/>
      <c r="B61" s="17"/>
      <c r="C61" s="17"/>
      <c r="D61" s="17" t="e">
        <f t="shared" si="0"/>
        <v>#REF!</v>
      </c>
      <c r="E61" s="18"/>
      <c r="F61" s="7"/>
      <c r="G61" s="19"/>
      <c r="H61" s="17"/>
      <c r="I61" s="17"/>
      <c r="J61" s="35">
        <f t="shared" si="1"/>
        <v>14745</v>
      </c>
      <c r="K61" s="20"/>
      <c r="L61" s="7"/>
    </row>
    <row r="62" spans="1:12" s="9" customFormat="1" ht="18.75" x14ac:dyDescent="0.3">
      <c r="A62" s="19"/>
      <c r="B62" s="17"/>
      <c r="C62" s="17"/>
      <c r="D62" s="17" t="e">
        <f t="shared" si="0"/>
        <v>#REF!</v>
      </c>
      <c r="E62" s="18"/>
      <c r="F62" s="7"/>
      <c r="G62" s="19"/>
      <c r="H62" s="17"/>
      <c r="I62" s="17"/>
      <c r="J62" s="35">
        <f t="shared" si="1"/>
        <v>14745</v>
      </c>
      <c r="K62" s="20"/>
      <c r="L62" s="7"/>
    </row>
    <row r="63" spans="1:12" s="9" customFormat="1" ht="18.75" x14ac:dyDescent="0.3">
      <c r="A63" s="19"/>
      <c r="B63" s="17"/>
      <c r="C63" s="17"/>
      <c r="D63" s="17" t="e">
        <f t="shared" si="0"/>
        <v>#REF!</v>
      </c>
      <c r="E63" s="18"/>
      <c r="F63" s="7"/>
      <c r="G63" s="19"/>
      <c r="H63" s="17"/>
      <c r="I63" s="17"/>
      <c r="J63" s="35">
        <f t="shared" si="1"/>
        <v>14745</v>
      </c>
      <c r="K63" s="20"/>
      <c r="L63" s="7"/>
    </row>
    <row r="64" spans="1:12" s="9" customFormat="1" ht="18.75" x14ac:dyDescent="0.3">
      <c r="A64" s="19"/>
      <c r="B64" s="17"/>
      <c r="C64" s="17"/>
      <c r="D64" s="17" t="e">
        <f t="shared" si="0"/>
        <v>#REF!</v>
      </c>
      <c r="E64" s="18"/>
      <c r="F64" s="7"/>
      <c r="G64" s="19"/>
      <c r="H64" s="17"/>
      <c r="I64" s="17"/>
      <c r="J64" s="35">
        <f t="shared" si="1"/>
        <v>14745</v>
      </c>
      <c r="K64" s="20"/>
      <c r="L64" s="7"/>
    </row>
    <row r="65" spans="1:12" s="9" customFormat="1" ht="18.75" x14ac:dyDescent="0.3">
      <c r="A65" s="19"/>
      <c r="B65" s="17"/>
      <c r="C65" s="17"/>
      <c r="D65" s="17" t="e">
        <f t="shared" si="0"/>
        <v>#REF!</v>
      </c>
      <c r="E65" s="18"/>
      <c r="F65" s="7"/>
      <c r="G65" s="19"/>
      <c r="H65" s="17"/>
      <c r="I65" s="17"/>
      <c r="J65" s="35">
        <f t="shared" si="1"/>
        <v>14745</v>
      </c>
      <c r="K65" s="20"/>
      <c r="L65" s="7"/>
    </row>
    <row r="66" spans="1:12" s="9" customFormat="1" ht="18.75" x14ac:dyDescent="0.3">
      <c r="A66" s="19"/>
      <c r="B66" s="17"/>
      <c r="C66" s="17"/>
      <c r="D66" s="17" t="e">
        <f t="shared" si="0"/>
        <v>#REF!</v>
      </c>
      <c r="E66" s="18"/>
      <c r="F66" s="7"/>
      <c r="G66" s="19"/>
      <c r="H66" s="17"/>
      <c r="I66" s="17"/>
      <c r="J66" s="35">
        <f t="shared" si="1"/>
        <v>14745</v>
      </c>
      <c r="K66" s="20"/>
      <c r="L66" s="7"/>
    </row>
    <row r="67" spans="1:12" s="9" customFormat="1" ht="18.75" x14ac:dyDescent="0.3">
      <c r="A67" s="19"/>
      <c r="B67" s="17"/>
      <c r="C67" s="17"/>
      <c r="D67" s="17" t="e">
        <f t="shared" si="0"/>
        <v>#REF!</v>
      </c>
      <c r="E67" s="18"/>
      <c r="F67" s="7"/>
      <c r="G67" s="19"/>
      <c r="H67" s="17"/>
      <c r="I67" s="17"/>
      <c r="J67" s="35">
        <f t="shared" si="1"/>
        <v>14745</v>
      </c>
      <c r="K67" s="20"/>
      <c r="L67" s="7"/>
    </row>
    <row r="68" spans="1:12" s="9" customFormat="1" ht="18.75" x14ac:dyDescent="0.3">
      <c r="A68" s="19"/>
      <c r="B68" s="17"/>
      <c r="C68" s="17"/>
      <c r="D68" s="17" t="e">
        <f t="shared" si="0"/>
        <v>#REF!</v>
      </c>
      <c r="E68" s="18"/>
      <c r="F68" s="7"/>
      <c r="G68" s="19"/>
      <c r="H68" s="17"/>
      <c r="I68" s="17"/>
      <c r="J68" s="35">
        <f t="shared" si="1"/>
        <v>14745</v>
      </c>
      <c r="K68" s="20"/>
      <c r="L68" s="7"/>
    </row>
    <row r="69" spans="1:12" s="9" customFormat="1" ht="18.75" x14ac:dyDescent="0.3">
      <c r="A69" s="19"/>
      <c r="B69" s="17"/>
      <c r="C69" s="17"/>
      <c r="D69" s="17" t="e">
        <f t="shared" si="0"/>
        <v>#REF!</v>
      </c>
      <c r="E69" s="18"/>
      <c r="F69" s="7"/>
      <c r="G69" s="19"/>
      <c r="H69" s="17"/>
      <c r="I69" s="17"/>
      <c r="J69" s="35">
        <f t="shared" si="1"/>
        <v>14745</v>
      </c>
      <c r="K69" s="20"/>
      <c r="L69" s="7"/>
    </row>
    <row r="70" spans="1:12" s="9" customFormat="1" ht="18.75" x14ac:dyDescent="0.3">
      <c r="A70" s="19"/>
      <c r="B70" s="17"/>
      <c r="C70" s="17"/>
      <c r="D70" s="17" t="e">
        <f t="shared" si="0"/>
        <v>#REF!</v>
      </c>
      <c r="E70" s="18"/>
      <c r="F70" s="7"/>
      <c r="G70" s="19"/>
      <c r="H70" s="17"/>
      <c r="I70" s="17"/>
      <c r="J70" s="35">
        <f t="shared" si="1"/>
        <v>14745</v>
      </c>
      <c r="K70" s="20"/>
      <c r="L70" s="7"/>
    </row>
    <row r="71" spans="1:12" s="9" customFormat="1" ht="18.75" x14ac:dyDescent="0.3">
      <c r="A71" s="19"/>
      <c r="B71" s="17"/>
      <c r="C71" s="17"/>
      <c r="D71" s="17" t="e">
        <f t="shared" ref="D71:D134" si="2">D70+B71-C71</f>
        <v>#REF!</v>
      </c>
      <c r="E71" s="18"/>
      <c r="F71" s="7"/>
      <c r="G71" s="19"/>
      <c r="H71" s="17"/>
      <c r="I71" s="17"/>
      <c r="J71" s="35">
        <f t="shared" si="1"/>
        <v>14745</v>
      </c>
      <c r="K71" s="20"/>
      <c r="L71" s="7"/>
    </row>
    <row r="72" spans="1:12" s="9" customFormat="1" ht="18.75" x14ac:dyDescent="0.3">
      <c r="A72" s="19"/>
      <c r="B72" s="17"/>
      <c r="C72" s="17"/>
      <c r="D72" s="17" t="e">
        <f t="shared" si="2"/>
        <v>#REF!</v>
      </c>
      <c r="E72" s="18"/>
      <c r="F72" s="7"/>
      <c r="G72" s="19"/>
      <c r="H72" s="17"/>
      <c r="I72" s="17"/>
      <c r="J72" s="35">
        <f t="shared" ref="J72:J135" si="3">J71+H72-I72</f>
        <v>14745</v>
      </c>
      <c r="K72" s="20"/>
      <c r="L72" s="7"/>
    </row>
    <row r="73" spans="1:12" s="9" customFormat="1" ht="18.75" x14ac:dyDescent="0.3">
      <c r="A73" s="19"/>
      <c r="B73" s="17"/>
      <c r="C73" s="17"/>
      <c r="D73" s="17" t="e">
        <f t="shared" si="2"/>
        <v>#REF!</v>
      </c>
      <c r="E73" s="18"/>
      <c r="F73" s="7"/>
      <c r="G73" s="19"/>
      <c r="H73" s="17"/>
      <c r="I73" s="17"/>
      <c r="J73" s="35">
        <f t="shared" si="3"/>
        <v>14745</v>
      </c>
      <c r="K73" s="20"/>
      <c r="L73" s="7"/>
    </row>
    <row r="74" spans="1:12" s="9" customFormat="1" ht="18.75" x14ac:dyDescent="0.3">
      <c r="A74" s="19"/>
      <c r="B74" s="17"/>
      <c r="C74" s="17"/>
      <c r="D74" s="17" t="e">
        <f t="shared" si="2"/>
        <v>#REF!</v>
      </c>
      <c r="E74" s="18"/>
      <c r="F74" s="7"/>
      <c r="G74" s="19"/>
      <c r="H74" s="17"/>
      <c r="I74" s="17"/>
      <c r="J74" s="35">
        <f t="shared" si="3"/>
        <v>14745</v>
      </c>
      <c r="K74" s="20"/>
      <c r="L74" s="7"/>
    </row>
    <row r="75" spans="1:12" s="9" customFormat="1" ht="18.75" x14ac:dyDescent="0.3">
      <c r="A75" s="19"/>
      <c r="B75" s="17"/>
      <c r="C75" s="17"/>
      <c r="D75" s="17" t="e">
        <f t="shared" si="2"/>
        <v>#REF!</v>
      </c>
      <c r="E75" s="18"/>
      <c r="F75" s="7"/>
      <c r="G75" s="19"/>
      <c r="H75" s="17"/>
      <c r="I75" s="17"/>
      <c r="J75" s="35">
        <f t="shared" si="3"/>
        <v>14745</v>
      </c>
      <c r="K75" s="20"/>
      <c r="L75" s="7"/>
    </row>
    <row r="76" spans="1:12" s="9" customFormat="1" ht="18.75" x14ac:dyDescent="0.3">
      <c r="A76" s="19"/>
      <c r="B76" s="17"/>
      <c r="C76" s="17"/>
      <c r="D76" s="17" t="e">
        <f t="shared" si="2"/>
        <v>#REF!</v>
      </c>
      <c r="E76" s="18"/>
      <c r="F76" s="7"/>
      <c r="G76" s="19"/>
      <c r="H76" s="17"/>
      <c r="I76" s="17"/>
      <c r="J76" s="35">
        <f t="shared" si="3"/>
        <v>14745</v>
      </c>
      <c r="K76" s="20"/>
      <c r="L76" s="7"/>
    </row>
    <row r="77" spans="1:12" s="9" customFormat="1" ht="18.75" x14ac:dyDescent="0.3">
      <c r="A77" s="19"/>
      <c r="B77" s="17"/>
      <c r="C77" s="17"/>
      <c r="D77" s="17" t="e">
        <f t="shared" si="2"/>
        <v>#REF!</v>
      </c>
      <c r="E77" s="18"/>
      <c r="F77" s="7"/>
      <c r="G77" s="19"/>
      <c r="H77" s="17"/>
      <c r="I77" s="17"/>
      <c r="J77" s="35">
        <f t="shared" si="3"/>
        <v>14745</v>
      </c>
      <c r="K77" s="20"/>
      <c r="L77" s="7"/>
    </row>
    <row r="78" spans="1:12" s="9" customFormat="1" ht="18.75" x14ac:dyDescent="0.3">
      <c r="A78" s="19"/>
      <c r="B78" s="17"/>
      <c r="C78" s="17"/>
      <c r="D78" s="17" t="e">
        <f t="shared" si="2"/>
        <v>#REF!</v>
      </c>
      <c r="E78" s="18"/>
      <c r="F78" s="7"/>
      <c r="G78" s="19"/>
      <c r="H78" s="17"/>
      <c r="I78" s="17"/>
      <c r="J78" s="35">
        <f t="shared" si="3"/>
        <v>14745</v>
      </c>
      <c r="K78" s="20"/>
      <c r="L78" s="7"/>
    </row>
    <row r="79" spans="1:12" s="9" customFormat="1" ht="18.75" x14ac:dyDescent="0.3">
      <c r="A79" s="19"/>
      <c r="B79" s="17"/>
      <c r="C79" s="17"/>
      <c r="D79" s="17" t="e">
        <f t="shared" si="2"/>
        <v>#REF!</v>
      </c>
      <c r="E79" s="18"/>
      <c r="F79" s="7"/>
      <c r="G79" s="19"/>
      <c r="H79" s="17"/>
      <c r="I79" s="17"/>
      <c r="J79" s="35">
        <f t="shared" si="3"/>
        <v>14745</v>
      </c>
      <c r="K79" s="20"/>
      <c r="L79" s="7"/>
    </row>
    <row r="80" spans="1:12" s="9" customFormat="1" ht="18.75" x14ac:dyDescent="0.3">
      <c r="A80" s="19"/>
      <c r="B80" s="17"/>
      <c r="C80" s="17"/>
      <c r="D80" s="17" t="e">
        <f t="shared" si="2"/>
        <v>#REF!</v>
      </c>
      <c r="E80" s="18"/>
      <c r="F80" s="7"/>
      <c r="G80" s="19"/>
      <c r="H80" s="17"/>
      <c r="I80" s="17"/>
      <c r="J80" s="35">
        <f t="shared" si="3"/>
        <v>14745</v>
      </c>
      <c r="K80" s="20"/>
      <c r="L80" s="7"/>
    </row>
    <row r="81" spans="1:12" s="9" customFormat="1" ht="18.75" x14ac:dyDescent="0.3">
      <c r="A81" s="19"/>
      <c r="B81" s="17"/>
      <c r="C81" s="17"/>
      <c r="D81" s="17" t="e">
        <f t="shared" si="2"/>
        <v>#REF!</v>
      </c>
      <c r="E81" s="18"/>
      <c r="F81" s="7"/>
      <c r="G81" s="19"/>
      <c r="H81" s="17"/>
      <c r="I81" s="17"/>
      <c r="J81" s="35">
        <f t="shared" si="3"/>
        <v>14745</v>
      </c>
      <c r="K81" s="20"/>
      <c r="L81" s="7"/>
    </row>
    <row r="82" spans="1:12" s="9" customFormat="1" ht="18.75" x14ac:dyDescent="0.3">
      <c r="A82" s="19"/>
      <c r="B82" s="17"/>
      <c r="C82" s="17"/>
      <c r="D82" s="17" t="e">
        <f t="shared" si="2"/>
        <v>#REF!</v>
      </c>
      <c r="E82" s="18"/>
      <c r="F82" s="7"/>
      <c r="G82" s="19"/>
      <c r="H82" s="17"/>
      <c r="I82" s="17"/>
      <c r="J82" s="35">
        <f t="shared" si="3"/>
        <v>14745</v>
      </c>
      <c r="K82" s="20"/>
      <c r="L82" s="7"/>
    </row>
    <row r="83" spans="1:12" s="9" customFormat="1" ht="18.75" x14ac:dyDescent="0.3">
      <c r="A83" s="19"/>
      <c r="B83" s="17"/>
      <c r="C83" s="17"/>
      <c r="D83" s="17" t="e">
        <f t="shared" si="2"/>
        <v>#REF!</v>
      </c>
      <c r="E83" s="18"/>
      <c r="F83" s="7"/>
      <c r="G83" s="19"/>
      <c r="H83" s="17"/>
      <c r="I83" s="17"/>
      <c r="J83" s="35">
        <f t="shared" si="3"/>
        <v>14745</v>
      </c>
      <c r="K83" s="20"/>
      <c r="L83" s="7"/>
    </row>
    <row r="84" spans="1:12" s="9" customFormat="1" ht="18.75" x14ac:dyDescent="0.3">
      <c r="A84" s="19"/>
      <c r="B84" s="17"/>
      <c r="C84" s="17"/>
      <c r="D84" s="17" t="e">
        <f t="shared" si="2"/>
        <v>#REF!</v>
      </c>
      <c r="E84" s="18"/>
      <c r="F84" s="7"/>
      <c r="G84" s="19"/>
      <c r="H84" s="17"/>
      <c r="I84" s="17"/>
      <c r="J84" s="35">
        <f t="shared" si="3"/>
        <v>14745</v>
      </c>
      <c r="K84" s="20"/>
      <c r="L84" s="7"/>
    </row>
    <row r="85" spans="1:12" s="9" customFormat="1" ht="18.75" x14ac:dyDescent="0.3">
      <c r="A85" s="19"/>
      <c r="B85" s="17"/>
      <c r="C85" s="17"/>
      <c r="D85" s="17" t="e">
        <f t="shared" si="2"/>
        <v>#REF!</v>
      </c>
      <c r="E85" s="18"/>
      <c r="F85" s="7"/>
      <c r="G85" s="19"/>
      <c r="H85" s="17"/>
      <c r="I85" s="17"/>
      <c r="J85" s="35">
        <f t="shared" si="3"/>
        <v>14745</v>
      </c>
      <c r="K85" s="20"/>
      <c r="L85" s="7"/>
    </row>
    <row r="86" spans="1:12" s="9" customFormat="1" ht="18.75" x14ac:dyDescent="0.3">
      <c r="A86" s="19"/>
      <c r="B86" s="17"/>
      <c r="C86" s="17"/>
      <c r="D86" s="17" t="e">
        <f t="shared" si="2"/>
        <v>#REF!</v>
      </c>
      <c r="E86" s="18"/>
      <c r="F86" s="7"/>
      <c r="G86" s="19"/>
      <c r="H86" s="17"/>
      <c r="I86" s="17"/>
      <c r="J86" s="35">
        <f t="shared" si="3"/>
        <v>14745</v>
      </c>
      <c r="K86" s="20"/>
      <c r="L86" s="7"/>
    </row>
    <row r="87" spans="1:12" s="9" customFormat="1" ht="18.75" x14ac:dyDescent="0.3">
      <c r="A87" s="19"/>
      <c r="B87" s="17"/>
      <c r="C87" s="17"/>
      <c r="D87" s="17" t="e">
        <f t="shared" si="2"/>
        <v>#REF!</v>
      </c>
      <c r="E87" s="18"/>
      <c r="F87" s="7"/>
      <c r="G87" s="19"/>
      <c r="H87" s="17"/>
      <c r="I87" s="17"/>
      <c r="J87" s="35">
        <f t="shared" si="3"/>
        <v>14745</v>
      </c>
      <c r="K87" s="20"/>
      <c r="L87" s="7"/>
    </row>
    <row r="88" spans="1:12" s="9" customFormat="1" ht="18.75" x14ac:dyDescent="0.3">
      <c r="A88" s="19"/>
      <c r="B88" s="17"/>
      <c r="C88" s="17"/>
      <c r="D88" s="17" t="e">
        <f t="shared" si="2"/>
        <v>#REF!</v>
      </c>
      <c r="E88" s="18"/>
      <c r="F88" s="7"/>
      <c r="G88" s="19"/>
      <c r="H88" s="17"/>
      <c r="I88" s="17"/>
      <c r="J88" s="35">
        <f t="shared" si="3"/>
        <v>14745</v>
      </c>
      <c r="K88" s="20"/>
      <c r="L88" s="7"/>
    </row>
    <row r="89" spans="1:12" s="9" customFormat="1" ht="18.75" x14ac:dyDescent="0.3">
      <c r="A89" s="19"/>
      <c r="B89" s="17"/>
      <c r="C89" s="17"/>
      <c r="D89" s="17" t="e">
        <f t="shared" si="2"/>
        <v>#REF!</v>
      </c>
      <c r="E89" s="18"/>
      <c r="F89" s="7"/>
      <c r="G89" s="19"/>
      <c r="H89" s="17"/>
      <c r="I89" s="17"/>
      <c r="J89" s="35">
        <f t="shared" si="3"/>
        <v>14745</v>
      </c>
      <c r="K89" s="20"/>
      <c r="L89" s="7"/>
    </row>
    <row r="90" spans="1:12" s="9" customFormat="1" ht="18.75" x14ac:dyDescent="0.3">
      <c r="A90" s="19"/>
      <c r="B90" s="17"/>
      <c r="C90" s="17"/>
      <c r="D90" s="17" t="e">
        <f t="shared" si="2"/>
        <v>#REF!</v>
      </c>
      <c r="E90" s="18"/>
      <c r="F90" s="7"/>
      <c r="G90" s="19"/>
      <c r="H90" s="17"/>
      <c r="I90" s="17"/>
      <c r="J90" s="35">
        <f t="shared" si="3"/>
        <v>14745</v>
      </c>
      <c r="K90" s="20"/>
      <c r="L90" s="7"/>
    </row>
    <row r="91" spans="1:12" s="9" customFormat="1" ht="18.75" x14ac:dyDescent="0.3">
      <c r="A91" s="19"/>
      <c r="B91" s="17"/>
      <c r="C91" s="17"/>
      <c r="D91" s="17" t="e">
        <f t="shared" si="2"/>
        <v>#REF!</v>
      </c>
      <c r="E91" s="18"/>
      <c r="F91" s="7"/>
      <c r="G91" s="19"/>
      <c r="H91" s="17"/>
      <c r="I91" s="17"/>
      <c r="J91" s="35">
        <f t="shared" si="3"/>
        <v>14745</v>
      </c>
      <c r="K91" s="20"/>
      <c r="L91" s="7"/>
    </row>
    <row r="92" spans="1:12" s="9" customFormat="1" ht="18.75" x14ac:dyDescent="0.3">
      <c r="A92" s="19"/>
      <c r="B92" s="17"/>
      <c r="C92" s="17"/>
      <c r="D92" s="17" t="e">
        <f t="shared" si="2"/>
        <v>#REF!</v>
      </c>
      <c r="E92" s="18"/>
      <c r="F92" s="7"/>
      <c r="G92" s="19"/>
      <c r="H92" s="17"/>
      <c r="I92" s="17"/>
      <c r="J92" s="35">
        <f t="shared" si="3"/>
        <v>14745</v>
      </c>
      <c r="K92" s="20"/>
      <c r="L92" s="7"/>
    </row>
    <row r="93" spans="1:12" s="9" customFormat="1" ht="18.75" x14ac:dyDescent="0.3">
      <c r="A93" s="19"/>
      <c r="B93" s="17"/>
      <c r="C93" s="17"/>
      <c r="D93" s="17" t="e">
        <f t="shared" si="2"/>
        <v>#REF!</v>
      </c>
      <c r="E93" s="18"/>
      <c r="F93" s="7"/>
      <c r="G93" s="19"/>
      <c r="H93" s="17"/>
      <c r="I93" s="17"/>
      <c r="J93" s="35">
        <f t="shared" si="3"/>
        <v>14745</v>
      </c>
      <c r="K93" s="20"/>
      <c r="L93" s="7"/>
    </row>
    <row r="94" spans="1:12" s="9" customFormat="1" ht="18.75" x14ac:dyDescent="0.3">
      <c r="A94" s="19"/>
      <c r="B94" s="17"/>
      <c r="C94" s="17"/>
      <c r="D94" s="17" t="e">
        <f t="shared" si="2"/>
        <v>#REF!</v>
      </c>
      <c r="E94" s="18"/>
      <c r="F94" s="7"/>
      <c r="G94" s="19"/>
      <c r="H94" s="17"/>
      <c r="I94" s="17"/>
      <c r="J94" s="35">
        <f t="shared" si="3"/>
        <v>14745</v>
      </c>
      <c r="K94" s="20"/>
      <c r="L94" s="7"/>
    </row>
    <row r="95" spans="1:12" s="9" customFormat="1" ht="18.75" x14ac:dyDescent="0.3">
      <c r="A95" s="19"/>
      <c r="B95" s="17"/>
      <c r="C95" s="17"/>
      <c r="D95" s="17" t="e">
        <f t="shared" si="2"/>
        <v>#REF!</v>
      </c>
      <c r="E95" s="18"/>
      <c r="F95" s="7"/>
      <c r="G95" s="19"/>
      <c r="H95" s="17"/>
      <c r="I95" s="17"/>
      <c r="J95" s="35">
        <f t="shared" si="3"/>
        <v>14745</v>
      </c>
      <c r="K95" s="20"/>
      <c r="L95" s="7"/>
    </row>
    <row r="96" spans="1:12" s="9" customFormat="1" ht="18.75" x14ac:dyDescent="0.3">
      <c r="A96" s="19"/>
      <c r="B96" s="17"/>
      <c r="C96" s="17"/>
      <c r="D96" s="17" t="e">
        <f t="shared" si="2"/>
        <v>#REF!</v>
      </c>
      <c r="E96" s="18"/>
      <c r="F96" s="7"/>
      <c r="G96" s="19"/>
      <c r="H96" s="17"/>
      <c r="I96" s="17"/>
      <c r="J96" s="35">
        <f t="shared" si="3"/>
        <v>14745</v>
      </c>
      <c r="K96" s="20"/>
      <c r="L96" s="7"/>
    </row>
    <row r="97" spans="1:12" s="9" customFormat="1" ht="18.75" x14ac:dyDescent="0.3">
      <c r="A97" s="19"/>
      <c r="B97" s="17"/>
      <c r="C97" s="17"/>
      <c r="D97" s="17" t="e">
        <f t="shared" si="2"/>
        <v>#REF!</v>
      </c>
      <c r="E97" s="18"/>
      <c r="F97" s="7"/>
      <c r="G97" s="19"/>
      <c r="H97" s="17"/>
      <c r="I97" s="17"/>
      <c r="J97" s="35">
        <f t="shared" si="3"/>
        <v>14745</v>
      </c>
      <c r="K97" s="20"/>
      <c r="L97" s="7"/>
    </row>
    <row r="98" spans="1:12" s="9" customFormat="1" ht="18.75" x14ac:dyDescent="0.3">
      <c r="A98" s="19"/>
      <c r="B98" s="17"/>
      <c r="C98" s="17"/>
      <c r="D98" s="17" t="e">
        <f t="shared" si="2"/>
        <v>#REF!</v>
      </c>
      <c r="E98" s="18"/>
      <c r="F98" s="7"/>
      <c r="G98" s="19"/>
      <c r="H98" s="17"/>
      <c r="I98" s="17"/>
      <c r="J98" s="35">
        <f t="shared" si="3"/>
        <v>14745</v>
      </c>
      <c r="K98" s="20"/>
      <c r="L98" s="7"/>
    </row>
    <row r="99" spans="1:12" s="9" customFormat="1" ht="18.75" x14ac:dyDescent="0.3">
      <c r="A99" s="19"/>
      <c r="B99" s="17"/>
      <c r="C99" s="17"/>
      <c r="D99" s="17" t="e">
        <f t="shared" si="2"/>
        <v>#REF!</v>
      </c>
      <c r="E99" s="18"/>
      <c r="F99" s="7"/>
      <c r="G99" s="19"/>
      <c r="H99" s="17"/>
      <c r="I99" s="17"/>
      <c r="J99" s="35">
        <f t="shared" si="3"/>
        <v>14745</v>
      </c>
      <c r="K99" s="20"/>
      <c r="L99" s="7"/>
    </row>
    <row r="100" spans="1:12" s="9" customFormat="1" ht="18.75" x14ac:dyDescent="0.3">
      <c r="A100" s="19"/>
      <c r="B100" s="17"/>
      <c r="C100" s="17"/>
      <c r="D100" s="17" t="e">
        <f t="shared" si="2"/>
        <v>#REF!</v>
      </c>
      <c r="E100" s="18"/>
      <c r="F100" s="7"/>
      <c r="G100" s="19"/>
      <c r="H100" s="17"/>
      <c r="I100" s="17"/>
      <c r="J100" s="35">
        <f t="shared" si="3"/>
        <v>14745</v>
      </c>
      <c r="K100" s="20"/>
      <c r="L100" s="7"/>
    </row>
    <row r="101" spans="1:12" s="9" customFormat="1" ht="18.75" x14ac:dyDescent="0.3">
      <c r="A101" s="19"/>
      <c r="B101" s="17"/>
      <c r="C101" s="17"/>
      <c r="D101" s="17" t="e">
        <f t="shared" si="2"/>
        <v>#REF!</v>
      </c>
      <c r="E101" s="18"/>
      <c r="F101" s="7"/>
      <c r="G101" s="19"/>
      <c r="H101" s="17"/>
      <c r="I101" s="17"/>
      <c r="J101" s="35">
        <f t="shared" si="3"/>
        <v>14745</v>
      </c>
      <c r="K101" s="20"/>
      <c r="L101" s="7"/>
    </row>
    <row r="102" spans="1:12" s="9" customFormat="1" ht="18.75" x14ac:dyDescent="0.3">
      <c r="A102" s="19"/>
      <c r="B102" s="17"/>
      <c r="C102" s="17"/>
      <c r="D102" s="17" t="e">
        <f t="shared" si="2"/>
        <v>#REF!</v>
      </c>
      <c r="E102" s="18"/>
      <c r="F102" s="7"/>
      <c r="G102" s="19"/>
      <c r="H102" s="17"/>
      <c r="I102" s="17"/>
      <c r="J102" s="35">
        <f t="shared" si="3"/>
        <v>14745</v>
      </c>
      <c r="K102" s="20"/>
      <c r="L102" s="7"/>
    </row>
    <row r="103" spans="1:12" s="9" customFormat="1" ht="18.75" x14ac:dyDescent="0.3">
      <c r="A103" s="19"/>
      <c r="B103" s="17"/>
      <c r="C103" s="17"/>
      <c r="D103" s="17" t="e">
        <f t="shared" si="2"/>
        <v>#REF!</v>
      </c>
      <c r="E103" s="18"/>
      <c r="F103" s="7"/>
      <c r="G103" s="19"/>
      <c r="H103" s="17"/>
      <c r="I103" s="17"/>
      <c r="J103" s="35">
        <f t="shared" si="3"/>
        <v>14745</v>
      </c>
      <c r="K103" s="20"/>
      <c r="L103" s="7"/>
    </row>
    <row r="104" spans="1:12" s="9" customFormat="1" ht="18.75" x14ac:dyDescent="0.3">
      <c r="A104" s="19"/>
      <c r="B104" s="17"/>
      <c r="C104" s="17"/>
      <c r="D104" s="17" t="e">
        <f t="shared" si="2"/>
        <v>#REF!</v>
      </c>
      <c r="E104" s="18"/>
      <c r="F104" s="7"/>
      <c r="G104" s="19"/>
      <c r="H104" s="17"/>
      <c r="I104" s="17"/>
      <c r="J104" s="35">
        <f t="shared" si="3"/>
        <v>14745</v>
      </c>
      <c r="K104" s="20"/>
      <c r="L104" s="7"/>
    </row>
    <row r="105" spans="1:12" s="9" customFormat="1" ht="18.75" x14ac:dyDescent="0.3">
      <c r="A105" s="19"/>
      <c r="B105" s="17"/>
      <c r="C105" s="17"/>
      <c r="D105" s="17" t="e">
        <f t="shared" si="2"/>
        <v>#REF!</v>
      </c>
      <c r="E105" s="18"/>
      <c r="F105" s="7"/>
      <c r="G105" s="19"/>
      <c r="H105" s="17"/>
      <c r="I105" s="17"/>
      <c r="J105" s="35">
        <f t="shared" si="3"/>
        <v>14745</v>
      </c>
      <c r="K105" s="20"/>
      <c r="L105" s="7"/>
    </row>
    <row r="106" spans="1:12" s="9" customFormat="1" ht="18.75" x14ac:dyDescent="0.3">
      <c r="A106" s="19"/>
      <c r="B106" s="17"/>
      <c r="C106" s="17"/>
      <c r="D106" s="17" t="e">
        <f t="shared" si="2"/>
        <v>#REF!</v>
      </c>
      <c r="E106" s="18"/>
      <c r="F106" s="7"/>
      <c r="G106" s="19"/>
      <c r="H106" s="17"/>
      <c r="I106" s="17"/>
      <c r="J106" s="35">
        <f t="shared" si="3"/>
        <v>14745</v>
      </c>
      <c r="K106" s="20"/>
      <c r="L106" s="7"/>
    </row>
    <row r="107" spans="1:12" s="9" customFormat="1" ht="18.75" x14ac:dyDescent="0.3">
      <c r="A107" s="19"/>
      <c r="B107" s="17"/>
      <c r="C107" s="17"/>
      <c r="D107" s="17" t="e">
        <f t="shared" si="2"/>
        <v>#REF!</v>
      </c>
      <c r="E107" s="18"/>
      <c r="F107" s="7"/>
      <c r="G107" s="19"/>
      <c r="H107" s="17"/>
      <c r="I107" s="17"/>
      <c r="J107" s="35">
        <f t="shared" si="3"/>
        <v>14745</v>
      </c>
      <c r="K107" s="20"/>
      <c r="L107" s="7"/>
    </row>
    <row r="108" spans="1:12" s="9" customFormat="1" ht="18.75" x14ac:dyDescent="0.3">
      <c r="A108" s="19"/>
      <c r="B108" s="17"/>
      <c r="C108" s="17"/>
      <c r="D108" s="17" t="e">
        <f t="shared" si="2"/>
        <v>#REF!</v>
      </c>
      <c r="E108" s="18"/>
      <c r="F108" s="7"/>
      <c r="G108" s="19"/>
      <c r="H108" s="17"/>
      <c r="I108" s="17"/>
      <c r="J108" s="35">
        <f t="shared" si="3"/>
        <v>14745</v>
      </c>
      <c r="K108" s="20"/>
      <c r="L108" s="7"/>
    </row>
    <row r="109" spans="1:12" s="9" customFormat="1" ht="18.75" x14ac:dyDescent="0.3">
      <c r="A109" s="19"/>
      <c r="B109" s="17"/>
      <c r="C109" s="17"/>
      <c r="D109" s="17" t="e">
        <f t="shared" si="2"/>
        <v>#REF!</v>
      </c>
      <c r="E109" s="18"/>
      <c r="F109" s="7"/>
      <c r="G109" s="19"/>
      <c r="H109" s="17"/>
      <c r="I109" s="17"/>
      <c r="J109" s="35">
        <f t="shared" si="3"/>
        <v>14745</v>
      </c>
      <c r="K109" s="20"/>
      <c r="L109" s="7"/>
    </row>
    <row r="110" spans="1:12" s="9" customFormat="1" ht="18.75" x14ac:dyDescent="0.3">
      <c r="A110" s="19"/>
      <c r="B110" s="17"/>
      <c r="C110" s="17"/>
      <c r="D110" s="17" t="e">
        <f t="shared" si="2"/>
        <v>#REF!</v>
      </c>
      <c r="E110" s="18"/>
      <c r="F110" s="7"/>
      <c r="G110" s="19"/>
      <c r="H110" s="17"/>
      <c r="I110" s="17"/>
      <c r="J110" s="35">
        <f t="shared" si="3"/>
        <v>14745</v>
      </c>
      <c r="K110" s="20"/>
      <c r="L110" s="7"/>
    </row>
    <row r="111" spans="1:12" s="9" customFormat="1" ht="18.75" x14ac:dyDescent="0.3">
      <c r="A111" s="19"/>
      <c r="B111" s="17"/>
      <c r="C111" s="17"/>
      <c r="D111" s="17" t="e">
        <f t="shared" si="2"/>
        <v>#REF!</v>
      </c>
      <c r="E111" s="18"/>
      <c r="F111" s="7"/>
      <c r="G111" s="19"/>
      <c r="H111" s="17"/>
      <c r="I111" s="17"/>
      <c r="J111" s="35">
        <f t="shared" si="3"/>
        <v>14745</v>
      </c>
      <c r="K111" s="20"/>
      <c r="L111" s="7"/>
    </row>
    <row r="112" spans="1:12" s="9" customFormat="1" ht="18.75" x14ac:dyDescent="0.3">
      <c r="A112" s="19"/>
      <c r="B112" s="17"/>
      <c r="C112" s="17"/>
      <c r="D112" s="17" t="e">
        <f t="shared" si="2"/>
        <v>#REF!</v>
      </c>
      <c r="E112" s="18"/>
      <c r="F112" s="7"/>
      <c r="G112" s="19"/>
      <c r="H112" s="17"/>
      <c r="I112" s="17"/>
      <c r="J112" s="35">
        <f t="shared" si="3"/>
        <v>14745</v>
      </c>
      <c r="K112" s="20"/>
      <c r="L112" s="7"/>
    </row>
    <row r="113" spans="1:12" s="9" customFormat="1" ht="18.75" x14ac:dyDescent="0.3">
      <c r="A113" s="19"/>
      <c r="B113" s="17"/>
      <c r="C113" s="17"/>
      <c r="D113" s="17" t="e">
        <f t="shared" si="2"/>
        <v>#REF!</v>
      </c>
      <c r="E113" s="18"/>
      <c r="F113" s="7"/>
      <c r="G113" s="19"/>
      <c r="H113" s="17"/>
      <c r="I113" s="17"/>
      <c r="J113" s="35">
        <f t="shared" si="3"/>
        <v>14745</v>
      </c>
      <c r="K113" s="20"/>
      <c r="L113" s="7"/>
    </row>
    <row r="114" spans="1:12" s="9" customFormat="1" ht="18.75" x14ac:dyDescent="0.3">
      <c r="A114" s="19"/>
      <c r="B114" s="17"/>
      <c r="C114" s="17"/>
      <c r="D114" s="17" t="e">
        <f t="shared" si="2"/>
        <v>#REF!</v>
      </c>
      <c r="E114" s="18"/>
      <c r="F114" s="7"/>
      <c r="G114" s="19"/>
      <c r="H114" s="17"/>
      <c r="I114" s="17"/>
      <c r="J114" s="35">
        <f t="shared" si="3"/>
        <v>14745</v>
      </c>
      <c r="K114" s="20"/>
      <c r="L114" s="7"/>
    </row>
    <row r="115" spans="1:12" s="9" customFormat="1" ht="18.75" x14ac:dyDescent="0.3">
      <c r="A115" s="19"/>
      <c r="B115" s="17"/>
      <c r="C115" s="17"/>
      <c r="D115" s="17" t="e">
        <f t="shared" si="2"/>
        <v>#REF!</v>
      </c>
      <c r="E115" s="18"/>
      <c r="F115" s="7"/>
      <c r="G115" s="19"/>
      <c r="H115" s="17"/>
      <c r="I115" s="17"/>
      <c r="J115" s="35">
        <f t="shared" si="3"/>
        <v>14745</v>
      </c>
      <c r="K115" s="20"/>
      <c r="L115" s="7"/>
    </row>
    <row r="116" spans="1:12" s="9" customFormat="1" ht="18.75" x14ac:dyDescent="0.3">
      <c r="A116" s="19"/>
      <c r="B116" s="17"/>
      <c r="C116" s="17"/>
      <c r="D116" s="17" t="e">
        <f t="shared" si="2"/>
        <v>#REF!</v>
      </c>
      <c r="E116" s="18"/>
      <c r="F116" s="7"/>
      <c r="G116" s="19"/>
      <c r="H116" s="17"/>
      <c r="I116" s="17"/>
      <c r="J116" s="35">
        <f t="shared" si="3"/>
        <v>14745</v>
      </c>
      <c r="K116" s="20"/>
      <c r="L116" s="7"/>
    </row>
    <row r="117" spans="1:12" s="9" customFormat="1" ht="18.75" x14ac:dyDescent="0.3">
      <c r="A117" s="19"/>
      <c r="B117" s="17"/>
      <c r="C117" s="17"/>
      <c r="D117" s="17" t="e">
        <f t="shared" si="2"/>
        <v>#REF!</v>
      </c>
      <c r="E117" s="18"/>
      <c r="F117" s="7"/>
      <c r="G117" s="19"/>
      <c r="H117" s="17"/>
      <c r="I117" s="17"/>
      <c r="J117" s="35">
        <f t="shared" si="3"/>
        <v>14745</v>
      </c>
      <c r="K117" s="20"/>
      <c r="L117" s="7"/>
    </row>
    <row r="118" spans="1:12" s="9" customFormat="1" ht="18.75" x14ac:dyDescent="0.3">
      <c r="A118" s="19"/>
      <c r="B118" s="17"/>
      <c r="C118" s="17"/>
      <c r="D118" s="17" t="e">
        <f t="shared" si="2"/>
        <v>#REF!</v>
      </c>
      <c r="E118" s="18"/>
      <c r="F118" s="7"/>
      <c r="G118" s="19"/>
      <c r="H118" s="17"/>
      <c r="I118" s="17"/>
      <c r="J118" s="35">
        <f t="shared" si="3"/>
        <v>14745</v>
      </c>
      <c r="K118" s="20"/>
      <c r="L118" s="7"/>
    </row>
    <row r="119" spans="1:12" s="9" customFormat="1" ht="18.75" x14ac:dyDescent="0.3">
      <c r="A119" s="19"/>
      <c r="B119" s="17"/>
      <c r="C119" s="17"/>
      <c r="D119" s="17" t="e">
        <f t="shared" si="2"/>
        <v>#REF!</v>
      </c>
      <c r="E119" s="18"/>
      <c r="F119" s="7"/>
      <c r="G119" s="19"/>
      <c r="H119" s="17"/>
      <c r="I119" s="17"/>
      <c r="J119" s="35">
        <f t="shared" si="3"/>
        <v>14745</v>
      </c>
      <c r="K119" s="20"/>
      <c r="L119" s="7"/>
    </row>
    <row r="120" spans="1:12" s="9" customFormat="1" ht="18.75" x14ac:dyDescent="0.3">
      <c r="A120" s="19"/>
      <c r="B120" s="17"/>
      <c r="C120" s="17"/>
      <c r="D120" s="17" t="e">
        <f t="shared" si="2"/>
        <v>#REF!</v>
      </c>
      <c r="E120" s="18"/>
      <c r="F120" s="7"/>
      <c r="G120" s="19"/>
      <c r="H120" s="17"/>
      <c r="I120" s="17"/>
      <c r="J120" s="35">
        <f t="shared" si="3"/>
        <v>14745</v>
      </c>
      <c r="K120" s="20"/>
      <c r="L120" s="7"/>
    </row>
    <row r="121" spans="1:12" s="9" customFormat="1" ht="18.75" x14ac:dyDescent="0.3">
      <c r="A121" s="19"/>
      <c r="B121" s="17"/>
      <c r="C121" s="17"/>
      <c r="D121" s="17" t="e">
        <f t="shared" si="2"/>
        <v>#REF!</v>
      </c>
      <c r="E121" s="18"/>
      <c r="F121" s="7"/>
      <c r="G121" s="19"/>
      <c r="H121" s="17"/>
      <c r="I121" s="17"/>
      <c r="J121" s="35">
        <f t="shared" si="3"/>
        <v>14745</v>
      </c>
      <c r="K121" s="20"/>
      <c r="L121" s="7"/>
    </row>
    <row r="122" spans="1:12" s="9" customFormat="1" ht="18.75" x14ac:dyDescent="0.3">
      <c r="A122" s="19"/>
      <c r="B122" s="17"/>
      <c r="C122" s="17"/>
      <c r="D122" s="17" t="e">
        <f t="shared" si="2"/>
        <v>#REF!</v>
      </c>
      <c r="E122" s="18"/>
      <c r="F122" s="7"/>
      <c r="G122" s="19"/>
      <c r="H122" s="17"/>
      <c r="I122" s="17"/>
      <c r="J122" s="35">
        <f t="shared" si="3"/>
        <v>14745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2"/>
        <v>#REF!</v>
      </c>
      <c r="E123" s="18"/>
      <c r="F123" s="7"/>
      <c r="G123" s="19"/>
      <c r="H123" s="17"/>
      <c r="I123" s="17"/>
      <c r="J123" s="35">
        <f t="shared" si="3"/>
        <v>14745</v>
      </c>
      <c r="K123" s="20"/>
      <c r="L123" s="7"/>
    </row>
    <row r="124" spans="1:12" s="9" customFormat="1" ht="18.75" x14ac:dyDescent="0.3">
      <c r="A124" s="19"/>
      <c r="B124" s="17"/>
      <c r="C124" s="17"/>
      <c r="D124" s="17" t="e">
        <f t="shared" si="2"/>
        <v>#REF!</v>
      </c>
      <c r="E124" s="18"/>
      <c r="F124" s="7"/>
      <c r="G124" s="19"/>
      <c r="H124" s="17"/>
      <c r="I124" s="17"/>
      <c r="J124" s="35">
        <f t="shared" si="3"/>
        <v>14745</v>
      </c>
      <c r="K124" s="20"/>
      <c r="L124" s="7"/>
    </row>
    <row r="125" spans="1:12" s="9" customFormat="1" ht="18.75" x14ac:dyDescent="0.3">
      <c r="A125" s="19"/>
      <c r="B125" s="17"/>
      <c r="C125" s="17"/>
      <c r="D125" s="17" t="e">
        <f t="shared" si="2"/>
        <v>#REF!</v>
      </c>
      <c r="E125" s="18"/>
      <c r="F125" s="7"/>
      <c r="G125" s="19"/>
      <c r="H125" s="17"/>
      <c r="I125" s="17"/>
      <c r="J125" s="35">
        <f t="shared" si="3"/>
        <v>14745</v>
      </c>
      <c r="K125" s="20"/>
      <c r="L125" s="7"/>
    </row>
    <row r="126" spans="1:12" s="9" customFormat="1" ht="18.75" x14ac:dyDescent="0.3">
      <c r="A126" s="19"/>
      <c r="B126" s="17"/>
      <c r="C126" s="17"/>
      <c r="D126" s="17" t="e">
        <f t="shared" si="2"/>
        <v>#REF!</v>
      </c>
      <c r="E126" s="18"/>
      <c r="F126" s="7"/>
      <c r="G126" s="19"/>
      <c r="H126" s="17"/>
      <c r="I126" s="17"/>
      <c r="J126" s="35">
        <f t="shared" si="3"/>
        <v>14745</v>
      </c>
      <c r="K126" s="20"/>
      <c r="L126" s="7"/>
    </row>
    <row r="127" spans="1:12" s="9" customFormat="1" ht="18.75" x14ac:dyDescent="0.3">
      <c r="A127" s="19"/>
      <c r="B127" s="17"/>
      <c r="C127" s="17"/>
      <c r="D127" s="17" t="e">
        <f t="shared" si="2"/>
        <v>#REF!</v>
      </c>
      <c r="E127" s="18"/>
      <c r="F127" s="7"/>
      <c r="G127" s="19"/>
      <c r="H127" s="17"/>
      <c r="I127" s="17"/>
      <c r="J127" s="35">
        <f t="shared" si="3"/>
        <v>14745</v>
      </c>
      <c r="K127" s="20"/>
      <c r="L127" s="7"/>
    </row>
    <row r="128" spans="1:12" s="9" customFormat="1" ht="18.75" x14ac:dyDescent="0.3">
      <c r="A128" s="19"/>
      <c r="B128" s="17"/>
      <c r="C128" s="17"/>
      <c r="D128" s="17" t="e">
        <f t="shared" si="2"/>
        <v>#REF!</v>
      </c>
      <c r="E128" s="18"/>
      <c r="F128" s="7"/>
      <c r="G128" s="19"/>
      <c r="H128" s="17"/>
      <c r="I128" s="17"/>
      <c r="J128" s="35">
        <f t="shared" si="3"/>
        <v>14745</v>
      </c>
      <c r="K128" s="20"/>
      <c r="L128" s="7"/>
    </row>
    <row r="129" spans="1:12" s="9" customFormat="1" ht="18.75" x14ac:dyDescent="0.3">
      <c r="A129" s="19"/>
      <c r="B129" s="17"/>
      <c r="C129" s="17"/>
      <c r="D129" s="17" t="e">
        <f t="shared" si="2"/>
        <v>#REF!</v>
      </c>
      <c r="E129" s="18"/>
      <c r="F129" s="7"/>
      <c r="G129" s="19"/>
      <c r="H129" s="17"/>
      <c r="I129" s="17"/>
      <c r="J129" s="35">
        <f t="shared" si="3"/>
        <v>14745</v>
      </c>
      <c r="K129" s="20"/>
      <c r="L129" s="7"/>
    </row>
    <row r="130" spans="1:12" s="9" customFormat="1" ht="18.75" x14ac:dyDescent="0.3">
      <c r="A130" s="19"/>
      <c r="B130" s="17"/>
      <c r="C130" s="17"/>
      <c r="D130" s="17" t="e">
        <f t="shared" si="2"/>
        <v>#REF!</v>
      </c>
      <c r="E130" s="18"/>
      <c r="F130" s="7"/>
      <c r="G130" s="19"/>
      <c r="H130" s="17"/>
      <c r="I130" s="17"/>
      <c r="J130" s="35">
        <f t="shared" si="3"/>
        <v>14745</v>
      </c>
      <c r="K130" s="20"/>
      <c r="L130" s="7"/>
    </row>
    <row r="131" spans="1:12" s="9" customFormat="1" ht="18.75" x14ac:dyDescent="0.3">
      <c r="A131" s="19"/>
      <c r="B131" s="17"/>
      <c r="C131" s="17"/>
      <c r="D131" s="17" t="e">
        <f t="shared" si="2"/>
        <v>#REF!</v>
      </c>
      <c r="E131" s="18"/>
      <c r="F131" s="7"/>
      <c r="G131" s="19"/>
      <c r="H131" s="17"/>
      <c r="I131" s="17"/>
      <c r="J131" s="35">
        <f t="shared" si="3"/>
        <v>14745</v>
      </c>
      <c r="K131" s="20"/>
      <c r="L131" s="7"/>
    </row>
    <row r="132" spans="1:12" s="9" customFormat="1" ht="18.75" x14ac:dyDescent="0.3">
      <c r="A132" s="19"/>
      <c r="B132" s="17"/>
      <c r="C132" s="17"/>
      <c r="D132" s="17" t="e">
        <f t="shared" si="2"/>
        <v>#REF!</v>
      </c>
      <c r="E132" s="18"/>
      <c r="F132" s="7"/>
      <c r="G132" s="19"/>
      <c r="H132" s="17"/>
      <c r="I132" s="17"/>
      <c r="J132" s="35">
        <f t="shared" si="3"/>
        <v>14745</v>
      </c>
      <c r="K132" s="20"/>
      <c r="L132" s="7"/>
    </row>
    <row r="133" spans="1:12" s="9" customFormat="1" ht="18.75" x14ac:dyDescent="0.3">
      <c r="A133" s="19"/>
      <c r="B133" s="17"/>
      <c r="C133" s="17"/>
      <c r="D133" s="17" t="e">
        <f t="shared" si="2"/>
        <v>#REF!</v>
      </c>
      <c r="E133" s="18"/>
      <c r="F133" s="7"/>
      <c r="G133" s="19"/>
      <c r="H133" s="17"/>
      <c r="I133" s="17"/>
      <c r="J133" s="35">
        <f t="shared" si="3"/>
        <v>14745</v>
      </c>
      <c r="K133" s="20"/>
      <c r="L133" s="7"/>
    </row>
    <row r="134" spans="1:12" s="9" customFormat="1" ht="18.75" x14ac:dyDescent="0.3">
      <c r="A134" s="19"/>
      <c r="B134" s="17"/>
      <c r="C134" s="17"/>
      <c r="D134" s="17" t="e">
        <f t="shared" si="2"/>
        <v>#REF!</v>
      </c>
      <c r="E134" s="18"/>
      <c r="F134" s="7"/>
      <c r="G134" s="19"/>
      <c r="H134" s="17"/>
      <c r="I134" s="17"/>
      <c r="J134" s="35">
        <f t="shared" si="3"/>
        <v>14745</v>
      </c>
      <c r="K134" s="20"/>
      <c r="L134" s="7"/>
    </row>
    <row r="135" spans="1:12" s="9" customFormat="1" ht="18.75" x14ac:dyDescent="0.3">
      <c r="A135" s="19"/>
      <c r="B135" s="17"/>
      <c r="C135" s="17"/>
      <c r="D135" s="17" t="e">
        <f t="shared" ref="D135:D198" si="4">D134+B135-C135</f>
        <v>#REF!</v>
      </c>
      <c r="E135" s="18"/>
      <c r="F135" s="7"/>
      <c r="G135" s="19"/>
      <c r="H135" s="17"/>
      <c r="I135" s="17"/>
      <c r="J135" s="35">
        <f t="shared" si="3"/>
        <v>14745</v>
      </c>
      <c r="K135" s="20"/>
      <c r="L135" s="7"/>
    </row>
    <row r="136" spans="1:12" s="9" customFormat="1" ht="18.75" x14ac:dyDescent="0.3">
      <c r="A136" s="19"/>
      <c r="B136" s="17"/>
      <c r="C136" s="17"/>
      <c r="D136" s="17" t="e">
        <f t="shared" si="4"/>
        <v>#REF!</v>
      </c>
      <c r="E136" s="18"/>
      <c r="F136" s="7"/>
      <c r="G136" s="19"/>
      <c r="H136" s="17"/>
      <c r="I136" s="17"/>
      <c r="J136" s="35">
        <f t="shared" ref="J136:J199" si="5">J135+H136-I136</f>
        <v>14745</v>
      </c>
      <c r="K136" s="20"/>
      <c r="L136" s="7"/>
    </row>
    <row r="137" spans="1:12" s="9" customFormat="1" ht="18.75" x14ac:dyDescent="0.3">
      <c r="A137" s="19"/>
      <c r="B137" s="17"/>
      <c r="C137" s="17"/>
      <c r="D137" s="17" t="e">
        <f t="shared" si="4"/>
        <v>#REF!</v>
      </c>
      <c r="E137" s="18"/>
      <c r="F137" s="7"/>
      <c r="G137" s="19"/>
      <c r="H137" s="17"/>
      <c r="I137" s="17"/>
      <c r="J137" s="35">
        <f t="shared" si="5"/>
        <v>14745</v>
      </c>
      <c r="K137" s="20"/>
      <c r="L137" s="7"/>
    </row>
    <row r="138" spans="1:12" s="9" customFormat="1" ht="18.75" x14ac:dyDescent="0.3">
      <c r="A138" s="19"/>
      <c r="B138" s="17"/>
      <c r="C138" s="17"/>
      <c r="D138" s="17" t="e">
        <f t="shared" si="4"/>
        <v>#REF!</v>
      </c>
      <c r="E138" s="18"/>
      <c r="F138" s="7"/>
      <c r="G138" s="19"/>
      <c r="H138" s="17"/>
      <c r="I138" s="17"/>
      <c r="J138" s="35">
        <f t="shared" si="5"/>
        <v>14745</v>
      </c>
      <c r="K138" s="20"/>
      <c r="L138" s="7"/>
    </row>
    <row r="139" spans="1:12" s="9" customFormat="1" ht="18.75" x14ac:dyDescent="0.3">
      <c r="A139" s="19"/>
      <c r="B139" s="17"/>
      <c r="C139" s="17"/>
      <c r="D139" s="17" t="e">
        <f t="shared" si="4"/>
        <v>#REF!</v>
      </c>
      <c r="E139" s="18"/>
      <c r="F139" s="7"/>
      <c r="G139" s="19"/>
      <c r="H139" s="17"/>
      <c r="I139" s="17"/>
      <c r="J139" s="35">
        <f t="shared" si="5"/>
        <v>14745</v>
      </c>
      <c r="K139" s="20"/>
      <c r="L139" s="7"/>
    </row>
    <row r="140" spans="1:12" s="9" customFormat="1" ht="18.75" x14ac:dyDescent="0.3">
      <c r="A140" s="19"/>
      <c r="B140" s="17"/>
      <c r="C140" s="17"/>
      <c r="D140" s="17" t="e">
        <f t="shared" si="4"/>
        <v>#REF!</v>
      </c>
      <c r="E140" s="18"/>
      <c r="F140" s="7"/>
      <c r="G140" s="19"/>
      <c r="H140" s="17"/>
      <c r="I140" s="17"/>
      <c r="J140" s="35">
        <f t="shared" si="5"/>
        <v>14745</v>
      </c>
      <c r="K140" s="20"/>
      <c r="L140" s="7"/>
    </row>
    <row r="141" spans="1:12" s="9" customFormat="1" ht="18.75" x14ac:dyDescent="0.3">
      <c r="A141" s="19"/>
      <c r="B141" s="17"/>
      <c r="C141" s="17"/>
      <c r="D141" s="17" t="e">
        <f t="shared" si="4"/>
        <v>#REF!</v>
      </c>
      <c r="E141" s="18"/>
      <c r="F141" s="7"/>
      <c r="G141" s="19"/>
      <c r="H141" s="17"/>
      <c r="I141" s="17"/>
      <c r="J141" s="35">
        <f t="shared" si="5"/>
        <v>14745</v>
      </c>
      <c r="K141" s="20"/>
      <c r="L141" s="7"/>
    </row>
    <row r="142" spans="1:12" s="9" customFormat="1" ht="18.75" x14ac:dyDescent="0.3">
      <c r="A142" s="19"/>
      <c r="B142" s="17"/>
      <c r="C142" s="17"/>
      <c r="D142" s="17" t="e">
        <f t="shared" si="4"/>
        <v>#REF!</v>
      </c>
      <c r="E142" s="18"/>
      <c r="F142" s="7"/>
      <c r="G142" s="19"/>
      <c r="H142" s="17"/>
      <c r="I142" s="17"/>
      <c r="J142" s="35">
        <f t="shared" si="5"/>
        <v>14745</v>
      </c>
      <c r="K142" s="20"/>
      <c r="L142" s="7"/>
    </row>
    <row r="143" spans="1:12" s="9" customFormat="1" ht="18.75" x14ac:dyDescent="0.3">
      <c r="A143" s="19"/>
      <c r="B143" s="17"/>
      <c r="C143" s="17"/>
      <c r="D143" s="17" t="e">
        <f t="shared" si="4"/>
        <v>#REF!</v>
      </c>
      <c r="E143" s="18"/>
      <c r="F143" s="7"/>
      <c r="G143" s="19"/>
      <c r="H143" s="17"/>
      <c r="I143" s="17"/>
      <c r="J143" s="35">
        <f t="shared" si="5"/>
        <v>14745</v>
      </c>
      <c r="K143" s="20"/>
      <c r="L143" s="7"/>
    </row>
    <row r="144" spans="1:12" s="9" customFormat="1" ht="18.75" x14ac:dyDescent="0.3">
      <c r="A144" s="19"/>
      <c r="B144" s="17"/>
      <c r="C144" s="17"/>
      <c r="D144" s="17" t="e">
        <f t="shared" si="4"/>
        <v>#REF!</v>
      </c>
      <c r="E144" s="18"/>
      <c r="F144" s="7"/>
      <c r="G144" s="19"/>
      <c r="H144" s="17"/>
      <c r="I144" s="17"/>
      <c r="J144" s="35">
        <f t="shared" si="5"/>
        <v>14745</v>
      </c>
      <c r="K144" s="20"/>
      <c r="L144" s="7"/>
    </row>
    <row r="145" spans="1:12" s="9" customFormat="1" ht="18.75" x14ac:dyDescent="0.3">
      <c r="A145" s="19"/>
      <c r="B145" s="17"/>
      <c r="C145" s="17"/>
      <c r="D145" s="17" t="e">
        <f t="shared" si="4"/>
        <v>#REF!</v>
      </c>
      <c r="E145" s="18"/>
      <c r="F145" s="7"/>
      <c r="G145" s="19"/>
      <c r="H145" s="17"/>
      <c r="I145" s="17"/>
      <c r="J145" s="35">
        <f t="shared" si="5"/>
        <v>14745</v>
      </c>
      <c r="K145" s="20"/>
      <c r="L145" s="7"/>
    </row>
    <row r="146" spans="1:12" s="9" customFormat="1" ht="18.75" x14ac:dyDescent="0.3">
      <c r="A146" s="19"/>
      <c r="B146" s="17"/>
      <c r="C146" s="17"/>
      <c r="D146" s="17" t="e">
        <f t="shared" si="4"/>
        <v>#REF!</v>
      </c>
      <c r="E146" s="18"/>
      <c r="F146" s="7"/>
      <c r="G146" s="19"/>
      <c r="H146" s="17"/>
      <c r="I146" s="17"/>
      <c r="J146" s="35">
        <f t="shared" si="5"/>
        <v>14745</v>
      </c>
      <c r="K146" s="20"/>
      <c r="L146" s="7"/>
    </row>
    <row r="147" spans="1:12" s="9" customFormat="1" ht="18.75" x14ac:dyDescent="0.3">
      <c r="A147" s="19"/>
      <c r="B147" s="17"/>
      <c r="C147" s="17"/>
      <c r="D147" s="17" t="e">
        <f t="shared" si="4"/>
        <v>#REF!</v>
      </c>
      <c r="E147" s="18"/>
      <c r="F147" s="7"/>
      <c r="G147" s="19"/>
      <c r="H147" s="17"/>
      <c r="I147" s="17"/>
      <c r="J147" s="35">
        <f t="shared" si="5"/>
        <v>14745</v>
      </c>
      <c r="K147" s="20"/>
      <c r="L147" s="7"/>
    </row>
    <row r="148" spans="1:12" s="9" customFormat="1" ht="18.75" x14ac:dyDescent="0.3">
      <c r="A148" s="19"/>
      <c r="B148" s="17"/>
      <c r="C148" s="17"/>
      <c r="D148" s="17" t="e">
        <f t="shared" si="4"/>
        <v>#REF!</v>
      </c>
      <c r="E148" s="18"/>
      <c r="F148" s="7"/>
      <c r="G148" s="19"/>
      <c r="H148" s="17"/>
      <c r="I148" s="17"/>
      <c r="J148" s="35">
        <f t="shared" si="5"/>
        <v>14745</v>
      </c>
      <c r="K148" s="20"/>
      <c r="L148" s="7"/>
    </row>
    <row r="149" spans="1:12" s="9" customFormat="1" ht="18.75" x14ac:dyDescent="0.3">
      <c r="A149" s="19"/>
      <c r="B149" s="17"/>
      <c r="C149" s="17"/>
      <c r="D149" s="17" t="e">
        <f t="shared" si="4"/>
        <v>#REF!</v>
      </c>
      <c r="E149" s="18"/>
      <c r="F149" s="7"/>
      <c r="G149" s="19"/>
      <c r="H149" s="17"/>
      <c r="I149" s="17"/>
      <c r="J149" s="35">
        <f t="shared" si="5"/>
        <v>14745</v>
      </c>
      <c r="K149" s="20"/>
      <c r="L149" s="7"/>
    </row>
    <row r="150" spans="1:12" s="9" customFormat="1" ht="18.75" x14ac:dyDescent="0.3">
      <c r="A150" s="19"/>
      <c r="B150" s="17"/>
      <c r="C150" s="17"/>
      <c r="D150" s="17" t="e">
        <f t="shared" si="4"/>
        <v>#REF!</v>
      </c>
      <c r="E150" s="18"/>
      <c r="F150" s="7"/>
      <c r="G150" s="19"/>
      <c r="H150" s="17"/>
      <c r="I150" s="17"/>
      <c r="J150" s="35">
        <f t="shared" si="5"/>
        <v>14745</v>
      </c>
      <c r="K150" s="20"/>
      <c r="L150" s="7"/>
    </row>
    <row r="151" spans="1:12" s="9" customFormat="1" ht="18.75" x14ac:dyDescent="0.3">
      <c r="A151" s="19"/>
      <c r="B151" s="17"/>
      <c r="C151" s="17"/>
      <c r="D151" s="17" t="e">
        <f t="shared" si="4"/>
        <v>#REF!</v>
      </c>
      <c r="E151" s="18"/>
      <c r="F151" s="7"/>
      <c r="G151" s="19"/>
      <c r="H151" s="17"/>
      <c r="I151" s="17"/>
      <c r="J151" s="35">
        <f t="shared" si="5"/>
        <v>14745</v>
      </c>
      <c r="K151" s="20"/>
      <c r="L151" s="7"/>
    </row>
    <row r="152" spans="1:12" s="9" customFormat="1" ht="18.75" x14ac:dyDescent="0.3">
      <c r="A152" s="19"/>
      <c r="B152" s="17"/>
      <c r="C152" s="17"/>
      <c r="D152" s="17" t="e">
        <f t="shared" si="4"/>
        <v>#REF!</v>
      </c>
      <c r="E152" s="18"/>
      <c r="F152" s="7"/>
      <c r="G152" s="19"/>
      <c r="H152" s="17"/>
      <c r="I152" s="17"/>
      <c r="J152" s="35">
        <f t="shared" si="5"/>
        <v>14745</v>
      </c>
      <c r="K152" s="20"/>
      <c r="L152" s="7"/>
    </row>
    <row r="153" spans="1:12" s="9" customFormat="1" ht="18.75" x14ac:dyDescent="0.3">
      <c r="A153" s="19"/>
      <c r="B153" s="17"/>
      <c r="C153" s="17"/>
      <c r="D153" s="17" t="e">
        <f t="shared" si="4"/>
        <v>#REF!</v>
      </c>
      <c r="E153" s="18"/>
      <c r="F153" s="7"/>
      <c r="G153" s="19"/>
      <c r="H153" s="17"/>
      <c r="I153" s="17"/>
      <c r="J153" s="35">
        <f t="shared" si="5"/>
        <v>14745</v>
      </c>
      <c r="K153" s="20"/>
      <c r="L153" s="7"/>
    </row>
    <row r="154" spans="1:12" s="9" customFormat="1" ht="18.75" x14ac:dyDescent="0.3">
      <c r="A154" s="19"/>
      <c r="B154" s="17"/>
      <c r="C154" s="17"/>
      <c r="D154" s="17" t="e">
        <f t="shared" si="4"/>
        <v>#REF!</v>
      </c>
      <c r="E154" s="18"/>
      <c r="F154" s="7"/>
      <c r="G154" s="19"/>
      <c r="H154" s="17"/>
      <c r="I154" s="17"/>
      <c r="J154" s="35">
        <f t="shared" si="5"/>
        <v>14745</v>
      </c>
      <c r="K154" s="20"/>
      <c r="L154" s="7"/>
    </row>
    <row r="155" spans="1:12" s="9" customFormat="1" ht="18.75" x14ac:dyDescent="0.3">
      <c r="A155" s="19"/>
      <c r="B155" s="17"/>
      <c r="C155" s="17"/>
      <c r="D155" s="17" t="e">
        <f t="shared" si="4"/>
        <v>#REF!</v>
      </c>
      <c r="E155" s="18"/>
      <c r="F155" s="7"/>
      <c r="G155" s="19"/>
      <c r="H155" s="17"/>
      <c r="I155" s="17"/>
      <c r="J155" s="35">
        <f t="shared" si="5"/>
        <v>14745</v>
      </c>
      <c r="K155" s="20"/>
      <c r="L155" s="7"/>
    </row>
    <row r="156" spans="1:12" s="9" customFormat="1" ht="18.75" x14ac:dyDescent="0.3">
      <c r="A156" s="19"/>
      <c r="B156" s="17"/>
      <c r="C156" s="17"/>
      <c r="D156" s="17" t="e">
        <f t="shared" si="4"/>
        <v>#REF!</v>
      </c>
      <c r="E156" s="18"/>
      <c r="F156" s="7"/>
      <c r="G156" s="19"/>
      <c r="H156" s="17"/>
      <c r="I156" s="17"/>
      <c r="J156" s="35">
        <f t="shared" si="5"/>
        <v>14745</v>
      </c>
      <c r="K156" s="20"/>
      <c r="L156" s="7"/>
    </row>
    <row r="157" spans="1:12" s="9" customFormat="1" ht="18.75" x14ac:dyDescent="0.3">
      <c r="A157" s="19"/>
      <c r="B157" s="17"/>
      <c r="C157" s="17"/>
      <c r="D157" s="17" t="e">
        <f t="shared" si="4"/>
        <v>#REF!</v>
      </c>
      <c r="E157" s="18"/>
      <c r="F157" s="7"/>
      <c r="G157" s="19"/>
      <c r="H157" s="17"/>
      <c r="I157" s="17"/>
      <c r="J157" s="35">
        <f t="shared" si="5"/>
        <v>14745</v>
      </c>
      <c r="K157" s="20"/>
      <c r="L157" s="7"/>
    </row>
    <row r="158" spans="1:12" s="9" customFormat="1" ht="18.75" x14ac:dyDescent="0.3">
      <c r="A158" s="19"/>
      <c r="B158" s="17"/>
      <c r="C158" s="17"/>
      <c r="D158" s="17" t="e">
        <f t="shared" si="4"/>
        <v>#REF!</v>
      </c>
      <c r="E158" s="18"/>
      <c r="F158" s="7"/>
      <c r="G158" s="19"/>
      <c r="H158" s="17"/>
      <c r="I158" s="17"/>
      <c r="J158" s="35">
        <f t="shared" si="5"/>
        <v>14745</v>
      </c>
      <c r="K158" s="20"/>
      <c r="L158" s="7"/>
    </row>
    <row r="159" spans="1:12" s="9" customFormat="1" ht="18.75" x14ac:dyDescent="0.3">
      <c r="A159" s="19"/>
      <c r="B159" s="17"/>
      <c r="C159" s="17"/>
      <c r="D159" s="17" t="e">
        <f t="shared" si="4"/>
        <v>#REF!</v>
      </c>
      <c r="E159" s="18"/>
      <c r="F159" s="7"/>
      <c r="G159" s="19"/>
      <c r="H159" s="17"/>
      <c r="I159" s="17"/>
      <c r="J159" s="35">
        <f t="shared" si="5"/>
        <v>14745</v>
      </c>
      <c r="K159" s="20"/>
      <c r="L159" s="7"/>
    </row>
    <row r="160" spans="1:12" s="9" customFormat="1" ht="18.75" x14ac:dyDescent="0.3">
      <c r="A160" s="19"/>
      <c r="B160" s="17"/>
      <c r="C160" s="17"/>
      <c r="D160" s="17" t="e">
        <f t="shared" si="4"/>
        <v>#REF!</v>
      </c>
      <c r="E160" s="18"/>
      <c r="F160" s="7"/>
      <c r="G160" s="19"/>
      <c r="H160" s="17"/>
      <c r="I160" s="17"/>
      <c r="J160" s="35">
        <f t="shared" si="5"/>
        <v>14745</v>
      </c>
      <c r="K160" s="20"/>
      <c r="L160" s="7"/>
    </row>
    <row r="161" spans="1:12" s="9" customFormat="1" ht="18.75" x14ac:dyDescent="0.3">
      <c r="A161" s="19"/>
      <c r="B161" s="17"/>
      <c r="C161" s="17"/>
      <c r="D161" s="17" t="e">
        <f t="shared" si="4"/>
        <v>#REF!</v>
      </c>
      <c r="E161" s="18"/>
      <c r="F161" s="7"/>
      <c r="G161" s="19"/>
      <c r="H161" s="17"/>
      <c r="I161" s="17"/>
      <c r="J161" s="35">
        <f t="shared" si="5"/>
        <v>14745</v>
      </c>
      <c r="K161" s="20"/>
      <c r="L161" s="7"/>
    </row>
    <row r="162" spans="1:12" s="9" customFormat="1" ht="18.75" x14ac:dyDescent="0.3">
      <c r="A162" s="19"/>
      <c r="B162" s="17"/>
      <c r="C162" s="17"/>
      <c r="D162" s="17" t="e">
        <f t="shared" si="4"/>
        <v>#REF!</v>
      </c>
      <c r="E162" s="18"/>
      <c r="F162" s="7"/>
      <c r="G162" s="19"/>
      <c r="H162" s="17"/>
      <c r="I162" s="17"/>
      <c r="J162" s="35">
        <f t="shared" si="5"/>
        <v>14745</v>
      </c>
      <c r="K162" s="20"/>
      <c r="L162" s="7"/>
    </row>
    <row r="163" spans="1:12" s="9" customFormat="1" ht="18.75" x14ac:dyDescent="0.3">
      <c r="A163" s="19"/>
      <c r="B163" s="17"/>
      <c r="C163" s="17"/>
      <c r="D163" s="17" t="e">
        <f t="shared" si="4"/>
        <v>#REF!</v>
      </c>
      <c r="E163" s="18"/>
      <c r="F163" s="7"/>
      <c r="G163" s="19"/>
      <c r="H163" s="17"/>
      <c r="I163" s="17"/>
      <c r="J163" s="35">
        <f t="shared" si="5"/>
        <v>14745</v>
      </c>
      <c r="K163" s="20"/>
      <c r="L163" s="7"/>
    </row>
    <row r="164" spans="1:12" s="9" customFormat="1" ht="18.75" x14ac:dyDescent="0.3">
      <c r="A164" s="19"/>
      <c r="B164" s="17"/>
      <c r="C164" s="17"/>
      <c r="D164" s="17" t="e">
        <f t="shared" si="4"/>
        <v>#REF!</v>
      </c>
      <c r="E164" s="18"/>
      <c r="F164" s="7"/>
      <c r="G164" s="19"/>
      <c r="H164" s="17"/>
      <c r="I164" s="17"/>
      <c r="J164" s="35">
        <f t="shared" si="5"/>
        <v>14745</v>
      </c>
      <c r="K164" s="20"/>
      <c r="L164" s="7"/>
    </row>
    <row r="165" spans="1:12" s="9" customFormat="1" ht="18.75" x14ac:dyDescent="0.3">
      <c r="A165" s="19"/>
      <c r="B165" s="17"/>
      <c r="C165" s="17"/>
      <c r="D165" s="17" t="e">
        <f t="shared" si="4"/>
        <v>#REF!</v>
      </c>
      <c r="E165" s="18"/>
      <c r="F165" s="7"/>
      <c r="G165" s="19"/>
      <c r="H165" s="17"/>
      <c r="I165" s="17"/>
      <c r="J165" s="35">
        <f t="shared" si="5"/>
        <v>14745</v>
      </c>
      <c r="K165" s="20"/>
      <c r="L165" s="7"/>
    </row>
    <row r="166" spans="1:12" s="9" customFormat="1" ht="18.75" x14ac:dyDescent="0.3">
      <c r="A166" s="19"/>
      <c r="B166" s="17"/>
      <c r="C166" s="17"/>
      <c r="D166" s="17" t="e">
        <f t="shared" si="4"/>
        <v>#REF!</v>
      </c>
      <c r="E166" s="18"/>
      <c r="F166" s="7"/>
      <c r="G166" s="19"/>
      <c r="H166" s="17"/>
      <c r="I166" s="17"/>
      <c r="J166" s="35">
        <f t="shared" si="5"/>
        <v>14745</v>
      </c>
      <c r="K166" s="20"/>
      <c r="L166" s="7"/>
    </row>
    <row r="167" spans="1:12" s="9" customFormat="1" ht="18.75" x14ac:dyDescent="0.3">
      <c r="A167" s="19"/>
      <c r="B167" s="17"/>
      <c r="C167" s="17"/>
      <c r="D167" s="17" t="e">
        <f t="shared" si="4"/>
        <v>#REF!</v>
      </c>
      <c r="E167" s="18"/>
      <c r="F167" s="7"/>
      <c r="G167" s="19"/>
      <c r="H167" s="17"/>
      <c r="I167" s="17"/>
      <c r="J167" s="35">
        <f t="shared" si="5"/>
        <v>14745</v>
      </c>
      <c r="K167" s="20"/>
      <c r="L167" s="7"/>
    </row>
    <row r="168" spans="1:12" s="9" customFormat="1" ht="18.75" x14ac:dyDescent="0.3">
      <c r="A168" s="19"/>
      <c r="B168" s="17"/>
      <c r="C168" s="17"/>
      <c r="D168" s="17" t="e">
        <f t="shared" si="4"/>
        <v>#REF!</v>
      </c>
      <c r="E168" s="18"/>
      <c r="F168" s="7"/>
      <c r="G168" s="19"/>
      <c r="H168" s="17"/>
      <c r="I168" s="17"/>
      <c r="J168" s="35">
        <f t="shared" si="5"/>
        <v>14745</v>
      </c>
      <c r="K168" s="20"/>
      <c r="L168" s="7"/>
    </row>
    <row r="169" spans="1:12" s="9" customFormat="1" ht="18.75" x14ac:dyDescent="0.3">
      <c r="A169" s="19"/>
      <c r="B169" s="17"/>
      <c r="C169" s="17"/>
      <c r="D169" s="17" t="e">
        <f t="shared" si="4"/>
        <v>#REF!</v>
      </c>
      <c r="E169" s="18"/>
      <c r="F169" s="7"/>
      <c r="G169" s="19"/>
      <c r="H169" s="17"/>
      <c r="I169" s="17"/>
      <c r="J169" s="35">
        <f t="shared" si="5"/>
        <v>14745</v>
      </c>
      <c r="K169" s="20"/>
      <c r="L169" s="7"/>
    </row>
    <row r="170" spans="1:12" s="9" customFormat="1" ht="18.75" x14ac:dyDescent="0.3">
      <c r="A170" s="19"/>
      <c r="B170" s="17"/>
      <c r="C170" s="17"/>
      <c r="D170" s="17" t="e">
        <f t="shared" si="4"/>
        <v>#REF!</v>
      </c>
      <c r="E170" s="18"/>
      <c r="F170" s="7"/>
      <c r="G170" s="19"/>
      <c r="H170" s="17"/>
      <c r="I170" s="17"/>
      <c r="J170" s="35">
        <f t="shared" si="5"/>
        <v>14745</v>
      </c>
      <c r="K170" s="20"/>
      <c r="L170" s="7"/>
    </row>
    <row r="171" spans="1:12" s="9" customFormat="1" ht="18.75" x14ac:dyDescent="0.3">
      <c r="A171" s="19"/>
      <c r="B171" s="17"/>
      <c r="C171" s="17"/>
      <c r="D171" s="17" t="e">
        <f t="shared" si="4"/>
        <v>#REF!</v>
      </c>
      <c r="E171" s="18"/>
      <c r="F171" s="7"/>
      <c r="G171" s="19"/>
      <c r="H171" s="17"/>
      <c r="I171" s="17"/>
      <c r="J171" s="35">
        <f t="shared" si="5"/>
        <v>14745</v>
      </c>
      <c r="K171" s="20"/>
      <c r="L171" s="7"/>
    </row>
    <row r="172" spans="1:12" s="9" customFormat="1" ht="18.75" x14ac:dyDescent="0.3">
      <c r="A172" s="19"/>
      <c r="B172" s="17"/>
      <c r="C172" s="17"/>
      <c r="D172" s="17" t="e">
        <f t="shared" si="4"/>
        <v>#REF!</v>
      </c>
      <c r="E172" s="18"/>
      <c r="F172" s="7"/>
      <c r="G172" s="19"/>
      <c r="H172" s="17"/>
      <c r="I172" s="17"/>
      <c r="J172" s="35">
        <f t="shared" si="5"/>
        <v>14745</v>
      </c>
      <c r="K172" s="20"/>
      <c r="L172" s="7"/>
    </row>
    <row r="173" spans="1:12" s="9" customFormat="1" ht="18.75" x14ac:dyDescent="0.3">
      <c r="A173" s="19"/>
      <c r="B173" s="17"/>
      <c r="C173" s="17"/>
      <c r="D173" s="17" t="e">
        <f t="shared" si="4"/>
        <v>#REF!</v>
      </c>
      <c r="E173" s="18"/>
      <c r="F173" s="7"/>
      <c r="G173" s="19"/>
      <c r="H173" s="17"/>
      <c r="I173" s="17"/>
      <c r="J173" s="35">
        <f t="shared" si="5"/>
        <v>14745</v>
      </c>
      <c r="K173" s="20"/>
      <c r="L173" s="7"/>
    </row>
    <row r="174" spans="1:12" s="9" customFormat="1" ht="18.75" x14ac:dyDescent="0.3">
      <c r="A174" s="19"/>
      <c r="B174" s="17"/>
      <c r="C174" s="17"/>
      <c r="D174" s="17" t="e">
        <f t="shared" si="4"/>
        <v>#REF!</v>
      </c>
      <c r="E174" s="18"/>
      <c r="F174" s="7"/>
      <c r="G174" s="19"/>
      <c r="H174" s="17"/>
      <c r="I174" s="17"/>
      <c r="J174" s="35">
        <f t="shared" si="5"/>
        <v>14745</v>
      </c>
      <c r="K174" s="20"/>
      <c r="L174" s="7"/>
    </row>
    <row r="175" spans="1:12" s="9" customFormat="1" ht="18.75" x14ac:dyDescent="0.3">
      <c r="A175" s="19"/>
      <c r="B175" s="17"/>
      <c r="C175" s="17"/>
      <c r="D175" s="17" t="e">
        <f t="shared" si="4"/>
        <v>#REF!</v>
      </c>
      <c r="E175" s="18"/>
      <c r="F175" s="7"/>
      <c r="G175" s="19"/>
      <c r="H175" s="17"/>
      <c r="I175" s="17"/>
      <c r="J175" s="35">
        <f t="shared" si="5"/>
        <v>14745</v>
      </c>
      <c r="K175" s="20"/>
      <c r="L175" s="7"/>
    </row>
    <row r="176" spans="1:12" s="9" customFormat="1" ht="18.75" x14ac:dyDescent="0.3">
      <c r="A176" s="19"/>
      <c r="B176" s="17"/>
      <c r="C176" s="17"/>
      <c r="D176" s="17" t="e">
        <f t="shared" si="4"/>
        <v>#REF!</v>
      </c>
      <c r="E176" s="18"/>
      <c r="F176" s="7"/>
      <c r="G176" s="19"/>
      <c r="H176" s="17"/>
      <c r="I176" s="17"/>
      <c r="J176" s="35">
        <f t="shared" si="5"/>
        <v>14745</v>
      </c>
      <c r="K176" s="20"/>
      <c r="L176" s="7"/>
    </row>
    <row r="177" spans="1:12" s="9" customFormat="1" ht="18.75" x14ac:dyDescent="0.3">
      <c r="A177" s="19"/>
      <c r="B177" s="17"/>
      <c r="C177" s="17"/>
      <c r="D177" s="17" t="e">
        <f t="shared" si="4"/>
        <v>#REF!</v>
      </c>
      <c r="E177" s="18"/>
      <c r="F177" s="7"/>
      <c r="G177" s="19"/>
      <c r="H177" s="17"/>
      <c r="I177" s="17"/>
      <c r="J177" s="35">
        <f t="shared" si="5"/>
        <v>14745</v>
      </c>
      <c r="K177" s="20"/>
      <c r="L177" s="7"/>
    </row>
    <row r="178" spans="1:12" s="9" customFormat="1" ht="18.75" x14ac:dyDescent="0.3">
      <c r="A178" s="19"/>
      <c r="B178" s="17"/>
      <c r="C178" s="17"/>
      <c r="D178" s="17" t="e">
        <f t="shared" si="4"/>
        <v>#REF!</v>
      </c>
      <c r="E178" s="18"/>
      <c r="F178" s="7"/>
      <c r="G178" s="19"/>
      <c r="H178" s="17"/>
      <c r="I178" s="17"/>
      <c r="J178" s="35">
        <f t="shared" si="5"/>
        <v>14745</v>
      </c>
      <c r="K178" s="20"/>
      <c r="L178" s="7"/>
    </row>
    <row r="179" spans="1:12" s="9" customFormat="1" ht="18.75" x14ac:dyDescent="0.3">
      <c r="A179" s="19"/>
      <c r="B179" s="17"/>
      <c r="C179" s="17"/>
      <c r="D179" s="17" t="e">
        <f t="shared" si="4"/>
        <v>#REF!</v>
      </c>
      <c r="E179" s="18"/>
      <c r="F179" s="7"/>
      <c r="G179" s="19"/>
      <c r="H179" s="17"/>
      <c r="I179" s="17"/>
      <c r="J179" s="35">
        <f t="shared" si="5"/>
        <v>14745</v>
      </c>
      <c r="K179" s="20"/>
      <c r="L179" s="7"/>
    </row>
    <row r="180" spans="1:12" s="9" customFormat="1" ht="18.75" x14ac:dyDescent="0.3">
      <c r="A180" s="19"/>
      <c r="B180" s="17"/>
      <c r="C180" s="17"/>
      <c r="D180" s="17" t="e">
        <f t="shared" si="4"/>
        <v>#REF!</v>
      </c>
      <c r="E180" s="18"/>
      <c r="F180" s="7"/>
      <c r="G180" s="19"/>
      <c r="H180" s="17"/>
      <c r="I180" s="17"/>
      <c r="J180" s="35">
        <f t="shared" si="5"/>
        <v>14745</v>
      </c>
      <c r="K180" s="20"/>
      <c r="L180" s="7"/>
    </row>
    <row r="181" spans="1:12" s="9" customFormat="1" ht="18.75" x14ac:dyDescent="0.3">
      <c r="A181" s="19"/>
      <c r="B181" s="17"/>
      <c r="C181" s="17"/>
      <c r="D181" s="17" t="e">
        <f t="shared" si="4"/>
        <v>#REF!</v>
      </c>
      <c r="E181" s="18"/>
      <c r="F181" s="7"/>
      <c r="G181" s="19"/>
      <c r="H181" s="17"/>
      <c r="I181" s="17"/>
      <c r="J181" s="35">
        <f t="shared" si="5"/>
        <v>14745</v>
      </c>
      <c r="K181" s="20"/>
      <c r="L181" s="7"/>
    </row>
    <row r="182" spans="1:12" s="9" customFormat="1" ht="18.75" x14ac:dyDescent="0.3">
      <c r="A182" s="19"/>
      <c r="B182" s="17"/>
      <c r="C182" s="17"/>
      <c r="D182" s="17" t="e">
        <f t="shared" si="4"/>
        <v>#REF!</v>
      </c>
      <c r="E182" s="18"/>
      <c r="F182" s="7"/>
      <c r="G182" s="19"/>
      <c r="H182" s="17"/>
      <c r="I182" s="17"/>
      <c r="J182" s="35">
        <f t="shared" si="5"/>
        <v>14745</v>
      </c>
      <c r="K182" s="20"/>
      <c r="L182" s="7"/>
    </row>
    <row r="183" spans="1:12" s="9" customFormat="1" ht="18.75" x14ac:dyDescent="0.3">
      <c r="A183" s="19"/>
      <c r="B183" s="17"/>
      <c r="C183" s="17"/>
      <c r="D183" s="17" t="e">
        <f t="shared" si="4"/>
        <v>#REF!</v>
      </c>
      <c r="E183" s="18"/>
      <c r="F183" s="7"/>
      <c r="G183" s="19"/>
      <c r="H183" s="17"/>
      <c r="I183" s="17"/>
      <c r="J183" s="35">
        <f t="shared" si="5"/>
        <v>14745</v>
      </c>
      <c r="K183" s="20"/>
      <c r="L183" s="7"/>
    </row>
    <row r="184" spans="1:12" s="9" customFormat="1" ht="18.75" x14ac:dyDescent="0.3">
      <c r="A184" s="19"/>
      <c r="B184" s="17"/>
      <c r="C184" s="17"/>
      <c r="D184" s="17" t="e">
        <f t="shared" si="4"/>
        <v>#REF!</v>
      </c>
      <c r="E184" s="18"/>
      <c r="F184" s="7"/>
      <c r="G184" s="19"/>
      <c r="H184" s="17"/>
      <c r="I184" s="17"/>
      <c r="J184" s="35">
        <f t="shared" si="5"/>
        <v>14745</v>
      </c>
      <c r="K184" s="20"/>
      <c r="L184" s="7"/>
    </row>
    <row r="185" spans="1:12" s="9" customFormat="1" ht="18.75" x14ac:dyDescent="0.3">
      <c r="A185" s="19"/>
      <c r="B185" s="17"/>
      <c r="C185" s="17"/>
      <c r="D185" s="17" t="e">
        <f t="shared" si="4"/>
        <v>#REF!</v>
      </c>
      <c r="E185" s="18"/>
      <c r="F185" s="7"/>
      <c r="G185" s="19"/>
      <c r="H185" s="17"/>
      <c r="I185" s="17"/>
      <c r="J185" s="35">
        <f t="shared" si="5"/>
        <v>14745</v>
      </c>
      <c r="K185" s="20"/>
      <c r="L185" s="7"/>
    </row>
    <row r="186" spans="1:12" s="9" customFormat="1" ht="18.75" x14ac:dyDescent="0.3">
      <c r="A186" s="19"/>
      <c r="B186" s="17"/>
      <c r="C186" s="17"/>
      <c r="D186" s="17" t="e">
        <f t="shared" si="4"/>
        <v>#REF!</v>
      </c>
      <c r="E186" s="18"/>
      <c r="F186" s="7"/>
      <c r="G186" s="19"/>
      <c r="H186" s="17"/>
      <c r="I186" s="17"/>
      <c r="J186" s="35">
        <f t="shared" si="5"/>
        <v>14745</v>
      </c>
      <c r="K186" s="20"/>
      <c r="L186" s="7"/>
    </row>
    <row r="187" spans="1:12" s="9" customFormat="1" ht="18.75" x14ac:dyDescent="0.3">
      <c r="A187" s="19"/>
      <c r="B187" s="17"/>
      <c r="C187" s="17"/>
      <c r="D187" s="17" t="e">
        <f t="shared" si="4"/>
        <v>#REF!</v>
      </c>
      <c r="E187" s="18"/>
      <c r="F187" s="7"/>
      <c r="G187" s="19"/>
      <c r="H187" s="17"/>
      <c r="I187" s="17"/>
      <c r="J187" s="35">
        <f t="shared" si="5"/>
        <v>14745</v>
      </c>
      <c r="K187" s="20"/>
      <c r="L187" s="7"/>
    </row>
    <row r="188" spans="1:12" s="9" customFormat="1" ht="18.75" x14ac:dyDescent="0.3">
      <c r="A188" s="19"/>
      <c r="B188" s="17"/>
      <c r="C188" s="17"/>
      <c r="D188" s="17" t="e">
        <f t="shared" si="4"/>
        <v>#REF!</v>
      </c>
      <c r="E188" s="18"/>
      <c r="F188" s="7"/>
      <c r="G188" s="19"/>
      <c r="H188" s="17"/>
      <c r="I188" s="17"/>
      <c r="J188" s="35">
        <f t="shared" si="5"/>
        <v>14745</v>
      </c>
      <c r="K188" s="20"/>
      <c r="L188" s="7"/>
    </row>
    <row r="189" spans="1:12" s="9" customFormat="1" ht="18.75" x14ac:dyDescent="0.3">
      <c r="A189" s="19"/>
      <c r="B189" s="17"/>
      <c r="C189" s="17"/>
      <c r="D189" s="17" t="e">
        <f t="shared" si="4"/>
        <v>#REF!</v>
      </c>
      <c r="E189" s="18"/>
      <c r="F189" s="7"/>
      <c r="G189" s="19"/>
      <c r="H189" s="17"/>
      <c r="I189" s="17"/>
      <c r="J189" s="35">
        <f t="shared" si="5"/>
        <v>14745</v>
      </c>
      <c r="K189" s="20"/>
      <c r="L189" s="7"/>
    </row>
    <row r="190" spans="1:12" s="9" customFormat="1" ht="18.75" x14ac:dyDescent="0.3">
      <c r="A190" s="19"/>
      <c r="B190" s="17"/>
      <c r="C190" s="17"/>
      <c r="D190" s="17" t="e">
        <f t="shared" si="4"/>
        <v>#REF!</v>
      </c>
      <c r="E190" s="18"/>
      <c r="F190" s="7"/>
      <c r="G190" s="19"/>
      <c r="H190" s="17"/>
      <c r="I190" s="17"/>
      <c r="J190" s="35">
        <f t="shared" si="5"/>
        <v>14745</v>
      </c>
      <c r="K190" s="20"/>
      <c r="L190" s="7"/>
    </row>
    <row r="191" spans="1:12" s="9" customFormat="1" ht="18.75" x14ac:dyDescent="0.3">
      <c r="A191" s="19"/>
      <c r="B191" s="17"/>
      <c r="C191" s="17"/>
      <c r="D191" s="17" t="e">
        <f t="shared" si="4"/>
        <v>#REF!</v>
      </c>
      <c r="E191" s="18"/>
      <c r="F191" s="7"/>
      <c r="G191" s="19"/>
      <c r="H191" s="17"/>
      <c r="I191" s="17"/>
      <c r="J191" s="35">
        <f t="shared" si="5"/>
        <v>14745</v>
      </c>
      <c r="K191" s="20"/>
      <c r="L191" s="7"/>
    </row>
    <row r="192" spans="1:12" s="9" customFormat="1" ht="18.75" x14ac:dyDescent="0.3">
      <c r="A192" s="19"/>
      <c r="B192" s="17"/>
      <c r="C192" s="17"/>
      <c r="D192" s="17" t="e">
        <f t="shared" si="4"/>
        <v>#REF!</v>
      </c>
      <c r="E192" s="18"/>
      <c r="F192" s="7"/>
      <c r="G192" s="19"/>
      <c r="H192" s="17"/>
      <c r="I192" s="17"/>
      <c r="J192" s="35">
        <f t="shared" si="5"/>
        <v>14745</v>
      </c>
      <c r="K192" s="20"/>
      <c r="L192" s="7"/>
    </row>
    <row r="193" spans="1:12" s="9" customFormat="1" ht="18.75" x14ac:dyDescent="0.3">
      <c r="A193" s="19"/>
      <c r="B193" s="17"/>
      <c r="C193" s="17"/>
      <c r="D193" s="17" t="e">
        <f t="shared" si="4"/>
        <v>#REF!</v>
      </c>
      <c r="E193" s="18"/>
      <c r="F193" s="7"/>
      <c r="G193" s="19"/>
      <c r="H193" s="17"/>
      <c r="I193" s="17"/>
      <c r="J193" s="35">
        <f t="shared" si="5"/>
        <v>14745</v>
      </c>
      <c r="K193" s="20"/>
      <c r="L193" s="7"/>
    </row>
    <row r="194" spans="1:12" s="9" customFormat="1" ht="18.75" x14ac:dyDescent="0.3">
      <c r="A194" s="19"/>
      <c r="B194" s="17"/>
      <c r="C194" s="17"/>
      <c r="D194" s="17" t="e">
        <f t="shared" si="4"/>
        <v>#REF!</v>
      </c>
      <c r="E194" s="18"/>
      <c r="F194" s="7"/>
      <c r="G194" s="19"/>
      <c r="H194" s="17"/>
      <c r="I194" s="17"/>
      <c r="J194" s="35">
        <f t="shared" si="5"/>
        <v>14745</v>
      </c>
      <c r="K194" s="20"/>
      <c r="L194" s="7"/>
    </row>
    <row r="195" spans="1:12" s="9" customFormat="1" ht="18.75" x14ac:dyDescent="0.3">
      <c r="A195" s="19"/>
      <c r="B195" s="17"/>
      <c r="C195" s="17"/>
      <c r="D195" s="17" t="e">
        <f t="shared" si="4"/>
        <v>#REF!</v>
      </c>
      <c r="E195" s="18"/>
      <c r="F195" s="7"/>
      <c r="G195" s="19"/>
      <c r="H195" s="17"/>
      <c r="I195" s="17"/>
      <c r="J195" s="35">
        <f t="shared" si="5"/>
        <v>14745</v>
      </c>
      <c r="K195" s="20"/>
      <c r="L195" s="7"/>
    </row>
    <row r="196" spans="1:12" s="9" customFormat="1" ht="18.75" x14ac:dyDescent="0.3">
      <c r="A196" s="19"/>
      <c r="B196" s="17"/>
      <c r="C196" s="17"/>
      <c r="D196" s="17" t="e">
        <f t="shared" si="4"/>
        <v>#REF!</v>
      </c>
      <c r="E196" s="18"/>
      <c r="F196" s="7"/>
      <c r="G196" s="19"/>
      <c r="H196" s="17"/>
      <c r="I196" s="17"/>
      <c r="J196" s="35">
        <f t="shared" si="5"/>
        <v>14745</v>
      </c>
      <c r="K196" s="20"/>
      <c r="L196" s="7"/>
    </row>
    <row r="197" spans="1:12" s="9" customFormat="1" ht="18.75" x14ac:dyDescent="0.3">
      <c r="A197" s="19"/>
      <c r="B197" s="17"/>
      <c r="C197" s="17"/>
      <c r="D197" s="17" t="e">
        <f t="shared" si="4"/>
        <v>#REF!</v>
      </c>
      <c r="E197" s="18"/>
      <c r="F197" s="7"/>
      <c r="G197" s="19"/>
      <c r="H197" s="17"/>
      <c r="I197" s="17"/>
      <c r="J197" s="35">
        <f t="shared" si="5"/>
        <v>14745</v>
      </c>
      <c r="K197" s="20"/>
      <c r="L197" s="7"/>
    </row>
    <row r="198" spans="1:12" s="9" customFormat="1" ht="18.75" x14ac:dyDescent="0.3">
      <c r="A198" s="19"/>
      <c r="B198" s="17"/>
      <c r="C198" s="17"/>
      <c r="D198" s="17" t="e">
        <f t="shared" si="4"/>
        <v>#REF!</v>
      </c>
      <c r="E198" s="18"/>
      <c r="F198" s="7"/>
      <c r="G198" s="19"/>
      <c r="H198" s="17"/>
      <c r="I198" s="17"/>
      <c r="J198" s="35">
        <f t="shared" si="5"/>
        <v>14745</v>
      </c>
      <c r="K198" s="20"/>
      <c r="L198" s="7"/>
    </row>
    <row r="199" spans="1:12" s="9" customFormat="1" ht="18.75" x14ac:dyDescent="0.3">
      <c r="A199" s="19"/>
      <c r="B199" s="17"/>
      <c r="C199" s="17"/>
      <c r="D199" s="17" t="e">
        <f t="shared" ref="D199:D262" si="6">D198+B199-C199</f>
        <v>#REF!</v>
      </c>
      <c r="E199" s="18"/>
      <c r="F199" s="7"/>
      <c r="G199" s="19"/>
      <c r="H199" s="17"/>
      <c r="I199" s="17"/>
      <c r="J199" s="35">
        <f t="shared" si="5"/>
        <v>14745</v>
      </c>
      <c r="K199" s="20"/>
      <c r="L199" s="7"/>
    </row>
    <row r="200" spans="1:12" s="9" customFormat="1" ht="18.75" x14ac:dyDescent="0.3">
      <c r="A200" s="19"/>
      <c r="B200" s="17"/>
      <c r="C200" s="17"/>
      <c r="D200" s="17" t="e">
        <f t="shared" si="6"/>
        <v>#REF!</v>
      </c>
      <c r="E200" s="18"/>
      <c r="F200" s="7"/>
      <c r="G200" s="19"/>
      <c r="H200" s="17"/>
      <c r="I200" s="17"/>
      <c r="J200" s="35">
        <f t="shared" ref="J200:J263" si="7">J199+H200-I200</f>
        <v>14745</v>
      </c>
      <c r="K200" s="20"/>
      <c r="L200" s="7"/>
    </row>
    <row r="201" spans="1:12" s="9" customFormat="1" ht="18.75" x14ac:dyDescent="0.3">
      <c r="A201" s="19"/>
      <c r="B201" s="17"/>
      <c r="C201" s="17"/>
      <c r="D201" s="17" t="e">
        <f t="shared" si="6"/>
        <v>#REF!</v>
      </c>
      <c r="E201" s="18"/>
      <c r="F201" s="7"/>
      <c r="G201" s="19"/>
      <c r="H201" s="17"/>
      <c r="I201" s="17"/>
      <c r="J201" s="35">
        <f t="shared" si="7"/>
        <v>14745</v>
      </c>
      <c r="K201" s="20"/>
      <c r="L201" s="7"/>
    </row>
    <row r="202" spans="1:12" s="9" customFormat="1" ht="18.75" x14ac:dyDescent="0.3">
      <c r="A202" s="19"/>
      <c r="B202" s="17"/>
      <c r="C202" s="17"/>
      <c r="D202" s="17" t="e">
        <f t="shared" si="6"/>
        <v>#REF!</v>
      </c>
      <c r="E202" s="18"/>
      <c r="F202" s="7"/>
      <c r="G202" s="19"/>
      <c r="H202" s="17"/>
      <c r="I202" s="17"/>
      <c r="J202" s="35">
        <f t="shared" si="7"/>
        <v>14745</v>
      </c>
      <c r="K202" s="20"/>
      <c r="L202" s="7"/>
    </row>
    <row r="203" spans="1:12" s="9" customFormat="1" ht="18.75" x14ac:dyDescent="0.3">
      <c r="A203" s="19"/>
      <c r="B203" s="17"/>
      <c r="C203" s="17"/>
      <c r="D203" s="17" t="e">
        <f t="shared" si="6"/>
        <v>#REF!</v>
      </c>
      <c r="E203" s="18"/>
      <c r="F203" s="7"/>
      <c r="G203" s="19"/>
      <c r="H203" s="17"/>
      <c r="I203" s="17"/>
      <c r="J203" s="35">
        <f t="shared" si="7"/>
        <v>14745</v>
      </c>
      <c r="K203" s="20"/>
      <c r="L203" s="7"/>
    </row>
    <row r="204" spans="1:12" s="9" customFormat="1" ht="18.75" x14ac:dyDescent="0.3">
      <c r="A204" s="19"/>
      <c r="B204" s="17"/>
      <c r="C204" s="17"/>
      <c r="D204" s="17" t="e">
        <f t="shared" si="6"/>
        <v>#REF!</v>
      </c>
      <c r="E204" s="18"/>
      <c r="F204" s="7"/>
      <c r="G204" s="19"/>
      <c r="H204" s="17"/>
      <c r="I204" s="17"/>
      <c r="J204" s="35">
        <f t="shared" si="7"/>
        <v>14745</v>
      </c>
      <c r="K204" s="20"/>
      <c r="L204" s="7"/>
    </row>
    <row r="205" spans="1:12" s="9" customFormat="1" ht="18.75" x14ac:dyDescent="0.3">
      <c r="A205" s="19"/>
      <c r="B205" s="17"/>
      <c r="C205" s="17"/>
      <c r="D205" s="17" t="e">
        <f t="shared" si="6"/>
        <v>#REF!</v>
      </c>
      <c r="E205" s="18"/>
      <c r="F205" s="7"/>
      <c r="G205" s="19"/>
      <c r="H205" s="17"/>
      <c r="I205" s="17"/>
      <c r="J205" s="35">
        <f t="shared" si="7"/>
        <v>14745</v>
      </c>
      <c r="K205" s="20"/>
      <c r="L205" s="7"/>
    </row>
    <row r="206" spans="1:12" s="9" customFormat="1" ht="18.75" x14ac:dyDescent="0.3">
      <c r="A206" s="19"/>
      <c r="B206" s="17"/>
      <c r="C206" s="17"/>
      <c r="D206" s="17" t="e">
        <f t="shared" si="6"/>
        <v>#REF!</v>
      </c>
      <c r="E206" s="18"/>
      <c r="F206" s="7"/>
      <c r="G206" s="19"/>
      <c r="H206" s="17"/>
      <c r="I206" s="17"/>
      <c r="J206" s="35">
        <f t="shared" si="7"/>
        <v>14745</v>
      </c>
      <c r="K206" s="20"/>
      <c r="L206" s="7"/>
    </row>
    <row r="207" spans="1:12" s="9" customFormat="1" ht="18.75" x14ac:dyDescent="0.3">
      <c r="A207" s="19"/>
      <c r="B207" s="17"/>
      <c r="C207" s="17"/>
      <c r="D207" s="17" t="e">
        <f t="shared" si="6"/>
        <v>#REF!</v>
      </c>
      <c r="E207" s="18"/>
      <c r="F207" s="7"/>
      <c r="G207" s="19"/>
      <c r="H207" s="17"/>
      <c r="I207" s="17"/>
      <c r="J207" s="35">
        <f t="shared" si="7"/>
        <v>14745</v>
      </c>
      <c r="K207" s="20"/>
      <c r="L207" s="7"/>
    </row>
    <row r="208" spans="1:12" s="9" customFormat="1" ht="18.75" x14ac:dyDescent="0.3">
      <c r="A208" s="19"/>
      <c r="B208" s="17"/>
      <c r="C208" s="17"/>
      <c r="D208" s="17" t="e">
        <f t="shared" si="6"/>
        <v>#REF!</v>
      </c>
      <c r="E208" s="18"/>
      <c r="F208" s="7"/>
      <c r="G208" s="19"/>
      <c r="H208" s="17"/>
      <c r="I208" s="17"/>
      <c r="J208" s="35">
        <f t="shared" si="7"/>
        <v>14745</v>
      </c>
      <c r="K208" s="20"/>
      <c r="L208" s="7"/>
    </row>
    <row r="209" spans="1:12" s="9" customFormat="1" ht="18.75" x14ac:dyDescent="0.3">
      <c r="A209" s="19"/>
      <c r="B209" s="17"/>
      <c r="C209" s="17"/>
      <c r="D209" s="17" t="e">
        <f t="shared" si="6"/>
        <v>#REF!</v>
      </c>
      <c r="E209" s="18"/>
      <c r="F209" s="7"/>
      <c r="G209" s="19"/>
      <c r="H209" s="17"/>
      <c r="I209" s="17"/>
      <c r="J209" s="35">
        <f t="shared" si="7"/>
        <v>14745</v>
      </c>
      <c r="K209" s="20"/>
      <c r="L209" s="7"/>
    </row>
    <row r="210" spans="1:12" s="9" customFormat="1" ht="18.75" x14ac:dyDescent="0.3">
      <c r="A210" s="19"/>
      <c r="B210" s="17"/>
      <c r="C210" s="17"/>
      <c r="D210" s="17" t="e">
        <f t="shared" si="6"/>
        <v>#REF!</v>
      </c>
      <c r="E210" s="18"/>
      <c r="F210" s="7"/>
      <c r="G210" s="19"/>
      <c r="H210" s="17"/>
      <c r="I210" s="17"/>
      <c r="J210" s="35">
        <f t="shared" si="7"/>
        <v>14745</v>
      </c>
      <c r="K210" s="20"/>
      <c r="L210" s="7"/>
    </row>
    <row r="211" spans="1:12" s="9" customFormat="1" ht="18.75" x14ac:dyDescent="0.3">
      <c r="A211" s="19"/>
      <c r="B211" s="17"/>
      <c r="C211" s="17"/>
      <c r="D211" s="17" t="e">
        <f t="shared" si="6"/>
        <v>#REF!</v>
      </c>
      <c r="E211" s="18"/>
      <c r="F211" s="7"/>
      <c r="G211" s="19"/>
      <c r="H211" s="17"/>
      <c r="I211" s="17"/>
      <c r="J211" s="35">
        <f t="shared" si="7"/>
        <v>14745</v>
      </c>
      <c r="K211" s="20"/>
      <c r="L211" s="7"/>
    </row>
    <row r="212" spans="1:12" s="9" customFormat="1" ht="18.75" x14ac:dyDescent="0.3">
      <c r="A212" s="19"/>
      <c r="B212" s="17"/>
      <c r="C212" s="17"/>
      <c r="D212" s="17" t="e">
        <f t="shared" si="6"/>
        <v>#REF!</v>
      </c>
      <c r="E212" s="18"/>
      <c r="F212" s="7"/>
      <c r="G212" s="19"/>
      <c r="H212" s="17"/>
      <c r="I212" s="17"/>
      <c r="J212" s="35">
        <f t="shared" si="7"/>
        <v>14745</v>
      </c>
      <c r="K212" s="20"/>
      <c r="L212" s="7"/>
    </row>
    <row r="213" spans="1:12" s="9" customFormat="1" ht="18.75" x14ac:dyDescent="0.3">
      <c r="A213" s="19"/>
      <c r="B213" s="17"/>
      <c r="C213" s="17"/>
      <c r="D213" s="17" t="e">
        <f t="shared" si="6"/>
        <v>#REF!</v>
      </c>
      <c r="E213" s="18"/>
      <c r="F213" s="7"/>
      <c r="G213" s="19"/>
      <c r="H213" s="17"/>
      <c r="I213" s="17"/>
      <c r="J213" s="35">
        <f t="shared" si="7"/>
        <v>14745</v>
      </c>
      <c r="K213" s="20"/>
      <c r="L213" s="7"/>
    </row>
    <row r="214" spans="1:12" s="9" customFormat="1" ht="18.75" x14ac:dyDescent="0.3">
      <c r="A214" s="19"/>
      <c r="B214" s="17"/>
      <c r="C214" s="17"/>
      <c r="D214" s="17" t="e">
        <f t="shared" si="6"/>
        <v>#REF!</v>
      </c>
      <c r="E214" s="18"/>
      <c r="F214" s="7"/>
      <c r="G214" s="19"/>
      <c r="H214" s="17"/>
      <c r="I214" s="17"/>
      <c r="J214" s="35">
        <f t="shared" si="7"/>
        <v>14745</v>
      </c>
      <c r="K214" s="20"/>
      <c r="L214" s="7"/>
    </row>
    <row r="215" spans="1:12" s="9" customFormat="1" ht="18.75" x14ac:dyDescent="0.3">
      <c r="A215" s="19"/>
      <c r="B215" s="17"/>
      <c r="C215" s="17"/>
      <c r="D215" s="17" t="e">
        <f t="shared" si="6"/>
        <v>#REF!</v>
      </c>
      <c r="E215" s="18"/>
      <c r="F215" s="7"/>
      <c r="G215" s="19"/>
      <c r="H215" s="17"/>
      <c r="I215" s="17"/>
      <c r="J215" s="35">
        <f t="shared" si="7"/>
        <v>14745</v>
      </c>
      <c r="K215" s="20"/>
      <c r="L215" s="7"/>
    </row>
    <row r="216" spans="1:12" s="9" customFormat="1" ht="18.75" x14ac:dyDescent="0.3">
      <c r="A216" s="19"/>
      <c r="B216" s="17"/>
      <c r="C216" s="17"/>
      <c r="D216" s="17" t="e">
        <f t="shared" si="6"/>
        <v>#REF!</v>
      </c>
      <c r="E216" s="18"/>
      <c r="F216" s="7"/>
      <c r="G216" s="19"/>
      <c r="H216" s="17"/>
      <c r="I216" s="17"/>
      <c r="J216" s="35">
        <f t="shared" si="7"/>
        <v>14745</v>
      </c>
      <c r="K216" s="20"/>
      <c r="L216" s="7"/>
    </row>
    <row r="217" spans="1:12" s="9" customFormat="1" ht="18.75" x14ac:dyDescent="0.3">
      <c r="A217" s="19"/>
      <c r="B217" s="17"/>
      <c r="C217" s="17"/>
      <c r="D217" s="17" t="e">
        <f t="shared" si="6"/>
        <v>#REF!</v>
      </c>
      <c r="E217" s="18"/>
      <c r="F217" s="7"/>
      <c r="G217" s="19"/>
      <c r="H217" s="17"/>
      <c r="I217" s="17"/>
      <c r="J217" s="35">
        <f t="shared" si="7"/>
        <v>14745</v>
      </c>
      <c r="K217" s="20"/>
      <c r="L217" s="7"/>
    </row>
    <row r="218" spans="1:12" s="9" customFormat="1" ht="18.75" x14ac:dyDescent="0.3">
      <c r="A218" s="19"/>
      <c r="B218" s="17"/>
      <c r="C218" s="17"/>
      <c r="D218" s="17" t="e">
        <f t="shared" si="6"/>
        <v>#REF!</v>
      </c>
      <c r="E218" s="18"/>
      <c r="F218" s="7"/>
      <c r="G218" s="19"/>
      <c r="H218" s="17"/>
      <c r="I218" s="17"/>
      <c r="J218" s="35">
        <f t="shared" si="7"/>
        <v>14745</v>
      </c>
      <c r="K218" s="20"/>
      <c r="L218" s="7"/>
    </row>
    <row r="219" spans="1:12" s="9" customFormat="1" ht="18.75" x14ac:dyDescent="0.3">
      <c r="A219" s="19"/>
      <c r="B219" s="17"/>
      <c r="C219" s="17"/>
      <c r="D219" s="17" t="e">
        <f t="shared" si="6"/>
        <v>#REF!</v>
      </c>
      <c r="E219" s="18"/>
      <c r="F219" s="7"/>
      <c r="G219" s="19"/>
      <c r="H219" s="17"/>
      <c r="I219" s="17"/>
      <c r="J219" s="35">
        <f t="shared" si="7"/>
        <v>14745</v>
      </c>
      <c r="K219" s="20"/>
      <c r="L219" s="7"/>
    </row>
    <row r="220" spans="1:12" s="9" customFormat="1" ht="18.75" x14ac:dyDescent="0.3">
      <c r="A220" s="19"/>
      <c r="B220" s="17"/>
      <c r="C220" s="17"/>
      <c r="D220" s="17" t="e">
        <f t="shared" si="6"/>
        <v>#REF!</v>
      </c>
      <c r="E220" s="18"/>
      <c r="F220" s="7"/>
      <c r="G220" s="19"/>
      <c r="H220" s="17"/>
      <c r="I220" s="17"/>
      <c r="J220" s="35">
        <f t="shared" si="7"/>
        <v>14745</v>
      </c>
      <c r="K220" s="20"/>
      <c r="L220" s="7"/>
    </row>
    <row r="221" spans="1:12" s="9" customFormat="1" ht="18.75" x14ac:dyDescent="0.3">
      <c r="A221" s="19"/>
      <c r="B221" s="17"/>
      <c r="C221" s="17"/>
      <c r="D221" s="17" t="e">
        <f t="shared" si="6"/>
        <v>#REF!</v>
      </c>
      <c r="E221" s="18"/>
      <c r="F221" s="7"/>
      <c r="G221" s="19"/>
      <c r="H221" s="17"/>
      <c r="I221" s="17"/>
      <c r="J221" s="35">
        <f t="shared" si="7"/>
        <v>14745</v>
      </c>
      <c r="K221" s="20"/>
      <c r="L221" s="7"/>
    </row>
    <row r="222" spans="1:12" s="9" customFormat="1" ht="18.75" x14ac:dyDescent="0.3">
      <c r="A222" s="19"/>
      <c r="B222" s="17"/>
      <c r="C222" s="17"/>
      <c r="D222" s="17" t="e">
        <f t="shared" si="6"/>
        <v>#REF!</v>
      </c>
      <c r="E222" s="18"/>
      <c r="F222" s="7"/>
      <c r="G222" s="19"/>
      <c r="H222" s="17"/>
      <c r="I222" s="17"/>
      <c r="J222" s="35">
        <f t="shared" si="7"/>
        <v>14745</v>
      </c>
      <c r="K222" s="20"/>
      <c r="L222" s="7"/>
    </row>
    <row r="223" spans="1:12" s="9" customFormat="1" ht="18.75" x14ac:dyDescent="0.3">
      <c r="A223" s="19"/>
      <c r="B223" s="17"/>
      <c r="C223" s="17"/>
      <c r="D223" s="17" t="e">
        <f t="shared" si="6"/>
        <v>#REF!</v>
      </c>
      <c r="E223" s="18"/>
      <c r="F223" s="7"/>
      <c r="G223" s="19"/>
      <c r="H223" s="17"/>
      <c r="I223" s="17"/>
      <c r="J223" s="35">
        <f t="shared" si="7"/>
        <v>14745</v>
      </c>
      <c r="K223" s="20"/>
      <c r="L223" s="7"/>
    </row>
    <row r="224" spans="1:12" s="9" customFormat="1" ht="18.75" x14ac:dyDescent="0.3">
      <c r="A224" s="19"/>
      <c r="B224" s="17"/>
      <c r="C224" s="17"/>
      <c r="D224" s="17" t="e">
        <f t="shared" si="6"/>
        <v>#REF!</v>
      </c>
      <c r="E224" s="18"/>
      <c r="F224" s="7"/>
      <c r="G224" s="19"/>
      <c r="H224" s="17"/>
      <c r="I224" s="17"/>
      <c r="J224" s="35">
        <f t="shared" si="7"/>
        <v>14745</v>
      </c>
      <c r="K224" s="20"/>
      <c r="L224" s="7"/>
    </row>
    <row r="225" spans="1:12" s="9" customFormat="1" ht="18.75" x14ac:dyDescent="0.3">
      <c r="A225" s="19"/>
      <c r="B225" s="17"/>
      <c r="C225" s="17"/>
      <c r="D225" s="17" t="e">
        <f t="shared" si="6"/>
        <v>#REF!</v>
      </c>
      <c r="E225" s="18"/>
      <c r="F225" s="7"/>
      <c r="G225" s="19"/>
      <c r="H225" s="17"/>
      <c r="I225" s="17"/>
      <c r="J225" s="35">
        <f t="shared" si="7"/>
        <v>14745</v>
      </c>
      <c r="K225" s="20"/>
      <c r="L225" s="7"/>
    </row>
    <row r="226" spans="1:12" s="9" customFormat="1" ht="18.75" x14ac:dyDescent="0.3">
      <c r="A226" s="19"/>
      <c r="B226" s="17"/>
      <c r="C226" s="17"/>
      <c r="D226" s="17" t="e">
        <f t="shared" si="6"/>
        <v>#REF!</v>
      </c>
      <c r="E226" s="18"/>
      <c r="F226" s="7"/>
      <c r="G226" s="19"/>
      <c r="H226" s="17"/>
      <c r="I226" s="17"/>
      <c r="J226" s="35">
        <f t="shared" si="7"/>
        <v>14745</v>
      </c>
      <c r="K226" s="20"/>
      <c r="L226" s="7"/>
    </row>
    <row r="227" spans="1:12" s="9" customFormat="1" ht="18.75" x14ac:dyDescent="0.3">
      <c r="A227" s="19"/>
      <c r="B227" s="17"/>
      <c r="C227" s="17"/>
      <c r="D227" s="17" t="e">
        <f t="shared" si="6"/>
        <v>#REF!</v>
      </c>
      <c r="E227" s="18"/>
      <c r="F227" s="7"/>
      <c r="G227" s="19"/>
      <c r="H227" s="17"/>
      <c r="I227" s="17"/>
      <c r="J227" s="35">
        <f t="shared" si="7"/>
        <v>14745</v>
      </c>
      <c r="K227" s="20"/>
      <c r="L227" s="7"/>
    </row>
    <row r="228" spans="1:12" s="9" customFormat="1" ht="18.75" x14ac:dyDescent="0.3">
      <c r="A228" s="19"/>
      <c r="B228" s="17"/>
      <c r="C228" s="17"/>
      <c r="D228" s="17" t="e">
        <f t="shared" si="6"/>
        <v>#REF!</v>
      </c>
      <c r="E228" s="18"/>
      <c r="F228" s="7"/>
      <c r="G228" s="19"/>
      <c r="H228" s="17"/>
      <c r="I228" s="17"/>
      <c r="J228" s="35">
        <f t="shared" si="7"/>
        <v>14745</v>
      </c>
      <c r="K228" s="20"/>
      <c r="L228" s="7"/>
    </row>
    <row r="229" spans="1:12" s="9" customFormat="1" ht="18.75" x14ac:dyDescent="0.3">
      <c r="A229" s="19"/>
      <c r="B229" s="17"/>
      <c r="C229" s="17"/>
      <c r="D229" s="17" t="e">
        <f t="shared" si="6"/>
        <v>#REF!</v>
      </c>
      <c r="E229" s="18"/>
      <c r="F229" s="7"/>
      <c r="G229" s="19"/>
      <c r="H229" s="17"/>
      <c r="I229" s="17"/>
      <c r="J229" s="35">
        <f t="shared" si="7"/>
        <v>14745</v>
      </c>
      <c r="K229" s="20"/>
      <c r="L229" s="7"/>
    </row>
    <row r="230" spans="1:12" s="9" customFormat="1" ht="18.75" x14ac:dyDescent="0.3">
      <c r="A230" s="19"/>
      <c r="B230" s="17"/>
      <c r="C230" s="17"/>
      <c r="D230" s="17" t="e">
        <f t="shared" si="6"/>
        <v>#REF!</v>
      </c>
      <c r="E230" s="18"/>
      <c r="F230" s="7"/>
      <c r="G230" s="19"/>
      <c r="H230" s="17"/>
      <c r="I230" s="17"/>
      <c r="J230" s="35">
        <f t="shared" si="7"/>
        <v>14745</v>
      </c>
      <c r="K230" s="20"/>
      <c r="L230" s="7"/>
    </row>
    <row r="231" spans="1:12" s="9" customFormat="1" ht="18.75" x14ac:dyDescent="0.3">
      <c r="A231" s="19"/>
      <c r="B231" s="17"/>
      <c r="C231" s="17"/>
      <c r="D231" s="17" t="e">
        <f t="shared" si="6"/>
        <v>#REF!</v>
      </c>
      <c r="E231" s="18"/>
      <c r="F231" s="7"/>
      <c r="G231" s="19"/>
      <c r="H231" s="17"/>
      <c r="I231" s="17"/>
      <c r="J231" s="35">
        <f t="shared" si="7"/>
        <v>14745</v>
      </c>
      <c r="K231" s="20"/>
      <c r="L231" s="7"/>
    </row>
    <row r="232" spans="1:12" s="9" customFormat="1" ht="18.75" x14ac:dyDescent="0.3">
      <c r="A232" s="19"/>
      <c r="B232" s="17"/>
      <c r="C232" s="17"/>
      <c r="D232" s="17" t="e">
        <f t="shared" si="6"/>
        <v>#REF!</v>
      </c>
      <c r="E232" s="18"/>
      <c r="F232" s="7"/>
      <c r="G232" s="19"/>
      <c r="H232" s="17"/>
      <c r="I232" s="17"/>
      <c r="J232" s="35">
        <f t="shared" si="7"/>
        <v>14745</v>
      </c>
      <c r="K232" s="20"/>
      <c r="L232" s="7"/>
    </row>
    <row r="233" spans="1:12" s="9" customFormat="1" ht="18.75" x14ac:dyDescent="0.3">
      <c r="A233" s="19"/>
      <c r="B233" s="17"/>
      <c r="C233" s="17"/>
      <c r="D233" s="17" t="e">
        <f t="shared" si="6"/>
        <v>#REF!</v>
      </c>
      <c r="E233" s="18"/>
      <c r="F233" s="7"/>
      <c r="G233" s="19"/>
      <c r="H233" s="17"/>
      <c r="I233" s="17"/>
      <c r="J233" s="35">
        <f t="shared" si="7"/>
        <v>14745</v>
      </c>
      <c r="K233" s="20"/>
      <c r="L233" s="7"/>
    </row>
    <row r="234" spans="1:12" s="9" customFormat="1" ht="18.75" x14ac:dyDescent="0.3">
      <c r="A234" s="19"/>
      <c r="B234" s="17"/>
      <c r="C234" s="17"/>
      <c r="D234" s="17" t="e">
        <f t="shared" si="6"/>
        <v>#REF!</v>
      </c>
      <c r="E234" s="18"/>
      <c r="F234" s="7"/>
      <c r="G234" s="19"/>
      <c r="H234" s="17"/>
      <c r="I234" s="17"/>
      <c r="J234" s="35">
        <f t="shared" si="7"/>
        <v>14745</v>
      </c>
      <c r="K234" s="20"/>
      <c r="L234" s="7"/>
    </row>
    <row r="235" spans="1:12" s="9" customFormat="1" ht="18.75" x14ac:dyDescent="0.3">
      <c r="A235" s="19"/>
      <c r="B235" s="17"/>
      <c r="C235" s="17"/>
      <c r="D235" s="17" t="e">
        <f t="shared" si="6"/>
        <v>#REF!</v>
      </c>
      <c r="E235" s="18"/>
      <c r="F235" s="7"/>
      <c r="G235" s="19"/>
      <c r="H235" s="17"/>
      <c r="I235" s="17"/>
      <c r="J235" s="35">
        <f t="shared" si="7"/>
        <v>14745</v>
      </c>
      <c r="K235" s="20"/>
      <c r="L235" s="7"/>
    </row>
    <row r="236" spans="1:12" s="9" customFormat="1" ht="18.75" x14ac:dyDescent="0.3">
      <c r="A236" s="19"/>
      <c r="B236" s="17"/>
      <c r="C236" s="17"/>
      <c r="D236" s="17" t="e">
        <f t="shared" si="6"/>
        <v>#REF!</v>
      </c>
      <c r="E236" s="18"/>
      <c r="F236" s="7"/>
      <c r="G236" s="19"/>
      <c r="H236" s="17"/>
      <c r="I236" s="17"/>
      <c r="J236" s="35">
        <f t="shared" si="7"/>
        <v>14745</v>
      </c>
      <c r="K236" s="20"/>
      <c r="L236" s="7"/>
    </row>
    <row r="237" spans="1:12" s="9" customFormat="1" ht="18.75" x14ac:dyDescent="0.3">
      <c r="A237" s="19"/>
      <c r="B237" s="17"/>
      <c r="C237" s="17"/>
      <c r="D237" s="17" t="e">
        <f t="shared" si="6"/>
        <v>#REF!</v>
      </c>
      <c r="E237" s="18"/>
      <c r="F237" s="7"/>
      <c r="G237" s="19"/>
      <c r="H237" s="17"/>
      <c r="I237" s="17"/>
      <c r="J237" s="35">
        <f t="shared" si="7"/>
        <v>14745</v>
      </c>
      <c r="K237" s="20"/>
      <c r="L237" s="7"/>
    </row>
    <row r="238" spans="1:12" s="9" customFormat="1" ht="18.75" x14ac:dyDescent="0.3">
      <c r="A238" s="19"/>
      <c r="B238" s="17"/>
      <c r="C238" s="17"/>
      <c r="D238" s="17" t="e">
        <f t="shared" si="6"/>
        <v>#REF!</v>
      </c>
      <c r="E238" s="18"/>
      <c r="F238" s="7"/>
      <c r="G238" s="19"/>
      <c r="H238" s="17"/>
      <c r="I238" s="17"/>
      <c r="J238" s="35">
        <f t="shared" si="7"/>
        <v>14745</v>
      </c>
      <c r="K238" s="20"/>
      <c r="L238" s="7"/>
    </row>
    <row r="239" spans="1:12" s="9" customFormat="1" ht="18.75" x14ac:dyDescent="0.3">
      <c r="A239" s="19"/>
      <c r="B239" s="17"/>
      <c r="C239" s="17"/>
      <c r="D239" s="17" t="e">
        <f t="shared" si="6"/>
        <v>#REF!</v>
      </c>
      <c r="E239" s="18"/>
      <c r="F239" s="7"/>
      <c r="G239" s="19"/>
      <c r="H239" s="17"/>
      <c r="I239" s="17"/>
      <c r="J239" s="35">
        <f t="shared" si="7"/>
        <v>14745</v>
      </c>
      <c r="K239" s="20"/>
      <c r="L239" s="7"/>
    </row>
    <row r="240" spans="1:12" s="9" customFormat="1" ht="18.75" x14ac:dyDescent="0.3">
      <c r="A240" s="19"/>
      <c r="B240" s="17"/>
      <c r="C240" s="17"/>
      <c r="D240" s="17" t="e">
        <f t="shared" si="6"/>
        <v>#REF!</v>
      </c>
      <c r="E240" s="18"/>
      <c r="F240" s="7"/>
      <c r="G240" s="19"/>
      <c r="H240" s="17"/>
      <c r="I240" s="17"/>
      <c r="J240" s="35">
        <f t="shared" si="7"/>
        <v>14745</v>
      </c>
      <c r="K240" s="20"/>
      <c r="L240" s="7"/>
    </row>
    <row r="241" spans="1:12" s="9" customFormat="1" ht="18.75" x14ac:dyDescent="0.3">
      <c r="A241" s="19"/>
      <c r="B241" s="17"/>
      <c r="C241" s="17"/>
      <c r="D241" s="17" t="e">
        <f t="shared" si="6"/>
        <v>#REF!</v>
      </c>
      <c r="E241" s="18"/>
      <c r="F241" s="7"/>
      <c r="G241" s="19"/>
      <c r="H241" s="17"/>
      <c r="I241" s="17"/>
      <c r="J241" s="35">
        <f t="shared" si="7"/>
        <v>14745</v>
      </c>
      <c r="K241" s="20"/>
      <c r="L241" s="7"/>
    </row>
    <row r="242" spans="1:12" s="9" customFormat="1" ht="18.75" x14ac:dyDescent="0.3">
      <c r="A242" s="19"/>
      <c r="B242" s="17"/>
      <c r="C242" s="17"/>
      <c r="D242" s="17" t="e">
        <f t="shared" si="6"/>
        <v>#REF!</v>
      </c>
      <c r="E242" s="18"/>
      <c r="F242" s="7"/>
      <c r="G242" s="19"/>
      <c r="H242" s="17"/>
      <c r="I242" s="17"/>
      <c r="J242" s="35">
        <f t="shared" si="7"/>
        <v>14745</v>
      </c>
      <c r="K242" s="20"/>
      <c r="L242" s="7"/>
    </row>
    <row r="243" spans="1:12" s="9" customFormat="1" ht="18.75" x14ac:dyDescent="0.3">
      <c r="A243" s="19"/>
      <c r="B243" s="17"/>
      <c r="C243" s="17"/>
      <c r="D243" s="17" t="e">
        <f t="shared" si="6"/>
        <v>#REF!</v>
      </c>
      <c r="E243" s="18"/>
      <c r="F243" s="7"/>
      <c r="G243" s="19"/>
      <c r="H243" s="17"/>
      <c r="I243" s="17"/>
      <c r="J243" s="35">
        <f t="shared" si="7"/>
        <v>14745</v>
      </c>
      <c r="K243" s="20"/>
      <c r="L243" s="7"/>
    </row>
    <row r="244" spans="1:12" s="9" customFormat="1" ht="18.75" x14ac:dyDescent="0.3">
      <c r="A244" s="19"/>
      <c r="B244" s="17"/>
      <c r="C244" s="17"/>
      <c r="D244" s="17" t="e">
        <f t="shared" si="6"/>
        <v>#REF!</v>
      </c>
      <c r="E244" s="18"/>
      <c r="F244" s="7"/>
      <c r="G244" s="19"/>
      <c r="H244" s="17"/>
      <c r="I244" s="17"/>
      <c r="J244" s="35">
        <f t="shared" si="7"/>
        <v>14745</v>
      </c>
      <c r="K244" s="20"/>
      <c r="L244" s="7"/>
    </row>
    <row r="245" spans="1:12" s="9" customFormat="1" ht="18.75" x14ac:dyDescent="0.3">
      <c r="A245" s="19"/>
      <c r="B245" s="17"/>
      <c r="C245" s="17"/>
      <c r="D245" s="17" t="e">
        <f t="shared" si="6"/>
        <v>#REF!</v>
      </c>
      <c r="E245" s="18"/>
      <c r="F245" s="7"/>
      <c r="G245" s="19"/>
      <c r="H245" s="17"/>
      <c r="I245" s="17"/>
      <c r="J245" s="35">
        <f t="shared" si="7"/>
        <v>14745</v>
      </c>
      <c r="K245" s="20"/>
      <c r="L245" s="7"/>
    </row>
    <row r="246" spans="1:12" s="9" customFormat="1" ht="18.75" x14ac:dyDescent="0.3">
      <c r="A246" s="19"/>
      <c r="B246" s="17"/>
      <c r="C246" s="17"/>
      <c r="D246" s="17" t="e">
        <f t="shared" si="6"/>
        <v>#REF!</v>
      </c>
      <c r="E246" s="18"/>
      <c r="F246" s="7"/>
      <c r="G246" s="19"/>
      <c r="H246" s="17"/>
      <c r="I246" s="17"/>
      <c r="J246" s="35">
        <f t="shared" si="7"/>
        <v>14745</v>
      </c>
      <c r="K246" s="20"/>
      <c r="L246" s="7"/>
    </row>
    <row r="247" spans="1:12" s="9" customFormat="1" ht="18.75" x14ac:dyDescent="0.3">
      <c r="A247" s="19"/>
      <c r="B247" s="17"/>
      <c r="C247" s="17"/>
      <c r="D247" s="17" t="e">
        <f t="shared" si="6"/>
        <v>#REF!</v>
      </c>
      <c r="E247" s="18"/>
      <c r="F247" s="7"/>
      <c r="G247" s="19"/>
      <c r="H247" s="17"/>
      <c r="I247" s="17"/>
      <c r="J247" s="35">
        <f t="shared" si="7"/>
        <v>14745</v>
      </c>
      <c r="K247" s="20"/>
      <c r="L247" s="7"/>
    </row>
    <row r="248" spans="1:12" s="9" customFormat="1" ht="18.75" x14ac:dyDescent="0.3">
      <c r="A248" s="19"/>
      <c r="B248" s="17"/>
      <c r="C248" s="17"/>
      <c r="D248" s="17" t="e">
        <f t="shared" si="6"/>
        <v>#REF!</v>
      </c>
      <c r="E248" s="18"/>
      <c r="F248" s="7"/>
      <c r="G248" s="19"/>
      <c r="H248" s="17"/>
      <c r="I248" s="17"/>
      <c r="J248" s="35">
        <f t="shared" si="7"/>
        <v>14745</v>
      </c>
      <c r="K248" s="20"/>
      <c r="L248" s="7"/>
    </row>
    <row r="249" spans="1:12" s="9" customFormat="1" ht="18.75" x14ac:dyDescent="0.3">
      <c r="A249" s="19"/>
      <c r="B249" s="17"/>
      <c r="C249" s="17"/>
      <c r="D249" s="17" t="e">
        <f t="shared" si="6"/>
        <v>#REF!</v>
      </c>
      <c r="E249" s="18"/>
      <c r="F249" s="7"/>
      <c r="G249" s="19"/>
      <c r="H249" s="17"/>
      <c r="I249" s="17"/>
      <c r="J249" s="35">
        <f t="shared" si="7"/>
        <v>14745</v>
      </c>
      <c r="K249" s="20"/>
      <c r="L249" s="7"/>
    </row>
    <row r="250" spans="1:12" s="9" customFormat="1" ht="18.75" x14ac:dyDescent="0.3">
      <c r="A250" s="19"/>
      <c r="B250" s="17"/>
      <c r="C250" s="17"/>
      <c r="D250" s="17" t="e">
        <f t="shared" si="6"/>
        <v>#REF!</v>
      </c>
      <c r="E250" s="18"/>
      <c r="F250" s="7"/>
      <c r="G250" s="19"/>
      <c r="H250" s="17"/>
      <c r="I250" s="17"/>
      <c r="J250" s="35">
        <f t="shared" si="7"/>
        <v>14745</v>
      </c>
      <c r="K250" s="20"/>
      <c r="L250" s="7"/>
    </row>
    <row r="251" spans="1:12" s="9" customFormat="1" ht="18.75" x14ac:dyDescent="0.3">
      <c r="A251" s="19"/>
      <c r="B251" s="17"/>
      <c r="C251" s="17"/>
      <c r="D251" s="17" t="e">
        <f t="shared" si="6"/>
        <v>#REF!</v>
      </c>
      <c r="E251" s="18"/>
      <c r="F251" s="7"/>
      <c r="G251" s="19"/>
      <c r="H251" s="17"/>
      <c r="I251" s="17"/>
      <c r="J251" s="35">
        <f t="shared" si="7"/>
        <v>14745</v>
      </c>
      <c r="K251" s="20"/>
      <c r="L251" s="7"/>
    </row>
    <row r="252" spans="1:12" s="9" customFormat="1" ht="18.75" x14ac:dyDescent="0.3">
      <c r="A252" s="19"/>
      <c r="B252" s="17"/>
      <c r="C252" s="17"/>
      <c r="D252" s="17" t="e">
        <f t="shared" si="6"/>
        <v>#REF!</v>
      </c>
      <c r="E252" s="18"/>
      <c r="F252" s="7"/>
      <c r="G252" s="19"/>
      <c r="H252" s="17"/>
      <c r="I252" s="17"/>
      <c r="J252" s="35">
        <f t="shared" si="7"/>
        <v>14745</v>
      </c>
      <c r="K252" s="20"/>
      <c r="L252" s="7"/>
    </row>
    <row r="253" spans="1:12" s="9" customFormat="1" ht="18.75" x14ac:dyDescent="0.3">
      <c r="A253" s="19"/>
      <c r="B253" s="17"/>
      <c r="C253" s="17"/>
      <c r="D253" s="17" t="e">
        <f t="shared" si="6"/>
        <v>#REF!</v>
      </c>
      <c r="E253" s="18"/>
      <c r="F253" s="7"/>
      <c r="G253" s="19"/>
      <c r="H253" s="17"/>
      <c r="I253" s="17"/>
      <c r="J253" s="35">
        <f t="shared" si="7"/>
        <v>14745</v>
      </c>
      <c r="K253" s="20"/>
      <c r="L253" s="7"/>
    </row>
    <row r="254" spans="1:12" s="9" customFormat="1" ht="18.75" x14ac:dyDescent="0.3">
      <c r="A254" s="19"/>
      <c r="B254" s="17"/>
      <c r="C254" s="17"/>
      <c r="D254" s="17" t="e">
        <f t="shared" si="6"/>
        <v>#REF!</v>
      </c>
      <c r="E254" s="18"/>
      <c r="F254" s="7"/>
      <c r="G254" s="19"/>
      <c r="H254" s="17"/>
      <c r="I254" s="17"/>
      <c r="J254" s="35">
        <f t="shared" si="7"/>
        <v>14745</v>
      </c>
      <c r="K254" s="20"/>
      <c r="L254" s="7"/>
    </row>
    <row r="255" spans="1:12" s="9" customFormat="1" ht="18.75" x14ac:dyDescent="0.3">
      <c r="A255" s="19"/>
      <c r="B255" s="17"/>
      <c r="C255" s="17"/>
      <c r="D255" s="17" t="e">
        <f t="shared" si="6"/>
        <v>#REF!</v>
      </c>
      <c r="E255" s="18"/>
      <c r="F255" s="7"/>
      <c r="G255" s="19"/>
      <c r="H255" s="17"/>
      <c r="I255" s="17"/>
      <c r="J255" s="35">
        <f t="shared" si="7"/>
        <v>14745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 t="shared" si="6"/>
        <v>#REF!</v>
      </c>
      <c r="E256" s="18"/>
      <c r="F256" s="7"/>
      <c r="G256" s="19"/>
      <c r="H256" s="17"/>
      <c r="I256" s="17"/>
      <c r="J256" s="35">
        <f t="shared" si="7"/>
        <v>14745</v>
      </c>
      <c r="K256" s="20"/>
      <c r="L256" s="7"/>
    </row>
    <row r="257" spans="1:12" s="9" customFormat="1" ht="18.75" x14ac:dyDescent="0.3">
      <c r="A257" s="19"/>
      <c r="B257" s="17"/>
      <c r="C257" s="17"/>
      <c r="D257" s="17" t="e">
        <f t="shared" si="6"/>
        <v>#REF!</v>
      </c>
      <c r="E257" s="18"/>
      <c r="F257" s="7"/>
      <c r="G257" s="19"/>
      <c r="H257" s="17"/>
      <c r="I257" s="17"/>
      <c r="J257" s="35">
        <f t="shared" si="7"/>
        <v>14745</v>
      </c>
      <c r="K257" s="20"/>
      <c r="L257" s="7"/>
    </row>
    <row r="258" spans="1:12" s="9" customFormat="1" ht="18.75" x14ac:dyDescent="0.3">
      <c r="A258" s="19"/>
      <c r="B258" s="17"/>
      <c r="C258" s="17"/>
      <c r="D258" s="17" t="e">
        <f t="shared" si="6"/>
        <v>#REF!</v>
      </c>
      <c r="E258" s="18"/>
      <c r="F258" s="7"/>
      <c r="G258" s="19"/>
      <c r="H258" s="17"/>
      <c r="I258" s="17"/>
      <c r="J258" s="35">
        <f t="shared" si="7"/>
        <v>14745</v>
      </c>
      <c r="K258" s="20"/>
      <c r="L258" s="7"/>
    </row>
    <row r="259" spans="1:12" s="9" customFormat="1" ht="18.75" x14ac:dyDescent="0.3">
      <c r="A259" s="19"/>
      <c r="B259" s="17"/>
      <c r="C259" s="17"/>
      <c r="D259" s="17" t="e">
        <f t="shared" si="6"/>
        <v>#REF!</v>
      </c>
      <c r="E259" s="18"/>
      <c r="F259" s="7"/>
      <c r="G259" s="19"/>
      <c r="H259" s="17"/>
      <c r="I259" s="17"/>
      <c r="J259" s="35">
        <f t="shared" si="7"/>
        <v>14745</v>
      </c>
      <c r="K259" s="20"/>
      <c r="L259" s="7"/>
    </row>
    <row r="260" spans="1:12" s="9" customFormat="1" ht="18.75" x14ac:dyDescent="0.3">
      <c r="A260" s="19"/>
      <c r="B260" s="17"/>
      <c r="C260" s="17"/>
      <c r="D260" s="17" t="e">
        <f t="shared" si="6"/>
        <v>#REF!</v>
      </c>
      <c r="E260" s="18"/>
      <c r="F260" s="7"/>
      <c r="G260" s="19"/>
      <c r="H260" s="17"/>
      <c r="I260" s="17"/>
      <c r="J260" s="35">
        <f t="shared" si="7"/>
        <v>14745</v>
      </c>
      <c r="K260" s="20"/>
      <c r="L260" s="7"/>
    </row>
    <row r="261" spans="1:12" s="9" customFormat="1" ht="18.75" x14ac:dyDescent="0.3">
      <c r="A261" s="19"/>
      <c r="B261" s="17"/>
      <c r="C261" s="17"/>
      <c r="D261" s="17" t="e">
        <f t="shared" si="6"/>
        <v>#REF!</v>
      </c>
      <c r="E261" s="18"/>
      <c r="F261" s="7"/>
      <c r="G261" s="19"/>
      <c r="H261" s="17"/>
      <c r="I261" s="17"/>
      <c r="J261" s="35">
        <f t="shared" si="7"/>
        <v>14745</v>
      </c>
      <c r="K261" s="20"/>
      <c r="L261" s="7"/>
    </row>
    <row r="262" spans="1:12" s="9" customFormat="1" ht="18.75" x14ac:dyDescent="0.3">
      <c r="A262" s="19"/>
      <c r="B262" s="17"/>
      <c r="C262" s="17"/>
      <c r="D262" s="17" t="e">
        <f t="shared" si="6"/>
        <v>#REF!</v>
      </c>
      <c r="E262" s="18"/>
      <c r="F262" s="7"/>
      <c r="G262" s="19"/>
      <c r="H262" s="17"/>
      <c r="I262" s="17"/>
      <c r="J262" s="35">
        <f t="shared" si="7"/>
        <v>14745</v>
      </c>
      <c r="K262" s="20"/>
      <c r="L262" s="7"/>
    </row>
    <row r="263" spans="1:12" s="9" customFormat="1" ht="18.75" x14ac:dyDescent="0.3">
      <c r="A263" s="19"/>
      <c r="B263" s="17"/>
      <c r="C263" s="17"/>
      <c r="D263" s="17" t="e">
        <f t="shared" ref="D263:D326" si="8">D262+B263-C263</f>
        <v>#REF!</v>
      </c>
      <c r="E263" s="18"/>
      <c r="F263" s="7"/>
      <c r="G263" s="19"/>
      <c r="H263" s="17"/>
      <c r="I263" s="17"/>
      <c r="J263" s="35">
        <f t="shared" si="7"/>
        <v>14745</v>
      </c>
      <c r="K263" s="20"/>
      <c r="L263" s="7"/>
    </row>
    <row r="264" spans="1:12" s="9" customFormat="1" ht="18.75" x14ac:dyDescent="0.3">
      <c r="A264" s="19"/>
      <c r="B264" s="17"/>
      <c r="C264" s="17"/>
      <c r="D264" s="17" t="e">
        <f t="shared" si="8"/>
        <v>#REF!</v>
      </c>
      <c r="E264" s="18"/>
      <c r="F264" s="7"/>
      <c r="G264" s="19"/>
      <c r="H264" s="17"/>
      <c r="I264" s="17"/>
      <c r="J264" s="35">
        <f t="shared" ref="J264:J327" si="9">J263+H264-I264</f>
        <v>14745</v>
      </c>
      <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i="8"/>
        <v>#REF!</v>
      </c>
      <c r="E265" s="18"/>
      <c r="F265" s="7"/>
      <c r="G265" s="19"/>
      <c r="H265" s="17"/>
      <c r="I265" s="17"/>
      <c r="J265" s="35">
        <f t="shared" si="9"/>
        <v>14745</v>
      </c>
      <c r="K265" s="20"/>
      <c r="L265" s="7"/>
    </row>
    <row r="266" spans="1:12" s="9" customFormat="1" ht="18.75" x14ac:dyDescent="0.3">
      <c r="A266" s="19"/>
      <c r="B266" s="17"/>
      <c r="C266" s="17"/>
      <c r="D266" s="17" t="e">
        <f t="shared" si="8"/>
        <v>#REF!</v>
      </c>
      <c r="E266" s="18"/>
      <c r="F266" s="7"/>
      <c r="G266" s="19"/>
      <c r="H266" s="17"/>
      <c r="I266" s="17"/>
      <c r="J266" s="35">
        <f t="shared" si="9"/>
        <v>14745</v>
      </c>
      <c r="K266" s="20"/>
      <c r="L266" s="7"/>
    </row>
    <row r="267" spans="1:12" s="9" customFormat="1" ht="18.75" x14ac:dyDescent="0.3">
      <c r="A267" s="19"/>
      <c r="B267" s="17"/>
      <c r="C267" s="17"/>
      <c r="D267" s="17" t="e">
        <f t="shared" si="8"/>
        <v>#REF!</v>
      </c>
      <c r="E267" s="18"/>
      <c r="F267" s="7"/>
      <c r="G267" s="19"/>
      <c r="H267" s="17"/>
      <c r="I267" s="17"/>
      <c r="J267" s="35">
        <f t="shared" si="9"/>
        <v>14745</v>
      </c>
      <c r="K267" s="20"/>
      <c r="L267" s="7"/>
    </row>
    <row r="268" spans="1:12" s="9" customFormat="1" ht="18.75" x14ac:dyDescent="0.3">
      <c r="A268" s="19"/>
      <c r="B268" s="17"/>
      <c r="C268" s="17"/>
      <c r="D268" s="17" t="e">
        <f t="shared" si="8"/>
        <v>#REF!</v>
      </c>
      <c r="E268" s="18"/>
      <c r="F268" s="7"/>
      <c r="G268" s="19"/>
      <c r="H268" s="17"/>
      <c r="I268" s="17"/>
      <c r="J268" s="35">
        <f t="shared" si="9"/>
        <v>14745</v>
      </c>
      <c r="K268" s="20"/>
      <c r="L268" s="7"/>
    </row>
    <row r="269" spans="1:12" s="9" customFormat="1" ht="18.75" x14ac:dyDescent="0.3">
      <c r="A269" s="19"/>
      <c r="B269" s="17"/>
      <c r="C269" s="17"/>
      <c r="D269" s="17" t="e">
        <f t="shared" si="8"/>
        <v>#REF!</v>
      </c>
      <c r="E269" s="18"/>
      <c r="F269" s="7"/>
      <c r="G269" s="19"/>
      <c r="H269" s="17"/>
      <c r="I269" s="17"/>
      <c r="J269" s="35">
        <f t="shared" si="9"/>
        <v>14745</v>
      </c>
      <c r="K269" s="20"/>
      <c r="L269" s="7"/>
    </row>
    <row r="270" spans="1:12" s="9" customFormat="1" ht="18.75" x14ac:dyDescent="0.3">
      <c r="A270" s="19"/>
      <c r="B270" s="17"/>
      <c r="C270" s="17"/>
      <c r="D270" s="17" t="e">
        <f t="shared" si="8"/>
        <v>#REF!</v>
      </c>
      <c r="E270" s="18"/>
      <c r="F270" s="7"/>
      <c r="G270" s="19"/>
      <c r="H270" s="17"/>
      <c r="I270" s="17"/>
      <c r="J270" s="35">
        <f t="shared" si="9"/>
        <v>14745</v>
      </c>
      <c r="K270" s="20"/>
      <c r="L270" s="7"/>
    </row>
    <row r="271" spans="1:12" s="9" customFormat="1" ht="18.75" x14ac:dyDescent="0.3">
      <c r="A271" s="19"/>
      <c r="B271" s="17"/>
      <c r="C271" s="17"/>
      <c r="D271" s="17" t="e">
        <f t="shared" si="8"/>
        <v>#REF!</v>
      </c>
      <c r="E271" s="18"/>
      <c r="F271" s="7"/>
      <c r="G271" s="19"/>
      <c r="H271" s="17"/>
      <c r="I271" s="17"/>
      <c r="J271" s="35">
        <f t="shared" si="9"/>
        <v>14745</v>
      </c>
      <c r="K271" s="20"/>
      <c r="L271" s="7"/>
    </row>
    <row r="272" spans="1:12" s="9" customFormat="1" ht="18.75" x14ac:dyDescent="0.3">
      <c r="A272" s="19"/>
      <c r="B272" s="17"/>
      <c r="C272" s="17"/>
      <c r="D272" s="17" t="e">
        <f t="shared" si="8"/>
        <v>#REF!</v>
      </c>
      <c r="E272" s="18"/>
      <c r="F272" s="7"/>
      <c r="G272" s="19"/>
      <c r="H272" s="17"/>
      <c r="I272" s="17"/>
      <c r="J272" s="35">
        <f t="shared" si="9"/>
        <v>14745</v>
      </c>
      <c r="K272" s="20"/>
      <c r="L272" s="7"/>
    </row>
    <row r="273" spans="1:12" s="9" customFormat="1" ht="18.75" x14ac:dyDescent="0.3">
      <c r="A273" s="19"/>
      <c r="B273" s="17"/>
      <c r="C273" s="17"/>
      <c r="D273" s="17" t="e">
        <f t="shared" si="8"/>
        <v>#REF!</v>
      </c>
      <c r="E273" s="18"/>
      <c r="F273" s="7"/>
      <c r="G273" s="19"/>
      <c r="H273" s="17"/>
      <c r="I273" s="17"/>
      <c r="J273" s="35">
        <f t="shared" si="9"/>
        <v>14745</v>
      </c>
      <c r="K273" s="20"/>
      <c r="L273" s="7"/>
    </row>
    <row r="274" spans="1:12" s="9" customFormat="1" ht="18.75" x14ac:dyDescent="0.3">
      <c r="A274" s="19"/>
      <c r="B274" s="17"/>
      <c r="C274" s="17"/>
      <c r="D274" s="17" t="e">
        <f t="shared" si="8"/>
        <v>#REF!</v>
      </c>
      <c r="E274" s="18"/>
      <c r="F274" s="7"/>
      <c r="G274" s="19"/>
      <c r="H274" s="17"/>
      <c r="I274" s="17"/>
      <c r="J274" s="35">
        <f t="shared" si="9"/>
        <v>14745</v>
      </c>
      <c r="K274" s="20"/>
      <c r="L274" s="7"/>
    </row>
    <row r="275" spans="1:12" s="9" customFormat="1" ht="18.75" x14ac:dyDescent="0.3">
      <c r="A275" s="19"/>
      <c r="B275" s="17"/>
      <c r="C275" s="17"/>
      <c r="D275" s="17" t="e">
        <f t="shared" si="8"/>
        <v>#REF!</v>
      </c>
      <c r="E275" s="18"/>
      <c r="F275" s="7"/>
      <c r="G275" s="19"/>
      <c r="H275" s="17"/>
      <c r="I275" s="17"/>
      <c r="J275" s="35">
        <f t="shared" si="9"/>
        <v>14745</v>
      </c>
      <c r="K275" s="20"/>
      <c r="L275" s="7"/>
    </row>
    <row r="276" spans="1:12" s="9" customFormat="1" ht="18.75" x14ac:dyDescent="0.3">
      <c r="A276" s="19"/>
      <c r="B276" s="17"/>
      <c r="C276" s="17"/>
      <c r="D276" s="17" t="e">
        <f t="shared" si="8"/>
        <v>#REF!</v>
      </c>
      <c r="E276" s="18"/>
      <c r="F276" s="7"/>
      <c r="G276" s="19"/>
      <c r="H276" s="17"/>
      <c r="I276" s="17"/>
      <c r="J276" s="35">
        <f t="shared" si="9"/>
        <v>14745</v>
      </c>
      <c r="K276" s="20"/>
      <c r="L276" s="7"/>
    </row>
    <row r="277" spans="1:12" s="9" customFormat="1" ht="18.75" x14ac:dyDescent="0.3">
      <c r="A277" s="19"/>
      <c r="B277" s="17"/>
      <c r="C277" s="17"/>
      <c r="D277" s="17" t="e">
        <f t="shared" si="8"/>
        <v>#REF!</v>
      </c>
      <c r="E277" s="18"/>
      <c r="F277" s="7"/>
      <c r="G277" s="19"/>
      <c r="H277" s="17"/>
      <c r="I277" s="17"/>
      <c r="J277" s="35">
        <f t="shared" si="9"/>
        <v>14745</v>
      </c>
      <c r="K277" s="20"/>
      <c r="L277" s="7"/>
    </row>
    <row r="278" spans="1:12" s="9" customFormat="1" ht="18.75" x14ac:dyDescent="0.3">
      <c r="A278" s="19"/>
      <c r="B278" s="17"/>
      <c r="C278" s="17"/>
      <c r="D278" s="17" t="e">
        <f t="shared" si="8"/>
        <v>#REF!</v>
      </c>
      <c r="E278" s="18"/>
      <c r="F278" s="7"/>
      <c r="G278" s="19"/>
      <c r="H278" s="17"/>
      <c r="I278" s="17"/>
      <c r="J278" s="35">
        <f t="shared" si="9"/>
        <v>14745</v>
      </c>
      <c r="K278" s="20"/>
      <c r="L278" s="7"/>
    </row>
    <row r="279" spans="1:12" s="9" customFormat="1" ht="18.75" x14ac:dyDescent="0.3">
      <c r="A279" s="19"/>
      <c r="B279" s="17"/>
      <c r="C279" s="17"/>
      <c r="D279" s="17" t="e">
        <f t="shared" si="8"/>
        <v>#REF!</v>
      </c>
      <c r="E279" s="18"/>
      <c r="F279" s="7"/>
      <c r="G279" s="19"/>
      <c r="H279" s="17"/>
      <c r="I279" s="17"/>
      <c r="J279" s="35">
        <f t="shared" si="9"/>
        <v>14745</v>
      </c>
      <c r="K279" s="20"/>
      <c r="L279" s="7"/>
    </row>
    <row r="280" spans="1:12" s="9" customFormat="1" ht="18.75" x14ac:dyDescent="0.3">
      <c r="A280" s="19"/>
      <c r="B280" s="17"/>
      <c r="C280" s="17"/>
      <c r="D280" s="17" t="e">
        <f t="shared" si="8"/>
        <v>#REF!</v>
      </c>
      <c r="E280" s="18"/>
      <c r="F280" s="7"/>
      <c r="G280" s="19"/>
      <c r="H280" s="17"/>
      <c r="I280" s="17"/>
      <c r="J280" s="35">
        <f t="shared" si="9"/>
        <v>14745</v>
      </c>
      <c r="K280" s="20"/>
      <c r="L280" s="7"/>
    </row>
    <row r="281" spans="1:12" s="9" customFormat="1" ht="18.75" x14ac:dyDescent="0.3">
      <c r="A281" s="19"/>
      <c r="B281" s="17"/>
      <c r="C281" s="17"/>
      <c r="D281" s="17" t="e">
        <f t="shared" si="8"/>
        <v>#REF!</v>
      </c>
      <c r="E281" s="18"/>
      <c r="F281" s="7"/>
      <c r="G281" s="19"/>
      <c r="H281" s="17"/>
      <c r="I281" s="17"/>
      <c r="J281" s="35">
        <f t="shared" si="9"/>
        <v>14745</v>
      </c>
      <c r="K281" s="20"/>
      <c r="L281" s="7"/>
    </row>
    <row r="282" spans="1:12" s="9" customFormat="1" ht="18.75" x14ac:dyDescent="0.3">
      <c r="A282" s="19"/>
      <c r="B282" s="17"/>
      <c r="C282" s="17"/>
      <c r="D282" s="17" t="e">
        <f t="shared" si="8"/>
        <v>#REF!</v>
      </c>
      <c r="E282" s="18"/>
      <c r="F282" s="7"/>
      <c r="G282" s="19"/>
      <c r="H282" s="17"/>
      <c r="I282" s="17"/>
      <c r="J282" s="35">
        <f t="shared" si="9"/>
        <v>14745</v>
      </c>
      <c r="K282" s="20"/>
      <c r="L282" s="7"/>
    </row>
    <row r="283" spans="1:12" s="9" customFormat="1" ht="18.75" x14ac:dyDescent="0.3">
      <c r="A283" s="19"/>
      <c r="B283" s="17"/>
      <c r="C283" s="17"/>
      <c r="D283" s="17" t="e">
        <f t="shared" si="8"/>
        <v>#REF!</v>
      </c>
      <c r="E283" s="18"/>
      <c r="F283" s="7"/>
      <c r="G283" s="19"/>
      <c r="H283" s="17"/>
      <c r="I283" s="17"/>
      <c r="J283" s="35">
        <f t="shared" si="9"/>
        <v>14745</v>
      </c>
      <c r="K283" s="20"/>
      <c r="L283" s="7"/>
    </row>
    <row r="284" spans="1:12" s="9" customFormat="1" ht="18.75" x14ac:dyDescent="0.3">
      <c r="A284" s="19"/>
      <c r="B284" s="17"/>
      <c r="C284" s="17"/>
      <c r="D284" s="17" t="e">
        <f t="shared" si="8"/>
        <v>#REF!</v>
      </c>
      <c r="E284" s="18"/>
      <c r="F284" s="7"/>
      <c r="G284" s="19"/>
      <c r="H284" s="17"/>
      <c r="I284" s="17"/>
      <c r="J284" s="35">
        <f t="shared" si="9"/>
        <v>14745</v>
      </c>
      <c r="K284" s="20"/>
      <c r="L284" s="7"/>
    </row>
    <row r="285" spans="1:12" s="9" customFormat="1" ht="18.75" x14ac:dyDescent="0.3">
      <c r="A285" s="19"/>
      <c r="B285" s="17"/>
      <c r="C285" s="17"/>
      <c r="D285" s="17" t="e">
        <f t="shared" si="8"/>
        <v>#REF!</v>
      </c>
      <c r="E285" s="18"/>
      <c r="F285" s="7"/>
      <c r="G285" s="19"/>
      <c r="H285" s="17"/>
      <c r="I285" s="17"/>
      <c r="J285" s="35">
        <f t="shared" si="9"/>
        <v>14745</v>
      </c>
      <c r="K285" s="20"/>
      <c r="L285" s="7"/>
    </row>
    <row r="286" spans="1:12" s="9" customFormat="1" ht="18.75" x14ac:dyDescent="0.3">
      <c r="A286" s="19"/>
      <c r="B286" s="17"/>
      <c r="C286" s="17"/>
      <c r="D286" s="17" t="e">
        <f t="shared" si="8"/>
        <v>#REF!</v>
      </c>
      <c r="E286" s="18"/>
      <c r="F286" s="7"/>
      <c r="G286" s="19"/>
      <c r="H286" s="17"/>
      <c r="I286" s="17"/>
      <c r="J286" s="35">
        <f t="shared" si="9"/>
        <v>14745</v>
      </c>
      <c r="K286" s="20"/>
      <c r="L286" s="7"/>
    </row>
    <row r="287" spans="1:12" s="9" customFormat="1" ht="18.75" x14ac:dyDescent="0.3">
      <c r="A287" s="19"/>
      <c r="B287" s="17"/>
      <c r="C287" s="17"/>
      <c r="D287" s="17" t="e">
        <f t="shared" si="8"/>
        <v>#REF!</v>
      </c>
      <c r="E287" s="18"/>
      <c r="F287" s="7"/>
      <c r="G287" s="19"/>
      <c r="H287" s="17"/>
      <c r="I287" s="17"/>
      <c r="J287" s="35">
        <f t="shared" si="9"/>
        <v>14745</v>
      </c>
      <c r="K287" s="20"/>
      <c r="L287" s="7"/>
    </row>
    <row r="288" spans="1:12" s="9" customFormat="1" ht="18.75" x14ac:dyDescent="0.3">
      <c r="A288" s="19"/>
      <c r="B288" s="17"/>
      <c r="C288" s="17"/>
      <c r="D288" s="17" t="e">
        <f t="shared" si="8"/>
        <v>#REF!</v>
      </c>
      <c r="E288" s="18"/>
      <c r="F288" s="7"/>
      <c r="G288" s="19"/>
      <c r="H288" s="17"/>
      <c r="I288" s="17"/>
      <c r="J288" s="35">
        <f t="shared" si="9"/>
        <v>14745</v>
      </c>
      <c r="K288" s="20"/>
      <c r="L288" s="7"/>
    </row>
    <row r="289" spans="1:12" s="9" customFormat="1" ht="18.75" x14ac:dyDescent="0.3">
      <c r="A289" s="19"/>
      <c r="B289" s="17"/>
      <c r="C289" s="17"/>
      <c r="D289" s="17" t="e">
        <f t="shared" si="8"/>
        <v>#REF!</v>
      </c>
      <c r="E289" s="18"/>
      <c r="F289" s="7"/>
      <c r="G289" s="19"/>
      <c r="H289" s="17"/>
      <c r="I289" s="17"/>
      <c r="J289" s="35">
        <f t="shared" si="9"/>
        <v>14745</v>
      </c>
      <c r="K289" s="20"/>
      <c r="L289" s="7"/>
    </row>
    <row r="290" spans="1:12" s="9" customFormat="1" ht="18.75" x14ac:dyDescent="0.3">
      <c r="A290" s="19"/>
      <c r="B290" s="17"/>
      <c r="C290" s="17"/>
      <c r="D290" s="17" t="e">
        <f t="shared" si="8"/>
        <v>#REF!</v>
      </c>
      <c r="E290" s="18"/>
      <c r="F290" s="7"/>
      <c r="G290" s="19"/>
      <c r="H290" s="17"/>
      <c r="I290" s="17"/>
      <c r="J290" s="35">
        <f t="shared" si="9"/>
        <v>14745</v>
      </c>
      <c r="K290" s="20"/>
      <c r="L290" s="7"/>
    </row>
    <row r="291" spans="1:12" s="9" customFormat="1" ht="18.75" x14ac:dyDescent="0.3">
      <c r="A291" s="19"/>
      <c r="B291" s="17"/>
      <c r="C291" s="17"/>
      <c r="D291" s="17" t="e">
        <f t="shared" si="8"/>
        <v>#REF!</v>
      </c>
      <c r="E291" s="18"/>
      <c r="F291" s="7"/>
      <c r="G291" s="19"/>
      <c r="H291" s="17"/>
      <c r="I291" s="17"/>
      <c r="J291" s="35">
        <f t="shared" si="9"/>
        <v>14745</v>
      </c>
      <c r="K291" s="20"/>
      <c r="L291" s="7"/>
    </row>
    <row r="292" spans="1:12" s="9" customFormat="1" ht="18.75" x14ac:dyDescent="0.3">
      <c r="A292" s="19"/>
      <c r="B292" s="17"/>
      <c r="C292" s="17"/>
      <c r="D292" s="17" t="e">
        <f t="shared" si="8"/>
        <v>#REF!</v>
      </c>
      <c r="E292" s="18"/>
      <c r="F292" s="7"/>
      <c r="G292" s="19"/>
      <c r="H292" s="17"/>
      <c r="I292" s="17"/>
      <c r="J292" s="35">
        <f t="shared" si="9"/>
        <v>14745</v>
      </c>
      <c r="K292" s="20"/>
      <c r="L292" s="7"/>
    </row>
    <row r="293" spans="1:12" s="9" customFormat="1" ht="18.75" x14ac:dyDescent="0.3">
      <c r="A293" s="19"/>
      <c r="B293" s="17"/>
      <c r="C293" s="17"/>
      <c r="D293" s="17" t="e">
        <f t="shared" si="8"/>
        <v>#REF!</v>
      </c>
      <c r="E293" s="18"/>
      <c r="F293" s="7"/>
      <c r="G293" s="19"/>
      <c r="H293" s="17"/>
      <c r="I293" s="17"/>
      <c r="J293" s="35">
        <f t="shared" si="9"/>
        <v>14745</v>
      </c>
      <c r="K293" s="20"/>
      <c r="L293" s="7"/>
    </row>
    <row r="294" spans="1:12" s="9" customFormat="1" ht="18.75" x14ac:dyDescent="0.3">
      <c r="A294" s="19"/>
      <c r="B294" s="17"/>
      <c r="C294" s="17"/>
      <c r="D294" s="17" t="e">
        <f t="shared" si="8"/>
        <v>#REF!</v>
      </c>
      <c r="E294" s="18"/>
      <c r="F294" s="7"/>
      <c r="G294" s="19"/>
      <c r="H294" s="17"/>
      <c r="I294" s="17"/>
      <c r="J294" s="35">
        <f t="shared" si="9"/>
        <v>14745</v>
      </c>
      <c r="K294" s="20"/>
      <c r="L294" s="7"/>
    </row>
    <row r="295" spans="1:12" s="9" customFormat="1" ht="18.75" x14ac:dyDescent="0.3">
      <c r="A295" s="19"/>
      <c r="B295" s="17"/>
      <c r="C295" s="17"/>
      <c r="D295" s="17" t="e">
        <f t="shared" si="8"/>
        <v>#REF!</v>
      </c>
      <c r="E295" s="18"/>
      <c r="F295" s="7"/>
      <c r="G295" s="19"/>
      <c r="H295" s="17"/>
      <c r="I295" s="17"/>
      <c r="J295" s="35">
        <f t="shared" si="9"/>
        <v>14745</v>
      </c>
      <c r="K295" s="20"/>
      <c r="L295" s="7"/>
    </row>
    <row r="296" spans="1:12" s="9" customFormat="1" ht="18.75" x14ac:dyDescent="0.3">
      <c r="A296" s="19"/>
      <c r="B296" s="17"/>
      <c r="C296" s="17"/>
      <c r="D296" s="17" t="e">
        <f t="shared" si="8"/>
        <v>#REF!</v>
      </c>
      <c r="E296" s="18"/>
      <c r="F296" s="7"/>
      <c r="G296" s="19"/>
      <c r="H296" s="17"/>
      <c r="I296" s="17"/>
      <c r="J296" s="35">
        <f t="shared" si="9"/>
        <v>14745</v>
      </c>
      <c r="K296" s="20"/>
      <c r="L296" s="7"/>
    </row>
    <row r="297" spans="1:12" s="9" customFormat="1" ht="18.75" x14ac:dyDescent="0.3">
      <c r="A297" s="19"/>
      <c r="B297" s="17"/>
      <c r="C297" s="17"/>
      <c r="D297" s="17" t="e">
        <f t="shared" si="8"/>
        <v>#REF!</v>
      </c>
      <c r="E297" s="18"/>
      <c r="F297" s="7"/>
      <c r="G297" s="19"/>
      <c r="H297" s="17"/>
      <c r="I297" s="17"/>
      <c r="J297" s="35">
        <f t="shared" si="9"/>
        <v>14745</v>
      </c>
      <c r="K297" s="20"/>
      <c r="L297" s="7"/>
    </row>
    <row r="298" spans="1:12" s="9" customFormat="1" ht="18.75" x14ac:dyDescent="0.3">
      <c r="A298" s="19"/>
      <c r="B298" s="17"/>
      <c r="C298" s="17"/>
      <c r="D298" s="17" t="e">
        <f t="shared" si="8"/>
        <v>#REF!</v>
      </c>
      <c r="E298" s="18"/>
      <c r="F298" s="7"/>
      <c r="G298" s="19"/>
      <c r="H298" s="17"/>
      <c r="I298" s="17"/>
      <c r="J298" s="35">
        <f t="shared" si="9"/>
        <v>14745</v>
      </c>
      <c r="K298" s="20"/>
      <c r="L298" s="7"/>
    </row>
    <row r="299" spans="1:12" s="9" customFormat="1" ht="18.75" x14ac:dyDescent="0.3">
      <c r="A299" s="19"/>
      <c r="B299" s="17"/>
      <c r="C299" s="17"/>
      <c r="D299" s="17" t="e">
        <f t="shared" si="8"/>
        <v>#REF!</v>
      </c>
      <c r="E299" s="18"/>
      <c r="F299" s="7"/>
      <c r="G299" s="19"/>
      <c r="H299" s="17"/>
      <c r="I299" s="17"/>
      <c r="J299" s="35">
        <f t="shared" si="9"/>
        <v>14745</v>
      </c>
      <c r="K299" s="20"/>
      <c r="L299" s="7"/>
    </row>
    <row r="300" spans="1:12" s="9" customFormat="1" ht="18.75" x14ac:dyDescent="0.3">
      <c r="A300" s="19"/>
      <c r="B300" s="17"/>
      <c r="C300" s="17"/>
      <c r="D300" s="17" t="e">
        <f t="shared" si="8"/>
        <v>#REF!</v>
      </c>
      <c r="E300" s="18"/>
      <c r="F300" s="7"/>
      <c r="G300" s="19"/>
      <c r="H300" s="17"/>
      <c r="I300" s="17"/>
      <c r="J300" s="35">
        <f t="shared" si="9"/>
        <v>14745</v>
      </c>
      <c r="K300" s="20"/>
      <c r="L300" s="7"/>
    </row>
    <row r="301" spans="1:12" s="9" customFormat="1" ht="18.75" x14ac:dyDescent="0.3">
      <c r="A301" s="19"/>
      <c r="B301" s="17"/>
      <c r="C301" s="17"/>
      <c r="D301" s="17" t="e">
        <f t="shared" si="8"/>
        <v>#REF!</v>
      </c>
      <c r="E301" s="18"/>
      <c r="F301" s="7"/>
      <c r="G301" s="19"/>
      <c r="H301" s="17"/>
      <c r="I301" s="17"/>
      <c r="J301" s="35">
        <f t="shared" si="9"/>
        <v>14745</v>
      </c>
      <c r="K301" s="20"/>
      <c r="L301" s="7"/>
    </row>
    <row r="302" spans="1:12" s="9" customFormat="1" ht="18.75" x14ac:dyDescent="0.3">
      <c r="A302" s="19"/>
      <c r="B302" s="17"/>
      <c r="C302" s="17"/>
      <c r="D302" s="17" t="e">
        <f t="shared" si="8"/>
        <v>#REF!</v>
      </c>
      <c r="E302" s="18"/>
      <c r="F302" s="7"/>
      <c r="G302" s="19"/>
      <c r="H302" s="17"/>
      <c r="I302" s="17"/>
      <c r="J302" s="35">
        <f t="shared" si="9"/>
        <v>14745</v>
      </c>
      <c r="K302" s="20"/>
      <c r="L302" s="7"/>
    </row>
    <row r="303" spans="1:12" s="9" customFormat="1" ht="18.75" x14ac:dyDescent="0.3">
      <c r="A303" s="19"/>
      <c r="B303" s="17"/>
      <c r="C303" s="17"/>
      <c r="D303" s="17" t="e">
        <f t="shared" si="8"/>
        <v>#REF!</v>
      </c>
      <c r="E303" s="18"/>
      <c r="F303" s="7"/>
      <c r="G303" s="19"/>
      <c r="H303" s="17"/>
      <c r="I303" s="17"/>
      <c r="J303" s="35">
        <f t="shared" si="9"/>
        <v>14745</v>
      </c>
      <c r="K303" s="20"/>
      <c r="L303" s="7"/>
    </row>
    <row r="304" spans="1:12" s="9" customFormat="1" ht="18.75" x14ac:dyDescent="0.3">
      <c r="A304" s="19"/>
      <c r="B304" s="17"/>
      <c r="C304" s="17"/>
      <c r="D304" s="17" t="e">
        <f t="shared" si="8"/>
        <v>#REF!</v>
      </c>
      <c r="E304" s="18"/>
      <c r="F304" s="7"/>
      <c r="G304" s="19"/>
      <c r="H304" s="17"/>
      <c r="I304" s="17"/>
      <c r="J304" s="35">
        <f t="shared" si="9"/>
        <v>14745</v>
      </c>
      <c r="K304" s="20"/>
      <c r="L304" s="7"/>
    </row>
    <row r="305" spans="1:12" s="9" customFormat="1" ht="18.75" x14ac:dyDescent="0.3">
      <c r="A305" s="19"/>
      <c r="B305" s="17"/>
      <c r="C305" s="17"/>
      <c r="D305" s="17" t="e">
        <f t="shared" si="8"/>
        <v>#REF!</v>
      </c>
      <c r="E305" s="18"/>
      <c r="F305" s="7"/>
      <c r="G305" s="19"/>
      <c r="H305" s="17"/>
      <c r="I305" s="17"/>
      <c r="J305" s="35">
        <f t="shared" si="9"/>
        <v>14745</v>
      </c>
      <c r="K305" s="20"/>
      <c r="L305" s="7"/>
    </row>
    <row r="306" spans="1:12" s="9" customFormat="1" ht="18.75" x14ac:dyDescent="0.3">
      <c r="A306" s="19"/>
      <c r="B306" s="17"/>
      <c r="C306" s="17"/>
      <c r="D306" s="17" t="e">
        <f t="shared" si="8"/>
        <v>#REF!</v>
      </c>
      <c r="E306" s="18"/>
      <c r="F306" s="7"/>
      <c r="G306" s="19"/>
      <c r="H306" s="17"/>
      <c r="I306" s="17"/>
      <c r="J306" s="35">
        <f t="shared" si="9"/>
        <v>14745</v>
      </c>
      <c r="K306" s="20"/>
      <c r="L306" s="7"/>
    </row>
    <row r="307" spans="1:12" s="9" customFormat="1" ht="18.75" x14ac:dyDescent="0.3">
      <c r="A307" s="19"/>
      <c r="B307" s="17"/>
      <c r="C307" s="17"/>
      <c r="D307" s="17" t="e">
        <f t="shared" si="8"/>
        <v>#REF!</v>
      </c>
      <c r="E307" s="18"/>
      <c r="F307" s="7"/>
      <c r="G307" s="19"/>
      <c r="H307" s="17"/>
      <c r="I307" s="17"/>
      <c r="J307" s="35">
        <f t="shared" si="9"/>
        <v>14745</v>
      </c>
      <c r="K307" s="20"/>
      <c r="L307" s="7"/>
    </row>
    <row r="308" spans="1:12" s="9" customFormat="1" ht="18.75" x14ac:dyDescent="0.3">
      <c r="A308" s="19"/>
      <c r="B308" s="17"/>
      <c r="C308" s="17"/>
      <c r="D308" s="17" t="e">
        <f t="shared" si="8"/>
        <v>#REF!</v>
      </c>
      <c r="E308" s="18"/>
      <c r="F308" s="7"/>
      <c r="G308" s="19"/>
      <c r="H308" s="17"/>
      <c r="I308" s="17"/>
      <c r="J308" s="35">
        <f t="shared" si="9"/>
        <v>14745</v>
      </c>
      <c r="K308" s="20"/>
      <c r="L308" s="7"/>
    </row>
    <row r="309" spans="1:12" s="9" customFormat="1" ht="18.75" x14ac:dyDescent="0.3">
      <c r="A309" s="19"/>
      <c r="B309" s="17"/>
      <c r="C309" s="17"/>
      <c r="D309" s="17" t="e">
        <f t="shared" si="8"/>
        <v>#REF!</v>
      </c>
      <c r="E309" s="18"/>
      <c r="F309" s="7"/>
      <c r="G309" s="19"/>
      <c r="H309" s="17"/>
      <c r="I309" s="17"/>
      <c r="J309" s="35">
        <f t="shared" si="9"/>
        <v>14745</v>
      </c>
      <c r="K309" s="20"/>
      <c r="L309" s="7"/>
    </row>
    <row r="310" spans="1:12" s="9" customFormat="1" ht="18.75" x14ac:dyDescent="0.3">
      <c r="A310" s="19"/>
      <c r="B310" s="17"/>
      <c r="C310" s="17"/>
      <c r="D310" s="17" t="e">
        <f t="shared" si="8"/>
        <v>#REF!</v>
      </c>
      <c r="E310" s="18"/>
      <c r="F310" s="7"/>
      <c r="G310" s="19"/>
      <c r="H310" s="17"/>
      <c r="I310" s="17"/>
      <c r="J310" s="35">
        <f t="shared" si="9"/>
        <v>14745</v>
      </c>
      <c r="K310" s="20"/>
      <c r="L310" s="7"/>
    </row>
    <row r="311" spans="1:12" s="9" customFormat="1" ht="18.75" x14ac:dyDescent="0.3">
      <c r="A311" s="19"/>
      <c r="B311" s="17"/>
      <c r="C311" s="17"/>
      <c r="D311" s="17" t="e">
        <f t="shared" si="8"/>
        <v>#REF!</v>
      </c>
      <c r="E311" s="18"/>
      <c r="F311" s="7"/>
      <c r="G311" s="19"/>
      <c r="H311" s="17"/>
      <c r="I311" s="17"/>
      <c r="J311" s="35">
        <f t="shared" si="9"/>
        <v>14745</v>
      </c>
      <c r="K311" s="20"/>
      <c r="L311" s="7"/>
    </row>
    <row r="312" spans="1:12" s="9" customFormat="1" ht="18.75" x14ac:dyDescent="0.3">
      <c r="A312" s="19"/>
      <c r="B312" s="17"/>
      <c r="C312" s="17"/>
      <c r="D312" s="17" t="e">
        <f t="shared" si="8"/>
        <v>#REF!</v>
      </c>
      <c r="E312" s="18"/>
      <c r="F312" s="7"/>
      <c r="G312" s="19"/>
      <c r="H312" s="17"/>
      <c r="I312" s="17"/>
      <c r="J312" s="35">
        <f t="shared" si="9"/>
        <v>14745</v>
      </c>
      <c r="K312" s="20"/>
      <c r="L312" s="7"/>
    </row>
    <row r="313" spans="1:12" s="9" customFormat="1" ht="18.75" x14ac:dyDescent="0.3">
      <c r="A313" s="19"/>
      <c r="B313" s="17"/>
      <c r="C313" s="17"/>
      <c r="D313" s="17" t="e">
        <f t="shared" si="8"/>
        <v>#REF!</v>
      </c>
      <c r="E313" s="18"/>
      <c r="F313" s="7"/>
      <c r="G313" s="19"/>
      <c r="H313" s="17"/>
      <c r="I313" s="17"/>
      <c r="J313" s="35">
        <f t="shared" si="9"/>
        <v>14745</v>
      </c>
      <c r="K313" s="20"/>
      <c r="L313" s="7"/>
    </row>
    <row r="314" spans="1:12" s="9" customFormat="1" ht="18.75" x14ac:dyDescent="0.3">
      <c r="A314" s="19"/>
      <c r="B314" s="17"/>
      <c r="C314" s="17"/>
      <c r="D314" s="17" t="e">
        <f t="shared" si="8"/>
        <v>#REF!</v>
      </c>
      <c r="E314" s="18"/>
      <c r="F314" s="7"/>
      <c r="G314" s="19"/>
      <c r="H314" s="17"/>
      <c r="I314" s="17"/>
      <c r="J314" s="35">
        <f t="shared" si="9"/>
        <v>14745</v>
      </c>
      <c r="K314" s="20"/>
      <c r="L314" s="7"/>
    </row>
    <row r="315" spans="1:12" s="9" customFormat="1" ht="18.75" x14ac:dyDescent="0.3">
      <c r="A315" s="19"/>
      <c r="B315" s="17"/>
      <c r="C315" s="17"/>
      <c r="D315" s="17" t="e">
        <f t="shared" si="8"/>
        <v>#REF!</v>
      </c>
      <c r="E315" s="18"/>
      <c r="F315" s="7"/>
      <c r="G315" s="19"/>
      <c r="H315" s="17"/>
      <c r="I315" s="17"/>
      <c r="J315" s="35">
        <f t="shared" si="9"/>
        <v>14745</v>
      </c>
      <c r="K315" s="20"/>
      <c r="L315" s="7"/>
    </row>
    <row r="316" spans="1:12" s="9" customFormat="1" ht="18.75" x14ac:dyDescent="0.3">
      <c r="A316" s="19"/>
      <c r="B316" s="17"/>
      <c r="C316" s="17"/>
      <c r="D316" s="17" t="e">
        <f t="shared" si="8"/>
        <v>#REF!</v>
      </c>
      <c r="E316" s="18"/>
      <c r="F316" s="7"/>
      <c r="G316" s="19"/>
      <c r="H316" s="17"/>
      <c r="I316" s="17"/>
      <c r="J316" s="35">
        <f t="shared" si="9"/>
        <v>14745</v>
      </c>
      <c r="K316" s="20"/>
      <c r="L316" s="7"/>
    </row>
    <row r="317" spans="1:12" s="9" customFormat="1" ht="18.75" x14ac:dyDescent="0.3">
      <c r="A317" s="19"/>
      <c r="B317" s="17"/>
      <c r="C317" s="17"/>
      <c r="D317" s="17" t="e">
        <f t="shared" si="8"/>
        <v>#REF!</v>
      </c>
      <c r="E317" s="18"/>
      <c r="F317" s="7"/>
      <c r="G317" s="19"/>
      <c r="H317" s="17"/>
      <c r="I317" s="17"/>
      <c r="J317" s="35">
        <f t="shared" si="9"/>
        <v>14745</v>
      </c>
      <c r="K317" s="20"/>
      <c r="L317" s="7"/>
    </row>
    <row r="318" spans="1:12" s="9" customFormat="1" ht="18.75" x14ac:dyDescent="0.3">
      <c r="A318" s="19"/>
      <c r="B318" s="17"/>
      <c r="C318" s="17"/>
      <c r="D318" s="17" t="e">
        <f t="shared" si="8"/>
        <v>#REF!</v>
      </c>
      <c r="E318" s="18"/>
      <c r="F318" s="7"/>
      <c r="G318" s="19"/>
      <c r="H318" s="17"/>
      <c r="I318" s="17"/>
      <c r="J318" s="35">
        <f t="shared" si="9"/>
        <v>14745</v>
      </c>
      <c r="K318" s="20"/>
      <c r="L318" s="7"/>
    </row>
    <row r="319" spans="1:12" s="9" customFormat="1" ht="18.75" x14ac:dyDescent="0.3">
      <c r="A319" s="19"/>
      <c r="B319" s="17"/>
      <c r="C319" s="17"/>
      <c r="D319" s="17" t="e">
        <f t="shared" si="8"/>
        <v>#REF!</v>
      </c>
      <c r="E319" s="18"/>
      <c r="F319" s="7"/>
      <c r="G319" s="19"/>
      <c r="H319" s="17"/>
      <c r="I319" s="17"/>
      <c r="J319" s="35">
        <f t="shared" si="9"/>
        <v>14745</v>
      </c>
      <c r="K319" s="20"/>
      <c r="L319" s="7"/>
    </row>
    <row r="320" spans="1:12" s="9" customFormat="1" ht="18.75" x14ac:dyDescent="0.3">
      <c r="A320" s="19"/>
      <c r="B320" s="17"/>
      <c r="C320" s="17"/>
      <c r="D320" s="17" t="e">
        <f t="shared" si="8"/>
        <v>#REF!</v>
      </c>
      <c r="E320" s="18"/>
      <c r="F320" s="7"/>
      <c r="G320" s="19"/>
      <c r="H320" s="17"/>
      <c r="I320" s="17"/>
      <c r="J320" s="35">
        <f t="shared" si="9"/>
        <v>14745</v>
      </c>
      <c r="K320" s="20"/>
      <c r="L320" s="7"/>
    </row>
    <row r="321" spans="1:12" s="9" customFormat="1" ht="18.75" x14ac:dyDescent="0.3">
      <c r="A321" s="19"/>
      <c r="B321" s="17"/>
      <c r="C321" s="17"/>
      <c r="D321" s="17" t="e">
        <f t="shared" si="8"/>
        <v>#REF!</v>
      </c>
      <c r="E321" s="18"/>
      <c r="F321" s="7"/>
      <c r="G321" s="19"/>
      <c r="H321" s="17"/>
      <c r="I321" s="17"/>
      <c r="J321" s="35">
        <f t="shared" si="9"/>
        <v>14745</v>
      </c>
      <c r="K321" s="20"/>
      <c r="L321" s="7"/>
    </row>
    <row r="322" spans="1:12" s="9" customFormat="1" ht="18.75" x14ac:dyDescent="0.3">
      <c r="A322" s="19"/>
      <c r="B322" s="17"/>
      <c r="C322" s="17"/>
      <c r="D322" s="17" t="e">
        <f t="shared" si="8"/>
        <v>#REF!</v>
      </c>
      <c r="E322" s="18"/>
      <c r="F322" s="7"/>
      <c r="G322" s="19"/>
      <c r="H322" s="17"/>
      <c r="I322" s="17"/>
      <c r="J322" s="35">
        <f t="shared" si="9"/>
        <v>14745</v>
      </c>
      <c r="K322" s="20"/>
      <c r="L322" s="7"/>
    </row>
    <row r="323" spans="1:12" s="9" customFormat="1" ht="18.75" x14ac:dyDescent="0.3">
      <c r="A323" s="19"/>
      <c r="B323" s="17"/>
      <c r="C323" s="17"/>
      <c r="D323" s="17" t="e">
        <f t="shared" si="8"/>
        <v>#REF!</v>
      </c>
      <c r="E323" s="18"/>
      <c r="F323" s="7"/>
      <c r="G323" s="19"/>
      <c r="H323" s="17"/>
      <c r="I323" s="17"/>
      <c r="J323" s="35">
        <f t="shared" si="9"/>
        <v>14745</v>
      </c>
      <c r="K323" s="20"/>
      <c r="L323" s="7"/>
    </row>
    <row r="324" spans="1:12" s="9" customFormat="1" ht="18.75" x14ac:dyDescent="0.3">
      <c r="A324" s="19"/>
      <c r="B324" s="17"/>
      <c r="C324" s="17"/>
      <c r="D324" s="17" t="e">
        <f t="shared" si="8"/>
        <v>#REF!</v>
      </c>
      <c r="E324" s="18"/>
      <c r="F324" s="7"/>
      <c r="G324" s="19"/>
      <c r="H324" s="17"/>
      <c r="I324" s="17"/>
      <c r="J324" s="35">
        <f t="shared" si="9"/>
        <v>14745</v>
      </c>
      <c r="K324" s="20"/>
      <c r="L324" s="7"/>
    </row>
    <row r="325" spans="1:12" s="9" customFormat="1" ht="18.75" x14ac:dyDescent="0.3">
      <c r="A325" s="19"/>
      <c r="B325" s="17"/>
      <c r="C325" s="17"/>
      <c r="D325" s="17" t="e">
        <f t="shared" si="8"/>
        <v>#REF!</v>
      </c>
      <c r="E325" s="18"/>
      <c r="F325" s="7"/>
      <c r="G325" s="19"/>
      <c r="H325" s="17"/>
      <c r="I325" s="17"/>
      <c r="J325" s="35">
        <f t="shared" si="9"/>
        <v>14745</v>
      </c>
      <c r="K325" s="20"/>
      <c r="L325" s="7"/>
    </row>
    <row r="326" spans="1:12" s="9" customFormat="1" ht="18.75" x14ac:dyDescent="0.3">
      <c r="A326" s="19"/>
      <c r="B326" s="17"/>
      <c r="C326" s="17"/>
      <c r="D326" s="17" t="e">
        <f t="shared" si="8"/>
        <v>#REF!</v>
      </c>
      <c r="E326" s="18"/>
      <c r="F326" s="7"/>
      <c r="G326" s="19"/>
      <c r="H326" s="17"/>
      <c r="I326" s="17"/>
      <c r="J326" s="35">
        <f t="shared" si="9"/>
        <v>14745</v>
      </c>
      <c r="K326" s="20"/>
      <c r="L326" s="7"/>
    </row>
    <row r="327" spans="1:12" s="9" customFormat="1" ht="18.75" x14ac:dyDescent="0.3">
      <c r="A327" s="19"/>
      <c r="B327" s="17"/>
      <c r="C327" s="17"/>
      <c r="D327" s="17" t="e">
        <f t="shared" ref="D327:D390" si="10">D326+B327-C327</f>
        <v>#REF!</v>
      </c>
      <c r="E327" s="18"/>
      <c r="F327" s="7"/>
      <c r="G327" s="19"/>
      <c r="H327" s="17"/>
      <c r="I327" s="17"/>
      <c r="J327" s="35">
        <f t="shared" si="9"/>
        <v>14745</v>
      </c>
      <c r="K327" s="20"/>
      <c r="L327" s="7"/>
    </row>
    <row r="328" spans="1:12" s="9" customFormat="1" ht="18.75" x14ac:dyDescent="0.3">
      <c r="A328" s="19"/>
      <c r="B328" s="17"/>
      <c r="C328" s="17"/>
      <c r="D328" s="17" t="e">
        <f t="shared" si="10"/>
        <v>#REF!</v>
      </c>
      <c r="E328" s="18"/>
      <c r="F328" s="7"/>
      <c r="G328" s="19"/>
      <c r="H328" s="17"/>
      <c r="I328" s="17"/>
      <c r="J328" s="35">
        <f t="shared" ref="J328:J391" si="11">J327+H328-I328</f>
        <v>14745</v>
      </c>
      <c r="K328" s="20"/>
      <c r="L328" s="7"/>
    </row>
    <row r="329" spans="1:12" s="9" customFormat="1" ht="18.75" x14ac:dyDescent="0.3">
      <c r="A329" s="19"/>
      <c r="B329" s="17"/>
      <c r="C329" s="17"/>
      <c r="D329" s="17" t="e">
        <f t="shared" si="10"/>
        <v>#REF!</v>
      </c>
      <c r="E329" s="18"/>
      <c r="F329" s="7"/>
      <c r="G329" s="19"/>
      <c r="H329" s="17"/>
      <c r="I329" s="17"/>
      <c r="J329" s="35">
        <f t="shared" si="11"/>
        <v>14745</v>
      </c>
      <c r="K329" s="20"/>
      <c r="L329" s="7"/>
    </row>
    <row r="330" spans="1:12" s="9" customFormat="1" ht="18.75" x14ac:dyDescent="0.3">
      <c r="A330" s="19"/>
      <c r="B330" s="17"/>
      <c r="C330" s="17"/>
      <c r="D330" s="17" t="e">
        <f t="shared" si="10"/>
        <v>#REF!</v>
      </c>
      <c r="E330" s="18"/>
      <c r="F330" s="7"/>
      <c r="G330" s="19"/>
      <c r="H330" s="17"/>
      <c r="I330" s="17"/>
      <c r="J330" s="35">
        <f t="shared" si="11"/>
        <v>14745</v>
      </c>
      <c r="K330" s="20"/>
      <c r="L330" s="7"/>
    </row>
    <row r="331" spans="1:12" s="9" customFormat="1" ht="18.75" x14ac:dyDescent="0.3">
      <c r="A331" s="19"/>
      <c r="B331" s="17"/>
      <c r="C331" s="17"/>
      <c r="D331" s="17" t="e">
        <f t="shared" si="10"/>
        <v>#REF!</v>
      </c>
      <c r="E331" s="18"/>
      <c r="F331" s="7"/>
      <c r="G331" s="19"/>
      <c r="H331" s="17"/>
      <c r="I331" s="17"/>
      <c r="J331" s="35">
        <f t="shared" si="11"/>
        <v>14745</v>
      </c>
      <c r="K331" s="20"/>
      <c r="L331" s="7"/>
    </row>
    <row r="332" spans="1:12" s="9" customFormat="1" ht="18.75" x14ac:dyDescent="0.3">
      <c r="A332" s="19"/>
      <c r="B332" s="17"/>
      <c r="C332" s="17"/>
      <c r="D332" s="17" t="e">
        <f t="shared" si="10"/>
        <v>#REF!</v>
      </c>
      <c r="E332" s="18"/>
      <c r="F332" s="7"/>
      <c r="G332" s="19"/>
      <c r="H332" s="17"/>
      <c r="I332" s="17"/>
      <c r="J332" s="35">
        <f t="shared" si="11"/>
        <v>14745</v>
      </c>
      <c r="K332" s="20"/>
      <c r="L332" s="7"/>
    </row>
    <row r="333" spans="1:12" s="9" customFormat="1" ht="18.75" x14ac:dyDescent="0.3">
      <c r="A333" s="19"/>
      <c r="B333" s="17"/>
      <c r="C333" s="17"/>
      <c r="D333" s="17" t="e">
        <f t="shared" si="10"/>
        <v>#REF!</v>
      </c>
      <c r="E333" s="18"/>
      <c r="F333" s="7"/>
      <c r="G333" s="19"/>
      <c r="H333" s="17"/>
      <c r="I333" s="17"/>
      <c r="J333" s="35">
        <f t="shared" si="11"/>
        <v>14745</v>
      </c>
      <c r="K333" s="20"/>
      <c r="L333" s="7"/>
    </row>
    <row r="334" spans="1:12" s="9" customFormat="1" ht="18.75" x14ac:dyDescent="0.3">
      <c r="A334" s="19"/>
      <c r="B334" s="17"/>
      <c r="C334" s="17"/>
      <c r="D334" s="17" t="e">
        <f t="shared" si="10"/>
        <v>#REF!</v>
      </c>
      <c r="E334" s="18"/>
      <c r="F334" s="7"/>
      <c r="G334" s="19"/>
      <c r="H334" s="17"/>
      <c r="I334" s="17"/>
      <c r="J334" s="35">
        <f t="shared" si="11"/>
        <v>14745</v>
      </c>
      <c r="K334" s="20"/>
      <c r="L334" s="7"/>
    </row>
    <row r="335" spans="1:12" s="9" customFormat="1" ht="18.75" x14ac:dyDescent="0.3">
      <c r="A335" s="19"/>
      <c r="B335" s="17"/>
      <c r="C335" s="17"/>
      <c r="D335" s="17" t="e">
        <f t="shared" si="10"/>
        <v>#REF!</v>
      </c>
      <c r="E335" s="18"/>
      <c r="F335" s="7"/>
      <c r="G335" s="19"/>
      <c r="H335" s="17"/>
      <c r="I335" s="17"/>
      <c r="J335" s="35">
        <f t="shared" si="11"/>
        <v>14745</v>
      </c>
      <c r="K335" s="20"/>
      <c r="L335" s="7"/>
    </row>
    <row r="336" spans="1:12" s="9" customFormat="1" ht="18.75" x14ac:dyDescent="0.3">
      <c r="A336" s="19"/>
      <c r="B336" s="17"/>
      <c r="C336" s="17"/>
      <c r="D336" s="17" t="e">
        <f t="shared" si="10"/>
        <v>#REF!</v>
      </c>
      <c r="E336" s="18"/>
      <c r="F336" s="7"/>
      <c r="G336" s="19"/>
      <c r="H336" s="17"/>
      <c r="I336" s="17"/>
      <c r="J336" s="35">
        <f t="shared" si="11"/>
        <v>14745</v>
      </c>
      <c r="K336" s="20"/>
      <c r="L336" s="7"/>
    </row>
    <row r="337" spans="1:12" s="9" customFormat="1" ht="18.75" x14ac:dyDescent="0.3">
      <c r="A337" s="19"/>
      <c r="B337" s="17"/>
      <c r="C337" s="17"/>
      <c r="D337" s="17" t="e">
        <f t="shared" si="10"/>
        <v>#REF!</v>
      </c>
      <c r="E337" s="18"/>
      <c r="F337" s="7"/>
      <c r="G337" s="19"/>
      <c r="H337" s="17"/>
      <c r="I337" s="17"/>
      <c r="J337" s="35">
        <f t="shared" si="11"/>
        <v>14745</v>
      </c>
      <c r="K337" s="20"/>
      <c r="L337" s="7"/>
    </row>
    <row r="338" spans="1:12" s="9" customFormat="1" ht="18.75" x14ac:dyDescent="0.3">
      <c r="A338" s="19"/>
      <c r="B338" s="17"/>
      <c r="C338" s="17"/>
      <c r="D338" s="17" t="e">
        <f t="shared" si="10"/>
        <v>#REF!</v>
      </c>
      <c r="E338" s="18"/>
      <c r="F338" s="7"/>
      <c r="G338" s="19"/>
      <c r="H338" s="17"/>
      <c r="I338" s="17"/>
      <c r="J338" s="35">
        <f t="shared" si="11"/>
        <v>14745</v>
      </c>
      <c r="K338" s="20"/>
      <c r="L338" s="7"/>
    </row>
    <row r="339" spans="1:12" s="9" customFormat="1" ht="18.75" x14ac:dyDescent="0.3">
      <c r="A339" s="19"/>
      <c r="B339" s="17"/>
      <c r="C339" s="17"/>
      <c r="D339" s="17" t="e">
        <f t="shared" si="10"/>
        <v>#REF!</v>
      </c>
      <c r="E339" s="18"/>
      <c r="F339" s="7"/>
      <c r="G339" s="19"/>
      <c r="H339" s="17"/>
      <c r="I339" s="17"/>
      <c r="J339" s="35">
        <f t="shared" si="11"/>
        <v>14745</v>
      </c>
      <c r="K339" s="20"/>
      <c r="L339" s="7"/>
    </row>
    <row r="340" spans="1:12" s="9" customFormat="1" ht="18.75" x14ac:dyDescent="0.3">
      <c r="A340" s="19"/>
      <c r="B340" s="17"/>
      <c r="C340" s="17"/>
      <c r="D340" s="17" t="e">
        <f t="shared" si="10"/>
        <v>#REF!</v>
      </c>
      <c r="E340" s="18"/>
      <c r="F340" s="7"/>
      <c r="G340" s="19"/>
      <c r="H340" s="17"/>
      <c r="I340" s="17"/>
      <c r="J340" s="35">
        <f t="shared" si="11"/>
        <v>14745</v>
      </c>
      <c r="K340" s="20"/>
      <c r="L340" s="7"/>
    </row>
    <row r="341" spans="1:12" s="9" customFormat="1" ht="18.75" x14ac:dyDescent="0.3">
      <c r="A341" s="19"/>
      <c r="B341" s="17"/>
      <c r="C341" s="17"/>
      <c r="D341" s="17" t="e">
        <f t="shared" si="10"/>
        <v>#REF!</v>
      </c>
      <c r="E341" s="18"/>
      <c r="F341" s="7"/>
      <c r="G341" s="19"/>
      <c r="H341" s="17"/>
      <c r="I341" s="17"/>
      <c r="J341" s="35">
        <f t="shared" si="11"/>
        <v>14745</v>
      </c>
      <c r="K341" s="20"/>
      <c r="L341" s="7"/>
    </row>
    <row r="342" spans="1:12" s="9" customFormat="1" ht="18.75" x14ac:dyDescent="0.3">
      <c r="A342" s="19"/>
      <c r="B342" s="17"/>
      <c r="C342" s="17"/>
      <c r="D342" s="17" t="e">
        <f t="shared" si="10"/>
        <v>#REF!</v>
      </c>
      <c r="E342" s="18"/>
      <c r="F342" s="7"/>
      <c r="G342" s="19"/>
      <c r="H342" s="17"/>
      <c r="I342" s="17"/>
      <c r="J342" s="35">
        <f t="shared" si="11"/>
        <v>14745</v>
      </c>
      <c r="K342" s="20"/>
      <c r="L342" s="7"/>
    </row>
    <row r="343" spans="1:12" s="9" customFormat="1" ht="18.75" x14ac:dyDescent="0.3">
      <c r="A343" s="19"/>
      <c r="B343" s="17"/>
      <c r="C343" s="17"/>
      <c r="D343" s="17" t="e">
        <f t="shared" si="10"/>
        <v>#REF!</v>
      </c>
      <c r="E343" s="18"/>
      <c r="F343" s="7"/>
      <c r="G343" s="19"/>
      <c r="H343" s="17"/>
      <c r="I343" s="17"/>
      <c r="J343" s="35">
        <f t="shared" si="11"/>
        <v>14745</v>
      </c>
      <c r="K343" s="20"/>
      <c r="L343" s="7"/>
    </row>
    <row r="344" spans="1:12" s="9" customFormat="1" ht="18.75" x14ac:dyDescent="0.3">
      <c r="A344" s="19"/>
      <c r="B344" s="17"/>
      <c r="C344" s="17"/>
      <c r="D344" s="17" t="e">
        <f t="shared" si="10"/>
        <v>#REF!</v>
      </c>
      <c r="E344" s="18"/>
      <c r="F344" s="7"/>
      <c r="G344" s="19"/>
      <c r="H344" s="17"/>
      <c r="I344" s="17"/>
      <c r="J344" s="35">
        <f t="shared" si="11"/>
        <v>14745</v>
      </c>
      <c r="K344" s="20"/>
      <c r="L344" s="7"/>
    </row>
    <row r="345" spans="1:12" s="9" customFormat="1" ht="18.75" x14ac:dyDescent="0.3">
      <c r="A345" s="19"/>
      <c r="B345" s="17"/>
      <c r="C345" s="17"/>
      <c r="D345" s="17" t="e">
        <f t="shared" si="10"/>
        <v>#REF!</v>
      </c>
      <c r="E345" s="18"/>
      <c r="F345" s="7"/>
      <c r="G345" s="19"/>
      <c r="H345" s="17"/>
      <c r="I345" s="17"/>
      <c r="J345" s="35">
        <f t="shared" si="11"/>
        <v>14745</v>
      </c>
      <c r="K345" s="20"/>
      <c r="L345" s="7"/>
    </row>
    <row r="346" spans="1:12" s="9" customFormat="1" ht="18.75" x14ac:dyDescent="0.3">
      <c r="A346" s="19"/>
      <c r="B346" s="17"/>
      <c r="C346" s="17"/>
      <c r="D346" s="17" t="e">
        <f t="shared" si="10"/>
        <v>#REF!</v>
      </c>
      <c r="E346" s="18"/>
      <c r="F346" s="7"/>
      <c r="G346" s="19"/>
      <c r="H346" s="17"/>
      <c r="I346" s="17"/>
      <c r="J346" s="35">
        <f t="shared" si="11"/>
        <v>14745</v>
      </c>
      <c r="K346" s="20"/>
      <c r="L346" s="7"/>
    </row>
    <row r="347" spans="1:12" s="9" customFormat="1" ht="18.75" x14ac:dyDescent="0.3">
      <c r="A347" s="19"/>
      <c r="B347" s="17"/>
      <c r="C347" s="17"/>
      <c r="D347" s="17" t="e">
        <f t="shared" si="10"/>
        <v>#REF!</v>
      </c>
      <c r="E347" s="18"/>
      <c r="F347" s="7"/>
      <c r="G347" s="19"/>
      <c r="H347" s="17"/>
      <c r="I347" s="17"/>
      <c r="J347" s="35">
        <f t="shared" si="11"/>
        <v>14745</v>
      </c>
      <c r="K347" s="20"/>
      <c r="L347" s="7"/>
    </row>
    <row r="348" spans="1:12" s="9" customFormat="1" ht="18.75" x14ac:dyDescent="0.3">
      <c r="A348" s="19"/>
      <c r="B348" s="17"/>
      <c r="C348" s="17"/>
      <c r="D348" s="17" t="e">
        <f t="shared" si="10"/>
        <v>#REF!</v>
      </c>
      <c r="E348" s="18"/>
      <c r="F348" s="7"/>
      <c r="G348" s="19"/>
      <c r="H348" s="17"/>
      <c r="I348" s="17"/>
      <c r="J348" s="35">
        <f t="shared" si="11"/>
        <v>14745</v>
      </c>
      <c r="K348" s="20"/>
      <c r="L348" s="7"/>
    </row>
    <row r="349" spans="1:12" s="9" customFormat="1" ht="18.75" x14ac:dyDescent="0.3">
      <c r="A349" s="19"/>
      <c r="B349" s="17"/>
      <c r="C349" s="17"/>
      <c r="D349" s="17" t="e">
        <f t="shared" si="10"/>
        <v>#REF!</v>
      </c>
      <c r="E349" s="18"/>
      <c r="F349" s="7"/>
      <c r="G349" s="19"/>
      <c r="H349" s="17"/>
      <c r="I349" s="17"/>
      <c r="J349" s="35">
        <f t="shared" si="11"/>
        <v>14745</v>
      </c>
      <c r="K349" s="20"/>
      <c r="L349" s="7"/>
    </row>
    <row r="350" spans="1:12" s="9" customFormat="1" ht="18.75" x14ac:dyDescent="0.3">
      <c r="A350" s="19"/>
      <c r="B350" s="17"/>
      <c r="C350" s="17"/>
      <c r="D350" s="17" t="e">
        <f t="shared" si="10"/>
        <v>#REF!</v>
      </c>
      <c r="E350" s="18"/>
      <c r="F350" s="7"/>
      <c r="G350" s="19"/>
      <c r="H350" s="17"/>
      <c r="I350" s="17"/>
      <c r="J350" s="35">
        <f t="shared" si="11"/>
        <v>14745</v>
      </c>
      <c r="K350" s="20"/>
      <c r="L350" s="7"/>
    </row>
    <row r="351" spans="1:12" s="9" customFormat="1" ht="18.75" x14ac:dyDescent="0.3">
      <c r="A351" s="19"/>
      <c r="B351" s="17"/>
      <c r="C351" s="17"/>
      <c r="D351" s="17" t="e">
        <f t="shared" si="10"/>
        <v>#REF!</v>
      </c>
      <c r="E351" s="18"/>
      <c r="F351" s="7"/>
      <c r="G351" s="19"/>
      <c r="H351" s="17"/>
      <c r="I351" s="17"/>
      <c r="J351" s="35">
        <f t="shared" si="11"/>
        <v>14745</v>
      </c>
      <c r="K351" s="20"/>
      <c r="L351" s="7"/>
    </row>
    <row r="352" spans="1:12" s="9" customFormat="1" ht="18.75" x14ac:dyDescent="0.3">
      <c r="A352" s="19"/>
      <c r="B352" s="17"/>
      <c r="C352" s="17"/>
      <c r="D352" s="17" t="e">
        <f t="shared" si="10"/>
        <v>#REF!</v>
      </c>
      <c r="E352" s="18"/>
      <c r="F352" s="7"/>
      <c r="G352" s="19"/>
      <c r="H352" s="17"/>
      <c r="I352" s="17"/>
      <c r="J352" s="35">
        <f t="shared" si="11"/>
        <v>14745</v>
      </c>
      <c r="K352" s="20"/>
      <c r="L352" s="7"/>
    </row>
    <row r="353" spans="1:12" s="9" customFormat="1" ht="18.75" x14ac:dyDescent="0.3">
      <c r="A353" s="19"/>
      <c r="B353" s="17"/>
      <c r="C353" s="17"/>
      <c r="D353" s="17" t="e">
        <f t="shared" si="10"/>
        <v>#REF!</v>
      </c>
      <c r="E353" s="18"/>
      <c r="F353" s="7"/>
      <c r="G353" s="19"/>
      <c r="H353" s="17"/>
      <c r="I353" s="17"/>
      <c r="J353" s="35">
        <f t="shared" si="11"/>
        <v>14745</v>
      </c>
      <c r="K353" s="20"/>
      <c r="L353" s="7"/>
    </row>
    <row r="354" spans="1:12" s="9" customFormat="1" ht="18.75" x14ac:dyDescent="0.3">
      <c r="A354" s="19"/>
      <c r="B354" s="17"/>
      <c r="C354" s="17"/>
      <c r="D354" s="17" t="e">
        <f t="shared" si="10"/>
        <v>#REF!</v>
      </c>
      <c r="E354" s="18"/>
      <c r="F354" s="7"/>
      <c r="G354" s="19"/>
      <c r="H354" s="17"/>
      <c r="I354" s="17"/>
      <c r="J354" s="35">
        <f t="shared" si="11"/>
        <v>14745</v>
      </c>
      <c r="K354" s="20"/>
      <c r="L354" s="7"/>
    </row>
    <row r="355" spans="1:12" s="9" customFormat="1" ht="18.75" x14ac:dyDescent="0.3">
      <c r="A355" s="19"/>
      <c r="B355" s="17"/>
      <c r="C355" s="17"/>
      <c r="D355" s="17" t="e">
        <f t="shared" si="10"/>
        <v>#REF!</v>
      </c>
      <c r="E355" s="18"/>
      <c r="F355" s="7"/>
      <c r="G355" s="19"/>
      <c r="H355" s="17"/>
      <c r="I355" s="17"/>
      <c r="J355" s="35">
        <f t="shared" si="11"/>
        <v>14745</v>
      </c>
      <c r="K355" s="20"/>
      <c r="L355" s="7"/>
    </row>
    <row r="356" spans="1:12" s="9" customFormat="1" ht="18.75" x14ac:dyDescent="0.3">
      <c r="A356" s="19"/>
      <c r="B356" s="17"/>
      <c r="C356" s="17"/>
      <c r="D356" s="17" t="e">
        <f t="shared" si="10"/>
        <v>#REF!</v>
      </c>
      <c r="E356" s="18"/>
      <c r="F356" s="7"/>
      <c r="G356" s="19"/>
      <c r="H356" s="17"/>
      <c r="I356" s="17"/>
      <c r="J356" s="35">
        <f t="shared" si="11"/>
        <v>14745</v>
      </c>
      <c r="K356" s="20"/>
      <c r="L356" s="7"/>
    </row>
    <row r="357" spans="1:12" s="9" customFormat="1" ht="18.75" x14ac:dyDescent="0.3">
      <c r="A357" s="19"/>
      <c r="B357" s="17"/>
      <c r="C357" s="17"/>
      <c r="D357" s="17" t="e">
        <f t="shared" si="10"/>
        <v>#REF!</v>
      </c>
      <c r="E357" s="18"/>
      <c r="F357" s="7"/>
      <c r="G357" s="19"/>
      <c r="H357" s="17"/>
      <c r="I357" s="17"/>
      <c r="J357" s="35">
        <f t="shared" si="11"/>
        <v>14745</v>
      </c>
      <c r="K357" s="20"/>
      <c r="L357" s="7"/>
    </row>
    <row r="358" spans="1:12" s="9" customFormat="1" ht="18.75" x14ac:dyDescent="0.3">
      <c r="A358" s="19"/>
      <c r="B358" s="17"/>
      <c r="C358" s="17"/>
      <c r="D358" s="17" t="e">
        <f t="shared" si="10"/>
        <v>#REF!</v>
      </c>
      <c r="E358" s="18"/>
      <c r="F358" s="7"/>
      <c r="G358" s="19"/>
      <c r="H358" s="17"/>
      <c r="I358" s="17"/>
      <c r="J358" s="35">
        <f t="shared" si="11"/>
        <v>14745</v>
      </c>
      <c r="K358" s="20"/>
      <c r="L358" s="7"/>
    </row>
    <row r="359" spans="1:12" s="9" customFormat="1" ht="18.75" x14ac:dyDescent="0.3">
      <c r="A359" s="19"/>
      <c r="B359" s="17"/>
      <c r="C359" s="17"/>
      <c r="D359" s="17" t="e">
        <f t="shared" si="10"/>
        <v>#REF!</v>
      </c>
      <c r="E359" s="18"/>
      <c r="F359" s="7"/>
      <c r="G359" s="19"/>
      <c r="H359" s="17"/>
      <c r="I359" s="17"/>
      <c r="J359" s="35">
        <f t="shared" si="11"/>
        <v>14745</v>
      </c>
      <c r="K359" s="20"/>
      <c r="L359" s="7"/>
    </row>
    <row r="360" spans="1:12" s="9" customFormat="1" ht="18.75" x14ac:dyDescent="0.3">
      <c r="A360" s="19"/>
      <c r="B360" s="17"/>
      <c r="C360" s="17"/>
      <c r="D360" s="17" t="e">
        <f t="shared" si="10"/>
        <v>#REF!</v>
      </c>
      <c r="E360" s="18"/>
      <c r="F360" s="7"/>
      <c r="G360" s="19"/>
      <c r="H360" s="17"/>
      <c r="I360" s="17"/>
      <c r="J360" s="35">
        <f t="shared" si="11"/>
        <v>14745</v>
      </c>
      <c r="K360" s="20"/>
      <c r="L360" s="7"/>
    </row>
    <row r="361" spans="1:12" s="9" customFormat="1" ht="18.75" x14ac:dyDescent="0.3">
      <c r="A361" s="19"/>
      <c r="B361" s="17"/>
      <c r="C361" s="17"/>
      <c r="D361" s="17" t="e">
        <f t="shared" si="10"/>
        <v>#REF!</v>
      </c>
      <c r="E361" s="18"/>
      <c r="F361" s="7"/>
      <c r="G361" s="19"/>
      <c r="H361" s="17"/>
      <c r="I361" s="17"/>
      <c r="J361" s="35">
        <f t="shared" si="11"/>
        <v>14745</v>
      </c>
      <c r="K361" s="20"/>
      <c r="L361" s="7"/>
    </row>
    <row r="362" spans="1:12" s="9" customFormat="1" ht="18.75" x14ac:dyDescent="0.3">
      <c r="A362" s="19"/>
      <c r="B362" s="17"/>
      <c r="C362" s="17"/>
      <c r="D362" s="17" t="e">
        <f t="shared" si="10"/>
        <v>#REF!</v>
      </c>
      <c r="E362" s="18"/>
      <c r="F362" s="7"/>
      <c r="G362" s="19"/>
      <c r="H362" s="17"/>
      <c r="I362" s="17"/>
      <c r="J362" s="35">
        <f t="shared" si="11"/>
        <v>14745</v>
      </c>
      <c r="K362" s="20"/>
      <c r="L362" s="7"/>
    </row>
    <row r="363" spans="1:12" s="9" customFormat="1" ht="18.75" x14ac:dyDescent="0.3">
      <c r="A363" s="19"/>
      <c r="B363" s="17"/>
      <c r="C363" s="17"/>
      <c r="D363" s="17" t="e">
        <f t="shared" si="10"/>
        <v>#REF!</v>
      </c>
      <c r="E363" s="18"/>
      <c r="F363" s="7"/>
      <c r="G363" s="19"/>
      <c r="H363" s="17"/>
      <c r="I363" s="17"/>
      <c r="J363" s="35">
        <f t="shared" si="11"/>
        <v>14745</v>
      </c>
      <c r="K363" s="20"/>
      <c r="L363" s="7"/>
    </row>
    <row r="364" spans="1:12" s="9" customFormat="1" ht="18.75" x14ac:dyDescent="0.3">
      <c r="A364" s="19"/>
      <c r="B364" s="17"/>
      <c r="C364" s="17"/>
      <c r="D364" s="17" t="e">
        <f t="shared" si="10"/>
        <v>#REF!</v>
      </c>
      <c r="E364" s="18"/>
      <c r="F364" s="7"/>
      <c r="G364" s="19"/>
      <c r="H364" s="17"/>
      <c r="I364" s="17"/>
      <c r="J364" s="35">
        <f t="shared" si="11"/>
        <v>14745</v>
      </c>
      <c r="K364" s="20"/>
      <c r="L364" s="7"/>
    </row>
    <row r="365" spans="1:12" s="9" customFormat="1" ht="18.75" x14ac:dyDescent="0.3">
      <c r="A365" s="19"/>
      <c r="B365" s="17"/>
      <c r="C365" s="17"/>
      <c r="D365" s="17" t="e">
        <f t="shared" si="10"/>
        <v>#REF!</v>
      </c>
      <c r="E365" s="18"/>
      <c r="F365" s="7"/>
      <c r="G365" s="19"/>
      <c r="H365" s="17"/>
      <c r="I365" s="17"/>
      <c r="J365" s="35">
        <f t="shared" si="11"/>
        <v>14745</v>
      </c>
      <c r="K365" s="20"/>
      <c r="L365" s="7"/>
    </row>
    <row r="366" spans="1:12" s="9" customFormat="1" ht="18.75" x14ac:dyDescent="0.3">
      <c r="A366" s="19"/>
      <c r="B366" s="17"/>
      <c r="C366" s="17"/>
      <c r="D366" s="17" t="e">
        <f t="shared" si="10"/>
        <v>#REF!</v>
      </c>
      <c r="E366" s="18"/>
      <c r="F366" s="7"/>
      <c r="G366" s="19"/>
      <c r="H366" s="17"/>
      <c r="I366" s="17"/>
      <c r="J366" s="35">
        <f t="shared" si="11"/>
        <v>14745</v>
      </c>
      <c r="K366" s="20"/>
      <c r="L366" s="7"/>
    </row>
    <row r="367" spans="1:12" s="9" customFormat="1" ht="18.75" x14ac:dyDescent="0.3">
      <c r="A367" s="19"/>
      <c r="B367" s="17"/>
      <c r="C367" s="17"/>
      <c r="D367" s="17" t="e">
        <f t="shared" si="10"/>
        <v>#REF!</v>
      </c>
      <c r="E367" s="18"/>
      <c r="F367" s="7"/>
      <c r="G367" s="19"/>
      <c r="H367" s="17"/>
      <c r="I367" s="17"/>
      <c r="J367" s="35">
        <f t="shared" si="11"/>
        <v>14745</v>
      </c>
      <c r="K367" s="20"/>
      <c r="L367" s="7"/>
    </row>
    <row r="368" spans="1:12" s="9" customFormat="1" ht="18.75" x14ac:dyDescent="0.3">
      <c r="A368" s="19"/>
      <c r="B368" s="17"/>
      <c r="C368" s="17"/>
      <c r="D368" s="17" t="e">
        <f t="shared" si="10"/>
        <v>#REF!</v>
      </c>
      <c r="E368" s="18"/>
      <c r="F368" s="7"/>
      <c r="G368" s="19"/>
      <c r="H368" s="17"/>
      <c r="I368" s="17"/>
      <c r="J368" s="35">
        <f t="shared" si="11"/>
        <v>14745</v>
      </c>
      <c r="K368" s="20"/>
      <c r="L368" s="7"/>
    </row>
    <row r="369" spans="1:12" s="9" customFormat="1" ht="18.75" x14ac:dyDescent="0.3">
      <c r="A369" s="19"/>
      <c r="B369" s="17"/>
      <c r="C369" s="17"/>
      <c r="D369" s="17" t="e">
        <f t="shared" si="10"/>
        <v>#REF!</v>
      </c>
      <c r="E369" s="18"/>
      <c r="F369" s="7"/>
      <c r="G369" s="19"/>
      <c r="H369" s="17"/>
      <c r="I369" s="17"/>
      <c r="J369" s="35">
        <f t="shared" si="11"/>
        <v>14745</v>
      </c>
      <c r="K369" s="20"/>
      <c r="L369" s="7"/>
    </row>
    <row r="370" spans="1:12" s="9" customFormat="1" ht="18.75" x14ac:dyDescent="0.3">
      <c r="A370" s="19"/>
      <c r="B370" s="17"/>
      <c r="C370" s="17"/>
      <c r="D370" s="17" t="e">
        <f t="shared" si="10"/>
        <v>#REF!</v>
      </c>
      <c r="E370" s="18"/>
      <c r="F370" s="7"/>
      <c r="G370" s="19"/>
      <c r="H370" s="17"/>
      <c r="I370" s="17"/>
      <c r="J370" s="35">
        <f t="shared" si="11"/>
        <v>14745</v>
      </c>
      <c r="K370" s="20"/>
      <c r="L370" s="7"/>
    </row>
    <row r="371" spans="1:12" s="9" customFormat="1" ht="18.75" x14ac:dyDescent="0.3">
      <c r="A371" s="19"/>
      <c r="B371" s="17"/>
      <c r="C371" s="17"/>
      <c r="D371" s="17" t="e">
        <f t="shared" si="10"/>
        <v>#REF!</v>
      </c>
      <c r="E371" s="18"/>
      <c r="F371" s="7"/>
      <c r="G371" s="19"/>
      <c r="H371" s="17"/>
      <c r="I371" s="17"/>
      <c r="J371" s="35">
        <f t="shared" si="11"/>
        <v>14745</v>
      </c>
      <c r="K371" s="20"/>
      <c r="L371" s="7"/>
    </row>
    <row r="372" spans="1:12" s="9" customFormat="1" ht="18.75" x14ac:dyDescent="0.3">
      <c r="A372" s="19"/>
      <c r="B372" s="17"/>
      <c r="C372" s="17"/>
      <c r="D372" s="17" t="e">
        <f t="shared" si="10"/>
        <v>#REF!</v>
      </c>
      <c r="E372" s="18"/>
      <c r="F372" s="7"/>
      <c r="G372" s="19"/>
      <c r="H372" s="17"/>
      <c r="I372" s="17"/>
      <c r="J372" s="35">
        <f t="shared" si="11"/>
        <v>14745</v>
      </c>
      <c r="K372" s="20"/>
      <c r="L372" s="7"/>
    </row>
    <row r="373" spans="1:12" s="9" customFormat="1" ht="18.75" x14ac:dyDescent="0.3">
      <c r="A373" s="19"/>
      <c r="B373" s="17"/>
      <c r="C373" s="17"/>
      <c r="D373" s="17" t="e">
        <f t="shared" si="10"/>
        <v>#REF!</v>
      </c>
      <c r="E373" s="18"/>
      <c r="F373" s="7"/>
      <c r="G373" s="19"/>
      <c r="H373" s="17"/>
      <c r="I373" s="17"/>
      <c r="J373" s="35">
        <f t="shared" si="11"/>
        <v>14745</v>
      </c>
      <c r="K373" s="20"/>
      <c r="L373" s="7"/>
    </row>
    <row r="374" spans="1:12" s="9" customFormat="1" ht="18.75" x14ac:dyDescent="0.3">
      <c r="A374" s="19"/>
      <c r="B374" s="17"/>
      <c r="C374" s="17"/>
      <c r="D374" s="17" t="e">
        <f t="shared" si="10"/>
        <v>#REF!</v>
      </c>
      <c r="E374" s="18"/>
      <c r="F374" s="7"/>
      <c r="G374" s="19"/>
      <c r="H374" s="17"/>
      <c r="I374" s="17"/>
      <c r="J374" s="35">
        <f t="shared" si="11"/>
        <v>14745</v>
      </c>
      <c r="K374" s="20"/>
      <c r="L374" s="7"/>
    </row>
    <row r="375" spans="1:12" s="9" customFormat="1" ht="18.75" x14ac:dyDescent="0.3">
      <c r="A375" s="19"/>
      <c r="B375" s="17"/>
      <c r="C375" s="17"/>
      <c r="D375" s="17" t="e">
        <f t="shared" si="10"/>
        <v>#REF!</v>
      </c>
      <c r="E375" s="18"/>
      <c r="F375" s="7"/>
      <c r="G375" s="19"/>
      <c r="H375" s="17"/>
      <c r="I375" s="17"/>
      <c r="J375" s="35">
        <f t="shared" si="11"/>
        <v>14745</v>
      </c>
      <c r="K375" s="20"/>
      <c r="L375" s="7"/>
    </row>
    <row r="376" spans="1:12" s="9" customFormat="1" ht="18.75" x14ac:dyDescent="0.3">
      <c r="A376" s="19"/>
      <c r="B376" s="17"/>
      <c r="C376" s="17"/>
      <c r="D376" s="17" t="e">
        <f t="shared" si="10"/>
        <v>#REF!</v>
      </c>
      <c r="E376" s="18"/>
      <c r="F376" s="7"/>
      <c r="G376" s="19"/>
      <c r="H376" s="17"/>
      <c r="I376" s="17"/>
      <c r="J376" s="35">
        <f t="shared" si="11"/>
        <v>14745</v>
      </c>
      <c r="K376" s="20"/>
      <c r="L376" s="7"/>
    </row>
    <row r="377" spans="1:12" s="9" customFormat="1" ht="18.75" x14ac:dyDescent="0.3">
      <c r="A377" s="19"/>
      <c r="B377" s="17"/>
      <c r="C377" s="17"/>
      <c r="D377" s="17" t="e">
        <f t="shared" si="10"/>
        <v>#REF!</v>
      </c>
      <c r="E377" s="18"/>
      <c r="F377" s="7"/>
      <c r="G377" s="19"/>
      <c r="H377" s="17"/>
      <c r="I377" s="17"/>
      <c r="J377" s="35">
        <f t="shared" si="11"/>
        <v>14745</v>
      </c>
      <c r="K377" s="20"/>
      <c r="L377" s="7"/>
    </row>
    <row r="378" spans="1:12" s="9" customFormat="1" ht="18.75" x14ac:dyDescent="0.3">
      <c r="A378" s="19"/>
      <c r="B378" s="17"/>
      <c r="C378" s="17"/>
      <c r="D378" s="17" t="e">
        <f t="shared" si="10"/>
        <v>#REF!</v>
      </c>
      <c r="E378" s="18"/>
      <c r="F378" s="7"/>
      <c r="G378" s="19"/>
      <c r="H378" s="17"/>
      <c r="I378" s="17"/>
      <c r="J378" s="35">
        <f t="shared" si="11"/>
        <v>14745</v>
      </c>
      <c r="K378" s="20"/>
      <c r="L378" s="7"/>
    </row>
    <row r="379" spans="1:12" s="9" customFormat="1" ht="18.75" x14ac:dyDescent="0.3">
      <c r="A379" s="19"/>
      <c r="B379" s="17"/>
      <c r="C379" s="17"/>
      <c r="D379" s="17" t="e">
        <f t="shared" si="10"/>
        <v>#REF!</v>
      </c>
      <c r="E379" s="18"/>
      <c r="F379" s="7"/>
      <c r="G379" s="19"/>
      <c r="H379" s="17"/>
      <c r="I379" s="17"/>
      <c r="J379" s="35">
        <f t="shared" si="11"/>
        <v>14745</v>
      </c>
      <c r="K379" s="20"/>
      <c r="L379" s="7"/>
    </row>
    <row r="380" spans="1:12" s="9" customFormat="1" ht="18.75" x14ac:dyDescent="0.3">
      <c r="A380" s="19"/>
      <c r="B380" s="17"/>
      <c r="C380" s="17"/>
      <c r="D380" s="17" t="e">
        <f t="shared" si="10"/>
        <v>#REF!</v>
      </c>
      <c r="E380" s="18"/>
      <c r="F380" s="7"/>
      <c r="G380" s="19"/>
      <c r="H380" s="17"/>
      <c r="I380" s="17"/>
      <c r="J380" s="35">
        <f t="shared" si="11"/>
        <v>14745</v>
      </c>
      <c r="K380" s="20"/>
      <c r="L380" s="7"/>
    </row>
    <row r="381" spans="1:12" s="9" customFormat="1" ht="18.75" x14ac:dyDescent="0.3">
      <c r="A381" s="19"/>
      <c r="B381" s="17"/>
      <c r="C381" s="17"/>
      <c r="D381" s="17" t="e">
        <f t="shared" si="10"/>
        <v>#REF!</v>
      </c>
      <c r="E381" s="18"/>
      <c r="F381" s="7"/>
      <c r="G381" s="19"/>
      <c r="H381" s="17"/>
      <c r="I381" s="17"/>
      <c r="J381" s="35">
        <f t="shared" si="11"/>
        <v>14745</v>
      </c>
      <c r="K381" s="20"/>
      <c r="L381" s="7"/>
    </row>
    <row r="382" spans="1:12" s="9" customFormat="1" ht="18.75" x14ac:dyDescent="0.3">
      <c r="A382" s="19"/>
      <c r="B382" s="17"/>
      <c r="C382" s="17"/>
      <c r="D382" s="17" t="e">
        <f t="shared" si="10"/>
        <v>#REF!</v>
      </c>
      <c r="E382" s="18"/>
      <c r="F382" s="7"/>
      <c r="G382" s="19"/>
      <c r="H382" s="17"/>
      <c r="I382" s="17"/>
      <c r="J382" s="35">
        <f t="shared" si="11"/>
        <v>14745</v>
      </c>
      <c r="K382" s="20"/>
      <c r="L382" s="7"/>
    </row>
    <row r="383" spans="1:12" s="9" customFormat="1" ht="18.75" x14ac:dyDescent="0.3">
      <c r="A383" s="19"/>
      <c r="B383" s="17"/>
      <c r="C383" s="17"/>
      <c r="D383" s="17" t="e">
        <f t="shared" si="10"/>
        <v>#REF!</v>
      </c>
      <c r="E383" s="18"/>
      <c r="F383" s="7"/>
      <c r="G383" s="19"/>
      <c r="H383" s="17"/>
      <c r="I383" s="17"/>
      <c r="J383" s="35">
        <f t="shared" si="11"/>
        <v>14745</v>
      </c>
      <c r="K383" s="20"/>
      <c r="L383" s="7"/>
    </row>
    <row r="384" spans="1:12" s="9" customFormat="1" ht="18.75" x14ac:dyDescent="0.3">
      <c r="A384" s="19"/>
      <c r="B384" s="17"/>
      <c r="C384" s="17"/>
      <c r="D384" s="17" t="e">
        <f t="shared" si="10"/>
        <v>#REF!</v>
      </c>
      <c r="E384" s="18"/>
      <c r="F384" s="7"/>
      <c r="G384" s="19"/>
      <c r="H384" s="17"/>
      <c r="I384" s="17"/>
      <c r="J384" s="35">
        <f t="shared" si="11"/>
        <v>14745</v>
      </c>
      <c r="K384" s="20"/>
      <c r="L384" s="7"/>
    </row>
    <row r="385" spans="1:12" s="9" customFormat="1" ht="18.75" x14ac:dyDescent="0.3">
      <c r="A385" s="19"/>
      <c r="B385" s="17"/>
      <c r="C385" s="17"/>
      <c r="D385" s="17" t="e">
        <f t="shared" si="10"/>
        <v>#REF!</v>
      </c>
      <c r="E385" s="18"/>
      <c r="F385" s="7"/>
      <c r="G385" s="19"/>
      <c r="H385" s="17"/>
      <c r="I385" s="17"/>
      <c r="J385" s="35">
        <f t="shared" si="11"/>
        <v>14745</v>
      </c>
      <c r="K385" s="20"/>
      <c r="L385" s="7"/>
    </row>
    <row r="386" spans="1:12" s="9" customFormat="1" ht="18.75" x14ac:dyDescent="0.3">
      <c r="A386" s="19"/>
      <c r="B386" s="17"/>
      <c r="C386" s="17"/>
      <c r="D386" s="17" t="e">
        <f t="shared" si="10"/>
        <v>#REF!</v>
      </c>
      <c r="E386" s="18"/>
      <c r="F386" s="7"/>
      <c r="G386" s="19"/>
      <c r="H386" s="17"/>
      <c r="I386" s="17"/>
      <c r="J386" s="35">
        <f t="shared" si="11"/>
        <v>14745</v>
      </c>
      <c r="K386" s="20"/>
      <c r="L386" s="7"/>
    </row>
    <row r="387" spans="1:12" s="9" customFormat="1" ht="18.75" x14ac:dyDescent="0.3">
      <c r="A387" s="19"/>
      <c r="B387" s="17"/>
      <c r="C387" s="17"/>
      <c r="D387" s="17" t="e">
        <f t="shared" si="10"/>
        <v>#REF!</v>
      </c>
      <c r="E387" s="18"/>
      <c r="F387" s="7"/>
      <c r="G387" s="19"/>
      <c r="H387" s="17"/>
      <c r="I387" s="17"/>
      <c r="J387" s="35">
        <f t="shared" si="11"/>
        <v>14745</v>
      </c>
      <c r="K387" s="20"/>
      <c r="L387" s="7"/>
    </row>
    <row r="388" spans="1:12" s="9" customFormat="1" ht="18.75" x14ac:dyDescent="0.3">
      <c r="A388" s="19"/>
      <c r="B388" s="17"/>
      <c r="C388" s="17"/>
      <c r="D388" s="17" t="e">
        <f t="shared" si="10"/>
        <v>#REF!</v>
      </c>
      <c r="E388" s="18"/>
      <c r="F388" s="7"/>
      <c r="G388" s="19"/>
      <c r="H388" s="17"/>
      <c r="I388" s="17"/>
      <c r="J388" s="35">
        <f t="shared" si="11"/>
        <v>14745</v>
      </c>
      <c r="K388" s="20"/>
      <c r="L388" s="7"/>
    </row>
    <row r="389" spans="1:12" s="9" customFormat="1" ht="18.75" x14ac:dyDescent="0.3">
      <c r="A389" s="19"/>
      <c r="B389" s="17"/>
      <c r="C389" s="17"/>
      <c r="D389" s="17" t="e">
        <f t="shared" si="10"/>
        <v>#REF!</v>
      </c>
      <c r="E389" s="18"/>
      <c r="F389" s="7"/>
      <c r="G389" s="19"/>
      <c r="H389" s="17"/>
      <c r="I389" s="17"/>
      <c r="J389" s="35">
        <f t="shared" si="11"/>
        <v>14745</v>
      </c>
      <c r="K389" s="20"/>
      <c r="L389" s="7"/>
    </row>
    <row r="390" spans="1:12" s="9" customFormat="1" ht="18.75" x14ac:dyDescent="0.3">
      <c r="A390" s="19"/>
      <c r="B390" s="17"/>
      <c r="C390" s="17"/>
      <c r="D390" s="17" t="e">
        <f t="shared" si="10"/>
        <v>#REF!</v>
      </c>
      <c r="E390" s="18"/>
      <c r="F390" s="7"/>
      <c r="G390" s="19"/>
      <c r="H390" s="17"/>
      <c r="I390" s="17"/>
      <c r="J390" s="35">
        <f t="shared" si="11"/>
        <v>14745</v>
      </c>
      <c r="K390" s="20"/>
      <c r="L390" s="7"/>
    </row>
    <row r="391" spans="1:12" s="9" customFormat="1" ht="18.75" x14ac:dyDescent="0.3">
      <c r="A391" s="19"/>
      <c r="B391" s="17"/>
      <c r="C391" s="17"/>
      <c r="D391" s="17" t="e">
        <f t="shared" ref="D391:D454" si="12">D390+B391-C391</f>
        <v>#REF!</v>
      </c>
      <c r="E391" s="18"/>
      <c r="F391" s="7"/>
      <c r="G391" s="19"/>
      <c r="H391" s="17"/>
      <c r="I391" s="17"/>
      <c r="J391" s="35">
        <f t="shared" si="11"/>
        <v>14745</v>
      </c>
      <c r="K391" s="20"/>
      <c r="L391" s="7"/>
    </row>
    <row r="392" spans="1:12" s="9" customFormat="1" ht="18.75" x14ac:dyDescent="0.3">
      <c r="A392" s="19"/>
      <c r="B392" s="17"/>
      <c r="C392" s="17"/>
      <c r="D392" s="17" t="e">
        <f t="shared" si="12"/>
        <v>#REF!</v>
      </c>
      <c r="E392" s="18"/>
      <c r="F392" s="7"/>
      <c r="G392" s="19"/>
      <c r="H392" s="17"/>
      <c r="I392" s="17"/>
      <c r="J392" s="35">
        <f t="shared" ref="J392:J455" si="13">J391+H392-I392</f>
        <v>14745</v>
      </c>
      <c r="K392" s="20"/>
      <c r="L392" s="7"/>
    </row>
    <row r="393" spans="1:12" s="9" customFormat="1" ht="18.75" x14ac:dyDescent="0.3">
      <c r="A393" s="19"/>
      <c r="B393" s="17"/>
      <c r="C393" s="17"/>
      <c r="D393" s="17" t="e">
        <f t="shared" si="12"/>
        <v>#REF!</v>
      </c>
      <c r="E393" s="18"/>
      <c r="F393" s="7"/>
      <c r="G393" s="19"/>
      <c r="H393" s="17"/>
      <c r="I393" s="17"/>
      <c r="J393" s="35">
        <f t="shared" si="13"/>
        <v>14745</v>
      </c>
      <c r="K393" s="20"/>
      <c r="L393" s="7"/>
    </row>
    <row r="394" spans="1:12" s="9" customFormat="1" ht="18.75" x14ac:dyDescent="0.3">
      <c r="A394" s="19"/>
      <c r="B394" s="17"/>
      <c r="C394" s="17"/>
      <c r="D394" s="17" t="e">
        <f t="shared" si="12"/>
        <v>#REF!</v>
      </c>
      <c r="E394" s="18"/>
      <c r="F394" s="7"/>
      <c r="G394" s="19"/>
      <c r="H394" s="17"/>
      <c r="I394" s="17"/>
      <c r="J394" s="35">
        <f t="shared" si="13"/>
        <v>14745</v>
      </c>
      <c r="K394" s="20"/>
      <c r="L394" s="7"/>
    </row>
    <row r="395" spans="1:12" s="9" customFormat="1" ht="18.75" x14ac:dyDescent="0.3">
      <c r="A395" s="19"/>
      <c r="B395" s="17"/>
      <c r="C395" s="17"/>
      <c r="D395" s="17" t="e">
        <f t="shared" si="12"/>
        <v>#REF!</v>
      </c>
      <c r="E395" s="18"/>
      <c r="F395" s="7"/>
      <c r="G395" s="19"/>
      <c r="H395" s="17"/>
      <c r="I395" s="17"/>
      <c r="J395" s="35">
        <f t="shared" si="13"/>
        <v>14745</v>
      </c>
      <c r="K395" s="20"/>
      <c r="L395" s="7"/>
    </row>
    <row r="396" spans="1:12" s="9" customFormat="1" ht="18.75" x14ac:dyDescent="0.3">
      <c r="A396" s="19"/>
      <c r="B396" s="17"/>
      <c r="C396" s="17"/>
      <c r="D396" s="17" t="e">
        <f t="shared" si="12"/>
        <v>#REF!</v>
      </c>
      <c r="E396" s="18"/>
      <c r="F396" s="7"/>
      <c r="G396" s="19"/>
      <c r="H396" s="17"/>
      <c r="I396" s="17"/>
      <c r="J396" s="35">
        <f t="shared" si="13"/>
        <v>14745</v>
      </c>
      <c r="K396" s="20"/>
      <c r="L396" s="7"/>
    </row>
    <row r="397" spans="1:12" s="9" customFormat="1" ht="18.75" x14ac:dyDescent="0.3">
      <c r="A397" s="19"/>
      <c r="B397" s="17"/>
      <c r="C397" s="17"/>
      <c r="D397" s="17" t="e">
        <f t="shared" si="12"/>
        <v>#REF!</v>
      </c>
      <c r="E397" s="18"/>
      <c r="F397" s="7"/>
      <c r="G397" s="19"/>
      <c r="H397" s="17"/>
      <c r="I397" s="17"/>
      <c r="J397" s="35">
        <f t="shared" si="13"/>
        <v>14745</v>
      </c>
      <c r="K397" s="20"/>
      <c r="L397" s="7"/>
    </row>
    <row r="398" spans="1:12" s="9" customFormat="1" ht="18.75" x14ac:dyDescent="0.3">
      <c r="A398" s="19"/>
      <c r="B398" s="17"/>
      <c r="C398" s="17"/>
      <c r="D398" s="17" t="e">
        <f t="shared" si="12"/>
        <v>#REF!</v>
      </c>
      <c r="E398" s="18"/>
      <c r="F398" s="7"/>
      <c r="G398" s="19"/>
      <c r="H398" s="17"/>
      <c r="I398" s="17"/>
      <c r="J398" s="35">
        <f t="shared" si="13"/>
        <v>14745</v>
      </c>
      <c r="K398" s="20"/>
      <c r="L398" s="7"/>
    </row>
    <row r="399" spans="1:12" s="9" customFormat="1" ht="18.75" x14ac:dyDescent="0.3">
      <c r="A399" s="19"/>
      <c r="B399" s="17"/>
      <c r="C399" s="17"/>
      <c r="D399" s="17" t="e">
        <f t="shared" si="12"/>
        <v>#REF!</v>
      </c>
      <c r="E399" s="18"/>
      <c r="F399" s="7"/>
      <c r="G399" s="19"/>
      <c r="H399" s="17"/>
      <c r="I399" s="17"/>
      <c r="J399" s="35">
        <f t="shared" si="13"/>
        <v>14745</v>
      </c>
      <c r="K399" s="20"/>
      <c r="L399" s="7"/>
    </row>
    <row r="400" spans="1:12" s="9" customFormat="1" ht="18.75" x14ac:dyDescent="0.3">
      <c r="A400" s="19"/>
      <c r="B400" s="17"/>
      <c r="C400" s="17"/>
      <c r="D400" s="17" t="e">
        <f t="shared" si="12"/>
        <v>#REF!</v>
      </c>
      <c r="E400" s="18"/>
      <c r="F400" s="7"/>
      <c r="G400" s="19"/>
      <c r="H400" s="17"/>
      <c r="I400" s="17"/>
      <c r="J400" s="35">
        <f t="shared" si="13"/>
        <v>14745</v>
      </c>
      <c r="K400" s="20"/>
      <c r="L400" s="7"/>
    </row>
    <row r="401" spans="1:12" s="9" customFormat="1" ht="18.75" x14ac:dyDescent="0.3">
      <c r="A401" s="19"/>
      <c r="B401" s="17"/>
      <c r="C401" s="17"/>
      <c r="D401" s="17" t="e">
        <f t="shared" si="12"/>
        <v>#REF!</v>
      </c>
      <c r="E401" s="18"/>
      <c r="F401" s="7"/>
      <c r="G401" s="19"/>
      <c r="H401" s="17"/>
      <c r="I401" s="17"/>
      <c r="J401" s="35">
        <f t="shared" si="13"/>
        <v>14745</v>
      </c>
      <c r="K401" s="20"/>
      <c r="L401" s="7"/>
    </row>
    <row r="402" spans="1:12" s="9" customFormat="1" ht="18.75" x14ac:dyDescent="0.3">
      <c r="A402" s="19"/>
      <c r="B402" s="17"/>
      <c r="C402" s="17"/>
      <c r="D402" s="17" t="e">
        <f t="shared" si="12"/>
        <v>#REF!</v>
      </c>
      <c r="E402" s="18"/>
      <c r="F402" s="7"/>
      <c r="G402" s="19"/>
      <c r="H402" s="17"/>
      <c r="I402" s="17"/>
      <c r="J402" s="35">
        <f t="shared" si="13"/>
        <v>14745</v>
      </c>
      <c r="K402" s="20"/>
      <c r="L402" s="7"/>
    </row>
    <row r="403" spans="1:12" s="9" customFormat="1" ht="18.75" x14ac:dyDescent="0.3">
      <c r="A403" s="19"/>
      <c r="B403" s="17"/>
      <c r="C403" s="17"/>
      <c r="D403" s="17" t="e">
        <f t="shared" si="12"/>
        <v>#REF!</v>
      </c>
      <c r="E403" s="18"/>
      <c r="F403" s="7"/>
      <c r="G403" s="19"/>
      <c r="H403" s="17"/>
      <c r="I403" s="17"/>
      <c r="J403" s="35">
        <f t="shared" si="13"/>
        <v>14745</v>
      </c>
      <c r="K403" s="20"/>
      <c r="L403" s="7"/>
    </row>
    <row r="404" spans="1:12" s="9" customFormat="1" ht="18.75" x14ac:dyDescent="0.3">
      <c r="A404" s="19"/>
      <c r="B404" s="17"/>
      <c r="C404" s="17"/>
      <c r="D404" s="17" t="e">
        <f t="shared" si="12"/>
        <v>#REF!</v>
      </c>
      <c r="E404" s="18"/>
      <c r="F404" s="7"/>
      <c r="G404" s="19"/>
      <c r="H404" s="17"/>
      <c r="I404" s="17"/>
      <c r="J404" s="35">
        <f t="shared" si="13"/>
        <v>14745</v>
      </c>
      <c r="K404" s="20"/>
      <c r="L404" s="7"/>
    </row>
    <row r="405" spans="1:12" s="9" customFormat="1" ht="18.75" x14ac:dyDescent="0.3">
      <c r="A405" s="19"/>
      <c r="B405" s="17"/>
      <c r="C405" s="17"/>
      <c r="D405" s="17" t="e">
        <f t="shared" si="12"/>
        <v>#REF!</v>
      </c>
      <c r="E405" s="18"/>
      <c r="F405" s="7"/>
      <c r="G405" s="19"/>
      <c r="H405" s="17"/>
      <c r="I405" s="17"/>
      <c r="J405" s="35">
        <f t="shared" si="13"/>
        <v>14745</v>
      </c>
      <c r="K405" s="20"/>
      <c r="L405" s="7"/>
    </row>
    <row r="406" spans="1:12" s="9" customFormat="1" ht="18.75" x14ac:dyDescent="0.3">
      <c r="A406" s="19"/>
      <c r="B406" s="17"/>
      <c r="C406" s="17"/>
      <c r="D406" s="17" t="e">
        <f t="shared" si="12"/>
        <v>#REF!</v>
      </c>
      <c r="E406" s="18"/>
      <c r="F406" s="7"/>
      <c r="G406" s="19"/>
      <c r="H406" s="17"/>
      <c r="I406" s="17"/>
      <c r="J406" s="35">
        <f t="shared" si="13"/>
        <v>14745</v>
      </c>
      <c r="K406" s="20"/>
      <c r="L406" s="7"/>
    </row>
    <row r="407" spans="1:12" s="9" customFormat="1" ht="18.75" x14ac:dyDescent="0.3">
      <c r="A407" s="19"/>
      <c r="B407" s="17"/>
      <c r="C407" s="17"/>
      <c r="D407" s="17" t="e">
        <f t="shared" si="12"/>
        <v>#REF!</v>
      </c>
      <c r="E407" s="18"/>
      <c r="F407" s="7"/>
      <c r="G407" s="19"/>
      <c r="H407" s="17"/>
      <c r="I407" s="17"/>
      <c r="J407" s="35">
        <f t="shared" si="13"/>
        <v>14745</v>
      </c>
      <c r="K407" s="20"/>
      <c r="L407" s="7"/>
    </row>
    <row r="408" spans="1:12" s="9" customFormat="1" ht="18.75" x14ac:dyDescent="0.3">
      <c r="A408" s="19"/>
      <c r="B408" s="17"/>
      <c r="C408" s="17"/>
      <c r="D408" s="17" t="e">
        <f t="shared" si="12"/>
        <v>#REF!</v>
      </c>
      <c r="E408" s="18"/>
      <c r="F408" s="7"/>
      <c r="G408" s="19"/>
      <c r="H408" s="17"/>
      <c r="I408" s="17"/>
      <c r="J408" s="35">
        <f t="shared" si="13"/>
        <v>14745</v>
      </c>
      <c r="K408" s="20"/>
      <c r="L408" s="7"/>
    </row>
    <row r="409" spans="1:12" s="9" customFormat="1" ht="18.75" x14ac:dyDescent="0.3">
      <c r="A409" s="19"/>
      <c r="B409" s="17"/>
      <c r="C409" s="17"/>
      <c r="D409" s="17" t="e">
        <f t="shared" si="12"/>
        <v>#REF!</v>
      </c>
      <c r="E409" s="18"/>
      <c r="F409" s="7"/>
      <c r="G409" s="19"/>
      <c r="H409" s="17"/>
      <c r="I409" s="17"/>
      <c r="J409" s="35">
        <f t="shared" si="13"/>
        <v>14745</v>
      </c>
      <c r="K409" s="20"/>
      <c r="L409" s="7"/>
    </row>
    <row r="410" spans="1:12" s="9" customFormat="1" ht="18.75" x14ac:dyDescent="0.3">
      <c r="A410" s="19"/>
      <c r="B410" s="17"/>
      <c r="C410" s="17"/>
      <c r="D410" s="17" t="e">
        <f t="shared" si="12"/>
        <v>#REF!</v>
      </c>
      <c r="E410" s="18"/>
      <c r="F410" s="7"/>
      <c r="G410" s="19"/>
      <c r="H410" s="17"/>
      <c r="I410" s="17"/>
      <c r="J410" s="35">
        <f t="shared" si="13"/>
        <v>14745</v>
      </c>
      <c r="K410" s="20"/>
      <c r="L410" s="7"/>
    </row>
    <row r="411" spans="1:12" s="9" customFormat="1" ht="18.75" x14ac:dyDescent="0.3">
      <c r="A411" s="19"/>
      <c r="B411" s="17"/>
      <c r="C411" s="17"/>
      <c r="D411" s="17" t="e">
        <f t="shared" si="12"/>
        <v>#REF!</v>
      </c>
      <c r="E411" s="18"/>
      <c r="F411" s="7"/>
      <c r="G411" s="19"/>
      <c r="H411" s="17"/>
      <c r="I411" s="17"/>
      <c r="J411" s="35">
        <f t="shared" si="13"/>
        <v>14745</v>
      </c>
      <c r="K411" s="20"/>
      <c r="L411" s="7"/>
    </row>
    <row r="412" spans="1:12" s="9" customFormat="1" ht="18.75" x14ac:dyDescent="0.3">
      <c r="A412" s="19"/>
      <c r="B412" s="17"/>
      <c r="C412" s="17"/>
      <c r="D412" s="17" t="e">
        <f t="shared" si="12"/>
        <v>#REF!</v>
      </c>
      <c r="E412" s="18"/>
      <c r="F412" s="7"/>
      <c r="G412" s="19"/>
      <c r="H412" s="17"/>
      <c r="I412" s="17"/>
      <c r="J412" s="35">
        <f t="shared" si="13"/>
        <v>14745</v>
      </c>
      <c r="K412" s="20"/>
      <c r="L412" s="7"/>
    </row>
    <row r="413" spans="1:12" s="9" customFormat="1" ht="18.75" x14ac:dyDescent="0.3">
      <c r="A413" s="19"/>
      <c r="B413" s="17"/>
      <c r="C413" s="17"/>
      <c r="D413" s="17" t="e">
        <f t="shared" si="12"/>
        <v>#REF!</v>
      </c>
      <c r="E413" s="18"/>
      <c r="F413" s="7"/>
      <c r="G413" s="19"/>
      <c r="H413" s="17"/>
      <c r="I413" s="17"/>
      <c r="J413" s="35">
        <f t="shared" si="13"/>
        <v>14745</v>
      </c>
      <c r="K413" s="20"/>
      <c r="L413" s="7"/>
    </row>
    <row r="414" spans="1:12" s="9" customFormat="1" ht="18.75" x14ac:dyDescent="0.3">
      <c r="A414" s="19"/>
      <c r="B414" s="17"/>
      <c r="C414" s="17"/>
      <c r="D414" s="17" t="e">
        <f t="shared" si="12"/>
        <v>#REF!</v>
      </c>
      <c r="E414" s="18"/>
      <c r="F414" s="7"/>
      <c r="G414" s="19"/>
      <c r="H414" s="17"/>
      <c r="I414" s="17"/>
      <c r="J414" s="35">
        <f t="shared" si="13"/>
        <v>14745</v>
      </c>
      <c r="K414" s="20"/>
      <c r="L414" s="7"/>
    </row>
    <row r="415" spans="1:12" s="9" customFormat="1" ht="18.75" x14ac:dyDescent="0.3">
      <c r="A415" s="19"/>
      <c r="B415" s="17"/>
      <c r="C415" s="17"/>
      <c r="D415" s="17" t="e">
        <f t="shared" si="12"/>
        <v>#REF!</v>
      </c>
      <c r="E415" s="18"/>
      <c r="F415" s="7"/>
      <c r="G415" s="19"/>
      <c r="H415" s="17"/>
      <c r="I415" s="17"/>
      <c r="J415" s="35">
        <f t="shared" si="13"/>
        <v>14745</v>
      </c>
      <c r="K415" s="20"/>
      <c r="L415" s="7"/>
    </row>
    <row r="416" spans="1:12" s="9" customFormat="1" ht="18.75" x14ac:dyDescent="0.3">
      <c r="A416" s="19"/>
      <c r="B416" s="17"/>
      <c r="C416" s="17"/>
      <c r="D416" s="17" t="e">
        <f t="shared" si="12"/>
        <v>#REF!</v>
      </c>
      <c r="E416" s="18"/>
      <c r="F416" s="7"/>
      <c r="G416" s="19"/>
      <c r="H416" s="17"/>
      <c r="I416" s="17"/>
      <c r="J416" s="35">
        <f t="shared" si="13"/>
        <v>14745</v>
      </c>
      <c r="K416" s="20"/>
      <c r="L416" s="7"/>
    </row>
    <row r="417" spans="1:12" s="9" customFormat="1" ht="18.75" x14ac:dyDescent="0.3">
      <c r="A417" s="19"/>
      <c r="B417" s="17"/>
      <c r="C417" s="17"/>
      <c r="D417" s="17" t="e">
        <f t="shared" si="12"/>
        <v>#REF!</v>
      </c>
      <c r="E417" s="18"/>
      <c r="F417" s="7"/>
      <c r="G417" s="19"/>
      <c r="H417" s="17"/>
      <c r="I417" s="17"/>
      <c r="J417" s="35">
        <f t="shared" si="13"/>
        <v>14745</v>
      </c>
      <c r="K417" s="20"/>
      <c r="L417" s="7"/>
    </row>
    <row r="418" spans="1:12" s="9" customFormat="1" ht="18.75" x14ac:dyDescent="0.3">
      <c r="A418" s="19"/>
      <c r="B418" s="17"/>
      <c r="C418" s="17"/>
      <c r="D418" s="17" t="e">
        <f t="shared" si="12"/>
        <v>#REF!</v>
      </c>
      <c r="E418" s="18"/>
      <c r="F418" s="7"/>
      <c r="G418" s="19"/>
      <c r="H418" s="17"/>
      <c r="I418" s="17"/>
      <c r="J418" s="35">
        <f t="shared" si="13"/>
        <v>14745</v>
      </c>
      <c r="K418" s="20"/>
      <c r="L418" s="7"/>
    </row>
    <row r="419" spans="1:12" s="9" customFormat="1" ht="18.75" x14ac:dyDescent="0.3">
      <c r="A419" s="19"/>
      <c r="B419" s="17"/>
      <c r="C419" s="17"/>
      <c r="D419" s="17" t="e">
        <f t="shared" si="12"/>
        <v>#REF!</v>
      </c>
      <c r="E419" s="18"/>
      <c r="F419" s="7"/>
      <c r="G419" s="19"/>
      <c r="H419" s="17"/>
      <c r="I419" s="17"/>
      <c r="J419" s="35">
        <f t="shared" si="13"/>
        <v>14745</v>
      </c>
      <c r="K419" s="20"/>
      <c r="L419" s="7"/>
    </row>
    <row r="420" spans="1:12" s="9" customFormat="1" ht="18.75" x14ac:dyDescent="0.3">
      <c r="A420" s="19"/>
      <c r="B420" s="17"/>
      <c r="C420" s="17"/>
      <c r="D420" s="17" t="e">
        <f t="shared" si="12"/>
        <v>#REF!</v>
      </c>
      <c r="E420" s="18"/>
      <c r="F420" s="7"/>
      <c r="G420" s="19"/>
      <c r="H420" s="17"/>
      <c r="I420" s="17"/>
      <c r="J420" s="35">
        <f t="shared" si="13"/>
        <v>14745</v>
      </c>
      <c r="K420" s="20"/>
      <c r="L420" s="7"/>
    </row>
    <row r="421" spans="1:12" s="9" customFormat="1" ht="18.75" x14ac:dyDescent="0.3">
      <c r="A421" s="19"/>
      <c r="B421" s="17"/>
      <c r="C421" s="17"/>
      <c r="D421" s="17" t="e">
        <f t="shared" si="12"/>
        <v>#REF!</v>
      </c>
      <c r="E421" s="18"/>
      <c r="F421" s="7"/>
      <c r="G421" s="19"/>
      <c r="H421" s="17"/>
      <c r="I421" s="17"/>
      <c r="J421" s="35">
        <f t="shared" si="13"/>
        <v>14745</v>
      </c>
      <c r="K421" s="20"/>
      <c r="L421" s="7"/>
    </row>
    <row r="422" spans="1:12" s="9" customFormat="1" ht="18.75" x14ac:dyDescent="0.3">
      <c r="A422" s="19"/>
      <c r="B422" s="17"/>
      <c r="C422" s="17"/>
      <c r="D422" s="17" t="e">
        <f t="shared" si="12"/>
        <v>#REF!</v>
      </c>
      <c r="E422" s="18"/>
      <c r="F422" s="7"/>
      <c r="G422" s="19"/>
      <c r="H422" s="17"/>
      <c r="I422" s="17"/>
      <c r="J422" s="35">
        <f t="shared" si="13"/>
        <v>14745</v>
      </c>
      <c r="K422" s="20"/>
      <c r="L422" s="7"/>
    </row>
    <row r="423" spans="1:12" s="9" customFormat="1" ht="18.75" x14ac:dyDescent="0.3">
      <c r="A423" s="19"/>
      <c r="B423" s="17"/>
      <c r="C423" s="17"/>
      <c r="D423" s="17" t="e">
        <f t="shared" si="12"/>
        <v>#REF!</v>
      </c>
      <c r="E423" s="18"/>
      <c r="F423" s="7"/>
      <c r="G423" s="19"/>
      <c r="H423" s="17"/>
      <c r="I423" s="17"/>
      <c r="J423" s="35">
        <f t="shared" si="13"/>
        <v>14745</v>
      </c>
      <c r="K423" s="20"/>
      <c r="L423" s="7"/>
    </row>
    <row r="424" spans="1:12" s="9" customFormat="1" ht="18.75" x14ac:dyDescent="0.3">
      <c r="A424" s="19"/>
      <c r="B424" s="17"/>
      <c r="C424" s="17"/>
      <c r="D424" s="17" t="e">
        <f t="shared" si="12"/>
        <v>#REF!</v>
      </c>
      <c r="E424" s="18"/>
      <c r="F424" s="7"/>
      <c r="G424" s="19"/>
      <c r="H424" s="17"/>
      <c r="I424" s="17"/>
      <c r="J424" s="35">
        <f t="shared" si="13"/>
        <v>14745</v>
      </c>
      <c r="K424" s="20"/>
      <c r="L424" s="7"/>
    </row>
    <row r="425" spans="1:12" s="9" customFormat="1" ht="18.75" x14ac:dyDescent="0.3">
      <c r="A425" s="19"/>
      <c r="B425" s="17"/>
      <c r="C425" s="17"/>
      <c r="D425" s="17" t="e">
        <f t="shared" si="12"/>
        <v>#REF!</v>
      </c>
      <c r="E425" s="18"/>
      <c r="F425" s="7"/>
      <c r="G425" s="19"/>
      <c r="H425" s="17"/>
      <c r="I425" s="17"/>
      <c r="J425" s="35">
        <f t="shared" si="13"/>
        <v>14745</v>
      </c>
      <c r="K425" s="20"/>
      <c r="L425" s="7"/>
    </row>
    <row r="426" spans="1:12" s="9" customFormat="1" ht="18.75" x14ac:dyDescent="0.3">
      <c r="A426" s="19"/>
      <c r="B426" s="17"/>
      <c r="C426" s="17"/>
      <c r="D426" s="17" t="e">
        <f t="shared" si="12"/>
        <v>#REF!</v>
      </c>
      <c r="E426" s="18"/>
      <c r="F426" s="7"/>
      <c r="G426" s="19"/>
      <c r="H426" s="17"/>
      <c r="I426" s="17"/>
      <c r="J426" s="35">
        <f t="shared" si="13"/>
        <v>14745</v>
      </c>
      <c r="K426" s="20"/>
      <c r="L426" s="7"/>
    </row>
    <row r="427" spans="1:12" s="9" customFormat="1" ht="18.75" x14ac:dyDescent="0.3">
      <c r="A427" s="19"/>
      <c r="B427" s="17"/>
      <c r="C427" s="17"/>
      <c r="D427" s="17" t="e">
        <f t="shared" si="12"/>
        <v>#REF!</v>
      </c>
      <c r="E427" s="18"/>
      <c r="F427" s="7"/>
      <c r="G427" s="19"/>
      <c r="H427" s="17"/>
      <c r="I427" s="17"/>
      <c r="J427" s="35">
        <f t="shared" si="13"/>
        <v>14745</v>
      </c>
      <c r="K427" s="20"/>
      <c r="L427" s="7"/>
    </row>
    <row r="428" spans="1:12" s="9" customFormat="1" ht="18.75" x14ac:dyDescent="0.3">
      <c r="A428" s="19"/>
      <c r="B428" s="17"/>
      <c r="C428" s="17"/>
      <c r="D428" s="17" t="e">
        <f t="shared" si="12"/>
        <v>#REF!</v>
      </c>
      <c r="E428" s="18"/>
      <c r="F428" s="7"/>
      <c r="G428" s="19"/>
      <c r="H428" s="17"/>
      <c r="I428" s="17"/>
      <c r="J428" s="35">
        <f t="shared" si="13"/>
        <v>14745</v>
      </c>
      <c r="K428" s="20"/>
      <c r="L428" s="7"/>
    </row>
    <row r="429" spans="1:12" s="9" customFormat="1" ht="18.75" x14ac:dyDescent="0.3">
      <c r="A429" s="19"/>
      <c r="B429" s="17"/>
      <c r="C429" s="17"/>
      <c r="D429" s="17" t="e">
        <f t="shared" si="12"/>
        <v>#REF!</v>
      </c>
      <c r="E429" s="18"/>
      <c r="F429" s="7"/>
      <c r="G429" s="19"/>
      <c r="H429" s="17"/>
      <c r="I429" s="17"/>
      <c r="J429" s="35">
        <f t="shared" si="13"/>
        <v>14745</v>
      </c>
      <c r="K429" s="20"/>
      <c r="L429" s="7"/>
    </row>
    <row r="430" spans="1:12" s="9" customFormat="1" ht="18.75" x14ac:dyDescent="0.3">
      <c r="A430" s="19"/>
      <c r="B430" s="17"/>
      <c r="C430" s="17"/>
      <c r="D430" s="17" t="e">
        <f t="shared" si="12"/>
        <v>#REF!</v>
      </c>
      <c r="E430" s="18"/>
      <c r="F430" s="7"/>
      <c r="G430" s="19"/>
      <c r="H430" s="17"/>
      <c r="I430" s="17"/>
      <c r="J430" s="35">
        <f t="shared" si="13"/>
        <v>14745</v>
      </c>
      <c r="K430" s="20"/>
      <c r="L430" s="7"/>
    </row>
    <row r="431" spans="1:12" s="9" customFormat="1" ht="18.75" x14ac:dyDescent="0.3">
      <c r="A431" s="19"/>
      <c r="B431" s="17"/>
      <c r="C431" s="17"/>
      <c r="D431" s="17" t="e">
        <f t="shared" si="12"/>
        <v>#REF!</v>
      </c>
      <c r="E431" s="18"/>
      <c r="F431" s="7"/>
      <c r="G431" s="19"/>
      <c r="H431" s="17"/>
      <c r="I431" s="17"/>
      <c r="J431" s="35">
        <f t="shared" si="13"/>
        <v>14745</v>
      </c>
      <c r="K431" s="20"/>
      <c r="L431" s="7"/>
    </row>
    <row r="432" spans="1:12" s="9" customFormat="1" ht="18.75" x14ac:dyDescent="0.3">
      <c r="A432" s="19"/>
      <c r="B432" s="17"/>
      <c r="C432" s="17"/>
      <c r="D432" s="17" t="e">
        <f t="shared" si="12"/>
        <v>#REF!</v>
      </c>
      <c r="E432" s="18"/>
      <c r="F432" s="7"/>
      <c r="G432" s="19"/>
      <c r="H432" s="17"/>
      <c r="I432" s="17"/>
      <c r="J432" s="35">
        <f t="shared" si="13"/>
        <v>14745</v>
      </c>
      <c r="K432" s="20"/>
      <c r="L432" s="7"/>
    </row>
    <row r="433" spans="1:12" s="9" customFormat="1" ht="18.75" x14ac:dyDescent="0.3">
      <c r="A433" s="19"/>
      <c r="B433" s="17"/>
      <c r="C433" s="17"/>
      <c r="D433" s="17" t="e">
        <f t="shared" si="12"/>
        <v>#REF!</v>
      </c>
      <c r="E433" s="18"/>
      <c r="F433" s="7"/>
      <c r="G433" s="19"/>
      <c r="H433" s="17"/>
      <c r="I433" s="17"/>
      <c r="J433" s="35">
        <f t="shared" si="13"/>
        <v>14745</v>
      </c>
      <c r="K433" s="20"/>
      <c r="L433" s="7"/>
    </row>
    <row r="434" spans="1:12" s="9" customFormat="1" ht="18.75" x14ac:dyDescent="0.3">
      <c r="A434" s="19"/>
      <c r="B434" s="17"/>
      <c r="C434" s="17"/>
      <c r="D434" s="17" t="e">
        <f t="shared" si="12"/>
        <v>#REF!</v>
      </c>
      <c r="E434" s="18"/>
      <c r="F434" s="7"/>
      <c r="G434" s="19"/>
      <c r="H434" s="17"/>
      <c r="I434" s="17"/>
      <c r="J434" s="35">
        <f t="shared" si="13"/>
        <v>14745</v>
      </c>
      <c r="K434" s="20"/>
      <c r="L434" s="7"/>
    </row>
    <row r="435" spans="1:12" s="9" customFormat="1" ht="18.75" x14ac:dyDescent="0.3">
      <c r="A435" s="19"/>
      <c r="B435" s="17"/>
      <c r="C435" s="17"/>
      <c r="D435" s="17" t="e">
        <f t="shared" si="12"/>
        <v>#REF!</v>
      </c>
      <c r="E435" s="18"/>
      <c r="F435" s="7"/>
      <c r="G435" s="19"/>
      <c r="H435" s="17"/>
      <c r="I435" s="17"/>
      <c r="J435" s="35">
        <f t="shared" si="13"/>
        <v>14745</v>
      </c>
      <c r="K435" s="20"/>
      <c r="L435" s="7"/>
    </row>
    <row r="436" spans="1:12" s="9" customFormat="1" ht="18.75" x14ac:dyDescent="0.3">
      <c r="A436" s="19"/>
      <c r="B436" s="17"/>
      <c r="C436" s="17"/>
      <c r="D436" s="17" t="e">
        <f t="shared" si="12"/>
        <v>#REF!</v>
      </c>
      <c r="E436" s="18"/>
      <c r="F436" s="7"/>
      <c r="G436" s="19"/>
      <c r="H436" s="17"/>
      <c r="I436" s="17"/>
      <c r="J436" s="35">
        <f t="shared" si="13"/>
        <v>14745</v>
      </c>
      <c r="K436" s="20"/>
      <c r="L436" s="7"/>
    </row>
    <row r="437" spans="1:12" s="9" customFormat="1" ht="18.75" x14ac:dyDescent="0.3">
      <c r="A437" s="19"/>
      <c r="B437" s="17"/>
      <c r="C437" s="17"/>
      <c r="D437" s="17" t="e">
        <f t="shared" si="12"/>
        <v>#REF!</v>
      </c>
      <c r="E437" s="18"/>
      <c r="F437" s="7"/>
      <c r="G437" s="19"/>
      <c r="H437" s="17"/>
      <c r="I437" s="17"/>
      <c r="J437" s="35">
        <f t="shared" si="13"/>
        <v>14745</v>
      </c>
      <c r="K437" s="20"/>
      <c r="L437" s="7"/>
    </row>
    <row r="438" spans="1:12" s="9" customFormat="1" ht="18.75" x14ac:dyDescent="0.3">
      <c r="A438" s="19"/>
      <c r="B438" s="17"/>
      <c r="C438" s="17"/>
      <c r="D438" s="17" t="e">
        <f t="shared" si="12"/>
        <v>#REF!</v>
      </c>
      <c r="E438" s="18"/>
      <c r="F438" s="7"/>
      <c r="G438" s="19"/>
      <c r="H438" s="17"/>
      <c r="I438" s="17"/>
      <c r="J438" s="35">
        <f t="shared" si="13"/>
        <v>14745</v>
      </c>
      <c r="K438" s="20"/>
      <c r="L438" s="7"/>
    </row>
    <row r="439" spans="1:12" s="9" customFormat="1" ht="18.75" x14ac:dyDescent="0.3">
      <c r="A439" s="19"/>
      <c r="B439" s="17"/>
      <c r="C439" s="17"/>
      <c r="D439" s="17" t="e">
        <f t="shared" si="12"/>
        <v>#REF!</v>
      </c>
      <c r="E439" s="18"/>
      <c r="F439" s="7"/>
      <c r="G439" s="19"/>
      <c r="H439" s="17"/>
      <c r="I439" s="17"/>
      <c r="J439" s="35">
        <f t="shared" si="13"/>
        <v>14745</v>
      </c>
      <c r="K439" s="20"/>
      <c r="L439" s="7"/>
    </row>
    <row r="440" spans="1:12" s="9" customFormat="1" ht="18.75" x14ac:dyDescent="0.3">
      <c r="A440" s="19"/>
      <c r="B440" s="17"/>
      <c r="C440" s="17"/>
      <c r="D440" s="17" t="e">
        <f t="shared" si="12"/>
        <v>#REF!</v>
      </c>
      <c r="E440" s="18"/>
      <c r="F440" s="7"/>
      <c r="G440" s="19"/>
      <c r="H440" s="17"/>
      <c r="I440" s="17"/>
      <c r="J440" s="35">
        <f t="shared" si="13"/>
        <v>14745</v>
      </c>
      <c r="K440" s="20"/>
      <c r="L440" s="7"/>
    </row>
    <row r="441" spans="1:12" s="9" customFormat="1" ht="18.75" x14ac:dyDescent="0.3">
      <c r="A441" s="19"/>
      <c r="B441" s="17"/>
      <c r="C441" s="17"/>
      <c r="D441" s="17" t="e">
        <f t="shared" si="12"/>
        <v>#REF!</v>
      </c>
      <c r="E441" s="18"/>
      <c r="F441" s="7"/>
      <c r="G441" s="19"/>
      <c r="H441" s="17"/>
      <c r="I441" s="17"/>
      <c r="J441" s="35">
        <f t="shared" si="13"/>
        <v>14745</v>
      </c>
      <c r="K441" s="20"/>
      <c r="L441" s="7"/>
    </row>
    <row r="442" spans="1:12" s="9" customFormat="1" ht="18.75" x14ac:dyDescent="0.3">
      <c r="A442" s="19"/>
      <c r="B442" s="17"/>
      <c r="C442" s="17"/>
      <c r="D442" s="17" t="e">
        <f t="shared" si="12"/>
        <v>#REF!</v>
      </c>
      <c r="E442" s="18"/>
      <c r="F442" s="7"/>
      <c r="G442" s="19"/>
      <c r="H442" s="17"/>
      <c r="I442" s="17"/>
      <c r="J442" s="35">
        <f t="shared" si="13"/>
        <v>14745</v>
      </c>
      <c r="K442" s="20"/>
      <c r="L442" s="7"/>
    </row>
    <row r="443" spans="1:12" s="9" customFormat="1" ht="18.75" x14ac:dyDescent="0.3">
      <c r="A443" s="19"/>
      <c r="B443" s="17"/>
      <c r="C443" s="17"/>
      <c r="D443" s="17" t="e">
        <f t="shared" si="12"/>
        <v>#REF!</v>
      </c>
      <c r="E443" s="18"/>
      <c r="F443" s="7"/>
      <c r="G443" s="19"/>
      <c r="H443" s="17"/>
      <c r="I443" s="17"/>
      <c r="J443" s="35">
        <f t="shared" si="13"/>
        <v>14745</v>
      </c>
      <c r="K443" s="20"/>
      <c r="L443" s="7"/>
    </row>
    <row r="444" spans="1:12" s="9" customFormat="1" ht="18.75" x14ac:dyDescent="0.3">
      <c r="A444" s="19"/>
      <c r="B444" s="17"/>
      <c r="C444" s="17"/>
      <c r="D444" s="17" t="e">
        <f t="shared" si="12"/>
        <v>#REF!</v>
      </c>
      <c r="E444" s="18"/>
      <c r="F444" s="7"/>
      <c r="G444" s="19"/>
      <c r="H444" s="17"/>
      <c r="I444" s="17"/>
      <c r="J444" s="35">
        <f t="shared" si="13"/>
        <v>14745</v>
      </c>
      <c r="K444" s="20"/>
      <c r="L444" s="7"/>
    </row>
    <row r="445" spans="1:12" s="9" customFormat="1" ht="18.75" x14ac:dyDescent="0.3">
      <c r="A445" s="19"/>
      <c r="B445" s="17"/>
      <c r="C445" s="17"/>
      <c r="D445" s="17" t="e">
        <f t="shared" si="12"/>
        <v>#REF!</v>
      </c>
      <c r="E445" s="18"/>
      <c r="F445" s="7"/>
      <c r="G445" s="19"/>
      <c r="H445" s="17"/>
      <c r="I445" s="17"/>
      <c r="J445" s="35">
        <f t="shared" si="13"/>
        <v>14745</v>
      </c>
      <c r="K445" s="20"/>
      <c r="L445" s="7"/>
    </row>
    <row r="446" spans="1:12" s="9" customFormat="1" ht="18.75" x14ac:dyDescent="0.3">
      <c r="A446" s="19"/>
      <c r="B446" s="17"/>
      <c r="C446" s="17"/>
      <c r="D446" s="17" t="e">
        <f t="shared" si="12"/>
        <v>#REF!</v>
      </c>
      <c r="E446" s="18"/>
      <c r="F446" s="7"/>
      <c r="G446" s="19"/>
      <c r="H446" s="17"/>
      <c r="I446" s="17"/>
      <c r="J446" s="35">
        <f t="shared" si="13"/>
        <v>14745</v>
      </c>
      <c r="K446" s="20"/>
      <c r="L446" s="7"/>
    </row>
    <row r="447" spans="1:12" s="9" customFormat="1" ht="18.75" x14ac:dyDescent="0.3">
      <c r="A447" s="19"/>
      <c r="B447" s="17"/>
      <c r="C447" s="17"/>
      <c r="D447" s="17" t="e">
        <f t="shared" si="12"/>
        <v>#REF!</v>
      </c>
      <c r="E447" s="18"/>
      <c r="F447" s="7"/>
      <c r="G447" s="19"/>
      <c r="H447" s="17"/>
      <c r="I447" s="17"/>
      <c r="J447" s="35">
        <f t="shared" si="13"/>
        <v>14745</v>
      </c>
      <c r="K447" s="20"/>
      <c r="L447" s="7"/>
    </row>
    <row r="448" spans="1:12" s="9" customFormat="1" ht="18.75" x14ac:dyDescent="0.3">
      <c r="A448" s="19"/>
      <c r="B448" s="17"/>
      <c r="C448" s="17"/>
      <c r="D448" s="17" t="e">
        <f t="shared" si="12"/>
        <v>#REF!</v>
      </c>
      <c r="E448" s="18"/>
      <c r="F448" s="7"/>
      <c r="G448" s="19"/>
      <c r="H448" s="17"/>
      <c r="I448" s="17"/>
      <c r="J448" s="35">
        <f t="shared" si="13"/>
        <v>14745</v>
      </c>
      <c r="K448" s="20"/>
      <c r="L448" s="7"/>
    </row>
    <row r="449" spans="1:12" s="9" customFormat="1" ht="18.75" x14ac:dyDescent="0.3">
      <c r="A449" s="19"/>
      <c r="B449" s="17"/>
      <c r="C449" s="17"/>
      <c r="D449" s="17" t="e">
        <f t="shared" si="12"/>
        <v>#REF!</v>
      </c>
      <c r="E449" s="18"/>
      <c r="F449" s="7"/>
      <c r="G449" s="19"/>
      <c r="H449" s="17"/>
      <c r="I449" s="17"/>
      <c r="J449" s="35">
        <f t="shared" si="13"/>
        <v>14745</v>
      </c>
      <c r="K449" s="20"/>
      <c r="L449" s="7"/>
    </row>
    <row r="450" spans="1:12" s="9" customFormat="1" ht="18.75" x14ac:dyDescent="0.3">
      <c r="A450" s="19"/>
      <c r="B450" s="17"/>
      <c r="C450" s="17"/>
      <c r="D450" s="17" t="e">
        <f t="shared" si="12"/>
        <v>#REF!</v>
      </c>
      <c r="E450" s="18"/>
      <c r="F450" s="7"/>
      <c r="G450" s="19"/>
      <c r="H450" s="17"/>
      <c r="I450" s="17"/>
      <c r="J450" s="35">
        <f t="shared" si="13"/>
        <v>14745</v>
      </c>
      <c r="K450" s="20"/>
      <c r="L450" s="7"/>
    </row>
    <row r="451" spans="1:12" s="9" customFormat="1" ht="18.75" x14ac:dyDescent="0.3">
      <c r="A451" s="19"/>
      <c r="B451" s="17"/>
      <c r="C451" s="17"/>
      <c r="D451" s="17" t="e">
        <f t="shared" si="12"/>
        <v>#REF!</v>
      </c>
      <c r="E451" s="18"/>
      <c r="F451" s="7"/>
      <c r="G451" s="19"/>
      <c r="H451" s="17"/>
      <c r="I451" s="17"/>
      <c r="J451" s="35">
        <f t="shared" si="13"/>
        <v>14745</v>
      </c>
      <c r="K451" s="20"/>
      <c r="L451" s="7"/>
    </row>
    <row r="452" spans="1:12" s="9" customFormat="1" ht="18.75" x14ac:dyDescent="0.3">
      <c r="A452" s="19"/>
      <c r="B452" s="17"/>
      <c r="C452" s="17"/>
      <c r="D452" s="17" t="e">
        <f t="shared" si="12"/>
        <v>#REF!</v>
      </c>
      <c r="E452" s="18"/>
      <c r="F452" s="7"/>
      <c r="G452" s="19"/>
      <c r="H452" s="17"/>
      <c r="I452" s="17"/>
      <c r="J452" s="35">
        <f t="shared" si="13"/>
        <v>14745</v>
      </c>
      <c r="K452" s="20"/>
      <c r="L452" s="7"/>
    </row>
    <row r="453" spans="1:12" s="9" customFormat="1" ht="18.75" x14ac:dyDescent="0.3">
      <c r="A453" s="19"/>
      <c r="B453" s="17"/>
      <c r="C453" s="17"/>
      <c r="D453" s="17" t="e">
        <f t="shared" si="12"/>
        <v>#REF!</v>
      </c>
      <c r="E453" s="18"/>
      <c r="F453" s="7"/>
      <c r="G453" s="19"/>
      <c r="H453" s="17"/>
      <c r="I453" s="17"/>
      <c r="J453" s="35">
        <f t="shared" si="13"/>
        <v>14745</v>
      </c>
      <c r="K453" s="20"/>
      <c r="L453" s="7"/>
    </row>
    <row r="454" spans="1:12" s="9" customFormat="1" ht="18.75" x14ac:dyDescent="0.3">
      <c r="A454" s="19"/>
      <c r="B454" s="17"/>
      <c r="C454" s="17"/>
      <c r="D454" s="17" t="e">
        <f t="shared" si="12"/>
        <v>#REF!</v>
      </c>
      <c r="E454" s="18"/>
      <c r="F454" s="7"/>
      <c r="G454" s="19"/>
      <c r="H454" s="17"/>
      <c r="I454" s="17"/>
      <c r="J454" s="35">
        <f t="shared" si="13"/>
        <v>14745</v>
      </c>
      <c r="K454" s="20"/>
      <c r="L454" s="7"/>
    </row>
    <row r="455" spans="1:12" s="9" customFormat="1" ht="18.75" x14ac:dyDescent="0.3">
      <c r="A455" s="19"/>
      <c r="B455" s="17"/>
      <c r="C455" s="17"/>
      <c r="D455" s="17" t="e">
        <f t="shared" ref="D455:D518" si="14">D454+B455-C455</f>
        <v>#REF!</v>
      </c>
      <c r="E455" s="18"/>
      <c r="F455" s="7"/>
      <c r="G455" s="19"/>
      <c r="H455" s="17"/>
      <c r="I455" s="17"/>
      <c r="J455" s="35">
        <f t="shared" si="13"/>
        <v>14745</v>
      </c>
      <c r="K455" s="20"/>
      <c r="L455" s="7"/>
    </row>
    <row r="456" spans="1:12" s="9" customFormat="1" ht="18.75" x14ac:dyDescent="0.3">
      <c r="A456" s="19"/>
      <c r="B456" s="17"/>
      <c r="C456" s="17"/>
      <c r="D456" s="17" t="e">
        <f t="shared" si="14"/>
        <v>#REF!</v>
      </c>
      <c r="E456" s="18"/>
      <c r="F456" s="7"/>
      <c r="G456" s="19"/>
      <c r="H456" s="17"/>
      <c r="I456" s="17"/>
      <c r="J456" s="35">
        <f t="shared" ref="J456:J519" si="15">J455+H456-I456</f>
        <v>14745</v>
      </c>
      <c r="K456" s="20"/>
      <c r="L456" s="7"/>
    </row>
    <row r="457" spans="1:12" s="9" customFormat="1" ht="18.75" x14ac:dyDescent="0.3">
      <c r="A457" s="19"/>
      <c r="B457" s="17"/>
      <c r="C457" s="17"/>
      <c r="D457" s="17" t="e">
        <f t="shared" si="14"/>
        <v>#REF!</v>
      </c>
      <c r="E457" s="18"/>
      <c r="F457" s="7"/>
      <c r="G457" s="19"/>
      <c r="H457" s="17"/>
      <c r="I457" s="17"/>
      <c r="J457" s="35">
        <f t="shared" si="15"/>
        <v>14745</v>
      </c>
      <c r="K457" s="20"/>
      <c r="L457" s="7"/>
    </row>
    <row r="458" spans="1:12" s="9" customFormat="1" ht="18.75" x14ac:dyDescent="0.3">
      <c r="A458" s="19"/>
      <c r="B458" s="17"/>
      <c r="C458" s="17"/>
      <c r="D458" s="17" t="e">
        <f t="shared" si="14"/>
        <v>#REF!</v>
      </c>
      <c r="E458" s="18"/>
      <c r="F458" s="7"/>
      <c r="G458" s="19"/>
      <c r="H458" s="17"/>
      <c r="I458" s="17"/>
      <c r="J458" s="35">
        <f t="shared" si="15"/>
        <v>14745</v>
      </c>
      <c r="K458" s="20"/>
      <c r="L458" s="7"/>
    </row>
    <row r="459" spans="1:12" s="9" customFormat="1" ht="18.75" x14ac:dyDescent="0.3">
      <c r="A459" s="19"/>
      <c r="B459" s="17"/>
      <c r="C459" s="17"/>
      <c r="D459" s="17" t="e">
        <f t="shared" si="14"/>
        <v>#REF!</v>
      </c>
      <c r="E459" s="18"/>
      <c r="F459" s="7"/>
      <c r="G459" s="19"/>
      <c r="H459" s="17"/>
      <c r="I459" s="17"/>
      <c r="J459" s="35">
        <f t="shared" si="15"/>
        <v>14745</v>
      </c>
      <c r="K459" s="20"/>
      <c r="L459" s="7"/>
    </row>
    <row r="460" spans="1:12" s="9" customFormat="1" ht="18.75" x14ac:dyDescent="0.3">
      <c r="A460" s="19"/>
      <c r="B460" s="17"/>
      <c r="C460" s="17"/>
      <c r="D460" s="17" t="e">
        <f t="shared" si="14"/>
        <v>#REF!</v>
      </c>
      <c r="E460" s="18"/>
      <c r="F460" s="7"/>
      <c r="G460" s="19"/>
      <c r="H460" s="17"/>
      <c r="I460" s="17"/>
      <c r="J460" s="35">
        <f t="shared" si="15"/>
        <v>14745</v>
      </c>
      <c r="K460" s="20"/>
      <c r="L460" s="7"/>
    </row>
    <row r="461" spans="1:12" s="9" customFormat="1" ht="18.75" x14ac:dyDescent="0.3">
      <c r="A461" s="19"/>
      <c r="B461" s="17"/>
      <c r="C461" s="17"/>
      <c r="D461" s="17" t="e">
        <f t="shared" si="14"/>
        <v>#REF!</v>
      </c>
      <c r="E461" s="18"/>
      <c r="F461" s="7"/>
      <c r="G461" s="19"/>
      <c r="H461" s="17"/>
      <c r="I461" s="17"/>
      <c r="J461" s="35">
        <f t="shared" si="15"/>
        <v>14745</v>
      </c>
      <c r="K461" s="20"/>
      <c r="L461" s="7"/>
    </row>
    <row r="462" spans="1:12" s="9" customFormat="1" ht="18.75" x14ac:dyDescent="0.3">
      <c r="A462" s="19"/>
      <c r="B462" s="17"/>
      <c r="C462" s="17"/>
      <c r="D462" s="17" t="e">
        <f t="shared" si="14"/>
        <v>#REF!</v>
      </c>
      <c r="E462" s="18"/>
      <c r="F462" s="7"/>
      <c r="G462" s="19"/>
      <c r="H462" s="17"/>
      <c r="I462" s="17"/>
      <c r="J462" s="35">
        <f t="shared" si="15"/>
        <v>14745</v>
      </c>
      <c r="K462" s="20"/>
      <c r="L462" s="7"/>
    </row>
    <row r="463" spans="1:12" s="9" customFormat="1" ht="18.75" x14ac:dyDescent="0.3">
      <c r="A463" s="19"/>
      <c r="B463" s="17"/>
      <c r="C463" s="17"/>
      <c r="D463" s="17" t="e">
        <f t="shared" si="14"/>
        <v>#REF!</v>
      </c>
      <c r="E463" s="18"/>
      <c r="F463" s="7"/>
      <c r="G463" s="19"/>
      <c r="H463" s="17"/>
      <c r="I463" s="17"/>
      <c r="J463" s="35">
        <f t="shared" si="15"/>
        <v>14745</v>
      </c>
      <c r="K463" s="20"/>
      <c r="L463" s="7"/>
    </row>
    <row r="464" spans="1:12" s="9" customFormat="1" ht="18.75" x14ac:dyDescent="0.3">
      <c r="A464" s="19"/>
      <c r="B464" s="17"/>
      <c r="C464" s="17"/>
      <c r="D464" s="17" t="e">
        <f t="shared" si="14"/>
        <v>#REF!</v>
      </c>
      <c r="E464" s="18"/>
      <c r="F464" s="7"/>
      <c r="G464" s="19"/>
      <c r="H464" s="17"/>
      <c r="I464" s="17"/>
      <c r="J464" s="35">
        <f t="shared" si="15"/>
        <v>14745</v>
      </c>
      <c r="K464" s="20"/>
      <c r="L464" s="7"/>
    </row>
    <row r="465" spans="1:12" s="9" customFormat="1" ht="18.75" x14ac:dyDescent="0.3">
      <c r="A465" s="19"/>
      <c r="B465" s="17"/>
      <c r="C465" s="17"/>
      <c r="D465" s="17" t="e">
        <f t="shared" si="14"/>
        <v>#REF!</v>
      </c>
      <c r="E465" s="18"/>
      <c r="F465" s="7"/>
      <c r="G465" s="19"/>
      <c r="H465" s="17"/>
      <c r="I465" s="17"/>
      <c r="J465" s="35">
        <f t="shared" si="15"/>
        <v>14745</v>
      </c>
      <c r="K465" s="20"/>
      <c r="L465" s="7"/>
    </row>
    <row r="466" spans="1:12" s="9" customFormat="1" ht="18.75" x14ac:dyDescent="0.3">
      <c r="A466" s="19"/>
      <c r="B466" s="17"/>
      <c r="C466" s="17"/>
      <c r="D466" s="17" t="e">
        <f t="shared" si="14"/>
        <v>#REF!</v>
      </c>
      <c r="E466" s="18"/>
      <c r="F466" s="7"/>
      <c r="G466" s="19"/>
      <c r="H466" s="17"/>
      <c r="I466" s="17"/>
      <c r="J466" s="35">
        <f t="shared" si="15"/>
        <v>14745</v>
      </c>
      <c r="K466" s="20"/>
      <c r="L466" s="7"/>
    </row>
    <row r="467" spans="1:12" s="9" customFormat="1" ht="18.75" x14ac:dyDescent="0.3">
      <c r="A467" s="19"/>
      <c r="B467" s="17"/>
      <c r="C467" s="17"/>
      <c r="D467" s="17" t="e">
        <f t="shared" si="14"/>
        <v>#REF!</v>
      </c>
      <c r="E467" s="18"/>
      <c r="F467" s="7"/>
      <c r="G467" s="19"/>
      <c r="H467" s="17"/>
      <c r="I467" s="17"/>
      <c r="J467" s="35">
        <f t="shared" si="15"/>
        <v>14745</v>
      </c>
      <c r="K467" s="20"/>
      <c r="L467" s="7"/>
    </row>
    <row r="468" spans="1:12" s="9" customFormat="1" ht="18.75" x14ac:dyDescent="0.3">
      <c r="A468" s="19"/>
      <c r="B468" s="17"/>
      <c r="C468" s="17"/>
      <c r="D468" s="17" t="e">
        <f t="shared" si="14"/>
        <v>#REF!</v>
      </c>
      <c r="E468" s="18"/>
      <c r="F468" s="7"/>
      <c r="G468" s="19"/>
      <c r="H468" s="17"/>
      <c r="I468" s="17"/>
      <c r="J468" s="35">
        <f t="shared" si="15"/>
        <v>14745</v>
      </c>
      <c r="K468" s="20"/>
      <c r="L468" s="7"/>
    </row>
    <row r="469" spans="1:12" s="9" customFormat="1" ht="18.75" x14ac:dyDescent="0.3">
      <c r="A469" s="19"/>
      <c r="B469" s="17"/>
      <c r="C469" s="17"/>
      <c r="D469" s="17" t="e">
        <f t="shared" si="14"/>
        <v>#REF!</v>
      </c>
      <c r="E469" s="18"/>
      <c r="F469" s="7"/>
      <c r="G469" s="19"/>
      <c r="H469" s="17"/>
      <c r="I469" s="17"/>
      <c r="J469" s="35">
        <f t="shared" si="15"/>
        <v>14745</v>
      </c>
      <c r="K469" s="20"/>
      <c r="L469" s="7"/>
    </row>
    <row r="470" spans="1:12" s="9" customFormat="1" ht="18.75" x14ac:dyDescent="0.3">
      <c r="A470" s="19"/>
      <c r="B470" s="17"/>
      <c r="C470" s="17"/>
      <c r="D470" s="17" t="e">
        <f t="shared" si="14"/>
        <v>#REF!</v>
      </c>
      <c r="E470" s="18"/>
      <c r="F470" s="7"/>
      <c r="G470" s="19"/>
      <c r="H470" s="17"/>
      <c r="I470" s="17"/>
      <c r="J470" s="35">
        <f t="shared" si="15"/>
        <v>14745</v>
      </c>
      <c r="K470" s="20"/>
      <c r="L470" s="7"/>
    </row>
    <row r="471" spans="1:12" s="9" customFormat="1" ht="18.75" x14ac:dyDescent="0.3">
      <c r="A471" s="19"/>
      <c r="B471" s="17"/>
      <c r="C471" s="17"/>
      <c r="D471" s="17" t="e">
        <f t="shared" si="14"/>
        <v>#REF!</v>
      </c>
      <c r="E471" s="18"/>
      <c r="F471" s="7"/>
      <c r="G471" s="19"/>
      <c r="H471" s="17"/>
      <c r="I471" s="17"/>
      <c r="J471" s="35">
        <f t="shared" si="15"/>
        <v>14745</v>
      </c>
      <c r="K471" s="20"/>
      <c r="L471" s="7"/>
    </row>
    <row r="472" spans="1:12" s="9" customFormat="1" ht="18.75" x14ac:dyDescent="0.3">
      <c r="A472" s="19"/>
      <c r="B472" s="17"/>
      <c r="C472" s="17"/>
      <c r="D472" s="17" t="e">
        <f t="shared" si="14"/>
        <v>#REF!</v>
      </c>
      <c r="E472" s="18"/>
      <c r="F472" s="7"/>
      <c r="G472" s="19"/>
      <c r="H472" s="17"/>
      <c r="I472" s="17"/>
      <c r="J472" s="35">
        <f t="shared" si="15"/>
        <v>14745</v>
      </c>
      <c r="K472" s="20"/>
      <c r="L472" s="7"/>
    </row>
    <row r="473" spans="1:12" s="9" customFormat="1" ht="18.75" x14ac:dyDescent="0.3">
      <c r="A473" s="19"/>
      <c r="B473" s="17"/>
      <c r="C473" s="17"/>
      <c r="D473" s="17" t="e">
        <f t="shared" si="14"/>
        <v>#REF!</v>
      </c>
      <c r="E473" s="18"/>
      <c r="F473" s="7"/>
      <c r="G473" s="19"/>
      <c r="H473" s="17"/>
      <c r="I473" s="17"/>
      <c r="J473" s="35">
        <f t="shared" si="15"/>
        <v>14745</v>
      </c>
      <c r="K473" s="20"/>
      <c r="L473" s="7"/>
    </row>
    <row r="474" spans="1:12" s="9" customFormat="1" ht="18.75" x14ac:dyDescent="0.3">
      <c r="A474" s="19"/>
      <c r="B474" s="17"/>
      <c r="C474" s="17"/>
      <c r="D474" s="17" t="e">
        <f t="shared" si="14"/>
        <v>#REF!</v>
      </c>
      <c r="E474" s="18"/>
      <c r="F474" s="7"/>
      <c r="G474" s="19"/>
      <c r="H474" s="17"/>
      <c r="I474" s="17"/>
      <c r="J474" s="35">
        <f t="shared" si="15"/>
        <v>14745</v>
      </c>
      <c r="K474" s="20"/>
      <c r="L474" s="7"/>
    </row>
    <row r="475" spans="1:12" s="9" customFormat="1" ht="18.75" x14ac:dyDescent="0.3">
      <c r="A475" s="19"/>
      <c r="B475" s="17"/>
      <c r="C475" s="17"/>
      <c r="D475" s="17" t="e">
        <f t="shared" si="14"/>
        <v>#REF!</v>
      </c>
      <c r="E475" s="18"/>
      <c r="F475" s="7"/>
      <c r="G475" s="19"/>
      <c r="H475" s="17"/>
      <c r="I475" s="17"/>
      <c r="J475" s="35">
        <f t="shared" si="15"/>
        <v>14745</v>
      </c>
      <c r="K475" s="20"/>
      <c r="L475" s="7"/>
    </row>
    <row r="476" spans="1:12" s="9" customFormat="1" ht="18.75" x14ac:dyDescent="0.3">
      <c r="A476" s="19"/>
      <c r="B476" s="17"/>
      <c r="C476" s="17"/>
      <c r="D476" s="17" t="e">
        <f t="shared" si="14"/>
        <v>#REF!</v>
      </c>
      <c r="E476" s="18"/>
      <c r="F476" s="7"/>
      <c r="G476" s="19"/>
      <c r="H476" s="17"/>
      <c r="I476" s="17"/>
      <c r="J476" s="35">
        <f t="shared" si="15"/>
        <v>14745</v>
      </c>
      <c r="K476" s="20"/>
      <c r="L476" s="7"/>
    </row>
    <row r="477" spans="1:12" s="9" customFormat="1" ht="18.75" x14ac:dyDescent="0.3">
      <c r="A477" s="19"/>
      <c r="B477" s="17"/>
      <c r="C477" s="17"/>
      <c r="D477" s="17" t="e">
        <f t="shared" si="14"/>
        <v>#REF!</v>
      </c>
      <c r="E477" s="18"/>
      <c r="F477" s="7"/>
      <c r="G477" s="19"/>
      <c r="H477" s="17"/>
      <c r="I477" s="17"/>
      <c r="J477" s="35">
        <f t="shared" si="15"/>
        <v>14745</v>
      </c>
      <c r="K477" s="20"/>
      <c r="L477" s="7"/>
    </row>
    <row r="478" spans="1:12" s="9" customFormat="1" ht="18.75" x14ac:dyDescent="0.3">
      <c r="A478" s="19"/>
      <c r="B478" s="17"/>
      <c r="C478" s="17"/>
      <c r="D478" s="17" t="e">
        <f t="shared" si="14"/>
        <v>#REF!</v>
      </c>
      <c r="E478" s="18"/>
      <c r="F478" s="7"/>
      <c r="G478" s="19"/>
      <c r="H478" s="17"/>
      <c r="I478" s="17"/>
      <c r="J478" s="35">
        <f t="shared" si="15"/>
        <v>14745</v>
      </c>
      <c r="K478" s="20"/>
      <c r="L478" s="7"/>
    </row>
    <row r="479" spans="1:12" s="9" customFormat="1" ht="18.75" x14ac:dyDescent="0.3">
      <c r="A479" s="19"/>
      <c r="B479" s="17"/>
      <c r="C479" s="17"/>
      <c r="D479" s="17" t="e">
        <f t="shared" si="14"/>
        <v>#REF!</v>
      </c>
      <c r="E479" s="18"/>
      <c r="F479" s="7"/>
      <c r="G479" s="19"/>
      <c r="H479" s="17"/>
      <c r="I479" s="17"/>
      <c r="J479" s="35">
        <f t="shared" si="15"/>
        <v>14745</v>
      </c>
      <c r="K479" s="20"/>
      <c r="L479" s="7"/>
    </row>
    <row r="480" spans="1:12" s="9" customFormat="1" ht="18.75" x14ac:dyDescent="0.3">
      <c r="A480" s="19"/>
      <c r="B480" s="17"/>
      <c r="C480" s="17"/>
      <c r="D480" s="17" t="e">
        <f t="shared" si="14"/>
        <v>#REF!</v>
      </c>
      <c r="E480" s="18"/>
      <c r="F480" s="7"/>
      <c r="G480" s="19"/>
      <c r="H480" s="17"/>
      <c r="I480" s="17"/>
      <c r="J480" s="35">
        <f t="shared" si="15"/>
        <v>14745</v>
      </c>
      <c r="K480" s="20"/>
      <c r="L480" s="7"/>
    </row>
    <row r="481" spans="1:12" s="9" customFormat="1" ht="18.75" x14ac:dyDescent="0.3">
      <c r="A481" s="19"/>
      <c r="B481" s="17"/>
      <c r="C481" s="17"/>
      <c r="D481" s="17" t="e">
        <f t="shared" si="14"/>
        <v>#REF!</v>
      </c>
      <c r="E481" s="18"/>
      <c r="F481" s="7"/>
      <c r="G481" s="19"/>
      <c r="H481" s="17"/>
      <c r="I481" s="17"/>
      <c r="J481" s="35">
        <f t="shared" si="15"/>
        <v>14745</v>
      </c>
      <c r="K481" s="20"/>
      <c r="L481" s="7"/>
    </row>
    <row r="482" spans="1:12" s="9" customFormat="1" ht="18.75" x14ac:dyDescent="0.3">
      <c r="A482" s="19"/>
      <c r="B482" s="17"/>
      <c r="C482" s="17"/>
      <c r="D482" s="17" t="e">
        <f t="shared" si="14"/>
        <v>#REF!</v>
      </c>
      <c r="E482" s="18"/>
      <c r="F482" s="7"/>
      <c r="G482" s="19"/>
      <c r="H482" s="17"/>
      <c r="I482" s="17"/>
      <c r="J482" s="35">
        <f t="shared" si="15"/>
        <v>14745</v>
      </c>
      <c r="K482" s="20"/>
      <c r="L482" s="7"/>
    </row>
    <row r="483" spans="1:12" s="9" customFormat="1" ht="18.75" x14ac:dyDescent="0.3">
      <c r="A483" s="19"/>
      <c r="B483" s="17"/>
      <c r="C483" s="17"/>
      <c r="D483" s="17" t="e">
        <f t="shared" si="14"/>
        <v>#REF!</v>
      </c>
      <c r="E483" s="18"/>
      <c r="F483" s="7"/>
      <c r="G483" s="19"/>
      <c r="H483" s="17"/>
      <c r="I483" s="17"/>
      <c r="J483" s="35">
        <f t="shared" si="15"/>
        <v>14745</v>
      </c>
      <c r="K483" s="20"/>
      <c r="L483" s="7"/>
    </row>
    <row r="484" spans="1:12" s="9" customFormat="1" ht="18.75" x14ac:dyDescent="0.3">
      <c r="A484" s="19"/>
      <c r="B484" s="17"/>
      <c r="C484" s="17"/>
      <c r="D484" s="17" t="e">
        <f t="shared" si="14"/>
        <v>#REF!</v>
      </c>
      <c r="E484" s="18"/>
      <c r="F484" s="7"/>
      <c r="G484" s="19"/>
      <c r="H484" s="17"/>
      <c r="I484" s="17"/>
      <c r="J484" s="35">
        <f t="shared" si="15"/>
        <v>14745</v>
      </c>
      <c r="K484" s="20"/>
      <c r="L484" s="7"/>
    </row>
    <row r="485" spans="1:12" s="9" customFormat="1" ht="18.75" x14ac:dyDescent="0.3">
      <c r="A485" s="19"/>
      <c r="B485" s="17"/>
      <c r="C485" s="17"/>
      <c r="D485" s="17" t="e">
        <f t="shared" si="14"/>
        <v>#REF!</v>
      </c>
      <c r="E485" s="18"/>
      <c r="F485" s="7"/>
      <c r="G485" s="19"/>
      <c r="H485" s="17"/>
      <c r="I485" s="17"/>
      <c r="J485" s="35">
        <f t="shared" si="15"/>
        <v>14745</v>
      </c>
      <c r="K485" s="20"/>
      <c r="L485" s="7"/>
    </row>
    <row r="486" spans="1:12" s="9" customFormat="1" ht="18.75" x14ac:dyDescent="0.3">
      <c r="A486" s="19"/>
      <c r="B486" s="17"/>
      <c r="C486" s="17"/>
      <c r="D486" s="17" t="e">
        <f t="shared" si="14"/>
        <v>#REF!</v>
      </c>
      <c r="E486" s="18"/>
      <c r="F486" s="7"/>
      <c r="G486" s="19"/>
      <c r="H486" s="17"/>
      <c r="I486" s="17"/>
      <c r="J486" s="35">
        <f t="shared" si="15"/>
        <v>14745</v>
      </c>
      <c r="K486" s="20"/>
      <c r="L486" s="7"/>
    </row>
    <row r="487" spans="1:12" s="9" customFormat="1" ht="18.75" x14ac:dyDescent="0.3">
      <c r="A487" s="19"/>
      <c r="B487" s="17"/>
      <c r="C487" s="17"/>
      <c r="D487" s="17" t="e">
        <f t="shared" si="14"/>
        <v>#REF!</v>
      </c>
      <c r="E487" s="18"/>
      <c r="F487" s="7"/>
      <c r="G487" s="19"/>
      <c r="H487" s="17"/>
      <c r="I487" s="17"/>
      <c r="J487" s="35">
        <f t="shared" si="15"/>
        <v>14745</v>
      </c>
      <c r="K487" s="20"/>
      <c r="L487" s="7"/>
    </row>
    <row r="488" spans="1:12" s="9" customFormat="1" ht="18.75" x14ac:dyDescent="0.3">
      <c r="A488" s="19"/>
      <c r="B488" s="17"/>
      <c r="C488" s="17"/>
      <c r="D488" s="17" t="e">
        <f t="shared" si="14"/>
        <v>#REF!</v>
      </c>
      <c r="E488" s="18"/>
      <c r="F488" s="7"/>
      <c r="G488" s="19"/>
      <c r="H488" s="17"/>
      <c r="I488" s="17"/>
      <c r="J488" s="35">
        <f t="shared" si="15"/>
        <v>14745</v>
      </c>
      <c r="K488" s="20"/>
      <c r="L488" s="7"/>
    </row>
    <row r="489" spans="1:12" s="9" customFormat="1" ht="18.75" x14ac:dyDescent="0.3">
      <c r="A489" s="19"/>
      <c r="B489" s="17"/>
      <c r="C489" s="17"/>
      <c r="D489" s="17" t="e">
        <f t="shared" si="14"/>
        <v>#REF!</v>
      </c>
      <c r="E489" s="18"/>
      <c r="F489" s="7"/>
      <c r="G489" s="19"/>
      <c r="H489" s="17"/>
      <c r="I489" s="17"/>
      <c r="J489" s="35">
        <f t="shared" si="15"/>
        <v>14745</v>
      </c>
      <c r="K489" s="20"/>
      <c r="L489" s="7"/>
    </row>
    <row r="490" spans="1:12" s="9" customFormat="1" ht="18.75" x14ac:dyDescent="0.3">
      <c r="A490" s="19"/>
      <c r="B490" s="17"/>
      <c r="C490" s="17"/>
      <c r="D490" s="17" t="e">
        <f t="shared" si="14"/>
        <v>#REF!</v>
      </c>
      <c r="E490" s="18"/>
      <c r="F490" s="7"/>
      <c r="G490" s="19"/>
      <c r="H490" s="17"/>
      <c r="I490" s="17"/>
      <c r="J490" s="35">
        <f t="shared" si="15"/>
        <v>14745</v>
      </c>
      <c r="K490" s="20"/>
      <c r="L490" s="7"/>
    </row>
    <row r="491" spans="1:12" s="9" customFormat="1" ht="18.75" x14ac:dyDescent="0.3">
      <c r="A491" s="19"/>
      <c r="B491" s="17"/>
      <c r="C491" s="17"/>
      <c r="D491" s="17" t="e">
        <f t="shared" si="14"/>
        <v>#REF!</v>
      </c>
      <c r="E491" s="18"/>
      <c r="F491" s="7"/>
      <c r="G491" s="19"/>
      <c r="H491" s="17"/>
      <c r="I491" s="17"/>
      <c r="J491" s="35">
        <f t="shared" si="15"/>
        <v>14745</v>
      </c>
      <c r="K491" s="20"/>
      <c r="L491" s="7"/>
    </row>
    <row r="492" spans="1:12" s="9" customFormat="1" ht="18.75" x14ac:dyDescent="0.3">
      <c r="A492" s="19"/>
      <c r="B492" s="17"/>
      <c r="C492" s="17"/>
      <c r="D492" s="17" t="e">
        <f t="shared" si="14"/>
        <v>#REF!</v>
      </c>
      <c r="E492" s="18"/>
      <c r="F492" s="7"/>
      <c r="G492" s="19"/>
      <c r="H492" s="17"/>
      <c r="I492" s="17"/>
      <c r="J492" s="35">
        <f t="shared" si="15"/>
        <v>14745</v>
      </c>
      <c r="K492" s="20"/>
      <c r="L492" s="7"/>
    </row>
    <row r="493" spans="1:12" s="9" customFormat="1" ht="18.75" x14ac:dyDescent="0.3">
      <c r="A493" s="19"/>
      <c r="B493" s="17"/>
      <c r="C493" s="17"/>
      <c r="D493" s="17" t="e">
        <f t="shared" si="14"/>
        <v>#REF!</v>
      </c>
      <c r="E493" s="18"/>
      <c r="F493" s="7"/>
      <c r="G493" s="19"/>
      <c r="H493" s="17"/>
      <c r="I493" s="17"/>
      <c r="J493" s="35">
        <f t="shared" si="15"/>
        <v>14745</v>
      </c>
      <c r="K493" s="20"/>
      <c r="L493" s="7"/>
    </row>
    <row r="494" spans="1:12" s="9" customFormat="1" ht="18.75" x14ac:dyDescent="0.3">
      <c r="A494" s="19"/>
      <c r="B494" s="17"/>
      <c r="C494" s="17"/>
      <c r="D494" s="17" t="e">
        <f t="shared" si="14"/>
        <v>#REF!</v>
      </c>
      <c r="E494" s="18"/>
      <c r="F494" s="7"/>
      <c r="G494" s="19"/>
      <c r="H494" s="17"/>
      <c r="I494" s="17"/>
      <c r="J494" s="35">
        <f t="shared" si="15"/>
        <v>14745</v>
      </c>
      <c r="K494" s="20"/>
      <c r="L494" s="7"/>
    </row>
    <row r="495" spans="1:12" s="9" customFormat="1" ht="18.75" x14ac:dyDescent="0.3">
      <c r="A495" s="19"/>
      <c r="B495" s="17"/>
      <c r="C495" s="17"/>
      <c r="D495" s="17" t="e">
        <f t="shared" si="14"/>
        <v>#REF!</v>
      </c>
      <c r="E495" s="18"/>
      <c r="F495" s="7"/>
      <c r="G495" s="19"/>
      <c r="H495" s="17"/>
      <c r="I495" s="17"/>
      <c r="J495" s="35">
        <f t="shared" si="15"/>
        <v>14745</v>
      </c>
      <c r="K495" s="20"/>
      <c r="L495" s="7"/>
    </row>
    <row r="496" spans="1:12" s="9" customFormat="1" ht="18.75" x14ac:dyDescent="0.3">
      <c r="A496" s="19"/>
      <c r="B496" s="17"/>
      <c r="C496" s="17"/>
      <c r="D496" s="17" t="e">
        <f t="shared" si="14"/>
        <v>#REF!</v>
      </c>
      <c r="E496" s="18"/>
      <c r="F496" s="7"/>
      <c r="G496" s="19"/>
      <c r="H496" s="17"/>
      <c r="I496" s="17"/>
      <c r="J496" s="35">
        <f t="shared" si="15"/>
        <v>14745</v>
      </c>
      <c r="K496" s="20"/>
      <c r="L496" s="7"/>
    </row>
    <row r="497" spans="1:12" s="9" customFormat="1" ht="18.75" x14ac:dyDescent="0.3">
      <c r="A497" s="19"/>
      <c r="B497" s="17"/>
      <c r="C497" s="17"/>
      <c r="D497" s="17" t="e">
        <f t="shared" si="14"/>
        <v>#REF!</v>
      </c>
      <c r="E497" s="18"/>
      <c r="F497" s="7"/>
      <c r="G497" s="19"/>
      <c r="H497" s="17"/>
      <c r="I497" s="17"/>
      <c r="J497" s="35">
        <f t="shared" si="15"/>
        <v>14745</v>
      </c>
      <c r="K497" s="20"/>
      <c r="L497" s="7"/>
    </row>
    <row r="498" spans="1:12" s="9" customFormat="1" ht="18.75" x14ac:dyDescent="0.3">
      <c r="A498" s="19"/>
      <c r="B498" s="17"/>
      <c r="C498" s="17"/>
      <c r="D498" s="17" t="e">
        <f t="shared" si="14"/>
        <v>#REF!</v>
      </c>
      <c r="E498" s="18"/>
      <c r="F498" s="7"/>
      <c r="G498" s="19"/>
      <c r="H498" s="17"/>
      <c r="I498" s="17"/>
      <c r="J498" s="35">
        <f t="shared" si="15"/>
        <v>14745</v>
      </c>
      <c r="K498" s="20"/>
      <c r="L498" s="7"/>
    </row>
    <row r="499" spans="1:12" s="9" customFormat="1" ht="18.75" x14ac:dyDescent="0.3">
      <c r="A499" s="19"/>
      <c r="B499" s="17"/>
      <c r="C499" s="17"/>
      <c r="D499" s="17" t="e">
        <f t="shared" si="14"/>
        <v>#REF!</v>
      </c>
      <c r="E499" s="18"/>
      <c r="F499" s="7"/>
      <c r="G499" s="19"/>
      <c r="H499" s="17"/>
      <c r="I499" s="17"/>
      <c r="J499" s="35">
        <f t="shared" si="15"/>
        <v>14745</v>
      </c>
      <c r="K499" s="20"/>
      <c r="L499" s="7"/>
    </row>
    <row r="500" spans="1:12" s="9" customFormat="1" ht="18.75" x14ac:dyDescent="0.3">
      <c r="A500" s="19"/>
      <c r="B500" s="17"/>
      <c r="C500" s="17"/>
      <c r="D500" s="17" t="e">
        <f t="shared" si="14"/>
        <v>#REF!</v>
      </c>
      <c r="E500" s="18"/>
      <c r="F500" s="7"/>
      <c r="G500" s="19"/>
      <c r="H500" s="17"/>
      <c r="I500" s="17"/>
      <c r="J500" s="35">
        <f t="shared" si="15"/>
        <v>14745</v>
      </c>
      <c r="K500" s="20"/>
      <c r="L500" s="7"/>
    </row>
    <row r="501" spans="1:12" s="9" customFormat="1" ht="18.75" x14ac:dyDescent="0.3">
      <c r="A501" s="19"/>
      <c r="B501" s="17"/>
      <c r="C501" s="17"/>
      <c r="D501" s="17" t="e">
        <f t="shared" si="14"/>
        <v>#REF!</v>
      </c>
      <c r="E501" s="18"/>
      <c r="F501" s="7"/>
      <c r="G501" s="19"/>
      <c r="H501" s="17"/>
      <c r="I501" s="17"/>
      <c r="J501" s="35">
        <f t="shared" si="15"/>
        <v>14745</v>
      </c>
      <c r="K501" s="20"/>
      <c r="L501" s="7"/>
    </row>
    <row r="502" spans="1:12" s="9" customFormat="1" ht="18.75" x14ac:dyDescent="0.3">
      <c r="A502" s="19"/>
      <c r="B502" s="17"/>
      <c r="C502" s="17"/>
      <c r="D502" s="17" t="e">
        <f t="shared" si="14"/>
        <v>#REF!</v>
      </c>
      <c r="E502" s="18"/>
      <c r="F502" s="7"/>
      <c r="G502" s="19"/>
      <c r="H502" s="17"/>
      <c r="I502" s="17"/>
      <c r="J502" s="35">
        <f t="shared" si="15"/>
        <v>14745</v>
      </c>
      <c r="K502" s="20"/>
      <c r="L502" s="7"/>
    </row>
    <row r="503" spans="1:12" s="9" customFormat="1" ht="18.75" x14ac:dyDescent="0.3">
      <c r="A503" s="19"/>
      <c r="B503" s="17"/>
      <c r="C503" s="17"/>
      <c r="D503" s="17" t="e">
        <f t="shared" si="14"/>
        <v>#REF!</v>
      </c>
      <c r="E503" s="18"/>
      <c r="F503" s="7"/>
      <c r="G503" s="19"/>
      <c r="H503" s="17"/>
      <c r="I503" s="17"/>
      <c r="J503" s="35">
        <f t="shared" si="15"/>
        <v>14745</v>
      </c>
      <c r="K503" s="20"/>
      <c r="L503" s="7"/>
    </row>
    <row r="504" spans="1:12" s="9" customFormat="1" ht="18.75" x14ac:dyDescent="0.3">
      <c r="A504" s="19"/>
      <c r="B504" s="17"/>
      <c r="C504" s="17"/>
      <c r="D504" s="17" t="e">
        <f t="shared" si="14"/>
        <v>#REF!</v>
      </c>
      <c r="E504" s="18"/>
      <c r="F504" s="7"/>
      <c r="G504" s="19"/>
      <c r="H504" s="17"/>
      <c r="I504" s="17"/>
      <c r="J504" s="35">
        <f t="shared" si="15"/>
        <v>14745</v>
      </c>
      <c r="K504" s="20"/>
      <c r="L504" s="7"/>
    </row>
    <row r="505" spans="1:12" s="9" customFormat="1" ht="18.75" x14ac:dyDescent="0.3">
      <c r="A505" s="19"/>
      <c r="B505" s="17"/>
      <c r="C505" s="17"/>
      <c r="D505" s="17" t="e">
        <f t="shared" si="14"/>
        <v>#REF!</v>
      </c>
      <c r="E505" s="18"/>
      <c r="F505" s="7"/>
      <c r="G505" s="19"/>
      <c r="H505" s="17"/>
      <c r="I505" s="17"/>
      <c r="J505" s="35">
        <f t="shared" si="15"/>
        <v>14745</v>
      </c>
      <c r="K505" s="20"/>
      <c r="L505" s="7"/>
    </row>
    <row r="506" spans="1:12" s="9" customFormat="1" ht="18.75" x14ac:dyDescent="0.3">
      <c r="A506" s="19"/>
      <c r="B506" s="17"/>
      <c r="C506" s="17"/>
      <c r="D506" s="17" t="e">
        <f t="shared" si="14"/>
        <v>#REF!</v>
      </c>
      <c r="E506" s="18"/>
      <c r="F506" s="7"/>
      <c r="G506" s="19"/>
      <c r="H506" s="17"/>
      <c r="I506" s="17"/>
      <c r="J506" s="35">
        <f t="shared" si="15"/>
        <v>14745</v>
      </c>
      <c r="K506" s="20"/>
      <c r="L506" s="7"/>
    </row>
    <row r="507" spans="1:12" s="9" customFormat="1" ht="18.75" x14ac:dyDescent="0.3">
      <c r="A507" s="19"/>
      <c r="B507" s="17"/>
      <c r="C507" s="17"/>
      <c r="D507" s="17" t="e">
        <f t="shared" si="14"/>
        <v>#REF!</v>
      </c>
      <c r="E507" s="18"/>
      <c r="F507" s="7"/>
      <c r="G507" s="19"/>
      <c r="H507" s="17"/>
      <c r="I507" s="17"/>
      <c r="J507" s="35">
        <f t="shared" si="15"/>
        <v>14745</v>
      </c>
      <c r="K507" s="20"/>
      <c r="L507" s="7"/>
    </row>
    <row r="508" spans="1:12" s="9" customFormat="1" ht="18.75" x14ac:dyDescent="0.3">
      <c r="A508" s="19"/>
      <c r="B508" s="17"/>
      <c r="C508" s="17"/>
      <c r="D508" s="17" t="e">
        <f t="shared" si="14"/>
        <v>#REF!</v>
      </c>
      <c r="E508" s="18"/>
      <c r="F508" s="7"/>
      <c r="G508" s="19"/>
      <c r="H508" s="17"/>
      <c r="I508" s="17"/>
      <c r="J508" s="35">
        <f t="shared" si="15"/>
        <v>14745</v>
      </c>
      <c r="K508" s="20"/>
      <c r="L508" s="7"/>
    </row>
    <row r="509" spans="1:12" s="9" customFormat="1" ht="18.75" x14ac:dyDescent="0.3">
      <c r="A509" s="19"/>
      <c r="B509" s="17"/>
      <c r="C509" s="17"/>
      <c r="D509" s="17" t="e">
        <f t="shared" si="14"/>
        <v>#REF!</v>
      </c>
      <c r="E509" s="18"/>
      <c r="F509" s="7"/>
      <c r="G509" s="19"/>
      <c r="H509" s="17"/>
      <c r="I509" s="17"/>
      <c r="J509" s="35">
        <f t="shared" si="15"/>
        <v>14745</v>
      </c>
      <c r="K509" s="20"/>
      <c r="L509" s="7"/>
    </row>
    <row r="510" spans="1:12" s="9" customFormat="1" ht="18.75" x14ac:dyDescent="0.3">
      <c r="A510" s="19"/>
      <c r="B510" s="17"/>
      <c r="C510" s="17"/>
      <c r="D510" s="17" t="e">
        <f t="shared" si="14"/>
        <v>#REF!</v>
      </c>
      <c r="E510" s="18"/>
      <c r="F510" s="7"/>
      <c r="G510" s="19"/>
      <c r="H510" s="17"/>
      <c r="I510" s="17"/>
      <c r="J510" s="35">
        <f t="shared" si="15"/>
        <v>14745</v>
      </c>
      <c r="K510" s="20"/>
      <c r="L510" s="7"/>
    </row>
    <row r="511" spans="1:12" s="9" customFormat="1" ht="18.75" x14ac:dyDescent="0.3">
      <c r="A511" s="19"/>
      <c r="B511" s="17"/>
      <c r="C511" s="17"/>
      <c r="D511" s="17" t="e">
        <f t="shared" si="14"/>
        <v>#REF!</v>
      </c>
      <c r="E511" s="18"/>
      <c r="F511" s="7"/>
      <c r="G511" s="19"/>
      <c r="H511" s="17"/>
      <c r="I511" s="17"/>
      <c r="J511" s="35">
        <f t="shared" si="15"/>
        <v>14745</v>
      </c>
      <c r="K511" s="20"/>
      <c r="L511" s="7"/>
    </row>
    <row r="512" spans="1:12" s="9" customFormat="1" ht="18.75" x14ac:dyDescent="0.3">
      <c r="A512" s="19"/>
      <c r="B512" s="17"/>
      <c r="C512" s="17"/>
      <c r="D512" s="17" t="e">
        <f t="shared" si="14"/>
        <v>#REF!</v>
      </c>
      <c r="E512" s="18"/>
      <c r="F512" s="7"/>
      <c r="G512" s="19"/>
      <c r="H512" s="17"/>
      <c r="I512" s="17"/>
      <c r="J512" s="35">
        <f t="shared" si="15"/>
        <v>14745</v>
      </c>
      <c r="K512" s="20"/>
      <c r="L512" s="7"/>
    </row>
    <row r="513" spans="1:12" s="9" customFormat="1" ht="18.75" x14ac:dyDescent="0.3">
      <c r="A513" s="19"/>
      <c r="B513" s="17"/>
      <c r="C513" s="17"/>
      <c r="D513" s="17" t="e">
        <f t="shared" si="14"/>
        <v>#REF!</v>
      </c>
      <c r="E513" s="18"/>
      <c r="F513" s="7"/>
      <c r="G513" s="19"/>
      <c r="H513" s="17"/>
      <c r="I513" s="17"/>
      <c r="J513" s="35">
        <f t="shared" si="15"/>
        <v>14745</v>
      </c>
      <c r="K513" s="20"/>
      <c r="L513" s="7"/>
    </row>
    <row r="514" spans="1:12" s="9" customFormat="1" ht="18.75" x14ac:dyDescent="0.3">
      <c r="A514" s="19"/>
      <c r="B514" s="17"/>
      <c r="C514" s="17"/>
      <c r="D514" s="17" t="e">
        <f t="shared" si="14"/>
        <v>#REF!</v>
      </c>
      <c r="E514" s="18"/>
      <c r="F514" s="7"/>
      <c r="G514" s="19"/>
      <c r="H514" s="17"/>
      <c r="I514" s="17"/>
      <c r="J514" s="35">
        <f t="shared" si="15"/>
        <v>14745</v>
      </c>
      <c r="K514" s="20"/>
      <c r="L514" s="7"/>
    </row>
    <row r="515" spans="1:12" s="9" customFormat="1" ht="18.75" x14ac:dyDescent="0.3">
      <c r="A515" s="19"/>
      <c r="B515" s="17"/>
      <c r="C515" s="17"/>
      <c r="D515" s="17" t="e">
        <f t="shared" si="14"/>
        <v>#REF!</v>
      </c>
      <c r="E515" s="18"/>
      <c r="F515" s="7"/>
      <c r="G515" s="19"/>
      <c r="H515" s="17"/>
      <c r="I515" s="17"/>
      <c r="J515" s="35">
        <f t="shared" si="15"/>
        <v>14745</v>
      </c>
      <c r="K515" s="20"/>
      <c r="L515" s="7"/>
    </row>
    <row r="516" spans="1:12" s="9" customFormat="1" ht="18.75" x14ac:dyDescent="0.3">
      <c r="A516" s="19"/>
      <c r="B516" s="17"/>
      <c r="C516" s="17"/>
      <c r="D516" s="17" t="e">
        <f t="shared" si="14"/>
        <v>#REF!</v>
      </c>
      <c r="E516" s="18"/>
      <c r="F516" s="7"/>
      <c r="G516" s="19"/>
      <c r="H516" s="17"/>
      <c r="I516" s="17"/>
      <c r="J516" s="35">
        <f t="shared" si="15"/>
        <v>14745</v>
      </c>
      <c r="K516" s="20"/>
      <c r="L516" s="7"/>
    </row>
    <row r="517" spans="1:12" s="9" customFormat="1" ht="18.75" x14ac:dyDescent="0.3">
      <c r="A517" s="19"/>
      <c r="B517" s="17"/>
      <c r="C517" s="17"/>
      <c r="D517" s="17" t="e">
        <f t="shared" si="14"/>
        <v>#REF!</v>
      </c>
      <c r="E517" s="18"/>
      <c r="F517" s="7"/>
      <c r="G517" s="19"/>
      <c r="H517" s="17"/>
      <c r="I517" s="17"/>
      <c r="J517" s="35">
        <f t="shared" si="15"/>
        <v>14745</v>
      </c>
      <c r="K517" s="20"/>
      <c r="L517" s="7"/>
    </row>
    <row r="518" spans="1:12" s="9" customFormat="1" ht="18.75" x14ac:dyDescent="0.3">
      <c r="A518" s="19"/>
      <c r="B518" s="17"/>
      <c r="C518" s="17"/>
      <c r="D518" s="17" t="e">
        <f t="shared" si="14"/>
        <v>#REF!</v>
      </c>
      <c r="E518" s="18"/>
      <c r="F518" s="7"/>
      <c r="G518" s="19"/>
      <c r="H518" s="17"/>
      <c r="I518" s="17"/>
      <c r="J518" s="35">
        <f t="shared" si="15"/>
        <v>14745</v>
      </c>
      <c r="K518" s="20"/>
      <c r="L518" s="7"/>
    </row>
    <row r="519" spans="1:12" s="9" customFormat="1" ht="18.75" x14ac:dyDescent="0.3">
      <c r="A519" s="19"/>
      <c r="B519" s="17"/>
      <c r="C519" s="17"/>
      <c r="D519" s="17" t="e">
        <f t="shared" ref="D519:D582" si="16">D518+B519-C519</f>
        <v>#REF!</v>
      </c>
      <c r="E519" s="18"/>
      <c r="F519" s="7"/>
      <c r="G519" s="19"/>
      <c r="H519" s="17"/>
      <c r="I519" s="17"/>
      <c r="J519" s="35">
        <f t="shared" si="15"/>
        <v>14745</v>
      </c>
      <c r="K519" s="20"/>
      <c r="L519" s="7"/>
    </row>
    <row r="520" spans="1:12" s="9" customFormat="1" ht="18.75" x14ac:dyDescent="0.3">
      <c r="A520" s="19"/>
      <c r="B520" s="17"/>
      <c r="C520" s="17"/>
      <c r="D520" s="17" t="e">
        <f t="shared" si="16"/>
        <v>#REF!</v>
      </c>
      <c r="E520" s="18"/>
      <c r="F520" s="7"/>
      <c r="G520" s="19"/>
      <c r="H520" s="17"/>
      <c r="I520" s="17"/>
      <c r="J520" s="35">
        <f t="shared" ref="J520:J580" si="17">J519+H520-I520</f>
        <v>14745</v>
      </c>
      <c r="K520" s="20"/>
      <c r="L520" s="7"/>
    </row>
    <row r="521" spans="1:12" s="9" customFormat="1" ht="18.75" x14ac:dyDescent="0.3">
      <c r="A521" s="19"/>
      <c r="B521" s="17"/>
      <c r="C521" s="17"/>
      <c r="D521" s="17" t="e">
        <f t="shared" si="16"/>
        <v>#REF!</v>
      </c>
      <c r="E521" s="18"/>
      <c r="F521" s="7"/>
      <c r="G521" s="19"/>
      <c r="H521" s="17"/>
      <c r="I521" s="17"/>
      <c r="J521" s="35">
        <f t="shared" si="17"/>
        <v>14745</v>
      </c>
      <c r="K521" s="20"/>
      <c r="L521" s="7"/>
    </row>
    <row r="522" spans="1:12" s="9" customFormat="1" ht="18.75" x14ac:dyDescent="0.3">
      <c r="A522" s="19"/>
      <c r="B522" s="17"/>
      <c r="C522" s="17"/>
      <c r="D522" s="17" t="e">
        <f t="shared" si="16"/>
        <v>#REF!</v>
      </c>
      <c r="E522" s="18"/>
      <c r="F522" s="7"/>
      <c r="G522" s="19"/>
      <c r="H522" s="17"/>
      <c r="I522" s="17"/>
      <c r="J522" s="35">
        <f t="shared" si="17"/>
        <v>14745</v>
      </c>
      <c r="K522" s="20"/>
      <c r="L522" s="7"/>
    </row>
    <row r="523" spans="1:12" s="9" customFormat="1" ht="18.75" x14ac:dyDescent="0.3">
      <c r="A523" s="19"/>
      <c r="B523" s="17"/>
      <c r="C523" s="17"/>
      <c r="D523" s="17" t="e">
        <f t="shared" si="16"/>
        <v>#REF!</v>
      </c>
      <c r="E523" s="18"/>
      <c r="F523" s="7"/>
      <c r="G523" s="19"/>
      <c r="H523" s="17"/>
      <c r="I523" s="17"/>
      <c r="J523" s="35">
        <f t="shared" si="17"/>
        <v>14745</v>
      </c>
      <c r="K523" s="20"/>
      <c r="L523" s="7"/>
    </row>
    <row r="524" spans="1:12" s="9" customFormat="1" ht="18.75" x14ac:dyDescent="0.3">
      <c r="A524" s="19"/>
      <c r="B524" s="17"/>
      <c r="C524" s="17"/>
      <c r="D524" s="17" t="e">
        <f t="shared" si="16"/>
        <v>#REF!</v>
      </c>
      <c r="E524" s="18"/>
      <c r="F524" s="7"/>
      <c r="G524" s="19"/>
      <c r="H524" s="17"/>
      <c r="I524" s="17"/>
      <c r="J524" s="35">
        <f t="shared" si="17"/>
        <v>14745</v>
      </c>
      <c r="K524" s="20"/>
      <c r="L524" s="7"/>
    </row>
    <row r="525" spans="1:12" s="9" customFormat="1" ht="18.75" x14ac:dyDescent="0.3">
      <c r="A525" s="19"/>
      <c r="B525" s="17"/>
      <c r="C525" s="17"/>
      <c r="D525" s="17" t="e">
        <f t="shared" si="16"/>
        <v>#REF!</v>
      </c>
      <c r="E525" s="18"/>
      <c r="F525" s="7"/>
      <c r="G525" s="19"/>
      <c r="H525" s="17"/>
      <c r="I525" s="17"/>
      <c r="J525" s="35">
        <f t="shared" si="17"/>
        <v>14745</v>
      </c>
      <c r="K525" s="20"/>
      <c r="L525" s="7"/>
    </row>
    <row r="526" spans="1:12" s="9" customFormat="1" ht="18.75" x14ac:dyDescent="0.3">
      <c r="A526" s="19"/>
      <c r="B526" s="17"/>
      <c r="C526" s="17"/>
      <c r="D526" s="17" t="e">
        <f t="shared" si="16"/>
        <v>#REF!</v>
      </c>
      <c r="E526" s="18"/>
      <c r="F526" s="7"/>
      <c r="G526" s="19"/>
      <c r="H526" s="17"/>
      <c r="I526" s="17"/>
      <c r="J526" s="35">
        <f t="shared" si="17"/>
        <v>14745</v>
      </c>
      <c r="K526" s="20"/>
      <c r="L526" s="7"/>
    </row>
    <row r="527" spans="1:12" s="9" customFormat="1" ht="18.75" x14ac:dyDescent="0.3">
      <c r="A527" s="19"/>
      <c r="B527" s="17"/>
      <c r="C527" s="17"/>
      <c r="D527" s="17" t="e">
        <f t="shared" si="16"/>
        <v>#REF!</v>
      </c>
      <c r="E527" s="18"/>
      <c r="F527" s="7"/>
      <c r="G527" s="19"/>
      <c r="H527" s="17"/>
      <c r="I527" s="17"/>
      <c r="J527" s="35">
        <f t="shared" si="17"/>
        <v>14745</v>
      </c>
      <c r="K527" s="20"/>
      <c r="L527" s="7"/>
    </row>
    <row r="528" spans="1:12" s="9" customFormat="1" ht="18.75" x14ac:dyDescent="0.3">
      <c r="A528" s="19"/>
      <c r="B528" s="17"/>
      <c r="C528" s="17"/>
      <c r="D528" s="17" t="e">
        <f t="shared" si="16"/>
        <v>#REF!</v>
      </c>
      <c r="E528" s="18"/>
      <c r="F528" s="7"/>
      <c r="G528" s="19"/>
      <c r="H528" s="17"/>
      <c r="I528" s="17"/>
      <c r="J528" s="35">
        <f t="shared" si="17"/>
        <v>14745</v>
      </c>
      <c r="K528" s="20"/>
      <c r="L528" s="7"/>
    </row>
    <row r="529" spans="1:12" s="9" customFormat="1" ht="18.75" x14ac:dyDescent="0.3">
      <c r="A529" s="19"/>
      <c r="B529" s="17"/>
      <c r="C529" s="17"/>
      <c r="D529" s="17" t="e">
        <f t="shared" si="16"/>
        <v>#REF!</v>
      </c>
      <c r="E529" s="18"/>
      <c r="F529" s="7"/>
      <c r="G529" s="19"/>
      <c r="H529" s="17"/>
      <c r="I529" s="17"/>
      <c r="J529" s="35">
        <f t="shared" si="17"/>
        <v>14745</v>
      </c>
      <c r="K529" s="20"/>
      <c r="L529" s="7"/>
    </row>
    <row r="530" spans="1:12" s="9" customFormat="1" ht="18.75" x14ac:dyDescent="0.3">
      <c r="A530" s="19"/>
      <c r="B530" s="17"/>
      <c r="C530" s="17"/>
      <c r="D530" s="17" t="e">
        <f t="shared" si="16"/>
        <v>#REF!</v>
      </c>
      <c r="E530" s="18"/>
      <c r="F530" s="7"/>
      <c r="G530" s="19"/>
      <c r="H530" s="17"/>
      <c r="I530" s="17"/>
      <c r="J530" s="35">
        <f t="shared" si="17"/>
        <v>14745</v>
      </c>
      <c r="K530" s="20"/>
      <c r="L530" s="7"/>
    </row>
    <row r="531" spans="1:12" s="9" customFormat="1" ht="18.75" x14ac:dyDescent="0.3">
      <c r="A531" s="19"/>
      <c r="B531" s="17"/>
      <c r="C531" s="17"/>
      <c r="D531" s="17" t="e">
        <f t="shared" si="16"/>
        <v>#REF!</v>
      </c>
      <c r="E531" s="18"/>
      <c r="F531" s="7"/>
      <c r="G531" s="19"/>
      <c r="H531" s="17"/>
      <c r="I531" s="17"/>
      <c r="J531" s="35">
        <f t="shared" si="17"/>
        <v>14745</v>
      </c>
      <c r="K531" s="20"/>
      <c r="L531" s="7"/>
    </row>
    <row r="532" spans="1:12" s="9" customFormat="1" ht="18.75" x14ac:dyDescent="0.3">
      <c r="A532" s="19"/>
      <c r="B532" s="17"/>
      <c r="C532" s="17"/>
      <c r="D532" s="17" t="e">
        <f t="shared" si="16"/>
        <v>#REF!</v>
      </c>
      <c r="E532" s="18"/>
      <c r="F532" s="7"/>
      <c r="G532" s="19"/>
      <c r="H532" s="17"/>
      <c r="I532" s="17"/>
      <c r="J532" s="35">
        <f t="shared" si="17"/>
        <v>14745</v>
      </c>
      <c r="K532" s="20"/>
      <c r="L532" s="7"/>
    </row>
    <row r="533" spans="1:12" s="9" customFormat="1" ht="18.75" x14ac:dyDescent="0.3">
      <c r="A533" s="19"/>
      <c r="B533" s="17"/>
      <c r="C533" s="17"/>
      <c r="D533" s="17" t="e">
        <f t="shared" si="16"/>
        <v>#REF!</v>
      </c>
      <c r="E533" s="18"/>
      <c r="F533" s="7"/>
      <c r="G533" s="19"/>
      <c r="H533" s="17"/>
      <c r="I533" s="17"/>
      <c r="J533" s="35">
        <f t="shared" si="17"/>
        <v>14745</v>
      </c>
      <c r="K533" s="20"/>
      <c r="L533" s="7"/>
    </row>
    <row r="534" spans="1:12" s="9" customFormat="1" ht="18.75" x14ac:dyDescent="0.3">
      <c r="A534" s="19"/>
      <c r="B534" s="17"/>
      <c r="C534" s="17"/>
      <c r="D534" s="17" t="e">
        <f t="shared" si="16"/>
        <v>#REF!</v>
      </c>
      <c r="E534" s="18"/>
      <c r="F534" s="7"/>
      <c r="G534" s="19"/>
      <c r="H534" s="17"/>
      <c r="I534" s="17"/>
      <c r="J534" s="35">
        <f t="shared" si="17"/>
        <v>14745</v>
      </c>
      <c r="K534" s="20"/>
      <c r="L534" s="7"/>
    </row>
    <row r="535" spans="1:12" s="9" customFormat="1" ht="18.75" x14ac:dyDescent="0.3">
      <c r="A535" s="19"/>
      <c r="B535" s="17"/>
      <c r="C535" s="17"/>
      <c r="D535" s="17" t="e">
        <f t="shared" si="16"/>
        <v>#REF!</v>
      </c>
      <c r="E535" s="18"/>
      <c r="F535" s="7"/>
      <c r="G535" s="19"/>
      <c r="H535" s="17"/>
      <c r="I535" s="17"/>
      <c r="J535" s="35">
        <f t="shared" si="17"/>
        <v>14745</v>
      </c>
      <c r="K535" s="20"/>
      <c r="L535" s="7"/>
    </row>
    <row r="536" spans="1:12" s="9" customFormat="1" ht="18.75" x14ac:dyDescent="0.3">
      <c r="A536" s="19"/>
      <c r="B536" s="17"/>
      <c r="C536" s="17"/>
      <c r="D536" s="17" t="e">
        <f t="shared" si="16"/>
        <v>#REF!</v>
      </c>
      <c r="E536" s="18"/>
      <c r="F536" s="7"/>
      <c r="G536" s="19"/>
      <c r="H536" s="17"/>
      <c r="I536" s="17"/>
      <c r="J536" s="35">
        <f t="shared" si="17"/>
        <v>14745</v>
      </c>
      <c r="K536" s="20"/>
      <c r="L536" s="7"/>
    </row>
    <row r="537" spans="1:12" s="9" customFormat="1" ht="18.75" x14ac:dyDescent="0.3">
      <c r="A537" s="19"/>
      <c r="B537" s="17"/>
      <c r="C537" s="17"/>
      <c r="D537" s="17" t="e">
        <f t="shared" si="16"/>
        <v>#REF!</v>
      </c>
      <c r="E537" s="18"/>
      <c r="F537" s="7"/>
      <c r="G537" s="19"/>
      <c r="H537" s="17"/>
      <c r="I537" s="17"/>
      <c r="J537" s="35">
        <f t="shared" si="17"/>
        <v>14745</v>
      </c>
      <c r="K537" s="20"/>
      <c r="L537" s="7"/>
    </row>
    <row r="538" spans="1:12" s="9" customFormat="1" ht="18.75" x14ac:dyDescent="0.3">
      <c r="A538" s="19"/>
      <c r="B538" s="17"/>
      <c r="C538" s="17"/>
      <c r="D538" s="17" t="e">
        <f t="shared" si="16"/>
        <v>#REF!</v>
      </c>
      <c r="E538" s="18"/>
      <c r="F538" s="7"/>
      <c r="G538" s="19"/>
      <c r="H538" s="17"/>
      <c r="I538" s="17"/>
      <c r="J538" s="35">
        <f t="shared" si="17"/>
        <v>14745</v>
      </c>
      <c r="K538" s="20"/>
      <c r="L538" s="7"/>
    </row>
    <row r="539" spans="1:12" s="9" customFormat="1" ht="18.75" x14ac:dyDescent="0.3">
      <c r="A539" s="19"/>
      <c r="B539" s="17"/>
      <c r="C539" s="17"/>
      <c r="D539" s="17" t="e">
        <f t="shared" si="16"/>
        <v>#REF!</v>
      </c>
      <c r="E539" s="18"/>
      <c r="F539" s="7"/>
      <c r="G539" s="19"/>
      <c r="H539" s="17"/>
      <c r="I539" s="17"/>
      <c r="J539" s="35">
        <f t="shared" si="17"/>
        <v>14745</v>
      </c>
      <c r="K539" s="20"/>
      <c r="L539" s="7"/>
    </row>
    <row r="540" spans="1:12" s="9" customFormat="1" ht="18.75" x14ac:dyDescent="0.3">
      <c r="A540" s="19"/>
      <c r="B540" s="17"/>
      <c r="C540" s="17"/>
      <c r="D540" s="17" t="e">
        <f t="shared" si="16"/>
        <v>#REF!</v>
      </c>
      <c r="E540" s="18"/>
      <c r="F540" s="7"/>
      <c r="G540" s="19"/>
      <c r="H540" s="17"/>
      <c r="I540" s="17"/>
      <c r="J540" s="35">
        <f t="shared" si="17"/>
        <v>14745</v>
      </c>
      <c r="K540" s="20"/>
      <c r="L540" s="7"/>
    </row>
    <row r="541" spans="1:12" s="9" customFormat="1" ht="18.75" x14ac:dyDescent="0.3">
      <c r="A541" s="19"/>
      <c r="B541" s="17"/>
      <c r="C541" s="17"/>
      <c r="D541" s="17" t="e">
        <f t="shared" si="16"/>
        <v>#REF!</v>
      </c>
      <c r="E541" s="18"/>
      <c r="F541" s="7"/>
      <c r="G541" s="19"/>
      <c r="H541" s="17"/>
      <c r="I541" s="17"/>
      <c r="J541" s="35">
        <f t="shared" si="17"/>
        <v>14745</v>
      </c>
      <c r="K541" s="20"/>
      <c r="L541" s="7"/>
    </row>
    <row r="542" spans="1:12" s="9" customFormat="1" ht="18.75" x14ac:dyDescent="0.3">
      <c r="A542" s="19"/>
      <c r="B542" s="17"/>
      <c r="C542" s="17"/>
      <c r="D542" s="17" t="e">
        <f t="shared" si="16"/>
        <v>#REF!</v>
      </c>
      <c r="E542" s="18"/>
      <c r="F542" s="7"/>
      <c r="G542" s="19"/>
      <c r="H542" s="17"/>
      <c r="I542" s="17"/>
      <c r="J542" s="35">
        <f t="shared" si="17"/>
        <v>14745</v>
      </c>
      <c r="K542" s="20"/>
      <c r="L542" s="7"/>
    </row>
    <row r="543" spans="1:12" s="9" customFormat="1" ht="18.75" x14ac:dyDescent="0.3">
      <c r="A543" s="19"/>
      <c r="B543" s="17"/>
      <c r="C543" s="17"/>
      <c r="D543" s="17" t="e">
        <f t="shared" si="16"/>
        <v>#REF!</v>
      </c>
      <c r="E543" s="18"/>
      <c r="F543" s="7"/>
      <c r="G543" s="19"/>
      <c r="H543" s="17"/>
      <c r="I543" s="17"/>
      <c r="J543" s="35">
        <f t="shared" si="17"/>
        <v>14745</v>
      </c>
      <c r="K543" s="20"/>
      <c r="L543" s="7"/>
    </row>
    <row r="544" spans="1:12" s="9" customFormat="1" ht="18.75" x14ac:dyDescent="0.3">
      <c r="A544" s="19"/>
      <c r="B544" s="17"/>
      <c r="C544" s="17"/>
      <c r="D544" s="17" t="e">
        <f t="shared" si="16"/>
        <v>#REF!</v>
      </c>
      <c r="E544" s="18"/>
      <c r="F544" s="7"/>
      <c r="G544" s="19"/>
      <c r="H544" s="17"/>
      <c r="I544" s="17"/>
      <c r="J544" s="35">
        <f t="shared" si="17"/>
        <v>14745</v>
      </c>
      <c r="K544" s="20"/>
      <c r="L544" s="7"/>
    </row>
    <row r="545" spans="1:12" s="9" customFormat="1" ht="18.75" x14ac:dyDescent="0.3">
      <c r="A545" s="19"/>
      <c r="B545" s="17"/>
      <c r="C545" s="17"/>
      <c r="D545" s="17" t="e">
        <f t="shared" si="16"/>
        <v>#REF!</v>
      </c>
      <c r="E545" s="18"/>
      <c r="F545" s="7"/>
      <c r="G545" s="19"/>
      <c r="H545" s="17"/>
      <c r="I545" s="17"/>
      <c r="J545" s="35">
        <f t="shared" si="17"/>
        <v>14745</v>
      </c>
      <c r="K545" s="20"/>
      <c r="L545" s="7"/>
    </row>
    <row r="546" spans="1:12" s="9" customFormat="1" ht="18.75" x14ac:dyDescent="0.3">
      <c r="A546" s="19"/>
      <c r="B546" s="17"/>
      <c r="C546" s="17"/>
      <c r="D546" s="17" t="e">
        <f t="shared" si="16"/>
        <v>#REF!</v>
      </c>
      <c r="E546" s="18"/>
      <c r="F546" s="7"/>
      <c r="G546" s="19"/>
      <c r="H546" s="17"/>
      <c r="I546" s="17"/>
      <c r="J546" s="35">
        <f t="shared" si="17"/>
        <v>14745</v>
      </c>
      <c r="K546" s="20"/>
      <c r="L546" s="7"/>
    </row>
    <row r="547" spans="1:12" s="9" customFormat="1" ht="18.75" x14ac:dyDescent="0.3">
      <c r="A547" s="19"/>
      <c r="B547" s="17"/>
      <c r="C547" s="17"/>
      <c r="D547" s="17" t="e">
        <f t="shared" si="16"/>
        <v>#REF!</v>
      </c>
      <c r="E547" s="18"/>
      <c r="F547" s="7"/>
      <c r="G547" s="19"/>
      <c r="H547" s="17"/>
      <c r="I547" s="17"/>
      <c r="J547" s="35">
        <f t="shared" si="17"/>
        <v>14745</v>
      </c>
      <c r="K547" s="20"/>
      <c r="L547" s="7"/>
    </row>
    <row r="548" spans="1:12" s="9" customFormat="1" ht="18.75" x14ac:dyDescent="0.3">
      <c r="A548" s="19"/>
      <c r="B548" s="17"/>
      <c r="C548" s="17"/>
      <c r="D548" s="17" t="e">
        <f t="shared" si="16"/>
        <v>#REF!</v>
      </c>
      <c r="E548" s="18"/>
      <c r="F548" s="7"/>
      <c r="G548" s="19"/>
      <c r="H548" s="17"/>
      <c r="I548" s="17"/>
      <c r="J548" s="35">
        <f t="shared" si="17"/>
        <v>14745</v>
      </c>
      <c r="K548" s="20"/>
      <c r="L548" s="7"/>
    </row>
    <row r="549" spans="1:12" s="9" customFormat="1" ht="18.75" x14ac:dyDescent="0.3">
      <c r="A549" s="19"/>
      <c r="B549" s="17"/>
      <c r="C549" s="17"/>
      <c r="D549" s="17" t="e">
        <f t="shared" si="16"/>
        <v>#REF!</v>
      </c>
      <c r="E549" s="18"/>
      <c r="F549" s="7"/>
      <c r="G549" s="19"/>
      <c r="H549" s="17"/>
      <c r="I549" s="17"/>
      <c r="J549" s="35">
        <f t="shared" si="17"/>
        <v>14745</v>
      </c>
      <c r="K549" s="20"/>
      <c r="L549" s="7"/>
    </row>
    <row r="550" spans="1:12" s="9" customFormat="1" ht="18.75" x14ac:dyDescent="0.3">
      <c r="A550" s="19"/>
      <c r="B550" s="17"/>
      <c r="C550" s="17"/>
      <c r="D550" s="17" t="e">
        <f t="shared" si="16"/>
        <v>#REF!</v>
      </c>
      <c r="E550" s="18"/>
      <c r="F550" s="7"/>
      <c r="G550" s="19"/>
      <c r="H550" s="17"/>
      <c r="I550" s="17"/>
      <c r="J550" s="35">
        <f t="shared" si="17"/>
        <v>14745</v>
      </c>
      <c r="K550" s="20"/>
      <c r="L550" s="7"/>
    </row>
    <row r="551" spans="1:12" s="9" customFormat="1" ht="18.75" x14ac:dyDescent="0.3">
      <c r="A551" s="19"/>
      <c r="B551" s="17"/>
      <c r="C551" s="17"/>
      <c r="D551" s="17" t="e">
        <f t="shared" si="16"/>
        <v>#REF!</v>
      </c>
      <c r="E551" s="18"/>
      <c r="F551" s="7"/>
      <c r="G551" s="19"/>
      <c r="H551" s="17"/>
      <c r="I551" s="17"/>
      <c r="J551" s="35">
        <f t="shared" si="17"/>
        <v>14745</v>
      </c>
      <c r="K551" s="20"/>
      <c r="L551" s="7"/>
    </row>
    <row r="552" spans="1:12" s="9" customFormat="1" ht="18.75" x14ac:dyDescent="0.3">
      <c r="A552" s="19"/>
      <c r="B552" s="17"/>
      <c r="C552" s="17"/>
      <c r="D552" s="17" t="e">
        <f t="shared" si="16"/>
        <v>#REF!</v>
      </c>
      <c r="E552" s="18"/>
      <c r="F552" s="7"/>
      <c r="G552" s="19"/>
      <c r="H552" s="17"/>
      <c r="I552" s="17"/>
      <c r="J552" s="35">
        <f t="shared" si="17"/>
        <v>14745</v>
      </c>
      <c r="K552" s="20"/>
      <c r="L552" s="7"/>
    </row>
    <row r="553" spans="1:12" s="9" customFormat="1" ht="18.75" x14ac:dyDescent="0.3">
      <c r="A553" s="19"/>
      <c r="B553" s="17"/>
      <c r="C553" s="17"/>
      <c r="D553" s="17" t="e">
        <f t="shared" si="16"/>
        <v>#REF!</v>
      </c>
      <c r="E553" s="18"/>
      <c r="F553" s="7"/>
      <c r="G553" s="19"/>
      <c r="H553" s="17"/>
      <c r="I553" s="17"/>
      <c r="J553" s="35">
        <f t="shared" si="17"/>
        <v>14745</v>
      </c>
      <c r="K553" s="20"/>
      <c r="L553" s="7"/>
    </row>
    <row r="554" spans="1:12" s="9" customFormat="1" ht="18.75" x14ac:dyDescent="0.3">
      <c r="A554" s="19"/>
      <c r="B554" s="17"/>
      <c r="C554" s="17"/>
      <c r="D554" s="17" t="e">
        <f t="shared" si="16"/>
        <v>#REF!</v>
      </c>
      <c r="E554" s="18"/>
      <c r="F554" s="7"/>
      <c r="G554" s="19"/>
      <c r="H554" s="17"/>
      <c r="I554" s="17"/>
      <c r="J554" s="35">
        <f t="shared" si="17"/>
        <v>14745</v>
      </c>
      <c r="K554" s="20"/>
      <c r="L554" s="7"/>
    </row>
    <row r="555" spans="1:12" s="9" customFormat="1" ht="18.75" x14ac:dyDescent="0.3">
      <c r="A555" s="19"/>
      <c r="B555" s="17"/>
      <c r="C555" s="17"/>
      <c r="D555" s="17" t="e">
        <f t="shared" si="16"/>
        <v>#REF!</v>
      </c>
      <c r="E555" s="18"/>
      <c r="F555" s="7"/>
      <c r="G555" s="19"/>
      <c r="H555" s="17"/>
      <c r="I555" s="17"/>
      <c r="J555" s="35">
        <f t="shared" si="17"/>
        <v>14745</v>
      </c>
      <c r="K555" s="20"/>
      <c r="L555" s="7"/>
    </row>
    <row r="556" spans="1:12" s="9" customFormat="1" ht="18.75" x14ac:dyDescent="0.3">
      <c r="A556" s="19"/>
      <c r="B556" s="17"/>
      <c r="C556" s="17"/>
      <c r="D556" s="17" t="e">
        <f t="shared" si="16"/>
        <v>#REF!</v>
      </c>
      <c r="E556" s="18"/>
      <c r="F556" s="7"/>
      <c r="G556" s="19"/>
      <c r="H556" s="17"/>
      <c r="I556" s="17"/>
      <c r="J556" s="35">
        <f t="shared" si="17"/>
        <v>14745</v>
      </c>
      <c r="K556" s="20"/>
      <c r="L556" s="7"/>
    </row>
    <row r="557" spans="1:12" s="9" customFormat="1" ht="18.75" x14ac:dyDescent="0.3">
      <c r="A557" s="19"/>
      <c r="B557" s="17"/>
      <c r="C557" s="17"/>
      <c r="D557" s="17" t="e">
        <f t="shared" si="16"/>
        <v>#REF!</v>
      </c>
      <c r="E557" s="18"/>
      <c r="F557" s="7"/>
      <c r="G557" s="19"/>
      <c r="H557" s="17"/>
      <c r="I557" s="17"/>
      <c r="J557" s="35">
        <f t="shared" si="17"/>
        <v>14745</v>
      </c>
      <c r="K557" s="20"/>
      <c r="L557" s="7"/>
    </row>
    <row r="558" spans="1:12" s="9" customFormat="1" ht="18.75" x14ac:dyDescent="0.3">
      <c r="A558" s="19"/>
      <c r="B558" s="17"/>
      <c r="C558" s="17"/>
      <c r="D558" s="17" t="e">
        <f t="shared" si="16"/>
        <v>#REF!</v>
      </c>
      <c r="E558" s="18"/>
      <c r="F558" s="7"/>
      <c r="G558" s="19"/>
      <c r="H558" s="17"/>
      <c r="I558" s="17"/>
      <c r="J558" s="35">
        <f t="shared" si="17"/>
        <v>14745</v>
      </c>
      <c r="K558" s="20"/>
      <c r="L558" s="7"/>
    </row>
    <row r="559" spans="1:12" s="9" customFormat="1" ht="18.75" x14ac:dyDescent="0.3">
      <c r="A559" s="19"/>
      <c r="B559" s="17"/>
      <c r="C559" s="17"/>
      <c r="D559" s="17" t="e">
        <f t="shared" si="16"/>
        <v>#REF!</v>
      </c>
      <c r="E559" s="18"/>
      <c r="F559" s="7"/>
      <c r="G559" s="19"/>
      <c r="H559" s="17"/>
      <c r="I559" s="17"/>
      <c r="J559" s="35">
        <f t="shared" si="17"/>
        <v>14745</v>
      </c>
      <c r="K559" s="20"/>
      <c r="L559" s="7"/>
    </row>
    <row r="560" spans="1:12" s="9" customFormat="1" ht="18.75" x14ac:dyDescent="0.3">
      <c r="A560" s="19"/>
      <c r="B560" s="17"/>
      <c r="C560" s="17"/>
      <c r="D560" s="17" t="e">
        <f t="shared" si="16"/>
        <v>#REF!</v>
      </c>
      <c r="E560" s="18"/>
      <c r="F560" s="7"/>
      <c r="G560" s="19"/>
      <c r="H560" s="17"/>
      <c r="I560" s="17"/>
      <c r="J560" s="35">
        <f t="shared" si="17"/>
        <v>14745</v>
      </c>
      <c r="K560" s="20"/>
      <c r="L560" s="7"/>
    </row>
    <row r="561" spans="1:12" s="9" customFormat="1" ht="18.75" x14ac:dyDescent="0.3">
      <c r="A561" s="19"/>
      <c r="B561" s="17"/>
      <c r="C561" s="17"/>
      <c r="D561" s="17" t="e">
        <f t="shared" si="16"/>
        <v>#REF!</v>
      </c>
      <c r="E561" s="18"/>
      <c r="F561" s="7"/>
      <c r="G561" s="19"/>
      <c r="H561" s="17"/>
      <c r="I561" s="17"/>
      <c r="J561" s="35">
        <f t="shared" si="17"/>
        <v>14745</v>
      </c>
      <c r="K561" s="20"/>
      <c r="L561" s="7"/>
    </row>
    <row r="562" spans="1:12" s="9" customFormat="1" ht="18.75" x14ac:dyDescent="0.3">
      <c r="A562" s="19"/>
      <c r="B562" s="17"/>
      <c r="C562" s="17"/>
      <c r="D562" s="17" t="e">
        <f t="shared" si="16"/>
        <v>#REF!</v>
      </c>
      <c r="E562" s="18"/>
      <c r="F562" s="7"/>
      <c r="G562" s="19"/>
      <c r="H562" s="17"/>
      <c r="I562" s="17"/>
      <c r="J562" s="35">
        <f t="shared" si="17"/>
        <v>14745</v>
      </c>
      <c r="K562" s="20"/>
      <c r="L562" s="7"/>
    </row>
    <row r="563" spans="1:12" s="9" customFormat="1" ht="18.75" x14ac:dyDescent="0.3">
      <c r="A563" s="19"/>
      <c r="B563" s="17"/>
      <c r="C563" s="17"/>
      <c r="D563" s="17" t="e">
        <f t="shared" si="16"/>
        <v>#REF!</v>
      </c>
      <c r="E563" s="18"/>
      <c r="F563" s="7"/>
      <c r="G563" s="19"/>
      <c r="H563" s="17"/>
      <c r="I563" s="17"/>
      <c r="J563" s="35">
        <f t="shared" si="17"/>
        <v>14745</v>
      </c>
      <c r="K563" s="20"/>
      <c r="L563" s="7"/>
    </row>
    <row r="564" spans="1:12" s="9" customFormat="1" ht="18.75" x14ac:dyDescent="0.3">
      <c r="A564" s="19"/>
      <c r="B564" s="17"/>
      <c r="C564" s="17"/>
      <c r="D564" s="17" t="e">
        <f t="shared" si="16"/>
        <v>#REF!</v>
      </c>
      <c r="E564" s="18"/>
      <c r="F564" s="7"/>
      <c r="G564" s="19"/>
      <c r="H564" s="17"/>
      <c r="I564" s="17"/>
      <c r="J564" s="35">
        <f t="shared" si="17"/>
        <v>14745</v>
      </c>
      <c r="K564" s="20"/>
      <c r="L564" s="7"/>
    </row>
    <row r="565" spans="1:12" s="9" customFormat="1" ht="18.75" x14ac:dyDescent="0.3">
      <c r="A565" s="19"/>
      <c r="B565" s="17"/>
      <c r="C565" s="17"/>
      <c r="D565" s="17" t="e">
        <f t="shared" si="16"/>
        <v>#REF!</v>
      </c>
      <c r="E565" s="18"/>
      <c r="F565" s="7"/>
      <c r="G565" s="19"/>
      <c r="H565" s="17"/>
      <c r="I565" s="17"/>
      <c r="J565" s="35">
        <f t="shared" si="17"/>
        <v>14745</v>
      </c>
      <c r="K565" s="20"/>
      <c r="L565" s="7"/>
    </row>
    <row r="566" spans="1:12" s="9" customFormat="1" ht="18.75" x14ac:dyDescent="0.3">
      <c r="A566" s="19"/>
      <c r="B566" s="17"/>
      <c r="C566" s="17"/>
      <c r="D566" s="17" t="e">
        <f t="shared" si="16"/>
        <v>#REF!</v>
      </c>
      <c r="E566" s="18"/>
      <c r="F566" s="7"/>
      <c r="G566" s="19"/>
      <c r="H566" s="17"/>
      <c r="I566" s="17"/>
      <c r="J566" s="35">
        <f t="shared" si="17"/>
        <v>14745</v>
      </c>
      <c r="K566" s="20"/>
      <c r="L566" s="7"/>
    </row>
    <row r="567" spans="1:12" s="9" customFormat="1" ht="18.75" x14ac:dyDescent="0.3">
      <c r="A567" s="19"/>
      <c r="B567" s="17"/>
      <c r="C567" s="17"/>
      <c r="D567" s="17" t="e">
        <f t="shared" si="16"/>
        <v>#REF!</v>
      </c>
      <c r="E567" s="18"/>
      <c r="F567" s="7"/>
      <c r="G567" s="19"/>
      <c r="H567" s="17"/>
      <c r="I567" s="17"/>
      <c r="J567" s="35">
        <f t="shared" si="17"/>
        <v>14745</v>
      </c>
      <c r="K567" s="20"/>
      <c r="L567" s="7"/>
    </row>
    <row r="568" spans="1:12" s="9" customFormat="1" ht="18.75" x14ac:dyDescent="0.3">
      <c r="A568" s="19"/>
      <c r="B568" s="17"/>
      <c r="C568" s="17"/>
      <c r="D568" s="17" t="e">
        <f t="shared" si="16"/>
        <v>#REF!</v>
      </c>
      <c r="E568" s="18"/>
      <c r="F568" s="7"/>
      <c r="G568" s="19"/>
      <c r="H568" s="17"/>
      <c r="I568" s="17"/>
      <c r="J568" s="35">
        <f t="shared" si="17"/>
        <v>14745</v>
      </c>
      <c r="K568" s="20"/>
      <c r="L568" s="7"/>
    </row>
    <row r="569" spans="1:12" s="9" customFormat="1" ht="18.75" x14ac:dyDescent="0.3">
      <c r="A569" s="19"/>
      <c r="B569" s="17"/>
      <c r="C569" s="17"/>
      <c r="D569" s="17" t="e">
        <f t="shared" si="16"/>
        <v>#REF!</v>
      </c>
      <c r="E569" s="18"/>
      <c r="F569" s="7"/>
      <c r="G569" s="19"/>
      <c r="H569" s="17"/>
      <c r="I569" s="17"/>
      <c r="J569" s="35">
        <f t="shared" si="17"/>
        <v>14745</v>
      </c>
      <c r="K569" s="20"/>
      <c r="L569" s="7"/>
    </row>
    <row r="570" spans="1:12" s="9" customFormat="1" ht="18.75" x14ac:dyDescent="0.3">
      <c r="A570" s="19"/>
      <c r="B570" s="17"/>
      <c r="C570" s="17"/>
      <c r="D570" s="17" t="e">
        <f t="shared" si="16"/>
        <v>#REF!</v>
      </c>
      <c r="E570" s="18"/>
      <c r="F570" s="7"/>
      <c r="G570" s="19"/>
      <c r="H570" s="17"/>
      <c r="I570" s="17"/>
      <c r="J570" s="35">
        <f t="shared" si="17"/>
        <v>14745</v>
      </c>
      <c r="K570" s="20"/>
      <c r="L570" s="7"/>
    </row>
    <row r="571" spans="1:12" s="9" customFormat="1" ht="18.75" x14ac:dyDescent="0.3">
      <c r="A571" s="19"/>
      <c r="B571" s="17"/>
      <c r="C571" s="17"/>
      <c r="D571" s="17" t="e">
        <f t="shared" si="16"/>
        <v>#REF!</v>
      </c>
      <c r="E571" s="18"/>
      <c r="F571" s="7"/>
      <c r="G571" s="19"/>
      <c r="H571" s="17"/>
      <c r="I571" s="17"/>
      <c r="J571" s="35">
        <f t="shared" si="17"/>
        <v>14745</v>
      </c>
      <c r="K571" s="20"/>
      <c r="L571" s="7"/>
    </row>
    <row r="572" spans="1:12" s="9" customFormat="1" ht="18.75" x14ac:dyDescent="0.3">
      <c r="A572" s="19"/>
      <c r="B572" s="17"/>
      <c r="C572" s="17"/>
      <c r="D572" s="17" t="e">
        <f t="shared" si="16"/>
        <v>#REF!</v>
      </c>
      <c r="E572" s="18"/>
      <c r="F572" s="7"/>
      <c r="G572" s="19"/>
      <c r="H572" s="17"/>
      <c r="I572" s="17"/>
      <c r="J572" s="35">
        <f t="shared" si="17"/>
        <v>14745</v>
      </c>
      <c r="K572" s="20"/>
      <c r="L572" s="7"/>
    </row>
    <row r="573" spans="1:12" s="9" customFormat="1" ht="18.75" x14ac:dyDescent="0.3">
      <c r="A573" s="19"/>
      <c r="B573" s="17"/>
      <c r="C573" s="17"/>
      <c r="D573" s="17" t="e">
        <f t="shared" si="16"/>
        <v>#REF!</v>
      </c>
      <c r="E573" s="18"/>
      <c r="F573" s="7"/>
      <c r="G573" s="19"/>
      <c r="H573" s="17"/>
      <c r="I573" s="17"/>
      <c r="J573" s="35">
        <f t="shared" si="17"/>
        <v>14745</v>
      </c>
      <c r="K573" s="20"/>
      <c r="L573" s="7"/>
    </row>
    <row r="574" spans="1:12" s="9" customFormat="1" ht="18.75" x14ac:dyDescent="0.3">
      <c r="A574" s="19"/>
      <c r="B574" s="17"/>
      <c r="C574" s="17"/>
      <c r="D574" s="17" t="e">
        <f t="shared" si="16"/>
        <v>#REF!</v>
      </c>
      <c r="E574" s="18"/>
      <c r="F574" s="7"/>
      <c r="G574" s="19"/>
      <c r="H574" s="116"/>
      <c r="I574" s="116"/>
      <c r="J574" s="35">
        <f t="shared" si="17"/>
        <v>14745</v>
      </c>
      <c r="K574" s="21"/>
      <c r="L574" s="7"/>
    </row>
    <row r="575" spans="1:12" s="9" customFormat="1" ht="18.75" x14ac:dyDescent="0.3">
      <c r="A575" s="19"/>
      <c r="B575" s="17"/>
      <c r="C575" s="17"/>
      <c r="D575" s="17" t="e">
        <f t="shared" si="16"/>
        <v>#REF!</v>
      </c>
      <c r="E575" s="18"/>
      <c r="F575" s="7"/>
      <c r="G575" s="22"/>
      <c r="H575" s="116"/>
      <c r="I575" s="116"/>
      <c r="J575" s="35">
        <f t="shared" si="17"/>
        <v>14745</v>
      </c>
      <c r="K575" s="21"/>
      <c r="L575" s="7"/>
    </row>
    <row r="576" spans="1:12" s="9" customFormat="1" ht="18.75" x14ac:dyDescent="0.3">
      <c r="A576" s="19"/>
      <c r="B576" s="17"/>
      <c r="C576" s="17"/>
      <c r="D576" s="17" t="e">
        <f t="shared" si="16"/>
        <v>#REF!</v>
      </c>
      <c r="E576" s="18"/>
      <c r="F576" s="7"/>
      <c r="G576" s="22"/>
      <c r="H576" s="116"/>
      <c r="I576" s="116"/>
      <c r="J576" s="35">
        <f t="shared" si="17"/>
        <v>14745</v>
      </c>
      <c r="K576" s="21"/>
      <c r="L576" s="7"/>
    </row>
    <row r="577" spans="1:12" s="9" customFormat="1" ht="18.75" x14ac:dyDescent="0.3">
      <c r="A577" s="19"/>
      <c r="B577" s="17"/>
      <c r="C577" s="17"/>
      <c r="D577" s="17" t="e">
        <f t="shared" si="16"/>
        <v>#REF!</v>
      </c>
      <c r="E577" s="18"/>
      <c r="F577" s="7"/>
      <c r="G577" s="22"/>
      <c r="H577" s="116"/>
      <c r="I577" s="116"/>
      <c r="J577" s="35">
        <f t="shared" si="17"/>
        <v>14745</v>
      </c>
      <c r="K577" s="21"/>
      <c r="L577" s="7"/>
    </row>
    <row r="578" spans="1:12" s="9" customFormat="1" ht="18.75" x14ac:dyDescent="0.3">
      <c r="A578" s="19"/>
      <c r="B578" s="17"/>
      <c r="C578" s="17"/>
      <c r="D578" s="17" t="e">
        <f t="shared" si="16"/>
        <v>#REF!</v>
      </c>
      <c r="E578" s="18"/>
      <c r="F578" s="7"/>
      <c r="G578" s="22"/>
      <c r="H578" s="116"/>
      <c r="I578" s="116"/>
      <c r="J578" s="35">
        <f t="shared" si="17"/>
        <v>14745</v>
      </c>
      <c r="K578" s="21"/>
      <c r="L578" s="7"/>
    </row>
    <row r="579" spans="1:12" s="9" customFormat="1" ht="18.75" x14ac:dyDescent="0.3">
      <c r="A579" s="19"/>
      <c r="B579" s="17"/>
      <c r="C579" s="17"/>
      <c r="D579" s="17" t="e">
        <f t="shared" si="16"/>
        <v>#REF!</v>
      </c>
      <c r="E579" s="18"/>
      <c r="F579" s="7"/>
      <c r="G579" s="22"/>
      <c r="H579" s="116"/>
      <c r="I579" s="116"/>
      <c r="J579" s="35">
        <f t="shared" si="17"/>
        <v>14745</v>
      </c>
      <c r="K579" s="21"/>
      <c r="L579" s="7"/>
    </row>
    <row r="580" spans="1:12" s="9" customFormat="1" ht="19.5" thickBot="1" x14ac:dyDescent="0.35">
      <c r="A580" s="19"/>
      <c r="B580" s="17"/>
      <c r="C580" s="17"/>
      <c r="D580" s="17" t="e">
        <f t="shared" si="16"/>
        <v>#REF!</v>
      </c>
      <c r="E580" s="18"/>
      <c r="F580" s="7"/>
      <c r="G580" s="22"/>
      <c r="H580" s="116"/>
      <c r="I580" s="116"/>
      <c r="J580" s="35">
        <f t="shared" si="17"/>
        <v>14745</v>
      </c>
      <c r="K580" s="21"/>
      <c r="L580" s="7"/>
    </row>
    <row r="581" spans="1:12" s="9" customFormat="1" ht="20.25" thickTop="1" thickBot="1" x14ac:dyDescent="0.35">
      <c r="A581" s="19"/>
      <c r="B581" s="17"/>
      <c r="C581" s="17"/>
      <c r="D581" s="17" t="e">
        <f t="shared" si="16"/>
        <v>#REF!</v>
      </c>
      <c r="E581" s="18"/>
      <c r="F581" s="7"/>
      <c r="G581" s="23" t="s">
        <v>9</v>
      </c>
      <c r="H581" s="117">
        <f>SUM(H6:H580)</f>
        <v>31130</v>
      </c>
      <c r="I581" s="117">
        <f>SUM(I6:I580)</f>
        <v>16385</v>
      </c>
      <c r="J581" s="37">
        <f>H581-I581</f>
        <v>14745</v>
      </c>
      <c r="K581" s="24"/>
      <c r="L581" s="7"/>
    </row>
    <row r="582" spans="1:12" s="9" customFormat="1" ht="19.5" thickBot="1" x14ac:dyDescent="0.35">
      <c r="A582" s="19"/>
      <c r="B582" s="17"/>
      <c r="C582" s="17"/>
      <c r="D582" s="17" t="e">
        <f t="shared" si="16"/>
        <v>#REF!</v>
      </c>
      <c r="E582" s="18"/>
      <c r="F582" s="7"/>
      <c r="G582" s="25" t="s">
        <v>7</v>
      </c>
      <c r="H582" s="118">
        <f>H581-I581</f>
        <v>14745</v>
      </c>
      <c r="I582" s="213"/>
      <c r="J582" s="214"/>
      <c r="K582" s="215"/>
      <c r="L582" s="7"/>
    </row>
    <row r="583" spans="1:12" s="9" customFormat="1" ht="18.75" x14ac:dyDescent="0.3">
      <c r="A583" s="19"/>
      <c r="B583" s="17"/>
      <c r="C583" s="17"/>
      <c r="D583" s="17" t="e">
        <f t="shared" ref="D583:D646" si="18">D582+B583-C583</f>
        <v>#REF!</v>
      </c>
      <c r="E583" s="18"/>
      <c r="F583" s="7"/>
      <c r="G583" s="7"/>
      <c r="H583" s="119"/>
      <c r="I583" s="119"/>
      <c r="J583" s="27"/>
      <c r="K583" s="28"/>
      <c r="L583" s="7"/>
    </row>
    <row r="584" spans="1:12" s="9" customFormat="1" ht="18.75" x14ac:dyDescent="0.3">
      <c r="A584" s="19"/>
      <c r="B584" s="17"/>
      <c r="C584" s="17"/>
      <c r="D584" s="17" t="e">
        <f t="shared" si="18"/>
        <v>#REF!</v>
      </c>
      <c r="E584" s="18"/>
      <c r="F584" s="7"/>
      <c r="G584" s="7"/>
      <c r="H584" s="120"/>
      <c r="I584" s="120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 t="e">
        <f t="shared" si="18"/>
        <v>#REF!</v>
      </c>
      <c r="E585" s="18"/>
      <c r="F585" s="7"/>
      <c r="G585" s="7"/>
      <c r="H585" s="120"/>
      <c r="I585" s="120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 t="e">
        <f t="shared" si="18"/>
        <v>#REF!</v>
      </c>
      <c r="E586" s="18"/>
      <c r="F586" s="7"/>
      <c r="G586" s="7"/>
      <c r="H586" s="120"/>
      <c r="I586" s="120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 t="e">
        <f t="shared" si="18"/>
        <v>#REF!</v>
      </c>
      <c r="E587" s="18"/>
      <c r="F587" s="7"/>
      <c r="G587" s="7"/>
      <c r="H587" s="120"/>
      <c r="I587" s="120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 t="e">
        <f t="shared" si="18"/>
        <v>#REF!</v>
      </c>
      <c r="E588" s="18"/>
      <c r="F588" s="7"/>
      <c r="G588" s="7"/>
      <c r="H588" s="120"/>
      <c r="I588" s="120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 t="e">
        <f t="shared" si="18"/>
        <v>#REF!</v>
      </c>
      <c r="E589" s="18"/>
      <c r="F589" s="7"/>
      <c r="G589" s="7"/>
      <c r="H589" s="120"/>
      <c r="I589" s="120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 t="e">
        <f t="shared" si="18"/>
        <v>#REF!</v>
      </c>
      <c r="E590" s="18"/>
      <c r="F590" s="7"/>
      <c r="G590" s="7"/>
      <c r="H590" s="120"/>
      <c r="I590" s="120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 t="e">
        <f t="shared" si="18"/>
        <v>#REF!</v>
      </c>
      <c r="E591" s="18"/>
      <c r="F591" s="7"/>
      <c r="G591" s="7"/>
      <c r="H591" s="120"/>
      <c r="I591" s="120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 t="e">
        <f t="shared" si="18"/>
        <v>#REF!</v>
      </c>
      <c r="E592" s="18"/>
      <c r="F592" s="7"/>
      <c r="G592" s="7"/>
      <c r="H592" s="120"/>
      <c r="I592" s="120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 t="e">
        <f t="shared" si="18"/>
        <v>#REF!</v>
      </c>
      <c r="E593" s="18"/>
      <c r="F593" s="7"/>
      <c r="G593" s="7"/>
      <c r="H593" s="120"/>
      <c r="I593" s="120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 t="e">
        <f t="shared" si="18"/>
        <v>#REF!</v>
      </c>
      <c r="E594" s="18"/>
      <c r="F594" s="7"/>
      <c r="G594" s="7"/>
      <c r="H594" s="120"/>
      <c r="I594" s="120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 t="e">
        <f t="shared" si="18"/>
        <v>#REF!</v>
      </c>
      <c r="E595" s="18"/>
      <c r="F595" s="7"/>
      <c r="G595" s="7"/>
      <c r="H595" s="120"/>
      <c r="I595" s="120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 t="e">
        <f t="shared" si="18"/>
        <v>#REF!</v>
      </c>
      <c r="E596" s="18"/>
      <c r="F596" s="7"/>
      <c r="G596" s="7"/>
      <c r="H596" s="120"/>
      <c r="I596" s="120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 t="e">
        <f t="shared" si="18"/>
        <v>#REF!</v>
      </c>
      <c r="E597" s="18"/>
      <c r="F597" s="7"/>
      <c r="G597" s="7"/>
      <c r="H597" s="120"/>
      <c r="I597" s="120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 t="e">
        <f t="shared" si="18"/>
        <v>#REF!</v>
      </c>
      <c r="E598" s="18"/>
      <c r="F598" s="7"/>
      <c r="G598" s="7"/>
      <c r="H598" s="120"/>
      <c r="I598" s="120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 t="e">
        <f t="shared" si="18"/>
        <v>#REF!</v>
      </c>
      <c r="E599" s="18"/>
      <c r="F599" s="7"/>
      <c r="G599" s="7"/>
      <c r="H599" s="120"/>
      <c r="I599" s="120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 t="e">
        <f t="shared" si="18"/>
        <v>#REF!</v>
      </c>
      <c r="E600" s="18"/>
      <c r="F600" s="7"/>
      <c r="G600" s="7"/>
      <c r="H600" s="120"/>
      <c r="I600" s="120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 t="e">
        <f t="shared" si="18"/>
        <v>#REF!</v>
      </c>
      <c r="E601" s="18"/>
      <c r="F601" s="7"/>
      <c r="G601" s="7"/>
      <c r="H601" s="120"/>
      <c r="I601" s="120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 t="e">
        <f t="shared" si="18"/>
        <v>#REF!</v>
      </c>
      <c r="E602" s="18"/>
      <c r="F602" s="7"/>
      <c r="G602" s="7"/>
      <c r="H602" s="120"/>
      <c r="I602" s="120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 t="e">
        <f t="shared" si="18"/>
        <v>#REF!</v>
      </c>
      <c r="E603" s="18"/>
      <c r="F603" s="7"/>
      <c r="G603" s="7"/>
      <c r="H603" s="120"/>
      <c r="I603" s="120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 t="e">
        <f t="shared" si="18"/>
        <v>#REF!</v>
      </c>
      <c r="E604" s="18"/>
      <c r="F604" s="7"/>
      <c r="G604" s="7"/>
      <c r="H604" s="120"/>
      <c r="I604" s="120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 t="e">
        <f t="shared" si="18"/>
        <v>#REF!</v>
      </c>
      <c r="E605" s="18"/>
      <c r="F605" s="7"/>
      <c r="G605" s="7"/>
      <c r="H605" s="120"/>
      <c r="I605" s="120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 t="e">
        <f t="shared" si="18"/>
        <v>#REF!</v>
      </c>
      <c r="E606" s="18"/>
      <c r="F606" s="7"/>
      <c r="G606" s="7"/>
      <c r="H606" s="120"/>
      <c r="I606" s="120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 t="e">
        <f t="shared" si="18"/>
        <v>#REF!</v>
      </c>
      <c r="E607" s="18"/>
      <c r="F607" s="7"/>
      <c r="G607" s="7"/>
      <c r="H607" s="120"/>
      <c r="I607" s="120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 t="e">
        <f t="shared" si="18"/>
        <v>#REF!</v>
      </c>
      <c r="E608" s="18"/>
      <c r="F608" s="7"/>
      <c r="G608" s="7"/>
      <c r="H608" s="120"/>
      <c r="I608" s="120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 t="e">
        <f t="shared" si="18"/>
        <v>#REF!</v>
      </c>
      <c r="E609" s="18"/>
      <c r="F609" s="7"/>
      <c r="G609" s="7"/>
      <c r="H609" s="120"/>
      <c r="I609" s="120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 t="e">
        <f t="shared" si="18"/>
        <v>#REF!</v>
      </c>
      <c r="E610" s="18"/>
      <c r="F610" s="7"/>
      <c r="G610" s="7"/>
      <c r="H610" s="120"/>
      <c r="I610" s="120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 t="e">
        <f t="shared" si="18"/>
        <v>#REF!</v>
      </c>
      <c r="E611" s="18"/>
      <c r="F611" s="7"/>
      <c r="G611" s="7"/>
      <c r="H611" s="120"/>
      <c r="I611" s="120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 t="e">
        <f t="shared" si="18"/>
        <v>#REF!</v>
      </c>
      <c r="E612" s="18"/>
      <c r="F612" s="7"/>
      <c r="G612" s="7"/>
      <c r="H612" s="120"/>
      <c r="I612" s="120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 t="e">
        <f t="shared" si="18"/>
        <v>#REF!</v>
      </c>
      <c r="E613" s="18"/>
      <c r="F613" s="7"/>
      <c r="G613" s="7"/>
      <c r="H613" s="120"/>
      <c r="I613" s="120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 t="e">
        <f t="shared" si="18"/>
        <v>#REF!</v>
      </c>
      <c r="E614" s="18"/>
      <c r="F614" s="7"/>
      <c r="G614" s="7"/>
      <c r="H614" s="120"/>
      <c r="I614" s="120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 t="e">
        <f t="shared" si="18"/>
        <v>#REF!</v>
      </c>
      <c r="E615" s="18"/>
      <c r="F615" s="7"/>
      <c r="G615" s="7"/>
      <c r="H615" s="120"/>
      <c r="I615" s="120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 t="e">
        <f t="shared" si="18"/>
        <v>#REF!</v>
      </c>
      <c r="E616" s="18"/>
      <c r="F616" s="7"/>
      <c r="G616" s="7"/>
      <c r="H616" s="120"/>
      <c r="I616" s="120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 t="e">
        <f t="shared" si="18"/>
        <v>#REF!</v>
      </c>
      <c r="E617" s="18"/>
      <c r="F617" s="7"/>
      <c r="G617" s="7"/>
      <c r="H617" s="120"/>
      <c r="I617" s="120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 t="e">
        <f t="shared" si="18"/>
        <v>#REF!</v>
      </c>
      <c r="E618" s="18"/>
      <c r="F618" s="7"/>
      <c r="G618" s="7"/>
      <c r="H618" s="120"/>
      <c r="I618" s="120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 t="e">
        <f t="shared" si="18"/>
        <v>#REF!</v>
      </c>
      <c r="E619" s="18"/>
      <c r="F619" s="7"/>
      <c r="G619" s="7"/>
      <c r="H619" s="120"/>
      <c r="I619" s="120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 t="e">
        <f t="shared" si="18"/>
        <v>#REF!</v>
      </c>
      <c r="E620" s="18"/>
      <c r="F620" s="7"/>
      <c r="G620" s="7"/>
      <c r="H620" s="120"/>
      <c r="I620" s="120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 t="e">
        <f t="shared" si="18"/>
        <v>#REF!</v>
      </c>
      <c r="E621" s="18"/>
      <c r="F621" s="7"/>
      <c r="G621" s="7"/>
      <c r="H621" s="120"/>
      <c r="I621" s="120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 t="e">
        <f t="shared" si="18"/>
        <v>#REF!</v>
      </c>
      <c r="E622" s="18"/>
      <c r="F622" s="7"/>
      <c r="G622" s="7"/>
      <c r="H622" s="120"/>
      <c r="I622" s="120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 t="e">
        <f t="shared" si="18"/>
        <v>#REF!</v>
      </c>
      <c r="E623" s="18"/>
      <c r="F623" s="7"/>
      <c r="G623" s="7"/>
      <c r="H623" s="120"/>
      <c r="I623" s="120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 t="e">
        <f t="shared" si="18"/>
        <v>#REF!</v>
      </c>
      <c r="E624" s="18"/>
      <c r="F624" s="7"/>
      <c r="G624" s="7"/>
      <c r="H624" s="120"/>
      <c r="I624" s="120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 t="e">
        <f t="shared" si="18"/>
        <v>#REF!</v>
      </c>
      <c r="E625" s="18"/>
      <c r="F625" s="7"/>
      <c r="G625" s="7"/>
      <c r="H625" s="120"/>
      <c r="I625" s="120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 t="e">
        <f t="shared" si="18"/>
        <v>#REF!</v>
      </c>
      <c r="E626" s="18"/>
      <c r="F626" s="7"/>
      <c r="G626" s="7"/>
      <c r="H626" s="120"/>
      <c r="I626" s="120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 t="e">
        <f t="shared" si="18"/>
        <v>#REF!</v>
      </c>
      <c r="E627" s="18"/>
      <c r="F627" s="7"/>
      <c r="G627" s="7"/>
      <c r="H627" s="120"/>
      <c r="I627" s="120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 t="e">
        <f t="shared" si="18"/>
        <v>#REF!</v>
      </c>
      <c r="E628" s="18"/>
      <c r="F628" s="7"/>
      <c r="G628" s="7"/>
      <c r="H628" s="120"/>
      <c r="I628" s="120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 t="e">
        <f t="shared" si="18"/>
        <v>#REF!</v>
      </c>
      <c r="E629" s="18"/>
      <c r="F629" s="7"/>
      <c r="G629" s="7"/>
      <c r="H629" s="120"/>
      <c r="I629" s="120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 t="e">
        <f t="shared" si="18"/>
        <v>#REF!</v>
      </c>
      <c r="E630" s="18"/>
      <c r="F630" s="7"/>
      <c r="G630" s="7"/>
      <c r="H630" s="120"/>
      <c r="I630" s="120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 t="e">
        <f t="shared" si="18"/>
        <v>#REF!</v>
      </c>
      <c r="E631" s="18"/>
      <c r="F631" s="7"/>
      <c r="G631" s="7"/>
      <c r="H631" s="120"/>
      <c r="I631" s="120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 t="e">
        <f t="shared" si="18"/>
        <v>#REF!</v>
      </c>
      <c r="E632" s="18"/>
      <c r="F632" s="7"/>
      <c r="G632" s="7"/>
      <c r="H632" s="120"/>
      <c r="I632" s="120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 t="e">
        <f t="shared" si="18"/>
        <v>#REF!</v>
      </c>
      <c r="E633" s="18"/>
      <c r="F633" s="7"/>
      <c r="G633" s="7"/>
      <c r="H633" s="120"/>
      <c r="I633" s="120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 t="e">
        <f t="shared" si="18"/>
        <v>#REF!</v>
      </c>
      <c r="E634" s="18"/>
      <c r="F634" s="7"/>
      <c r="G634" s="7"/>
      <c r="H634" s="120"/>
      <c r="I634" s="120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 t="e">
        <f t="shared" si="18"/>
        <v>#REF!</v>
      </c>
      <c r="E635" s="18"/>
      <c r="F635" s="7"/>
      <c r="G635" s="7"/>
      <c r="H635" s="120"/>
      <c r="I635" s="120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 t="e">
        <f t="shared" si="18"/>
        <v>#REF!</v>
      </c>
      <c r="E636" s="18"/>
      <c r="F636" s="7"/>
      <c r="G636" s="7"/>
      <c r="H636" s="120"/>
      <c r="I636" s="120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 t="e">
        <f t="shared" si="18"/>
        <v>#REF!</v>
      </c>
      <c r="E637" s="18"/>
      <c r="F637" s="7"/>
      <c r="G637" s="7"/>
      <c r="H637" s="120"/>
      <c r="I637" s="120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 t="e">
        <f t="shared" si="18"/>
        <v>#REF!</v>
      </c>
      <c r="E638" s="18"/>
      <c r="F638" s="7"/>
      <c r="G638" s="7"/>
      <c r="H638" s="120"/>
      <c r="I638" s="120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 t="e">
        <f t="shared" si="18"/>
        <v>#REF!</v>
      </c>
      <c r="E639" s="18"/>
      <c r="F639" s="7"/>
      <c r="G639" s="7"/>
      <c r="H639" s="120"/>
      <c r="I639" s="120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 t="e">
        <f t="shared" si="18"/>
        <v>#REF!</v>
      </c>
      <c r="E640" s="18"/>
      <c r="F640" s="7"/>
      <c r="G640" s="7"/>
      <c r="H640" s="120"/>
      <c r="I640" s="120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 t="e">
        <f t="shared" si="18"/>
        <v>#REF!</v>
      </c>
      <c r="E641" s="18"/>
      <c r="F641" s="7"/>
      <c r="G641" s="7"/>
      <c r="H641" s="120"/>
      <c r="I641" s="120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 t="e">
        <f t="shared" si="18"/>
        <v>#REF!</v>
      </c>
      <c r="E642" s="18"/>
      <c r="F642" s="7"/>
      <c r="G642" s="7"/>
      <c r="H642" s="120"/>
      <c r="I642" s="120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 t="e">
        <f t="shared" si="18"/>
        <v>#REF!</v>
      </c>
      <c r="E643" s="18"/>
      <c r="F643" s="7"/>
      <c r="G643" s="7"/>
      <c r="H643" s="120"/>
      <c r="I643" s="120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 t="e">
        <f t="shared" si="18"/>
        <v>#REF!</v>
      </c>
      <c r="E644" s="18"/>
      <c r="F644" s="7"/>
      <c r="G644" s="7"/>
      <c r="H644" s="120"/>
      <c r="I644" s="120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 t="e">
        <f t="shared" si="18"/>
        <v>#REF!</v>
      </c>
      <c r="E645" s="18"/>
      <c r="F645" s="7"/>
      <c r="G645" s="7"/>
      <c r="H645" s="120"/>
      <c r="I645" s="120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 t="e">
        <f t="shared" si="18"/>
        <v>#REF!</v>
      </c>
      <c r="E646" s="18"/>
      <c r="F646" s="7"/>
      <c r="G646" s="7"/>
      <c r="H646" s="120"/>
      <c r="I646" s="120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 t="e">
        <f t="shared" ref="D647:D710" si="19">D646+B647-C647</f>
        <v>#REF!</v>
      </c>
      <c r="E647" s="18"/>
      <c r="F647" s="7"/>
      <c r="G647" s="7"/>
      <c r="H647" s="120"/>
      <c r="I647" s="120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 t="e">
        <f t="shared" si="19"/>
        <v>#REF!</v>
      </c>
      <c r="E648" s="18"/>
      <c r="F648" s="7"/>
      <c r="G648" s="7"/>
      <c r="H648" s="120"/>
      <c r="I648" s="120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 t="e">
        <f t="shared" si="19"/>
        <v>#REF!</v>
      </c>
      <c r="E649" s="18"/>
      <c r="F649" s="7"/>
      <c r="G649" s="7"/>
      <c r="H649" s="120"/>
      <c r="I649" s="120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 t="e">
        <f t="shared" si="19"/>
        <v>#REF!</v>
      </c>
      <c r="E650" s="18"/>
      <c r="F650" s="7"/>
      <c r="G650" s="7"/>
      <c r="H650" s="120"/>
      <c r="I650" s="120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 t="e">
        <f t="shared" si="19"/>
        <v>#REF!</v>
      </c>
      <c r="E651" s="18"/>
      <c r="F651" s="7"/>
      <c r="G651" s="7"/>
      <c r="H651" s="120"/>
      <c r="I651" s="120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 t="e">
        <f t="shared" si="19"/>
        <v>#REF!</v>
      </c>
      <c r="E652" s="18"/>
      <c r="F652" s="7"/>
      <c r="G652" s="7"/>
      <c r="H652" s="120"/>
      <c r="I652" s="120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 t="e">
        <f t="shared" si="19"/>
        <v>#REF!</v>
      </c>
      <c r="E653" s="18"/>
      <c r="F653" s="7"/>
      <c r="G653" s="7"/>
      <c r="H653" s="120"/>
      <c r="I653" s="120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 t="e">
        <f t="shared" si="19"/>
        <v>#REF!</v>
      </c>
      <c r="E654" s="18"/>
      <c r="F654" s="7"/>
      <c r="G654" s="7"/>
      <c r="H654" s="120"/>
      <c r="I654" s="120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 t="e">
        <f t="shared" si="19"/>
        <v>#REF!</v>
      </c>
      <c r="E655" s="18"/>
      <c r="F655" s="7"/>
      <c r="G655" s="7"/>
      <c r="H655" s="120"/>
      <c r="I655" s="120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 t="e">
        <f t="shared" si="19"/>
        <v>#REF!</v>
      </c>
      <c r="E656" s="18"/>
      <c r="F656" s="7"/>
      <c r="G656" s="7"/>
      <c r="H656" s="120"/>
      <c r="I656" s="120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 t="e">
        <f t="shared" si="19"/>
        <v>#REF!</v>
      </c>
      <c r="E657" s="18"/>
      <c r="F657" s="7"/>
      <c r="G657" s="7"/>
      <c r="H657" s="120"/>
      <c r="I657" s="120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 t="e">
        <f t="shared" si="19"/>
        <v>#REF!</v>
      </c>
      <c r="E658" s="18"/>
      <c r="F658" s="7"/>
      <c r="G658" s="7"/>
      <c r="H658" s="120"/>
      <c r="I658" s="120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 t="e">
        <f t="shared" si="19"/>
        <v>#REF!</v>
      </c>
      <c r="E659" s="18"/>
      <c r="F659" s="7"/>
      <c r="G659" s="7"/>
      <c r="H659" s="120"/>
      <c r="I659" s="120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 t="e">
        <f t="shared" si="19"/>
        <v>#REF!</v>
      </c>
      <c r="E660" s="18"/>
      <c r="F660" s="7"/>
      <c r="G660" s="7"/>
      <c r="H660" s="120"/>
      <c r="I660" s="120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 t="e">
        <f t="shared" si="19"/>
        <v>#REF!</v>
      </c>
      <c r="E661" s="18"/>
      <c r="F661" s="7"/>
      <c r="G661" s="7"/>
      <c r="H661" s="120"/>
      <c r="I661" s="120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 t="e">
        <f t="shared" si="19"/>
        <v>#REF!</v>
      </c>
      <c r="E662" s="18"/>
      <c r="F662" s="7"/>
      <c r="G662" s="7"/>
      <c r="H662" s="120"/>
      <c r="I662" s="120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 t="e">
        <f t="shared" si="19"/>
        <v>#REF!</v>
      </c>
      <c r="E663" s="18"/>
      <c r="F663" s="7"/>
      <c r="G663" s="7"/>
      <c r="H663" s="120"/>
      <c r="I663" s="120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 t="e">
        <f t="shared" si="19"/>
        <v>#REF!</v>
      </c>
      <c r="E664" s="18"/>
      <c r="F664" s="7"/>
      <c r="G664" s="7"/>
      <c r="H664" s="120"/>
      <c r="I664" s="120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 t="e">
        <f t="shared" si="19"/>
        <v>#REF!</v>
      </c>
      <c r="E665" s="18"/>
      <c r="F665" s="7"/>
      <c r="G665" s="7"/>
      <c r="H665" s="120"/>
      <c r="I665" s="120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 t="e">
        <f t="shared" si="19"/>
        <v>#REF!</v>
      </c>
      <c r="E666" s="18"/>
      <c r="F666" s="7"/>
      <c r="G666" s="7"/>
      <c r="H666" s="120"/>
      <c r="I666" s="120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 t="e">
        <f t="shared" si="19"/>
        <v>#REF!</v>
      </c>
      <c r="E667" s="18"/>
      <c r="F667" s="7"/>
      <c r="G667" s="7"/>
      <c r="H667" s="120"/>
      <c r="I667" s="120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 t="e">
        <f t="shared" si="19"/>
        <v>#REF!</v>
      </c>
      <c r="E668" s="18"/>
      <c r="F668" s="7"/>
      <c r="G668" s="7"/>
      <c r="H668" s="120"/>
      <c r="I668" s="120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 t="e">
        <f t="shared" si="19"/>
        <v>#REF!</v>
      </c>
      <c r="E669" s="18"/>
      <c r="F669" s="7"/>
      <c r="G669" s="7"/>
      <c r="H669" s="120"/>
      <c r="I669" s="120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 t="e">
        <f t="shared" si="19"/>
        <v>#REF!</v>
      </c>
      <c r="E670" s="18"/>
      <c r="F670" s="7"/>
      <c r="G670" s="7"/>
      <c r="H670" s="120"/>
      <c r="I670" s="120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 t="e">
        <f t="shared" si="19"/>
        <v>#REF!</v>
      </c>
      <c r="E671" s="18"/>
      <c r="F671" s="7"/>
      <c r="G671" s="7"/>
      <c r="H671" s="120"/>
      <c r="I671" s="120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 t="e">
        <f t="shared" si="19"/>
        <v>#REF!</v>
      </c>
      <c r="E672" s="18"/>
      <c r="F672" s="7"/>
      <c r="G672" s="7"/>
      <c r="H672" s="120"/>
      <c r="I672" s="120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 t="e">
        <f t="shared" si="19"/>
        <v>#REF!</v>
      </c>
      <c r="E673" s="18"/>
      <c r="F673" s="7"/>
      <c r="G673" s="7"/>
      <c r="H673" s="120"/>
      <c r="I673" s="120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 t="e">
        <f t="shared" si="19"/>
        <v>#REF!</v>
      </c>
      <c r="E674" s="18"/>
      <c r="F674" s="7"/>
      <c r="G674" s="7"/>
      <c r="H674" s="120"/>
      <c r="I674" s="120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 t="e">
        <f t="shared" si="19"/>
        <v>#REF!</v>
      </c>
      <c r="E675" s="18"/>
      <c r="F675" s="7"/>
      <c r="G675" s="7"/>
      <c r="H675" s="120"/>
      <c r="I675" s="120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 t="e">
        <f t="shared" si="19"/>
        <v>#REF!</v>
      </c>
      <c r="E676" s="18"/>
      <c r="F676" s="7"/>
      <c r="G676" s="7"/>
      <c r="H676" s="120"/>
      <c r="I676" s="120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 t="e">
        <f t="shared" si="19"/>
        <v>#REF!</v>
      </c>
      <c r="E677" s="18"/>
      <c r="F677" s="7"/>
      <c r="G677" s="7"/>
      <c r="H677" s="120"/>
      <c r="I677" s="120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 t="e">
        <f t="shared" si="19"/>
        <v>#REF!</v>
      </c>
      <c r="E678" s="18"/>
      <c r="F678" s="7"/>
      <c r="G678" s="7"/>
      <c r="H678" s="120"/>
      <c r="I678" s="120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 t="e">
        <f t="shared" si="19"/>
        <v>#REF!</v>
      </c>
      <c r="E679" s="18"/>
      <c r="F679" s="7"/>
      <c r="G679" s="7"/>
      <c r="H679" s="120"/>
      <c r="I679" s="120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 t="e">
        <f t="shared" si="19"/>
        <v>#REF!</v>
      </c>
      <c r="E680" s="18"/>
      <c r="F680" s="7"/>
      <c r="G680" s="7"/>
      <c r="H680" s="120"/>
      <c r="I680" s="120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 t="e">
        <f t="shared" si="19"/>
        <v>#REF!</v>
      </c>
      <c r="E681" s="18"/>
      <c r="F681" s="7"/>
      <c r="G681" s="7"/>
      <c r="H681" s="120"/>
      <c r="I681" s="120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 t="e">
        <f t="shared" si="19"/>
        <v>#REF!</v>
      </c>
      <c r="E682" s="18"/>
      <c r="F682" s="7"/>
      <c r="G682" s="7"/>
      <c r="H682" s="120"/>
      <c r="I682" s="120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 t="e">
        <f t="shared" si="19"/>
        <v>#REF!</v>
      </c>
      <c r="E683" s="18"/>
      <c r="F683" s="7"/>
      <c r="G683" s="7"/>
      <c r="H683" s="120"/>
      <c r="I683" s="120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 t="e">
        <f t="shared" si="19"/>
        <v>#REF!</v>
      </c>
      <c r="E684" s="18"/>
      <c r="F684" s="7"/>
      <c r="G684" s="7"/>
      <c r="H684" s="120"/>
      <c r="I684" s="120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 t="e">
        <f t="shared" si="19"/>
        <v>#REF!</v>
      </c>
      <c r="E685" s="18"/>
      <c r="F685" s="7"/>
      <c r="G685" s="7"/>
      <c r="H685" s="120"/>
      <c r="I685" s="120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 t="e">
        <f t="shared" si="19"/>
        <v>#REF!</v>
      </c>
      <c r="E686" s="18"/>
      <c r="F686" s="7"/>
      <c r="G686" s="7"/>
      <c r="H686" s="120"/>
      <c r="I686" s="120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 t="e">
        <f t="shared" si="19"/>
        <v>#REF!</v>
      </c>
      <c r="E687" s="18"/>
      <c r="F687" s="7"/>
      <c r="G687" s="7"/>
      <c r="H687" s="120"/>
      <c r="I687" s="120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 t="e">
        <f t="shared" si="19"/>
        <v>#REF!</v>
      </c>
      <c r="E688" s="18"/>
      <c r="F688" s="7"/>
      <c r="G688" s="7"/>
      <c r="H688" s="120"/>
      <c r="I688" s="120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 t="e">
        <f t="shared" si="19"/>
        <v>#REF!</v>
      </c>
      <c r="E689" s="18"/>
      <c r="F689" s="7"/>
      <c r="G689" s="7"/>
      <c r="H689" s="120"/>
      <c r="I689" s="120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 t="e">
        <f t="shared" si="19"/>
        <v>#REF!</v>
      </c>
      <c r="E690" s="18"/>
      <c r="F690" s="7"/>
      <c r="G690" s="7"/>
      <c r="H690" s="120"/>
      <c r="I690" s="120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 t="e">
        <f t="shared" si="19"/>
        <v>#REF!</v>
      </c>
      <c r="E691" s="18"/>
      <c r="F691" s="7"/>
      <c r="G691" s="7"/>
      <c r="H691" s="120"/>
      <c r="I691" s="120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 t="e">
        <f t="shared" si="19"/>
        <v>#REF!</v>
      </c>
      <c r="E692" s="18"/>
      <c r="F692" s="7"/>
      <c r="G692" s="7"/>
      <c r="H692" s="120"/>
      <c r="I692" s="120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 t="e">
        <f t="shared" si="19"/>
        <v>#REF!</v>
      </c>
      <c r="E693" s="18"/>
      <c r="F693" s="7"/>
      <c r="G693" s="7"/>
      <c r="H693" s="120"/>
      <c r="I693" s="120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 t="e">
        <f t="shared" si="19"/>
        <v>#REF!</v>
      </c>
      <c r="E694" s="18"/>
      <c r="F694" s="7"/>
      <c r="G694" s="7"/>
      <c r="H694" s="120"/>
      <c r="I694" s="120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 t="e">
        <f t="shared" si="19"/>
        <v>#REF!</v>
      </c>
      <c r="E695" s="18"/>
      <c r="F695" s="7"/>
      <c r="G695" s="7"/>
      <c r="H695" s="120"/>
      <c r="I695" s="120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 t="e">
        <f t="shared" si="19"/>
        <v>#REF!</v>
      </c>
      <c r="E696" s="18"/>
      <c r="F696" s="7"/>
      <c r="G696" s="7"/>
      <c r="H696" s="120"/>
      <c r="I696" s="120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 t="e">
        <f t="shared" si="19"/>
        <v>#REF!</v>
      </c>
      <c r="E697" s="18"/>
      <c r="F697" s="7"/>
      <c r="G697" s="7"/>
      <c r="H697" s="120"/>
      <c r="I697" s="120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 t="e">
        <f t="shared" si="19"/>
        <v>#REF!</v>
      </c>
      <c r="E698" s="18"/>
      <c r="F698" s="7"/>
      <c r="G698" s="7"/>
      <c r="H698" s="120"/>
      <c r="I698" s="120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 t="e">
        <f t="shared" si="19"/>
        <v>#REF!</v>
      </c>
      <c r="E699" s="18"/>
      <c r="F699" s="7"/>
      <c r="G699" s="7"/>
      <c r="H699" s="120"/>
      <c r="I699" s="120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 t="e">
        <f t="shared" si="19"/>
        <v>#REF!</v>
      </c>
      <c r="E700" s="18"/>
      <c r="F700" s="7"/>
      <c r="G700" s="7"/>
      <c r="H700" s="120"/>
      <c r="I700" s="120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 t="e">
        <f t="shared" si="19"/>
        <v>#REF!</v>
      </c>
      <c r="E701" s="18"/>
      <c r="F701" s="7"/>
      <c r="G701" s="7"/>
      <c r="H701" s="120"/>
      <c r="I701" s="120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 t="e">
        <f t="shared" si="19"/>
        <v>#REF!</v>
      </c>
      <c r="E702" s="18"/>
      <c r="F702" s="7"/>
      <c r="G702" s="7"/>
      <c r="H702" s="120"/>
      <c r="I702" s="120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 t="e">
        <f t="shared" si="19"/>
        <v>#REF!</v>
      </c>
      <c r="E703" s="18"/>
      <c r="F703" s="7"/>
      <c r="G703" s="7"/>
      <c r="H703" s="120"/>
      <c r="I703" s="120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 t="e">
        <f t="shared" si="19"/>
        <v>#REF!</v>
      </c>
      <c r="E704" s="18"/>
      <c r="F704" s="7"/>
      <c r="G704" s="7"/>
      <c r="H704" s="120"/>
      <c r="I704" s="120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 t="e">
        <f t="shared" si="19"/>
        <v>#REF!</v>
      </c>
      <c r="E705" s="18"/>
      <c r="F705" s="7"/>
      <c r="G705" s="7"/>
      <c r="H705" s="120"/>
      <c r="I705" s="120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 t="e">
        <f t="shared" si="19"/>
        <v>#REF!</v>
      </c>
      <c r="E706" s="18"/>
      <c r="F706" s="7"/>
      <c r="G706" s="7"/>
      <c r="H706" s="120"/>
      <c r="I706" s="120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 t="e">
        <f t="shared" si="19"/>
        <v>#REF!</v>
      </c>
      <c r="E707" s="18"/>
      <c r="F707" s="7"/>
      <c r="G707" s="7"/>
      <c r="H707" s="120"/>
      <c r="I707" s="120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 t="e">
        <f t="shared" si="19"/>
        <v>#REF!</v>
      </c>
      <c r="E708" s="18"/>
      <c r="F708" s="7"/>
      <c r="G708" s="7"/>
      <c r="H708" s="120"/>
      <c r="I708" s="120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 t="e">
        <f t="shared" si="19"/>
        <v>#REF!</v>
      </c>
      <c r="E709" s="18"/>
      <c r="F709" s="7"/>
      <c r="G709" s="7"/>
      <c r="H709" s="120"/>
      <c r="I709" s="120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 t="e">
        <f t="shared" si="19"/>
        <v>#REF!</v>
      </c>
      <c r="E710" s="18"/>
      <c r="F710" s="7"/>
      <c r="G710" s="7"/>
      <c r="H710" s="120"/>
      <c r="I710" s="120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 t="e">
        <f t="shared" ref="D711:D774" si="20">D710+B711-C711</f>
        <v>#REF!</v>
      </c>
      <c r="E711" s="18"/>
      <c r="F711" s="7"/>
      <c r="G711" s="7"/>
      <c r="H711" s="120"/>
      <c r="I711" s="120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 t="e">
        <f t="shared" si="20"/>
        <v>#REF!</v>
      </c>
      <c r="E712" s="18"/>
      <c r="F712" s="7"/>
      <c r="G712" s="7"/>
      <c r="H712" s="120"/>
      <c r="I712" s="120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 t="e">
        <f t="shared" si="20"/>
        <v>#REF!</v>
      </c>
      <c r="E713" s="18"/>
      <c r="F713" s="7"/>
      <c r="G713" s="7"/>
      <c r="H713" s="120"/>
      <c r="I713" s="120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 t="e">
        <f t="shared" si="20"/>
        <v>#REF!</v>
      </c>
      <c r="E714" s="18"/>
      <c r="F714" s="7"/>
      <c r="G714" s="7"/>
      <c r="H714" s="120"/>
      <c r="I714" s="120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 t="e">
        <f t="shared" si="20"/>
        <v>#REF!</v>
      </c>
      <c r="E715" s="18"/>
      <c r="F715" s="7"/>
      <c r="G715" s="7"/>
      <c r="H715" s="120"/>
      <c r="I715" s="120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 t="e">
        <f t="shared" si="20"/>
        <v>#REF!</v>
      </c>
      <c r="E716" s="18"/>
      <c r="F716" s="7"/>
      <c r="G716" s="7"/>
      <c r="H716" s="120"/>
      <c r="I716" s="120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 t="e">
        <f t="shared" si="20"/>
        <v>#REF!</v>
      </c>
      <c r="E717" s="18"/>
      <c r="F717" s="7"/>
      <c r="G717" s="7"/>
      <c r="H717" s="120"/>
      <c r="I717" s="120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 t="e">
        <f t="shared" si="20"/>
        <v>#REF!</v>
      </c>
      <c r="E718" s="18"/>
      <c r="F718" s="7"/>
      <c r="G718" s="7"/>
      <c r="H718" s="120"/>
      <c r="I718" s="120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 t="e">
        <f t="shared" si="20"/>
        <v>#REF!</v>
      </c>
      <c r="E719" s="18"/>
      <c r="F719" s="7"/>
      <c r="G719" s="7"/>
      <c r="H719" s="120"/>
      <c r="I719" s="120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 t="e">
        <f t="shared" si="20"/>
        <v>#REF!</v>
      </c>
      <c r="E720" s="18"/>
      <c r="F720" s="7"/>
      <c r="G720" s="7"/>
      <c r="H720" s="120"/>
      <c r="I720" s="120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 t="e">
        <f t="shared" si="20"/>
        <v>#REF!</v>
      </c>
      <c r="E721" s="18"/>
      <c r="F721" s="7"/>
      <c r="G721" s="7"/>
      <c r="H721" s="120"/>
      <c r="I721" s="120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 t="e">
        <f t="shared" si="20"/>
        <v>#REF!</v>
      </c>
      <c r="E722" s="18"/>
      <c r="F722" s="7"/>
      <c r="G722" s="7"/>
      <c r="H722" s="120"/>
      <c r="I722" s="120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 t="e">
        <f t="shared" si="20"/>
        <v>#REF!</v>
      </c>
      <c r="E723" s="18"/>
      <c r="F723" s="7"/>
      <c r="G723" s="7"/>
      <c r="H723" s="120"/>
      <c r="I723" s="120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 t="e">
        <f t="shared" si="20"/>
        <v>#REF!</v>
      </c>
      <c r="E724" s="18"/>
      <c r="F724" s="7"/>
      <c r="G724" s="7"/>
      <c r="H724" s="120"/>
      <c r="I724" s="120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 t="e">
        <f t="shared" si="20"/>
        <v>#REF!</v>
      </c>
      <c r="E725" s="18"/>
      <c r="F725" s="7"/>
      <c r="G725" s="7"/>
      <c r="H725" s="120"/>
      <c r="I725" s="120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 t="e">
        <f t="shared" si="20"/>
        <v>#REF!</v>
      </c>
      <c r="E726" s="18"/>
      <c r="F726" s="7"/>
      <c r="G726" s="7"/>
      <c r="H726" s="120"/>
      <c r="I726" s="120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 t="e">
        <f t="shared" si="20"/>
        <v>#REF!</v>
      </c>
      <c r="E727" s="18"/>
      <c r="F727" s="7"/>
      <c r="G727" s="7"/>
      <c r="H727" s="120"/>
      <c r="I727" s="120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 t="e">
        <f t="shared" si="20"/>
        <v>#REF!</v>
      </c>
      <c r="E728" s="18"/>
      <c r="F728" s="7"/>
      <c r="G728" s="7"/>
      <c r="H728" s="120"/>
      <c r="I728" s="120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 t="e">
        <f t="shared" si="20"/>
        <v>#REF!</v>
      </c>
      <c r="E729" s="18"/>
      <c r="F729" s="7"/>
      <c r="G729" s="7"/>
      <c r="H729" s="120"/>
      <c r="I729" s="120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 t="e">
        <f t="shared" si="20"/>
        <v>#REF!</v>
      </c>
      <c r="E730" s="18"/>
      <c r="F730" s="7"/>
      <c r="G730" s="7"/>
      <c r="H730" s="120"/>
      <c r="I730" s="120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 t="e">
        <f t="shared" si="20"/>
        <v>#REF!</v>
      </c>
      <c r="E731" s="18"/>
      <c r="F731" s="7"/>
      <c r="G731" s="7"/>
      <c r="H731" s="120"/>
      <c r="I731" s="120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 t="e">
        <f t="shared" si="20"/>
        <v>#REF!</v>
      </c>
      <c r="E732" s="18"/>
      <c r="F732" s="7"/>
      <c r="G732" s="7"/>
      <c r="H732" s="120"/>
      <c r="I732" s="120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 t="e">
        <f t="shared" si="20"/>
        <v>#REF!</v>
      </c>
      <c r="E733" s="18"/>
      <c r="F733" s="7"/>
      <c r="G733" s="7"/>
      <c r="H733" s="120"/>
      <c r="I733" s="120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 t="e">
        <f t="shared" si="20"/>
        <v>#REF!</v>
      </c>
      <c r="E734" s="18"/>
      <c r="F734" s="7"/>
      <c r="G734" s="7"/>
      <c r="H734" s="120"/>
      <c r="I734" s="120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 t="e">
        <f t="shared" si="20"/>
        <v>#REF!</v>
      </c>
      <c r="E735" s="18"/>
      <c r="F735" s="7"/>
      <c r="G735" s="7"/>
      <c r="H735" s="120"/>
      <c r="I735" s="120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 t="e">
        <f t="shared" si="20"/>
        <v>#REF!</v>
      </c>
      <c r="E736" s="18"/>
      <c r="F736" s="7"/>
      <c r="G736" s="7"/>
      <c r="H736" s="120"/>
      <c r="I736" s="120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 t="e">
        <f t="shared" si="20"/>
        <v>#REF!</v>
      </c>
      <c r="E737" s="18"/>
      <c r="F737" s="7"/>
      <c r="G737" s="7"/>
      <c r="H737" s="120"/>
      <c r="I737" s="120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 t="e">
        <f t="shared" si="20"/>
        <v>#REF!</v>
      </c>
      <c r="E738" s="18"/>
      <c r="F738" s="7"/>
      <c r="G738" s="7"/>
      <c r="H738" s="120"/>
      <c r="I738" s="120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 t="e">
        <f t="shared" si="20"/>
        <v>#REF!</v>
      </c>
      <c r="E739" s="18"/>
      <c r="F739" s="7"/>
      <c r="G739" s="7"/>
      <c r="H739" s="120"/>
      <c r="I739" s="120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 t="e">
        <f t="shared" si="20"/>
        <v>#REF!</v>
      </c>
      <c r="E740" s="18"/>
      <c r="F740" s="7"/>
      <c r="G740" s="7"/>
      <c r="H740" s="120"/>
      <c r="I740" s="120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 t="e">
        <f t="shared" si="20"/>
        <v>#REF!</v>
      </c>
      <c r="E741" s="18"/>
      <c r="F741" s="7"/>
      <c r="G741" s="7"/>
      <c r="H741" s="120"/>
      <c r="I741" s="120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 t="e">
        <f t="shared" si="20"/>
        <v>#REF!</v>
      </c>
      <c r="E742" s="18"/>
      <c r="F742" s="7"/>
      <c r="G742" s="7"/>
      <c r="H742" s="120"/>
      <c r="I742" s="120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 t="e">
        <f t="shared" si="20"/>
        <v>#REF!</v>
      </c>
      <c r="E743" s="18"/>
      <c r="F743" s="7"/>
      <c r="G743" s="7"/>
      <c r="H743" s="120"/>
      <c r="I743" s="120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 t="e">
        <f t="shared" si="20"/>
        <v>#REF!</v>
      </c>
      <c r="E744" s="18"/>
      <c r="F744" s="7"/>
      <c r="G744" s="7"/>
      <c r="H744" s="120"/>
      <c r="I744" s="120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 t="e">
        <f t="shared" si="20"/>
        <v>#REF!</v>
      </c>
      <c r="E745" s="18"/>
      <c r="F745" s="7"/>
      <c r="G745" s="7"/>
      <c r="H745" s="120"/>
      <c r="I745" s="120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 t="e">
        <f t="shared" si="20"/>
        <v>#REF!</v>
      </c>
      <c r="E746" s="18"/>
      <c r="F746" s="7"/>
      <c r="G746" s="7"/>
      <c r="H746" s="120"/>
      <c r="I746" s="120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 t="e">
        <f t="shared" si="20"/>
        <v>#REF!</v>
      </c>
      <c r="E747" s="18"/>
      <c r="F747" s="7"/>
      <c r="G747" s="7"/>
      <c r="H747" s="120"/>
      <c r="I747" s="120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 t="e">
        <f t="shared" si="20"/>
        <v>#REF!</v>
      </c>
      <c r="E748" s="18"/>
      <c r="F748" s="7"/>
      <c r="G748" s="7"/>
      <c r="H748" s="120"/>
      <c r="I748" s="120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 t="e">
        <f t="shared" si="20"/>
        <v>#REF!</v>
      </c>
      <c r="E749" s="18"/>
      <c r="F749" s="7"/>
      <c r="G749" s="7"/>
      <c r="H749" s="120"/>
      <c r="I749" s="120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 t="e">
        <f t="shared" si="20"/>
        <v>#REF!</v>
      </c>
      <c r="E750" s="18"/>
      <c r="F750" s="7"/>
      <c r="G750" s="7"/>
      <c r="H750" s="120"/>
      <c r="I750" s="120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 t="e">
        <f t="shared" si="20"/>
        <v>#REF!</v>
      </c>
      <c r="E751" s="18"/>
      <c r="F751" s="7"/>
      <c r="G751" s="7"/>
      <c r="H751" s="120"/>
      <c r="I751" s="120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 t="e">
        <f t="shared" si="20"/>
        <v>#REF!</v>
      </c>
      <c r="E752" s="18"/>
      <c r="F752" s="7"/>
      <c r="G752" s="7"/>
      <c r="H752" s="120"/>
      <c r="I752" s="120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 t="e">
        <f t="shared" si="20"/>
        <v>#REF!</v>
      </c>
      <c r="E753" s="18"/>
      <c r="F753" s="7"/>
      <c r="G753" s="7"/>
      <c r="H753" s="120"/>
      <c r="I753" s="120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 t="e">
        <f t="shared" si="20"/>
        <v>#REF!</v>
      </c>
      <c r="E754" s="18"/>
      <c r="F754" s="7"/>
      <c r="G754" s="7"/>
      <c r="H754" s="120"/>
      <c r="I754" s="120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 t="e">
        <f t="shared" si="20"/>
        <v>#REF!</v>
      </c>
      <c r="E755" s="18"/>
      <c r="F755" s="7"/>
      <c r="G755" s="7"/>
      <c r="H755" s="120"/>
      <c r="I755" s="120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 t="e">
        <f t="shared" si="20"/>
        <v>#REF!</v>
      </c>
      <c r="E756" s="18"/>
      <c r="F756" s="7"/>
      <c r="G756" s="7"/>
      <c r="H756" s="120"/>
      <c r="I756" s="120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 t="e">
        <f t="shared" si="20"/>
        <v>#REF!</v>
      </c>
      <c r="E757" s="18"/>
      <c r="F757" s="7"/>
      <c r="G757" s="7"/>
      <c r="H757" s="120"/>
      <c r="I757" s="120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 t="e">
        <f t="shared" si="20"/>
        <v>#REF!</v>
      </c>
      <c r="E758" s="18"/>
      <c r="F758" s="7"/>
      <c r="G758" s="7"/>
      <c r="H758" s="120"/>
      <c r="I758" s="120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 t="e">
        <f t="shared" si="20"/>
        <v>#REF!</v>
      </c>
      <c r="E759" s="18"/>
      <c r="F759" s="7"/>
      <c r="G759" s="7"/>
      <c r="H759" s="120"/>
      <c r="I759" s="120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 t="e">
        <f t="shared" si="20"/>
        <v>#REF!</v>
      </c>
      <c r="E760" s="18"/>
      <c r="F760" s="7"/>
      <c r="G760" s="7"/>
      <c r="H760" s="120"/>
      <c r="I760" s="120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 t="e">
        <f t="shared" si="20"/>
        <v>#REF!</v>
      </c>
      <c r="E761" s="18"/>
      <c r="F761" s="7"/>
      <c r="G761" s="7"/>
      <c r="H761" s="120"/>
      <c r="I761" s="120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 t="e">
        <f t="shared" si="20"/>
        <v>#REF!</v>
      </c>
      <c r="E762" s="18"/>
      <c r="F762" s="7"/>
      <c r="G762" s="7"/>
      <c r="H762" s="120"/>
      <c r="I762" s="120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 t="e">
        <f t="shared" si="20"/>
        <v>#REF!</v>
      </c>
      <c r="E763" s="18"/>
      <c r="F763" s="7"/>
      <c r="G763" s="7"/>
      <c r="H763" s="120"/>
      <c r="I763" s="120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 t="e">
        <f t="shared" si="20"/>
        <v>#REF!</v>
      </c>
      <c r="E764" s="18"/>
      <c r="F764" s="7"/>
      <c r="G764" s="7"/>
      <c r="H764" s="120"/>
      <c r="I764" s="120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 t="e">
        <f t="shared" si="20"/>
        <v>#REF!</v>
      </c>
      <c r="E765" s="18"/>
      <c r="F765" s="7"/>
      <c r="G765" s="7"/>
      <c r="H765" s="120"/>
      <c r="I765" s="120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 t="e">
        <f t="shared" si="20"/>
        <v>#REF!</v>
      </c>
      <c r="E766" s="18"/>
      <c r="F766" s="7"/>
      <c r="G766" s="7"/>
      <c r="H766" s="120"/>
      <c r="I766" s="120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 t="e">
        <f t="shared" si="20"/>
        <v>#REF!</v>
      </c>
      <c r="E767" s="18"/>
      <c r="F767" s="7"/>
      <c r="G767" s="7"/>
      <c r="H767" s="120"/>
      <c r="I767" s="120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 t="e">
        <f t="shared" si="20"/>
        <v>#REF!</v>
      </c>
      <c r="E768" s="18"/>
      <c r="F768" s="7"/>
      <c r="G768" s="7"/>
      <c r="H768" s="120"/>
      <c r="I768" s="120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 t="e">
        <f t="shared" si="20"/>
        <v>#REF!</v>
      </c>
      <c r="E769" s="18"/>
      <c r="F769" s="7"/>
      <c r="G769" s="7"/>
      <c r="H769" s="120"/>
      <c r="I769" s="120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 t="e">
        <f t="shared" si="20"/>
        <v>#REF!</v>
      </c>
      <c r="E770" s="18"/>
      <c r="F770" s="7"/>
      <c r="G770" s="7"/>
      <c r="H770" s="120"/>
      <c r="I770" s="120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 t="e">
        <f t="shared" si="20"/>
        <v>#REF!</v>
      </c>
      <c r="E771" s="18"/>
      <c r="F771" s="7"/>
      <c r="G771" s="7"/>
      <c r="H771" s="120"/>
      <c r="I771" s="120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 t="e">
        <f t="shared" si="20"/>
        <v>#REF!</v>
      </c>
      <c r="E772" s="18"/>
      <c r="F772" s="7"/>
      <c r="G772" s="7"/>
      <c r="H772" s="120"/>
      <c r="I772" s="120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 t="e">
        <f t="shared" si="20"/>
        <v>#REF!</v>
      </c>
      <c r="E773" s="18"/>
      <c r="F773" s="7"/>
      <c r="G773" s="7"/>
      <c r="H773" s="120"/>
      <c r="I773" s="120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 t="e">
        <f t="shared" si="20"/>
        <v>#REF!</v>
      </c>
      <c r="E774" s="18"/>
      <c r="F774" s="7"/>
      <c r="G774" s="7"/>
      <c r="H774" s="120"/>
      <c r="I774" s="120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 t="e">
        <f t="shared" ref="D775:D777" si="21">D774+B775-C775</f>
        <v>#REF!</v>
      </c>
      <c r="E775" s="18"/>
      <c r="F775" s="7"/>
      <c r="G775" s="7"/>
      <c r="H775" s="120"/>
      <c r="I775" s="120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 t="e">
        <f t="shared" si="21"/>
        <v>#REF!</v>
      </c>
      <c r="E776" s="18"/>
      <c r="F776" s="7"/>
      <c r="G776" s="7"/>
      <c r="H776" s="120"/>
      <c r="I776" s="120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 t="e">
        <f t="shared" si="21"/>
        <v>#REF!</v>
      </c>
      <c r="E777" s="18"/>
      <c r="F777" s="7"/>
      <c r="G777" s="7"/>
      <c r="H777" s="120"/>
      <c r="I777" s="120"/>
      <c r="J777" s="7"/>
      <c r="K777" s="7"/>
      <c r="L777" s="7"/>
    </row>
    <row r="778" spans="1:12" s="9" customFormat="1" ht="19.5" thickBot="1" x14ac:dyDescent="0.35">
      <c r="A778" s="19"/>
      <c r="B778" s="17"/>
      <c r="C778" s="17"/>
      <c r="D778" s="17" t="e">
        <f>D777+B778-C778</f>
        <v>#REF!</v>
      </c>
      <c r="E778" s="18"/>
      <c r="F778" s="7"/>
      <c r="G778" s="7"/>
      <c r="H778" s="120"/>
      <c r="I778" s="120"/>
      <c r="J778" s="7"/>
      <c r="K778" s="7"/>
      <c r="L778" s="7"/>
    </row>
    <row r="779" spans="1:12" ht="30" thickTop="1" thickBot="1" x14ac:dyDescent="0.5">
      <c r="A779" s="29" t="s">
        <v>9</v>
      </c>
      <c r="B779" s="30">
        <f>SUM(B6:B778)</f>
        <v>0</v>
      </c>
      <c r="C779" s="30">
        <f>SUM(C6:C778)</f>
        <v>0</v>
      </c>
      <c r="D779" s="30">
        <f>B779-C779</f>
        <v>0</v>
      </c>
      <c r="E779" s="31" t="s">
        <v>10</v>
      </c>
      <c r="F779" s="1"/>
      <c r="G779" s="1"/>
      <c r="H779" s="121"/>
      <c r="I779" s="121"/>
      <c r="J779" s="1"/>
      <c r="K779" s="1"/>
      <c r="L779" s="1"/>
    </row>
    <row r="780" spans="1:12" ht="29.25" thickBot="1" x14ac:dyDescent="0.5">
      <c r="A780" s="32" t="s">
        <v>7</v>
      </c>
      <c r="B780" s="33">
        <f>B779-C779</f>
        <v>0</v>
      </c>
      <c r="C780" s="204"/>
      <c r="D780" s="205"/>
      <c r="E780" s="206"/>
      <c r="F780" s="1"/>
      <c r="G780" s="1"/>
      <c r="H780" s="121"/>
      <c r="I780" s="121"/>
      <c r="J780" s="1"/>
      <c r="K780" s="1"/>
      <c r="L780" s="1"/>
    </row>
    <row r="781" spans="1:12" x14ac:dyDescent="0.45">
      <c r="J781" s="38">
        <f>H582</f>
        <v>14745</v>
      </c>
      <c r="K781" s="2" t="s">
        <v>7</v>
      </c>
    </row>
  </sheetData>
  <mergeCells count="7">
    <mergeCell ref="C780:E780"/>
    <mergeCell ref="A1:E1"/>
    <mergeCell ref="G1:K1"/>
    <mergeCell ref="A2:C2"/>
    <mergeCell ref="D2:E2"/>
    <mergeCell ref="G2:I2"/>
    <mergeCell ref="I582:K582"/>
  </mergeCell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1697-8AC5-43F7-BA44-30B9A872EA54}">
  <sheetPr>
    <tabColor theme="7" tint="0.39997558519241921"/>
  </sheetPr>
  <dimension ref="A1:S781"/>
  <sheetViews>
    <sheetView showGridLines="0" rightToLeft="1" topLeftCell="F1" zoomScaleNormal="100" workbookViewId="0">
      <pane ySplit="5" topLeftCell="A6" activePane="bottomLeft" state="frozen"/>
      <selection activeCell="F1" sqref="F1"/>
      <selection pane="bottomLeft" sqref="A1:E1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6.140625" style="46" customWidth="1"/>
    <col min="9" max="9" width="15.5703125" style="46" bestFit="1" customWidth="1"/>
    <col min="10" max="10" width="15.710937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تشغيلية</v>
      </c>
      <c r="E2" s="211"/>
      <c r="F2" s="1"/>
      <c r="G2" s="212" t="s">
        <v>1</v>
      </c>
      <c r="H2" s="212"/>
      <c r="I2" s="212"/>
      <c r="J2" s="3" t="s">
        <v>92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33</v>
      </c>
      <c r="I5" s="115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/>
      <c r="H6" s="15"/>
      <c r="I6" s="15"/>
      <c r="J6" s="34">
        <f>H6-I6</f>
        <v>0</v>
      </c>
      <c r="K6" s="18"/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/>
      <c r="H7" s="17"/>
      <c r="I7" s="17"/>
      <c r="J7" s="35">
        <f>J6+H7-I7</f>
        <v>0</v>
      </c>
      <c r="K7" s="20"/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17"/>
      <c r="I8" s="17"/>
      <c r="J8" s="35">
        <f t="shared" ref="J8:J71" si="1">J7+H8-I8</f>
        <v>0</v>
      </c>
      <c r="K8" s="20"/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17"/>
      <c r="I9" s="17"/>
      <c r="J9" s="35">
        <f t="shared" si="1"/>
        <v>0</v>
      </c>
      <c r="K9" s="20"/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/>
      <c r="H10" s="17"/>
      <c r="I10" s="17"/>
      <c r="J10" s="35">
        <f t="shared" si="1"/>
        <v>0</v>
      </c>
      <c r="K10" s="113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17"/>
      <c r="I11" s="17"/>
      <c r="J11" s="35">
        <f t="shared" si="1"/>
        <v>0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17"/>
      <c r="I12" s="17"/>
      <c r="J12" s="35">
        <f t="shared" si="1"/>
        <v>0</v>
      </c>
      <c r="K12" s="18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17"/>
      <c r="I13" s="17"/>
      <c r="J13" s="35">
        <f t="shared" si="1"/>
        <v>0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17"/>
      <c r="I14" s="17"/>
      <c r="J14" s="35">
        <f t="shared" si="1"/>
        <v>0</v>
      </c>
      <c r="K14" s="20"/>
      <c r="L14" s="7"/>
    </row>
    <row r="15" spans="1:12" s="9" customFormat="1" ht="18.75" x14ac:dyDescent="0.3">
      <c r="A15" s="19"/>
      <c r="B15" s="17"/>
      <c r="C15" s="17"/>
      <c r="D15" s="17"/>
      <c r="E15" s="18"/>
      <c r="F15" s="7"/>
      <c r="G15" s="19"/>
      <c r="H15" s="17"/>
      <c r="I15" s="17"/>
      <c r="J15" s="35">
        <f t="shared" si="1"/>
        <v>0</v>
      </c>
      <c r="K15" s="20"/>
      <c r="L15" s="7"/>
    </row>
    <row r="16" spans="1:12" s="9" customFormat="1" ht="18.75" x14ac:dyDescent="0.3">
      <c r="A16" s="19"/>
      <c r="B16" s="17"/>
      <c r="C16" s="17"/>
      <c r="D16" s="17"/>
      <c r="E16" s="18"/>
      <c r="F16" s="7"/>
      <c r="G16" s="19"/>
      <c r="H16" s="17"/>
      <c r="I16" s="17"/>
      <c r="J16" s="35">
        <f t="shared" si="1"/>
        <v>0</v>
      </c>
      <c r="K16" s="20"/>
      <c r="L16" s="7"/>
    </row>
    <row r="17" spans="1:19" s="9" customFormat="1" ht="18.75" x14ac:dyDescent="0.3">
      <c r="A17" s="19"/>
      <c r="B17" s="17"/>
      <c r="C17" s="17"/>
      <c r="D17" s="17">
        <f>D14+B17-C17</f>
        <v>0</v>
      </c>
      <c r="E17" s="18"/>
      <c r="F17" s="7"/>
      <c r="G17" s="19"/>
      <c r="H17" s="17"/>
      <c r="I17" s="17"/>
      <c r="J17" s="35">
        <f t="shared" si="1"/>
        <v>0</v>
      </c>
      <c r="K17" s="20"/>
      <c r="L17" s="7"/>
    </row>
    <row r="18" spans="1:19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17"/>
      <c r="I18" s="17"/>
      <c r="J18" s="35">
        <f t="shared" si="1"/>
        <v>0</v>
      </c>
      <c r="K18" s="20"/>
      <c r="L18" s="7"/>
      <c r="S18" s="133"/>
    </row>
    <row r="19" spans="1:19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17"/>
      <c r="I19" s="17"/>
      <c r="J19" s="35">
        <f t="shared" si="1"/>
        <v>0</v>
      </c>
      <c r="K19" s="20"/>
      <c r="L19" s="7"/>
      <c r="S19" s="133"/>
    </row>
    <row r="20" spans="1:19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17"/>
      <c r="I20" s="17"/>
      <c r="J20" s="35">
        <f t="shared" si="1"/>
        <v>0</v>
      </c>
      <c r="K20" s="20"/>
      <c r="L20" s="7"/>
      <c r="S20" s="133"/>
    </row>
    <row r="21" spans="1:19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17"/>
      <c r="I21" s="17"/>
      <c r="J21" s="35">
        <f t="shared" si="1"/>
        <v>0</v>
      </c>
      <c r="K21" s="20"/>
      <c r="L21" s="7"/>
      <c r="S21" s="133"/>
    </row>
    <row r="22" spans="1:19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17"/>
      <c r="I22" s="17"/>
      <c r="J22" s="35">
        <f t="shared" si="1"/>
        <v>0</v>
      </c>
      <c r="K22" s="20"/>
      <c r="L22" s="7"/>
    </row>
    <row r="23" spans="1:19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17"/>
      <c r="I23" s="17"/>
      <c r="J23" s="35">
        <f t="shared" si="1"/>
        <v>0</v>
      </c>
      <c r="K23" s="20"/>
      <c r="L23" s="7"/>
    </row>
    <row r="24" spans="1:19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17"/>
      <c r="I24" s="17"/>
      <c r="J24" s="35">
        <f t="shared" si="1"/>
        <v>0</v>
      </c>
      <c r="K24" s="20"/>
      <c r="L24" s="7"/>
    </row>
    <row r="25" spans="1:19" s="9" customFormat="1" ht="18.75" x14ac:dyDescent="0.3">
      <c r="A25" s="19"/>
      <c r="B25" s="17"/>
      <c r="C25" s="17"/>
      <c r="D25" s="17"/>
      <c r="E25" s="18"/>
      <c r="F25" s="7"/>
      <c r="G25" s="19"/>
      <c r="H25" s="17"/>
      <c r="I25" s="17"/>
      <c r="J25" s="35">
        <f t="shared" si="1"/>
        <v>0</v>
      </c>
      <c r="K25" s="20"/>
      <c r="L25" s="7"/>
    </row>
    <row r="26" spans="1:19" s="9" customFormat="1" ht="18.75" x14ac:dyDescent="0.3">
      <c r="A26" s="19"/>
      <c r="B26" s="17"/>
      <c r="C26" s="17"/>
      <c r="D26" s="17">
        <f>D24+B26-C26</f>
        <v>0</v>
      </c>
      <c r="E26" s="18"/>
      <c r="F26" s="7"/>
      <c r="G26" s="19"/>
      <c r="H26" s="17"/>
      <c r="I26" s="17"/>
      <c r="J26" s="35">
        <f t="shared" si="1"/>
        <v>0</v>
      </c>
      <c r="K26" s="20"/>
      <c r="L26" s="7"/>
    </row>
    <row r="27" spans="1:19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17"/>
      <c r="I27" s="17"/>
      <c r="J27" s="35">
        <f t="shared" si="1"/>
        <v>0</v>
      </c>
      <c r="K27" s="20"/>
      <c r="L27" s="7"/>
    </row>
    <row r="28" spans="1:19" s="9" customFormat="1" ht="18.75" x14ac:dyDescent="0.3">
      <c r="A28" s="19"/>
      <c r="B28" s="17"/>
      <c r="C28" s="17"/>
      <c r="D28" s="17"/>
      <c r="E28" s="18"/>
      <c r="F28" s="7"/>
      <c r="G28" s="19"/>
      <c r="H28" s="17"/>
      <c r="I28" s="17"/>
      <c r="J28" s="35">
        <f t="shared" si="1"/>
        <v>0</v>
      </c>
      <c r="K28" s="20"/>
      <c r="L28" s="7"/>
    </row>
    <row r="29" spans="1:19" s="9" customFormat="1" ht="18.75" x14ac:dyDescent="0.3">
      <c r="A29" s="19"/>
      <c r="B29" s="17"/>
      <c r="C29" s="17"/>
      <c r="D29" s="17">
        <f>D27+B29-C29</f>
        <v>0</v>
      </c>
      <c r="E29" s="18"/>
      <c r="F29" s="7"/>
      <c r="G29" s="19"/>
      <c r="H29" s="17"/>
      <c r="I29" s="17"/>
      <c r="J29" s="35">
        <f t="shared" si="1"/>
        <v>0</v>
      </c>
      <c r="K29" s="20"/>
      <c r="L29" s="7"/>
    </row>
    <row r="30" spans="1:19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17"/>
      <c r="I30" s="17"/>
      <c r="J30" s="35">
        <f t="shared" si="1"/>
        <v>0</v>
      </c>
      <c r="K30" s="20"/>
      <c r="L30" s="7"/>
    </row>
    <row r="31" spans="1:19" s="9" customFormat="1" ht="18.75" x14ac:dyDescent="0.3">
      <c r="A31" s="19"/>
      <c r="B31" s="17"/>
      <c r="C31" s="17"/>
      <c r="D31" s="17"/>
      <c r="E31" s="18"/>
      <c r="F31" s="7"/>
      <c r="G31" s="19"/>
      <c r="H31" s="17"/>
      <c r="I31" s="17"/>
      <c r="J31" s="35">
        <f t="shared" si="1"/>
        <v>0</v>
      </c>
      <c r="K31" s="20"/>
      <c r="L31" s="7"/>
    </row>
    <row r="32" spans="1:19" s="9" customFormat="1" ht="18.75" x14ac:dyDescent="0.3">
      <c r="A32" s="19"/>
      <c r="B32" s="17"/>
      <c r="C32" s="17"/>
      <c r="D32" s="17">
        <f>D30+B32-C32</f>
        <v>0</v>
      </c>
      <c r="E32" s="18"/>
      <c r="F32" s="7"/>
      <c r="G32" s="19"/>
      <c r="H32" s="17"/>
      <c r="I32" s="17"/>
      <c r="J32" s="35">
        <f t="shared" si="1"/>
        <v>0</v>
      </c>
      <c r="K32" s="20"/>
      <c r="L32" s="7"/>
    </row>
    <row r="33" spans="1:12" s="9" customFormat="1" ht="18.75" x14ac:dyDescent="0.3">
      <c r="A33" s="19"/>
      <c r="B33" s="17"/>
      <c r="C33" s="17"/>
      <c r="D33" s="17"/>
      <c r="E33" s="18"/>
      <c r="F33" s="7"/>
      <c r="G33" s="19"/>
      <c r="H33" s="17"/>
      <c r="I33" s="17"/>
      <c r="J33" s="35">
        <f t="shared" si="1"/>
        <v>0</v>
      </c>
      <c r="K33" s="20"/>
      <c r="L33" s="7"/>
    </row>
    <row r="34" spans="1:12" s="9" customFormat="1" ht="18.75" x14ac:dyDescent="0.3">
      <c r="A34" s="19"/>
      <c r="B34" s="17"/>
      <c r="C34" s="17"/>
      <c r="D34" s="17">
        <f>D32+B34-C34</f>
        <v>0</v>
      </c>
      <c r="E34" s="18"/>
      <c r="F34" s="7"/>
      <c r="G34" s="19"/>
      <c r="H34" s="17"/>
      <c r="I34" s="17"/>
      <c r="J34" s="35">
        <f t="shared" si="1"/>
        <v>0</v>
      </c>
      <c r="K34" s="20"/>
      <c r="L34" s="7"/>
    </row>
    <row r="35" spans="1:12" s="9" customFormat="1" ht="18.75" x14ac:dyDescent="0.3">
      <c r="A35" s="19"/>
      <c r="B35" s="17"/>
      <c r="C35" s="17"/>
      <c r="D35" s="17"/>
      <c r="E35" s="18"/>
      <c r="F35" s="7"/>
      <c r="G35" s="19"/>
      <c r="H35" s="17"/>
      <c r="I35" s="17"/>
      <c r="J35" s="35">
        <f t="shared" si="1"/>
        <v>0</v>
      </c>
      <c r="K35" s="20"/>
      <c r="L35" s="7"/>
    </row>
    <row r="36" spans="1:12" s="9" customFormat="1" ht="18.75" x14ac:dyDescent="0.3">
      <c r="A36" s="19"/>
      <c r="B36" s="17"/>
      <c r="C36" s="17"/>
      <c r="D36" s="17">
        <f>D34+B36-C36</f>
        <v>0</v>
      </c>
      <c r="E36" s="18"/>
      <c r="F36" s="7"/>
      <c r="G36" s="19"/>
      <c r="H36" s="17"/>
      <c r="I36" s="17"/>
      <c r="J36" s="35">
        <f t="shared" si="1"/>
        <v>0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17"/>
      <c r="I37" s="17"/>
      <c r="J37" s="35">
        <f t="shared" si="1"/>
        <v>0</v>
      </c>
      <c r="K37" s="20"/>
      <c r="L37" s="7"/>
    </row>
    <row r="38" spans="1:12" s="9" customFormat="1" ht="18.75" x14ac:dyDescent="0.3">
      <c r="A38" s="19"/>
      <c r="B38" s="17"/>
      <c r="C38" s="17"/>
      <c r="D38" s="17"/>
      <c r="E38" s="18"/>
      <c r="F38" s="7"/>
      <c r="G38" s="19"/>
      <c r="H38" s="17"/>
      <c r="I38" s="17"/>
      <c r="J38" s="35">
        <f t="shared" si="1"/>
        <v>0</v>
      </c>
      <c r="K38" s="20"/>
      <c r="L38" s="7"/>
    </row>
    <row r="39" spans="1:12" s="9" customFormat="1" ht="18.75" x14ac:dyDescent="0.3">
      <c r="A39" s="19"/>
      <c r="B39" s="17"/>
      <c r="C39" s="17"/>
      <c r="D39" s="17"/>
      <c r="E39" s="18"/>
      <c r="F39" s="7"/>
      <c r="G39" s="19"/>
      <c r="H39" s="17"/>
      <c r="I39" s="17"/>
      <c r="J39" s="35">
        <f t="shared" si="1"/>
        <v>0</v>
      </c>
      <c r="K39" s="20"/>
      <c r="L39" s="7"/>
    </row>
    <row r="40" spans="1:12" s="9" customFormat="1" ht="18.75" x14ac:dyDescent="0.3">
      <c r="A40" s="19"/>
      <c r="B40" s="17"/>
      <c r="C40" s="17"/>
      <c r="D40" s="17">
        <f>D37+B40-C40</f>
        <v>0</v>
      </c>
      <c r="E40" s="18"/>
      <c r="F40" s="7"/>
      <c r="G40" s="19"/>
      <c r="H40" s="17"/>
      <c r="I40" s="17"/>
      <c r="J40" s="35">
        <f t="shared" si="1"/>
        <v>0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46234</v>
      </c>
      <c r="H41" s="17"/>
      <c r="I41" s="17"/>
      <c r="J41" s="35">
        <f t="shared" si="1"/>
        <v>0</v>
      </c>
      <c r="K41" s="20"/>
      <c r="L41" s="7"/>
    </row>
    <row r="42" spans="1:12" s="9" customFormat="1" ht="18.75" x14ac:dyDescent="0.3">
      <c r="A42" s="19"/>
      <c r="B42" s="17"/>
      <c r="C42" s="17"/>
      <c r="D42" s="17"/>
      <c r="E42" s="18"/>
      <c r="F42" s="7"/>
      <c r="G42" s="19">
        <v>46238</v>
      </c>
      <c r="H42" s="17"/>
      <c r="I42" s="17"/>
      <c r="J42" s="35">
        <f t="shared" si="1"/>
        <v>0</v>
      </c>
      <c r="K42" s="20"/>
      <c r="L42" s="7"/>
    </row>
    <row r="43" spans="1:12" s="9" customFormat="1" ht="18.75" x14ac:dyDescent="0.3">
      <c r="A43" s="19"/>
      <c r="B43" s="17"/>
      <c r="C43" s="17"/>
      <c r="D43" s="17">
        <f>D41+B43-C43</f>
        <v>0</v>
      </c>
      <c r="E43" s="18"/>
      <c r="F43" s="7"/>
      <c r="G43" s="19">
        <v>46245</v>
      </c>
      <c r="H43" s="17"/>
      <c r="I43" s="17"/>
      <c r="J43" s="35">
        <f t="shared" si="1"/>
        <v>0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46245</v>
      </c>
      <c r="H44" s="17"/>
      <c r="I44" s="17"/>
      <c r="J44" s="35">
        <f t="shared" si="1"/>
        <v>0</v>
      </c>
      <c r="K44" s="20"/>
      <c r="L44" s="7"/>
    </row>
    <row r="45" spans="1:12" s="9" customFormat="1" ht="18.75" x14ac:dyDescent="0.3">
      <c r="A45" s="19"/>
      <c r="B45" s="17"/>
      <c r="C45" s="17"/>
      <c r="D45" s="17"/>
      <c r="E45" s="18"/>
      <c r="F45" s="7"/>
      <c r="G45" s="19">
        <v>46246</v>
      </c>
      <c r="H45" s="17"/>
      <c r="I45" s="17"/>
      <c r="J45" s="35">
        <f t="shared" si="1"/>
        <v>0</v>
      </c>
      <c r="K45" s="20"/>
      <c r="L45" s="7"/>
    </row>
    <row r="46" spans="1:12" s="9" customFormat="1" ht="18.75" x14ac:dyDescent="0.3">
      <c r="A46" s="19"/>
      <c r="B46" s="17"/>
      <c r="C46" s="17"/>
      <c r="D46" s="17"/>
      <c r="E46" s="18"/>
      <c r="F46" s="7"/>
      <c r="G46" s="19">
        <v>46248</v>
      </c>
      <c r="H46" s="17"/>
      <c r="I46" s="17"/>
      <c r="J46" s="35">
        <f t="shared" si="1"/>
        <v>0</v>
      </c>
      <c r="K46" s="20"/>
      <c r="L46" s="7"/>
    </row>
    <row r="47" spans="1:12" s="9" customFormat="1" ht="18.75" x14ac:dyDescent="0.3">
      <c r="A47" s="19"/>
      <c r="B47" s="17"/>
      <c r="C47" s="17"/>
      <c r="D47" s="17">
        <f>D44+B47-C47</f>
        <v>0</v>
      </c>
      <c r="E47" s="18"/>
      <c r="F47" s="7"/>
      <c r="G47" s="19"/>
      <c r="H47" s="17"/>
      <c r="I47" s="17"/>
      <c r="J47" s="35">
        <f t="shared" si="1"/>
        <v>0</v>
      </c>
      <c r="K47" s="20"/>
      <c r="L47" s="7"/>
    </row>
    <row r="48" spans="1:12" s="9" customFormat="1" ht="18.75" x14ac:dyDescent="0.3">
      <c r="A48" s="19"/>
      <c r="B48" s="17"/>
      <c r="C48" s="17"/>
      <c r="D48" s="17" t="e">
        <f>#REF!+B48-C48</f>
        <v>#REF!</v>
      </c>
      <c r="E48" s="18"/>
      <c r="F48" s="7"/>
      <c r="G48" s="19"/>
      <c r="H48" s="17"/>
      <c r="I48" s="17"/>
      <c r="J48" s="35">
        <f t="shared" si="1"/>
        <v>0</v>
      </c>
      <c r="K48" s="18"/>
      <c r="L48" s="7"/>
    </row>
    <row r="49" spans="1:12" s="9" customFormat="1" ht="18.75" x14ac:dyDescent="0.3">
      <c r="A49" s="19"/>
      <c r="B49" s="17"/>
      <c r="C49" s="17"/>
      <c r="D49" s="17" t="e">
        <f t="shared" si="0"/>
        <v>#REF!</v>
      </c>
      <c r="E49" s="18"/>
      <c r="F49" s="7"/>
      <c r="G49" s="19"/>
      <c r="H49" s="17"/>
      <c r="I49" s="17"/>
      <c r="J49" s="35">
        <f t="shared" si="1"/>
        <v>0</v>
      </c>
      <c r="K49" s="18"/>
      <c r="L49" s="7"/>
    </row>
    <row r="50" spans="1:12" s="9" customFormat="1" ht="18.75" x14ac:dyDescent="0.3">
      <c r="A50" s="19"/>
      <c r="B50" s="17"/>
      <c r="C50" s="17"/>
      <c r="D50" s="17" t="e">
        <f t="shared" si="0"/>
        <v>#REF!</v>
      </c>
      <c r="E50" s="18"/>
      <c r="F50" s="7"/>
      <c r="G50" s="19"/>
      <c r="H50" s="17"/>
      <c r="I50" s="17"/>
      <c r="J50" s="35">
        <f t="shared" si="1"/>
        <v>0</v>
      </c>
      <c r="K50" s="20"/>
      <c r="L50" s="7"/>
    </row>
    <row r="51" spans="1:12" s="9" customFormat="1" ht="18.75" x14ac:dyDescent="0.3">
      <c r="A51" s="19"/>
      <c r="B51" s="17"/>
      <c r="C51" s="17"/>
      <c r="D51" s="17" t="e">
        <f t="shared" si="0"/>
        <v>#REF!</v>
      </c>
      <c r="E51" s="18"/>
      <c r="F51" s="7"/>
      <c r="G51" s="19"/>
      <c r="H51" s="17"/>
      <c r="I51" s="17"/>
      <c r="J51" s="35">
        <f t="shared" si="1"/>
        <v>0</v>
      </c>
      <c r="K51" s="18"/>
      <c r="L51" s="7"/>
    </row>
    <row r="52" spans="1:12" s="9" customFormat="1" ht="18.75" x14ac:dyDescent="0.3">
      <c r="A52" s="19"/>
      <c r="B52" s="17"/>
      <c r="C52" s="17"/>
      <c r="D52" s="17" t="e">
        <f t="shared" si="0"/>
        <v>#REF!</v>
      </c>
      <c r="E52" s="18"/>
      <c r="F52" s="7"/>
      <c r="G52" s="19"/>
      <c r="H52" s="17"/>
      <c r="I52" s="17"/>
      <c r="J52" s="35">
        <f t="shared" si="1"/>
        <v>0</v>
      </c>
      <c r="K52" s="18"/>
      <c r="L52" s="7"/>
    </row>
    <row r="53" spans="1:12" s="9" customFormat="1" ht="18.75" x14ac:dyDescent="0.3">
      <c r="A53" s="19"/>
      <c r="B53" s="17"/>
      <c r="C53" s="17"/>
      <c r="D53" s="17" t="e">
        <f t="shared" si="0"/>
        <v>#REF!</v>
      </c>
      <c r="E53" s="18"/>
      <c r="F53" s="7"/>
      <c r="G53" s="19"/>
      <c r="H53" s="17"/>
      <c r="I53" s="17"/>
      <c r="J53" s="35">
        <f t="shared" si="1"/>
        <v>0</v>
      </c>
      <c r="K53" s="18"/>
      <c r="L53" s="7"/>
    </row>
    <row r="54" spans="1:12" s="9" customFormat="1" ht="18.75" x14ac:dyDescent="0.3">
      <c r="A54" s="19"/>
      <c r="B54" s="17"/>
      <c r="C54" s="17"/>
      <c r="D54" s="17"/>
      <c r="E54" s="18"/>
      <c r="F54" s="7"/>
      <c r="G54" s="19"/>
      <c r="H54" s="17"/>
      <c r="I54" s="17"/>
      <c r="J54" s="35">
        <f t="shared" si="1"/>
        <v>0</v>
      </c>
      <c r="K54" s="18"/>
      <c r="L54" s="7"/>
    </row>
    <row r="55" spans="1:12" s="9" customFormat="1" ht="18.75" x14ac:dyDescent="0.3">
      <c r="A55" s="19"/>
      <c r="B55" s="17"/>
      <c r="C55" s="17"/>
      <c r="D55" s="17" t="e">
        <f>D53+B55-C55</f>
        <v>#REF!</v>
      </c>
      <c r="E55" s="18"/>
      <c r="F55" s="7"/>
      <c r="G55" s="19"/>
      <c r="H55" s="17"/>
      <c r="I55" s="17"/>
      <c r="J55" s="35">
        <f t="shared" si="1"/>
        <v>0</v>
      </c>
      <c r="K55" s="20"/>
      <c r="L55" s="7"/>
    </row>
    <row r="56" spans="1:12" s="9" customFormat="1" ht="18.75" x14ac:dyDescent="0.3">
      <c r="A56" s="19"/>
      <c r="B56" s="17"/>
      <c r="C56" s="17"/>
      <c r="D56" s="17" t="e">
        <f t="shared" si="0"/>
        <v>#REF!</v>
      </c>
      <c r="E56" s="18"/>
      <c r="F56" s="7"/>
      <c r="G56" s="19"/>
      <c r="H56" s="17"/>
      <c r="I56" s="17"/>
      <c r="J56" s="35">
        <f t="shared" si="1"/>
        <v>0</v>
      </c>
      <c r="K56" s="20"/>
      <c r="L56" s="7"/>
    </row>
    <row r="57" spans="1:12" s="9" customFormat="1" ht="18.75" x14ac:dyDescent="0.3">
      <c r="A57" s="19"/>
      <c r="B57" s="17"/>
      <c r="C57" s="17"/>
      <c r="D57" s="17"/>
      <c r="E57" s="18"/>
      <c r="F57" s="7"/>
      <c r="G57" s="19"/>
      <c r="H57" s="17"/>
      <c r="I57" s="17"/>
      <c r="J57" s="35">
        <f t="shared" si="1"/>
        <v>0</v>
      </c>
      <c r="K57" s="20"/>
      <c r="L57" s="7"/>
    </row>
    <row r="58" spans="1:12" s="9" customFormat="1" ht="18.75" x14ac:dyDescent="0.3">
      <c r="A58" s="19"/>
      <c r="B58" s="17"/>
      <c r="C58" s="17"/>
      <c r="D58" s="17" t="e">
        <f>D56+B58-C58</f>
        <v>#REF!</v>
      </c>
      <c r="E58" s="18"/>
      <c r="F58" s="7"/>
      <c r="G58" s="19"/>
      <c r="H58" s="17"/>
      <c r="I58" s="17"/>
      <c r="J58" s="35">
        <f t="shared" si="1"/>
        <v>0</v>
      </c>
      <c r="K58" s="20"/>
      <c r="L58" s="7"/>
    </row>
    <row r="59" spans="1:12" s="9" customFormat="1" ht="18.75" x14ac:dyDescent="0.3">
      <c r="A59" s="19"/>
      <c r="B59" s="17"/>
      <c r="C59" s="17"/>
      <c r="D59" s="17" t="e">
        <f t="shared" si="0"/>
        <v>#REF!</v>
      </c>
      <c r="E59" s="18"/>
      <c r="F59" s="7"/>
      <c r="G59" s="19"/>
      <c r="H59" s="17"/>
      <c r="I59" s="17"/>
      <c r="J59" s="35">
        <f t="shared" si="1"/>
        <v>0</v>
      </c>
      <c r="K59" s="20"/>
      <c r="L59" s="7"/>
    </row>
    <row r="60" spans="1:12" s="9" customFormat="1" ht="18.75" x14ac:dyDescent="0.3">
      <c r="A60" s="19"/>
      <c r="B60" s="17"/>
      <c r="C60" s="17"/>
      <c r="D60" s="17" t="e">
        <f t="shared" si="0"/>
        <v>#REF!</v>
      </c>
      <c r="E60" s="18"/>
      <c r="F60" s="7"/>
      <c r="G60" s="19"/>
      <c r="H60" s="17"/>
      <c r="I60" s="17"/>
      <c r="J60" s="35">
        <f t="shared" si="1"/>
        <v>0</v>
      </c>
      <c r="K60" s="20"/>
      <c r="L60" s="7"/>
    </row>
    <row r="61" spans="1:12" s="9" customFormat="1" ht="18.75" x14ac:dyDescent="0.3">
      <c r="A61" s="19"/>
      <c r="B61" s="17"/>
      <c r="C61" s="17"/>
      <c r="D61" s="17" t="e">
        <f t="shared" si="0"/>
        <v>#REF!</v>
      </c>
      <c r="E61" s="18"/>
      <c r="F61" s="7"/>
      <c r="G61" s="19"/>
      <c r="H61" s="17"/>
      <c r="I61" s="17"/>
      <c r="J61" s="35">
        <f t="shared" si="1"/>
        <v>0</v>
      </c>
      <c r="K61" s="20"/>
      <c r="L61" s="7"/>
    </row>
    <row r="62" spans="1:12" s="9" customFormat="1" ht="18.75" x14ac:dyDescent="0.3">
      <c r="A62" s="19"/>
      <c r="B62" s="17"/>
      <c r="C62" s="17"/>
      <c r="D62" s="17" t="e">
        <f t="shared" si="0"/>
        <v>#REF!</v>
      </c>
      <c r="E62" s="18"/>
      <c r="F62" s="7"/>
      <c r="G62" s="19"/>
      <c r="H62" s="17"/>
      <c r="I62" s="17"/>
      <c r="J62" s="35">
        <f t="shared" si="1"/>
        <v>0</v>
      </c>
      <c r="K62" s="20"/>
      <c r="L62" s="7"/>
    </row>
    <row r="63" spans="1:12" s="9" customFormat="1" ht="18.75" x14ac:dyDescent="0.3">
      <c r="A63" s="19"/>
      <c r="B63" s="17"/>
      <c r="C63" s="17"/>
      <c r="D63" s="17" t="e">
        <f t="shared" si="0"/>
        <v>#REF!</v>
      </c>
      <c r="E63" s="18"/>
      <c r="F63" s="7"/>
      <c r="G63" s="19"/>
      <c r="H63" s="17"/>
      <c r="I63" s="17"/>
      <c r="J63" s="35">
        <f t="shared" si="1"/>
        <v>0</v>
      </c>
      <c r="K63" s="20"/>
      <c r="L63" s="7"/>
    </row>
    <row r="64" spans="1:12" s="9" customFormat="1" ht="18.75" x14ac:dyDescent="0.3">
      <c r="A64" s="19"/>
      <c r="B64" s="17"/>
      <c r="C64" s="17"/>
      <c r="D64" s="17" t="e">
        <f t="shared" si="0"/>
        <v>#REF!</v>
      </c>
      <c r="E64" s="18"/>
      <c r="F64" s="7"/>
      <c r="G64" s="19"/>
      <c r="H64" s="17"/>
      <c r="I64" s="17"/>
      <c r="J64" s="35">
        <f t="shared" si="1"/>
        <v>0</v>
      </c>
      <c r="K64" s="20"/>
      <c r="L64" s="7"/>
    </row>
    <row r="65" spans="1:12" s="9" customFormat="1" ht="18.75" x14ac:dyDescent="0.3">
      <c r="A65" s="19"/>
      <c r="B65" s="17"/>
      <c r="C65" s="17"/>
      <c r="D65" s="17" t="e">
        <f t="shared" si="0"/>
        <v>#REF!</v>
      </c>
      <c r="E65" s="18"/>
      <c r="F65" s="7"/>
      <c r="G65" s="19"/>
      <c r="H65" s="17"/>
      <c r="I65" s="17"/>
      <c r="J65" s="35">
        <f t="shared" si="1"/>
        <v>0</v>
      </c>
      <c r="K65" s="20"/>
      <c r="L65" s="7"/>
    </row>
    <row r="66" spans="1:12" s="9" customFormat="1" ht="18.75" x14ac:dyDescent="0.3">
      <c r="A66" s="19"/>
      <c r="B66" s="17"/>
      <c r="C66" s="17"/>
      <c r="D66" s="17" t="e">
        <f t="shared" si="0"/>
        <v>#REF!</v>
      </c>
      <c r="E66" s="18"/>
      <c r="F66" s="7"/>
      <c r="G66" s="19"/>
      <c r="H66" s="17"/>
      <c r="I66" s="17"/>
      <c r="J66" s="35">
        <f t="shared" si="1"/>
        <v>0</v>
      </c>
      <c r="K66" s="20"/>
      <c r="L66" s="7"/>
    </row>
    <row r="67" spans="1:12" s="9" customFormat="1" ht="18.75" x14ac:dyDescent="0.3">
      <c r="A67" s="19"/>
      <c r="B67" s="17"/>
      <c r="C67" s="17"/>
      <c r="D67" s="17" t="e">
        <f t="shared" si="0"/>
        <v>#REF!</v>
      </c>
      <c r="E67" s="18"/>
      <c r="F67" s="7"/>
      <c r="G67" s="19"/>
      <c r="H67" s="17"/>
      <c r="I67" s="17"/>
      <c r="J67" s="35">
        <f t="shared" si="1"/>
        <v>0</v>
      </c>
      <c r="K67" s="20"/>
      <c r="L67" s="7"/>
    </row>
    <row r="68" spans="1:12" s="9" customFormat="1" ht="18.75" x14ac:dyDescent="0.3">
      <c r="A68" s="19"/>
      <c r="B68" s="17"/>
      <c r="C68" s="17"/>
      <c r="D68" s="17" t="e">
        <f t="shared" si="0"/>
        <v>#REF!</v>
      </c>
      <c r="E68" s="18"/>
      <c r="F68" s="7"/>
      <c r="G68" s="19"/>
      <c r="H68" s="17"/>
      <c r="I68" s="17"/>
      <c r="J68" s="35">
        <f t="shared" si="1"/>
        <v>0</v>
      </c>
      <c r="K68" s="20"/>
      <c r="L68" s="7"/>
    </row>
    <row r="69" spans="1:12" s="9" customFormat="1" ht="18.75" x14ac:dyDescent="0.3">
      <c r="A69" s="19"/>
      <c r="B69" s="17"/>
      <c r="C69" s="17"/>
      <c r="D69" s="17" t="e">
        <f t="shared" si="0"/>
        <v>#REF!</v>
      </c>
      <c r="E69" s="18"/>
      <c r="F69" s="7"/>
      <c r="G69" s="19"/>
      <c r="H69" s="17"/>
      <c r="I69" s="17"/>
      <c r="J69" s="35">
        <f t="shared" si="1"/>
        <v>0</v>
      </c>
      <c r="K69" s="20"/>
      <c r="L69" s="7"/>
    </row>
    <row r="70" spans="1:12" s="9" customFormat="1" ht="18.75" x14ac:dyDescent="0.3">
      <c r="A70" s="19"/>
      <c r="B70" s="17"/>
      <c r="C70" s="17"/>
      <c r="D70" s="17" t="e">
        <f t="shared" si="0"/>
        <v>#REF!</v>
      </c>
      <c r="E70" s="18"/>
      <c r="F70" s="7"/>
      <c r="G70" s="19"/>
      <c r="H70" s="17"/>
      <c r="I70" s="17"/>
      <c r="J70" s="35">
        <f t="shared" si="1"/>
        <v>0</v>
      </c>
      <c r="K70" s="20"/>
      <c r="L70" s="7"/>
    </row>
    <row r="71" spans="1:12" s="9" customFormat="1" ht="18.75" x14ac:dyDescent="0.3">
      <c r="A71" s="19"/>
      <c r="B71" s="17"/>
      <c r="C71" s="17"/>
      <c r="D71" s="17" t="e">
        <f t="shared" ref="D71:D134" si="2">D70+B71-C71</f>
        <v>#REF!</v>
      </c>
      <c r="E71" s="18"/>
      <c r="F71" s="7"/>
      <c r="G71" s="19"/>
      <c r="H71" s="17"/>
      <c r="I71" s="17"/>
      <c r="J71" s="35">
        <f t="shared" si="1"/>
        <v>0</v>
      </c>
      <c r="K71" s="20"/>
      <c r="L71" s="7"/>
    </row>
    <row r="72" spans="1:12" s="9" customFormat="1" ht="18.75" x14ac:dyDescent="0.3">
      <c r="A72" s="19"/>
      <c r="B72" s="17"/>
      <c r="C72" s="17"/>
      <c r="D72" s="17" t="e">
        <f t="shared" si="2"/>
        <v>#REF!</v>
      </c>
      <c r="E72" s="18"/>
      <c r="F72" s="7"/>
      <c r="G72" s="19"/>
      <c r="H72" s="17"/>
      <c r="I72" s="17"/>
      <c r="J72" s="35">
        <f t="shared" ref="J72:J135" si="3">J71+H72-I72</f>
        <v>0</v>
      </c>
      <c r="K72" s="20"/>
      <c r="L72" s="7"/>
    </row>
    <row r="73" spans="1:12" s="9" customFormat="1" ht="18.75" x14ac:dyDescent="0.3">
      <c r="A73" s="19"/>
      <c r="B73" s="17"/>
      <c r="C73" s="17"/>
      <c r="D73" s="17" t="e">
        <f t="shared" si="2"/>
        <v>#REF!</v>
      </c>
      <c r="E73" s="18"/>
      <c r="F73" s="7"/>
      <c r="G73" s="19"/>
      <c r="H73" s="17"/>
      <c r="I73" s="17"/>
      <c r="J73" s="35">
        <f t="shared" si="3"/>
        <v>0</v>
      </c>
      <c r="K73" s="20"/>
      <c r="L73" s="7"/>
    </row>
    <row r="74" spans="1:12" s="9" customFormat="1" ht="18.75" x14ac:dyDescent="0.3">
      <c r="A74" s="19"/>
      <c r="B74" s="17"/>
      <c r="C74" s="17"/>
      <c r="D74" s="17" t="e">
        <f t="shared" si="2"/>
        <v>#REF!</v>
      </c>
      <c r="E74" s="18"/>
      <c r="F74" s="7"/>
      <c r="G74" s="19"/>
      <c r="H74" s="17"/>
      <c r="I74" s="17"/>
      <c r="J74" s="35">
        <f t="shared" si="3"/>
        <v>0</v>
      </c>
      <c r="K74" s="20"/>
      <c r="L74" s="7"/>
    </row>
    <row r="75" spans="1:12" s="9" customFormat="1" ht="18.75" x14ac:dyDescent="0.3">
      <c r="A75" s="19"/>
      <c r="B75" s="17"/>
      <c r="C75" s="17"/>
      <c r="D75" s="17" t="e">
        <f t="shared" si="2"/>
        <v>#REF!</v>
      </c>
      <c r="E75" s="18"/>
      <c r="F75" s="7"/>
      <c r="G75" s="19"/>
      <c r="H75" s="17"/>
      <c r="I75" s="17"/>
      <c r="J75" s="35">
        <f t="shared" si="3"/>
        <v>0</v>
      </c>
      <c r="K75" s="20"/>
      <c r="L75" s="7"/>
    </row>
    <row r="76" spans="1:12" s="9" customFormat="1" ht="18.75" x14ac:dyDescent="0.3">
      <c r="A76" s="19"/>
      <c r="B76" s="17"/>
      <c r="C76" s="17"/>
      <c r="D76" s="17" t="e">
        <f t="shared" si="2"/>
        <v>#REF!</v>
      </c>
      <c r="E76" s="18"/>
      <c r="F76" s="7"/>
      <c r="G76" s="19"/>
      <c r="H76" s="17"/>
      <c r="I76" s="17"/>
      <c r="J76" s="35">
        <f t="shared" si="3"/>
        <v>0</v>
      </c>
      <c r="K76" s="20"/>
      <c r="L76" s="7"/>
    </row>
    <row r="77" spans="1:12" s="9" customFormat="1" ht="18.75" x14ac:dyDescent="0.3">
      <c r="A77" s="19"/>
      <c r="B77" s="17"/>
      <c r="C77" s="17"/>
      <c r="D77" s="17" t="e">
        <f t="shared" si="2"/>
        <v>#REF!</v>
      </c>
      <c r="E77" s="18"/>
      <c r="F77" s="7"/>
      <c r="G77" s="19"/>
      <c r="H77" s="17"/>
      <c r="I77" s="17"/>
      <c r="J77" s="35">
        <f t="shared" si="3"/>
        <v>0</v>
      </c>
      <c r="K77" s="20"/>
      <c r="L77" s="7"/>
    </row>
    <row r="78" spans="1:12" s="9" customFormat="1" ht="18.75" x14ac:dyDescent="0.3">
      <c r="A78" s="19"/>
      <c r="B78" s="17"/>
      <c r="C78" s="17"/>
      <c r="D78" s="17" t="e">
        <f t="shared" si="2"/>
        <v>#REF!</v>
      </c>
      <c r="E78" s="18"/>
      <c r="F78" s="7"/>
      <c r="G78" s="19"/>
      <c r="H78" s="17"/>
      <c r="I78" s="17"/>
      <c r="J78" s="35">
        <f t="shared" si="3"/>
        <v>0</v>
      </c>
      <c r="K78" s="20"/>
      <c r="L78" s="7"/>
    </row>
    <row r="79" spans="1:12" s="9" customFormat="1" ht="18.75" x14ac:dyDescent="0.3">
      <c r="A79" s="19"/>
      <c r="B79" s="17"/>
      <c r="C79" s="17"/>
      <c r="D79" s="17" t="e">
        <f t="shared" si="2"/>
        <v>#REF!</v>
      </c>
      <c r="E79" s="18"/>
      <c r="F79" s="7"/>
      <c r="G79" s="19"/>
      <c r="H79" s="17"/>
      <c r="I79" s="17"/>
      <c r="J79" s="35">
        <f t="shared" si="3"/>
        <v>0</v>
      </c>
      <c r="K79" s="20"/>
      <c r="L79" s="7"/>
    </row>
    <row r="80" spans="1:12" s="9" customFormat="1" ht="18.75" x14ac:dyDescent="0.3">
      <c r="A80" s="19"/>
      <c r="B80" s="17"/>
      <c r="C80" s="17"/>
      <c r="D80" s="17" t="e">
        <f t="shared" si="2"/>
        <v>#REF!</v>
      </c>
      <c r="E80" s="18"/>
      <c r="F80" s="7"/>
      <c r="G80" s="19"/>
      <c r="H80" s="17"/>
      <c r="I80" s="17"/>
      <c r="J80" s="35">
        <f t="shared" si="3"/>
        <v>0</v>
      </c>
      <c r="K80" s="20"/>
      <c r="L80" s="7"/>
    </row>
    <row r="81" spans="1:12" s="9" customFormat="1" ht="18.75" x14ac:dyDescent="0.3">
      <c r="A81" s="19"/>
      <c r="B81" s="17"/>
      <c r="C81" s="17"/>
      <c r="D81" s="17" t="e">
        <f t="shared" si="2"/>
        <v>#REF!</v>
      </c>
      <c r="E81" s="18"/>
      <c r="F81" s="7"/>
      <c r="G81" s="19"/>
      <c r="H81" s="17"/>
      <c r="I81" s="17"/>
      <c r="J81" s="35">
        <f t="shared" si="3"/>
        <v>0</v>
      </c>
      <c r="K81" s="20"/>
      <c r="L81" s="7"/>
    </row>
    <row r="82" spans="1:12" s="9" customFormat="1" ht="18.75" x14ac:dyDescent="0.3">
      <c r="A82" s="19"/>
      <c r="B82" s="17"/>
      <c r="C82" s="17"/>
      <c r="D82" s="17" t="e">
        <f t="shared" si="2"/>
        <v>#REF!</v>
      </c>
      <c r="E82" s="18"/>
      <c r="F82" s="7"/>
      <c r="G82" s="19"/>
      <c r="H82" s="17"/>
      <c r="I82" s="17"/>
      <c r="J82" s="35">
        <f t="shared" si="3"/>
        <v>0</v>
      </c>
      <c r="K82" s="20"/>
      <c r="L82" s="7"/>
    </row>
    <row r="83" spans="1:12" s="9" customFormat="1" ht="18.75" x14ac:dyDescent="0.3">
      <c r="A83" s="19"/>
      <c r="B83" s="17"/>
      <c r="C83" s="17"/>
      <c r="D83" s="17" t="e">
        <f t="shared" si="2"/>
        <v>#REF!</v>
      </c>
      <c r="E83" s="18"/>
      <c r="F83" s="7"/>
      <c r="G83" s="19"/>
      <c r="H83" s="17"/>
      <c r="I83" s="17"/>
      <c r="J83" s="35">
        <f t="shared" si="3"/>
        <v>0</v>
      </c>
      <c r="K83" s="20"/>
      <c r="L83" s="7"/>
    </row>
    <row r="84" spans="1:12" s="9" customFormat="1" ht="18.75" x14ac:dyDescent="0.3">
      <c r="A84" s="19"/>
      <c r="B84" s="17"/>
      <c r="C84" s="17"/>
      <c r="D84" s="17" t="e">
        <f t="shared" si="2"/>
        <v>#REF!</v>
      </c>
      <c r="E84" s="18"/>
      <c r="F84" s="7"/>
      <c r="G84" s="19"/>
      <c r="H84" s="17"/>
      <c r="I84" s="17"/>
      <c r="J84" s="35">
        <f t="shared" si="3"/>
        <v>0</v>
      </c>
      <c r="K84" s="20"/>
      <c r="L84" s="7"/>
    </row>
    <row r="85" spans="1:12" s="9" customFormat="1" ht="18.75" x14ac:dyDescent="0.3">
      <c r="A85" s="19"/>
      <c r="B85" s="17"/>
      <c r="C85" s="17"/>
      <c r="D85" s="17" t="e">
        <f t="shared" si="2"/>
        <v>#REF!</v>
      </c>
      <c r="E85" s="18"/>
      <c r="F85" s="7"/>
      <c r="G85" s="19"/>
      <c r="H85" s="17"/>
      <c r="I85" s="17"/>
      <c r="J85" s="35">
        <f t="shared" si="3"/>
        <v>0</v>
      </c>
      <c r="K85" s="20"/>
      <c r="L85" s="7"/>
    </row>
    <row r="86" spans="1:12" s="9" customFormat="1" ht="18.75" x14ac:dyDescent="0.3">
      <c r="A86" s="19"/>
      <c r="B86" s="17"/>
      <c r="C86" s="17"/>
      <c r="D86" s="17" t="e">
        <f t="shared" si="2"/>
        <v>#REF!</v>
      </c>
      <c r="E86" s="18"/>
      <c r="F86" s="7"/>
      <c r="G86" s="19"/>
      <c r="H86" s="17"/>
      <c r="I86" s="17"/>
      <c r="J86" s="35">
        <f t="shared" si="3"/>
        <v>0</v>
      </c>
      <c r="K86" s="20"/>
      <c r="L86" s="7"/>
    </row>
    <row r="87" spans="1:12" s="9" customFormat="1" ht="18.75" x14ac:dyDescent="0.3">
      <c r="A87" s="19"/>
      <c r="B87" s="17"/>
      <c r="C87" s="17"/>
      <c r="D87" s="17" t="e">
        <f t="shared" si="2"/>
        <v>#REF!</v>
      </c>
      <c r="E87" s="18"/>
      <c r="F87" s="7"/>
      <c r="G87" s="19"/>
      <c r="H87" s="17"/>
      <c r="I87" s="17"/>
      <c r="J87" s="35">
        <f t="shared" si="3"/>
        <v>0</v>
      </c>
      <c r="K87" s="20"/>
      <c r="L87" s="7"/>
    </row>
    <row r="88" spans="1:12" s="9" customFormat="1" ht="18.75" x14ac:dyDescent="0.3">
      <c r="A88" s="19"/>
      <c r="B88" s="17"/>
      <c r="C88" s="17"/>
      <c r="D88" s="17" t="e">
        <f t="shared" si="2"/>
        <v>#REF!</v>
      </c>
      <c r="E88" s="18"/>
      <c r="F88" s="7"/>
      <c r="G88" s="19"/>
      <c r="H88" s="17"/>
      <c r="I88" s="17"/>
      <c r="J88" s="35">
        <f t="shared" si="3"/>
        <v>0</v>
      </c>
      <c r="K88" s="20"/>
      <c r="L88" s="7"/>
    </row>
    <row r="89" spans="1:12" s="9" customFormat="1" ht="18.75" x14ac:dyDescent="0.3">
      <c r="A89" s="19"/>
      <c r="B89" s="17"/>
      <c r="C89" s="17"/>
      <c r="D89" s="17" t="e">
        <f t="shared" si="2"/>
        <v>#REF!</v>
      </c>
      <c r="E89" s="18"/>
      <c r="F89" s="7"/>
      <c r="G89" s="19"/>
      <c r="H89" s="17"/>
      <c r="I89" s="17"/>
      <c r="J89" s="35">
        <f t="shared" si="3"/>
        <v>0</v>
      </c>
      <c r="K89" s="20"/>
      <c r="L89" s="7"/>
    </row>
    <row r="90" spans="1:12" s="9" customFormat="1" ht="18.75" x14ac:dyDescent="0.3">
      <c r="A90" s="19"/>
      <c r="B90" s="17"/>
      <c r="C90" s="17"/>
      <c r="D90" s="17" t="e">
        <f t="shared" si="2"/>
        <v>#REF!</v>
      </c>
      <c r="E90" s="18"/>
      <c r="F90" s="7"/>
      <c r="G90" s="19"/>
      <c r="H90" s="17"/>
      <c r="I90" s="17"/>
      <c r="J90" s="35">
        <f t="shared" si="3"/>
        <v>0</v>
      </c>
      <c r="K90" s="20"/>
      <c r="L90" s="7"/>
    </row>
    <row r="91" spans="1:12" s="9" customFormat="1" ht="18.75" x14ac:dyDescent="0.3">
      <c r="A91" s="19"/>
      <c r="B91" s="17"/>
      <c r="C91" s="17"/>
      <c r="D91" s="17" t="e">
        <f t="shared" si="2"/>
        <v>#REF!</v>
      </c>
      <c r="E91" s="18"/>
      <c r="F91" s="7"/>
      <c r="G91" s="19"/>
      <c r="H91" s="17"/>
      <c r="I91" s="17"/>
      <c r="J91" s="35">
        <f t="shared" si="3"/>
        <v>0</v>
      </c>
      <c r="K91" s="20"/>
      <c r="L91" s="7"/>
    </row>
    <row r="92" spans="1:12" s="9" customFormat="1" ht="18.75" x14ac:dyDescent="0.3">
      <c r="A92" s="19"/>
      <c r="B92" s="17"/>
      <c r="C92" s="17"/>
      <c r="D92" s="17" t="e">
        <f t="shared" si="2"/>
        <v>#REF!</v>
      </c>
      <c r="E92" s="18"/>
      <c r="F92" s="7"/>
      <c r="G92" s="19"/>
      <c r="H92" s="17"/>
      <c r="I92" s="17"/>
      <c r="J92" s="35">
        <f t="shared" si="3"/>
        <v>0</v>
      </c>
      <c r="K92" s="20"/>
      <c r="L92" s="7"/>
    </row>
    <row r="93" spans="1:12" s="9" customFormat="1" ht="18.75" x14ac:dyDescent="0.3">
      <c r="A93" s="19"/>
      <c r="B93" s="17"/>
      <c r="C93" s="17"/>
      <c r="D93" s="17" t="e">
        <f t="shared" si="2"/>
        <v>#REF!</v>
      </c>
      <c r="E93" s="18"/>
      <c r="F93" s="7"/>
      <c r="G93" s="19"/>
      <c r="H93" s="17"/>
      <c r="I93" s="17"/>
      <c r="J93" s="35">
        <f t="shared" si="3"/>
        <v>0</v>
      </c>
      <c r="K93" s="20"/>
      <c r="L93" s="7"/>
    </row>
    <row r="94" spans="1:12" s="9" customFormat="1" ht="18.75" x14ac:dyDescent="0.3">
      <c r="A94" s="19"/>
      <c r="B94" s="17"/>
      <c r="C94" s="17"/>
      <c r="D94" s="17" t="e">
        <f t="shared" si="2"/>
        <v>#REF!</v>
      </c>
      <c r="E94" s="18"/>
      <c r="F94" s="7"/>
      <c r="G94" s="19"/>
      <c r="H94" s="17"/>
      <c r="I94" s="17"/>
      <c r="J94" s="35">
        <f t="shared" si="3"/>
        <v>0</v>
      </c>
      <c r="K94" s="20"/>
      <c r="L94" s="7"/>
    </row>
    <row r="95" spans="1:12" s="9" customFormat="1" ht="18.75" x14ac:dyDescent="0.3">
      <c r="A95" s="19"/>
      <c r="B95" s="17"/>
      <c r="C95" s="17"/>
      <c r="D95" s="17" t="e">
        <f t="shared" si="2"/>
        <v>#REF!</v>
      </c>
      <c r="E95" s="18"/>
      <c r="F95" s="7"/>
      <c r="G95" s="19"/>
      <c r="H95" s="17"/>
      <c r="I95" s="17"/>
      <c r="J95" s="35">
        <f t="shared" si="3"/>
        <v>0</v>
      </c>
      <c r="K95" s="20"/>
      <c r="L95" s="7"/>
    </row>
    <row r="96" spans="1:12" s="9" customFormat="1" ht="18.75" x14ac:dyDescent="0.3">
      <c r="A96" s="19"/>
      <c r="B96" s="17"/>
      <c r="C96" s="17"/>
      <c r="D96" s="17" t="e">
        <f t="shared" si="2"/>
        <v>#REF!</v>
      </c>
      <c r="E96" s="18"/>
      <c r="F96" s="7"/>
      <c r="G96" s="19"/>
      <c r="H96" s="17"/>
      <c r="I96" s="17"/>
      <c r="J96" s="35">
        <f t="shared" si="3"/>
        <v>0</v>
      </c>
      <c r="K96" s="20"/>
      <c r="L96" s="7"/>
    </row>
    <row r="97" spans="1:12" s="9" customFormat="1" ht="18.75" x14ac:dyDescent="0.3">
      <c r="A97" s="19"/>
      <c r="B97" s="17"/>
      <c r="C97" s="17"/>
      <c r="D97" s="17" t="e">
        <f t="shared" si="2"/>
        <v>#REF!</v>
      </c>
      <c r="E97" s="18"/>
      <c r="F97" s="7"/>
      <c r="G97" s="19"/>
      <c r="H97" s="17"/>
      <c r="I97" s="17"/>
      <c r="J97" s="35">
        <f t="shared" si="3"/>
        <v>0</v>
      </c>
      <c r="K97" s="20"/>
      <c r="L97" s="7"/>
    </row>
    <row r="98" spans="1:12" s="9" customFormat="1" ht="18.75" x14ac:dyDescent="0.3">
      <c r="A98" s="19"/>
      <c r="B98" s="17"/>
      <c r="C98" s="17"/>
      <c r="D98" s="17" t="e">
        <f t="shared" si="2"/>
        <v>#REF!</v>
      </c>
      <c r="E98" s="18"/>
      <c r="F98" s="7"/>
      <c r="G98" s="19"/>
      <c r="H98" s="17"/>
      <c r="I98" s="17"/>
      <c r="J98" s="35">
        <f t="shared" si="3"/>
        <v>0</v>
      </c>
      <c r="K98" s="20"/>
      <c r="L98" s="7"/>
    </row>
    <row r="99" spans="1:12" s="9" customFormat="1" ht="18.75" x14ac:dyDescent="0.3">
      <c r="A99" s="19"/>
      <c r="B99" s="17"/>
      <c r="C99" s="17"/>
      <c r="D99" s="17" t="e">
        <f t="shared" si="2"/>
        <v>#REF!</v>
      </c>
      <c r="E99" s="18"/>
      <c r="F99" s="7"/>
      <c r="G99" s="19"/>
      <c r="H99" s="17"/>
      <c r="I99" s="17"/>
      <c r="J99" s="35">
        <f t="shared" si="3"/>
        <v>0</v>
      </c>
      <c r="K99" s="20"/>
      <c r="L99" s="7"/>
    </row>
    <row r="100" spans="1:12" s="9" customFormat="1" ht="18.75" x14ac:dyDescent="0.3">
      <c r="A100" s="19"/>
      <c r="B100" s="17"/>
      <c r="C100" s="17"/>
      <c r="D100" s="17" t="e">
        <f t="shared" si="2"/>
        <v>#REF!</v>
      </c>
      <c r="E100" s="18"/>
      <c r="F100" s="7"/>
      <c r="G100" s="19"/>
      <c r="H100" s="17"/>
      <c r="I100" s="17"/>
      <c r="J100" s="35">
        <f t="shared" si="3"/>
        <v>0</v>
      </c>
      <c r="K100" s="20"/>
      <c r="L100" s="7"/>
    </row>
    <row r="101" spans="1:12" s="9" customFormat="1" ht="18.75" x14ac:dyDescent="0.3">
      <c r="A101" s="19"/>
      <c r="B101" s="17"/>
      <c r="C101" s="17"/>
      <c r="D101" s="17" t="e">
        <f t="shared" si="2"/>
        <v>#REF!</v>
      </c>
      <c r="E101" s="18"/>
      <c r="F101" s="7"/>
      <c r="G101" s="19"/>
      <c r="H101" s="17"/>
      <c r="I101" s="17"/>
      <c r="J101" s="35">
        <f t="shared" si="3"/>
        <v>0</v>
      </c>
      <c r="K101" s="20"/>
      <c r="L101" s="7"/>
    </row>
    <row r="102" spans="1:12" s="9" customFormat="1" ht="18.75" x14ac:dyDescent="0.3">
      <c r="A102" s="19"/>
      <c r="B102" s="17"/>
      <c r="C102" s="17"/>
      <c r="D102" s="17" t="e">
        <f t="shared" si="2"/>
        <v>#REF!</v>
      </c>
      <c r="E102" s="18"/>
      <c r="F102" s="7"/>
      <c r="G102" s="19"/>
      <c r="H102" s="17"/>
      <c r="I102" s="17"/>
      <c r="J102" s="35">
        <f t="shared" si="3"/>
        <v>0</v>
      </c>
      <c r="K102" s="20"/>
      <c r="L102" s="7"/>
    </row>
    <row r="103" spans="1:12" s="9" customFormat="1" ht="18.75" x14ac:dyDescent="0.3">
      <c r="A103" s="19"/>
      <c r="B103" s="17"/>
      <c r="C103" s="17"/>
      <c r="D103" s="17" t="e">
        <f t="shared" si="2"/>
        <v>#REF!</v>
      </c>
      <c r="E103" s="18"/>
      <c r="F103" s="7"/>
      <c r="G103" s="19"/>
      <c r="H103" s="17"/>
      <c r="I103" s="17"/>
      <c r="J103" s="35">
        <f t="shared" si="3"/>
        <v>0</v>
      </c>
      <c r="K103" s="20"/>
      <c r="L103" s="7"/>
    </row>
    <row r="104" spans="1:12" s="9" customFormat="1" ht="18.75" x14ac:dyDescent="0.3">
      <c r="A104" s="19"/>
      <c r="B104" s="17"/>
      <c r="C104" s="17"/>
      <c r="D104" s="17" t="e">
        <f t="shared" si="2"/>
        <v>#REF!</v>
      </c>
      <c r="E104" s="18"/>
      <c r="F104" s="7"/>
      <c r="G104" s="19"/>
      <c r="H104" s="17"/>
      <c r="I104" s="17"/>
      <c r="J104" s="35">
        <f t="shared" si="3"/>
        <v>0</v>
      </c>
      <c r="K104" s="20"/>
      <c r="L104" s="7"/>
    </row>
    <row r="105" spans="1:12" s="9" customFormat="1" ht="18.75" x14ac:dyDescent="0.3">
      <c r="A105" s="19"/>
      <c r="B105" s="17"/>
      <c r="C105" s="17"/>
      <c r="D105" s="17" t="e">
        <f t="shared" si="2"/>
        <v>#REF!</v>
      </c>
      <c r="E105" s="18"/>
      <c r="F105" s="7"/>
      <c r="G105" s="19"/>
      <c r="H105" s="17"/>
      <c r="I105" s="17"/>
      <c r="J105" s="35">
        <f t="shared" si="3"/>
        <v>0</v>
      </c>
      <c r="K105" s="20"/>
      <c r="L105" s="7"/>
    </row>
    <row r="106" spans="1:12" s="9" customFormat="1" ht="18.75" x14ac:dyDescent="0.3">
      <c r="A106" s="19"/>
      <c r="B106" s="17"/>
      <c r="C106" s="17"/>
      <c r="D106" s="17" t="e">
        <f t="shared" si="2"/>
        <v>#REF!</v>
      </c>
      <c r="E106" s="18"/>
      <c r="F106" s="7"/>
      <c r="G106" s="19"/>
      <c r="H106" s="17"/>
      <c r="I106" s="17"/>
      <c r="J106" s="35">
        <f t="shared" si="3"/>
        <v>0</v>
      </c>
      <c r="K106" s="20"/>
      <c r="L106" s="7"/>
    </row>
    <row r="107" spans="1:12" s="9" customFormat="1" ht="18.75" x14ac:dyDescent="0.3">
      <c r="A107" s="19"/>
      <c r="B107" s="17"/>
      <c r="C107" s="17"/>
      <c r="D107" s="17" t="e">
        <f t="shared" si="2"/>
        <v>#REF!</v>
      </c>
      <c r="E107" s="18"/>
      <c r="F107" s="7"/>
      <c r="G107" s="19"/>
      <c r="H107" s="17"/>
      <c r="I107" s="17"/>
      <c r="J107" s="35">
        <f t="shared" si="3"/>
        <v>0</v>
      </c>
      <c r="K107" s="20"/>
      <c r="L107" s="7"/>
    </row>
    <row r="108" spans="1:12" s="9" customFormat="1" ht="18.75" x14ac:dyDescent="0.3">
      <c r="A108" s="19"/>
      <c r="B108" s="17"/>
      <c r="C108" s="17"/>
      <c r="D108" s="17" t="e">
        <f t="shared" si="2"/>
        <v>#REF!</v>
      </c>
      <c r="E108" s="18"/>
      <c r="F108" s="7"/>
      <c r="G108" s="19"/>
      <c r="H108" s="17"/>
      <c r="I108" s="17"/>
      <c r="J108" s="35">
        <f t="shared" si="3"/>
        <v>0</v>
      </c>
      <c r="K108" s="20"/>
      <c r="L108" s="7"/>
    </row>
    <row r="109" spans="1:12" s="9" customFormat="1" ht="18.75" x14ac:dyDescent="0.3">
      <c r="A109" s="19"/>
      <c r="B109" s="17"/>
      <c r="C109" s="17"/>
      <c r="D109" s="17" t="e">
        <f t="shared" si="2"/>
        <v>#REF!</v>
      </c>
      <c r="E109" s="18"/>
      <c r="F109" s="7"/>
      <c r="G109" s="19"/>
      <c r="H109" s="17"/>
      <c r="I109" s="17"/>
      <c r="J109" s="35">
        <f t="shared" si="3"/>
        <v>0</v>
      </c>
      <c r="K109" s="20"/>
      <c r="L109" s="7"/>
    </row>
    <row r="110" spans="1:12" s="9" customFormat="1" ht="18.75" x14ac:dyDescent="0.3">
      <c r="A110" s="19"/>
      <c r="B110" s="17"/>
      <c r="C110" s="17"/>
      <c r="D110" s="17" t="e">
        <f t="shared" si="2"/>
        <v>#REF!</v>
      </c>
      <c r="E110" s="18"/>
      <c r="F110" s="7"/>
      <c r="G110" s="19"/>
      <c r="H110" s="17"/>
      <c r="I110" s="17"/>
      <c r="J110" s="35">
        <f t="shared" si="3"/>
        <v>0</v>
      </c>
      <c r="K110" s="20"/>
      <c r="L110" s="7"/>
    </row>
    <row r="111" spans="1:12" s="9" customFormat="1" ht="18.75" x14ac:dyDescent="0.3">
      <c r="A111" s="19"/>
      <c r="B111" s="17"/>
      <c r="C111" s="17"/>
      <c r="D111" s="17" t="e">
        <f t="shared" si="2"/>
        <v>#REF!</v>
      </c>
      <c r="E111" s="18"/>
      <c r="F111" s="7"/>
      <c r="G111" s="19"/>
      <c r="H111" s="17"/>
      <c r="I111" s="17"/>
      <c r="J111" s="35">
        <f t="shared" si="3"/>
        <v>0</v>
      </c>
      <c r="K111" s="20"/>
      <c r="L111" s="7"/>
    </row>
    <row r="112" spans="1:12" s="9" customFormat="1" ht="18.75" x14ac:dyDescent="0.3">
      <c r="A112" s="19"/>
      <c r="B112" s="17"/>
      <c r="C112" s="17"/>
      <c r="D112" s="17" t="e">
        <f t="shared" si="2"/>
        <v>#REF!</v>
      </c>
      <c r="E112" s="18"/>
      <c r="F112" s="7"/>
      <c r="G112" s="19"/>
      <c r="H112" s="17"/>
      <c r="I112" s="17"/>
      <c r="J112" s="35">
        <f t="shared" si="3"/>
        <v>0</v>
      </c>
      <c r="K112" s="20"/>
      <c r="L112" s="7"/>
    </row>
    <row r="113" spans="1:12" s="9" customFormat="1" ht="18.75" x14ac:dyDescent="0.3">
      <c r="A113" s="19"/>
      <c r="B113" s="17"/>
      <c r="C113" s="17"/>
      <c r="D113" s="17" t="e">
        <f t="shared" si="2"/>
        <v>#REF!</v>
      </c>
      <c r="E113" s="18"/>
      <c r="F113" s="7"/>
      <c r="G113" s="19"/>
      <c r="H113" s="17"/>
      <c r="I113" s="17"/>
      <c r="J113" s="35">
        <f t="shared" si="3"/>
        <v>0</v>
      </c>
      <c r="K113" s="20"/>
      <c r="L113" s="7"/>
    </row>
    <row r="114" spans="1:12" s="9" customFormat="1" ht="18.75" x14ac:dyDescent="0.3">
      <c r="A114" s="19"/>
      <c r="B114" s="17"/>
      <c r="C114" s="17"/>
      <c r="D114" s="17" t="e">
        <f t="shared" si="2"/>
        <v>#REF!</v>
      </c>
      <c r="E114" s="18"/>
      <c r="F114" s="7"/>
      <c r="G114" s="19"/>
      <c r="H114" s="17"/>
      <c r="I114" s="17"/>
      <c r="J114" s="35">
        <f t="shared" si="3"/>
        <v>0</v>
      </c>
      <c r="K114" s="20"/>
      <c r="L114" s="7"/>
    </row>
    <row r="115" spans="1:12" s="9" customFormat="1" ht="18.75" x14ac:dyDescent="0.3">
      <c r="A115" s="19"/>
      <c r="B115" s="17"/>
      <c r="C115" s="17"/>
      <c r="D115" s="17" t="e">
        <f t="shared" si="2"/>
        <v>#REF!</v>
      </c>
      <c r="E115" s="18"/>
      <c r="F115" s="7"/>
      <c r="G115" s="19"/>
      <c r="H115" s="17"/>
      <c r="I115" s="17"/>
      <c r="J115" s="35">
        <f t="shared" si="3"/>
        <v>0</v>
      </c>
      <c r="K115" s="20"/>
      <c r="L115" s="7"/>
    </row>
    <row r="116" spans="1:12" s="9" customFormat="1" ht="18.75" x14ac:dyDescent="0.3">
      <c r="A116" s="19"/>
      <c r="B116" s="17"/>
      <c r="C116" s="17"/>
      <c r="D116" s="17" t="e">
        <f t="shared" si="2"/>
        <v>#REF!</v>
      </c>
      <c r="E116" s="18"/>
      <c r="F116" s="7"/>
      <c r="G116" s="19"/>
      <c r="H116" s="17"/>
      <c r="I116" s="17"/>
      <c r="J116" s="35">
        <f t="shared" si="3"/>
        <v>0</v>
      </c>
      <c r="K116" s="20"/>
      <c r="L116" s="7"/>
    </row>
    <row r="117" spans="1:12" s="9" customFormat="1" ht="18.75" x14ac:dyDescent="0.3">
      <c r="A117" s="19"/>
      <c r="B117" s="17"/>
      <c r="C117" s="17"/>
      <c r="D117" s="17" t="e">
        <f t="shared" si="2"/>
        <v>#REF!</v>
      </c>
      <c r="E117" s="18"/>
      <c r="F117" s="7"/>
      <c r="G117" s="19"/>
      <c r="H117" s="17"/>
      <c r="I117" s="17"/>
      <c r="J117" s="35">
        <f t="shared" si="3"/>
        <v>0</v>
      </c>
      <c r="K117" s="20"/>
      <c r="L117" s="7"/>
    </row>
    <row r="118" spans="1:12" s="9" customFormat="1" ht="18.75" x14ac:dyDescent="0.3">
      <c r="A118" s="19"/>
      <c r="B118" s="17"/>
      <c r="C118" s="17"/>
      <c r="D118" s="17" t="e">
        <f t="shared" si="2"/>
        <v>#REF!</v>
      </c>
      <c r="E118" s="18"/>
      <c r="F118" s="7"/>
      <c r="G118" s="19"/>
      <c r="H118" s="17"/>
      <c r="I118" s="17"/>
      <c r="J118" s="35">
        <f t="shared" si="3"/>
        <v>0</v>
      </c>
      <c r="K118" s="20"/>
      <c r="L118" s="7"/>
    </row>
    <row r="119" spans="1:12" s="9" customFormat="1" ht="18.75" x14ac:dyDescent="0.3">
      <c r="A119" s="19"/>
      <c r="B119" s="17"/>
      <c r="C119" s="17"/>
      <c r="D119" s="17" t="e">
        <f t="shared" si="2"/>
        <v>#REF!</v>
      </c>
      <c r="E119" s="18"/>
      <c r="F119" s="7"/>
      <c r="G119" s="19"/>
      <c r="H119" s="17"/>
      <c r="I119" s="17"/>
      <c r="J119" s="35">
        <f t="shared" si="3"/>
        <v>0</v>
      </c>
      <c r="K119" s="20"/>
      <c r="L119" s="7"/>
    </row>
    <row r="120" spans="1:12" s="9" customFormat="1" ht="18.75" x14ac:dyDescent="0.3">
      <c r="A120" s="19"/>
      <c r="B120" s="17"/>
      <c r="C120" s="17"/>
      <c r="D120" s="17" t="e">
        <f t="shared" si="2"/>
        <v>#REF!</v>
      </c>
      <c r="E120" s="18"/>
      <c r="F120" s="7"/>
      <c r="G120" s="19"/>
      <c r="H120" s="17"/>
      <c r="I120" s="17"/>
      <c r="J120" s="35">
        <f t="shared" si="3"/>
        <v>0</v>
      </c>
      <c r="K120" s="20"/>
      <c r="L120" s="7"/>
    </row>
    <row r="121" spans="1:12" s="9" customFormat="1" ht="18.75" x14ac:dyDescent="0.3">
      <c r="A121" s="19"/>
      <c r="B121" s="17"/>
      <c r="C121" s="17"/>
      <c r="D121" s="17" t="e">
        <f t="shared" si="2"/>
        <v>#REF!</v>
      </c>
      <c r="E121" s="18"/>
      <c r="F121" s="7"/>
      <c r="G121" s="19"/>
      <c r="H121" s="17"/>
      <c r="I121" s="17"/>
      <c r="J121" s="35">
        <f t="shared" si="3"/>
        <v>0</v>
      </c>
      <c r="K121" s="20"/>
      <c r="L121" s="7"/>
    </row>
    <row r="122" spans="1:12" s="9" customFormat="1" ht="18.75" x14ac:dyDescent="0.3">
      <c r="A122" s="19"/>
      <c r="B122" s="17"/>
      <c r="C122" s="17"/>
      <c r="D122" s="17" t="e">
        <f t="shared" si="2"/>
        <v>#REF!</v>
      </c>
      <c r="E122" s="18"/>
      <c r="F122" s="7"/>
      <c r="G122" s="19"/>
      <c r="H122" s="17"/>
      <c r="I122" s="17"/>
      <c r="J122" s="35">
        <f t="shared" si="3"/>
        <v>0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2"/>
        <v>#REF!</v>
      </c>
      <c r="E123" s="18"/>
      <c r="F123" s="7"/>
      <c r="G123" s="19"/>
      <c r="H123" s="17"/>
      <c r="I123" s="17"/>
      <c r="J123" s="35">
        <f t="shared" si="3"/>
        <v>0</v>
      </c>
      <c r="K123" s="20"/>
      <c r="L123" s="7"/>
    </row>
    <row r="124" spans="1:12" s="9" customFormat="1" ht="18.75" x14ac:dyDescent="0.3">
      <c r="A124" s="19"/>
      <c r="B124" s="17"/>
      <c r="C124" s="17"/>
      <c r="D124" s="17" t="e">
        <f t="shared" si="2"/>
        <v>#REF!</v>
      </c>
      <c r="E124" s="18"/>
      <c r="F124" s="7"/>
      <c r="G124" s="19"/>
      <c r="H124" s="17"/>
      <c r="I124" s="17"/>
      <c r="J124" s="35">
        <f t="shared" si="3"/>
        <v>0</v>
      </c>
      <c r="K124" s="20"/>
      <c r="L124" s="7"/>
    </row>
    <row r="125" spans="1:12" s="9" customFormat="1" ht="18.75" x14ac:dyDescent="0.3">
      <c r="A125" s="19"/>
      <c r="B125" s="17"/>
      <c r="C125" s="17"/>
      <c r="D125" s="17" t="e">
        <f t="shared" si="2"/>
        <v>#REF!</v>
      </c>
      <c r="E125" s="18"/>
      <c r="F125" s="7"/>
      <c r="G125" s="19"/>
      <c r="H125" s="17"/>
      <c r="I125" s="17"/>
      <c r="J125" s="35">
        <f t="shared" si="3"/>
        <v>0</v>
      </c>
      <c r="K125" s="20"/>
      <c r="L125" s="7"/>
    </row>
    <row r="126" spans="1:12" s="9" customFormat="1" ht="18.75" x14ac:dyDescent="0.3">
      <c r="A126" s="19"/>
      <c r="B126" s="17"/>
      <c r="C126" s="17"/>
      <c r="D126" s="17" t="e">
        <f t="shared" si="2"/>
        <v>#REF!</v>
      </c>
      <c r="E126" s="18"/>
      <c r="F126" s="7"/>
      <c r="G126" s="19"/>
      <c r="H126" s="17"/>
      <c r="I126" s="17"/>
      <c r="J126" s="35">
        <f t="shared" si="3"/>
        <v>0</v>
      </c>
      <c r="K126" s="20"/>
      <c r="L126" s="7"/>
    </row>
    <row r="127" spans="1:12" s="9" customFormat="1" ht="18.75" x14ac:dyDescent="0.3">
      <c r="A127" s="19"/>
      <c r="B127" s="17"/>
      <c r="C127" s="17"/>
      <c r="D127" s="17" t="e">
        <f t="shared" si="2"/>
        <v>#REF!</v>
      </c>
      <c r="E127" s="18"/>
      <c r="F127" s="7"/>
      <c r="G127" s="19"/>
      <c r="H127" s="17"/>
      <c r="I127" s="17"/>
      <c r="J127" s="35">
        <f t="shared" si="3"/>
        <v>0</v>
      </c>
      <c r="K127" s="20"/>
      <c r="L127" s="7"/>
    </row>
    <row r="128" spans="1:12" s="9" customFormat="1" ht="18.75" x14ac:dyDescent="0.3">
      <c r="A128" s="19"/>
      <c r="B128" s="17"/>
      <c r="C128" s="17"/>
      <c r="D128" s="17" t="e">
        <f t="shared" si="2"/>
        <v>#REF!</v>
      </c>
      <c r="E128" s="18"/>
      <c r="F128" s="7"/>
      <c r="G128" s="19"/>
      <c r="H128" s="17"/>
      <c r="I128" s="17"/>
      <c r="J128" s="35">
        <f t="shared" si="3"/>
        <v>0</v>
      </c>
      <c r="K128" s="20"/>
      <c r="L128" s="7"/>
    </row>
    <row r="129" spans="1:12" s="9" customFormat="1" ht="18.75" x14ac:dyDescent="0.3">
      <c r="A129" s="19"/>
      <c r="B129" s="17"/>
      <c r="C129" s="17"/>
      <c r="D129" s="17" t="e">
        <f t="shared" si="2"/>
        <v>#REF!</v>
      </c>
      <c r="E129" s="18"/>
      <c r="F129" s="7"/>
      <c r="G129" s="19"/>
      <c r="H129" s="17"/>
      <c r="I129" s="17"/>
      <c r="J129" s="35">
        <f t="shared" si="3"/>
        <v>0</v>
      </c>
      <c r="K129" s="20"/>
      <c r="L129" s="7"/>
    </row>
    <row r="130" spans="1:12" s="9" customFormat="1" ht="18.75" x14ac:dyDescent="0.3">
      <c r="A130" s="19"/>
      <c r="B130" s="17"/>
      <c r="C130" s="17"/>
      <c r="D130" s="17" t="e">
        <f t="shared" si="2"/>
        <v>#REF!</v>
      </c>
      <c r="E130" s="18"/>
      <c r="F130" s="7"/>
      <c r="G130" s="19"/>
      <c r="H130" s="17"/>
      <c r="I130" s="17"/>
      <c r="J130" s="35">
        <f t="shared" si="3"/>
        <v>0</v>
      </c>
      <c r="K130" s="20"/>
      <c r="L130" s="7"/>
    </row>
    <row r="131" spans="1:12" s="9" customFormat="1" ht="18.75" x14ac:dyDescent="0.3">
      <c r="A131" s="19"/>
      <c r="B131" s="17"/>
      <c r="C131" s="17"/>
      <c r="D131" s="17" t="e">
        <f t="shared" si="2"/>
        <v>#REF!</v>
      </c>
      <c r="E131" s="18"/>
      <c r="F131" s="7"/>
      <c r="G131" s="19"/>
      <c r="H131" s="17"/>
      <c r="I131" s="17"/>
      <c r="J131" s="35">
        <f t="shared" si="3"/>
        <v>0</v>
      </c>
      <c r="K131" s="20"/>
      <c r="L131" s="7"/>
    </row>
    <row r="132" spans="1:12" s="9" customFormat="1" ht="18.75" x14ac:dyDescent="0.3">
      <c r="A132" s="19"/>
      <c r="B132" s="17"/>
      <c r="C132" s="17"/>
      <c r="D132" s="17" t="e">
        <f t="shared" si="2"/>
        <v>#REF!</v>
      </c>
      <c r="E132" s="18"/>
      <c r="F132" s="7"/>
      <c r="G132" s="19"/>
      <c r="H132" s="17"/>
      <c r="I132" s="17"/>
      <c r="J132" s="35">
        <f t="shared" si="3"/>
        <v>0</v>
      </c>
      <c r="K132" s="20"/>
      <c r="L132" s="7"/>
    </row>
    <row r="133" spans="1:12" s="9" customFormat="1" ht="18.75" x14ac:dyDescent="0.3">
      <c r="A133" s="19"/>
      <c r="B133" s="17"/>
      <c r="C133" s="17"/>
      <c r="D133" s="17" t="e">
        <f t="shared" si="2"/>
        <v>#REF!</v>
      </c>
      <c r="E133" s="18"/>
      <c r="F133" s="7"/>
      <c r="G133" s="19"/>
      <c r="H133" s="17"/>
      <c r="I133" s="17"/>
      <c r="J133" s="35">
        <f t="shared" si="3"/>
        <v>0</v>
      </c>
      <c r="K133" s="20"/>
      <c r="L133" s="7"/>
    </row>
    <row r="134" spans="1:12" s="9" customFormat="1" ht="18.75" x14ac:dyDescent="0.3">
      <c r="A134" s="19"/>
      <c r="B134" s="17"/>
      <c r="C134" s="17"/>
      <c r="D134" s="17" t="e">
        <f t="shared" si="2"/>
        <v>#REF!</v>
      </c>
      <c r="E134" s="18"/>
      <c r="F134" s="7"/>
      <c r="G134" s="19"/>
      <c r="H134" s="17"/>
      <c r="I134" s="17"/>
      <c r="J134" s="35">
        <f t="shared" si="3"/>
        <v>0</v>
      </c>
      <c r="K134" s="20"/>
      <c r="L134" s="7"/>
    </row>
    <row r="135" spans="1:12" s="9" customFormat="1" ht="18.75" x14ac:dyDescent="0.3">
      <c r="A135" s="19"/>
      <c r="B135" s="17"/>
      <c r="C135" s="17"/>
      <c r="D135" s="17" t="e">
        <f t="shared" ref="D135:D198" si="4">D134+B135-C135</f>
        <v>#REF!</v>
      </c>
      <c r="E135" s="18"/>
      <c r="F135" s="7"/>
      <c r="G135" s="19"/>
      <c r="H135" s="17"/>
      <c r="I135" s="17"/>
      <c r="J135" s="35">
        <f t="shared" si="3"/>
        <v>0</v>
      </c>
      <c r="K135" s="20"/>
      <c r="L135" s="7"/>
    </row>
    <row r="136" spans="1:12" s="9" customFormat="1" ht="18.75" x14ac:dyDescent="0.3">
      <c r="A136" s="19"/>
      <c r="B136" s="17"/>
      <c r="C136" s="17"/>
      <c r="D136" s="17" t="e">
        <f t="shared" si="4"/>
        <v>#REF!</v>
      </c>
      <c r="E136" s="18"/>
      <c r="F136" s="7"/>
      <c r="G136" s="19"/>
      <c r="H136" s="17"/>
      <c r="I136" s="17"/>
      <c r="J136" s="35">
        <f t="shared" ref="J136:J199" si="5">J135+H136-I136</f>
        <v>0</v>
      </c>
      <c r="K136" s="20"/>
      <c r="L136" s="7"/>
    </row>
    <row r="137" spans="1:12" s="9" customFormat="1" ht="18.75" x14ac:dyDescent="0.3">
      <c r="A137" s="19"/>
      <c r="B137" s="17"/>
      <c r="C137" s="17"/>
      <c r="D137" s="17" t="e">
        <f t="shared" si="4"/>
        <v>#REF!</v>
      </c>
      <c r="E137" s="18"/>
      <c r="F137" s="7"/>
      <c r="G137" s="19"/>
      <c r="H137" s="17"/>
      <c r="I137" s="17"/>
      <c r="J137" s="35">
        <f t="shared" si="5"/>
        <v>0</v>
      </c>
      <c r="K137" s="20"/>
      <c r="L137" s="7"/>
    </row>
    <row r="138" spans="1:12" s="9" customFormat="1" ht="18.75" x14ac:dyDescent="0.3">
      <c r="A138" s="19"/>
      <c r="B138" s="17"/>
      <c r="C138" s="17"/>
      <c r="D138" s="17" t="e">
        <f t="shared" si="4"/>
        <v>#REF!</v>
      </c>
      <c r="E138" s="18"/>
      <c r="F138" s="7"/>
      <c r="G138" s="19"/>
      <c r="H138" s="17"/>
      <c r="I138" s="17"/>
      <c r="J138" s="35">
        <f t="shared" si="5"/>
        <v>0</v>
      </c>
      <c r="K138" s="20"/>
      <c r="L138" s="7"/>
    </row>
    <row r="139" spans="1:12" s="9" customFormat="1" ht="18.75" x14ac:dyDescent="0.3">
      <c r="A139" s="19"/>
      <c r="B139" s="17"/>
      <c r="C139" s="17"/>
      <c r="D139" s="17" t="e">
        <f t="shared" si="4"/>
        <v>#REF!</v>
      </c>
      <c r="E139" s="18"/>
      <c r="F139" s="7"/>
      <c r="G139" s="19"/>
      <c r="H139" s="17"/>
      <c r="I139" s="17"/>
      <c r="J139" s="35">
        <f t="shared" si="5"/>
        <v>0</v>
      </c>
      <c r="K139" s="20"/>
      <c r="L139" s="7"/>
    </row>
    <row r="140" spans="1:12" s="9" customFormat="1" ht="18.75" x14ac:dyDescent="0.3">
      <c r="A140" s="19"/>
      <c r="B140" s="17"/>
      <c r="C140" s="17"/>
      <c r="D140" s="17" t="e">
        <f t="shared" si="4"/>
        <v>#REF!</v>
      </c>
      <c r="E140" s="18"/>
      <c r="F140" s="7"/>
      <c r="G140" s="19"/>
      <c r="H140" s="17"/>
      <c r="I140" s="17"/>
      <c r="J140" s="35">
        <f t="shared" si="5"/>
        <v>0</v>
      </c>
      <c r="K140" s="20"/>
      <c r="L140" s="7"/>
    </row>
    <row r="141" spans="1:12" s="9" customFormat="1" ht="18.75" x14ac:dyDescent="0.3">
      <c r="A141" s="19"/>
      <c r="B141" s="17"/>
      <c r="C141" s="17"/>
      <c r="D141" s="17" t="e">
        <f t="shared" si="4"/>
        <v>#REF!</v>
      </c>
      <c r="E141" s="18"/>
      <c r="F141" s="7"/>
      <c r="G141" s="19"/>
      <c r="H141" s="17"/>
      <c r="I141" s="17"/>
      <c r="J141" s="35">
        <f t="shared" si="5"/>
        <v>0</v>
      </c>
      <c r="K141" s="20"/>
      <c r="L141" s="7"/>
    </row>
    <row r="142" spans="1:12" s="9" customFormat="1" ht="18.75" x14ac:dyDescent="0.3">
      <c r="A142" s="19"/>
      <c r="B142" s="17"/>
      <c r="C142" s="17"/>
      <c r="D142" s="17" t="e">
        <f t="shared" si="4"/>
        <v>#REF!</v>
      </c>
      <c r="E142" s="18"/>
      <c r="F142" s="7"/>
      <c r="G142" s="19"/>
      <c r="H142" s="17"/>
      <c r="I142" s="17"/>
      <c r="J142" s="35">
        <f t="shared" si="5"/>
        <v>0</v>
      </c>
      <c r="K142" s="20"/>
      <c r="L142" s="7"/>
    </row>
    <row r="143" spans="1:12" s="9" customFormat="1" ht="18.75" x14ac:dyDescent="0.3">
      <c r="A143" s="19"/>
      <c r="B143" s="17"/>
      <c r="C143" s="17"/>
      <c r="D143" s="17" t="e">
        <f t="shared" si="4"/>
        <v>#REF!</v>
      </c>
      <c r="E143" s="18"/>
      <c r="F143" s="7"/>
      <c r="G143" s="19"/>
      <c r="H143" s="17"/>
      <c r="I143" s="17"/>
      <c r="J143" s="35">
        <f t="shared" si="5"/>
        <v>0</v>
      </c>
      <c r="K143" s="20"/>
      <c r="L143" s="7"/>
    </row>
    <row r="144" spans="1:12" s="9" customFormat="1" ht="18.75" x14ac:dyDescent="0.3">
      <c r="A144" s="19"/>
      <c r="B144" s="17"/>
      <c r="C144" s="17"/>
      <c r="D144" s="17" t="e">
        <f t="shared" si="4"/>
        <v>#REF!</v>
      </c>
      <c r="E144" s="18"/>
      <c r="F144" s="7"/>
      <c r="G144" s="19"/>
      <c r="H144" s="17"/>
      <c r="I144" s="17"/>
      <c r="J144" s="35">
        <f t="shared" si="5"/>
        <v>0</v>
      </c>
      <c r="K144" s="20"/>
      <c r="L144" s="7"/>
    </row>
    <row r="145" spans="1:12" s="9" customFormat="1" ht="18.75" x14ac:dyDescent="0.3">
      <c r="A145" s="19"/>
      <c r="B145" s="17"/>
      <c r="C145" s="17"/>
      <c r="D145" s="17" t="e">
        <f t="shared" si="4"/>
        <v>#REF!</v>
      </c>
      <c r="E145" s="18"/>
      <c r="F145" s="7"/>
      <c r="G145" s="19"/>
      <c r="H145" s="17"/>
      <c r="I145" s="17"/>
      <c r="J145" s="35">
        <f t="shared" si="5"/>
        <v>0</v>
      </c>
      <c r="K145" s="20"/>
      <c r="L145" s="7"/>
    </row>
    <row r="146" spans="1:12" s="9" customFormat="1" ht="18.75" x14ac:dyDescent="0.3">
      <c r="A146" s="19"/>
      <c r="B146" s="17"/>
      <c r="C146" s="17"/>
      <c r="D146" s="17" t="e">
        <f t="shared" si="4"/>
        <v>#REF!</v>
      </c>
      <c r="E146" s="18"/>
      <c r="F146" s="7"/>
      <c r="G146" s="19"/>
      <c r="H146" s="17"/>
      <c r="I146" s="17"/>
      <c r="J146" s="35">
        <f t="shared" si="5"/>
        <v>0</v>
      </c>
      <c r="K146" s="20"/>
      <c r="L146" s="7"/>
    </row>
    <row r="147" spans="1:12" s="9" customFormat="1" ht="18.75" x14ac:dyDescent="0.3">
      <c r="A147" s="19"/>
      <c r="B147" s="17"/>
      <c r="C147" s="17"/>
      <c r="D147" s="17" t="e">
        <f t="shared" si="4"/>
        <v>#REF!</v>
      </c>
      <c r="E147" s="18"/>
      <c r="F147" s="7"/>
      <c r="G147" s="19"/>
      <c r="H147" s="17"/>
      <c r="I147" s="17"/>
      <c r="J147" s="35">
        <f t="shared" si="5"/>
        <v>0</v>
      </c>
      <c r="K147" s="20"/>
      <c r="L147" s="7"/>
    </row>
    <row r="148" spans="1:12" s="9" customFormat="1" ht="18.75" x14ac:dyDescent="0.3">
      <c r="A148" s="19"/>
      <c r="B148" s="17"/>
      <c r="C148" s="17"/>
      <c r="D148" s="17" t="e">
        <f t="shared" si="4"/>
        <v>#REF!</v>
      </c>
      <c r="E148" s="18"/>
      <c r="F148" s="7"/>
      <c r="G148" s="19"/>
      <c r="H148" s="17"/>
      <c r="I148" s="17"/>
      <c r="J148" s="35">
        <f t="shared" si="5"/>
        <v>0</v>
      </c>
      <c r="K148" s="20"/>
      <c r="L148" s="7"/>
    </row>
    <row r="149" spans="1:12" s="9" customFormat="1" ht="18.75" x14ac:dyDescent="0.3">
      <c r="A149" s="19"/>
      <c r="B149" s="17"/>
      <c r="C149" s="17"/>
      <c r="D149" s="17" t="e">
        <f t="shared" si="4"/>
        <v>#REF!</v>
      </c>
      <c r="E149" s="18"/>
      <c r="F149" s="7"/>
      <c r="G149" s="19"/>
      <c r="H149" s="17"/>
      <c r="I149" s="17"/>
      <c r="J149" s="35">
        <f t="shared" si="5"/>
        <v>0</v>
      </c>
      <c r="K149" s="20"/>
      <c r="L149" s="7"/>
    </row>
    <row r="150" spans="1:12" s="9" customFormat="1" ht="18.75" x14ac:dyDescent="0.3">
      <c r="A150" s="19"/>
      <c r="B150" s="17"/>
      <c r="C150" s="17"/>
      <c r="D150" s="17" t="e">
        <f t="shared" si="4"/>
        <v>#REF!</v>
      </c>
      <c r="E150" s="18"/>
      <c r="F150" s="7"/>
      <c r="G150" s="19"/>
      <c r="H150" s="17"/>
      <c r="I150" s="17"/>
      <c r="J150" s="35">
        <f t="shared" si="5"/>
        <v>0</v>
      </c>
      <c r="K150" s="20"/>
      <c r="L150" s="7"/>
    </row>
    <row r="151" spans="1:12" s="9" customFormat="1" ht="18.75" x14ac:dyDescent="0.3">
      <c r="A151" s="19"/>
      <c r="B151" s="17"/>
      <c r="C151" s="17"/>
      <c r="D151" s="17" t="e">
        <f t="shared" si="4"/>
        <v>#REF!</v>
      </c>
      <c r="E151" s="18"/>
      <c r="F151" s="7"/>
      <c r="G151" s="19"/>
      <c r="H151" s="17"/>
      <c r="I151" s="17"/>
      <c r="J151" s="35">
        <f t="shared" si="5"/>
        <v>0</v>
      </c>
      <c r="K151" s="20"/>
      <c r="L151" s="7"/>
    </row>
    <row r="152" spans="1:12" s="9" customFormat="1" ht="18.75" x14ac:dyDescent="0.3">
      <c r="A152" s="19"/>
      <c r="B152" s="17"/>
      <c r="C152" s="17"/>
      <c r="D152" s="17" t="e">
        <f t="shared" si="4"/>
        <v>#REF!</v>
      </c>
      <c r="E152" s="18"/>
      <c r="F152" s="7"/>
      <c r="G152" s="19"/>
      <c r="H152" s="17"/>
      <c r="I152" s="17"/>
      <c r="J152" s="35">
        <f t="shared" si="5"/>
        <v>0</v>
      </c>
      <c r="K152" s="20"/>
      <c r="L152" s="7"/>
    </row>
    <row r="153" spans="1:12" s="9" customFormat="1" ht="18.75" x14ac:dyDescent="0.3">
      <c r="A153" s="19"/>
      <c r="B153" s="17"/>
      <c r="C153" s="17"/>
      <c r="D153" s="17" t="e">
        <f t="shared" si="4"/>
        <v>#REF!</v>
      </c>
      <c r="E153" s="18"/>
      <c r="F153" s="7"/>
      <c r="G153" s="19"/>
      <c r="H153" s="17"/>
      <c r="I153" s="17"/>
      <c r="J153" s="35">
        <f t="shared" si="5"/>
        <v>0</v>
      </c>
      <c r="K153" s="20"/>
      <c r="L153" s="7"/>
    </row>
    <row r="154" spans="1:12" s="9" customFormat="1" ht="18.75" x14ac:dyDescent="0.3">
      <c r="A154" s="19"/>
      <c r="B154" s="17"/>
      <c r="C154" s="17"/>
      <c r="D154" s="17" t="e">
        <f t="shared" si="4"/>
        <v>#REF!</v>
      </c>
      <c r="E154" s="18"/>
      <c r="F154" s="7"/>
      <c r="G154" s="19"/>
      <c r="H154" s="17"/>
      <c r="I154" s="17"/>
      <c r="J154" s="35">
        <f t="shared" si="5"/>
        <v>0</v>
      </c>
      <c r="K154" s="20"/>
      <c r="L154" s="7"/>
    </row>
    <row r="155" spans="1:12" s="9" customFormat="1" ht="18.75" x14ac:dyDescent="0.3">
      <c r="A155" s="19"/>
      <c r="B155" s="17"/>
      <c r="C155" s="17"/>
      <c r="D155" s="17" t="e">
        <f t="shared" si="4"/>
        <v>#REF!</v>
      </c>
      <c r="E155" s="18"/>
      <c r="F155" s="7"/>
      <c r="G155" s="19"/>
      <c r="H155" s="17"/>
      <c r="I155" s="17"/>
      <c r="J155" s="35">
        <f t="shared" si="5"/>
        <v>0</v>
      </c>
      <c r="K155" s="20"/>
      <c r="L155" s="7"/>
    </row>
    <row r="156" spans="1:12" s="9" customFormat="1" ht="18.75" x14ac:dyDescent="0.3">
      <c r="A156" s="19"/>
      <c r="B156" s="17"/>
      <c r="C156" s="17"/>
      <c r="D156" s="17" t="e">
        <f t="shared" si="4"/>
        <v>#REF!</v>
      </c>
      <c r="E156" s="18"/>
      <c r="F156" s="7"/>
      <c r="G156" s="19"/>
      <c r="H156" s="17"/>
      <c r="I156" s="17"/>
      <c r="J156" s="35">
        <f t="shared" si="5"/>
        <v>0</v>
      </c>
      <c r="K156" s="20"/>
      <c r="L156" s="7"/>
    </row>
    <row r="157" spans="1:12" s="9" customFormat="1" ht="18.75" x14ac:dyDescent="0.3">
      <c r="A157" s="19"/>
      <c r="B157" s="17"/>
      <c r="C157" s="17"/>
      <c r="D157" s="17" t="e">
        <f t="shared" si="4"/>
        <v>#REF!</v>
      </c>
      <c r="E157" s="18"/>
      <c r="F157" s="7"/>
      <c r="G157" s="19"/>
      <c r="H157" s="17"/>
      <c r="I157" s="17"/>
      <c r="J157" s="35">
        <f t="shared" si="5"/>
        <v>0</v>
      </c>
      <c r="K157" s="20"/>
      <c r="L157" s="7"/>
    </row>
    <row r="158" spans="1:12" s="9" customFormat="1" ht="18.75" x14ac:dyDescent="0.3">
      <c r="A158" s="19"/>
      <c r="B158" s="17"/>
      <c r="C158" s="17"/>
      <c r="D158" s="17" t="e">
        <f t="shared" si="4"/>
        <v>#REF!</v>
      </c>
      <c r="E158" s="18"/>
      <c r="F158" s="7"/>
      <c r="G158" s="19"/>
      <c r="H158" s="17"/>
      <c r="I158" s="17"/>
      <c r="J158" s="35">
        <f t="shared" si="5"/>
        <v>0</v>
      </c>
      <c r="K158" s="20"/>
      <c r="L158" s="7"/>
    </row>
    <row r="159" spans="1:12" s="9" customFormat="1" ht="18.75" x14ac:dyDescent="0.3">
      <c r="A159" s="19"/>
      <c r="B159" s="17"/>
      <c r="C159" s="17"/>
      <c r="D159" s="17" t="e">
        <f t="shared" si="4"/>
        <v>#REF!</v>
      </c>
      <c r="E159" s="18"/>
      <c r="F159" s="7"/>
      <c r="G159" s="19"/>
      <c r="H159" s="17"/>
      <c r="I159" s="17"/>
      <c r="J159" s="35">
        <f t="shared" si="5"/>
        <v>0</v>
      </c>
      <c r="K159" s="20"/>
      <c r="L159" s="7"/>
    </row>
    <row r="160" spans="1:12" s="9" customFormat="1" ht="18.75" x14ac:dyDescent="0.3">
      <c r="A160" s="19"/>
      <c r="B160" s="17"/>
      <c r="C160" s="17"/>
      <c r="D160" s="17" t="e">
        <f t="shared" si="4"/>
        <v>#REF!</v>
      </c>
      <c r="E160" s="18"/>
      <c r="F160" s="7"/>
      <c r="G160" s="19"/>
      <c r="H160" s="17"/>
      <c r="I160" s="17"/>
      <c r="J160" s="35">
        <f t="shared" si="5"/>
        <v>0</v>
      </c>
      <c r="K160" s="20"/>
      <c r="L160" s="7"/>
    </row>
    <row r="161" spans="1:12" s="9" customFormat="1" ht="18.75" x14ac:dyDescent="0.3">
      <c r="A161" s="19"/>
      <c r="B161" s="17"/>
      <c r="C161" s="17"/>
      <c r="D161" s="17" t="e">
        <f t="shared" si="4"/>
        <v>#REF!</v>
      </c>
      <c r="E161" s="18"/>
      <c r="F161" s="7"/>
      <c r="G161" s="19"/>
      <c r="H161" s="17"/>
      <c r="I161" s="17"/>
      <c r="J161" s="35">
        <f t="shared" si="5"/>
        <v>0</v>
      </c>
      <c r="K161" s="20"/>
      <c r="L161" s="7"/>
    </row>
    <row r="162" spans="1:12" s="9" customFormat="1" ht="18.75" x14ac:dyDescent="0.3">
      <c r="A162" s="19"/>
      <c r="B162" s="17"/>
      <c r="C162" s="17"/>
      <c r="D162" s="17" t="e">
        <f t="shared" si="4"/>
        <v>#REF!</v>
      </c>
      <c r="E162" s="18"/>
      <c r="F162" s="7"/>
      <c r="G162" s="19"/>
      <c r="H162" s="17"/>
      <c r="I162" s="17"/>
      <c r="J162" s="35">
        <f t="shared" si="5"/>
        <v>0</v>
      </c>
      <c r="K162" s="20"/>
      <c r="L162" s="7"/>
    </row>
    <row r="163" spans="1:12" s="9" customFormat="1" ht="18.75" x14ac:dyDescent="0.3">
      <c r="A163" s="19"/>
      <c r="B163" s="17"/>
      <c r="C163" s="17"/>
      <c r="D163" s="17" t="e">
        <f t="shared" si="4"/>
        <v>#REF!</v>
      </c>
      <c r="E163" s="18"/>
      <c r="F163" s="7"/>
      <c r="G163" s="19"/>
      <c r="H163" s="17"/>
      <c r="I163" s="17"/>
      <c r="J163" s="35">
        <f t="shared" si="5"/>
        <v>0</v>
      </c>
      <c r="K163" s="20"/>
      <c r="L163" s="7"/>
    </row>
    <row r="164" spans="1:12" s="9" customFormat="1" ht="18.75" x14ac:dyDescent="0.3">
      <c r="A164" s="19"/>
      <c r="B164" s="17"/>
      <c r="C164" s="17"/>
      <c r="D164" s="17" t="e">
        <f t="shared" si="4"/>
        <v>#REF!</v>
      </c>
      <c r="E164" s="18"/>
      <c r="F164" s="7"/>
      <c r="G164" s="19"/>
      <c r="H164" s="17"/>
      <c r="I164" s="17"/>
      <c r="J164" s="35">
        <f t="shared" si="5"/>
        <v>0</v>
      </c>
      <c r="K164" s="20"/>
      <c r="L164" s="7"/>
    </row>
    <row r="165" spans="1:12" s="9" customFormat="1" ht="18.75" x14ac:dyDescent="0.3">
      <c r="A165" s="19"/>
      <c r="B165" s="17"/>
      <c r="C165" s="17"/>
      <c r="D165" s="17" t="e">
        <f t="shared" si="4"/>
        <v>#REF!</v>
      </c>
      <c r="E165" s="18"/>
      <c r="F165" s="7"/>
      <c r="G165" s="19"/>
      <c r="H165" s="17"/>
      <c r="I165" s="17"/>
      <c r="J165" s="35">
        <f t="shared" si="5"/>
        <v>0</v>
      </c>
      <c r="K165" s="20"/>
      <c r="L165" s="7"/>
    </row>
    <row r="166" spans="1:12" s="9" customFormat="1" ht="18.75" x14ac:dyDescent="0.3">
      <c r="A166" s="19"/>
      <c r="B166" s="17"/>
      <c r="C166" s="17"/>
      <c r="D166" s="17" t="e">
        <f t="shared" si="4"/>
        <v>#REF!</v>
      </c>
      <c r="E166" s="18"/>
      <c r="F166" s="7"/>
      <c r="G166" s="19"/>
      <c r="H166" s="17"/>
      <c r="I166" s="17"/>
      <c r="J166" s="35">
        <f t="shared" si="5"/>
        <v>0</v>
      </c>
      <c r="K166" s="20"/>
      <c r="L166" s="7"/>
    </row>
    <row r="167" spans="1:12" s="9" customFormat="1" ht="18.75" x14ac:dyDescent="0.3">
      <c r="A167" s="19"/>
      <c r="B167" s="17"/>
      <c r="C167" s="17"/>
      <c r="D167" s="17" t="e">
        <f t="shared" si="4"/>
        <v>#REF!</v>
      </c>
      <c r="E167" s="18"/>
      <c r="F167" s="7"/>
      <c r="G167" s="19"/>
      <c r="H167" s="17"/>
      <c r="I167" s="17"/>
      <c r="J167" s="35">
        <f t="shared" si="5"/>
        <v>0</v>
      </c>
      <c r="K167" s="20"/>
      <c r="L167" s="7"/>
    </row>
    <row r="168" spans="1:12" s="9" customFormat="1" ht="18.75" x14ac:dyDescent="0.3">
      <c r="A168" s="19"/>
      <c r="B168" s="17"/>
      <c r="C168" s="17"/>
      <c r="D168" s="17" t="e">
        <f t="shared" si="4"/>
        <v>#REF!</v>
      </c>
      <c r="E168" s="18"/>
      <c r="F168" s="7"/>
      <c r="G168" s="19"/>
      <c r="H168" s="17"/>
      <c r="I168" s="17"/>
      <c r="J168" s="35">
        <f t="shared" si="5"/>
        <v>0</v>
      </c>
      <c r="K168" s="20"/>
      <c r="L168" s="7"/>
    </row>
    <row r="169" spans="1:12" s="9" customFormat="1" ht="18.75" x14ac:dyDescent="0.3">
      <c r="A169" s="19"/>
      <c r="B169" s="17"/>
      <c r="C169" s="17"/>
      <c r="D169" s="17" t="e">
        <f t="shared" si="4"/>
        <v>#REF!</v>
      </c>
      <c r="E169" s="18"/>
      <c r="F169" s="7"/>
      <c r="G169" s="19"/>
      <c r="H169" s="17"/>
      <c r="I169" s="17"/>
      <c r="J169" s="35">
        <f t="shared" si="5"/>
        <v>0</v>
      </c>
      <c r="K169" s="20"/>
      <c r="L169" s="7"/>
    </row>
    <row r="170" spans="1:12" s="9" customFormat="1" ht="18.75" x14ac:dyDescent="0.3">
      <c r="A170" s="19"/>
      <c r="B170" s="17"/>
      <c r="C170" s="17"/>
      <c r="D170" s="17" t="e">
        <f t="shared" si="4"/>
        <v>#REF!</v>
      </c>
      <c r="E170" s="18"/>
      <c r="F170" s="7"/>
      <c r="G170" s="19"/>
      <c r="H170" s="17"/>
      <c r="I170" s="17"/>
      <c r="J170" s="35">
        <f t="shared" si="5"/>
        <v>0</v>
      </c>
      <c r="K170" s="20"/>
      <c r="L170" s="7"/>
    </row>
    <row r="171" spans="1:12" s="9" customFormat="1" ht="18.75" x14ac:dyDescent="0.3">
      <c r="A171" s="19"/>
      <c r="B171" s="17"/>
      <c r="C171" s="17"/>
      <c r="D171" s="17" t="e">
        <f t="shared" si="4"/>
        <v>#REF!</v>
      </c>
      <c r="E171" s="18"/>
      <c r="F171" s="7"/>
      <c r="G171" s="19"/>
      <c r="H171" s="17"/>
      <c r="I171" s="17"/>
      <c r="J171" s="35">
        <f t="shared" si="5"/>
        <v>0</v>
      </c>
      <c r="K171" s="20"/>
      <c r="L171" s="7"/>
    </row>
    <row r="172" spans="1:12" s="9" customFormat="1" ht="18.75" x14ac:dyDescent="0.3">
      <c r="A172" s="19"/>
      <c r="B172" s="17"/>
      <c r="C172" s="17"/>
      <c r="D172" s="17" t="e">
        <f t="shared" si="4"/>
        <v>#REF!</v>
      </c>
      <c r="E172" s="18"/>
      <c r="F172" s="7"/>
      <c r="G172" s="19"/>
      <c r="H172" s="17"/>
      <c r="I172" s="17"/>
      <c r="J172" s="35">
        <f t="shared" si="5"/>
        <v>0</v>
      </c>
      <c r="K172" s="20"/>
      <c r="L172" s="7"/>
    </row>
    <row r="173" spans="1:12" s="9" customFormat="1" ht="18.75" x14ac:dyDescent="0.3">
      <c r="A173" s="19"/>
      <c r="B173" s="17"/>
      <c r="C173" s="17"/>
      <c r="D173" s="17" t="e">
        <f t="shared" si="4"/>
        <v>#REF!</v>
      </c>
      <c r="E173" s="18"/>
      <c r="F173" s="7"/>
      <c r="G173" s="19"/>
      <c r="H173" s="17"/>
      <c r="I173" s="17"/>
      <c r="J173" s="35">
        <f t="shared" si="5"/>
        <v>0</v>
      </c>
      <c r="K173" s="20"/>
      <c r="L173" s="7"/>
    </row>
    <row r="174" spans="1:12" s="9" customFormat="1" ht="18.75" x14ac:dyDescent="0.3">
      <c r="A174" s="19"/>
      <c r="B174" s="17"/>
      <c r="C174" s="17"/>
      <c r="D174" s="17" t="e">
        <f t="shared" si="4"/>
        <v>#REF!</v>
      </c>
      <c r="E174" s="18"/>
      <c r="F174" s="7"/>
      <c r="G174" s="19"/>
      <c r="H174" s="17"/>
      <c r="I174" s="17"/>
      <c r="J174" s="35">
        <f t="shared" si="5"/>
        <v>0</v>
      </c>
      <c r="K174" s="20"/>
      <c r="L174" s="7"/>
    </row>
    <row r="175" spans="1:12" s="9" customFormat="1" ht="18.75" x14ac:dyDescent="0.3">
      <c r="A175" s="19"/>
      <c r="B175" s="17"/>
      <c r="C175" s="17"/>
      <c r="D175" s="17" t="e">
        <f t="shared" si="4"/>
        <v>#REF!</v>
      </c>
      <c r="E175" s="18"/>
      <c r="F175" s="7"/>
      <c r="G175" s="19"/>
      <c r="H175" s="17"/>
      <c r="I175" s="17"/>
      <c r="J175" s="35">
        <f t="shared" si="5"/>
        <v>0</v>
      </c>
      <c r="K175" s="20"/>
      <c r="L175" s="7"/>
    </row>
    <row r="176" spans="1:12" s="9" customFormat="1" ht="18.75" x14ac:dyDescent="0.3">
      <c r="A176" s="19"/>
      <c r="B176" s="17"/>
      <c r="C176" s="17"/>
      <c r="D176" s="17" t="e">
        <f t="shared" si="4"/>
        <v>#REF!</v>
      </c>
      <c r="E176" s="18"/>
      <c r="F176" s="7"/>
      <c r="G176" s="19"/>
      <c r="H176" s="17"/>
      <c r="I176" s="17"/>
      <c r="J176" s="35">
        <f t="shared" si="5"/>
        <v>0</v>
      </c>
      <c r="K176" s="20"/>
      <c r="L176" s="7"/>
    </row>
    <row r="177" spans="1:12" s="9" customFormat="1" ht="18.75" x14ac:dyDescent="0.3">
      <c r="A177" s="19"/>
      <c r="B177" s="17"/>
      <c r="C177" s="17"/>
      <c r="D177" s="17" t="e">
        <f t="shared" si="4"/>
        <v>#REF!</v>
      </c>
      <c r="E177" s="18"/>
      <c r="F177" s="7"/>
      <c r="G177" s="19"/>
      <c r="H177" s="17"/>
      <c r="I177" s="17"/>
      <c r="J177" s="35">
        <f t="shared" si="5"/>
        <v>0</v>
      </c>
      <c r="K177" s="20"/>
      <c r="L177" s="7"/>
    </row>
    <row r="178" spans="1:12" s="9" customFormat="1" ht="18.75" x14ac:dyDescent="0.3">
      <c r="A178" s="19"/>
      <c r="B178" s="17"/>
      <c r="C178" s="17"/>
      <c r="D178" s="17" t="e">
        <f t="shared" si="4"/>
        <v>#REF!</v>
      </c>
      <c r="E178" s="18"/>
      <c r="F178" s="7"/>
      <c r="G178" s="19"/>
      <c r="H178" s="17"/>
      <c r="I178" s="17"/>
      <c r="J178" s="35">
        <f t="shared" si="5"/>
        <v>0</v>
      </c>
      <c r="K178" s="20"/>
      <c r="L178" s="7"/>
    </row>
    <row r="179" spans="1:12" s="9" customFormat="1" ht="18.75" x14ac:dyDescent="0.3">
      <c r="A179" s="19"/>
      <c r="B179" s="17"/>
      <c r="C179" s="17"/>
      <c r="D179" s="17" t="e">
        <f t="shared" si="4"/>
        <v>#REF!</v>
      </c>
      <c r="E179" s="18"/>
      <c r="F179" s="7"/>
      <c r="G179" s="19"/>
      <c r="H179" s="17"/>
      <c r="I179" s="17"/>
      <c r="J179" s="35">
        <f t="shared" si="5"/>
        <v>0</v>
      </c>
      <c r="K179" s="20"/>
      <c r="L179" s="7"/>
    </row>
    <row r="180" spans="1:12" s="9" customFormat="1" ht="18.75" x14ac:dyDescent="0.3">
      <c r="A180" s="19"/>
      <c r="B180" s="17"/>
      <c r="C180" s="17"/>
      <c r="D180" s="17" t="e">
        <f t="shared" si="4"/>
        <v>#REF!</v>
      </c>
      <c r="E180" s="18"/>
      <c r="F180" s="7"/>
      <c r="G180" s="19"/>
      <c r="H180" s="17"/>
      <c r="I180" s="17"/>
      <c r="J180" s="35">
        <f t="shared" si="5"/>
        <v>0</v>
      </c>
      <c r="K180" s="20"/>
      <c r="L180" s="7"/>
    </row>
    <row r="181" spans="1:12" s="9" customFormat="1" ht="18.75" x14ac:dyDescent="0.3">
      <c r="A181" s="19"/>
      <c r="B181" s="17"/>
      <c r="C181" s="17"/>
      <c r="D181" s="17" t="e">
        <f t="shared" si="4"/>
        <v>#REF!</v>
      </c>
      <c r="E181" s="18"/>
      <c r="F181" s="7"/>
      <c r="G181" s="19"/>
      <c r="H181" s="17"/>
      <c r="I181" s="17"/>
      <c r="J181" s="35">
        <f t="shared" si="5"/>
        <v>0</v>
      </c>
      <c r="K181" s="20"/>
      <c r="L181" s="7"/>
    </row>
    <row r="182" spans="1:12" s="9" customFormat="1" ht="18.75" x14ac:dyDescent="0.3">
      <c r="A182" s="19"/>
      <c r="B182" s="17"/>
      <c r="C182" s="17"/>
      <c r="D182" s="17" t="e">
        <f t="shared" si="4"/>
        <v>#REF!</v>
      </c>
      <c r="E182" s="18"/>
      <c r="F182" s="7"/>
      <c r="G182" s="19"/>
      <c r="H182" s="17"/>
      <c r="I182" s="17"/>
      <c r="J182" s="35">
        <f t="shared" si="5"/>
        <v>0</v>
      </c>
      <c r="K182" s="20"/>
      <c r="L182" s="7"/>
    </row>
    <row r="183" spans="1:12" s="9" customFormat="1" ht="18.75" x14ac:dyDescent="0.3">
      <c r="A183" s="19"/>
      <c r="B183" s="17"/>
      <c r="C183" s="17"/>
      <c r="D183" s="17" t="e">
        <f t="shared" si="4"/>
        <v>#REF!</v>
      </c>
      <c r="E183" s="18"/>
      <c r="F183" s="7"/>
      <c r="G183" s="19"/>
      <c r="H183" s="17"/>
      <c r="I183" s="17"/>
      <c r="J183" s="35">
        <f t="shared" si="5"/>
        <v>0</v>
      </c>
      <c r="K183" s="20"/>
      <c r="L183" s="7"/>
    </row>
    <row r="184" spans="1:12" s="9" customFormat="1" ht="18.75" x14ac:dyDescent="0.3">
      <c r="A184" s="19"/>
      <c r="B184" s="17"/>
      <c r="C184" s="17"/>
      <c r="D184" s="17" t="e">
        <f t="shared" si="4"/>
        <v>#REF!</v>
      </c>
      <c r="E184" s="18"/>
      <c r="F184" s="7"/>
      <c r="G184" s="19"/>
      <c r="H184" s="17"/>
      <c r="I184" s="17"/>
      <c r="J184" s="35">
        <f t="shared" si="5"/>
        <v>0</v>
      </c>
      <c r="K184" s="20"/>
      <c r="L184" s="7"/>
    </row>
    <row r="185" spans="1:12" s="9" customFormat="1" ht="18.75" x14ac:dyDescent="0.3">
      <c r="A185" s="19"/>
      <c r="B185" s="17"/>
      <c r="C185" s="17"/>
      <c r="D185" s="17" t="e">
        <f t="shared" si="4"/>
        <v>#REF!</v>
      </c>
      <c r="E185" s="18"/>
      <c r="F185" s="7"/>
      <c r="G185" s="19"/>
      <c r="H185" s="17"/>
      <c r="I185" s="17"/>
      <c r="J185" s="35">
        <f t="shared" si="5"/>
        <v>0</v>
      </c>
      <c r="K185" s="20"/>
      <c r="L185" s="7"/>
    </row>
    <row r="186" spans="1:12" s="9" customFormat="1" ht="18.75" x14ac:dyDescent="0.3">
      <c r="A186" s="19"/>
      <c r="B186" s="17"/>
      <c r="C186" s="17"/>
      <c r="D186" s="17" t="e">
        <f t="shared" si="4"/>
        <v>#REF!</v>
      </c>
      <c r="E186" s="18"/>
      <c r="F186" s="7"/>
      <c r="G186" s="19"/>
      <c r="H186" s="17"/>
      <c r="I186" s="17"/>
      <c r="J186" s="35">
        <f t="shared" si="5"/>
        <v>0</v>
      </c>
      <c r="K186" s="20"/>
      <c r="L186" s="7"/>
    </row>
    <row r="187" spans="1:12" s="9" customFormat="1" ht="18.75" x14ac:dyDescent="0.3">
      <c r="A187" s="19"/>
      <c r="B187" s="17"/>
      <c r="C187" s="17"/>
      <c r="D187" s="17" t="e">
        <f t="shared" si="4"/>
        <v>#REF!</v>
      </c>
      <c r="E187" s="18"/>
      <c r="F187" s="7"/>
      <c r="G187" s="19"/>
      <c r="H187" s="17"/>
      <c r="I187" s="17"/>
      <c r="J187" s="35">
        <f t="shared" si="5"/>
        <v>0</v>
      </c>
      <c r="K187" s="20"/>
      <c r="L187" s="7"/>
    </row>
    <row r="188" spans="1:12" s="9" customFormat="1" ht="18.75" x14ac:dyDescent="0.3">
      <c r="A188" s="19"/>
      <c r="B188" s="17"/>
      <c r="C188" s="17"/>
      <c r="D188" s="17" t="e">
        <f t="shared" si="4"/>
        <v>#REF!</v>
      </c>
      <c r="E188" s="18"/>
      <c r="F188" s="7"/>
      <c r="G188" s="19"/>
      <c r="H188" s="17"/>
      <c r="I188" s="17"/>
      <c r="J188" s="35">
        <f t="shared" si="5"/>
        <v>0</v>
      </c>
      <c r="K188" s="20"/>
      <c r="L188" s="7"/>
    </row>
    <row r="189" spans="1:12" s="9" customFormat="1" ht="18.75" x14ac:dyDescent="0.3">
      <c r="A189" s="19"/>
      <c r="B189" s="17"/>
      <c r="C189" s="17"/>
      <c r="D189" s="17" t="e">
        <f t="shared" si="4"/>
        <v>#REF!</v>
      </c>
      <c r="E189" s="18"/>
      <c r="F189" s="7"/>
      <c r="G189" s="19"/>
      <c r="H189" s="17"/>
      <c r="I189" s="17"/>
      <c r="J189" s="35">
        <f t="shared" si="5"/>
        <v>0</v>
      </c>
      <c r="K189" s="20"/>
      <c r="L189" s="7"/>
    </row>
    <row r="190" spans="1:12" s="9" customFormat="1" ht="18.75" x14ac:dyDescent="0.3">
      <c r="A190" s="19"/>
      <c r="B190" s="17"/>
      <c r="C190" s="17"/>
      <c r="D190" s="17" t="e">
        <f t="shared" si="4"/>
        <v>#REF!</v>
      </c>
      <c r="E190" s="18"/>
      <c r="F190" s="7"/>
      <c r="G190" s="19"/>
      <c r="H190" s="17"/>
      <c r="I190" s="17"/>
      <c r="J190" s="35">
        <f t="shared" si="5"/>
        <v>0</v>
      </c>
      <c r="K190" s="20"/>
      <c r="L190" s="7"/>
    </row>
    <row r="191" spans="1:12" s="9" customFormat="1" ht="18.75" x14ac:dyDescent="0.3">
      <c r="A191" s="19"/>
      <c r="B191" s="17"/>
      <c r="C191" s="17"/>
      <c r="D191" s="17" t="e">
        <f t="shared" si="4"/>
        <v>#REF!</v>
      </c>
      <c r="E191" s="18"/>
      <c r="F191" s="7"/>
      <c r="G191" s="19"/>
      <c r="H191" s="17"/>
      <c r="I191" s="17"/>
      <c r="J191" s="35">
        <f t="shared" si="5"/>
        <v>0</v>
      </c>
      <c r="K191" s="20"/>
      <c r="L191" s="7"/>
    </row>
    <row r="192" spans="1:12" s="9" customFormat="1" ht="18.75" x14ac:dyDescent="0.3">
      <c r="A192" s="19"/>
      <c r="B192" s="17"/>
      <c r="C192" s="17"/>
      <c r="D192" s="17" t="e">
        <f t="shared" si="4"/>
        <v>#REF!</v>
      </c>
      <c r="E192" s="18"/>
      <c r="F192" s="7"/>
      <c r="G192" s="19"/>
      <c r="H192" s="17"/>
      <c r="I192" s="17"/>
      <c r="J192" s="35">
        <f t="shared" si="5"/>
        <v>0</v>
      </c>
      <c r="K192" s="20"/>
      <c r="L192" s="7"/>
    </row>
    <row r="193" spans="1:12" s="9" customFormat="1" ht="18.75" x14ac:dyDescent="0.3">
      <c r="A193" s="19"/>
      <c r="B193" s="17"/>
      <c r="C193" s="17"/>
      <c r="D193" s="17" t="e">
        <f t="shared" si="4"/>
        <v>#REF!</v>
      </c>
      <c r="E193" s="18"/>
      <c r="F193" s="7"/>
      <c r="G193" s="19"/>
      <c r="H193" s="17"/>
      <c r="I193" s="17"/>
      <c r="J193" s="35">
        <f t="shared" si="5"/>
        <v>0</v>
      </c>
      <c r="K193" s="20"/>
      <c r="L193" s="7"/>
    </row>
    <row r="194" spans="1:12" s="9" customFormat="1" ht="18.75" x14ac:dyDescent="0.3">
      <c r="A194" s="19"/>
      <c r="B194" s="17"/>
      <c r="C194" s="17"/>
      <c r="D194" s="17" t="e">
        <f t="shared" si="4"/>
        <v>#REF!</v>
      </c>
      <c r="E194" s="18"/>
      <c r="F194" s="7"/>
      <c r="G194" s="19"/>
      <c r="H194" s="17"/>
      <c r="I194" s="17"/>
      <c r="J194" s="35">
        <f t="shared" si="5"/>
        <v>0</v>
      </c>
      <c r="K194" s="20"/>
      <c r="L194" s="7"/>
    </row>
    <row r="195" spans="1:12" s="9" customFormat="1" ht="18.75" x14ac:dyDescent="0.3">
      <c r="A195" s="19"/>
      <c r="B195" s="17"/>
      <c r="C195" s="17"/>
      <c r="D195" s="17" t="e">
        <f t="shared" si="4"/>
        <v>#REF!</v>
      </c>
      <c r="E195" s="18"/>
      <c r="F195" s="7"/>
      <c r="G195" s="19"/>
      <c r="H195" s="17"/>
      <c r="I195" s="17"/>
      <c r="J195" s="35">
        <f t="shared" si="5"/>
        <v>0</v>
      </c>
      <c r="K195" s="20"/>
      <c r="L195" s="7"/>
    </row>
    <row r="196" spans="1:12" s="9" customFormat="1" ht="18.75" x14ac:dyDescent="0.3">
      <c r="A196" s="19"/>
      <c r="B196" s="17"/>
      <c r="C196" s="17"/>
      <c r="D196" s="17" t="e">
        <f t="shared" si="4"/>
        <v>#REF!</v>
      </c>
      <c r="E196" s="18"/>
      <c r="F196" s="7"/>
      <c r="G196" s="19"/>
      <c r="H196" s="17"/>
      <c r="I196" s="17"/>
      <c r="J196" s="35">
        <f t="shared" si="5"/>
        <v>0</v>
      </c>
      <c r="K196" s="20"/>
      <c r="L196" s="7"/>
    </row>
    <row r="197" spans="1:12" s="9" customFormat="1" ht="18.75" x14ac:dyDescent="0.3">
      <c r="A197" s="19"/>
      <c r="B197" s="17"/>
      <c r="C197" s="17"/>
      <c r="D197" s="17" t="e">
        <f t="shared" si="4"/>
        <v>#REF!</v>
      </c>
      <c r="E197" s="18"/>
      <c r="F197" s="7"/>
      <c r="G197" s="19"/>
      <c r="H197" s="17"/>
      <c r="I197" s="17"/>
      <c r="J197" s="35">
        <f t="shared" si="5"/>
        <v>0</v>
      </c>
      <c r="K197" s="20"/>
      <c r="L197" s="7"/>
    </row>
    <row r="198" spans="1:12" s="9" customFormat="1" ht="18.75" x14ac:dyDescent="0.3">
      <c r="A198" s="19"/>
      <c r="B198" s="17"/>
      <c r="C198" s="17"/>
      <c r="D198" s="17" t="e">
        <f t="shared" si="4"/>
        <v>#REF!</v>
      </c>
      <c r="E198" s="18"/>
      <c r="F198" s="7"/>
      <c r="G198" s="19"/>
      <c r="H198" s="17"/>
      <c r="I198" s="17"/>
      <c r="J198" s="35">
        <f t="shared" si="5"/>
        <v>0</v>
      </c>
      <c r="K198" s="20"/>
      <c r="L198" s="7"/>
    </row>
    <row r="199" spans="1:12" s="9" customFormat="1" ht="18.75" x14ac:dyDescent="0.3">
      <c r="A199" s="19"/>
      <c r="B199" s="17"/>
      <c r="C199" s="17"/>
      <c r="D199" s="17" t="e">
        <f t="shared" ref="D199:D262" si="6">D198+B199-C199</f>
        <v>#REF!</v>
      </c>
      <c r="E199" s="18"/>
      <c r="F199" s="7"/>
      <c r="G199" s="19"/>
      <c r="H199" s="17"/>
      <c r="I199" s="17"/>
      <c r="J199" s="35">
        <f t="shared" si="5"/>
        <v>0</v>
      </c>
      <c r="K199" s="20"/>
      <c r="L199" s="7"/>
    </row>
    <row r="200" spans="1:12" s="9" customFormat="1" ht="18.75" x14ac:dyDescent="0.3">
      <c r="A200" s="19"/>
      <c r="B200" s="17"/>
      <c r="C200" s="17"/>
      <c r="D200" s="17" t="e">
        <f t="shared" si="6"/>
        <v>#REF!</v>
      </c>
      <c r="E200" s="18"/>
      <c r="F200" s="7"/>
      <c r="G200" s="19"/>
      <c r="H200" s="17"/>
      <c r="I200" s="17"/>
      <c r="J200" s="35">
        <f t="shared" ref="J200:J263" si="7">J199+H200-I200</f>
        <v>0</v>
      </c>
      <c r="K200" s="20"/>
      <c r="L200" s="7"/>
    </row>
    <row r="201" spans="1:12" s="9" customFormat="1" ht="18.75" x14ac:dyDescent="0.3">
      <c r="A201" s="19"/>
      <c r="B201" s="17"/>
      <c r="C201" s="17"/>
      <c r="D201" s="17" t="e">
        <f t="shared" si="6"/>
        <v>#REF!</v>
      </c>
      <c r="E201" s="18"/>
      <c r="F201" s="7"/>
      <c r="G201" s="19"/>
      <c r="H201" s="17"/>
      <c r="I201" s="17"/>
      <c r="J201" s="35">
        <f t="shared" si="7"/>
        <v>0</v>
      </c>
      <c r="K201" s="20"/>
      <c r="L201" s="7"/>
    </row>
    <row r="202" spans="1:12" s="9" customFormat="1" ht="18.75" x14ac:dyDescent="0.3">
      <c r="A202" s="19"/>
      <c r="B202" s="17"/>
      <c r="C202" s="17"/>
      <c r="D202" s="17" t="e">
        <f t="shared" si="6"/>
        <v>#REF!</v>
      </c>
      <c r="E202" s="18"/>
      <c r="F202" s="7"/>
      <c r="G202" s="19"/>
      <c r="H202" s="17"/>
      <c r="I202" s="17"/>
      <c r="J202" s="35">
        <f t="shared" si="7"/>
        <v>0</v>
      </c>
      <c r="K202" s="20"/>
      <c r="L202" s="7"/>
    </row>
    <row r="203" spans="1:12" s="9" customFormat="1" ht="18.75" x14ac:dyDescent="0.3">
      <c r="A203" s="19"/>
      <c r="B203" s="17"/>
      <c r="C203" s="17"/>
      <c r="D203" s="17" t="e">
        <f t="shared" si="6"/>
        <v>#REF!</v>
      </c>
      <c r="E203" s="18"/>
      <c r="F203" s="7"/>
      <c r="G203" s="19"/>
      <c r="H203" s="17"/>
      <c r="I203" s="17"/>
      <c r="J203" s="35">
        <f t="shared" si="7"/>
        <v>0</v>
      </c>
      <c r="K203" s="20"/>
      <c r="L203" s="7"/>
    </row>
    <row r="204" spans="1:12" s="9" customFormat="1" ht="18.75" x14ac:dyDescent="0.3">
      <c r="A204" s="19"/>
      <c r="B204" s="17"/>
      <c r="C204" s="17"/>
      <c r="D204" s="17" t="e">
        <f t="shared" si="6"/>
        <v>#REF!</v>
      </c>
      <c r="E204" s="18"/>
      <c r="F204" s="7"/>
      <c r="G204" s="19"/>
      <c r="H204" s="17"/>
      <c r="I204" s="17"/>
      <c r="J204" s="35">
        <f t="shared" si="7"/>
        <v>0</v>
      </c>
      <c r="K204" s="20"/>
      <c r="L204" s="7"/>
    </row>
    <row r="205" spans="1:12" s="9" customFormat="1" ht="18.75" x14ac:dyDescent="0.3">
      <c r="A205" s="19"/>
      <c r="B205" s="17"/>
      <c r="C205" s="17"/>
      <c r="D205" s="17" t="e">
        <f t="shared" si="6"/>
        <v>#REF!</v>
      </c>
      <c r="E205" s="18"/>
      <c r="F205" s="7"/>
      <c r="G205" s="19"/>
      <c r="H205" s="17"/>
      <c r="I205" s="17"/>
      <c r="J205" s="35">
        <f t="shared" si="7"/>
        <v>0</v>
      </c>
      <c r="K205" s="20"/>
      <c r="L205" s="7"/>
    </row>
    <row r="206" spans="1:12" s="9" customFormat="1" ht="18.75" x14ac:dyDescent="0.3">
      <c r="A206" s="19"/>
      <c r="B206" s="17"/>
      <c r="C206" s="17"/>
      <c r="D206" s="17" t="e">
        <f t="shared" si="6"/>
        <v>#REF!</v>
      </c>
      <c r="E206" s="18"/>
      <c r="F206" s="7"/>
      <c r="G206" s="19"/>
      <c r="H206" s="17"/>
      <c r="I206" s="17"/>
      <c r="J206" s="35">
        <f t="shared" si="7"/>
        <v>0</v>
      </c>
      <c r="K206" s="20"/>
      <c r="L206" s="7"/>
    </row>
    <row r="207" spans="1:12" s="9" customFormat="1" ht="18.75" x14ac:dyDescent="0.3">
      <c r="A207" s="19"/>
      <c r="B207" s="17"/>
      <c r="C207" s="17"/>
      <c r="D207" s="17" t="e">
        <f t="shared" si="6"/>
        <v>#REF!</v>
      </c>
      <c r="E207" s="18"/>
      <c r="F207" s="7"/>
      <c r="G207" s="19"/>
      <c r="H207" s="17"/>
      <c r="I207" s="17"/>
      <c r="J207" s="35">
        <f t="shared" si="7"/>
        <v>0</v>
      </c>
      <c r="K207" s="20"/>
      <c r="L207" s="7"/>
    </row>
    <row r="208" spans="1:12" s="9" customFormat="1" ht="18.75" x14ac:dyDescent="0.3">
      <c r="A208" s="19"/>
      <c r="B208" s="17"/>
      <c r="C208" s="17"/>
      <c r="D208" s="17" t="e">
        <f t="shared" si="6"/>
        <v>#REF!</v>
      </c>
      <c r="E208" s="18"/>
      <c r="F208" s="7"/>
      <c r="G208" s="19"/>
      <c r="H208" s="17"/>
      <c r="I208" s="17"/>
      <c r="J208" s="35">
        <f t="shared" si="7"/>
        <v>0</v>
      </c>
      <c r="K208" s="20"/>
      <c r="L208" s="7"/>
    </row>
    <row r="209" spans="1:12" s="9" customFormat="1" ht="18.75" x14ac:dyDescent="0.3">
      <c r="A209" s="19"/>
      <c r="B209" s="17"/>
      <c r="C209" s="17"/>
      <c r="D209" s="17" t="e">
        <f t="shared" si="6"/>
        <v>#REF!</v>
      </c>
      <c r="E209" s="18"/>
      <c r="F209" s="7"/>
      <c r="G209" s="19"/>
      <c r="H209" s="17"/>
      <c r="I209" s="17"/>
      <c r="J209" s="35">
        <f t="shared" si="7"/>
        <v>0</v>
      </c>
      <c r="K209" s="20"/>
      <c r="L209" s="7"/>
    </row>
    <row r="210" spans="1:12" s="9" customFormat="1" ht="18.75" x14ac:dyDescent="0.3">
      <c r="A210" s="19"/>
      <c r="B210" s="17"/>
      <c r="C210" s="17"/>
      <c r="D210" s="17" t="e">
        <f t="shared" si="6"/>
        <v>#REF!</v>
      </c>
      <c r="E210" s="18"/>
      <c r="F210" s="7"/>
      <c r="G210" s="19"/>
      <c r="H210" s="17"/>
      <c r="I210" s="17"/>
      <c r="J210" s="35">
        <f t="shared" si="7"/>
        <v>0</v>
      </c>
      <c r="K210" s="20"/>
      <c r="L210" s="7"/>
    </row>
    <row r="211" spans="1:12" s="9" customFormat="1" ht="18.75" x14ac:dyDescent="0.3">
      <c r="A211" s="19"/>
      <c r="B211" s="17"/>
      <c r="C211" s="17"/>
      <c r="D211" s="17" t="e">
        <f t="shared" si="6"/>
        <v>#REF!</v>
      </c>
      <c r="E211" s="18"/>
      <c r="F211" s="7"/>
      <c r="G211" s="19"/>
      <c r="H211" s="17"/>
      <c r="I211" s="17"/>
      <c r="J211" s="35">
        <f t="shared" si="7"/>
        <v>0</v>
      </c>
      <c r="K211" s="20"/>
      <c r="L211" s="7"/>
    </row>
    <row r="212" spans="1:12" s="9" customFormat="1" ht="18.75" x14ac:dyDescent="0.3">
      <c r="A212" s="19"/>
      <c r="B212" s="17"/>
      <c r="C212" s="17"/>
      <c r="D212" s="17" t="e">
        <f t="shared" si="6"/>
        <v>#REF!</v>
      </c>
      <c r="E212" s="18"/>
      <c r="F212" s="7"/>
      <c r="G212" s="19"/>
      <c r="H212" s="17"/>
      <c r="I212" s="17"/>
      <c r="J212" s="35">
        <f t="shared" si="7"/>
        <v>0</v>
      </c>
      <c r="K212" s="20"/>
      <c r="L212" s="7"/>
    </row>
    <row r="213" spans="1:12" s="9" customFormat="1" ht="18.75" x14ac:dyDescent="0.3">
      <c r="A213" s="19"/>
      <c r="B213" s="17"/>
      <c r="C213" s="17"/>
      <c r="D213" s="17" t="e">
        <f t="shared" si="6"/>
        <v>#REF!</v>
      </c>
      <c r="E213" s="18"/>
      <c r="F213" s="7"/>
      <c r="G213" s="19"/>
      <c r="H213" s="17"/>
      <c r="I213" s="17"/>
      <c r="J213" s="35">
        <f t="shared" si="7"/>
        <v>0</v>
      </c>
      <c r="K213" s="20"/>
      <c r="L213" s="7"/>
    </row>
    <row r="214" spans="1:12" s="9" customFormat="1" ht="18.75" x14ac:dyDescent="0.3">
      <c r="A214" s="19"/>
      <c r="B214" s="17"/>
      <c r="C214" s="17"/>
      <c r="D214" s="17" t="e">
        <f t="shared" si="6"/>
        <v>#REF!</v>
      </c>
      <c r="E214" s="18"/>
      <c r="F214" s="7"/>
      <c r="G214" s="19"/>
      <c r="H214" s="17"/>
      <c r="I214" s="17"/>
      <c r="J214" s="35">
        <f t="shared" si="7"/>
        <v>0</v>
      </c>
      <c r="K214" s="20"/>
      <c r="L214" s="7"/>
    </row>
    <row r="215" spans="1:12" s="9" customFormat="1" ht="18.75" x14ac:dyDescent="0.3">
      <c r="A215" s="19"/>
      <c r="B215" s="17"/>
      <c r="C215" s="17"/>
      <c r="D215" s="17" t="e">
        <f t="shared" si="6"/>
        <v>#REF!</v>
      </c>
      <c r="E215" s="18"/>
      <c r="F215" s="7"/>
      <c r="G215" s="19"/>
      <c r="H215" s="17"/>
      <c r="I215" s="17"/>
      <c r="J215" s="35">
        <f t="shared" si="7"/>
        <v>0</v>
      </c>
      <c r="K215" s="20"/>
      <c r="L215" s="7"/>
    </row>
    <row r="216" spans="1:12" s="9" customFormat="1" ht="18.75" x14ac:dyDescent="0.3">
      <c r="A216" s="19"/>
      <c r="B216" s="17"/>
      <c r="C216" s="17"/>
      <c r="D216" s="17" t="e">
        <f t="shared" si="6"/>
        <v>#REF!</v>
      </c>
      <c r="E216" s="18"/>
      <c r="F216" s="7"/>
      <c r="G216" s="19"/>
      <c r="H216" s="17"/>
      <c r="I216" s="17"/>
      <c r="J216" s="35">
        <f t="shared" si="7"/>
        <v>0</v>
      </c>
      <c r="K216" s="20"/>
      <c r="L216" s="7"/>
    </row>
    <row r="217" spans="1:12" s="9" customFormat="1" ht="18.75" x14ac:dyDescent="0.3">
      <c r="A217" s="19"/>
      <c r="B217" s="17"/>
      <c r="C217" s="17"/>
      <c r="D217" s="17" t="e">
        <f t="shared" si="6"/>
        <v>#REF!</v>
      </c>
      <c r="E217" s="18"/>
      <c r="F217" s="7"/>
      <c r="G217" s="19"/>
      <c r="H217" s="17"/>
      <c r="I217" s="17"/>
      <c r="J217" s="35">
        <f t="shared" si="7"/>
        <v>0</v>
      </c>
      <c r="K217" s="20"/>
      <c r="L217" s="7"/>
    </row>
    <row r="218" spans="1:12" s="9" customFormat="1" ht="18.75" x14ac:dyDescent="0.3">
      <c r="A218" s="19"/>
      <c r="B218" s="17"/>
      <c r="C218" s="17"/>
      <c r="D218" s="17" t="e">
        <f t="shared" si="6"/>
        <v>#REF!</v>
      </c>
      <c r="E218" s="18"/>
      <c r="F218" s="7"/>
      <c r="G218" s="19"/>
      <c r="H218" s="17"/>
      <c r="I218" s="17"/>
      <c r="J218" s="35">
        <f t="shared" si="7"/>
        <v>0</v>
      </c>
      <c r="K218" s="20"/>
      <c r="L218" s="7"/>
    </row>
    <row r="219" spans="1:12" s="9" customFormat="1" ht="18.75" x14ac:dyDescent="0.3">
      <c r="A219" s="19"/>
      <c r="B219" s="17"/>
      <c r="C219" s="17"/>
      <c r="D219" s="17" t="e">
        <f t="shared" si="6"/>
        <v>#REF!</v>
      </c>
      <c r="E219" s="18"/>
      <c r="F219" s="7"/>
      <c r="G219" s="19"/>
      <c r="H219" s="17"/>
      <c r="I219" s="17"/>
      <c r="J219" s="35">
        <f t="shared" si="7"/>
        <v>0</v>
      </c>
      <c r="K219" s="20"/>
      <c r="L219" s="7"/>
    </row>
    <row r="220" spans="1:12" s="9" customFormat="1" ht="18.75" x14ac:dyDescent="0.3">
      <c r="A220" s="19"/>
      <c r="B220" s="17"/>
      <c r="C220" s="17"/>
      <c r="D220" s="17" t="e">
        <f t="shared" si="6"/>
        <v>#REF!</v>
      </c>
      <c r="E220" s="18"/>
      <c r="F220" s="7"/>
      <c r="G220" s="19"/>
      <c r="H220" s="17"/>
      <c r="I220" s="17"/>
      <c r="J220" s="35">
        <f t="shared" si="7"/>
        <v>0</v>
      </c>
      <c r="K220" s="20"/>
      <c r="L220" s="7"/>
    </row>
    <row r="221" spans="1:12" s="9" customFormat="1" ht="18.75" x14ac:dyDescent="0.3">
      <c r="A221" s="19"/>
      <c r="B221" s="17"/>
      <c r="C221" s="17"/>
      <c r="D221" s="17" t="e">
        <f t="shared" si="6"/>
        <v>#REF!</v>
      </c>
      <c r="E221" s="18"/>
      <c r="F221" s="7"/>
      <c r="G221" s="19"/>
      <c r="H221" s="17"/>
      <c r="I221" s="17"/>
      <c r="J221" s="35">
        <f t="shared" si="7"/>
        <v>0</v>
      </c>
      <c r="K221" s="20"/>
      <c r="L221" s="7"/>
    </row>
    <row r="222" spans="1:12" s="9" customFormat="1" ht="18.75" x14ac:dyDescent="0.3">
      <c r="A222" s="19"/>
      <c r="B222" s="17"/>
      <c r="C222" s="17"/>
      <c r="D222" s="17" t="e">
        <f t="shared" si="6"/>
        <v>#REF!</v>
      </c>
      <c r="E222" s="18"/>
      <c r="F222" s="7"/>
      <c r="G222" s="19"/>
      <c r="H222" s="17"/>
      <c r="I222" s="17"/>
      <c r="J222" s="35">
        <f t="shared" si="7"/>
        <v>0</v>
      </c>
      <c r="K222" s="20"/>
      <c r="L222" s="7"/>
    </row>
    <row r="223" spans="1:12" s="9" customFormat="1" ht="18.75" x14ac:dyDescent="0.3">
      <c r="A223" s="19"/>
      <c r="B223" s="17"/>
      <c r="C223" s="17"/>
      <c r="D223" s="17" t="e">
        <f t="shared" si="6"/>
        <v>#REF!</v>
      </c>
      <c r="E223" s="18"/>
      <c r="F223" s="7"/>
      <c r="G223" s="19"/>
      <c r="H223" s="17"/>
      <c r="I223" s="17"/>
      <c r="J223" s="35">
        <f t="shared" si="7"/>
        <v>0</v>
      </c>
      <c r="K223" s="20"/>
      <c r="L223" s="7"/>
    </row>
    <row r="224" spans="1:12" s="9" customFormat="1" ht="18.75" x14ac:dyDescent="0.3">
      <c r="A224" s="19"/>
      <c r="B224" s="17"/>
      <c r="C224" s="17"/>
      <c r="D224" s="17" t="e">
        <f t="shared" si="6"/>
        <v>#REF!</v>
      </c>
      <c r="E224" s="18"/>
      <c r="F224" s="7"/>
      <c r="G224" s="19"/>
      <c r="H224" s="17"/>
      <c r="I224" s="17"/>
      <c r="J224" s="35">
        <f t="shared" si="7"/>
        <v>0</v>
      </c>
      <c r="K224" s="20"/>
      <c r="L224" s="7"/>
    </row>
    <row r="225" spans="1:12" s="9" customFormat="1" ht="18.75" x14ac:dyDescent="0.3">
      <c r="A225" s="19"/>
      <c r="B225" s="17"/>
      <c r="C225" s="17"/>
      <c r="D225" s="17" t="e">
        <f t="shared" si="6"/>
        <v>#REF!</v>
      </c>
      <c r="E225" s="18"/>
      <c r="F225" s="7"/>
      <c r="G225" s="19"/>
      <c r="H225" s="17"/>
      <c r="I225" s="17"/>
      <c r="J225" s="35">
        <f t="shared" si="7"/>
        <v>0</v>
      </c>
      <c r="K225" s="20"/>
      <c r="L225" s="7"/>
    </row>
    <row r="226" spans="1:12" s="9" customFormat="1" ht="18.75" x14ac:dyDescent="0.3">
      <c r="A226" s="19"/>
      <c r="B226" s="17"/>
      <c r="C226" s="17"/>
      <c r="D226" s="17" t="e">
        <f t="shared" si="6"/>
        <v>#REF!</v>
      </c>
      <c r="E226" s="18"/>
      <c r="F226" s="7"/>
      <c r="G226" s="19"/>
      <c r="H226" s="17"/>
      <c r="I226" s="17"/>
      <c r="J226" s="35">
        <f t="shared" si="7"/>
        <v>0</v>
      </c>
      <c r="K226" s="20"/>
      <c r="L226" s="7"/>
    </row>
    <row r="227" spans="1:12" s="9" customFormat="1" ht="18.75" x14ac:dyDescent="0.3">
      <c r="A227" s="19"/>
      <c r="B227" s="17"/>
      <c r="C227" s="17"/>
      <c r="D227" s="17" t="e">
        <f t="shared" si="6"/>
        <v>#REF!</v>
      </c>
      <c r="E227" s="18"/>
      <c r="F227" s="7"/>
      <c r="G227" s="19"/>
      <c r="H227" s="17"/>
      <c r="I227" s="17"/>
      <c r="J227" s="35">
        <f t="shared" si="7"/>
        <v>0</v>
      </c>
      <c r="K227" s="20"/>
      <c r="L227" s="7"/>
    </row>
    <row r="228" spans="1:12" s="9" customFormat="1" ht="18.75" x14ac:dyDescent="0.3">
      <c r="A228" s="19"/>
      <c r="B228" s="17"/>
      <c r="C228" s="17"/>
      <c r="D228" s="17" t="e">
        <f t="shared" si="6"/>
        <v>#REF!</v>
      </c>
      <c r="E228" s="18"/>
      <c r="F228" s="7"/>
      <c r="G228" s="19"/>
      <c r="H228" s="17"/>
      <c r="I228" s="17"/>
      <c r="J228" s="35">
        <f t="shared" si="7"/>
        <v>0</v>
      </c>
      <c r="K228" s="20"/>
      <c r="L228" s="7"/>
    </row>
    <row r="229" spans="1:12" s="9" customFormat="1" ht="18.75" x14ac:dyDescent="0.3">
      <c r="A229" s="19"/>
      <c r="B229" s="17"/>
      <c r="C229" s="17"/>
      <c r="D229" s="17" t="e">
        <f t="shared" si="6"/>
        <v>#REF!</v>
      </c>
      <c r="E229" s="18"/>
      <c r="F229" s="7"/>
      <c r="G229" s="19"/>
      <c r="H229" s="17"/>
      <c r="I229" s="17"/>
      <c r="J229" s="35">
        <f t="shared" si="7"/>
        <v>0</v>
      </c>
      <c r="K229" s="20"/>
      <c r="L229" s="7"/>
    </row>
    <row r="230" spans="1:12" s="9" customFormat="1" ht="18.75" x14ac:dyDescent="0.3">
      <c r="A230" s="19"/>
      <c r="B230" s="17"/>
      <c r="C230" s="17"/>
      <c r="D230" s="17" t="e">
        <f t="shared" si="6"/>
        <v>#REF!</v>
      </c>
      <c r="E230" s="18"/>
      <c r="F230" s="7"/>
      <c r="G230" s="19"/>
      <c r="H230" s="17"/>
      <c r="I230" s="17"/>
      <c r="J230" s="35">
        <f t="shared" si="7"/>
        <v>0</v>
      </c>
      <c r="K230" s="20"/>
      <c r="L230" s="7"/>
    </row>
    <row r="231" spans="1:12" s="9" customFormat="1" ht="18.75" x14ac:dyDescent="0.3">
      <c r="A231" s="19"/>
      <c r="B231" s="17"/>
      <c r="C231" s="17"/>
      <c r="D231" s="17" t="e">
        <f t="shared" si="6"/>
        <v>#REF!</v>
      </c>
      <c r="E231" s="18"/>
      <c r="F231" s="7"/>
      <c r="G231" s="19"/>
      <c r="H231" s="17"/>
      <c r="I231" s="17"/>
      <c r="J231" s="35">
        <f t="shared" si="7"/>
        <v>0</v>
      </c>
      <c r="K231" s="20"/>
      <c r="L231" s="7"/>
    </row>
    <row r="232" spans="1:12" s="9" customFormat="1" ht="18.75" x14ac:dyDescent="0.3">
      <c r="A232" s="19"/>
      <c r="B232" s="17"/>
      <c r="C232" s="17"/>
      <c r="D232" s="17" t="e">
        <f t="shared" si="6"/>
        <v>#REF!</v>
      </c>
      <c r="E232" s="18"/>
      <c r="F232" s="7"/>
      <c r="G232" s="19"/>
      <c r="H232" s="17"/>
      <c r="I232" s="17"/>
      <c r="J232" s="35">
        <f t="shared" si="7"/>
        <v>0</v>
      </c>
      <c r="K232" s="20"/>
      <c r="L232" s="7"/>
    </row>
    <row r="233" spans="1:12" s="9" customFormat="1" ht="18.75" x14ac:dyDescent="0.3">
      <c r="A233" s="19"/>
      <c r="B233" s="17"/>
      <c r="C233" s="17"/>
      <c r="D233" s="17" t="e">
        <f t="shared" si="6"/>
        <v>#REF!</v>
      </c>
      <c r="E233" s="18"/>
      <c r="F233" s="7"/>
      <c r="G233" s="19"/>
      <c r="H233" s="17"/>
      <c r="I233" s="17"/>
      <c r="J233" s="35">
        <f t="shared" si="7"/>
        <v>0</v>
      </c>
      <c r="K233" s="20"/>
      <c r="L233" s="7"/>
    </row>
    <row r="234" spans="1:12" s="9" customFormat="1" ht="18.75" x14ac:dyDescent="0.3">
      <c r="A234" s="19"/>
      <c r="B234" s="17"/>
      <c r="C234" s="17"/>
      <c r="D234" s="17" t="e">
        <f t="shared" si="6"/>
        <v>#REF!</v>
      </c>
      <c r="E234" s="18"/>
      <c r="F234" s="7"/>
      <c r="G234" s="19"/>
      <c r="H234" s="17"/>
      <c r="I234" s="17"/>
      <c r="J234" s="35">
        <f t="shared" si="7"/>
        <v>0</v>
      </c>
      <c r="K234" s="20"/>
      <c r="L234" s="7"/>
    </row>
    <row r="235" spans="1:12" s="9" customFormat="1" ht="18.75" x14ac:dyDescent="0.3">
      <c r="A235" s="19"/>
      <c r="B235" s="17"/>
      <c r="C235" s="17"/>
      <c r="D235" s="17" t="e">
        <f t="shared" si="6"/>
        <v>#REF!</v>
      </c>
      <c r="E235" s="18"/>
      <c r="F235" s="7"/>
      <c r="G235" s="19"/>
      <c r="H235" s="17"/>
      <c r="I235" s="17"/>
      <c r="J235" s="35">
        <f t="shared" si="7"/>
        <v>0</v>
      </c>
      <c r="K235" s="20"/>
      <c r="L235" s="7"/>
    </row>
    <row r="236" spans="1:12" s="9" customFormat="1" ht="18.75" x14ac:dyDescent="0.3">
      <c r="A236" s="19"/>
      <c r="B236" s="17"/>
      <c r="C236" s="17"/>
      <c r="D236" s="17" t="e">
        <f t="shared" si="6"/>
        <v>#REF!</v>
      </c>
      <c r="E236" s="18"/>
      <c r="F236" s="7"/>
      <c r="G236" s="19"/>
      <c r="H236" s="17"/>
      <c r="I236" s="17"/>
      <c r="J236" s="35">
        <f t="shared" si="7"/>
        <v>0</v>
      </c>
      <c r="K236" s="20"/>
      <c r="L236" s="7"/>
    </row>
    <row r="237" spans="1:12" s="9" customFormat="1" ht="18.75" x14ac:dyDescent="0.3">
      <c r="A237" s="19"/>
      <c r="B237" s="17"/>
      <c r="C237" s="17"/>
      <c r="D237" s="17" t="e">
        <f t="shared" si="6"/>
        <v>#REF!</v>
      </c>
      <c r="E237" s="18"/>
      <c r="F237" s="7"/>
      <c r="G237" s="19"/>
      <c r="H237" s="17"/>
      <c r="I237" s="17"/>
      <c r="J237" s="35">
        <f t="shared" si="7"/>
        <v>0</v>
      </c>
      <c r="K237" s="20"/>
      <c r="L237" s="7"/>
    </row>
    <row r="238" spans="1:12" s="9" customFormat="1" ht="18.75" x14ac:dyDescent="0.3">
      <c r="A238" s="19"/>
      <c r="B238" s="17"/>
      <c r="C238" s="17"/>
      <c r="D238" s="17" t="e">
        <f t="shared" si="6"/>
        <v>#REF!</v>
      </c>
      <c r="E238" s="18"/>
      <c r="F238" s="7"/>
      <c r="G238" s="19"/>
      <c r="H238" s="17"/>
      <c r="I238" s="17"/>
      <c r="J238" s="35">
        <f t="shared" si="7"/>
        <v>0</v>
      </c>
      <c r="K238" s="20"/>
      <c r="L238" s="7"/>
    </row>
    <row r="239" spans="1:12" s="9" customFormat="1" ht="18.75" x14ac:dyDescent="0.3">
      <c r="A239" s="19"/>
      <c r="B239" s="17"/>
      <c r="C239" s="17"/>
      <c r="D239" s="17" t="e">
        <f t="shared" si="6"/>
        <v>#REF!</v>
      </c>
      <c r="E239" s="18"/>
      <c r="F239" s="7"/>
      <c r="G239" s="19"/>
      <c r="H239" s="17"/>
      <c r="I239" s="17"/>
      <c r="J239" s="35">
        <f t="shared" si="7"/>
        <v>0</v>
      </c>
      <c r="K239" s="20"/>
      <c r="L239" s="7"/>
    </row>
    <row r="240" spans="1:12" s="9" customFormat="1" ht="18.75" x14ac:dyDescent="0.3">
      <c r="A240" s="19"/>
      <c r="B240" s="17"/>
      <c r="C240" s="17"/>
      <c r="D240" s="17" t="e">
        <f t="shared" si="6"/>
        <v>#REF!</v>
      </c>
      <c r="E240" s="18"/>
      <c r="F240" s="7"/>
      <c r="G240" s="19"/>
      <c r="H240" s="17"/>
      <c r="I240" s="17"/>
      <c r="J240" s="35">
        <f t="shared" si="7"/>
        <v>0</v>
      </c>
      <c r="K240" s="20"/>
      <c r="L240" s="7"/>
    </row>
    <row r="241" spans="1:12" s="9" customFormat="1" ht="18.75" x14ac:dyDescent="0.3">
      <c r="A241" s="19"/>
      <c r="B241" s="17"/>
      <c r="C241" s="17"/>
      <c r="D241" s="17" t="e">
        <f t="shared" si="6"/>
        <v>#REF!</v>
      </c>
      <c r="E241" s="18"/>
      <c r="F241" s="7"/>
      <c r="G241" s="19"/>
      <c r="H241" s="17"/>
      <c r="I241" s="17"/>
      <c r="J241" s="35">
        <f t="shared" si="7"/>
        <v>0</v>
      </c>
      <c r="K241" s="20"/>
      <c r="L241" s="7"/>
    </row>
    <row r="242" spans="1:12" s="9" customFormat="1" ht="18.75" x14ac:dyDescent="0.3">
      <c r="A242" s="19"/>
      <c r="B242" s="17"/>
      <c r="C242" s="17"/>
      <c r="D242" s="17" t="e">
        <f t="shared" si="6"/>
        <v>#REF!</v>
      </c>
      <c r="E242" s="18"/>
      <c r="F242" s="7"/>
      <c r="G242" s="19"/>
      <c r="H242" s="17"/>
      <c r="I242" s="17"/>
      <c r="J242" s="35">
        <f t="shared" si="7"/>
        <v>0</v>
      </c>
      <c r="K242" s="20"/>
      <c r="L242" s="7"/>
    </row>
    <row r="243" spans="1:12" s="9" customFormat="1" ht="18.75" x14ac:dyDescent="0.3">
      <c r="A243" s="19"/>
      <c r="B243" s="17"/>
      <c r="C243" s="17"/>
      <c r="D243" s="17" t="e">
        <f t="shared" si="6"/>
        <v>#REF!</v>
      </c>
      <c r="E243" s="18"/>
      <c r="F243" s="7"/>
      <c r="G243" s="19"/>
      <c r="H243" s="17"/>
      <c r="I243" s="17"/>
      <c r="J243" s="35">
        <f t="shared" si="7"/>
        <v>0</v>
      </c>
      <c r="K243" s="20"/>
      <c r="L243" s="7"/>
    </row>
    <row r="244" spans="1:12" s="9" customFormat="1" ht="18.75" x14ac:dyDescent="0.3">
      <c r="A244" s="19"/>
      <c r="B244" s="17"/>
      <c r="C244" s="17"/>
      <c r="D244" s="17" t="e">
        <f t="shared" si="6"/>
        <v>#REF!</v>
      </c>
      <c r="E244" s="18"/>
      <c r="F244" s="7"/>
      <c r="G244" s="19"/>
      <c r="H244" s="17"/>
      <c r="I244" s="17"/>
      <c r="J244" s="35">
        <f t="shared" si="7"/>
        <v>0</v>
      </c>
      <c r="K244" s="20"/>
      <c r="L244" s="7"/>
    </row>
    <row r="245" spans="1:12" s="9" customFormat="1" ht="18.75" x14ac:dyDescent="0.3">
      <c r="A245" s="19"/>
      <c r="B245" s="17"/>
      <c r="C245" s="17"/>
      <c r="D245" s="17" t="e">
        <f t="shared" si="6"/>
        <v>#REF!</v>
      </c>
      <c r="E245" s="18"/>
      <c r="F245" s="7"/>
      <c r="G245" s="19"/>
      <c r="H245" s="17"/>
      <c r="I245" s="17"/>
      <c r="J245" s="35">
        <f t="shared" si="7"/>
        <v>0</v>
      </c>
      <c r="K245" s="20"/>
      <c r="L245" s="7"/>
    </row>
    <row r="246" spans="1:12" s="9" customFormat="1" ht="18.75" x14ac:dyDescent="0.3">
      <c r="A246" s="19"/>
      <c r="B246" s="17"/>
      <c r="C246" s="17"/>
      <c r="D246" s="17" t="e">
        <f t="shared" si="6"/>
        <v>#REF!</v>
      </c>
      <c r="E246" s="18"/>
      <c r="F246" s="7"/>
      <c r="G246" s="19"/>
      <c r="H246" s="17"/>
      <c r="I246" s="17"/>
      <c r="J246" s="35">
        <f t="shared" si="7"/>
        <v>0</v>
      </c>
      <c r="K246" s="20"/>
      <c r="L246" s="7"/>
    </row>
    <row r="247" spans="1:12" s="9" customFormat="1" ht="18.75" x14ac:dyDescent="0.3">
      <c r="A247" s="19"/>
      <c r="B247" s="17"/>
      <c r="C247" s="17"/>
      <c r="D247" s="17" t="e">
        <f t="shared" si="6"/>
        <v>#REF!</v>
      </c>
      <c r="E247" s="18"/>
      <c r="F247" s="7"/>
      <c r="G247" s="19"/>
      <c r="H247" s="17"/>
      <c r="I247" s="17"/>
      <c r="J247" s="35">
        <f t="shared" si="7"/>
        <v>0</v>
      </c>
      <c r="K247" s="20"/>
      <c r="L247" s="7"/>
    </row>
    <row r="248" spans="1:12" s="9" customFormat="1" ht="18.75" x14ac:dyDescent="0.3">
      <c r="A248" s="19"/>
      <c r="B248" s="17"/>
      <c r="C248" s="17"/>
      <c r="D248" s="17" t="e">
        <f t="shared" si="6"/>
        <v>#REF!</v>
      </c>
      <c r="E248" s="18"/>
      <c r="F248" s="7"/>
      <c r="G248" s="19"/>
      <c r="H248" s="17"/>
      <c r="I248" s="17"/>
      <c r="J248" s="35">
        <f t="shared" si="7"/>
        <v>0</v>
      </c>
      <c r="K248" s="20"/>
      <c r="L248" s="7"/>
    </row>
    <row r="249" spans="1:12" s="9" customFormat="1" ht="18.75" x14ac:dyDescent="0.3">
      <c r="A249" s="19"/>
      <c r="B249" s="17"/>
      <c r="C249" s="17"/>
      <c r="D249" s="17" t="e">
        <f t="shared" si="6"/>
        <v>#REF!</v>
      </c>
      <c r="E249" s="18"/>
      <c r="F249" s="7"/>
      <c r="G249" s="19"/>
      <c r="H249" s="17"/>
      <c r="I249" s="17"/>
      <c r="J249" s="35">
        <f t="shared" si="7"/>
        <v>0</v>
      </c>
      <c r="K249" s="20"/>
      <c r="L249" s="7"/>
    </row>
    <row r="250" spans="1:12" s="9" customFormat="1" ht="18.75" x14ac:dyDescent="0.3">
      <c r="A250" s="19"/>
      <c r="B250" s="17"/>
      <c r="C250" s="17"/>
      <c r="D250" s="17" t="e">
        <f t="shared" si="6"/>
        <v>#REF!</v>
      </c>
      <c r="E250" s="18"/>
      <c r="F250" s="7"/>
      <c r="G250" s="19"/>
      <c r="H250" s="17"/>
      <c r="I250" s="17"/>
      <c r="J250" s="35">
        <f t="shared" si="7"/>
        <v>0</v>
      </c>
      <c r="K250" s="20"/>
      <c r="L250" s="7"/>
    </row>
    <row r="251" spans="1:12" s="9" customFormat="1" ht="18.75" x14ac:dyDescent="0.3">
      <c r="A251" s="19"/>
      <c r="B251" s="17"/>
      <c r="C251" s="17"/>
      <c r="D251" s="17" t="e">
        <f t="shared" si="6"/>
        <v>#REF!</v>
      </c>
      <c r="E251" s="18"/>
      <c r="F251" s="7"/>
      <c r="G251" s="19"/>
      <c r="H251" s="17"/>
      <c r="I251" s="17"/>
      <c r="J251" s="35">
        <f t="shared" si="7"/>
        <v>0</v>
      </c>
      <c r="K251" s="20"/>
      <c r="L251" s="7"/>
    </row>
    <row r="252" spans="1:12" s="9" customFormat="1" ht="18.75" x14ac:dyDescent="0.3">
      <c r="A252" s="19"/>
      <c r="B252" s="17"/>
      <c r="C252" s="17"/>
      <c r="D252" s="17" t="e">
        <f t="shared" si="6"/>
        <v>#REF!</v>
      </c>
      <c r="E252" s="18"/>
      <c r="F252" s="7"/>
      <c r="G252" s="19"/>
      <c r="H252" s="17"/>
      <c r="I252" s="17"/>
      <c r="J252" s="35">
        <f t="shared" si="7"/>
        <v>0</v>
      </c>
      <c r="K252" s="20"/>
      <c r="L252" s="7"/>
    </row>
    <row r="253" spans="1:12" s="9" customFormat="1" ht="18.75" x14ac:dyDescent="0.3">
      <c r="A253" s="19"/>
      <c r="B253" s="17"/>
      <c r="C253" s="17"/>
      <c r="D253" s="17" t="e">
        <f t="shared" si="6"/>
        <v>#REF!</v>
      </c>
      <c r="E253" s="18"/>
      <c r="F253" s="7"/>
      <c r="G253" s="19"/>
      <c r="H253" s="17"/>
      <c r="I253" s="17"/>
      <c r="J253" s="35">
        <f t="shared" si="7"/>
        <v>0</v>
      </c>
      <c r="K253" s="20"/>
      <c r="L253" s="7"/>
    </row>
    <row r="254" spans="1:12" s="9" customFormat="1" ht="18.75" x14ac:dyDescent="0.3">
      <c r="A254" s="19"/>
      <c r="B254" s="17"/>
      <c r="C254" s="17"/>
      <c r="D254" s="17" t="e">
        <f t="shared" si="6"/>
        <v>#REF!</v>
      </c>
      <c r="E254" s="18"/>
      <c r="F254" s="7"/>
      <c r="G254" s="19"/>
      <c r="H254" s="17"/>
      <c r="I254" s="17"/>
      <c r="J254" s="35">
        <f t="shared" si="7"/>
        <v>0</v>
      </c>
      <c r="K254" s="20"/>
      <c r="L254" s="7"/>
    </row>
    <row r="255" spans="1:12" s="9" customFormat="1" ht="18.75" x14ac:dyDescent="0.3">
      <c r="A255" s="19"/>
      <c r="B255" s="17"/>
      <c r="C255" s="17"/>
      <c r="D255" s="17" t="e">
        <f t="shared" si="6"/>
        <v>#REF!</v>
      </c>
      <c r="E255" s="18"/>
      <c r="F255" s="7"/>
      <c r="G255" s="19"/>
      <c r="H255" s="17"/>
      <c r="I255" s="17"/>
      <c r="J255" s="35">
        <f t="shared" si="7"/>
        <v>0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 t="shared" si="6"/>
        <v>#REF!</v>
      </c>
      <c r="E256" s="18"/>
      <c r="F256" s="7"/>
      <c r="G256" s="19"/>
      <c r="H256" s="17"/>
      <c r="I256" s="17"/>
      <c r="J256" s="35">
        <f t="shared" si="7"/>
        <v>0</v>
      </c>
      <c r="K256" s="20"/>
      <c r="L256" s="7"/>
    </row>
    <row r="257" spans="1:12" s="9" customFormat="1" ht="18.75" x14ac:dyDescent="0.3">
      <c r="A257" s="19"/>
      <c r="B257" s="17"/>
      <c r="C257" s="17"/>
      <c r="D257" s="17" t="e">
        <f t="shared" si="6"/>
        <v>#REF!</v>
      </c>
      <c r="E257" s="18"/>
      <c r="F257" s="7"/>
      <c r="G257" s="19"/>
      <c r="H257" s="17"/>
      <c r="I257" s="17"/>
      <c r="J257" s="35">
        <f t="shared" si="7"/>
        <v>0</v>
      </c>
      <c r="K257" s="20"/>
      <c r="L257" s="7"/>
    </row>
    <row r="258" spans="1:12" s="9" customFormat="1" ht="18.75" x14ac:dyDescent="0.3">
      <c r="A258" s="19"/>
      <c r="B258" s="17"/>
      <c r="C258" s="17"/>
      <c r="D258" s="17" t="e">
        <f t="shared" si="6"/>
        <v>#REF!</v>
      </c>
      <c r="E258" s="18"/>
      <c r="F258" s="7"/>
      <c r="G258" s="19"/>
      <c r="H258" s="17"/>
      <c r="I258" s="17"/>
      <c r="J258" s="35">
        <f t="shared" si="7"/>
        <v>0</v>
      </c>
      <c r="K258" s="20"/>
      <c r="L258" s="7"/>
    </row>
    <row r="259" spans="1:12" s="9" customFormat="1" ht="18.75" x14ac:dyDescent="0.3">
      <c r="A259" s="19"/>
      <c r="B259" s="17"/>
      <c r="C259" s="17"/>
      <c r="D259" s="17" t="e">
        <f t="shared" si="6"/>
        <v>#REF!</v>
      </c>
      <c r="E259" s="18"/>
      <c r="F259" s="7"/>
      <c r="G259" s="19"/>
      <c r="H259" s="17"/>
      <c r="I259" s="17"/>
      <c r="J259" s="35">
        <f t="shared" si="7"/>
        <v>0</v>
      </c>
      <c r="K259" s="20"/>
      <c r="L259" s="7"/>
    </row>
    <row r="260" spans="1:12" s="9" customFormat="1" ht="18.75" x14ac:dyDescent="0.3">
      <c r="A260" s="19"/>
      <c r="B260" s="17"/>
      <c r="C260" s="17"/>
      <c r="D260" s="17" t="e">
        <f t="shared" si="6"/>
        <v>#REF!</v>
      </c>
      <c r="E260" s="18"/>
      <c r="F260" s="7"/>
      <c r="G260" s="19"/>
      <c r="H260" s="17"/>
      <c r="I260" s="17"/>
      <c r="J260" s="35">
        <f t="shared" si="7"/>
        <v>0</v>
      </c>
      <c r="K260" s="20"/>
      <c r="L260" s="7"/>
    </row>
    <row r="261" spans="1:12" s="9" customFormat="1" ht="18.75" x14ac:dyDescent="0.3">
      <c r="A261" s="19"/>
      <c r="B261" s="17"/>
      <c r="C261" s="17"/>
      <c r="D261" s="17" t="e">
        <f t="shared" si="6"/>
        <v>#REF!</v>
      </c>
      <c r="E261" s="18"/>
      <c r="F261" s="7"/>
      <c r="G261" s="19"/>
      <c r="H261" s="17"/>
      <c r="I261" s="17"/>
      <c r="J261" s="35">
        <f t="shared" si="7"/>
        <v>0</v>
      </c>
      <c r="K261" s="20"/>
      <c r="L261" s="7"/>
    </row>
    <row r="262" spans="1:12" s="9" customFormat="1" ht="18.75" x14ac:dyDescent="0.3">
      <c r="A262" s="19"/>
      <c r="B262" s="17"/>
      <c r="C262" s="17"/>
      <c r="D262" s="17" t="e">
        <f t="shared" si="6"/>
        <v>#REF!</v>
      </c>
      <c r="E262" s="18"/>
      <c r="F262" s="7"/>
      <c r="G262" s="19"/>
      <c r="H262" s="17"/>
      <c r="I262" s="17"/>
      <c r="J262" s="35">
        <f t="shared" si="7"/>
        <v>0</v>
      </c>
      <c r="K262" s="20"/>
      <c r="L262" s="7"/>
    </row>
    <row r="263" spans="1:12" s="9" customFormat="1" ht="18.75" x14ac:dyDescent="0.3">
      <c r="A263" s="19"/>
      <c r="B263" s="17"/>
      <c r="C263" s="17"/>
      <c r="D263" s="17" t="e">
        <f t="shared" ref="D263:D326" si="8">D262+B263-C263</f>
        <v>#REF!</v>
      </c>
      <c r="E263" s="18"/>
      <c r="F263" s="7"/>
      <c r="G263" s="19"/>
      <c r="H263" s="17"/>
      <c r="I263" s="17"/>
      <c r="J263" s="35">
        <f t="shared" si="7"/>
        <v>0</v>
      </c>
      <c r="K263" s="20"/>
      <c r="L263" s="7"/>
    </row>
    <row r="264" spans="1:12" s="9" customFormat="1" ht="18.75" x14ac:dyDescent="0.3">
      <c r="A264" s="19"/>
      <c r="B264" s="17"/>
      <c r="C264" s="17"/>
      <c r="D264" s="17" t="e">
        <f t="shared" si="8"/>
        <v>#REF!</v>
      </c>
      <c r="E264" s="18"/>
      <c r="F264" s="7"/>
      <c r="G264" s="19"/>
      <c r="H264" s="17"/>
      <c r="I264" s="17"/>
      <c r="J264" s="35">
        <f t="shared" ref="J264:J327" si="9">J263+H264-I264</f>
        <v>0</v>
      </c>
      <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i="8"/>
        <v>#REF!</v>
      </c>
      <c r="E265" s="18"/>
      <c r="F265" s="7"/>
      <c r="G265" s="19"/>
      <c r="H265" s="17"/>
      <c r="I265" s="17"/>
      <c r="J265" s="35">
        <f t="shared" si="9"/>
        <v>0</v>
      </c>
      <c r="K265" s="20"/>
      <c r="L265" s="7"/>
    </row>
    <row r="266" spans="1:12" s="9" customFormat="1" ht="18.75" x14ac:dyDescent="0.3">
      <c r="A266" s="19"/>
      <c r="B266" s="17"/>
      <c r="C266" s="17"/>
      <c r="D266" s="17" t="e">
        <f t="shared" si="8"/>
        <v>#REF!</v>
      </c>
      <c r="E266" s="18"/>
      <c r="F266" s="7"/>
      <c r="G266" s="19"/>
      <c r="H266" s="17"/>
      <c r="I266" s="17"/>
      <c r="J266" s="35">
        <f t="shared" si="9"/>
        <v>0</v>
      </c>
      <c r="K266" s="20"/>
      <c r="L266" s="7"/>
    </row>
    <row r="267" spans="1:12" s="9" customFormat="1" ht="18.75" x14ac:dyDescent="0.3">
      <c r="A267" s="19"/>
      <c r="B267" s="17"/>
      <c r="C267" s="17"/>
      <c r="D267" s="17" t="e">
        <f t="shared" si="8"/>
        <v>#REF!</v>
      </c>
      <c r="E267" s="18"/>
      <c r="F267" s="7"/>
      <c r="G267" s="19"/>
      <c r="H267" s="17"/>
      <c r="I267" s="17"/>
      <c r="J267" s="35">
        <f t="shared" si="9"/>
        <v>0</v>
      </c>
      <c r="K267" s="20"/>
      <c r="L267" s="7"/>
    </row>
    <row r="268" spans="1:12" s="9" customFormat="1" ht="18.75" x14ac:dyDescent="0.3">
      <c r="A268" s="19"/>
      <c r="B268" s="17"/>
      <c r="C268" s="17"/>
      <c r="D268" s="17" t="e">
        <f t="shared" si="8"/>
        <v>#REF!</v>
      </c>
      <c r="E268" s="18"/>
      <c r="F268" s="7"/>
      <c r="G268" s="19"/>
      <c r="H268" s="17"/>
      <c r="I268" s="17"/>
      <c r="J268" s="35">
        <f t="shared" si="9"/>
        <v>0</v>
      </c>
      <c r="K268" s="20"/>
      <c r="L268" s="7"/>
    </row>
    <row r="269" spans="1:12" s="9" customFormat="1" ht="18.75" x14ac:dyDescent="0.3">
      <c r="A269" s="19"/>
      <c r="B269" s="17"/>
      <c r="C269" s="17"/>
      <c r="D269" s="17" t="e">
        <f t="shared" si="8"/>
        <v>#REF!</v>
      </c>
      <c r="E269" s="18"/>
      <c r="F269" s="7"/>
      <c r="G269" s="19"/>
      <c r="H269" s="17"/>
      <c r="I269" s="17"/>
      <c r="J269" s="35">
        <f t="shared" si="9"/>
        <v>0</v>
      </c>
      <c r="K269" s="20"/>
      <c r="L269" s="7"/>
    </row>
    <row r="270" spans="1:12" s="9" customFormat="1" ht="18.75" x14ac:dyDescent="0.3">
      <c r="A270" s="19"/>
      <c r="B270" s="17"/>
      <c r="C270" s="17"/>
      <c r="D270" s="17" t="e">
        <f t="shared" si="8"/>
        <v>#REF!</v>
      </c>
      <c r="E270" s="18"/>
      <c r="F270" s="7"/>
      <c r="G270" s="19"/>
      <c r="H270" s="17"/>
      <c r="I270" s="17"/>
      <c r="J270" s="35">
        <f t="shared" si="9"/>
        <v>0</v>
      </c>
      <c r="K270" s="20"/>
      <c r="L270" s="7"/>
    </row>
    <row r="271" spans="1:12" s="9" customFormat="1" ht="18.75" x14ac:dyDescent="0.3">
      <c r="A271" s="19"/>
      <c r="B271" s="17"/>
      <c r="C271" s="17"/>
      <c r="D271" s="17" t="e">
        <f t="shared" si="8"/>
        <v>#REF!</v>
      </c>
      <c r="E271" s="18"/>
      <c r="F271" s="7"/>
      <c r="G271" s="19"/>
      <c r="H271" s="17"/>
      <c r="I271" s="17"/>
      <c r="J271" s="35">
        <f t="shared" si="9"/>
        <v>0</v>
      </c>
      <c r="K271" s="20"/>
      <c r="L271" s="7"/>
    </row>
    <row r="272" spans="1:12" s="9" customFormat="1" ht="18.75" x14ac:dyDescent="0.3">
      <c r="A272" s="19"/>
      <c r="B272" s="17"/>
      <c r="C272" s="17"/>
      <c r="D272" s="17" t="e">
        <f t="shared" si="8"/>
        <v>#REF!</v>
      </c>
      <c r="E272" s="18"/>
      <c r="F272" s="7"/>
      <c r="G272" s="19"/>
      <c r="H272" s="17"/>
      <c r="I272" s="17"/>
      <c r="J272" s="35">
        <f t="shared" si="9"/>
        <v>0</v>
      </c>
      <c r="K272" s="20"/>
      <c r="L272" s="7"/>
    </row>
    <row r="273" spans="1:12" s="9" customFormat="1" ht="18.75" x14ac:dyDescent="0.3">
      <c r="A273" s="19"/>
      <c r="B273" s="17"/>
      <c r="C273" s="17"/>
      <c r="D273" s="17" t="e">
        <f t="shared" si="8"/>
        <v>#REF!</v>
      </c>
      <c r="E273" s="18"/>
      <c r="F273" s="7"/>
      <c r="G273" s="19"/>
      <c r="H273" s="17"/>
      <c r="I273" s="17"/>
      <c r="J273" s="35">
        <f t="shared" si="9"/>
        <v>0</v>
      </c>
      <c r="K273" s="20"/>
      <c r="L273" s="7"/>
    </row>
    <row r="274" spans="1:12" s="9" customFormat="1" ht="18.75" x14ac:dyDescent="0.3">
      <c r="A274" s="19"/>
      <c r="B274" s="17"/>
      <c r="C274" s="17"/>
      <c r="D274" s="17" t="e">
        <f t="shared" si="8"/>
        <v>#REF!</v>
      </c>
      <c r="E274" s="18"/>
      <c r="F274" s="7"/>
      <c r="G274" s="19"/>
      <c r="H274" s="17"/>
      <c r="I274" s="17"/>
      <c r="J274" s="35">
        <f t="shared" si="9"/>
        <v>0</v>
      </c>
      <c r="K274" s="20"/>
      <c r="L274" s="7"/>
    </row>
    <row r="275" spans="1:12" s="9" customFormat="1" ht="18.75" x14ac:dyDescent="0.3">
      <c r="A275" s="19"/>
      <c r="B275" s="17"/>
      <c r="C275" s="17"/>
      <c r="D275" s="17" t="e">
        <f t="shared" si="8"/>
        <v>#REF!</v>
      </c>
      <c r="E275" s="18"/>
      <c r="F275" s="7"/>
      <c r="G275" s="19"/>
      <c r="H275" s="17"/>
      <c r="I275" s="17"/>
      <c r="J275" s="35">
        <f t="shared" si="9"/>
        <v>0</v>
      </c>
      <c r="K275" s="20"/>
      <c r="L275" s="7"/>
    </row>
    <row r="276" spans="1:12" s="9" customFormat="1" ht="18.75" x14ac:dyDescent="0.3">
      <c r="A276" s="19"/>
      <c r="B276" s="17"/>
      <c r="C276" s="17"/>
      <c r="D276" s="17" t="e">
        <f t="shared" si="8"/>
        <v>#REF!</v>
      </c>
      <c r="E276" s="18"/>
      <c r="F276" s="7"/>
      <c r="G276" s="19"/>
      <c r="H276" s="17"/>
      <c r="I276" s="17"/>
      <c r="J276" s="35">
        <f t="shared" si="9"/>
        <v>0</v>
      </c>
      <c r="K276" s="20"/>
      <c r="L276" s="7"/>
    </row>
    <row r="277" spans="1:12" s="9" customFormat="1" ht="18.75" x14ac:dyDescent="0.3">
      <c r="A277" s="19"/>
      <c r="B277" s="17"/>
      <c r="C277" s="17"/>
      <c r="D277" s="17" t="e">
        <f t="shared" si="8"/>
        <v>#REF!</v>
      </c>
      <c r="E277" s="18"/>
      <c r="F277" s="7"/>
      <c r="G277" s="19"/>
      <c r="H277" s="17"/>
      <c r="I277" s="17"/>
      <c r="J277" s="35">
        <f t="shared" si="9"/>
        <v>0</v>
      </c>
      <c r="K277" s="20"/>
      <c r="L277" s="7"/>
    </row>
    <row r="278" spans="1:12" s="9" customFormat="1" ht="18.75" x14ac:dyDescent="0.3">
      <c r="A278" s="19"/>
      <c r="B278" s="17"/>
      <c r="C278" s="17"/>
      <c r="D278" s="17" t="e">
        <f t="shared" si="8"/>
        <v>#REF!</v>
      </c>
      <c r="E278" s="18"/>
      <c r="F278" s="7"/>
      <c r="G278" s="19"/>
      <c r="H278" s="17"/>
      <c r="I278" s="17"/>
      <c r="J278" s="35">
        <f t="shared" si="9"/>
        <v>0</v>
      </c>
      <c r="K278" s="20"/>
      <c r="L278" s="7"/>
    </row>
    <row r="279" spans="1:12" s="9" customFormat="1" ht="18.75" x14ac:dyDescent="0.3">
      <c r="A279" s="19"/>
      <c r="B279" s="17"/>
      <c r="C279" s="17"/>
      <c r="D279" s="17" t="e">
        <f t="shared" si="8"/>
        <v>#REF!</v>
      </c>
      <c r="E279" s="18"/>
      <c r="F279" s="7"/>
      <c r="G279" s="19"/>
      <c r="H279" s="17"/>
      <c r="I279" s="17"/>
      <c r="J279" s="35">
        <f t="shared" si="9"/>
        <v>0</v>
      </c>
      <c r="K279" s="20"/>
      <c r="L279" s="7"/>
    </row>
    <row r="280" spans="1:12" s="9" customFormat="1" ht="18.75" x14ac:dyDescent="0.3">
      <c r="A280" s="19"/>
      <c r="B280" s="17"/>
      <c r="C280" s="17"/>
      <c r="D280" s="17" t="e">
        <f t="shared" si="8"/>
        <v>#REF!</v>
      </c>
      <c r="E280" s="18"/>
      <c r="F280" s="7"/>
      <c r="G280" s="19"/>
      <c r="H280" s="17"/>
      <c r="I280" s="17"/>
      <c r="J280" s="35">
        <f t="shared" si="9"/>
        <v>0</v>
      </c>
      <c r="K280" s="20"/>
      <c r="L280" s="7"/>
    </row>
    <row r="281" spans="1:12" s="9" customFormat="1" ht="18.75" x14ac:dyDescent="0.3">
      <c r="A281" s="19"/>
      <c r="B281" s="17"/>
      <c r="C281" s="17"/>
      <c r="D281" s="17" t="e">
        <f t="shared" si="8"/>
        <v>#REF!</v>
      </c>
      <c r="E281" s="18"/>
      <c r="F281" s="7"/>
      <c r="G281" s="19"/>
      <c r="H281" s="17"/>
      <c r="I281" s="17"/>
      <c r="J281" s="35">
        <f t="shared" si="9"/>
        <v>0</v>
      </c>
      <c r="K281" s="20"/>
      <c r="L281" s="7"/>
    </row>
    <row r="282" spans="1:12" s="9" customFormat="1" ht="18.75" x14ac:dyDescent="0.3">
      <c r="A282" s="19"/>
      <c r="B282" s="17"/>
      <c r="C282" s="17"/>
      <c r="D282" s="17" t="e">
        <f t="shared" si="8"/>
        <v>#REF!</v>
      </c>
      <c r="E282" s="18"/>
      <c r="F282" s="7"/>
      <c r="G282" s="19"/>
      <c r="H282" s="17"/>
      <c r="I282" s="17"/>
      <c r="J282" s="35">
        <f t="shared" si="9"/>
        <v>0</v>
      </c>
      <c r="K282" s="20"/>
      <c r="L282" s="7"/>
    </row>
    <row r="283" spans="1:12" s="9" customFormat="1" ht="18.75" x14ac:dyDescent="0.3">
      <c r="A283" s="19"/>
      <c r="B283" s="17"/>
      <c r="C283" s="17"/>
      <c r="D283" s="17" t="e">
        <f t="shared" si="8"/>
        <v>#REF!</v>
      </c>
      <c r="E283" s="18"/>
      <c r="F283" s="7"/>
      <c r="G283" s="19"/>
      <c r="H283" s="17"/>
      <c r="I283" s="17"/>
      <c r="J283" s="35">
        <f t="shared" si="9"/>
        <v>0</v>
      </c>
      <c r="K283" s="20"/>
      <c r="L283" s="7"/>
    </row>
    <row r="284" spans="1:12" s="9" customFormat="1" ht="18.75" x14ac:dyDescent="0.3">
      <c r="A284" s="19"/>
      <c r="B284" s="17"/>
      <c r="C284" s="17"/>
      <c r="D284" s="17" t="e">
        <f t="shared" si="8"/>
        <v>#REF!</v>
      </c>
      <c r="E284" s="18"/>
      <c r="F284" s="7"/>
      <c r="G284" s="19"/>
      <c r="H284" s="17"/>
      <c r="I284" s="17"/>
      <c r="J284" s="35">
        <f t="shared" si="9"/>
        <v>0</v>
      </c>
      <c r="K284" s="20"/>
      <c r="L284" s="7"/>
    </row>
    <row r="285" spans="1:12" s="9" customFormat="1" ht="18.75" x14ac:dyDescent="0.3">
      <c r="A285" s="19"/>
      <c r="B285" s="17"/>
      <c r="C285" s="17"/>
      <c r="D285" s="17" t="e">
        <f t="shared" si="8"/>
        <v>#REF!</v>
      </c>
      <c r="E285" s="18"/>
      <c r="F285" s="7"/>
      <c r="G285" s="19"/>
      <c r="H285" s="17"/>
      <c r="I285" s="17"/>
      <c r="J285" s="35">
        <f t="shared" si="9"/>
        <v>0</v>
      </c>
      <c r="K285" s="20"/>
      <c r="L285" s="7"/>
    </row>
    <row r="286" spans="1:12" s="9" customFormat="1" ht="18.75" x14ac:dyDescent="0.3">
      <c r="A286" s="19"/>
      <c r="B286" s="17"/>
      <c r="C286" s="17"/>
      <c r="D286" s="17" t="e">
        <f t="shared" si="8"/>
        <v>#REF!</v>
      </c>
      <c r="E286" s="18"/>
      <c r="F286" s="7"/>
      <c r="G286" s="19"/>
      <c r="H286" s="17"/>
      <c r="I286" s="17"/>
      <c r="J286" s="35">
        <f t="shared" si="9"/>
        <v>0</v>
      </c>
      <c r="K286" s="20"/>
      <c r="L286" s="7"/>
    </row>
    <row r="287" spans="1:12" s="9" customFormat="1" ht="18.75" x14ac:dyDescent="0.3">
      <c r="A287" s="19"/>
      <c r="B287" s="17"/>
      <c r="C287" s="17"/>
      <c r="D287" s="17" t="e">
        <f t="shared" si="8"/>
        <v>#REF!</v>
      </c>
      <c r="E287" s="18"/>
      <c r="F287" s="7"/>
      <c r="G287" s="19"/>
      <c r="H287" s="17"/>
      <c r="I287" s="17"/>
      <c r="J287" s="35">
        <f t="shared" si="9"/>
        <v>0</v>
      </c>
      <c r="K287" s="20"/>
      <c r="L287" s="7"/>
    </row>
    <row r="288" spans="1:12" s="9" customFormat="1" ht="18.75" x14ac:dyDescent="0.3">
      <c r="A288" s="19"/>
      <c r="B288" s="17"/>
      <c r="C288" s="17"/>
      <c r="D288" s="17" t="e">
        <f t="shared" si="8"/>
        <v>#REF!</v>
      </c>
      <c r="E288" s="18"/>
      <c r="F288" s="7"/>
      <c r="G288" s="19"/>
      <c r="H288" s="17"/>
      <c r="I288" s="17"/>
      <c r="J288" s="35">
        <f t="shared" si="9"/>
        <v>0</v>
      </c>
      <c r="K288" s="20"/>
      <c r="L288" s="7"/>
    </row>
    <row r="289" spans="1:12" s="9" customFormat="1" ht="18.75" x14ac:dyDescent="0.3">
      <c r="A289" s="19"/>
      <c r="B289" s="17"/>
      <c r="C289" s="17"/>
      <c r="D289" s="17" t="e">
        <f t="shared" si="8"/>
        <v>#REF!</v>
      </c>
      <c r="E289" s="18"/>
      <c r="F289" s="7"/>
      <c r="G289" s="19"/>
      <c r="H289" s="17"/>
      <c r="I289" s="17"/>
      <c r="J289" s="35">
        <f t="shared" si="9"/>
        <v>0</v>
      </c>
      <c r="K289" s="20"/>
      <c r="L289" s="7"/>
    </row>
    <row r="290" spans="1:12" s="9" customFormat="1" ht="18.75" x14ac:dyDescent="0.3">
      <c r="A290" s="19"/>
      <c r="B290" s="17"/>
      <c r="C290" s="17"/>
      <c r="D290" s="17" t="e">
        <f t="shared" si="8"/>
        <v>#REF!</v>
      </c>
      <c r="E290" s="18"/>
      <c r="F290" s="7"/>
      <c r="G290" s="19"/>
      <c r="H290" s="17"/>
      <c r="I290" s="17"/>
      <c r="J290" s="35">
        <f t="shared" si="9"/>
        <v>0</v>
      </c>
      <c r="K290" s="20"/>
      <c r="L290" s="7"/>
    </row>
    <row r="291" spans="1:12" s="9" customFormat="1" ht="18.75" x14ac:dyDescent="0.3">
      <c r="A291" s="19"/>
      <c r="B291" s="17"/>
      <c r="C291" s="17"/>
      <c r="D291" s="17" t="e">
        <f t="shared" si="8"/>
        <v>#REF!</v>
      </c>
      <c r="E291" s="18"/>
      <c r="F291" s="7"/>
      <c r="G291" s="19"/>
      <c r="H291" s="17"/>
      <c r="I291" s="17"/>
      <c r="J291" s="35">
        <f t="shared" si="9"/>
        <v>0</v>
      </c>
      <c r="K291" s="20"/>
      <c r="L291" s="7"/>
    </row>
    <row r="292" spans="1:12" s="9" customFormat="1" ht="18.75" x14ac:dyDescent="0.3">
      <c r="A292" s="19"/>
      <c r="B292" s="17"/>
      <c r="C292" s="17"/>
      <c r="D292" s="17" t="e">
        <f t="shared" si="8"/>
        <v>#REF!</v>
      </c>
      <c r="E292" s="18"/>
      <c r="F292" s="7"/>
      <c r="G292" s="19"/>
      <c r="H292" s="17"/>
      <c r="I292" s="17"/>
      <c r="J292" s="35">
        <f t="shared" si="9"/>
        <v>0</v>
      </c>
      <c r="K292" s="20"/>
      <c r="L292" s="7"/>
    </row>
    <row r="293" spans="1:12" s="9" customFormat="1" ht="18.75" x14ac:dyDescent="0.3">
      <c r="A293" s="19"/>
      <c r="B293" s="17"/>
      <c r="C293" s="17"/>
      <c r="D293" s="17" t="e">
        <f t="shared" si="8"/>
        <v>#REF!</v>
      </c>
      <c r="E293" s="18"/>
      <c r="F293" s="7"/>
      <c r="G293" s="19"/>
      <c r="H293" s="17"/>
      <c r="I293" s="17"/>
      <c r="J293" s="35">
        <f t="shared" si="9"/>
        <v>0</v>
      </c>
      <c r="K293" s="20"/>
      <c r="L293" s="7"/>
    </row>
    <row r="294" spans="1:12" s="9" customFormat="1" ht="18.75" x14ac:dyDescent="0.3">
      <c r="A294" s="19"/>
      <c r="B294" s="17"/>
      <c r="C294" s="17"/>
      <c r="D294" s="17" t="e">
        <f t="shared" si="8"/>
        <v>#REF!</v>
      </c>
      <c r="E294" s="18"/>
      <c r="F294" s="7"/>
      <c r="G294" s="19"/>
      <c r="H294" s="17"/>
      <c r="I294" s="17"/>
      <c r="J294" s="35">
        <f t="shared" si="9"/>
        <v>0</v>
      </c>
      <c r="K294" s="20"/>
      <c r="L294" s="7"/>
    </row>
    <row r="295" spans="1:12" s="9" customFormat="1" ht="18.75" x14ac:dyDescent="0.3">
      <c r="A295" s="19"/>
      <c r="B295" s="17"/>
      <c r="C295" s="17"/>
      <c r="D295" s="17" t="e">
        <f t="shared" si="8"/>
        <v>#REF!</v>
      </c>
      <c r="E295" s="18"/>
      <c r="F295" s="7"/>
      <c r="G295" s="19"/>
      <c r="H295" s="17"/>
      <c r="I295" s="17"/>
      <c r="J295" s="35">
        <f t="shared" si="9"/>
        <v>0</v>
      </c>
      <c r="K295" s="20"/>
      <c r="L295" s="7"/>
    </row>
    <row r="296" spans="1:12" s="9" customFormat="1" ht="18.75" x14ac:dyDescent="0.3">
      <c r="A296" s="19"/>
      <c r="B296" s="17"/>
      <c r="C296" s="17"/>
      <c r="D296" s="17" t="e">
        <f t="shared" si="8"/>
        <v>#REF!</v>
      </c>
      <c r="E296" s="18"/>
      <c r="F296" s="7"/>
      <c r="G296" s="19"/>
      <c r="H296" s="17"/>
      <c r="I296" s="17"/>
      <c r="J296" s="35">
        <f t="shared" si="9"/>
        <v>0</v>
      </c>
      <c r="K296" s="20"/>
      <c r="L296" s="7"/>
    </row>
    <row r="297" spans="1:12" s="9" customFormat="1" ht="18.75" x14ac:dyDescent="0.3">
      <c r="A297" s="19"/>
      <c r="B297" s="17"/>
      <c r="C297" s="17"/>
      <c r="D297" s="17" t="e">
        <f t="shared" si="8"/>
        <v>#REF!</v>
      </c>
      <c r="E297" s="18"/>
      <c r="F297" s="7"/>
      <c r="G297" s="19"/>
      <c r="H297" s="17"/>
      <c r="I297" s="17"/>
      <c r="J297" s="35">
        <f t="shared" si="9"/>
        <v>0</v>
      </c>
      <c r="K297" s="20"/>
      <c r="L297" s="7"/>
    </row>
    <row r="298" spans="1:12" s="9" customFormat="1" ht="18.75" x14ac:dyDescent="0.3">
      <c r="A298" s="19"/>
      <c r="B298" s="17"/>
      <c r="C298" s="17"/>
      <c r="D298" s="17" t="e">
        <f t="shared" si="8"/>
        <v>#REF!</v>
      </c>
      <c r="E298" s="18"/>
      <c r="F298" s="7"/>
      <c r="G298" s="19"/>
      <c r="H298" s="17"/>
      <c r="I298" s="17"/>
      <c r="J298" s="35">
        <f t="shared" si="9"/>
        <v>0</v>
      </c>
      <c r="K298" s="20"/>
      <c r="L298" s="7"/>
    </row>
    <row r="299" spans="1:12" s="9" customFormat="1" ht="18.75" x14ac:dyDescent="0.3">
      <c r="A299" s="19"/>
      <c r="B299" s="17"/>
      <c r="C299" s="17"/>
      <c r="D299" s="17" t="e">
        <f t="shared" si="8"/>
        <v>#REF!</v>
      </c>
      <c r="E299" s="18"/>
      <c r="F299" s="7"/>
      <c r="G299" s="19"/>
      <c r="H299" s="17"/>
      <c r="I299" s="17"/>
      <c r="J299" s="35">
        <f t="shared" si="9"/>
        <v>0</v>
      </c>
      <c r="K299" s="20"/>
      <c r="L299" s="7"/>
    </row>
    <row r="300" spans="1:12" s="9" customFormat="1" ht="18.75" x14ac:dyDescent="0.3">
      <c r="A300" s="19"/>
      <c r="B300" s="17"/>
      <c r="C300" s="17"/>
      <c r="D300" s="17" t="e">
        <f t="shared" si="8"/>
        <v>#REF!</v>
      </c>
      <c r="E300" s="18"/>
      <c r="F300" s="7"/>
      <c r="G300" s="19"/>
      <c r="H300" s="17"/>
      <c r="I300" s="17"/>
      <c r="J300" s="35">
        <f t="shared" si="9"/>
        <v>0</v>
      </c>
      <c r="K300" s="20"/>
      <c r="L300" s="7"/>
    </row>
    <row r="301" spans="1:12" s="9" customFormat="1" ht="18.75" x14ac:dyDescent="0.3">
      <c r="A301" s="19"/>
      <c r="B301" s="17"/>
      <c r="C301" s="17"/>
      <c r="D301" s="17" t="e">
        <f t="shared" si="8"/>
        <v>#REF!</v>
      </c>
      <c r="E301" s="18"/>
      <c r="F301" s="7"/>
      <c r="G301" s="19"/>
      <c r="H301" s="17"/>
      <c r="I301" s="17"/>
      <c r="J301" s="35">
        <f t="shared" si="9"/>
        <v>0</v>
      </c>
      <c r="K301" s="20"/>
      <c r="L301" s="7"/>
    </row>
    <row r="302" spans="1:12" s="9" customFormat="1" ht="18.75" x14ac:dyDescent="0.3">
      <c r="A302" s="19"/>
      <c r="B302" s="17"/>
      <c r="C302" s="17"/>
      <c r="D302" s="17" t="e">
        <f t="shared" si="8"/>
        <v>#REF!</v>
      </c>
      <c r="E302" s="18"/>
      <c r="F302" s="7"/>
      <c r="G302" s="19"/>
      <c r="H302" s="17"/>
      <c r="I302" s="17"/>
      <c r="J302" s="35">
        <f t="shared" si="9"/>
        <v>0</v>
      </c>
      <c r="K302" s="20"/>
      <c r="L302" s="7"/>
    </row>
    <row r="303" spans="1:12" s="9" customFormat="1" ht="18.75" x14ac:dyDescent="0.3">
      <c r="A303" s="19"/>
      <c r="B303" s="17"/>
      <c r="C303" s="17"/>
      <c r="D303" s="17" t="e">
        <f t="shared" si="8"/>
        <v>#REF!</v>
      </c>
      <c r="E303" s="18"/>
      <c r="F303" s="7"/>
      <c r="G303" s="19"/>
      <c r="H303" s="17"/>
      <c r="I303" s="17"/>
      <c r="J303" s="35">
        <f t="shared" si="9"/>
        <v>0</v>
      </c>
      <c r="K303" s="20"/>
      <c r="L303" s="7"/>
    </row>
    <row r="304" spans="1:12" s="9" customFormat="1" ht="18.75" x14ac:dyDescent="0.3">
      <c r="A304" s="19"/>
      <c r="B304" s="17"/>
      <c r="C304" s="17"/>
      <c r="D304" s="17" t="e">
        <f t="shared" si="8"/>
        <v>#REF!</v>
      </c>
      <c r="E304" s="18"/>
      <c r="F304" s="7"/>
      <c r="G304" s="19"/>
      <c r="H304" s="17"/>
      <c r="I304" s="17"/>
      <c r="J304" s="35">
        <f t="shared" si="9"/>
        <v>0</v>
      </c>
      <c r="K304" s="20"/>
      <c r="L304" s="7"/>
    </row>
    <row r="305" spans="1:12" s="9" customFormat="1" ht="18.75" x14ac:dyDescent="0.3">
      <c r="A305" s="19"/>
      <c r="B305" s="17"/>
      <c r="C305" s="17"/>
      <c r="D305" s="17" t="e">
        <f t="shared" si="8"/>
        <v>#REF!</v>
      </c>
      <c r="E305" s="18"/>
      <c r="F305" s="7"/>
      <c r="G305" s="19"/>
      <c r="H305" s="17"/>
      <c r="I305" s="17"/>
      <c r="J305" s="35">
        <f t="shared" si="9"/>
        <v>0</v>
      </c>
      <c r="K305" s="20"/>
      <c r="L305" s="7"/>
    </row>
    <row r="306" spans="1:12" s="9" customFormat="1" ht="18.75" x14ac:dyDescent="0.3">
      <c r="A306" s="19"/>
      <c r="B306" s="17"/>
      <c r="C306" s="17"/>
      <c r="D306" s="17" t="e">
        <f t="shared" si="8"/>
        <v>#REF!</v>
      </c>
      <c r="E306" s="18"/>
      <c r="F306" s="7"/>
      <c r="G306" s="19"/>
      <c r="H306" s="17"/>
      <c r="I306" s="17"/>
      <c r="J306" s="35">
        <f t="shared" si="9"/>
        <v>0</v>
      </c>
      <c r="K306" s="20"/>
      <c r="L306" s="7"/>
    </row>
    <row r="307" spans="1:12" s="9" customFormat="1" ht="18.75" x14ac:dyDescent="0.3">
      <c r="A307" s="19"/>
      <c r="B307" s="17"/>
      <c r="C307" s="17"/>
      <c r="D307" s="17" t="e">
        <f t="shared" si="8"/>
        <v>#REF!</v>
      </c>
      <c r="E307" s="18"/>
      <c r="F307" s="7"/>
      <c r="G307" s="19"/>
      <c r="H307" s="17"/>
      <c r="I307" s="17"/>
      <c r="J307" s="35">
        <f t="shared" si="9"/>
        <v>0</v>
      </c>
      <c r="K307" s="20"/>
      <c r="L307" s="7"/>
    </row>
    <row r="308" spans="1:12" s="9" customFormat="1" ht="18.75" x14ac:dyDescent="0.3">
      <c r="A308" s="19"/>
      <c r="B308" s="17"/>
      <c r="C308" s="17"/>
      <c r="D308" s="17" t="e">
        <f t="shared" si="8"/>
        <v>#REF!</v>
      </c>
      <c r="E308" s="18"/>
      <c r="F308" s="7"/>
      <c r="G308" s="19"/>
      <c r="H308" s="17"/>
      <c r="I308" s="17"/>
      <c r="J308" s="35">
        <f t="shared" si="9"/>
        <v>0</v>
      </c>
      <c r="K308" s="20"/>
      <c r="L308" s="7"/>
    </row>
    <row r="309" spans="1:12" s="9" customFormat="1" ht="18.75" x14ac:dyDescent="0.3">
      <c r="A309" s="19"/>
      <c r="B309" s="17"/>
      <c r="C309" s="17"/>
      <c r="D309" s="17" t="e">
        <f t="shared" si="8"/>
        <v>#REF!</v>
      </c>
      <c r="E309" s="18"/>
      <c r="F309" s="7"/>
      <c r="G309" s="19"/>
      <c r="H309" s="17"/>
      <c r="I309" s="17"/>
      <c r="J309" s="35">
        <f t="shared" si="9"/>
        <v>0</v>
      </c>
      <c r="K309" s="20"/>
      <c r="L309" s="7"/>
    </row>
    <row r="310" spans="1:12" s="9" customFormat="1" ht="18.75" x14ac:dyDescent="0.3">
      <c r="A310" s="19"/>
      <c r="B310" s="17"/>
      <c r="C310" s="17"/>
      <c r="D310" s="17" t="e">
        <f t="shared" si="8"/>
        <v>#REF!</v>
      </c>
      <c r="E310" s="18"/>
      <c r="F310" s="7"/>
      <c r="G310" s="19"/>
      <c r="H310" s="17"/>
      <c r="I310" s="17"/>
      <c r="J310" s="35">
        <f t="shared" si="9"/>
        <v>0</v>
      </c>
      <c r="K310" s="20"/>
      <c r="L310" s="7"/>
    </row>
    <row r="311" spans="1:12" s="9" customFormat="1" ht="18.75" x14ac:dyDescent="0.3">
      <c r="A311" s="19"/>
      <c r="B311" s="17"/>
      <c r="C311" s="17"/>
      <c r="D311" s="17" t="e">
        <f t="shared" si="8"/>
        <v>#REF!</v>
      </c>
      <c r="E311" s="18"/>
      <c r="F311" s="7"/>
      <c r="G311" s="19"/>
      <c r="H311" s="17"/>
      <c r="I311" s="17"/>
      <c r="J311" s="35">
        <f t="shared" si="9"/>
        <v>0</v>
      </c>
      <c r="K311" s="20"/>
      <c r="L311" s="7"/>
    </row>
    <row r="312" spans="1:12" s="9" customFormat="1" ht="18.75" x14ac:dyDescent="0.3">
      <c r="A312" s="19"/>
      <c r="B312" s="17"/>
      <c r="C312" s="17"/>
      <c r="D312" s="17" t="e">
        <f t="shared" si="8"/>
        <v>#REF!</v>
      </c>
      <c r="E312" s="18"/>
      <c r="F312" s="7"/>
      <c r="G312" s="19"/>
      <c r="H312" s="17"/>
      <c r="I312" s="17"/>
      <c r="J312" s="35">
        <f t="shared" si="9"/>
        <v>0</v>
      </c>
      <c r="K312" s="20"/>
      <c r="L312" s="7"/>
    </row>
    <row r="313" spans="1:12" s="9" customFormat="1" ht="18.75" x14ac:dyDescent="0.3">
      <c r="A313" s="19"/>
      <c r="B313" s="17"/>
      <c r="C313" s="17"/>
      <c r="D313" s="17" t="e">
        <f t="shared" si="8"/>
        <v>#REF!</v>
      </c>
      <c r="E313" s="18"/>
      <c r="F313" s="7"/>
      <c r="G313" s="19"/>
      <c r="H313" s="17"/>
      <c r="I313" s="17"/>
      <c r="J313" s="35">
        <f t="shared" si="9"/>
        <v>0</v>
      </c>
      <c r="K313" s="20"/>
      <c r="L313" s="7"/>
    </row>
    <row r="314" spans="1:12" s="9" customFormat="1" ht="18.75" x14ac:dyDescent="0.3">
      <c r="A314" s="19"/>
      <c r="B314" s="17"/>
      <c r="C314" s="17"/>
      <c r="D314" s="17" t="e">
        <f t="shared" si="8"/>
        <v>#REF!</v>
      </c>
      <c r="E314" s="18"/>
      <c r="F314" s="7"/>
      <c r="G314" s="19"/>
      <c r="H314" s="17"/>
      <c r="I314" s="17"/>
      <c r="J314" s="35">
        <f t="shared" si="9"/>
        <v>0</v>
      </c>
      <c r="K314" s="20"/>
      <c r="L314" s="7"/>
    </row>
    <row r="315" spans="1:12" s="9" customFormat="1" ht="18.75" x14ac:dyDescent="0.3">
      <c r="A315" s="19"/>
      <c r="B315" s="17"/>
      <c r="C315" s="17"/>
      <c r="D315" s="17" t="e">
        <f t="shared" si="8"/>
        <v>#REF!</v>
      </c>
      <c r="E315" s="18"/>
      <c r="F315" s="7"/>
      <c r="G315" s="19"/>
      <c r="H315" s="17"/>
      <c r="I315" s="17"/>
      <c r="J315" s="35">
        <f t="shared" si="9"/>
        <v>0</v>
      </c>
      <c r="K315" s="20"/>
      <c r="L315" s="7"/>
    </row>
    <row r="316" spans="1:12" s="9" customFormat="1" ht="18.75" x14ac:dyDescent="0.3">
      <c r="A316" s="19"/>
      <c r="B316" s="17"/>
      <c r="C316" s="17"/>
      <c r="D316" s="17" t="e">
        <f t="shared" si="8"/>
        <v>#REF!</v>
      </c>
      <c r="E316" s="18"/>
      <c r="F316" s="7"/>
      <c r="G316" s="19"/>
      <c r="H316" s="17"/>
      <c r="I316" s="17"/>
      <c r="J316" s="35">
        <f t="shared" si="9"/>
        <v>0</v>
      </c>
      <c r="K316" s="20"/>
      <c r="L316" s="7"/>
    </row>
    <row r="317" spans="1:12" s="9" customFormat="1" ht="18.75" x14ac:dyDescent="0.3">
      <c r="A317" s="19"/>
      <c r="B317" s="17"/>
      <c r="C317" s="17"/>
      <c r="D317" s="17" t="e">
        <f t="shared" si="8"/>
        <v>#REF!</v>
      </c>
      <c r="E317" s="18"/>
      <c r="F317" s="7"/>
      <c r="G317" s="19"/>
      <c r="H317" s="17"/>
      <c r="I317" s="17"/>
      <c r="J317" s="35">
        <f t="shared" si="9"/>
        <v>0</v>
      </c>
      <c r="K317" s="20"/>
      <c r="L317" s="7"/>
    </row>
    <row r="318" spans="1:12" s="9" customFormat="1" ht="18.75" x14ac:dyDescent="0.3">
      <c r="A318" s="19"/>
      <c r="B318" s="17"/>
      <c r="C318" s="17"/>
      <c r="D318" s="17" t="e">
        <f t="shared" si="8"/>
        <v>#REF!</v>
      </c>
      <c r="E318" s="18"/>
      <c r="F318" s="7"/>
      <c r="G318" s="19"/>
      <c r="H318" s="17"/>
      <c r="I318" s="17"/>
      <c r="J318" s="35">
        <f t="shared" si="9"/>
        <v>0</v>
      </c>
      <c r="K318" s="20"/>
      <c r="L318" s="7"/>
    </row>
    <row r="319" spans="1:12" s="9" customFormat="1" ht="18.75" x14ac:dyDescent="0.3">
      <c r="A319" s="19"/>
      <c r="B319" s="17"/>
      <c r="C319" s="17"/>
      <c r="D319" s="17" t="e">
        <f t="shared" si="8"/>
        <v>#REF!</v>
      </c>
      <c r="E319" s="18"/>
      <c r="F319" s="7"/>
      <c r="G319" s="19"/>
      <c r="H319" s="17"/>
      <c r="I319" s="17"/>
      <c r="J319" s="35">
        <f t="shared" si="9"/>
        <v>0</v>
      </c>
      <c r="K319" s="20"/>
      <c r="L319" s="7"/>
    </row>
    <row r="320" spans="1:12" s="9" customFormat="1" ht="18.75" x14ac:dyDescent="0.3">
      <c r="A320" s="19"/>
      <c r="B320" s="17"/>
      <c r="C320" s="17"/>
      <c r="D320" s="17" t="e">
        <f t="shared" si="8"/>
        <v>#REF!</v>
      </c>
      <c r="E320" s="18"/>
      <c r="F320" s="7"/>
      <c r="G320" s="19"/>
      <c r="H320" s="17"/>
      <c r="I320" s="17"/>
      <c r="J320" s="35">
        <f t="shared" si="9"/>
        <v>0</v>
      </c>
      <c r="K320" s="20"/>
      <c r="L320" s="7"/>
    </row>
    <row r="321" spans="1:12" s="9" customFormat="1" ht="18.75" x14ac:dyDescent="0.3">
      <c r="A321" s="19"/>
      <c r="B321" s="17"/>
      <c r="C321" s="17"/>
      <c r="D321" s="17" t="e">
        <f t="shared" si="8"/>
        <v>#REF!</v>
      </c>
      <c r="E321" s="18"/>
      <c r="F321" s="7"/>
      <c r="G321" s="19"/>
      <c r="H321" s="17"/>
      <c r="I321" s="17"/>
      <c r="J321" s="35">
        <f t="shared" si="9"/>
        <v>0</v>
      </c>
      <c r="K321" s="20"/>
      <c r="L321" s="7"/>
    </row>
    <row r="322" spans="1:12" s="9" customFormat="1" ht="18.75" x14ac:dyDescent="0.3">
      <c r="A322" s="19"/>
      <c r="B322" s="17"/>
      <c r="C322" s="17"/>
      <c r="D322" s="17" t="e">
        <f t="shared" si="8"/>
        <v>#REF!</v>
      </c>
      <c r="E322" s="18"/>
      <c r="F322" s="7"/>
      <c r="G322" s="19"/>
      <c r="H322" s="17"/>
      <c r="I322" s="17"/>
      <c r="J322" s="35">
        <f t="shared" si="9"/>
        <v>0</v>
      </c>
      <c r="K322" s="20"/>
      <c r="L322" s="7"/>
    </row>
    <row r="323" spans="1:12" s="9" customFormat="1" ht="18.75" x14ac:dyDescent="0.3">
      <c r="A323" s="19"/>
      <c r="B323" s="17"/>
      <c r="C323" s="17"/>
      <c r="D323" s="17" t="e">
        <f t="shared" si="8"/>
        <v>#REF!</v>
      </c>
      <c r="E323" s="18"/>
      <c r="F323" s="7"/>
      <c r="G323" s="19"/>
      <c r="H323" s="17"/>
      <c r="I323" s="17"/>
      <c r="J323" s="35">
        <f t="shared" si="9"/>
        <v>0</v>
      </c>
      <c r="K323" s="20"/>
      <c r="L323" s="7"/>
    </row>
    <row r="324" spans="1:12" s="9" customFormat="1" ht="18.75" x14ac:dyDescent="0.3">
      <c r="A324" s="19"/>
      <c r="B324" s="17"/>
      <c r="C324" s="17"/>
      <c r="D324" s="17" t="e">
        <f t="shared" si="8"/>
        <v>#REF!</v>
      </c>
      <c r="E324" s="18"/>
      <c r="F324" s="7"/>
      <c r="G324" s="19"/>
      <c r="H324" s="17"/>
      <c r="I324" s="17"/>
      <c r="J324" s="35">
        <f t="shared" si="9"/>
        <v>0</v>
      </c>
      <c r="K324" s="20"/>
      <c r="L324" s="7"/>
    </row>
    <row r="325" spans="1:12" s="9" customFormat="1" ht="18.75" x14ac:dyDescent="0.3">
      <c r="A325" s="19"/>
      <c r="B325" s="17"/>
      <c r="C325" s="17"/>
      <c r="D325" s="17" t="e">
        <f t="shared" si="8"/>
        <v>#REF!</v>
      </c>
      <c r="E325" s="18"/>
      <c r="F325" s="7"/>
      <c r="G325" s="19"/>
      <c r="H325" s="17"/>
      <c r="I325" s="17"/>
      <c r="J325" s="35">
        <f t="shared" si="9"/>
        <v>0</v>
      </c>
      <c r="K325" s="20"/>
      <c r="L325" s="7"/>
    </row>
    <row r="326" spans="1:12" s="9" customFormat="1" ht="18.75" x14ac:dyDescent="0.3">
      <c r="A326" s="19"/>
      <c r="B326" s="17"/>
      <c r="C326" s="17"/>
      <c r="D326" s="17" t="e">
        <f t="shared" si="8"/>
        <v>#REF!</v>
      </c>
      <c r="E326" s="18"/>
      <c r="F326" s="7"/>
      <c r="G326" s="19"/>
      <c r="H326" s="17"/>
      <c r="I326" s="17"/>
      <c r="J326" s="35">
        <f t="shared" si="9"/>
        <v>0</v>
      </c>
      <c r="K326" s="20"/>
      <c r="L326" s="7"/>
    </row>
    <row r="327" spans="1:12" s="9" customFormat="1" ht="18.75" x14ac:dyDescent="0.3">
      <c r="A327" s="19"/>
      <c r="B327" s="17"/>
      <c r="C327" s="17"/>
      <c r="D327" s="17" t="e">
        <f t="shared" ref="D327:D390" si="10">D326+B327-C327</f>
        <v>#REF!</v>
      </c>
      <c r="E327" s="18"/>
      <c r="F327" s="7"/>
      <c r="G327" s="19"/>
      <c r="H327" s="17"/>
      <c r="I327" s="17"/>
      <c r="J327" s="35">
        <f t="shared" si="9"/>
        <v>0</v>
      </c>
      <c r="K327" s="20"/>
      <c r="L327" s="7"/>
    </row>
    <row r="328" spans="1:12" s="9" customFormat="1" ht="18.75" x14ac:dyDescent="0.3">
      <c r="A328" s="19"/>
      <c r="B328" s="17"/>
      <c r="C328" s="17"/>
      <c r="D328" s="17" t="e">
        <f t="shared" si="10"/>
        <v>#REF!</v>
      </c>
      <c r="E328" s="18"/>
      <c r="F328" s="7"/>
      <c r="G328" s="19"/>
      <c r="H328" s="17"/>
      <c r="I328" s="17"/>
      <c r="J328" s="35">
        <f t="shared" ref="J328:J391" si="11">J327+H328-I328</f>
        <v>0</v>
      </c>
      <c r="K328" s="20"/>
      <c r="L328" s="7"/>
    </row>
    <row r="329" spans="1:12" s="9" customFormat="1" ht="18.75" x14ac:dyDescent="0.3">
      <c r="A329" s="19"/>
      <c r="B329" s="17"/>
      <c r="C329" s="17"/>
      <c r="D329" s="17" t="e">
        <f t="shared" si="10"/>
        <v>#REF!</v>
      </c>
      <c r="E329" s="18"/>
      <c r="F329" s="7"/>
      <c r="G329" s="19"/>
      <c r="H329" s="17"/>
      <c r="I329" s="17"/>
      <c r="J329" s="35">
        <f t="shared" si="11"/>
        <v>0</v>
      </c>
      <c r="K329" s="20"/>
      <c r="L329" s="7"/>
    </row>
    <row r="330" spans="1:12" s="9" customFormat="1" ht="18.75" x14ac:dyDescent="0.3">
      <c r="A330" s="19"/>
      <c r="B330" s="17"/>
      <c r="C330" s="17"/>
      <c r="D330" s="17" t="e">
        <f t="shared" si="10"/>
        <v>#REF!</v>
      </c>
      <c r="E330" s="18"/>
      <c r="F330" s="7"/>
      <c r="G330" s="19"/>
      <c r="H330" s="17"/>
      <c r="I330" s="17"/>
      <c r="J330" s="35">
        <f t="shared" si="11"/>
        <v>0</v>
      </c>
      <c r="K330" s="20"/>
      <c r="L330" s="7"/>
    </row>
    <row r="331" spans="1:12" s="9" customFormat="1" ht="18.75" x14ac:dyDescent="0.3">
      <c r="A331" s="19"/>
      <c r="B331" s="17"/>
      <c r="C331" s="17"/>
      <c r="D331" s="17" t="e">
        <f t="shared" si="10"/>
        <v>#REF!</v>
      </c>
      <c r="E331" s="18"/>
      <c r="F331" s="7"/>
      <c r="G331" s="19"/>
      <c r="H331" s="17"/>
      <c r="I331" s="17"/>
      <c r="J331" s="35">
        <f t="shared" si="11"/>
        <v>0</v>
      </c>
      <c r="K331" s="20"/>
      <c r="L331" s="7"/>
    </row>
    <row r="332" spans="1:12" s="9" customFormat="1" ht="18.75" x14ac:dyDescent="0.3">
      <c r="A332" s="19"/>
      <c r="B332" s="17"/>
      <c r="C332" s="17"/>
      <c r="D332" s="17" t="e">
        <f t="shared" si="10"/>
        <v>#REF!</v>
      </c>
      <c r="E332" s="18"/>
      <c r="F332" s="7"/>
      <c r="G332" s="19"/>
      <c r="H332" s="17"/>
      <c r="I332" s="17"/>
      <c r="J332" s="35">
        <f t="shared" si="11"/>
        <v>0</v>
      </c>
      <c r="K332" s="20"/>
      <c r="L332" s="7"/>
    </row>
    <row r="333" spans="1:12" s="9" customFormat="1" ht="18.75" x14ac:dyDescent="0.3">
      <c r="A333" s="19"/>
      <c r="B333" s="17"/>
      <c r="C333" s="17"/>
      <c r="D333" s="17" t="e">
        <f t="shared" si="10"/>
        <v>#REF!</v>
      </c>
      <c r="E333" s="18"/>
      <c r="F333" s="7"/>
      <c r="G333" s="19"/>
      <c r="H333" s="17"/>
      <c r="I333" s="17"/>
      <c r="J333" s="35">
        <f t="shared" si="11"/>
        <v>0</v>
      </c>
      <c r="K333" s="20"/>
      <c r="L333" s="7"/>
    </row>
    <row r="334" spans="1:12" s="9" customFormat="1" ht="18.75" x14ac:dyDescent="0.3">
      <c r="A334" s="19"/>
      <c r="B334" s="17"/>
      <c r="C334" s="17"/>
      <c r="D334" s="17" t="e">
        <f t="shared" si="10"/>
        <v>#REF!</v>
      </c>
      <c r="E334" s="18"/>
      <c r="F334" s="7"/>
      <c r="G334" s="19"/>
      <c r="H334" s="17"/>
      <c r="I334" s="17"/>
      <c r="J334" s="35">
        <f t="shared" si="11"/>
        <v>0</v>
      </c>
      <c r="K334" s="20"/>
      <c r="L334" s="7"/>
    </row>
    <row r="335" spans="1:12" s="9" customFormat="1" ht="18.75" x14ac:dyDescent="0.3">
      <c r="A335" s="19"/>
      <c r="B335" s="17"/>
      <c r="C335" s="17"/>
      <c r="D335" s="17" t="e">
        <f t="shared" si="10"/>
        <v>#REF!</v>
      </c>
      <c r="E335" s="18"/>
      <c r="F335" s="7"/>
      <c r="G335" s="19"/>
      <c r="H335" s="17"/>
      <c r="I335" s="17"/>
      <c r="J335" s="35">
        <f t="shared" si="11"/>
        <v>0</v>
      </c>
      <c r="K335" s="20"/>
      <c r="L335" s="7"/>
    </row>
    <row r="336" spans="1:12" s="9" customFormat="1" ht="18.75" x14ac:dyDescent="0.3">
      <c r="A336" s="19"/>
      <c r="B336" s="17"/>
      <c r="C336" s="17"/>
      <c r="D336" s="17" t="e">
        <f t="shared" si="10"/>
        <v>#REF!</v>
      </c>
      <c r="E336" s="18"/>
      <c r="F336" s="7"/>
      <c r="G336" s="19"/>
      <c r="H336" s="17"/>
      <c r="I336" s="17"/>
      <c r="J336" s="35">
        <f t="shared" si="11"/>
        <v>0</v>
      </c>
      <c r="K336" s="20"/>
      <c r="L336" s="7"/>
    </row>
    <row r="337" spans="1:12" s="9" customFormat="1" ht="18.75" x14ac:dyDescent="0.3">
      <c r="A337" s="19"/>
      <c r="B337" s="17"/>
      <c r="C337" s="17"/>
      <c r="D337" s="17" t="e">
        <f t="shared" si="10"/>
        <v>#REF!</v>
      </c>
      <c r="E337" s="18"/>
      <c r="F337" s="7"/>
      <c r="G337" s="19"/>
      <c r="H337" s="17"/>
      <c r="I337" s="17"/>
      <c r="J337" s="35">
        <f t="shared" si="11"/>
        <v>0</v>
      </c>
      <c r="K337" s="20"/>
      <c r="L337" s="7"/>
    </row>
    <row r="338" spans="1:12" s="9" customFormat="1" ht="18.75" x14ac:dyDescent="0.3">
      <c r="A338" s="19"/>
      <c r="B338" s="17"/>
      <c r="C338" s="17"/>
      <c r="D338" s="17" t="e">
        <f t="shared" si="10"/>
        <v>#REF!</v>
      </c>
      <c r="E338" s="18"/>
      <c r="F338" s="7"/>
      <c r="G338" s="19"/>
      <c r="H338" s="17"/>
      <c r="I338" s="17"/>
      <c r="J338" s="35">
        <f t="shared" si="11"/>
        <v>0</v>
      </c>
      <c r="K338" s="20"/>
      <c r="L338" s="7"/>
    </row>
    <row r="339" spans="1:12" s="9" customFormat="1" ht="18.75" x14ac:dyDescent="0.3">
      <c r="A339" s="19"/>
      <c r="B339" s="17"/>
      <c r="C339" s="17"/>
      <c r="D339" s="17" t="e">
        <f t="shared" si="10"/>
        <v>#REF!</v>
      </c>
      <c r="E339" s="18"/>
      <c r="F339" s="7"/>
      <c r="G339" s="19"/>
      <c r="H339" s="17"/>
      <c r="I339" s="17"/>
      <c r="J339" s="35">
        <f t="shared" si="11"/>
        <v>0</v>
      </c>
      <c r="K339" s="20"/>
      <c r="L339" s="7"/>
    </row>
    <row r="340" spans="1:12" s="9" customFormat="1" ht="18.75" x14ac:dyDescent="0.3">
      <c r="A340" s="19"/>
      <c r="B340" s="17"/>
      <c r="C340" s="17"/>
      <c r="D340" s="17" t="e">
        <f t="shared" si="10"/>
        <v>#REF!</v>
      </c>
      <c r="E340" s="18"/>
      <c r="F340" s="7"/>
      <c r="G340" s="19"/>
      <c r="H340" s="17"/>
      <c r="I340" s="17"/>
      <c r="J340" s="35">
        <f t="shared" si="11"/>
        <v>0</v>
      </c>
      <c r="K340" s="20"/>
      <c r="L340" s="7"/>
    </row>
    <row r="341" spans="1:12" s="9" customFormat="1" ht="18.75" x14ac:dyDescent="0.3">
      <c r="A341" s="19"/>
      <c r="B341" s="17"/>
      <c r="C341" s="17"/>
      <c r="D341" s="17" t="e">
        <f t="shared" si="10"/>
        <v>#REF!</v>
      </c>
      <c r="E341" s="18"/>
      <c r="F341" s="7"/>
      <c r="G341" s="19"/>
      <c r="H341" s="17"/>
      <c r="I341" s="17"/>
      <c r="J341" s="35">
        <f t="shared" si="11"/>
        <v>0</v>
      </c>
      <c r="K341" s="20"/>
      <c r="L341" s="7"/>
    </row>
    <row r="342" spans="1:12" s="9" customFormat="1" ht="18.75" x14ac:dyDescent="0.3">
      <c r="A342" s="19"/>
      <c r="B342" s="17"/>
      <c r="C342" s="17"/>
      <c r="D342" s="17" t="e">
        <f t="shared" si="10"/>
        <v>#REF!</v>
      </c>
      <c r="E342" s="18"/>
      <c r="F342" s="7"/>
      <c r="G342" s="19"/>
      <c r="H342" s="17"/>
      <c r="I342" s="17"/>
      <c r="J342" s="35">
        <f t="shared" si="11"/>
        <v>0</v>
      </c>
      <c r="K342" s="20"/>
      <c r="L342" s="7"/>
    </row>
    <row r="343" spans="1:12" s="9" customFormat="1" ht="18.75" x14ac:dyDescent="0.3">
      <c r="A343" s="19"/>
      <c r="B343" s="17"/>
      <c r="C343" s="17"/>
      <c r="D343" s="17" t="e">
        <f t="shared" si="10"/>
        <v>#REF!</v>
      </c>
      <c r="E343" s="18"/>
      <c r="F343" s="7"/>
      <c r="G343" s="19"/>
      <c r="H343" s="17"/>
      <c r="I343" s="17"/>
      <c r="J343" s="35">
        <f t="shared" si="11"/>
        <v>0</v>
      </c>
      <c r="K343" s="20"/>
      <c r="L343" s="7"/>
    </row>
    <row r="344" spans="1:12" s="9" customFormat="1" ht="18.75" x14ac:dyDescent="0.3">
      <c r="A344" s="19"/>
      <c r="B344" s="17"/>
      <c r="C344" s="17"/>
      <c r="D344" s="17" t="e">
        <f t="shared" si="10"/>
        <v>#REF!</v>
      </c>
      <c r="E344" s="18"/>
      <c r="F344" s="7"/>
      <c r="G344" s="19"/>
      <c r="H344" s="17"/>
      <c r="I344" s="17"/>
      <c r="J344" s="35">
        <f t="shared" si="11"/>
        <v>0</v>
      </c>
      <c r="K344" s="20"/>
      <c r="L344" s="7"/>
    </row>
    <row r="345" spans="1:12" s="9" customFormat="1" ht="18.75" x14ac:dyDescent="0.3">
      <c r="A345" s="19"/>
      <c r="B345" s="17"/>
      <c r="C345" s="17"/>
      <c r="D345" s="17" t="e">
        <f t="shared" si="10"/>
        <v>#REF!</v>
      </c>
      <c r="E345" s="18"/>
      <c r="F345" s="7"/>
      <c r="G345" s="19"/>
      <c r="H345" s="17"/>
      <c r="I345" s="17"/>
      <c r="J345" s="35">
        <f t="shared" si="11"/>
        <v>0</v>
      </c>
      <c r="K345" s="20"/>
      <c r="L345" s="7"/>
    </row>
    <row r="346" spans="1:12" s="9" customFormat="1" ht="18.75" x14ac:dyDescent="0.3">
      <c r="A346" s="19"/>
      <c r="B346" s="17"/>
      <c r="C346" s="17"/>
      <c r="D346" s="17" t="e">
        <f t="shared" si="10"/>
        <v>#REF!</v>
      </c>
      <c r="E346" s="18"/>
      <c r="F346" s="7"/>
      <c r="G346" s="19"/>
      <c r="H346" s="17"/>
      <c r="I346" s="17"/>
      <c r="J346" s="35">
        <f t="shared" si="11"/>
        <v>0</v>
      </c>
      <c r="K346" s="20"/>
      <c r="L346" s="7"/>
    </row>
    <row r="347" spans="1:12" s="9" customFormat="1" ht="18.75" x14ac:dyDescent="0.3">
      <c r="A347" s="19"/>
      <c r="B347" s="17"/>
      <c r="C347" s="17"/>
      <c r="D347" s="17" t="e">
        <f t="shared" si="10"/>
        <v>#REF!</v>
      </c>
      <c r="E347" s="18"/>
      <c r="F347" s="7"/>
      <c r="G347" s="19"/>
      <c r="H347" s="17"/>
      <c r="I347" s="17"/>
      <c r="J347" s="35">
        <f t="shared" si="11"/>
        <v>0</v>
      </c>
      <c r="K347" s="20"/>
      <c r="L347" s="7"/>
    </row>
    <row r="348" spans="1:12" s="9" customFormat="1" ht="18.75" x14ac:dyDescent="0.3">
      <c r="A348" s="19"/>
      <c r="B348" s="17"/>
      <c r="C348" s="17"/>
      <c r="D348" s="17" t="e">
        <f t="shared" si="10"/>
        <v>#REF!</v>
      </c>
      <c r="E348" s="18"/>
      <c r="F348" s="7"/>
      <c r="G348" s="19"/>
      <c r="H348" s="17"/>
      <c r="I348" s="17"/>
      <c r="J348" s="35">
        <f t="shared" si="11"/>
        <v>0</v>
      </c>
      <c r="K348" s="20"/>
      <c r="L348" s="7"/>
    </row>
    <row r="349" spans="1:12" s="9" customFormat="1" ht="18.75" x14ac:dyDescent="0.3">
      <c r="A349" s="19"/>
      <c r="B349" s="17"/>
      <c r="C349" s="17"/>
      <c r="D349" s="17" t="e">
        <f t="shared" si="10"/>
        <v>#REF!</v>
      </c>
      <c r="E349" s="18"/>
      <c r="F349" s="7"/>
      <c r="G349" s="19"/>
      <c r="H349" s="17"/>
      <c r="I349" s="17"/>
      <c r="J349" s="35">
        <f t="shared" si="11"/>
        <v>0</v>
      </c>
      <c r="K349" s="20"/>
      <c r="L349" s="7"/>
    </row>
    <row r="350" spans="1:12" s="9" customFormat="1" ht="18.75" x14ac:dyDescent="0.3">
      <c r="A350" s="19"/>
      <c r="B350" s="17"/>
      <c r="C350" s="17"/>
      <c r="D350" s="17" t="e">
        <f t="shared" si="10"/>
        <v>#REF!</v>
      </c>
      <c r="E350" s="18"/>
      <c r="F350" s="7"/>
      <c r="G350" s="19"/>
      <c r="H350" s="17"/>
      <c r="I350" s="17"/>
      <c r="J350" s="35">
        <f t="shared" si="11"/>
        <v>0</v>
      </c>
      <c r="K350" s="20"/>
      <c r="L350" s="7"/>
    </row>
    <row r="351" spans="1:12" s="9" customFormat="1" ht="18.75" x14ac:dyDescent="0.3">
      <c r="A351" s="19"/>
      <c r="B351" s="17"/>
      <c r="C351" s="17"/>
      <c r="D351" s="17" t="e">
        <f t="shared" si="10"/>
        <v>#REF!</v>
      </c>
      <c r="E351" s="18"/>
      <c r="F351" s="7"/>
      <c r="G351" s="19"/>
      <c r="H351" s="17"/>
      <c r="I351" s="17"/>
      <c r="J351" s="35">
        <f t="shared" si="11"/>
        <v>0</v>
      </c>
      <c r="K351" s="20"/>
      <c r="L351" s="7"/>
    </row>
    <row r="352" spans="1:12" s="9" customFormat="1" ht="18.75" x14ac:dyDescent="0.3">
      <c r="A352" s="19"/>
      <c r="B352" s="17"/>
      <c r="C352" s="17"/>
      <c r="D352" s="17" t="e">
        <f t="shared" si="10"/>
        <v>#REF!</v>
      </c>
      <c r="E352" s="18"/>
      <c r="F352" s="7"/>
      <c r="G352" s="19"/>
      <c r="H352" s="17"/>
      <c r="I352" s="17"/>
      <c r="J352" s="35">
        <f t="shared" si="11"/>
        <v>0</v>
      </c>
      <c r="K352" s="20"/>
      <c r="L352" s="7"/>
    </row>
    <row r="353" spans="1:12" s="9" customFormat="1" ht="18.75" x14ac:dyDescent="0.3">
      <c r="A353" s="19"/>
      <c r="B353" s="17"/>
      <c r="C353" s="17"/>
      <c r="D353" s="17" t="e">
        <f t="shared" si="10"/>
        <v>#REF!</v>
      </c>
      <c r="E353" s="18"/>
      <c r="F353" s="7"/>
      <c r="G353" s="19"/>
      <c r="H353" s="17"/>
      <c r="I353" s="17"/>
      <c r="J353" s="35">
        <f t="shared" si="11"/>
        <v>0</v>
      </c>
      <c r="K353" s="20"/>
      <c r="L353" s="7"/>
    </row>
    <row r="354" spans="1:12" s="9" customFormat="1" ht="18.75" x14ac:dyDescent="0.3">
      <c r="A354" s="19"/>
      <c r="B354" s="17"/>
      <c r="C354" s="17"/>
      <c r="D354" s="17" t="e">
        <f t="shared" si="10"/>
        <v>#REF!</v>
      </c>
      <c r="E354" s="18"/>
      <c r="F354" s="7"/>
      <c r="G354" s="19"/>
      <c r="H354" s="17"/>
      <c r="I354" s="17"/>
      <c r="J354" s="35">
        <f t="shared" si="11"/>
        <v>0</v>
      </c>
      <c r="K354" s="20"/>
      <c r="L354" s="7"/>
    </row>
    <row r="355" spans="1:12" s="9" customFormat="1" ht="18.75" x14ac:dyDescent="0.3">
      <c r="A355" s="19"/>
      <c r="B355" s="17"/>
      <c r="C355" s="17"/>
      <c r="D355" s="17" t="e">
        <f t="shared" si="10"/>
        <v>#REF!</v>
      </c>
      <c r="E355" s="18"/>
      <c r="F355" s="7"/>
      <c r="G355" s="19"/>
      <c r="H355" s="17"/>
      <c r="I355" s="17"/>
      <c r="J355" s="35">
        <f t="shared" si="11"/>
        <v>0</v>
      </c>
      <c r="K355" s="20"/>
      <c r="L355" s="7"/>
    </row>
    <row r="356" spans="1:12" s="9" customFormat="1" ht="18.75" x14ac:dyDescent="0.3">
      <c r="A356" s="19"/>
      <c r="B356" s="17"/>
      <c r="C356" s="17"/>
      <c r="D356" s="17" t="e">
        <f t="shared" si="10"/>
        <v>#REF!</v>
      </c>
      <c r="E356" s="18"/>
      <c r="F356" s="7"/>
      <c r="G356" s="19"/>
      <c r="H356" s="17"/>
      <c r="I356" s="17"/>
      <c r="J356" s="35">
        <f t="shared" si="11"/>
        <v>0</v>
      </c>
      <c r="K356" s="20"/>
      <c r="L356" s="7"/>
    </row>
    <row r="357" spans="1:12" s="9" customFormat="1" ht="18.75" x14ac:dyDescent="0.3">
      <c r="A357" s="19"/>
      <c r="B357" s="17"/>
      <c r="C357" s="17"/>
      <c r="D357" s="17" t="e">
        <f t="shared" si="10"/>
        <v>#REF!</v>
      </c>
      <c r="E357" s="18"/>
      <c r="F357" s="7"/>
      <c r="G357" s="19"/>
      <c r="H357" s="17"/>
      <c r="I357" s="17"/>
      <c r="J357" s="35">
        <f t="shared" si="11"/>
        <v>0</v>
      </c>
      <c r="K357" s="20"/>
      <c r="L357" s="7"/>
    </row>
    <row r="358" spans="1:12" s="9" customFormat="1" ht="18.75" x14ac:dyDescent="0.3">
      <c r="A358" s="19"/>
      <c r="B358" s="17"/>
      <c r="C358" s="17"/>
      <c r="D358" s="17" t="e">
        <f t="shared" si="10"/>
        <v>#REF!</v>
      </c>
      <c r="E358" s="18"/>
      <c r="F358" s="7"/>
      <c r="G358" s="19"/>
      <c r="H358" s="17"/>
      <c r="I358" s="17"/>
      <c r="J358" s="35">
        <f t="shared" si="11"/>
        <v>0</v>
      </c>
      <c r="K358" s="20"/>
      <c r="L358" s="7"/>
    </row>
    <row r="359" spans="1:12" s="9" customFormat="1" ht="18.75" x14ac:dyDescent="0.3">
      <c r="A359" s="19"/>
      <c r="B359" s="17"/>
      <c r="C359" s="17"/>
      <c r="D359" s="17" t="e">
        <f t="shared" si="10"/>
        <v>#REF!</v>
      </c>
      <c r="E359" s="18"/>
      <c r="F359" s="7"/>
      <c r="G359" s="19"/>
      <c r="H359" s="17"/>
      <c r="I359" s="17"/>
      <c r="J359" s="35">
        <f t="shared" si="11"/>
        <v>0</v>
      </c>
      <c r="K359" s="20"/>
      <c r="L359" s="7"/>
    </row>
    <row r="360" spans="1:12" s="9" customFormat="1" ht="18.75" x14ac:dyDescent="0.3">
      <c r="A360" s="19"/>
      <c r="B360" s="17"/>
      <c r="C360" s="17"/>
      <c r="D360" s="17" t="e">
        <f t="shared" si="10"/>
        <v>#REF!</v>
      </c>
      <c r="E360" s="18"/>
      <c r="F360" s="7"/>
      <c r="G360" s="19"/>
      <c r="H360" s="17"/>
      <c r="I360" s="17"/>
      <c r="J360" s="35">
        <f t="shared" si="11"/>
        <v>0</v>
      </c>
      <c r="K360" s="20"/>
      <c r="L360" s="7"/>
    </row>
    <row r="361" spans="1:12" s="9" customFormat="1" ht="18.75" x14ac:dyDescent="0.3">
      <c r="A361" s="19"/>
      <c r="B361" s="17"/>
      <c r="C361" s="17"/>
      <c r="D361" s="17" t="e">
        <f t="shared" si="10"/>
        <v>#REF!</v>
      </c>
      <c r="E361" s="18"/>
      <c r="F361" s="7"/>
      <c r="G361" s="19"/>
      <c r="H361" s="17"/>
      <c r="I361" s="17"/>
      <c r="J361" s="35">
        <f t="shared" si="11"/>
        <v>0</v>
      </c>
      <c r="K361" s="20"/>
      <c r="L361" s="7"/>
    </row>
    <row r="362" spans="1:12" s="9" customFormat="1" ht="18.75" x14ac:dyDescent="0.3">
      <c r="A362" s="19"/>
      <c r="B362" s="17"/>
      <c r="C362" s="17"/>
      <c r="D362" s="17" t="e">
        <f t="shared" si="10"/>
        <v>#REF!</v>
      </c>
      <c r="E362" s="18"/>
      <c r="F362" s="7"/>
      <c r="G362" s="19"/>
      <c r="H362" s="17"/>
      <c r="I362" s="17"/>
      <c r="J362" s="35">
        <f t="shared" si="11"/>
        <v>0</v>
      </c>
      <c r="K362" s="20"/>
      <c r="L362" s="7"/>
    </row>
    <row r="363" spans="1:12" s="9" customFormat="1" ht="18.75" x14ac:dyDescent="0.3">
      <c r="A363" s="19"/>
      <c r="B363" s="17"/>
      <c r="C363" s="17"/>
      <c r="D363" s="17" t="e">
        <f t="shared" si="10"/>
        <v>#REF!</v>
      </c>
      <c r="E363" s="18"/>
      <c r="F363" s="7"/>
      <c r="G363" s="19"/>
      <c r="H363" s="17"/>
      <c r="I363" s="17"/>
      <c r="J363" s="35">
        <f t="shared" si="11"/>
        <v>0</v>
      </c>
      <c r="K363" s="20"/>
      <c r="L363" s="7"/>
    </row>
    <row r="364" spans="1:12" s="9" customFormat="1" ht="18.75" x14ac:dyDescent="0.3">
      <c r="A364" s="19"/>
      <c r="B364" s="17"/>
      <c r="C364" s="17"/>
      <c r="D364" s="17" t="e">
        <f t="shared" si="10"/>
        <v>#REF!</v>
      </c>
      <c r="E364" s="18"/>
      <c r="F364" s="7"/>
      <c r="G364" s="19"/>
      <c r="H364" s="17"/>
      <c r="I364" s="17"/>
      <c r="J364" s="35">
        <f t="shared" si="11"/>
        <v>0</v>
      </c>
      <c r="K364" s="20"/>
      <c r="L364" s="7"/>
    </row>
    <row r="365" spans="1:12" s="9" customFormat="1" ht="18.75" x14ac:dyDescent="0.3">
      <c r="A365" s="19"/>
      <c r="B365" s="17"/>
      <c r="C365" s="17"/>
      <c r="D365" s="17" t="e">
        <f t="shared" si="10"/>
        <v>#REF!</v>
      </c>
      <c r="E365" s="18"/>
      <c r="F365" s="7"/>
      <c r="G365" s="19"/>
      <c r="H365" s="17"/>
      <c r="I365" s="17"/>
      <c r="J365" s="35">
        <f t="shared" si="11"/>
        <v>0</v>
      </c>
      <c r="K365" s="20"/>
      <c r="L365" s="7"/>
    </row>
    <row r="366" spans="1:12" s="9" customFormat="1" ht="18.75" x14ac:dyDescent="0.3">
      <c r="A366" s="19"/>
      <c r="B366" s="17"/>
      <c r="C366" s="17"/>
      <c r="D366" s="17" t="e">
        <f t="shared" si="10"/>
        <v>#REF!</v>
      </c>
      <c r="E366" s="18"/>
      <c r="F366" s="7"/>
      <c r="G366" s="19"/>
      <c r="H366" s="17"/>
      <c r="I366" s="17"/>
      <c r="J366" s="35">
        <f t="shared" si="11"/>
        <v>0</v>
      </c>
      <c r="K366" s="20"/>
      <c r="L366" s="7"/>
    </row>
    <row r="367" spans="1:12" s="9" customFormat="1" ht="18.75" x14ac:dyDescent="0.3">
      <c r="A367" s="19"/>
      <c r="B367" s="17"/>
      <c r="C367" s="17"/>
      <c r="D367" s="17" t="e">
        <f t="shared" si="10"/>
        <v>#REF!</v>
      </c>
      <c r="E367" s="18"/>
      <c r="F367" s="7"/>
      <c r="G367" s="19"/>
      <c r="H367" s="17"/>
      <c r="I367" s="17"/>
      <c r="J367" s="35">
        <f t="shared" si="11"/>
        <v>0</v>
      </c>
      <c r="K367" s="20"/>
      <c r="L367" s="7"/>
    </row>
    <row r="368" spans="1:12" s="9" customFormat="1" ht="18.75" x14ac:dyDescent="0.3">
      <c r="A368" s="19"/>
      <c r="B368" s="17"/>
      <c r="C368" s="17"/>
      <c r="D368" s="17" t="e">
        <f t="shared" si="10"/>
        <v>#REF!</v>
      </c>
      <c r="E368" s="18"/>
      <c r="F368" s="7"/>
      <c r="G368" s="19"/>
      <c r="H368" s="17"/>
      <c r="I368" s="17"/>
      <c r="J368" s="35">
        <f t="shared" si="11"/>
        <v>0</v>
      </c>
      <c r="K368" s="20"/>
      <c r="L368" s="7"/>
    </row>
    <row r="369" spans="1:12" s="9" customFormat="1" ht="18.75" x14ac:dyDescent="0.3">
      <c r="A369" s="19"/>
      <c r="B369" s="17"/>
      <c r="C369" s="17"/>
      <c r="D369" s="17" t="e">
        <f t="shared" si="10"/>
        <v>#REF!</v>
      </c>
      <c r="E369" s="18"/>
      <c r="F369" s="7"/>
      <c r="G369" s="19"/>
      <c r="H369" s="17"/>
      <c r="I369" s="17"/>
      <c r="J369" s="35">
        <f t="shared" si="11"/>
        <v>0</v>
      </c>
      <c r="K369" s="20"/>
      <c r="L369" s="7"/>
    </row>
    <row r="370" spans="1:12" s="9" customFormat="1" ht="18.75" x14ac:dyDescent="0.3">
      <c r="A370" s="19"/>
      <c r="B370" s="17"/>
      <c r="C370" s="17"/>
      <c r="D370" s="17" t="e">
        <f t="shared" si="10"/>
        <v>#REF!</v>
      </c>
      <c r="E370" s="18"/>
      <c r="F370" s="7"/>
      <c r="G370" s="19"/>
      <c r="H370" s="17"/>
      <c r="I370" s="17"/>
      <c r="J370" s="35">
        <f t="shared" si="11"/>
        <v>0</v>
      </c>
      <c r="K370" s="20"/>
      <c r="L370" s="7"/>
    </row>
    <row r="371" spans="1:12" s="9" customFormat="1" ht="18.75" x14ac:dyDescent="0.3">
      <c r="A371" s="19"/>
      <c r="B371" s="17"/>
      <c r="C371" s="17"/>
      <c r="D371" s="17" t="e">
        <f t="shared" si="10"/>
        <v>#REF!</v>
      </c>
      <c r="E371" s="18"/>
      <c r="F371" s="7"/>
      <c r="G371" s="19"/>
      <c r="H371" s="17"/>
      <c r="I371" s="17"/>
      <c r="J371" s="35">
        <f t="shared" si="11"/>
        <v>0</v>
      </c>
      <c r="K371" s="20"/>
      <c r="L371" s="7"/>
    </row>
    <row r="372" spans="1:12" s="9" customFormat="1" ht="18.75" x14ac:dyDescent="0.3">
      <c r="A372" s="19"/>
      <c r="B372" s="17"/>
      <c r="C372" s="17"/>
      <c r="D372" s="17" t="e">
        <f t="shared" si="10"/>
        <v>#REF!</v>
      </c>
      <c r="E372" s="18"/>
      <c r="F372" s="7"/>
      <c r="G372" s="19"/>
      <c r="H372" s="17"/>
      <c r="I372" s="17"/>
      <c r="J372" s="35">
        <f t="shared" si="11"/>
        <v>0</v>
      </c>
      <c r="K372" s="20"/>
      <c r="L372" s="7"/>
    </row>
    <row r="373" spans="1:12" s="9" customFormat="1" ht="18.75" x14ac:dyDescent="0.3">
      <c r="A373" s="19"/>
      <c r="B373" s="17"/>
      <c r="C373" s="17"/>
      <c r="D373" s="17" t="e">
        <f t="shared" si="10"/>
        <v>#REF!</v>
      </c>
      <c r="E373" s="18"/>
      <c r="F373" s="7"/>
      <c r="G373" s="19"/>
      <c r="H373" s="17"/>
      <c r="I373" s="17"/>
      <c r="J373" s="35">
        <f t="shared" si="11"/>
        <v>0</v>
      </c>
      <c r="K373" s="20"/>
      <c r="L373" s="7"/>
    </row>
    <row r="374" spans="1:12" s="9" customFormat="1" ht="18.75" x14ac:dyDescent="0.3">
      <c r="A374" s="19"/>
      <c r="B374" s="17"/>
      <c r="C374" s="17"/>
      <c r="D374" s="17" t="e">
        <f t="shared" si="10"/>
        <v>#REF!</v>
      </c>
      <c r="E374" s="18"/>
      <c r="F374" s="7"/>
      <c r="G374" s="19"/>
      <c r="H374" s="17"/>
      <c r="I374" s="17"/>
      <c r="J374" s="35">
        <f t="shared" si="11"/>
        <v>0</v>
      </c>
      <c r="K374" s="20"/>
      <c r="L374" s="7"/>
    </row>
    <row r="375" spans="1:12" s="9" customFormat="1" ht="18.75" x14ac:dyDescent="0.3">
      <c r="A375" s="19"/>
      <c r="B375" s="17"/>
      <c r="C375" s="17"/>
      <c r="D375" s="17" t="e">
        <f t="shared" si="10"/>
        <v>#REF!</v>
      </c>
      <c r="E375" s="18"/>
      <c r="F375" s="7"/>
      <c r="G375" s="19"/>
      <c r="H375" s="17"/>
      <c r="I375" s="17"/>
      <c r="J375" s="35">
        <f t="shared" si="11"/>
        <v>0</v>
      </c>
      <c r="K375" s="20"/>
      <c r="L375" s="7"/>
    </row>
    <row r="376" spans="1:12" s="9" customFormat="1" ht="18.75" x14ac:dyDescent="0.3">
      <c r="A376" s="19"/>
      <c r="B376" s="17"/>
      <c r="C376" s="17"/>
      <c r="D376" s="17" t="e">
        <f t="shared" si="10"/>
        <v>#REF!</v>
      </c>
      <c r="E376" s="18"/>
      <c r="F376" s="7"/>
      <c r="G376" s="19"/>
      <c r="H376" s="17"/>
      <c r="I376" s="17"/>
      <c r="J376" s="35">
        <f t="shared" si="11"/>
        <v>0</v>
      </c>
      <c r="K376" s="20"/>
      <c r="L376" s="7"/>
    </row>
    <row r="377" spans="1:12" s="9" customFormat="1" ht="18.75" x14ac:dyDescent="0.3">
      <c r="A377" s="19"/>
      <c r="B377" s="17"/>
      <c r="C377" s="17"/>
      <c r="D377" s="17" t="e">
        <f t="shared" si="10"/>
        <v>#REF!</v>
      </c>
      <c r="E377" s="18"/>
      <c r="F377" s="7"/>
      <c r="G377" s="19"/>
      <c r="H377" s="17"/>
      <c r="I377" s="17"/>
      <c r="J377" s="35">
        <f t="shared" si="11"/>
        <v>0</v>
      </c>
      <c r="K377" s="20"/>
      <c r="L377" s="7"/>
    </row>
    <row r="378" spans="1:12" s="9" customFormat="1" ht="18.75" x14ac:dyDescent="0.3">
      <c r="A378" s="19"/>
      <c r="B378" s="17"/>
      <c r="C378" s="17"/>
      <c r="D378" s="17" t="e">
        <f t="shared" si="10"/>
        <v>#REF!</v>
      </c>
      <c r="E378" s="18"/>
      <c r="F378" s="7"/>
      <c r="G378" s="19"/>
      <c r="H378" s="17"/>
      <c r="I378" s="17"/>
      <c r="J378" s="35">
        <f t="shared" si="11"/>
        <v>0</v>
      </c>
      <c r="K378" s="20"/>
      <c r="L378" s="7"/>
    </row>
    <row r="379" spans="1:12" s="9" customFormat="1" ht="18.75" x14ac:dyDescent="0.3">
      <c r="A379" s="19"/>
      <c r="B379" s="17"/>
      <c r="C379" s="17"/>
      <c r="D379" s="17" t="e">
        <f t="shared" si="10"/>
        <v>#REF!</v>
      </c>
      <c r="E379" s="18"/>
      <c r="F379" s="7"/>
      <c r="G379" s="19"/>
      <c r="H379" s="17"/>
      <c r="I379" s="17"/>
      <c r="J379" s="35">
        <f t="shared" si="11"/>
        <v>0</v>
      </c>
      <c r="K379" s="20"/>
      <c r="L379" s="7"/>
    </row>
    <row r="380" spans="1:12" s="9" customFormat="1" ht="18.75" x14ac:dyDescent="0.3">
      <c r="A380" s="19"/>
      <c r="B380" s="17"/>
      <c r="C380" s="17"/>
      <c r="D380" s="17" t="e">
        <f t="shared" si="10"/>
        <v>#REF!</v>
      </c>
      <c r="E380" s="18"/>
      <c r="F380" s="7"/>
      <c r="G380" s="19"/>
      <c r="H380" s="17"/>
      <c r="I380" s="17"/>
      <c r="J380" s="35">
        <f t="shared" si="11"/>
        <v>0</v>
      </c>
      <c r="K380" s="20"/>
      <c r="L380" s="7"/>
    </row>
    <row r="381" spans="1:12" s="9" customFormat="1" ht="18.75" x14ac:dyDescent="0.3">
      <c r="A381" s="19"/>
      <c r="B381" s="17"/>
      <c r="C381" s="17"/>
      <c r="D381" s="17" t="e">
        <f t="shared" si="10"/>
        <v>#REF!</v>
      </c>
      <c r="E381" s="18"/>
      <c r="F381" s="7"/>
      <c r="G381" s="19"/>
      <c r="H381" s="17"/>
      <c r="I381" s="17"/>
      <c r="J381" s="35">
        <f t="shared" si="11"/>
        <v>0</v>
      </c>
      <c r="K381" s="20"/>
      <c r="L381" s="7"/>
    </row>
    <row r="382" spans="1:12" s="9" customFormat="1" ht="18.75" x14ac:dyDescent="0.3">
      <c r="A382" s="19"/>
      <c r="B382" s="17"/>
      <c r="C382" s="17"/>
      <c r="D382" s="17" t="e">
        <f t="shared" si="10"/>
        <v>#REF!</v>
      </c>
      <c r="E382" s="18"/>
      <c r="F382" s="7"/>
      <c r="G382" s="19"/>
      <c r="H382" s="17"/>
      <c r="I382" s="17"/>
      <c r="J382" s="35">
        <f t="shared" si="11"/>
        <v>0</v>
      </c>
      <c r="K382" s="20"/>
      <c r="L382" s="7"/>
    </row>
    <row r="383" spans="1:12" s="9" customFormat="1" ht="18.75" x14ac:dyDescent="0.3">
      <c r="A383" s="19"/>
      <c r="B383" s="17"/>
      <c r="C383" s="17"/>
      <c r="D383" s="17" t="e">
        <f t="shared" si="10"/>
        <v>#REF!</v>
      </c>
      <c r="E383" s="18"/>
      <c r="F383" s="7"/>
      <c r="G383" s="19"/>
      <c r="H383" s="17"/>
      <c r="I383" s="17"/>
      <c r="J383" s="35">
        <f t="shared" si="11"/>
        <v>0</v>
      </c>
      <c r="K383" s="20"/>
      <c r="L383" s="7"/>
    </row>
    <row r="384" spans="1:12" s="9" customFormat="1" ht="18.75" x14ac:dyDescent="0.3">
      <c r="A384" s="19"/>
      <c r="B384" s="17"/>
      <c r="C384" s="17"/>
      <c r="D384" s="17" t="e">
        <f t="shared" si="10"/>
        <v>#REF!</v>
      </c>
      <c r="E384" s="18"/>
      <c r="F384" s="7"/>
      <c r="G384" s="19"/>
      <c r="H384" s="17"/>
      <c r="I384" s="17"/>
      <c r="J384" s="35">
        <f t="shared" si="11"/>
        <v>0</v>
      </c>
      <c r="K384" s="20"/>
      <c r="L384" s="7"/>
    </row>
    <row r="385" spans="1:12" s="9" customFormat="1" ht="18.75" x14ac:dyDescent="0.3">
      <c r="A385" s="19"/>
      <c r="B385" s="17"/>
      <c r="C385" s="17"/>
      <c r="D385" s="17" t="e">
        <f t="shared" si="10"/>
        <v>#REF!</v>
      </c>
      <c r="E385" s="18"/>
      <c r="F385" s="7"/>
      <c r="G385" s="19"/>
      <c r="H385" s="17"/>
      <c r="I385" s="17"/>
      <c r="J385" s="35">
        <f t="shared" si="11"/>
        <v>0</v>
      </c>
      <c r="K385" s="20"/>
      <c r="L385" s="7"/>
    </row>
    <row r="386" spans="1:12" s="9" customFormat="1" ht="18.75" x14ac:dyDescent="0.3">
      <c r="A386" s="19"/>
      <c r="B386" s="17"/>
      <c r="C386" s="17"/>
      <c r="D386" s="17" t="e">
        <f t="shared" si="10"/>
        <v>#REF!</v>
      </c>
      <c r="E386" s="18"/>
      <c r="F386" s="7"/>
      <c r="G386" s="19"/>
      <c r="H386" s="17"/>
      <c r="I386" s="17"/>
      <c r="J386" s="35">
        <f t="shared" si="11"/>
        <v>0</v>
      </c>
      <c r="K386" s="20"/>
      <c r="L386" s="7"/>
    </row>
    <row r="387" spans="1:12" s="9" customFormat="1" ht="18.75" x14ac:dyDescent="0.3">
      <c r="A387" s="19"/>
      <c r="B387" s="17"/>
      <c r="C387" s="17"/>
      <c r="D387" s="17" t="e">
        <f t="shared" si="10"/>
        <v>#REF!</v>
      </c>
      <c r="E387" s="18"/>
      <c r="F387" s="7"/>
      <c r="G387" s="19"/>
      <c r="H387" s="17"/>
      <c r="I387" s="17"/>
      <c r="J387" s="35">
        <f t="shared" si="11"/>
        <v>0</v>
      </c>
      <c r="K387" s="20"/>
      <c r="L387" s="7"/>
    </row>
    <row r="388" spans="1:12" s="9" customFormat="1" ht="18.75" x14ac:dyDescent="0.3">
      <c r="A388" s="19"/>
      <c r="B388" s="17"/>
      <c r="C388" s="17"/>
      <c r="D388" s="17" t="e">
        <f t="shared" si="10"/>
        <v>#REF!</v>
      </c>
      <c r="E388" s="18"/>
      <c r="F388" s="7"/>
      <c r="G388" s="19"/>
      <c r="H388" s="17"/>
      <c r="I388" s="17"/>
      <c r="J388" s="35">
        <f t="shared" si="11"/>
        <v>0</v>
      </c>
      <c r="K388" s="20"/>
      <c r="L388" s="7"/>
    </row>
    <row r="389" spans="1:12" s="9" customFormat="1" ht="18.75" x14ac:dyDescent="0.3">
      <c r="A389" s="19"/>
      <c r="B389" s="17"/>
      <c r="C389" s="17"/>
      <c r="D389" s="17" t="e">
        <f t="shared" si="10"/>
        <v>#REF!</v>
      </c>
      <c r="E389" s="18"/>
      <c r="F389" s="7"/>
      <c r="G389" s="19"/>
      <c r="H389" s="17"/>
      <c r="I389" s="17"/>
      <c r="J389" s="35">
        <f t="shared" si="11"/>
        <v>0</v>
      </c>
      <c r="K389" s="20"/>
      <c r="L389" s="7"/>
    </row>
    <row r="390" spans="1:12" s="9" customFormat="1" ht="18.75" x14ac:dyDescent="0.3">
      <c r="A390" s="19"/>
      <c r="B390" s="17"/>
      <c r="C390" s="17"/>
      <c r="D390" s="17" t="e">
        <f t="shared" si="10"/>
        <v>#REF!</v>
      </c>
      <c r="E390" s="18"/>
      <c r="F390" s="7"/>
      <c r="G390" s="19"/>
      <c r="H390" s="17"/>
      <c r="I390" s="17"/>
      <c r="J390" s="35">
        <f t="shared" si="11"/>
        <v>0</v>
      </c>
      <c r="K390" s="20"/>
      <c r="L390" s="7"/>
    </row>
    <row r="391" spans="1:12" s="9" customFormat="1" ht="18.75" x14ac:dyDescent="0.3">
      <c r="A391" s="19"/>
      <c r="B391" s="17"/>
      <c r="C391" s="17"/>
      <c r="D391" s="17" t="e">
        <f t="shared" ref="D391:D454" si="12">D390+B391-C391</f>
        <v>#REF!</v>
      </c>
      <c r="E391" s="18"/>
      <c r="F391" s="7"/>
      <c r="G391" s="19"/>
      <c r="H391" s="17"/>
      <c r="I391" s="17"/>
      <c r="J391" s="35">
        <f t="shared" si="11"/>
        <v>0</v>
      </c>
      <c r="K391" s="20"/>
      <c r="L391" s="7"/>
    </row>
    <row r="392" spans="1:12" s="9" customFormat="1" ht="18.75" x14ac:dyDescent="0.3">
      <c r="A392" s="19"/>
      <c r="B392" s="17"/>
      <c r="C392" s="17"/>
      <c r="D392" s="17" t="e">
        <f t="shared" si="12"/>
        <v>#REF!</v>
      </c>
      <c r="E392" s="18"/>
      <c r="F392" s="7"/>
      <c r="G392" s="19"/>
      <c r="H392" s="17"/>
      <c r="I392" s="17"/>
      <c r="J392" s="35">
        <f t="shared" ref="J392:J455" si="13">J391+H392-I392</f>
        <v>0</v>
      </c>
      <c r="K392" s="20"/>
      <c r="L392" s="7"/>
    </row>
    <row r="393" spans="1:12" s="9" customFormat="1" ht="18.75" x14ac:dyDescent="0.3">
      <c r="A393" s="19"/>
      <c r="B393" s="17"/>
      <c r="C393" s="17"/>
      <c r="D393" s="17" t="e">
        <f t="shared" si="12"/>
        <v>#REF!</v>
      </c>
      <c r="E393" s="18"/>
      <c r="F393" s="7"/>
      <c r="G393" s="19"/>
      <c r="H393" s="17"/>
      <c r="I393" s="17"/>
      <c r="J393" s="35">
        <f t="shared" si="13"/>
        <v>0</v>
      </c>
      <c r="K393" s="20"/>
      <c r="L393" s="7"/>
    </row>
    <row r="394" spans="1:12" s="9" customFormat="1" ht="18.75" x14ac:dyDescent="0.3">
      <c r="A394" s="19"/>
      <c r="B394" s="17"/>
      <c r="C394" s="17"/>
      <c r="D394" s="17" t="e">
        <f t="shared" si="12"/>
        <v>#REF!</v>
      </c>
      <c r="E394" s="18"/>
      <c r="F394" s="7"/>
      <c r="G394" s="19"/>
      <c r="H394" s="17"/>
      <c r="I394" s="17"/>
      <c r="J394" s="35">
        <f t="shared" si="13"/>
        <v>0</v>
      </c>
      <c r="K394" s="20"/>
      <c r="L394" s="7"/>
    </row>
    <row r="395" spans="1:12" s="9" customFormat="1" ht="18.75" x14ac:dyDescent="0.3">
      <c r="A395" s="19"/>
      <c r="B395" s="17"/>
      <c r="C395" s="17"/>
      <c r="D395" s="17" t="e">
        <f t="shared" si="12"/>
        <v>#REF!</v>
      </c>
      <c r="E395" s="18"/>
      <c r="F395" s="7"/>
      <c r="G395" s="19"/>
      <c r="H395" s="17"/>
      <c r="I395" s="17"/>
      <c r="J395" s="35">
        <f t="shared" si="13"/>
        <v>0</v>
      </c>
      <c r="K395" s="20"/>
      <c r="L395" s="7"/>
    </row>
    <row r="396" spans="1:12" s="9" customFormat="1" ht="18.75" x14ac:dyDescent="0.3">
      <c r="A396" s="19"/>
      <c r="B396" s="17"/>
      <c r="C396" s="17"/>
      <c r="D396" s="17" t="e">
        <f t="shared" si="12"/>
        <v>#REF!</v>
      </c>
      <c r="E396" s="18"/>
      <c r="F396" s="7"/>
      <c r="G396" s="19"/>
      <c r="H396" s="17"/>
      <c r="I396" s="17"/>
      <c r="J396" s="35">
        <f t="shared" si="13"/>
        <v>0</v>
      </c>
      <c r="K396" s="20"/>
      <c r="L396" s="7"/>
    </row>
    <row r="397" spans="1:12" s="9" customFormat="1" ht="18.75" x14ac:dyDescent="0.3">
      <c r="A397" s="19"/>
      <c r="B397" s="17"/>
      <c r="C397" s="17"/>
      <c r="D397" s="17" t="e">
        <f t="shared" si="12"/>
        <v>#REF!</v>
      </c>
      <c r="E397" s="18"/>
      <c r="F397" s="7"/>
      <c r="G397" s="19"/>
      <c r="H397" s="17"/>
      <c r="I397" s="17"/>
      <c r="J397" s="35">
        <f t="shared" si="13"/>
        <v>0</v>
      </c>
      <c r="K397" s="20"/>
      <c r="L397" s="7"/>
    </row>
    <row r="398" spans="1:12" s="9" customFormat="1" ht="18.75" x14ac:dyDescent="0.3">
      <c r="A398" s="19"/>
      <c r="B398" s="17"/>
      <c r="C398" s="17"/>
      <c r="D398" s="17" t="e">
        <f t="shared" si="12"/>
        <v>#REF!</v>
      </c>
      <c r="E398" s="18"/>
      <c r="F398" s="7"/>
      <c r="G398" s="19"/>
      <c r="H398" s="17"/>
      <c r="I398" s="17"/>
      <c r="J398" s="35">
        <f t="shared" si="13"/>
        <v>0</v>
      </c>
      <c r="K398" s="20"/>
      <c r="L398" s="7"/>
    </row>
    <row r="399" spans="1:12" s="9" customFormat="1" ht="18.75" x14ac:dyDescent="0.3">
      <c r="A399" s="19"/>
      <c r="B399" s="17"/>
      <c r="C399" s="17"/>
      <c r="D399" s="17" t="e">
        <f t="shared" si="12"/>
        <v>#REF!</v>
      </c>
      <c r="E399" s="18"/>
      <c r="F399" s="7"/>
      <c r="G399" s="19"/>
      <c r="H399" s="17"/>
      <c r="I399" s="17"/>
      <c r="J399" s="35">
        <f t="shared" si="13"/>
        <v>0</v>
      </c>
      <c r="K399" s="20"/>
      <c r="L399" s="7"/>
    </row>
    <row r="400" spans="1:12" s="9" customFormat="1" ht="18.75" x14ac:dyDescent="0.3">
      <c r="A400" s="19"/>
      <c r="B400" s="17"/>
      <c r="C400" s="17"/>
      <c r="D400" s="17" t="e">
        <f t="shared" si="12"/>
        <v>#REF!</v>
      </c>
      <c r="E400" s="18"/>
      <c r="F400" s="7"/>
      <c r="G400" s="19"/>
      <c r="H400" s="17"/>
      <c r="I400" s="17"/>
      <c r="J400" s="35">
        <f t="shared" si="13"/>
        <v>0</v>
      </c>
      <c r="K400" s="20"/>
      <c r="L400" s="7"/>
    </row>
    <row r="401" spans="1:12" s="9" customFormat="1" ht="18.75" x14ac:dyDescent="0.3">
      <c r="A401" s="19"/>
      <c r="B401" s="17"/>
      <c r="C401" s="17"/>
      <c r="D401" s="17" t="e">
        <f t="shared" si="12"/>
        <v>#REF!</v>
      </c>
      <c r="E401" s="18"/>
      <c r="F401" s="7"/>
      <c r="G401" s="19"/>
      <c r="H401" s="17"/>
      <c r="I401" s="17"/>
      <c r="J401" s="35">
        <f t="shared" si="13"/>
        <v>0</v>
      </c>
      <c r="K401" s="20"/>
      <c r="L401" s="7"/>
    </row>
    <row r="402" spans="1:12" s="9" customFormat="1" ht="18.75" x14ac:dyDescent="0.3">
      <c r="A402" s="19"/>
      <c r="B402" s="17"/>
      <c r="C402" s="17"/>
      <c r="D402" s="17" t="e">
        <f t="shared" si="12"/>
        <v>#REF!</v>
      </c>
      <c r="E402" s="18"/>
      <c r="F402" s="7"/>
      <c r="G402" s="19"/>
      <c r="H402" s="17"/>
      <c r="I402" s="17"/>
      <c r="J402" s="35">
        <f t="shared" si="13"/>
        <v>0</v>
      </c>
      <c r="K402" s="20"/>
      <c r="L402" s="7"/>
    </row>
    <row r="403" spans="1:12" s="9" customFormat="1" ht="18.75" x14ac:dyDescent="0.3">
      <c r="A403" s="19"/>
      <c r="B403" s="17"/>
      <c r="C403" s="17"/>
      <c r="D403" s="17" t="e">
        <f t="shared" si="12"/>
        <v>#REF!</v>
      </c>
      <c r="E403" s="18"/>
      <c r="F403" s="7"/>
      <c r="G403" s="19"/>
      <c r="H403" s="17"/>
      <c r="I403" s="17"/>
      <c r="J403" s="35">
        <f t="shared" si="13"/>
        <v>0</v>
      </c>
      <c r="K403" s="20"/>
      <c r="L403" s="7"/>
    </row>
    <row r="404" spans="1:12" s="9" customFormat="1" ht="18.75" x14ac:dyDescent="0.3">
      <c r="A404" s="19"/>
      <c r="B404" s="17"/>
      <c r="C404" s="17"/>
      <c r="D404" s="17" t="e">
        <f t="shared" si="12"/>
        <v>#REF!</v>
      </c>
      <c r="E404" s="18"/>
      <c r="F404" s="7"/>
      <c r="G404" s="19"/>
      <c r="H404" s="17"/>
      <c r="I404" s="17"/>
      <c r="J404" s="35">
        <f t="shared" si="13"/>
        <v>0</v>
      </c>
      <c r="K404" s="20"/>
      <c r="L404" s="7"/>
    </row>
    <row r="405" spans="1:12" s="9" customFormat="1" ht="18.75" x14ac:dyDescent="0.3">
      <c r="A405" s="19"/>
      <c r="B405" s="17"/>
      <c r="C405" s="17"/>
      <c r="D405" s="17" t="e">
        <f t="shared" si="12"/>
        <v>#REF!</v>
      </c>
      <c r="E405" s="18"/>
      <c r="F405" s="7"/>
      <c r="G405" s="19"/>
      <c r="H405" s="17"/>
      <c r="I405" s="17"/>
      <c r="J405" s="35">
        <f t="shared" si="13"/>
        <v>0</v>
      </c>
      <c r="K405" s="20"/>
      <c r="L405" s="7"/>
    </row>
    <row r="406" spans="1:12" s="9" customFormat="1" ht="18.75" x14ac:dyDescent="0.3">
      <c r="A406" s="19"/>
      <c r="B406" s="17"/>
      <c r="C406" s="17"/>
      <c r="D406" s="17" t="e">
        <f t="shared" si="12"/>
        <v>#REF!</v>
      </c>
      <c r="E406" s="18"/>
      <c r="F406" s="7"/>
      <c r="G406" s="19"/>
      <c r="H406" s="17"/>
      <c r="I406" s="17"/>
      <c r="J406" s="35">
        <f t="shared" si="13"/>
        <v>0</v>
      </c>
      <c r="K406" s="20"/>
      <c r="L406" s="7"/>
    </row>
    <row r="407" spans="1:12" s="9" customFormat="1" ht="18.75" x14ac:dyDescent="0.3">
      <c r="A407" s="19"/>
      <c r="B407" s="17"/>
      <c r="C407" s="17"/>
      <c r="D407" s="17" t="e">
        <f t="shared" si="12"/>
        <v>#REF!</v>
      </c>
      <c r="E407" s="18"/>
      <c r="F407" s="7"/>
      <c r="G407" s="19"/>
      <c r="H407" s="17"/>
      <c r="I407" s="17"/>
      <c r="J407" s="35">
        <f t="shared" si="13"/>
        <v>0</v>
      </c>
      <c r="K407" s="20"/>
      <c r="L407" s="7"/>
    </row>
    <row r="408" spans="1:12" s="9" customFormat="1" ht="18.75" x14ac:dyDescent="0.3">
      <c r="A408" s="19"/>
      <c r="B408" s="17"/>
      <c r="C408" s="17"/>
      <c r="D408" s="17" t="e">
        <f t="shared" si="12"/>
        <v>#REF!</v>
      </c>
      <c r="E408" s="18"/>
      <c r="F408" s="7"/>
      <c r="G408" s="19"/>
      <c r="H408" s="17"/>
      <c r="I408" s="17"/>
      <c r="J408" s="35">
        <f t="shared" si="13"/>
        <v>0</v>
      </c>
      <c r="K408" s="20"/>
      <c r="L408" s="7"/>
    </row>
    <row r="409" spans="1:12" s="9" customFormat="1" ht="18.75" x14ac:dyDescent="0.3">
      <c r="A409" s="19"/>
      <c r="B409" s="17"/>
      <c r="C409" s="17"/>
      <c r="D409" s="17" t="e">
        <f t="shared" si="12"/>
        <v>#REF!</v>
      </c>
      <c r="E409" s="18"/>
      <c r="F409" s="7"/>
      <c r="G409" s="19"/>
      <c r="H409" s="17"/>
      <c r="I409" s="17"/>
      <c r="J409" s="35">
        <f t="shared" si="13"/>
        <v>0</v>
      </c>
      <c r="K409" s="20"/>
      <c r="L409" s="7"/>
    </row>
    <row r="410" spans="1:12" s="9" customFormat="1" ht="18.75" x14ac:dyDescent="0.3">
      <c r="A410" s="19"/>
      <c r="B410" s="17"/>
      <c r="C410" s="17"/>
      <c r="D410" s="17" t="e">
        <f t="shared" si="12"/>
        <v>#REF!</v>
      </c>
      <c r="E410" s="18"/>
      <c r="F410" s="7"/>
      <c r="G410" s="19"/>
      <c r="H410" s="17"/>
      <c r="I410" s="17"/>
      <c r="J410" s="35">
        <f t="shared" si="13"/>
        <v>0</v>
      </c>
      <c r="K410" s="20"/>
      <c r="L410" s="7"/>
    </row>
    <row r="411" spans="1:12" s="9" customFormat="1" ht="18.75" x14ac:dyDescent="0.3">
      <c r="A411" s="19"/>
      <c r="B411" s="17"/>
      <c r="C411" s="17"/>
      <c r="D411" s="17" t="e">
        <f t="shared" si="12"/>
        <v>#REF!</v>
      </c>
      <c r="E411" s="18"/>
      <c r="F411" s="7"/>
      <c r="G411" s="19"/>
      <c r="H411" s="17"/>
      <c r="I411" s="17"/>
      <c r="J411" s="35">
        <f t="shared" si="13"/>
        <v>0</v>
      </c>
      <c r="K411" s="20"/>
      <c r="L411" s="7"/>
    </row>
    <row r="412" spans="1:12" s="9" customFormat="1" ht="18.75" x14ac:dyDescent="0.3">
      <c r="A412" s="19"/>
      <c r="B412" s="17"/>
      <c r="C412" s="17"/>
      <c r="D412" s="17" t="e">
        <f t="shared" si="12"/>
        <v>#REF!</v>
      </c>
      <c r="E412" s="18"/>
      <c r="F412" s="7"/>
      <c r="G412" s="19"/>
      <c r="H412" s="17"/>
      <c r="I412" s="17"/>
      <c r="J412" s="35">
        <f t="shared" si="13"/>
        <v>0</v>
      </c>
      <c r="K412" s="20"/>
      <c r="L412" s="7"/>
    </row>
    <row r="413" spans="1:12" s="9" customFormat="1" ht="18.75" x14ac:dyDescent="0.3">
      <c r="A413" s="19"/>
      <c r="B413" s="17"/>
      <c r="C413" s="17"/>
      <c r="D413" s="17" t="e">
        <f t="shared" si="12"/>
        <v>#REF!</v>
      </c>
      <c r="E413" s="18"/>
      <c r="F413" s="7"/>
      <c r="G413" s="19"/>
      <c r="H413" s="17"/>
      <c r="I413" s="17"/>
      <c r="J413" s="35">
        <f t="shared" si="13"/>
        <v>0</v>
      </c>
      <c r="K413" s="20"/>
      <c r="L413" s="7"/>
    </row>
    <row r="414" spans="1:12" s="9" customFormat="1" ht="18.75" x14ac:dyDescent="0.3">
      <c r="A414" s="19"/>
      <c r="B414" s="17"/>
      <c r="C414" s="17"/>
      <c r="D414" s="17" t="e">
        <f t="shared" si="12"/>
        <v>#REF!</v>
      </c>
      <c r="E414" s="18"/>
      <c r="F414" s="7"/>
      <c r="G414" s="19"/>
      <c r="H414" s="17"/>
      <c r="I414" s="17"/>
      <c r="J414" s="35">
        <f t="shared" si="13"/>
        <v>0</v>
      </c>
      <c r="K414" s="20"/>
      <c r="L414" s="7"/>
    </row>
    <row r="415" spans="1:12" s="9" customFormat="1" ht="18.75" x14ac:dyDescent="0.3">
      <c r="A415" s="19"/>
      <c r="B415" s="17"/>
      <c r="C415" s="17"/>
      <c r="D415" s="17" t="e">
        <f t="shared" si="12"/>
        <v>#REF!</v>
      </c>
      <c r="E415" s="18"/>
      <c r="F415" s="7"/>
      <c r="G415" s="19"/>
      <c r="H415" s="17"/>
      <c r="I415" s="17"/>
      <c r="J415" s="35">
        <f t="shared" si="13"/>
        <v>0</v>
      </c>
      <c r="K415" s="20"/>
      <c r="L415" s="7"/>
    </row>
    <row r="416" spans="1:12" s="9" customFormat="1" ht="18.75" x14ac:dyDescent="0.3">
      <c r="A416" s="19"/>
      <c r="B416" s="17"/>
      <c r="C416" s="17"/>
      <c r="D416" s="17" t="e">
        <f t="shared" si="12"/>
        <v>#REF!</v>
      </c>
      <c r="E416" s="18"/>
      <c r="F416" s="7"/>
      <c r="G416" s="19"/>
      <c r="H416" s="17"/>
      <c r="I416" s="17"/>
      <c r="J416" s="35">
        <f t="shared" si="13"/>
        <v>0</v>
      </c>
      <c r="K416" s="20"/>
      <c r="L416" s="7"/>
    </row>
    <row r="417" spans="1:12" s="9" customFormat="1" ht="18.75" x14ac:dyDescent="0.3">
      <c r="A417" s="19"/>
      <c r="B417" s="17"/>
      <c r="C417" s="17"/>
      <c r="D417" s="17" t="e">
        <f t="shared" si="12"/>
        <v>#REF!</v>
      </c>
      <c r="E417" s="18"/>
      <c r="F417" s="7"/>
      <c r="G417" s="19"/>
      <c r="H417" s="17"/>
      <c r="I417" s="17"/>
      <c r="J417" s="35">
        <f t="shared" si="13"/>
        <v>0</v>
      </c>
      <c r="K417" s="20"/>
      <c r="L417" s="7"/>
    </row>
    <row r="418" spans="1:12" s="9" customFormat="1" ht="18.75" x14ac:dyDescent="0.3">
      <c r="A418" s="19"/>
      <c r="B418" s="17"/>
      <c r="C418" s="17"/>
      <c r="D418" s="17" t="e">
        <f t="shared" si="12"/>
        <v>#REF!</v>
      </c>
      <c r="E418" s="18"/>
      <c r="F418" s="7"/>
      <c r="G418" s="19"/>
      <c r="H418" s="17"/>
      <c r="I418" s="17"/>
      <c r="J418" s="35">
        <f t="shared" si="13"/>
        <v>0</v>
      </c>
      <c r="K418" s="20"/>
      <c r="L418" s="7"/>
    </row>
    <row r="419" spans="1:12" s="9" customFormat="1" ht="18.75" x14ac:dyDescent="0.3">
      <c r="A419" s="19"/>
      <c r="B419" s="17"/>
      <c r="C419" s="17"/>
      <c r="D419" s="17" t="e">
        <f t="shared" si="12"/>
        <v>#REF!</v>
      </c>
      <c r="E419" s="18"/>
      <c r="F419" s="7"/>
      <c r="G419" s="19"/>
      <c r="H419" s="17"/>
      <c r="I419" s="17"/>
      <c r="J419" s="35">
        <f t="shared" si="13"/>
        <v>0</v>
      </c>
      <c r="K419" s="20"/>
      <c r="L419" s="7"/>
    </row>
    <row r="420" spans="1:12" s="9" customFormat="1" ht="18.75" x14ac:dyDescent="0.3">
      <c r="A420" s="19"/>
      <c r="B420" s="17"/>
      <c r="C420" s="17"/>
      <c r="D420" s="17" t="e">
        <f t="shared" si="12"/>
        <v>#REF!</v>
      </c>
      <c r="E420" s="18"/>
      <c r="F420" s="7"/>
      <c r="G420" s="19"/>
      <c r="H420" s="17"/>
      <c r="I420" s="17"/>
      <c r="J420" s="35">
        <f t="shared" si="13"/>
        <v>0</v>
      </c>
      <c r="K420" s="20"/>
      <c r="L420" s="7"/>
    </row>
    <row r="421" spans="1:12" s="9" customFormat="1" ht="18.75" x14ac:dyDescent="0.3">
      <c r="A421" s="19"/>
      <c r="B421" s="17"/>
      <c r="C421" s="17"/>
      <c r="D421" s="17" t="e">
        <f t="shared" si="12"/>
        <v>#REF!</v>
      </c>
      <c r="E421" s="18"/>
      <c r="F421" s="7"/>
      <c r="G421" s="19"/>
      <c r="H421" s="17"/>
      <c r="I421" s="17"/>
      <c r="J421" s="35">
        <f t="shared" si="13"/>
        <v>0</v>
      </c>
      <c r="K421" s="20"/>
      <c r="L421" s="7"/>
    </row>
    <row r="422" spans="1:12" s="9" customFormat="1" ht="18.75" x14ac:dyDescent="0.3">
      <c r="A422" s="19"/>
      <c r="B422" s="17"/>
      <c r="C422" s="17"/>
      <c r="D422" s="17" t="e">
        <f t="shared" si="12"/>
        <v>#REF!</v>
      </c>
      <c r="E422" s="18"/>
      <c r="F422" s="7"/>
      <c r="G422" s="19"/>
      <c r="H422" s="17"/>
      <c r="I422" s="17"/>
      <c r="J422" s="35">
        <f t="shared" si="13"/>
        <v>0</v>
      </c>
      <c r="K422" s="20"/>
      <c r="L422" s="7"/>
    </row>
    <row r="423" spans="1:12" s="9" customFormat="1" ht="18.75" x14ac:dyDescent="0.3">
      <c r="A423" s="19"/>
      <c r="B423" s="17"/>
      <c r="C423" s="17"/>
      <c r="D423" s="17" t="e">
        <f t="shared" si="12"/>
        <v>#REF!</v>
      </c>
      <c r="E423" s="18"/>
      <c r="F423" s="7"/>
      <c r="G423" s="19"/>
      <c r="H423" s="17"/>
      <c r="I423" s="17"/>
      <c r="J423" s="35">
        <f t="shared" si="13"/>
        <v>0</v>
      </c>
      <c r="K423" s="20"/>
      <c r="L423" s="7"/>
    </row>
    <row r="424" spans="1:12" s="9" customFormat="1" ht="18.75" x14ac:dyDescent="0.3">
      <c r="A424" s="19"/>
      <c r="B424" s="17"/>
      <c r="C424" s="17"/>
      <c r="D424" s="17" t="e">
        <f t="shared" si="12"/>
        <v>#REF!</v>
      </c>
      <c r="E424" s="18"/>
      <c r="F424" s="7"/>
      <c r="G424" s="19"/>
      <c r="H424" s="17"/>
      <c r="I424" s="17"/>
      <c r="J424" s="35">
        <f t="shared" si="13"/>
        <v>0</v>
      </c>
      <c r="K424" s="20"/>
      <c r="L424" s="7"/>
    </row>
    <row r="425" spans="1:12" s="9" customFormat="1" ht="18.75" x14ac:dyDescent="0.3">
      <c r="A425" s="19"/>
      <c r="B425" s="17"/>
      <c r="C425" s="17"/>
      <c r="D425" s="17" t="e">
        <f t="shared" si="12"/>
        <v>#REF!</v>
      </c>
      <c r="E425" s="18"/>
      <c r="F425" s="7"/>
      <c r="G425" s="19"/>
      <c r="H425" s="17"/>
      <c r="I425" s="17"/>
      <c r="J425" s="35">
        <f t="shared" si="13"/>
        <v>0</v>
      </c>
      <c r="K425" s="20"/>
      <c r="L425" s="7"/>
    </row>
    <row r="426" spans="1:12" s="9" customFormat="1" ht="18.75" x14ac:dyDescent="0.3">
      <c r="A426" s="19"/>
      <c r="B426" s="17"/>
      <c r="C426" s="17"/>
      <c r="D426" s="17" t="e">
        <f t="shared" si="12"/>
        <v>#REF!</v>
      </c>
      <c r="E426" s="18"/>
      <c r="F426" s="7"/>
      <c r="G426" s="19"/>
      <c r="H426" s="17"/>
      <c r="I426" s="17"/>
      <c r="J426" s="35">
        <f t="shared" si="13"/>
        <v>0</v>
      </c>
      <c r="K426" s="20"/>
      <c r="L426" s="7"/>
    </row>
    <row r="427" spans="1:12" s="9" customFormat="1" ht="18.75" x14ac:dyDescent="0.3">
      <c r="A427" s="19"/>
      <c r="B427" s="17"/>
      <c r="C427" s="17"/>
      <c r="D427" s="17" t="e">
        <f t="shared" si="12"/>
        <v>#REF!</v>
      </c>
      <c r="E427" s="18"/>
      <c r="F427" s="7"/>
      <c r="G427" s="19"/>
      <c r="H427" s="17"/>
      <c r="I427" s="17"/>
      <c r="J427" s="35">
        <f t="shared" si="13"/>
        <v>0</v>
      </c>
      <c r="K427" s="20"/>
      <c r="L427" s="7"/>
    </row>
    <row r="428" spans="1:12" s="9" customFormat="1" ht="18.75" x14ac:dyDescent="0.3">
      <c r="A428" s="19"/>
      <c r="B428" s="17"/>
      <c r="C428" s="17"/>
      <c r="D428" s="17" t="e">
        <f t="shared" si="12"/>
        <v>#REF!</v>
      </c>
      <c r="E428" s="18"/>
      <c r="F428" s="7"/>
      <c r="G428" s="19"/>
      <c r="H428" s="17"/>
      <c r="I428" s="17"/>
      <c r="J428" s="35">
        <f t="shared" si="13"/>
        <v>0</v>
      </c>
      <c r="K428" s="20"/>
      <c r="L428" s="7"/>
    </row>
    <row r="429" spans="1:12" s="9" customFormat="1" ht="18.75" x14ac:dyDescent="0.3">
      <c r="A429" s="19"/>
      <c r="B429" s="17"/>
      <c r="C429" s="17"/>
      <c r="D429" s="17" t="e">
        <f t="shared" si="12"/>
        <v>#REF!</v>
      </c>
      <c r="E429" s="18"/>
      <c r="F429" s="7"/>
      <c r="G429" s="19"/>
      <c r="H429" s="17"/>
      <c r="I429" s="17"/>
      <c r="J429" s="35">
        <f t="shared" si="13"/>
        <v>0</v>
      </c>
      <c r="K429" s="20"/>
      <c r="L429" s="7"/>
    </row>
    <row r="430" spans="1:12" s="9" customFormat="1" ht="18.75" x14ac:dyDescent="0.3">
      <c r="A430" s="19"/>
      <c r="B430" s="17"/>
      <c r="C430" s="17"/>
      <c r="D430" s="17" t="e">
        <f t="shared" si="12"/>
        <v>#REF!</v>
      </c>
      <c r="E430" s="18"/>
      <c r="F430" s="7"/>
      <c r="G430" s="19"/>
      <c r="H430" s="17"/>
      <c r="I430" s="17"/>
      <c r="J430" s="35">
        <f t="shared" si="13"/>
        <v>0</v>
      </c>
      <c r="K430" s="20"/>
      <c r="L430" s="7"/>
    </row>
    <row r="431" spans="1:12" s="9" customFormat="1" ht="18.75" x14ac:dyDescent="0.3">
      <c r="A431" s="19"/>
      <c r="B431" s="17"/>
      <c r="C431" s="17"/>
      <c r="D431" s="17" t="e">
        <f t="shared" si="12"/>
        <v>#REF!</v>
      </c>
      <c r="E431" s="18"/>
      <c r="F431" s="7"/>
      <c r="G431" s="19"/>
      <c r="H431" s="17"/>
      <c r="I431" s="17"/>
      <c r="J431" s="35">
        <f t="shared" si="13"/>
        <v>0</v>
      </c>
      <c r="K431" s="20"/>
      <c r="L431" s="7"/>
    </row>
    <row r="432" spans="1:12" s="9" customFormat="1" ht="18.75" x14ac:dyDescent="0.3">
      <c r="A432" s="19"/>
      <c r="B432" s="17"/>
      <c r="C432" s="17"/>
      <c r="D432" s="17" t="e">
        <f t="shared" si="12"/>
        <v>#REF!</v>
      </c>
      <c r="E432" s="18"/>
      <c r="F432" s="7"/>
      <c r="G432" s="19"/>
      <c r="H432" s="17"/>
      <c r="I432" s="17"/>
      <c r="J432" s="35">
        <f t="shared" si="13"/>
        <v>0</v>
      </c>
      <c r="K432" s="20"/>
      <c r="L432" s="7"/>
    </row>
    <row r="433" spans="1:12" s="9" customFormat="1" ht="18.75" x14ac:dyDescent="0.3">
      <c r="A433" s="19"/>
      <c r="B433" s="17"/>
      <c r="C433" s="17"/>
      <c r="D433" s="17" t="e">
        <f t="shared" si="12"/>
        <v>#REF!</v>
      </c>
      <c r="E433" s="18"/>
      <c r="F433" s="7"/>
      <c r="G433" s="19"/>
      <c r="H433" s="17"/>
      <c r="I433" s="17"/>
      <c r="J433" s="35">
        <f t="shared" si="13"/>
        <v>0</v>
      </c>
      <c r="K433" s="20"/>
      <c r="L433" s="7"/>
    </row>
    <row r="434" spans="1:12" s="9" customFormat="1" ht="18.75" x14ac:dyDescent="0.3">
      <c r="A434" s="19"/>
      <c r="B434" s="17"/>
      <c r="C434" s="17"/>
      <c r="D434" s="17" t="e">
        <f t="shared" si="12"/>
        <v>#REF!</v>
      </c>
      <c r="E434" s="18"/>
      <c r="F434" s="7"/>
      <c r="G434" s="19"/>
      <c r="H434" s="17"/>
      <c r="I434" s="17"/>
      <c r="J434" s="35">
        <f t="shared" si="13"/>
        <v>0</v>
      </c>
      <c r="K434" s="20"/>
      <c r="L434" s="7"/>
    </row>
    <row r="435" spans="1:12" s="9" customFormat="1" ht="18.75" x14ac:dyDescent="0.3">
      <c r="A435" s="19"/>
      <c r="B435" s="17"/>
      <c r="C435" s="17"/>
      <c r="D435" s="17" t="e">
        <f t="shared" si="12"/>
        <v>#REF!</v>
      </c>
      <c r="E435" s="18"/>
      <c r="F435" s="7"/>
      <c r="G435" s="19"/>
      <c r="H435" s="17"/>
      <c r="I435" s="17"/>
      <c r="J435" s="35">
        <f t="shared" si="13"/>
        <v>0</v>
      </c>
      <c r="K435" s="20"/>
      <c r="L435" s="7"/>
    </row>
    <row r="436" spans="1:12" s="9" customFormat="1" ht="18.75" x14ac:dyDescent="0.3">
      <c r="A436" s="19"/>
      <c r="B436" s="17"/>
      <c r="C436" s="17"/>
      <c r="D436" s="17" t="e">
        <f t="shared" si="12"/>
        <v>#REF!</v>
      </c>
      <c r="E436" s="18"/>
      <c r="F436" s="7"/>
      <c r="G436" s="19"/>
      <c r="H436" s="17"/>
      <c r="I436" s="17"/>
      <c r="J436" s="35">
        <f t="shared" si="13"/>
        <v>0</v>
      </c>
      <c r="K436" s="20"/>
      <c r="L436" s="7"/>
    </row>
    <row r="437" spans="1:12" s="9" customFormat="1" ht="18.75" x14ac:dyDescent="0.3">
      <c r="A437" s="19"/>
      <c r="B437" s="17"/>
      <c r="C437" s="17"/>
      <c r="D437" s="17" t="e">
        <f t="shared" si="12"/>
        <v>#REF!</v>
      </c>
      <c r="E437" s="18"/>
      <c r="F437" s="7"/>
      <c r="G437" s="19"/>
      <c r="H437" s="17"/>
      <c r="I437" s="17"/>
      <c r="J437" s="35">
        <f t="shared" si="13"/>
        <v>0</v>
      </c>
      <c r="K437" s="20"/>
      <c r="L437" s="7"/>
    </row>
    <row r="438" spans="1:12" s="9" customFormat="1" ht="18.75" x14ac:dyDescent="0.3">
      <c r="A438" s="19"/>
      <c r="B438" s="17"/>
      <c r="C438" s="17"/>
      <c r="D438" s="17" t="e">
        <f t="shared" si="12"/>
        <v>#REF!</v>
      </c>
      <c r="E438" s="18"/>
      <c r="F438" s="7"/>
      <c r="G438" s="19"/>
      <c r="H438" s="17"/>
      <c r="I438" s="17"/>
      <c r="J438" s="35">
        <f t="shared" si="13"/>
        <v>0</v>
      </c>
      <c r="K438" s="20"/>
      <c r="L438" s="7"/>
    </row>
    <row r="439" spans="1:12" s="9" customFormat="1" ht="18.75" x14ac:dyDescent="0.3">
      <c r="A439" s="19"/>
      <c r="B439" s="17"/>
      <c r="C439" s="17"/>
      <c r="D439" s="17" t="e">
        <f t="shared" si="12"/>
        <v>#REF!</v>
      </c>
      <c r="E439" s="18"/>
      <c r="F439" s="7"/>
      <c r="G439" s="19"/>
      <c r="H439" s="17"/>
      <c r="I439" s="17"/>
      <c r="J439" s="35">
        <f t="shared" si="13"/>
        <v>0</v>
      </c>
      <c r="K439" s="20"/>
      <c r="L439" s="7"/>
    </row>
    <row r="440" spans="1:12" s="9" customFormat="1" ht="18.75" x14ac:dyDescent="0.3">
      <c r="A440" s="19"/>
      <c r="B440" s="17"/>
      <c r="C440" s="17"/>
      <c r="D440" s="17" t="e">
        <f t="shared" si="12"/>
        <v>#REF!</v>
      </c>
      <c r="E440" s="18"/>
      <c r="F440" s="7"/>
      <c r="G440" s="19"/>
      <c r="H440" s="17"/>
      <c r="I440" s="17"/>
      <c r="J440" s="35">
        <f t="shared" si="13"/>
        <v>0</v>
      </c>
      <c r="K440" s="20"/>
      <c r="L440" s="7"/>
    </row>
    <row r="441" spans="1:12" s="9" customFormat="1" ht="18.75" x14ac:dyDescent="0.3">
      <c r="A441" s="19"/>
      <c r="B441" s="17"/>
      <c r="C441" s="17"/>
      <c r="D441" s="17" t="e">
        <f t="shared" si="12"/>
        <v>#REF!</v>
      </c>
      <c r="E441" s="18"/>
      <c r="F441" s="7"/>
      <c r="G441" s="19"/>
      <c r="H441" s="17"/>
      <c r="I441" s="17"/>
      <c r="J441" s="35">
        <f t="shared" si="13"/>
        <v>0</v>
      </c>
      <c r="K441" s="20"/>
      <c r="L441" s="7"/>
    </row>
    <row r="442" spans="1:12" s="9" customFormat="1" ht="18.75" x14ac:dyDescent="0.3">
      <c r="A442" s="19"/>
      <c r="B442" s="17"/>
      <c r="C442" s="17"/>
      <c r="D442" s="17" t="e">
        <f t="shared" si="12"/>
        <v>#REF!</v>
      </c>
      <c r="E442" s="18"/>
      <c r="F442" s="7"/>
      <c r="G442" s="19"/>
      <c r="H442" s="17"/>
      <c r="I442" s="17"/>
      <c r="J442" s="35">
        <f t="shared" si="13"/>
        <v>0</v>
      </c>
      <c r="K442" s="20"/>
      <c r="L442" s="7"/>
    </row>
    <row r="443" spans="1:12" s="9" customFormat="1" ht="18.75" x14ac:dyDescent="0.3">
      <c r="A443" s="19"/>
      <c r="B443" s="17"/>
      <c r="C443" s="17"/>
      <c r="D443" s="17" t="e">
        <f t="shared" si="12"/>
        <v>#REF!</v>
      </c>
      <c r="E443" s="18"/>
      <c r="F443" s="7"/>
      <c r="G443" s="19"/>
      <c r="H443" s="17"/>
      <c r="I443" s="17"/>
      <c r="J443" s="35">
        <f t="shared" si="13"/>
        <v>0</v>
      </c>
      <c r="K443" s="20"/>
      <c r="L443" s="7"/>
    </row>
    <row r="444" spans="1:12" s="9" customFormat="1" ht="18.75" x14ac:dyDescent="0.3">
      <c r="A444" s="19"/>
      <c r="B444" s="17"/>
      <c r="C444" s="17"/>
      <c r="D444" s="17" t="e">
        <f t="shared" si="12"/>
        <v>#REF!</v>
      </c>
      <c r="E444" s="18"/>
      <c r="F444" s="7"/>
      <c r="G444" s="19"/>
      <c r="H444" s="17"/>
      <c r="I444" s="17"/>
      <c r="J444" s="35">
        <f t="shared" si="13"/>
        <v>0</v>
      </c>
      <c r="K444" s="20"/>
      <c r="L444" s="7"/>
    </row>
    <row r="445" spans="1:12" s="9" customFormat="1" ht="18.75" x14ac:dyDescent="0.3">
      <c r="A445" s="19"/>
      <c r="B445" s="17"/>
      <c r="C445" s="17"/>
      <c r="D445" s="17" t="e">
        <f t="shared" si="12"/>
        <v>#REF!</v>
      </c>
      <c r="E445" s="18"/>
      <c r="F445" s="7"/>
      <c r="G445" s="19"/>
      <c r="H445" s="17"/>
      <c r="I445" s="17"/>
      <c r="J445" s="35">
        <f t="shared" si="13"/>
        <v>0</v>
      </c>
      <c r="K445" s="20"/>
      <c r="L445" s="7"/>
    </row>
    <row r="446" spans="1:12" s="9" customFormat="1" ht="18.75" x14ac:dyDescent="0.3">
      <c r="A446" s="19"/>
      <c r="B446" s="17"/>
      <c r="C446" s="17"/>
      <c r="D446" s="17" t="e">
        <f t="shared" si="12"/>
        <v>#REF!</v>
      </c>
      <c r="E446" s="18"/>
      <c r="F446" s="7"/>
      <c r="G446" s="19"/>
      <c r="H446" s="17"/>
      <c r="I446" s="17"/>
      <c r="J446" s="35">
        <f t="shared" si="13"/>
        <v>0</v>
      </c>
      <c r="K446" s="20"/>
      <c r="L446" s="7"/>
    </row>
    <row r="447" spans="1:12" s="9" customFormat="1" ht="18.75" x14ac:dyDescent="0.3">
      <c r="A447" s="19"/>
      <c r="B447" s="17"/>
      <c r="C447" s="17"/>
      <c r="D447" s="17" t="e">
        <f t="shared" si="12"/>
        <v>#REF!</v>
      </c>
      <c r="E447" s="18"/>
      <c r="F447" s="7"/>
      <c r="G447" s="19"/>
      <c r="H447" s="17"/>
      <c r="I447" s="17"/>
      <c r="J447" s="35">
        <f t="shared" si="13"/>
        <v>0</v>
      </c>
      <c r="K447" s="20"/>
      <c r="L447" s="7"/>
    </row>
    <row r="448" spans="1:12" s="9" customFormat="1" ht="18.75" x14ac:dyDescent="0.3">
      <c r="A448" s="19"/>
      <c r="B448" s="17"/>
      <c r="C448" s="17"/>
      <c r="D448" s="17" t="e">
        <f t="shared" si="12"/>
        <v>#REF!</v>
      </c>
      <c r="E448" s="18"/>
      <c r="F448" s="7"/>
      <c r="G448" s="19"/>
      <c r="H448" s="17"/>
      <c r="I448" s="17"/>
      <c r="J448" s="35">
        <f t="shared" si="13"/>
        <v>0</v>
      </c>
      <c r="K448" s="20"/>
      <c r="L448" s="7"/>
    </row>
    <row r="449" spans="1:12" s="9" customFormat="1" ht="18.75" x14ac:dyDescent="0.3">
      <c r="A449" s="19"/>
      <c r="B449" s="17"/>
      <c r="C449" s="17"/>
      <c r="D449" s="17" t="e">
        <f t="shared" si="12"/>
        <v>#REF!</v>
      </c>
      <c r="E449" s="18"/>
      <c r="F449" s="7"/>
      <c r="G449" s="19"/>
      <c r="H449" s="17"/>
      <c r="I449" s="17"/>
      <c r="J449" s="35">
        <f t="shared" si="13"/>
        <v>0</v>
      </c>
      <c r="K449" s="20"/>
      <c r="L449" s="7"/>
    </row>
    <row r="450" spans="1:12" s="9" customFormat="1" ht="18.75" x14ac:dyDescent="0.3">
      <c r="A450" s="19"/>
      <c r="B450" s="17"/>
      <c r="C450" s="17"/>
      <c r="D450" s="17" t="e">
        <f t="shared" si="12"/>
        <v>#REF!</v>
      </c>
      <c r="E450" s="18"/>
      <c r="F450" s="7"/>
      <c r="G450" s="19"/>
      <c r="H450" s="17"/>
      <c r="I450" s="17"/>
      <c r="J450" s="35">
        <f t="shared" si="13"/>
        <v>0</v>
      </c>
      <c r="K450" s="20"/>
      <c r="L450" s="7"/>
    </row>
    <row r="451" spans="1:12" s="9" customFormat="1" ht="18.75" x14ac:dyDescent="0.3">
      <c r="A451" s="19"/>
      <c r="B451" s="17"/>
      <c r="C451" s="17"/>
      <c r="D451" s="17" t="e">
        <f t="shared" si="12"/>
        <v>#REF!</v>
      </c>
      <c r="E451" s="18"/>
      <c r="F451" s="7"/>
      <c r="G451" s="19"/>
      <c r="H451" s="17"/>
      <c r="I451" s="17"/>
      <c r="J451" s="35">
        <f t="shared" si="13"/>
        <v>0</v>
      </c>
      <c r="K451" s="20"/>
      <c r="L451" s="7"/>
    </row>
    <row r="452" spans="1:12" s="9" customFormat="1" ht="18.75" x14ac:dyDescent="0.3">
      <c r="A452" s="19"/>
      <c r="B452" s="17"/>
      <c r="C452" s="17"/>
      <c r="D452" s="17" t="e">
        <f t="shared" si="12"/>
        <v>#REF!</v>
      </c>
      <c r="E452" s="18"/>
      <c r="F452" s="7"/>
      <c r="G452" s="19"/>
      <c r="H452" s="17"/>
      <c r="I452" s="17"/>
      <c r="J452" s="35">
        <f t="shared" si="13"/>
        <v>0</v>
      </c>
      <c r="K452" s="20"/>
      <c r="L452" s="7"/>
    </row>
    <row r="453" spans="1:12" s="9" customFormat="1" ht="18.75" x14ac:dyDescent="0.3">
      <c r="A453" s="19"/>
      <c r="B453" s="17"/>
      <c r="C453" s="17"/>
      <c r="D453" s="17" t="e">
        <f t="shared" si="12"/>
        <v>#REF!</v>
      </c>
      <c r="E453" s="18"/>
      <c r="F453" s="7"/>
      <c r="G453" s="19"/>
      <c r="H453" s="17"/>
      <c r="I453" s="17"/>
      <c r="J453" s="35">
        <f t="shared" si="13"/>
        <v>0</v>
      </c>
      <c r="K453" s="20"/>
      <c r="L453" s="7"/>
    </row>
    <row r="454" spans="1:12" s="9" customFormat="1" ht="18.75" x14ac:dyDescent="0.3">
      <c r="A454" s="19"/>
      <c r="B454" s="17"/>
      <c r="C454" s="17"/>
      <c r="D454" s="17" t="e">
        <f t="shared" si="12"/>
        <v>#REF!</v>
      </c>
      <c r="E454" s="18"/>
      <c r="F454" s="7"/>
      <c r="G454" s="19"/>
      <c r="H454" s="17"/>
      <c r="I454" s="17"/>
      <c r="J454" s="35">
        <f t="shared" si="13"/>
        <v>0</v>
      </c>
      <c r="K454" s="20"/>
      <c r="L454" s="7"/>
    </row>
    <row r="455" spans="1:12" s="9" customFormat="1" ht="18.75" x14ac:dyDescent="0.3">
      <c r="A455" s="19"/>
      <c r="B455" s="17"/>
      <c r="C455" s="17"/>
      <c r="D455" s="17" t="e">
        <f t="shared" ref="D455:D518" si="14">D454+B455-C455</f>
        <v>#REF!</v>
      </c>
      <c r="E455" s="18"/>
      <c r="F455" s="7"/>
      <c r="G455" s="19"/>
      <c r="H455" s="17"/>
      <c r="I455" s="17"/>
      <c r="J455" s="35">
        <f t="shared" si="13"/>
        <v>0</v>
      </c>
      <c r="K455" s="20"/>
      <c r="L455" s="7"/>
    </row>
    <row r="456" spans="1:12" s="9" customFormat="1" ht="18.75" x14ac:dyDescent="0.3">
      <c r="A456" s="19"/>
      <c r="B456" s="17"/>
      <c r="C456" s="17"/>
      <c r="D456" s="17" t="e">
        <f t="shared" si="14"/>
        <v>#REF!</v>
      </c>
      <c r="E456" s="18"/>
      <c r="F456" s="7"/>
      <c r="G456" s="19"/>
      <c r="H456" s="17"/>
      <c r="I456" s="17"/>
      <c r="J456" s="35">
        <f t="shared" ref="J456:J519" si="15">J455+H456-I456</f>
        <v>0</v>
      </c>
      <c r="K456" s="20"/>
      <c r="L456" s="7"/>
    </row>
    <row r="457" spans="1:12" s="9" customFormat="1" ht="18.75" x14ac:dyDescent="0.3">
      <c r="A457" s="19"/>
      <c r="B457" s="17"/>
      <c r="C457" s="17"/>
      <c r="D457" s="17" t="e">
        <f t="shared" si="14"/>
        <v>#REF!</v>
      </c>
      <c r="E457" s="18"/>
      <c r="F457" s="7"/>
      <c r="G457" s="19"/>
      <c r="H457" s="17"/>
      <c r="I457" s="17"/>
      <c r="J457" s="35">
        <f t="shared" si="15"/>
        <v>0</v>
      </c>
      <c r="K457" s="20"/>
      <c r="L457" s="7"/>
    </row>
    <row r="458" spans="1:12" s="9" customFormat="1" ht="18.75" x14ac:dyDescent="0.3">
      <c r="A458" s="19"/>
      <c r="B458" s="17"/>
      <c r="C458" s="17"/>
      <c r="D458" s="17" t="e">
        <f t="shared" si="14"/>
        <v>#REF!</v>
      </c>
      <c r="E458" s="18"/>
      <c r="F458" s="7"/>
      <c r="G458" s="19"/>
      <c r="H458" s="17"/>
      <c r="I458" s="17"/>
      <c r="J458" s="35">
        <f t="shared" si="15"/>
        <v>0</v>
      </c>
      <c r="K458" s="20"/>
      <c r="L458" s="7"/>
    </row>
    <row r="459" spans="1:12" s="9" customFormat="1" ht="18.75" x14ac:dyDescent="0.3">
      <c r="A459" s="19"/>
      <c r="B459" s="17"/>
      <c r="C459" s="17"/>
      <c r="D459" s="17" t="e">
        <f t="shared" si="14"/>
        <v>#REF!</v>
      </c>
      <c r="E459" s="18"/>
      <c r="F459" s="7"/>
      <c r="G459" s="19"/>
      <c r="H459" s="17"/>
      <c r="I459" s="17"/>
      <c r="J459" s="35">
        <f t="shared" si="15"/>
        <v>0</v>
      </c>
      <c r="K459" s="20"/>
      <c r="L459" s="7"/>
    </row>
    <row r="460" spans="1:12" s="9" customFormat="1" ht="18.75" x14ac:dyDescent="0.3">
      <c r="A460" s="19"/>
      <c r="B460" s="17"/>
      <c r="C460" s="17"/>
      <c r="D460" s="17" t="e">
        <f t="shared" si="14"/>
        <v>#REF!</v>
      </c>
      <c r="E460" s="18"/>
      <c r="F460" s="7"/>
      <c r="G460" s="19"/>
      <c r="H460" s="17"/>
      <c r="I460" s="17"/>
      <c r="J460" s="35">
        <f t="shared" si="15"/>
        <v>0</v>
      </c>
      <c r="K460" s="20"/>
      <c r="L460" s="7"/>
    </row>
    <row r="461" spans="1:12" s="9" customFormat="1" ht="18.75" x14ac:dyDescent="0.3">
      <c r="A461" s="19"/>
      <c r="B461" s="17"/>
      <c r="C461" s="17"/>
      <c r="D461" s="17" t="e">
        <f t="shared" si="14"/>
        <v>#REF!</v>
      </c>
      <c r="E461" s="18"/>
      <c r="F461" s="7"/>
      <c r="G461" s="19"/>
      <c r="H461" s="17"/>
      <c r="I461" s="17"/>
      <c r="J461" s="35">
        <f t="shared" si="15"/>
        <v>0</v>
      </c>
      <c r="K461" s="20"/>
      <c r="L461" s="7"/>
    </row>
    <row r="462" spans="1:12" s="9" customFormat="1" ht="18.75" x14ac:dyDescent="0.3">
      <c r="A462" s="19"/>
      <c r="B462" s="17"/>
      <c r="C462" s="17"/>
      <c r="D462" s="17" t="e">
        <f t="shared" si="14"/>
        <v>#REF!</v>
      </c>
      <c r="E462" s="18"/>
      <c r="F462" s="7"/>
      <c r="G462" s="19"/>
      <c r="H462" s="17"/>
      <c r="I462" s="17"/>
      <c r="J462" s="35">
        <f t="shared" si="15"/>
        <v>0</v>
      </c>
      <c r="K462" s="20"/>
      <c r="L462" s="7"/>
    </row>
    <row r="463" spans="1:12" s="9" customFormat="1" ht="18.75" x14ac:dyDescent="0.3">
      <c r="A463" s="19"/>
      <c r="B463" s="17"/>
      <c r="C463" s="17"/>
      <c r="D463" s="17" t="e">
        <f t="shared" si="14"/>
        <v>#REF!</v>
      </c>
      <c r="E463" s="18"/>
      <c r="F463" s="7"/>
      <c r="G463" s="19"/>
      <c r="H463" s="17"/>
      <c r="I463" s="17"/>
      <c r="J463" s="35">
        <f t="shared" si="15"/>
        <v>0</v>
      </c>
      <c r="K463" s="20"/>
      <c r="L463" s="7"/>
    </row>
    <row r="464" spans="1:12" s="9" customFormat="1" ht="18.75" x14ac:dyDescent="0.3">
      <c r="A464" s="19"/>
      <c r="B464" s="17"/>
      <c r="C464" s="17"/>
      <c r="D464" s="17" t="e">
        <f t="shared" si="14"/>
        <v>#REF!</v>
      </c>
      <c r="E464" s="18"/>
      <c r="F464" s="7"/>
      <c r="G464" s="19"/>
      <c r="H464" s="17"/>
      <c r="I464" s="17"/>
      <c r="J464" s="35">
        <f t="shared" si="15"/>
        <v>0</v>
      </c>
      <c r="K464" s="20"/>
      <c r="L464" s="7"/>
    </row>
    <row r="465" spans="1:12" s="9" customFormat="1" ht="18.75" x14ac:dyDescent="0.3">
      <c r="A465" s="19"/>
      <c r="B465" s="17"/>
      <c r="C465" s="17"/>
      <c r="D465" s="17" t="e">
        <f t="shared" si="14"/>
        <v>#REF!</v>
      </c>
      <c r="E465" s="18"/>
      <c r="F465" s="7"/>
      <c r="G465" s="19"/>
      <c r="H465" s="17"/>
      <c r="I465" s="17"/>
      <c r="J465" s="35">
        <f t="shared" si="15"/>
        <v>0</v>
      </c>
      <c r="K465" s="20"/>
      <c r="L465" s="7"/>
    </row>
    <row r="466" spans="1:12" s="9" customFormat="1" ht="18.75" x14ac:dyDescent="0.3">
      <c r="A466" s="19"/>
      <c r="B466" s="17"/>
      <c r="C466" s="17"/>
      <c r="D466" s="17" t="e">
        <f t="shared" si="14"/>
        <v>#REF!</v>
      </c>
      <c r="E466" s="18"/>
      <c r="F466" s="7"/>
      <c r="G466" s="19"/>
      <c r="H466" s="17"/>
      <c r="I466" s="17"/>
      <c r="J466" s="35">
        <f t="shared" si="15"/>
        <v>0</v>
      </c>
      <c r="K466" s="20"/>
      <c r="L466" s="7"/>
    </row>
    <row r="467" spans="1:12" s="9" customFormat="1" ht="18.75" x14ac:dyDescent="0.3">
      <c r="A467" s="19"/>
      <c r="B467" s="17"/>
      <c r="C467" s="17"/>
      <c r="D467" s="17" t="e">
        <f t="shared" si="14"/>
        <v>#REF!</v>
      </c>
      <c r="E467" s="18"/>
      <c r="F467" s="7"/>
      <c r="G467" s="19"/>
      <c r="H467" s="17"/>
      <c r="I467" s="17"/>
      <c r="J467" s="35">
        <f t="shared" si="15"/>
        <v>0</v>
      </c>
      <c r="K467" s="20"/>
      <c r="L467" s="7"/>
    </row>
    <row r="468" spans="1:12" s="9" customFormat="1" ht="18.75" x14ac:dyDescent="0.3">
      <c r="A468" s="19"/>
      <c r="B468" s="17"/>
      <c r="C468" s="17"/>
      <c r="D468" s="17" t="e">
        <f t="shared" si="14"/>
        <v>#REF!</v>
      </c>
      <c r="E468" s="18"/>
      <c r="F468" s="7"/>
      <c r="G468" s="19"/>
      <c r="H468" s="17"/>
      <c r="I468" s="17"/>
      <c r="J468" s="35">
        <f t="shared" si="15"/>
        <v>0</v>
      </c>
      <c r="K468" s="20"/>
      <c r="L468" s="7"/>
    </row>
    <row r="469" spans="1:12" s="9" customFormat="1" ht="18.75" x14ac:dyDescent="0.3">
      <c r="A469" s="19"/>
      <c r="B469" s="17"/>
      <c r="C469" s="17"/>
      <c r="D469" s="17" t="e">
        <f t="shared" si="14"/>
        <v>#REF!</v>
      </c>
      <c r="E469" s="18"/>
      <c r="F469" s="7"/>
      <c r="G469" s="19"/>
      <c r="H469" s="17"/>
      <c r="I469" s="17"/>
      <c r="J469" s="35">
        <f t="shared" si="15"/>
        <v>0</v>
      </c>
      <c r="K469" s="20"/>
      <c r="L469" s="7"/>
    </row>
    <row r="470" spans="1:12" s="9" customFormat="1" ht="18.75" x14ac:dyDescent="0.3">
      <c r="A470" s="19"/>
      <c r="B470" s="17"/>
      <c r="C470" s="17"/>
      <c r="D470" s="17" t="e">
        <f t="shared" si="14"/>
        <v>#REF!</v>
      </c>
      <c r="E470" s="18"/>
      <c r="F470" s="7"/>
      <c r="G470" s="19"/>
      <c r="H470" s="17"/>
      <c r="I470" s="17"/>
      <c r="J470" s="35">
        <f t="shared" si="15"/>
        <v>0</v>
      </c>
      <c r="K470" s="20"/>
      <c r="L470" s="7"/>
    </row>
    <row r="471" spans="1:12" s="9" customFormat="1" ht="18.75" x14ac:dyDescent="0.3">
      <c r="A471" s="19"/>
      <c r="B471" s="17"/>
      <c r="C471" s="17"/>
      <c r="D471" s="17" t="e">
        <f t="shared" si="14"/>
        <v>#REF!</v>
      </c>
      <c r="E471" s="18"/>
      <c r="F471" s="7"/>
      <c r="G471" s="19"/>
      <c r="H471" s="17"/>
      <c r="I471" s="17"/>
      <c r="J471" s="35">
        <f t="shared" si="15"/>
        <v>0</v>
      </c>
      <c r="K471" s="20"/>
      <c r="L471" s="7"/>
    </row>
    <row r="472" spans="1:12" s="9" customFormat="1" ht="18.75" x14ac:dyDescent="0.3">
      <c r="A472" s="19"/>
      <c r="B472" s="17"/>
      <c r="C472" s="17"/>
      <c r="D472" s="17" t="e">
        <f t="shared" si="14"/>
        <v>#REF!</v>
      </c>
      <c r="E472" s="18"/>
      <c r="F472" s="7"/>
      <c r="G472" s="19"/>
      <c r="H472" s="17"/>
      <c r="I472" s="17"/>
      <c r="J472" s="35">
        <f t="shared" si="15"/>
        <v>0</v>
      </c>
      <c r="K472" s="20"/>
      <c r="L472" s="7"/>
    </row>
    <row r="473" spans="1:12" s="9" customFormat="1" ht="18.75" x14ac:dyDescent="0.3">
      <c r="A473" s="19"/>
      <c r="B473" s="17"/>
      <c r="C473" s="17"/>
      <c r="D473" s="17" t="e">
        <f t="shared" si="14"/>
        <v>#REF!</v>
      </c>
      <c r="E473" s="18"/>
      <c r="F473" s="7"/>
      <c r="G473" s="19"/>
      <c r="H473" s="17"/>
      <c r="I473" s="17"/>
      <c r="J473" s="35">
        <f t="shared" si="15"/>
        <v>0</v>
      </c>
      <c r="K473" s="20"/>
      <c r="L473" s="7"/>
    </row>
    <row r="474" spans="1:12" s="9" customFormat="1" ht="18.75" x14ac:dyDescent="0.3">
      <c r="A474" s="19"/>
      <c r="B474" s="17"/>
      <c r="C474" s="17"/>
      <c r="D474" s="17" t="e">
        <f t="shared" si="14"/>
        <v>#REF!</v>
      </c>
      <c r="E474" s="18"/>
      <c r="F474" s="7"/>
      <c r="G474" s="19"/>
      <c r="H474" s="17"/>
      <c r="I474" s="17"/>
      <c r="J474" s="35">
        <f t="shared" si="15"/>
        <v>0</v>
      </c>
      <c r="K474" s="20"/>
      <c r="L474" s="7"/>
    </row>
    <row r="475" spans="1:12" s="9" customFormat="1" ht="18.75" x14ac:dyDescent="0.3">
      <c r="A475" s="19"/>
      <c r="B475" s="17"/>
      <c r="C475" s="17"/>
      <c r="D475" s="17" t="e">
        <f t="shared" si="14"/>
        <v>#REF!</v>
      </c>
      <c r="E475" s="18"/>
      <c r="F475" s="7"/>
      <c r="G475" s="19"/>
      <c r="H475" s="17"/>
      <c r="I475" s="17"/>
      <c r="J475" s="35">
        <f t="shared" si="15"/>
        <v>0</v>
      </c>
      <c r="K475" s="20"/>
      <c r="L475" s="7"/>
    </row>
    <row r="476" spans="1:12" s="9" customFormat="1" ht="18.75" x14ac:dyDescent="0.3">
      <c r="A476" s="19"/>
      <c r="B476" s="17"/>
      <c r="C476" s="17"/>
      <c r="D476" s="17" t="e">
        <f t="shared" si="14"/>
        <v>#REF!</v>
      </c>
      <c r="E476" s="18"/>
      <c r="F476" s="7"/>
      <c r="G476" s="19"/>
      <c r="H476" s="17"/>
      <c r="I476" s="17"/>
      <c r="J476" s="35">
        <f t="shared" si="15"/>
        <v>0</v>
      </c>
      <c r="K476" s="20"/>
      <c r="L476" s="7"/>
    </row>
    <row r="477" spans="1:12" s="9" customFormat="1" ht="18.75" x14ac:dyDescent="0.3">
      <c r="A477" s="19"/>
      <c r="B477" s="17"/>
      <c r="C477" s="17"/>
      <c r="D477" s="17" t="e">
        <f t="shared" si="14"/>
        <v>#REF!</v>
      </c>
      <c r="E477" s="18"/>
      <c r="F477" s="7"/>
      <c r="G477" s="19"/>
      <c r="H477" s="17"/>
      <c r="I477" s="17"/>
      <c r="J477" s="35">
        <f t="shared" si="15"/>
        <v>0</v>
      </c>
      <c r="K477" s="20"/>
      <c r="L477" s="7"/>
    </row>
    <row r="478" spans="1:12" s="9" customFormat="1" ht="18.75" x14ac:dyDescent="0.3">
      <c r="A478" s="19"/>
      <c r="B478" s="17"/>
      <c r="C478" s="17"/>
      <c r="D478" s="17" t="e">
        <f t="shared" si="14"/>
        <v>#REF!</v>
      </c>
      <c r="E478" s="18"/>
      <c r="F478" s="7"/>
      <c r="G478" s="19"/>
      <c r="H478" s="17"/>
      <c r="I478" s="17"/>
      <c r="J478" s="35">
        <f t="shared" si="15"/>
        <v>0</v>
      </c>
      <c r="K478" s="20"/>
      <c r="L478" s="7"/>
    </row>
    <row r="479" spans="1:12" s="9" customFormat="1" ht="18.75" x14ac:dyDescent="0.3">
      <c r="A479" s="19"/>
      <c r="B479" s="17"/>
      <c r="C479" s="17"/>
      <c r="D479" s="17" t="e">
        <f t="shared" si="14"/>
        <v>#REF!</v>
      </c>
      <c r="E479" s="18"/>
      <c r="F479" s="7"/>
      <c r="G479" s="19"/>
      <c r="H479" s="17"/>
      <c r="I479" s="17"/>
      <c r="J479" s="35">
        <f t="shared" si="15"/>
        <v>0</v>
      </c>
      <c r="K479" s="20"/>
      <c r="L479" s="7"/>
    </row>
    <row r="480" spans="1:12" s="9" customFormat="1" ht="18.75" x14ac:dyDescent="0.3">
      <c r="A480" s="19"/>
      <c r="B480" s="17"/>
      <c r="C480" s="17"/>
      <c r="D480" s="17" t="e">
        <f t="shared" si="14"/>
        <v>#REF!</v>
      </c>
      <c r="E480" s="18"/>
      <c r="F480" s="7"/>
      <c r="G480" s="19"/>
      <c r="H480" s="17"/>
      <c r="I480" s="17"/>
      <c r="J480" s="35">
        <f t="shared" si="15"/>
        <v>0</v>
      </c>
      <c r="K480" s="20"/>
      <c r="L480" s="7"/>
    </row>
    <row r="481" spans="1:12" s="9" customFormat="1" ht="18.75" x14ac:dyDescent="0.3">
      <c r="A481" s="19"/>
      <c r="B481" s="17"/>
      <c r="C481" s="17"/>
      <c r="D481" s="17" t="e">
        <f t="shared" si="14"/>
        <v>#REF!</v>
      </c>
      <c r="E481" s="18"/>
      <c r="F481" s="7"/>
      <c r="G481" s="19"/>
      <c r="H481" s="17"/>
      <c r="I481" s="17"/>
      <c r="J481" s="35">
        <f t="shared" si="15"/>
        <v>0</v>
      </c>
      <c r="K481" s="20"/>
      <c r="L481" s="7"/>
    </row>
    <row r="482" spans="1:12" s="9" customFormat="1" ht="18.75" x14ac:dyDescent="0.3">
      <c r="A482" s="19"/>
      <c r="B482" s="17"/>
      <c r="C482" s="17"/>
      <c r="D482" s="17" t="e">
        <f t="shared" si="14"/>
        <v>#REF!</v>
      </c>
      <c r="E482" s="18"/>
      <c r="F482" s="7"/>
      <c r="G482" s="19"/>
      <c r="H482" s="17"/>
      <c r="I482" s="17"/>
      <c r="J482" s="35">
        <f t="shared" si="15"/>
        <v>0</v>
      </c>
      <c r="K482" s="20"/>
      <c r="L482" s="7"/>
    </row>
    <row r="483" spans="1:12" s="9" customFormat="1" ht="18.75" x14ac:dyDescent="0.3">
      <c r="A483" s="19"/>
      <c r="B483" s="17"/>
      <c r="C483" s="17"/>
      <c r="D483" s="17" t="e">
        <f t="shared" si="14"/>
        <v>#REF!</v>
      </c>
      <c r="E483" s="18"/>
      <c r="F483" s="7"/>
      <c r="G483" s="19"/>
      <c r="H483" s="17"/>
      <c r="I483" s="17"/>
      <c r="J483" s="35">
        <f t="shared" si="15"/>
        <v>0</v>
      </c>
      <c r="K483" s="20"/>
      <c r="L483" s="7"/>
    </row>
    <row r="484" spans="1:12" s="9" customFormat="1" ht="18.75" x14ac:dyDescent="0.3">
      <c r="A484" s="19"/>
      <c r="B484" s="17"/>
      <c r="C484" s="17"/>
      <c r="D484" s="17" t="e">
        <f t="shared" si="14"/>
        <v>#REF!</v>
      </c>
      <c r="E484" s="18"/>
      <c r="F484" s="7"/>
      <c r="G484" s="19"/>
      <c r="H484" s="17"/>
      <c r="I484" s="17"/>
      <c r="J484" s="35">
        <f t="shared" si="15"/>
        <v>0</v>
      </c>
      <c r="K484" s="20"/>
      <c r="L484" s="7"/>
    </row>
    <row r="485" spans="1:12" s="9" customFormat="1" ht="18.75" x14ac:dyDescent="0.3">
      <c r="A485" s="19"/>
      <c r="B485" s="17"/>
      <c r="C485" s="17"/>
      <c r="D485" s="17" t="e">
        <f t="shared" si="14"/>
        <v>#REF!</v>
      </c>
      <c r="E485" s="18"/>
      <c r="F485" s="7"/>
      <c r="G485" s="19"/>
      <c r="H485" s="17"/>
      <c r="I485" s="17"/>
      <c r="J485" s="35">
        <f t="shared" si="15"/>
        <v>0</v>
      </c>
      <c r="K485" s="20"/>
      <c r="L485" s="7"/>
    </row>
    <row r="486" spans="1:12" s="9" customFormat="1" ht="18.75" x14ac:dyDescent="0.3">
      <c r="A486" s="19"/>
      <c r="B486" s="17"/>
      <c r="C486" s="17"/>
      <c r="D486" s="17" t="e">
        <f t="shared" si="14"/>
        <v>#REF!</v>
      </c>
      <c r="E486" s="18"/>
      <c r="F486" s="7"/>
      <c r="G486" s="19"/>
      <c r="H486" s="17"/>
      <c r="I486" s="17"/>
      <c r="J486" s="35">
        <f t="shared" si="15"/>
        <v>0</v>
      </c>
      <c r="K486" s="20"/>
      <c r="L486" s="7"/>
    </row>
    <row r="487" spans="1:12" s="9" customFormat="1" ht="18.75" x14ac:dyDescent="0.3">
      <c r="A487" s="19"/>
      <c r="B487" s="17"/>
      <c r="C487" s="17"/>
      <c r="D487" s="17" t="e">
        <f t="shared" si="14"/>
        <v>#REF!</v>
      </c>
      <c r="E487" s="18"/>
      <c r="F487" s="7"/>
      <c r="G487" s="19"/>
      <c r="H487" s="17"/>
      <c r="I487" s="17"/>
      <c r="J487" s="35">
        <f t="shared" si="15"/>
        <v>0</v>
      </c>
      <c r="K487" s="20"/>
      <c r="L487" s="7"/>
    </row>
    <row r="488" spans="1:12" s="9" customFormat="1" ht="18.75" x14ac:dyDescent="0.3">
      <c r="A488" s="19"/>
      <c r="B488" s="17"/>
      <c r="C488" s="17"/>
      <c r="D488" s="17" t="e">
        <f t="shared" si="14"/>
        <v>#REF!</v>
      </c>
      <c r="E488" s="18"/>
      <c r="F488" s="7"/>
      <c r="G488" s="19"/>
      <c r="H488" s="17"/>
      <c r="I488" s="17"/>
      <c r="J488" s="35">
        <f t="shared" si="15"/>
        <v>0</v>
      </c>
      <c r="K488" s="20"/>
      <c r="L488" s="7"/>
    </row>
    <row r="489" spans="1:12" s="9" customFormat="1" ht="18.75" x14ac:dyDescent="0.3">
      <c r="A489" s="19"/>
      <c r="B489" s="17"/>
      <c r="C489" s="17"/>
      <c r="D489" s="17" t="e">
        <f t="shared" si="14"/>
        <v>#REF!</v>
      </c>
      <c r="E489" s="18"/>
      <c r="F489" s="7"/>
      <c r="G489" s="19"/>
      <c r="H489" s="17"/>
      <c r="I489" s="17"/>
      <c r="J489" s="35">
        <f t="shared" si="15"/>
        <v>0</v>
      </c>
      <c r="K489" s="20"/>
      <c r="L489" s="7"/>
    </row>
    <row r="490" spans="1:12" s="9" customFormat="1" ht="18.75" x14ac:dyDescent="0.3">
      <c r="A490" s="19"/>
      <c r="B490" s="17"/>
      <c r="C490" s="17"/>
      <c r="D490" s="17" t="e">
        <f t="shared" si="14"/>
        <v>#REF!</v>
      </c>
      <c r="E490" s="18"/>
      <c r="F490" s="7"/>
      <c r="G490" s="19"/>
      <c r="H490" s="17"/>
      <c r="I490" s="17"/>
      <c r="J490" s="35">
        <f t="shared" si="15"/>
        <v>0</v>
      </c>
      <c r="K490" s="20"/>
      <c r="L490" s="7"/>
    </row>
    <row r="491" spans="1:12" s="9" customFormat="1" ht="18.75" x14ac:dyDescent="0.3">
      <c r="A491" s="19"/>
      <c r="B491" s="17"/>
      <c r="C491" s="17"/>
      <c r="D491" s="17" t="e">
        <f t="shared" si="14"/>
        <v>#REF!</v>
      </c>
      <c r="E491" s="18"/>
      <c r="F491" s="7"/>
      <c r="G491" s="19"/>
      <c r="H491" s="17"/>
      <c r="I491" s="17"/>
      <c r="J491" s="35">
        <f t="shared" si="15"/>
        <v>0</v>
      </c>
      <c r="K491" s="20"/>
      <c r="L491" s="7"/>
    </row>
    <row r="492" spans="1:12" s="9" customFormat="1" ht="18.75" x14ac:dyDescent="0.3">
      <c r="A492" s="19"/>
      <c r="B492" s="17"/>
      <c r="C492" s="17"/>
      <c r="D492" s="17" t="e">
        <f t="shared" si="14"/>
        <v>#REF!</v>
      </c>
      <c r="E492" s="18"/>
      <c r="F492" s="7"/>
      <c r="G492" s="19"/>
      <c r="H492" s="17"/>
      <c r="I492" s="17"/>
      <c r="J492" s="35">
        <f t="shared" si="15"/>
        <v>0</v>
      </c>
      <c r="K492" s="20"/>
      <c r="L492" s="7"/>
    </row>
    <row r="493" spans="1:12" s="9" customFormat="1" ht="18.75" x14ac:dyDescent="0.3">
      <c r="A493" s="19"/>
      <c r="B493" s="17"/>
      <c r="C493" s="17"/>
      <c r="D493" s="17" t="e">
        <f t="shared" si="14"/>
        <v>#REF!</v>
      </c>
      <c r="E493" s="18"/>
      <c r="F493" s="7"/>
      <c r="G493" s="19"/>
      <c r="H493" s="17"/>
      <c r="I493" s="17"/>
      <c r="J493" s="35">
        <f t="shared" si="15"/>
        <v>0</v>
      </c>
      <c r="K493" s="20"/>
      <c r="L493" s="7"/>
    </row>
    <row r="494" spans="1:12" s="9" customFormat="1" ht="18.75" x14ac:dyDescent="0.3">
      <c r="A494" s="19"/>
      <c r="B494" s="17"/>
      <c r="C494" s="17"/>
      <c r="D494" s="17" t="e">
        <f t="shared" si="14"/>
        <v>#REF!</v>
      </c>
      <c r="E494" s="18"/>
      <c r="F494" s="7"/>
      <c r="G494" s="19"/>
      <c r="H494" s="17"/>
      <c r="I494" s="17"/>
      <c r="J494" s="35">
        <f t="shared" si="15"/>
        <v>0</v>
      </c>
      <c r="K494" s="20"/>
      <c r="L494" s="7"/>
    </row>
    <row r="495" spans="1:12" s="9" customFormat="1" ht="18.75" x14ac:dyDescent="0.3">
      <c r="A495" s="19"/>
      <c r="B495" s="17"/>
      <c r="C495" s="17"/>
      <c r="D495" s="17" t="e">
        <f t="shared" si="14"/>
        <v>#REF!</v>
      </c>
      <c r="E495" s="18"/>
      <c r="F495" s="7"/>
      <c r="G495" s="19"/>
      <c r="H495" s="17"/>
      <c r="I495" s="17"/>
      <c r="J495" s="35">
        <f t="shared" si="15"/>
        <v>0</v>
      </c>
      <c r="K495" s="20"/>
      <c r="L495" s="7"/>
    </row>
    <row r="496" spans="1:12" s="9" customFormat="1" ht="18.75" x14ac:dyDescent="0.3">
      <c r="A496" s="19"/>
      <c r="B496" s="17"/>
      <c r="C496" s="17"/>
      <c r="D496" s="17" t="e">
        <f t="shared" si="14"/>
        <v>#REF!</v>
      </c>
      <c r="E496" s="18"/>
      <c r="F496" s="7"/>
      <c r="G496" s="19"/>
      <c r="H496" s="17"/>
      <c r="I496" s="17"/>
      <c r="J496" s="35">
        <f t="shared" si="15"/>
        <v>0</v>
      </c>
      <c r="K496" s="20"/>
      <c r="L496" s="7"/>
    </row>
    <row r="497" spans="1:12" s="9" customFormat="1" ht="18.75" x14ac:dyDescent="0.3">
      <c r="A497" s="19"/>
      <c r="B497" s="17"/>
      <c r="C497" s="17"/>
      <c r="D497" s="17" t="e">
        <f t="shared" si="14"/>
        <v>#REF!</v>
      </c>
      <c r="E497" s="18"/>
      <c r="F497" s="7"/>
      <c r="G497" s="19"/>
      <c r="H497" s="17"/>
      <c r="I497" s="17"/>
      <c r="J497" s="35">
        <f t="shared" si="15"/>
        <v>0</v>
      </c>
      <c r="K497" s="20"/>
      <c r="L497" s="7"/>
    </row>
    <row r="498" spans="1:12" s="9" customFormat="1" ht="18.75" x14ac:dyDescent="0.3">
      <c r="A498" s="19"/>
      <c r="B498" s="17"/>
      <c r="C498" s="17"/>
      <c r="D498" s="17" t="e">
        <f t="shared" si="14"/>
        <v>#REF!</v>
      </c>
      <c r="E498" s="18"/>
      <c r="F498" s="7"/>
      <c r="G498" s="19"/>
      <c r="H498" s="17"/>
      <c r="I498" s="17"/>
      <c r="J498" s="35">
        <f t="shared" si="15"/>
        <v>0</v>
      </c>
      <c r="K498" s="20"/>
      <c r="L498" s="7"/>
    </row>
    <row r="499" spans="1:12" s="9" customFormat="1" ht="18.75" x14ac:dyDescent="0.3">
      <c r="A499" s="19"/>
      <c r="B499" s="17"/>
      <c r="C499" s="17"/>
      <c r="D499" s="17" t="e">
        <f t="shared" si="14"/>
        <v>#REF!</v>
      </c>
      <c r="E499" s="18"/>
      <c r="F499" s="7"/>
      <c r="G499" s="19"/>
      <c r="H499" s="17"/>
      <c r="I499" s="17"/>
      <c r="J499" s="35">
        <f t="shared" si="15"/>
        <v>0</v>
      </c>
      <c r="K499" s="20"/>
      <c r="L499" s="7"/>
    </row>
    <row r="500" spans="1:12" s="9" customFormat="1" ht="18.75" x14ac:dyDescent="0.3">
      <c r="A500" s="19"/>
      <c r="B500" s="17"/>
      <c r="C500" s="17"/>
      <c r="D500" s="17" t="e">
        <f t="shared" si="14"/>
        <v>#REF!</v>
      </c>
      <c r="E500" s="18"/>
      <c r="F500" s="7"/>
      <c r="G500" s="19"/>
      <c r="H500" s="17"/>
      <c r="I500" s="17"/>
      <c r="J500" s="35">
        <f t="shared" si="15"/>
        <v>0</v>
      </c>
      <c r="K500" s="20"/>
      <c r="L500" s="7"/>
    </row>
    <row r="501" spans="1:12" s="9" customFormat="1" ht="18.75" x14ac:dyDescent="0.3">
      <c r="A501" s="19"/>
      <c r="B501" s="17"/>
      <c r="C501" s="17"/>
      <c r="D501" s="17" t="e">
        <f t="shared" si="14"/>
        <v>#REF!</v>
      </c>
      <c r="E501" s="18"/>
      <c r="F501" s="7"/>
      <c r="G501" s="19"/>
      <c r="H501" s="17"/>
      <c r="I501" s="17"/>
      <c r="J501" s="35">
        <f t="shared" si="15"/>
        <v>0</v>
      </c>
      <c r="K501" s="20"/>
      <c r="L501" s="7"/>
    </row>
    <row r="502" spans="1:12" s="9" customFormat="1" ht="18.75" x14ac:dyDescent="0.3">
      <c r="A502" s="19"/>
      <c r="B502" s="17"/>
      <c r="C502" s="17"/>
      <c r="D502" s="17" t="e">
        <f t="shared" si="14"/>
        <v>#REF!</v>
      </c>
      <c r="E502" s="18"/>
      <c r="F502" s="7"/>
      <c r="G502" s="19"/>
      <c r="H502" s="17"/>
      <c r="I502" s="17"/>
      <c r="J502" s="35">
        <f t="shared" si="15"/>
        <v>0</v>
      </c>
      <c r="K502" s="20"/>
      <c r="L502" s="7"/>
    </row>
    <row r="503" spans="1:12" s="9" customFormat="1" ht="18.75" x14ac:dyDescent="0.3">
      <c r="A503" s="19"/>
      <c r="B503" s="17"/>
      <c r="C503" s="17"/>
      <c r="D503" s="17" t="e">
        <f t="shared" si="14"/>
        <v>#REF!</v>
      </c>
      <c r="E503" s="18"/>
      <c r="F503" s="7"/>
      <c r="G503" s="19"/>
      <c r="H503" s="17"/>
      <c r="I503" s="17"/>
      <c r="J503" s="35">
        <f t="shared" si="15"/>
        <v>0</v>
      </c>
      <c r="K503" s="20"/>
      <c r="L503" s="7"/>
    </row>
    <row r="504" spans="1:12" s="9" customFormat="1" ht="18.75" x14ac:dyDescent="0.3">
      <c r="A504" s="19"/>
      <c r="B504" s="17"/>
      <c r="C504" s="17"/>
      <c r="D504" s="17" t="e">
        <f t="shared" si="14"/>
        <v>#REF!</v>
      </c>
      <c r="E504" s="18"/>
      <c r="F504" s="7"/>
      <c r="G504" s="19"/>
      <c r="H504" s="17"/>
      <c r="I504" s="17"/>
      <c r="J504" s="35">
        <f t="shared" si="15"/>
        <v>0</v>
      </c>
      <c r="K504" s="20"/>
      <c r="L504" s="7"/>
    </row>
    <row r="505" spans="1:12" s="9" customFormat="1" ht="18.75" x14ac:dyDescent="0.3">
      <c r="A505" s="19"/>
      <c r="B505" s="17"/>
      <c r="C505" s="17"/>
      <c r="D505" s="17" t="e">
        <f t="shared" si="14"/>
        <v>#REF!</v>
      </c>
      <c r="E505" s="18"/>
      <c r="F505" s="7"/>
      <c r="G505" s="19"/>
      <c r="H505" s="17"/>
      <c r="I505" s="17"/>
      <c r="J505" s="35">
        <f t="shared" si="15"/>
        <v>0</v>
      </c>
      <c r="K505" s="20"/>
      <c r="L505" s="7"/>
    </row>
    <row r="506" spans="1:12" s="9" customFormat="1" ht="18.75" x14ac:dyDescent="0.3">
      <c r="A506" s="19"/>
      <c r="B506" s="17"/>
      <c r="C506" s="17"/>
      <c r="D506" s="17" t="e">
        <f t="shared" si="14"/>
        <v>#REF!</v>
      </c>
      <c r="E506" s="18"/>
      <c r="F506" s="7"/>
      <c r="G506" s="19"/>
      <c r="H506" s="17"/>
      <c r="I506" s="17"/>
      <c r="J506" s="35">
        <f t="shared" si="15"/>
        <v>0</v>
      </c>
      <c r="K506" s="20"/>
      <c r="L506" s="7"/>
    </row>
    <row r="507" spans="1:12" s="9" customFormat="1" ht="18.75" x14ac:dyDescent="0.3">
      <c r="A507" s="19"/>
      <c r="B507" s="17"/>
      <c r="C507" s="17"/>
      <c r="D507" s="17" t="e">
        <f t="shared" si="14"/>
        <v>#REF!</v>
      </c>
      <c r="E507" s="18"/>
      <c r="F507" s="7"/>
      <c r="G507" s="19"/>
      <c r="H507" s="17"/>
      <c r="I507" s="17"/>
      <c r="J507" s="35">
        <f t="shared" si="15"/>
        <v>0</v>
      </c>
      <c r="K507" s="20"/>
      <c r="L507" s="7"/>
    </row>
    <row r="508" spans="1:12" s="9" customFormat="1" ht="18.75" x14ac:dyDescent="0.3">
      <c r="A508" s="19"/>
      <c r="B508" s="17"/>
      <c r="C508" s="17"/>
      <c r="D508" s="17" t="e">
        <f t="shared" si="14"/>
        <v>#REF!</v>
      </c>
      <c r="E508" s="18"/>
      <c r="F508" s="7"/>
      <c r="G508" s="19"/>
      <c r="H508" s="17"/>
      <c r="I508" s="17"/>
      <c r="J508" s="35">
        <f t="shared" si="15"/>
        <v>0</v>
      </c>
      <c r="K508" s="20"/>
      <c r="L508" s="7"/>
    </row>
    <row r="509" spans="1:12" s="9" customFormat="1" ht="18.75" x14ac:dyDescent="0.3">
      <c r="A509" s="19"/>
      <c r="B509" s="17"/>
      <c r="C509" s="17"/>
      <c r="D509" s="17" t="e">
        <f t="shared" si="14"/>
        <v>#REF!</v>
      </c>
      <c r="E509" s="18"/>
      <c r="F509" s="7"/>
      <c r="G509" s="19"/>
      <c r="H509" s="17"/>
      <c r="I509" s="17"/>
      <c r="J509" s="35">
        <f t="shared" si="15"/>
        <v>0</v>
      </c>
      <c r="K509" s="20"/>
      <c r="L509" s="7"/>
    </row>
    <row r="510" spans="1:12" s="9" customFormat="1" ht="18.75" x14ac:dyDescent="0.3">
      <c r="A510" s="19"/>
      <c r="B510" s="17"/>
      <c r="C510" s="17"/>
      <c r="D510" s="17" t="e">
        <f t="shared" si="14"/>
        <v>#REF!</v>
      </c>
      <c r="E510" s="18"/>
      <c r="F510" s="7"/>
      <c r="G510" s="19"/>
      <c r="H510" s="17"/>
      <c r="I510" s="17"/>
      <c r="J510" s="35">
        <f t="shared" si="15"/>
        <v>0</v>
      </c>
      <c r="K510" s="20"/>
      <c r="L510" s="7"/>
    </row>
    <row r="511" spans="1:12" s="9" customFormat="1" ht="18.75" x14ac:dyDescent="0.3">
      <c r="A511" s="19"/>
      <c r="B511" s="17"/>
      <c r="C511" s="17"/>
      <c r="D511" s="17" t="e">
        <f t="shared" si="14"/>
        <v>#REF!</v>
      </c>
      <c r="E511" s="18"/>
      <c r="F511" s="7"/>
      <c r="G511" s="19"/>
      <c r="H511" s="17"/>
      <c r="I511" s="17"/>
      <c r="J511" s="35">
        <f t="shared" si="15"/>
        <v>0</v>
      </c>
      <c r="K511" s="20"/>
      <c r="L511" s="7"/>
    </row>
    <row r="512" spans="1:12" s="9" customFormat="1" ht="18.75" x14ac:dyDescent="0.3">
      <c r="A512" s="19"/>
      <c r="B512" s="17"/>
      <c r="C512" s="17"/>
      <c r="D512" s="17" t="e">
        <f t="shared" si="14"/>
        <v>#REF!</v>
      </c>
      <c r="E512" s="18"/>
      <c r="F512" s="7"/>
      <c r="G512" s="19"/>
      <c r="H512" s="17"/>
      <c r="I512" s="17"/>
      <c r="J512" s="35">
        <f t="shared" si="15"/>
        <v>0</v>
      </c>
      <c r="K512" s="20"/>
      <c r="L512" s="7"/>
    </row>
    <row r="513" spans="1:12" s="9" customFormat="1" ht="18.75" x14ac:dyDescent="0.3">
      <c r="A513" s="19"/>
      <c r="B513" s="17"/>
      <c r="C513" s="17"/>
      <c r="D513" s="17" t="e">
        <f t="shared" si="14"/>
        <v>#REF!</v>
      </c>
      <c r="E513" s="18"/>
      <c r="F513" s="7"/>
      <c r="G513" s="19"/>
      <c r="H513" s="17"/>
      <c r="I513" s="17"/>
      <c r="J513" s="35">
        <f t="shared" si="15"/>
        <v>0</v>
      </c>
      <c r="K513" s="20"/>
      <c r="L513" s="7"/>
    </row>
    <row r="514" spans="1:12" s="9" customFormat="1" ht="18.75" x14ac:dyDescent="0.3">
      <c r="A514" s="19"/>
      <c r="B514" s="17"/>
      <c r="C514" s="17"/>
      <c r="D514" s="17" t="e">
        <f t="shared" si="14"/>
        <v>#REF!</v>
      </c>
      <c r="E514" s="18"/>
      <c r="F514" s="7"/>
      <c r="G514" s="19"/>
      <c r="H514" s="17"/>
      <c r="I514" s="17"/>
      <c r="J514" s="35">
        <f t="shared" si="15"/>
        <v>0</v>
      </c>
      <c r="K514" s="20"/>
      <c r="L514" s="7"/>
    </row>
    <row r="515" spans="1:12" s="9" customFormat="1" ht="18.75" x14ac:dyDescent="0.3">
      <c r="A515" s="19"/>
      <c r="B515" s="17"/>
      <c r="C515" s="17"/>
      <c r="D515" s="17" t="e">
        <f t="shared" si="14"/>
        <v>#REF!</v>
      </c>
      <c r="E515" s="18"/>
      <c r="F515" s="7"/>
      <c r="G515" s="19"/>
      <c r="H515" s="17"/>
      <c r="I515" s="17"/>
      <c r="J515" s="35">
        <f t="shared" si="15"/>
        <v>0</v>
      </c>
      <c r="K515" s="20"/>
      <c r="L515" s="7"/>
    </row>
    <row r="516" spans="1:12" s="9" customFormat="1" ht="18.75" x14ac:dyDescent="0.3">
      <c r="A516" s="19"/>
      <c r="B516" s="17"/>
      <c r="C516" s="17"/>
      <c r="D516" s="17" t="e">
        <f t="shared" si="14"/>
        <v>#REF!</v>
      </c>
      <c r="E516" s="18"/>
      <c r="F516" s="7"/>
      <c r="G516" s="19"/>
      <c r="H516" s="17"/>
      <c r="I516" s="17"/>
      <c r="J516" s="35">
        <f t="shared" si="15"/>
        <v>0</v>
      </c>
      <c r="K516" s="20"/>
      <c r="L516" s="7"/>
    </row>
    <row r="517" spans="1:12" s="9" customFormat="1" ht="18.75" x14ac:dyDescent="0.3">
      <c r="A517" s="19"/>
      <c r="B517" s="17"/>
      <c r="C517" s="17"/>
      <c r="D517" s="17" t="e">
        <f t="shared" si="14"/>
        <v>#REF!</v>
      </c>
      <c r="E517" s="18"/>
      <c r="F517" s="7"/>
      <c r="G517" s="19"/>
      <c r="H517" s="17"/>
      <c r="I517" s="17"/>
      <c r="J517" s="35">
        <f t="shared" si="15"/>
        <v>0</v>
      </c>
      <c r="K517" s="20"/>
      <c r="L517" s="7"/>
    </row>
    <row r="518" spans="1:12" s="9" customFormat="1" ht="18.75" x14ac:dyDescent="0.3">
      <c r="A518" s="19"/>
      <c r="B518" s="17"/>
      <c r="C518" s="17"/>
      <c r="D518" s="17" t="e">
        <f t="shared" si="14"/>
        <v>#REF!</v>
      </c>
      <c r="E518" s="18"/>
      <c r="F518" s="7"/>
      <c r="G518" s="19"/>
      <c r="H518" s="17"/>
      <c r="I518" s="17"/>
      <c r="J518" s="35">
        <f t="shared" si="15"/>
        <v>0</v>
      </c>
      <c r="K518" s="20"/>
      <c r="L518" s="7"/>
    </row>
    <row r="519" spans="1:12" s="9" customFormat="1" ht="18.75" x14ac:dyDescent="0.3">
      <c r="A519" s="19"/>
      <c r="B519" s="17"/>
      <c r="C519" s="17"/>
      <c r="D519" s="17" t="e">
        <f t="shared" ref="D519:D582" si="16">D518+B519-C519</f>
        <v>#REF!</v>
      </c>
      <c r="E519" s="18"/>
      <c r="F519" s="7"/>
      <c r="G519" s="19"/>
      <c r="H519" s="17"/>
      <c r="I519" s="17"/>
      <c r="J519" s="35">
        <f t="shared" si="15"/>
        <v>0</v>
      </c>
      <c r="K519" s="20"/>
      <c r="L519" s="7"/>
    </row>
    <row r="520" spans="1:12" s="9" customFormat="1" ht="18.75" x14ac:dyDescent="0.3">
      <c r="A520" s="19"/>
      <c r="B520" s="17"/>
      <c r="C520" s="17"/>
      <c r="D520" s="17" t="e">
        <f t="shared" si="16"/>
        <v>#REF!</v>
      </c>
      <c r="E520" s="18"/>
      <c r="F520" s="7"/>
      <c r="G520" s="19"/>
      <c r="H520" s="17"/>
      <c r="I520" s="17"/>
      <c r="J520" s="35">
        <f t="shared" ref="J520:J580" si="17">J519+H520-I520</f>
        <v>0</v>
      </c>
      <c r="K520" s="20"/>
      <c r="L520" s="7"/>
    </row>
    <row r="521" spans="1:12" s="9" customFormat="1" ht="18.75" x14ac:dyDescent="0.3">
      <c r="A521" s="19"/>
      <c r="B521" s="17"/>
      <c r="C521" s="17"/>
      <c r="D521" s="17" t="e">
        <f t="shared" si="16"/>
        <v>#REF!</v>
      </c>
      <c r="E521" s="18"/>
      <c r="F521" s="7"/>
      <c r="G521" s="19"/>
      <c r="H521" s="17"/>
      <c r="I521" s="17"/>
      <c r="J521" s="35">
        <f t="shared" si="17"/>
        <v>0</v>
      </c>
      <c r="K521" s="20"/>
      <c r="L521" s="7"/>
    </row>
    <row r="522" spans="1:12" s="9" customFormat="1" ht="18.75" x14ac:dyDescent="0.3">
      <c r="A522" s="19"/>
      <c r="B522" s="17"/>
      <c r="C522" s="17"/>
      <c r="D522" s="17" t="e">
        <f t="shared" si="16"/>
        <v>#REF!</v>
      </c>
      <c r="E522" s="18"/>
      <c r="F522" s="7"/>
      <c r="G522" s="19"/>
      <c r="H522" s="17"/>
      <c r="I522" s="17"/>
      <c r="J522" s="35">
        <f t="shared" si="17"/>
        <v>0</v>
      </c>
      <c r="K522" s="20"/>
      <c r="L522" s="7"/>
    </row>
    <row r="523" spans="1:12" s="9" customFormat="1" ht="18.75" x14ac:dyDescent="0.3">
      <c r="A523" s="19"/>
      <c r="B523" s="17"/>
      <c r="C523" s="17"/>
      <c r="D523" s="17" t="e">
        <f t="shared" si="16"/>
        <v>#REF!</v>
      </c>
      <c r="E523" s="18"/>
      <c r="F523" s="7"/>
      <c r="G523" s="19"/>
      <c r="H523" s="17"/>
      <c r="I523" s="17"/>
      <c r="J523" s="35">
        <f t="shared" si="17"/>
        <v>0</v>
      </c>
      <c r="K523" s="20"/>
      <c r="L523" s="7"/>
    </row>
    <row r="524" spans="1:12" s="9" customFormat="1" ht="18.75" x14ac:dyDescent="0.3">
      <c r="A524" s="19"/>
      <c r="B524" s="17"/>
      <c r="C524" s="17"/>
      <c r="D524" s="17" t="e">
        <f t="shared" si="16"/>
        <v>#REF!</v>
      </c>
      <c r="E524" s="18"/>
      <c r="F524" s="7"/>
      <c r="G524" s="19"/>
      <c r="H524" s="17"/>
      <c r="I524" s="17"/>
      <c r="J524" s="35">
        <f t="shared" si="17"/>
        <v>0</v>
      </c>
      <c r="K524" s="20"/>
      <c r="L524" s="7"/>
    </row>
    <row r="525" spans="1:12" s="9" customFormat="1" ht="18.75" x14ac:dyDescent="0.3">
      <c r="A525" s="19"/>
      <c r="B525" s="17"/>
      <c r="C525" s="17"/>
      <c r="D525" s="17" t="e">
        <f t="shared" si="16"/>
        <v>#REF!</v>
      </c>
      <c r="E525" s="18"/>
      <c r="F525" s="7"/>
      <c r="G525" s="19"/>
      <c r="H525" s="17"/>
      <c r="I525" s="17"/>
      <c r="J525" s="35">
        <f t="shared" si="17"/>
        <v>0</v>
      </c>
      <c r="K525" s="20"/>
      <c r="L525" s="7"/>
    </row>
    <row r="526" spans="1:12" s="9" customFormat="1" ht="18.75" x14ac:dyDescent="0.3">
      <c r="A526" s="19"/>
      <c r="B526" s="17"/>
      <c r="C526" s="17"/>
      <c r="D526" s="17" t="e">
        <f t="shared" si="16"/>
        <v>#REF!</v>
      </c>
      <c r="E526" s="18"/>
      <c r="F526" s="7"/>
      <c r="G526" s="19"/>
      <c r="H526" s="17"/>
      <c r="I526" s="17"/>
      <c r="J526" s="35">
        <f t="shared" si="17"/>
        <v>0</v>
      </c>
      <c r="K526" s="20"/>
      <c r="L526" s="7"/>
    </row>
    <row r="527" spans="1:12" s="9" customFormat="1" ht="18.75" x14ac:dyDescent="0.3">
      <c r="A527" s="19"/>
      <c r="B527" s="17"/>
      <c r="C527" s="17"/>
      <c r="D527" s="17" t="e">
        <f t="shared" si="16"/>
        <v>#REF!</v>
      </c>
      <c r="E527" s="18"/>
      <c r="F527" s="7"/>
      <c r="G527" s="19"/>
      <c r="H527" s="17"/>
      <c r="I527" s="17"/>
      <c r="J527" s="35">
        <f t="shared" si="17"/>
        <v>0</v>
      </c>
      <c r="K527" s="20"/>
      <c r="L527" s="7"/>
    </row>
    <row r="528" spans="1:12" s="9" customFormat="1" ht="18.75" x14ac:dyDescent="0.3">
      <c r="A528" s="19"/>
      <c r="B528" s="17"/>
      <c r="C528" s="17"/>
      <c r="D528" s="17" t="e">
        <f t="shared" si="16"/>
        <v>#REF!</v>
      </c>
      <c r="E528" s="18"/>
      <c r="F528" s="7"/>
      <c r="G528" s="19"/>
      <c r="H528" s="17"/>
      <c r="I528" s="17"/>
      <c r="J528" s="35">
        <f t="shared" si="17"/>
        <v>0</v>
      </c>
      <c r="K528" s="20"/>
      <c r="L528" s="7"/>
    </row>
    <row r="529" spans="1:12" s="9" customFormat="1" ht="18.75" x14ac:dyDescent="0.3">
      <c r="A529" s="19"/>
      <c r="B529" s="17"/>
      <c r="C529" s="17"/>
      <c r="D529" s="17" t="e">
        <f t="shared" si="16"/>
        <v>#REF!</v>
      </c>
      <c r="E529" s="18"/>
      <c r="F529" s="7"/>
      <c r="G529" s="19"/>
      <c r="H529" s="17"/>
      <c r="I529" s="17"/>
      <c r="J529" s="35">
        <f t="shared" si="17"/>
        <v>0</v>
      </c>
      <c r="K529" s="20"/>
      <c r="L529" s="7"/>
    </row>
    <row r="530" spans="1:12" s="9" customFormat="1" ht="18.75" x14ac:dyDescent="0.3">
      <c r="A530" s="19"/>
      <c r="B530" s="17"/>
      <c r="C530" s="17"/>
      <c r="D530" s="17" t="e">
        <f t="shared" si="16"/>
        <v>#REF!</v>
      </c>
      <c r="E530" s="18"/>
      <c r="F530" s="7"/>
      <c r="G530" s="19"/>
      <c r="H530" s="17"/>
      <c r="I530" s="17"/>
      <c r="J530" s="35">
        <f t="shared" si="17"/>
        <v>0</v>
      </c>
      <c r="K530" s="20"/>
      <c r="L530" s="7"/>
    </row>
    <row r="531" spans="1:12" s="9" customFormat="1" ht="18.75" x14ac:dyDescent="0.3">
      <c r="A531" s="19"/>
      <c r="B531" s="17"/>
      <c r="C531" s="17"/>
      <c r="D531" s="17" t="e">
        <f t="shared" si="16"/>
        <v>#REF!</v>
      </c>
      <c r="E531" s="18"/>
      <c r="F531" s="7"/>
      <c r="G531" s="19"/>
      <c r="H531" s="17"/>
      <c r="I531" s="17"/>
      <c r="J531" s="35">
        <f t="shared" si="17"/>
        <v>0</v>
      </c>
      <c r="K531" s="20"/>
      <c r="L531" s="7"/>
    </row>
    <row r="532" spans="1:12" s="9" customFormat="1" ht="18.75" x14ac:dyDescent="0.3">
      <c r="A532" s="19"/>
      <c r="B532" s="17"/>
      <c r="C532" s="17"/>
      <c r="D532" s="17" t="e">
        <f t="shared" si="16"/>
        <v>#REF!</v>
      </c>
      <c r="E532" s="18"/>
      <c r="F532" s="7"/>
      <c r="G532" s="19"/>
      <c r="H532" s="17"/>
      <c r="I532" s="17"/>
      <c r="J532" s="35">
        <f t="shared" si="17"/>
        <v>0</v>
      </c>
      <c r="K532" s="20"/>
      <c r="L532" s="7"/>
    </row>
    <row r="533" spans="1:12" s="9" customFormat="1" ht="18.75" x14ac:dyDescent="0.3">
      <c r="A533" s="19"/>
      <c r="B533" s="17"/>
      <c r="C533" s="17"/>
      <c r="D533" s="17" t="e">
        <f t="shared" si="16"/>
        <v>#REF!</v>
      </c>
      <c r="E533" s="18"/>
      <c r="F533" s="7"/>
      <c r="G533" s="19"/>
      <c r="H533" s="17"/>
      <c r="I533" s="17"/>
      <c r="J533" s="35">
        <f t="shared" si="17"/>
        <v>0</v>
      </c>
      <c r="K533" s="20"/>
      <c r="L533" s="7"/>
    </row>
    <row r="534" spans="1:12" s="9" customFormat="1" ht="18.75" x14ac:dyDescent="0.3">
      <c r="A534" s="19"/>
      <c r="B534" s="17"/>
      <c r="C534" s="17"/>
      <c r="D534" s="17" t="e">
        <f t="shared" si="16"/>
        <v>#REF!</v>
      </c>
      <c r="E534" s="18"/>
      <c r="F534" s="7"/>
      <c r="G534" s="19"/>
      <c r="H534" s="17"/>
      <c r="I534" s="17"/>
      <c r="J534" s="35">
        <f t="shared" si="17"/>
        <v>0</v>
      </c>
      <c r="K534" s="20"/>
      <c r="L534" s="7"/>
    </row>
    <row r="535" spans="1:12" s="9" customFormat="1" ht="18.75" x14ac:dyDescent="0.3">
      <c r="A535" s="19"/>
      <c r="B535" s="17"/>
      <c r="C535" s="17"/>
      <c r="D535" s="17" t="e">
        <f t="shared" si="16"/>
        <v>#REF!</v>
      </c>
      <c r="E535" s="18"/>
      <c r="F535" s="7"/>
      <c r="G535" s="19"/>
      <c r="H535" s="17"/>
      <c r="I535" s="17"/>
      <c r="J535" s="35">
        <f t="shared" si="17"/>
        <v>0</v>
      </c>
      <c r="K535" s="20"/>
      <c r="L535" s="7"/>
    </row>
    <row r="536" spans="1:12" s="9" customFormat="1" ht="18.75" x14ac:dyDescent="0.3">
      <c r="A536" s="19"/>
      <c r="B536" s="17"/>
      <c r="C536" s="17"/>
      <c r="D536" s="17" t="e">
        <f t="shared" si="16"/>
        <v>#REF!</v>
      </c>
      <c r="E536" s="18"/>
      <c r="F536" s="7"/>
      <c r="G536" s="19"/>
      <c r="H536" s="17"/>
      <c r="I536" s="17"/>
      <c r="J536" s="35">
        <f t="shared" si="17"/>
        <v>0</v>
      </c>
      <c r="K536" s="20"/>
      <c r="L536" s="7"/>
    </row>
    <row r="537" spans="1:12" s="9" customFormat="1" ht="18.75" x14ac:dyDescent="0.3">
      <c r="A537" s="19"/>
      <c r="B537" s="17"/>
      <c r="C537" s="17"/>
      <c r="D537" s="17" t="e">
        <f t="shared" si="16"/>
        <v>#REF!</v>
      </c>
      <c r="E537" s="18"/>
      <c r="F537" s="7"/>
      <c r="G537" s="19"/>
      <c r="H537" s="17"/>
      <c r="I537" s="17"/>
      <c r="J537" s="35">
        <f t="shared" si="17"/>
        <v>0</v>
      </c>
      <c r="K537" s="20"/>
      <c r="L537" s="7"/>
    </row>
    <row r="538" spans="1:12" s="9" customFormat="1" ht="18.75" x14ac:dyDescent="0.3">
      <c r="A538" s="19"/>
      <c r="B538" s="17"/>
      <c r="C538" s="17"/>
      <c r="D538" s="17" t="e">
        <f t="shared" si="16"/>
        <v>#REF!</v>
      </c>
      <c r="E538" s="18"/>
      <c r="F538" s="7"/>
      <c r="G538" s="19"/>
      <c r="H538" s="17"/>
      <c r="I538" s="17"/>
      <c r="J538" s="35">
        <f t="shared" si="17"/>
        <v>0</v>
      </c>
      <c r="K538" s="20"/>
      <c r="L538" s="7"/>
    </row>
    <row r="539" spans="1:12" s="9" customFormat="1" ht="18.75" x14ac:dyDescent="0.3">
      <c r="A539" s="19"/>
      <c r="B539" s="17"/>
      <c r="C539" s="17"/>
      <c r="D539" s="17" t="e">
        <f t="shared" si="16"/>
        <v>#REF!</v>
      </c>
      <c r="E539" s="18"/>
      <c r="F539" s="7"/>
      <c r="G539" s="19"/>
      <c r="H539" s="17"/>
      <c r="I539" s="17"/>
      <c r="J539" s="35">
        <f t="shared" si="17"/>
        <v>0</v>
      </c>
      <c r="K539" s="20"/>
      <c r="L539" s="7"/>
    </row>
    <row r="540" spans="1:12" s="9" customFormat="1" ht="18.75" x14ac:dyDescent="0.3">
      <c r="A540" s="19"/>
      <c r="B540" s="17"/>
      <c r="C540" s="17"/>
      <c r="D540" s="17" t="e">
        <f t="shared" si="16"/>
        <v>#REF!</v>
      </c>
      <c r="E540" s="18"/>
      <c r="F540" s="7"/>
      <c r="G540" s="19"/>
      <c r="H540" s="17"/>
      <c r="I540" s="17"/>
      <c r="J540" s="35">
        <f t="shared" si="17"/>
        <v>0</v>
      </c>
      <c r="K540" s="20"/>
      <c r="L540" s="7"/>
    </row>
    <row r="541" spans="1:12" s="9" customFormat="1" ht="18.75" x14ac:dyDescent="0.3">
      <c r="A541" s="19"/>
      <c r="B541" s="17"/>
      <c r="C541" s="17"/>
      <c r="D541" s="17" t="e">
        <f t="shared" si="16"/>
        <v>#REF!</v>
      </c>
      <c r="E541" s="18"/>
      <c r="F541" s="7"/>
      <c r="G541" s="19"/>
      <c r="H541" s="17"/>
      <c r="I541" s="17"/>
      <c r="J541" s="35">
        <f t="shared" si="17"/>
        <v>0</v>
      </c>
      <c r="K541" s="20"/>
      <c r="L541" s="7"/>
    </row>
    <row r="542" spans="1:12" s="9" customFormat="1" ht="18.75" x14ac:dyDescent="0.3">
      <c r="A542" s="19"/>
      <c r="B542" s="17"/>
      <c r="C542" s="17"/>
      <c r="D542" s="17" t="e">
        <f t="shared" si="16"/>
        <v>#REF!</v>
      </c>
      <c r="E542" s="18"/>
      <c r="F542" s="7"/>
      <c r="G542" s="19"/>
      <c r="H542" s="17"/>
      <c r="I542" s="17"/>
      <c r="J542" s="35">
        <f t="shared" si="17"/>
        <v>0</v>
      </c>
      <c r="K542" s="20"/>
      <c r="L542" s="7"/>
    </row>
    <row r="543" spans="1:12" s="9" customFormat="1" ht="18.75" x14ac:dyDescent="0.3">
      <c r="A543" s="19"/>
      <c r="B543" s="17"/>
      <c r="C543" s="17"/>
      <c r="D543" s="17" t="e">
        <f t="shared" si="16"/>
        <v>#REF!</v>
      </c>
      <c r="E543" s="18"/>
      <c r="F543" s="7"/>
      <c r="G543" s="19"/>
      <c r="H543" s="17"/>
      <c r="I543" s="17"/>
      <c r="J543" s="35">
        <f t="shared" si="17"/>
        <v>0</v>
      </c>
      <c r="K543" s="20"/>
      <c r="L543" s="7"/>
    </row>
    <row r="544" spans="1:12" s="9" customFormat="1" ht="18.75" x14ac:dyDescent="0.3">
      <c r="A544" s="19"/>
      <c r="B544" s="17"/>
      <c r="C544" s="17"/>
      <c r="D544" s="17" t="e">
        <f t="shared" si="16"/>
        <v>#REF!</v>
      </c>
      <c r="E544" s="18"/>
      <c r="F544" s="7"/>
      <c r="G544" s="19"/>
      <c r="H544" s="17"/>
      <c r="I544" s="17"/>
      <c r="J544" s="35">
        <f t="shared" si="17"/>
        <v>0</v>
      </c>
      <c r="K544" s="20"/>
      <c r="L544" s="7"/>
    </row>
    <row r="545" spans="1:12" s="9" customFormat="1" ht="18.75" x14ac:dyDescent="0.3">
      <c r="A545" s="19"/>
      <c r="B545" s="17"/>
      <c r="C545" s="17"/>
      <c r="D545" s="17" t="e">
        <f t="shared" si="16"/>
        <v>#REF!</v>
      </c>
      <c r="E545" s="18"/>
      <c r="F545" s="7"/>
      <c r="G545" s="19"/>
      <c r="H545" s="17"/>
      <c r="I545" s="17"/>
      <c r="J545" s="35">
        <f t="shared" si="17"/>
        <v>0</v>
      </c>
      <c r="K545" s="20"/>
      <c r="L545" s="7"/>
    </row>
    <row r="546" spans="1:12" s="9" customFormat="1" ht="18.75" x14ac:dyDescent="0.3">
      <c r="A546" s="19"/>
      <c r="B546" s="17"/>
      <c r="C546" s="17"/>
      <c r="D546" s="17" t="e">
        <f t="shared" si="16"/>
        <v>#REF!</v>
      </c>
      <c r="E546" s="18"/>
      <c r="F546" s="7"/>
      <c r="G546" s="19"/>
      <c r="H546" s="17"/>
      <c r="I546" s="17"/>
      <c r="J546" s="35">
        <f t="shared" si="17"/>
        <v>0</v>
      </c>
      <c r="K546" s="20"/>
      <c r="L546" s="7"/>
    </row>
    <row r="547" spans="1:12" s="9" customFormat="1" ht="18.75" x14ac:dyDescent="0.3">
      <c r="A547" s="19"/>
      <c r="B547" s="17"/>
      <c r="C547" s="17"/>
      <c r="D547" s="17" t="e">
        <f t="shared" si="16"/>
        <v>#REF!</v>
      </c>
      <c r="E547" s="18"/>
      <c r="F547" s="7"/>
      <c r="G547" s="19"/>
      <c r="H547" s="17"/>
      <c r="I547" s="17"/>
      <c r="J547" s="35">
        <f t="shared" si="17"/>
        <v>0</v>
      </c>
      <c r="K547" s="20"/>
      <c r="L547" s="7"/>
    </row>
    <row r="548" spans="1:12" s="9" customFormat="1" ht="18.75" x14ac:dyDescent="0.3">
      <c r="A548" s="19"/>
      <c r="B548" s="17"/>
      <c r="C548" s="17"/>
      <c r="D548" s="17" t="e">
        <f t="shared" si="16"/>
        <v>#REF!</v>
      </c>
      <c r="E548" s="18"/>
      <c r="F548" s="7"/>
      <c r="G548" s="19"/>
      <c r="H548" s="17"/>
      <c r="I548" s="17"/>
      <c r="J548" s="35">
        <f t="shared" si="17"/>
        <v>0</v>
      </c>
      <c r="K548" s="20"/>
      <c r="L548" s="7"/>
    </row>
    <row r="549" spans="1:12" s="9" customFormat="1" ht="18.75" x14ac:dyDescent="0.3">
      <c r="A549" s="19"/>
      <c r="B549" s="17"/>
      <c r="C549" s="17"/>
      <c r="D549" s="17" t="e">
        <f t="shared" si="16"/>
        <v>#REF!</v>
      </c>
      <c r="E549" s="18"/>
      <c r="F549" s="7"/>
      <c r="G549" s="19"/>
      <c r="H549" s="17"/>
      <c r="I549" s="17"/>
      <c r="J549" s="35">
        <f t="shared" si="17"/>
        <v>0</v>
      </c>
      <c r="K549" s="20"/>
      <c r="L549" s="7"/>
    </row>
    <row r="550" spans="1:12" s="9" customFormat="1" ht="18.75" x14ac:dyDescent="0.3">
      <c r="A550" s="19"/>
      <c r="B550" s="17"/>
      <c r="C550" s="17"/>
      <c r="D550" s="17" t="e">
        <f t="shared" si="16"/>
        <v>#REF!</v>
      </c>
      <c r="E550" s="18"/>
      <c r="F550" s="7"/>
      <c r="G550" s="19"/>
      <c r="H550" s="17"/>
      <c r="I550" s="17"/>
      <c r="J550" s="35">
        <f t="shared" si="17"/>
        <v>0</v>
      </c>
      <c r="K550" s="20"/>
      <c r="L550" s="7"/>
    </row>
    <row r="551" spans="1:12" s="9" customFormat="1" ht="18.75" x14ac:dyDescent="0.3">
      <c r="A551" s="19"/>
      <c r="B551" s="17"/>
      <c r="C551" s="17"/>
      <c r="D551" s="17" t="e">
        <f t="shared" si="16"/>
        <v>#REF!</v>
      </c>
      <c r="E551" s="18"/>
      <c r="F551" s="7"/>
      <c r="G551" s="19"/>
      <c r="H551" s="17"/>
      <c r="I551" s="17"/>
      <c r="J551" s="35">
        <f t="shared" si="17"/>
        <v>0</v>
      </c>
      <c r="K551" s="20"/>
      <c r="L551" s="7"/>
    </row>
    <row r="552" spans="1:12" s="9" customFormat="1" ht="18.75" x14ac:dyDescent="0.3">
      <c r="A552" s="19"/>
      <c r="B552" s="17"/>
      <c r="C552" s="17"/>
      <c r="D552" s="17" t="e">
        <f t="shared" si="16"/>
        <v>#REF!</v>
      </c>
      <c r="E552" s="18"/>
      <c r="F552" s="7"/>
      <c r="G552" s="19"/>
      <c r="H552" s="17"/>
      <c r="I552" s="17"/>
      <c r="J552" s="35">
        <f t="shared" si="17"/>
        <v>0</v>
      </c>
      <c r="K552" s="20"/>
      <c r="L552" s="7"/>
    </row>
    <row r="553" spans="1:12" s="9" customFormat="1" ht="18.75" x14ac:dyDescent="0.3">
      <c r="A553" s="19"/>
      <c r="B553" s="17"/>
      <c r="C553" s="17"/>
      <c r="D553" s="17" t="e">
        <f t="shared" si="16"/>
        <v>#REF!</v>
      </c>
      <c r="E553" s="18"/>
      <c r="F553" s="7"/>
      <c r="G553" s="19"/>
      <c r="H553" s="17"/>
      <c r="I553" s="17"/>
      <c r="J553" s="35">
        <f t="shared" si="17"/>
        <v>0</v>
      </c>
      <c r="K553" s="20"/>
      <c r="L553" s="7"/>
    </row>
    <row r="554" spans="1:12" s="9" customFormat="1" ht="18.75" x14ac:dyDescent="0.3">
      <c r="A554" s="19"/>
      <c r="B554" s="17"/>
      <c r="C554" s="17"/>
      <c r="D554" s="17" t="e">
        <f t="shared" si="16"/>
        <v>#REF!</v>
      </c>
      <c r="E554" s="18"/>
      <c r="F554" s="7"/>
      <c r="G554" s="19"/>
      <c r="H554" s="17"/>
      <c r="I554" s="17"/>
      <c r="J554" s="35">
        <f t="shared" si="17"/>
        <v>0</v>
      </c>
      <c r="K554" s="20"/>
      <c r="L554" s="7"/>
    </row>
    <row r="555" spans="1:12" s="9" customFormat="1" ht="18.75" x14ac:dyDescent="0.3">
      <c r="A555" s="19"/>
      <c r="B555" s="17"/>
      <c r="C555" s="17"/>
      <c r="D555" s="17" t="e">
        <f t="shared" si="16"/>
        <v>#REF!</v>
      </c>
      <c r="E555" s="18"/>
      <c r="F555" s="7"/>
      <c r="G555" s="19"/>
      <c r="H555" s="17"/>
      <c r="I555" s="17"/>
      <c r="J555" s="35">
        <f t="shared" si="17"/>
        <v>0</v>
      </c>
      <c r="K555" s="20"/>
      <c r="L555" s="7"/>
    </row>
    <row r="556" spans="1:12" s="9" customFormat="1" ht="18.75" x14ac:dyDescent="0.3">
      <c r="A556" s="19"/>
      <c r="B556" s="17"/>
      <c r="C556" s="17"/>
      <c r="D556" s="17" t="e">
        <f t="shared" si="16"/>
        <v>#REF!</v>
      </c>
      <c r="E556" s="18"/>
      <c r="F556" s="7"/>
      <c r="G556" s="19"/>
      <c r="H556" s="17"/>
      <c r="I556" s="17"/>
      <c r="J556" s="35">
        <f t="shared" si="17"/>
        <v>0</v>
      </c>
      <c r="K556" s="20"/>
      <c r="L556" s="7"/>
    </row>
    <row r="557" spans="1:12" s="9" customFormat="1" ht="18.75" x14ac:dyDescent="0.3">
      <c r="A557" s="19"/>
      <c r="B557" s="17"/>
      <c r="C557" s="17"/>
      <c r="D557" s="17" t="e">
        <f t="shared" si="16"/>
        <v>#REF!</v>
      </c>
      <c r="E557" s="18"/>
      <c r="F557" s="7"/>
      <c r="G557" s="19"/>
      <c r="H557" s="17"/>
      <c r="I557" s="17"/>
      <c r="J557" s="35">
        <f t="shared" si="17"/>
        <v>0</v>
      </c>
      <c r="K557" s="20"/>
      <c r="L557" s="7"/>
    </row>
    <row r="558" spans="1:12" s="9" customFormat="1" ht="18.75" x14ac:dyDescent="0.3">
      <c r="A558" s="19"/>
      <c r="B558" s="17"/>
      <c r="C558" s="17"/>
      <c r="D558" s="17" t="e">
        <f t="shared" si="16"/>
        <v>#REF!</v>
      </c>
      <c r="E558" s="18"/>
      <c r="F558" s="7"/>
      <c r="G558" s="19"/>
      <c r="H558" s="17"/>
      <c r="I558" s="17"/>
      <c r="J558" s="35">
        <f t="shared" si="17"/>
        <v>0</v>
      </c>
      <c r="K558" s="20"/>
      <c r="L558" s="7"/>
    </row>
    <row r="559" spans="1:12" s="9" customFormat="1" ht="18.75" x14ac:dyDescent="0.3">
      <c r="A559" s="19"/>
      <c r="B559" s="17"/>
      <c r="C559" s="17"/>
      <c r="D559" s="17" t="e">
        <f t="shared" si="16"/>
        <v>#REF!</v>
      </c>
      <c r="E559" s="18"/>
      <c r="F559" s="7"/>
      <c r="G559" s="19"/>
      <c r="H559" s="17"/>
      <c r="I559" s="17"/>
      <c r="J559" s="35">
        <f t="shared" si="17"/>
        <v>0</v>
      </c>
      <c r="K559" s="20"/>
      <c r="L559" s="7"/>
    </row>
    <row r="560" spans="1:12" s="9" customFormat="1" ht="18.75" x14ac:dyDescent="0.3">
      <c r="A560" s="19"/>
      <c r="B560" s="17"/>
      <c r="C560" s="17"/>
      <c r="D560" s="17" t="e">
        <f t="shared" si="16"/>
        <v>#REF!</v>
      </c>
      <c r="E560" s="18"/>
      <c r="F560" s="7"/>
      <c r="G560" s="19"/>
      <c r="H560" s="17"/>
      <c r="I560" s="17"/>
      <c r="J560" s="35">
        <f t="shared" si="17"/>
        <v>0</v>
      </c>
      <c r="K560" s="20"/>
      <c r="L560" s="7"/>
    </row>
    <row r="561" spans="1:12" s="9" customFormat="1" ht="18.75" x14ac:dyDescent="0.3">
      <c r="A561" s="19"/>
      <c r="B561" s="17"/>
      <c r="C561" s="17"/>
      <c r="D561" s="17" t="e">
        <f t="shared" si="16"/>
        <v>#REF!</v>
      </c>
      <c r="E561" s="18"/>
      <c r="F561" s="7"/>
      <c r="G561" s="19"/>
      <c r="H561" s="17"/>
      <c r="I561" s="17"/>
      <c r="J561" s="35">
        <f t="shared" si="17"/>
        <v>0</v>
      </c>
      <c r="K561" s="20"/>
      <c r="L561" s="7"/>
    </row>
    <row r="562" spans="1:12" s="9" customFormat="1" ht="18.75" x14ac:dyDescent="0.3">
      <c r="A562" s="19"/>
      <c r="B562" s="17"/>
      <c r="C562" s="17"/>
      <c r="D562" s="17" t="e">
        <f t="shared" si="16"/>
        <v>#REF!</v>
      </c>
      <c r="E562" s="18"/>
      <c r="F562" s="7"/>
      <c r="G562" s="19"/>
      <c r="H562" s="17"/>
      <c r="I562" s="17"/>
      <c r="J562" s="35">
        <f t="shared" si="17"/>
        <v>0</v>
      </c>
      <c r="K562" s="20"/>
      <c r="L562" s="7"/>
    </row>
    <row r="563" spans="1:12" s="9" customFormat="1" ht="18.75" x14ac:dyDescent="0.3">
      <c r="A563" s="19"/>
      <c r="B563" s="17"/>
      <c r="C563" s="17"/>
      <c r="D563" s="17" t="e">
        <f t="shared" si="16"/>
        <v>#REF!</v>
      </c>
      <c r="E563" s="18"/>
      <c r="F563" s="7"/>
      <c r="G563" s="19"/>
      <c r="H563" s="17"/>
      <c r="I563" s="17"/>
      <c r="J563" s="35">
        <f t="shared" si="17"/>
        <v>0</v>
      </c>
      <c r="K563" s="20"/>
      <c r="L563" s="7"/>
    </row>
    <row r="564" spans="1:12" s="9" customFormat="1" ht="18.75" x14ac:dyDescent="0.3">
      <c r="A564" s="19"/>
      <c r="B564" s="17"/>
      <c r="C564" s="17"/>
      <c r="D564" s="17" t="e">
        <f t="shared" si="16"/>
        <v>#REF!</v>
      </c>
      <c r="E564" s="18"/>
      <c r="F564" s="7"/>
      <c r="G564" s="19"/>
      <c r="H564" s="17"/>
      <c r="I564" s="17"/>
      <c r="J564" s="35">
        <f t="shared" si="17"/>
        <v>0</v>
      </c>
      <c r="K564" s="20"/>
      <c r="L564" s="7"/>
    </row>
    <row r="565" spans="1:12" s="9" customFormat="1" ht="18.75" x14ac:dyDescent="0.3">
      <c r="A565" s="19"/>
      <c r="B565" s="17"/>
      <c r="C565" s="17"/>
      <c r="D565" s="17" t="e">
        <f t="shared" si="16"/>
        <v>#REF!</v>
      </c>
      <c r="E565" s="18"/>
      <c r="F565" s="7"/>
      <c r="G565" s="19"/>
      <c r="H565" s="17"/>
      <c r="I565" s="17"/>
      <c r="J565" s="35">
        <f t="shared" si="17"/>
        <v>0</v>
      </c>
      <c r="K565" s="20"/>
      <c r="L565" s="7"/>
    </row>
    <row r="566" spans="1:12" s="9" customFormat="1" ht="18.75" x14ac:dyDescent="0.3">
      <c r="A566" s="19"/>
      <c r="B566" s="17"/>
      <c r="C566" s="17"/>
      <c r="D566" s="17" t="e">
        <f t="shared" si="16"/>
        <v>#REF!</v>
      </c>
      <c r="E566" s="18"/>
      <c r="F566" s="7"/>
      <c r="G566" s="19"/>
      <c r="H566" s="17"/>
      <c r="I566" s="17"/>
      <c r="J566" s="35">
        <f t="shared" si="17"/>
        <v>0</v>
      </c>
      <c r="K566" s="20"/>
      <c r="L566" s="7"/>
    </row>
    <row r="567" spans="1:12" s="9" customFormat="1" ht="18.75" x14ac:dyDescent="0.3">
      <c r="A567" s="19"/>
      <c r="B567" s="17"/>
      <c r="C567" s="17"/>
      <c r="D567" s="17" t="e">
        <f t="shared" si="16"/>
        <v>#REF!</v>
      </c>
      <c r="E567" s="18"/>
      <c r="F567" s="7"/>
      <c r="G567" s="19"/>
      <c r="H567" s="17"/>
      <c r="I567" s="17"/>
      <c r="J567" s="35">
        <f t="shared" si="17"/>
        <v>0</v>
      </c>
      <c r="K567" s="20"/>
      <c r="L567" s="7"/>
    </row>
    <row r="568" spans="1:12" s="9" customFormat="1" ht="18.75" x14ac:dyDescent="0.3">
      <c r="A568" s="19"/>
      <c r="B568" s="17"/>
      <c r="C568" s="17"/>
      <c r="D568" s="17" t="e">
        <f t="shared" si="16"/>
        <v>#REF!</v>
      </c>
      <c r="E568" s="18"/>
      <c r="F568" s="7"/>
      <c r="G568" s="19"/>
      <c r="H568" s="17"/>
      <c r="I568" s="17"/>
      <c r="J568" s="35">
        <f t="shared" si="17"/>
        <v>0</v>
      </c>
      <c r="K568" s="20"/>
      <c r="L568" s="7"/>
    </row>
    <row r="569" spans="1:12" s="9" customFormat="1" ht="18.75" x14ac:dyDescent="0.3">
      <c r="A569" s="19"/>
      <c r="B569" s="17"/>
      <c r="C569" s="17"/>
      <c r="D569" s="17" t="e">
        <f t="shared" si="16"/>
        <v>#REF!</v>
      </c>
      <c r="E569" s="18"/>
      <c r="F569" s="7"/>
      <c r="G569" s="19"/>
      <c r="H569" s="17"/>
      <c r="I569" s="17"/>
      <c r="J569" s="35">
        <f t="shared" si="17"/>
        <v>0</v>
      </c>
      <c r="K569" s="20"/>
      <c r="L569" s="7"/>
    </row>
    <row r="570" spans="1:12" s="9" customFormat="1" ht="18.75" x14ac:dyDescent="0.3">
      <c r="A570" s="19"/>
      <c r="B570" s="17"/>
      <c r="C570" s="17"/>
      <c r="D570" s="17" t="e">
        <f t="shared" si="16"/>
        <v>#REF!</v>
      </c>
      <c r="E570" s="18"/>
      <c r="F570" s="7"/>
      <c r="G570" s="19"/>
      <c r="H570" s="17"/>
      <c r="I570" s="17"/>
      <c r="J570" s="35">
        <f t="shared" si="17"/>
        <v>0</v>
      </c>
      <c r="K570" s="20"/>
      <c r="L570" s="7"/>
    </row>
    <row r="571" spans="1:12" s="9" customFormat="1" ht="18.75" x14ac:dyDescent="0.3">
      <c r="A571" s="19"/>
      <c r="B571" s="17"/>
      <c r="C571" s="17"/>
      <c r="D571" s="17" t="e">
        <f t="shared" si="16"/>
        <v>#REF!</v>
      </c>
      <c r="E571" s="18"/>
      <c r="F571" s="7"/>
      <c r="G571" s="19"/>
      <c r="H571" s="17"/>
      <c r="I571" s="17"/>
      <c r="J571" s="35">
        <f t="shared" si="17"/>
        <v>0</v>
      </c>
      <c r="K571" s="20"/>
      <c r="L571" s="7"/>
    </row>
    <row r="572" spans="1:12" s="9" customFormat="1" ht="18.75" x14ac:dyDescent="0.3">
      <c r="A572" s="19"/>
      <c r="B572" s="17"/>
      <c r="C572" s="17"/>
      <c r="D572" s="17" t="e">
        <f t="shared" si="16"/>
        <v>#REF!</v>
      </c>
      <c r="E572" s="18"/>
      <c r="F572" s="7"/>
      <c r="G572" s="19"/>
      <c r="H572" s="17"/>
      <c r="I572" s="17"/>
      <c r="J572" s="35">
        <f t="shared" si="17"/>
        <v>0</v>
      </c>
      <c r="K572" s="20"/>
      <c r="L572" s="7"/>
    </row>
    <row r="573" spans="1:12" s="9" customFormat="1" ht="18.75" x14ac:dyDescent="0.3">
      <c r="A573" s="19"/>
      <c r="B573" s="17"/>
      <c r="C573" s="17"/>
      <c r="D573" s="17" t="e">
        <f t="shared" si="16"/>
        <v>#REF!</v>
      </c>
      <c r="E573" s="18"/>
      <c r="F573" s="7"/>
      <c r="G573" s="19"/>
      <c r="H573" s="17"/>
      <c r="I573" s="17"/>
      <c r="J573" s="35">
        <f t="shared" si="17"/>
        <v>0</v>
      </c>
      <c r="K573" s="20"/>
      <c r="L573" s="7"/>
    </row>
    <row r="574" spans="1:12" s="9" customFormat="1" ht="18.75" x14ac:dyDescent="0.3">
      <c r="A574" s="19"/>
      <c r="B574" s="17"/>
      <c r="C574" s="17"/>
      <c r="D574" s="17" t="e">
        <f t="shared" si="16"/>
        <v>#REF!</v>
      </c>
      <c r="E574" s="18"/>
      <c r="F574" s="7"/>
      <c r="G574" s="19"/>
      <c r="H574" s="116"/>
      <c r="I574" s="116"/>
      <c r="J574" s="35">
        <f t="shared" si="17"/>
        <v>0</v>
      </c>
      <c r="K574" s="21"/>
      <c r="L574" s="7"/>
    </row>
    <row r="575" spans="1:12" s="9" customFormat="1" ht="18.75" x14ac:dyDescent="0.3">
      <c r="A575" s="19"/>
      <c r="B575" s="17"/>
      <c r="C575" s="17"/>
      <c r="D575" s="17" t="e">
        <f t="shared" si="16"/>
        <v>#REF!</v>
      </c>
      <c r="E575" s="18"/>
      <c r="F575" s="7"/>
      <c r="G575" s="22"/>
      <c r="H575" s="116"/>
      <c r="I575" s="116"/>
      <c r="J575" s="35">
        <f t="shared" si="17"/>
        <v>0</v>
      </c>
      <c r="K575" s="21"/>
      <c r="L575" s="7"/>
    </row>
    <row r="576" spans="1:12" s="9" customFormat="1" ht="18.75" x14ac:dyDescent="0.3">
      <c r="A576" s="19"/>
      <c r="B576" s="17"/>
      <c r="C576" s="17"/>
      <c r="D576" s="17" t="e">
        <f t="shared" si="16"/>
        <v>#REF!</v>
      </c>
      <c r="E576" s="18"/>
      <c r="F576" s="7"/>
      <c r="G576" s="22"/>
      <c r="H576" s="116"/>
      <c r="I576" s="116"/>
      <c r="J576" s="35">
        <f t="shared" si="17"/>
        <v>0</v>
      </c>
      <c r="K576" s="21"/>
      <c r="L576" s="7"/>
    </row>
    <row r="577" spans="1:12" s="9" customFormat="1" ht="18.75" x14ac:dyDescent="0.3">
      <c r="A577" s="19"/>
      <c r="B577" s="17"/>
      <c r="C577" s="17"/>
      <c r="D577" s="17" t="e">
        <f t="shared" si="16"/>
        <v>#REF!</v>
      </c>
      <c r="E577" s="18"/>
      <c r="F577" s="7"/>
      <c r="G577" s="22"/>
      <c r="H577" s="116"/>
      <c r="I577" s="116"/>
      <c r="J577" s="35">
        <f t="shared" si="17"/>
        <v>0</v>
      </c>
      <c r="K577" s="21"/>
      <c r="L577" s="7"/>
    </row>
    <row r="578" spans="1:12" s="9" customFormat="1" ht="18.75" x14ac:dyDescent="0.3">
      <c r="A578" s="19"/>
      <c r="B578" s="17"/>
      <c r="C578" s="17"/>
      <c r="D578" s="17" t="e">
        <f t="shared" si="16"/>
        <v>#REF!</v>
      </c>
      <c r="E578" s="18"/>
      <c r="F578" s="7"/>
      <c r="G578" s="22"/>
      <c r="H578" s="116"/>
      <c r="I578" s="116"/>
      <c r="J578" s="35">
        <f t="shared" si="17"/>
        <v>0</v>
      </c>
      <c r="K578" s="21"/>
      <c r="L578" s="7"/>
    </row>
    <row r="579" spans="1:12" s="9" customFormat="1" ht="18.75" x14ac:dyDescent="0.3">
      <c r="A579" s="19"/>
      <c r="B579" s="17"/>
      <c r="C579" s="17"/>
      <c r="D579" s="17" t="e">
        <f t="shared" si="16"/>
        <v>#REF!</v>
      </c>
      <c r="E579" s="18"/>
      <c r="F579" s="7"/>
      <c r="G579" s="22"/>
      <c r="H579" s="116"/>
      <c r="I579" s="116"/>
      <c r="J579" s="35">
        <f t="shared" si="17"/>
        <v>0</v>
      </c>
      <c r="K579" s="21"/>
      <c r="L579" s="7"/>
    </row>
    <row r="580" spans="1:12" s="9" customFormat="1" ht="19.5" thickBot="1" x14ac:dyDescent="0.35">
      <c r="A580" s="19"/>
      <c r="B580" s="17"/>
      <c r="C580" s="17"/>
      <c r="D580" s="17" t="e">
        <f t="shared" si="16"/>
        <v>#REF!</v>
      </c>
      <c r="E580" s="18"/>
      <c r="F580" s="7"/>
      <c r="G580" s="22"/>
      <c r="H580" s="116"/>
      <c r="I580" s="116"/>
      <c r="J580" s="35">
        <f t="shared" si="17"/>
        <v>0</v>
      </c>
      <c r="K580" s="21"/>
      <c r="L580" s="7"/>
    </row>
    <row r="581" spans="1:12" s="9" customFormat="1" ht="20.25" thickTop="1" thickBot="1" x14ac:dyDescent="0.35">
      <c r="A581" s="19"/>
      <c r="B581" s="17"/>
      <c r="C581" s="17"/>
      <c r="D581" s="17" t="e">
        <f t="shared" si="16"/>
        <v>#REF!</v>
      </c>
      <c r="E581" s="18"/>
      <c r="F581" s="7"/>
      <c r="G581" s="23" t="s">
        <v>9</v>
      </c>
      <c r="H581" s="117">
        <f>SUM(H6:H580)</f>
        <v>0</v>
      </c>
      <c r="I581" s="117">
        <f>SUM(I6:I580)</f>
        <v>0</v>
      </c>
      <c r="J581" s="37">
        <f>H581-I581</f>
        <v>0</v>
      </c>
      <c r="K581" s="24"/>
      <c r="L581" s="7"/>
    </row>
    <row r="582" spans="1:12" s="9" customFormat="1" ht="19.5" thickBot="1" x14ac:dyDescent="0.35">
      <c r="A582" s="19"/>
      <c r="B582" s="17"/>
      <c r="C582" s="17"/>
      <c r="D582" s="17" t="e">
        <f t="shared" si="16"/>
        <v>#REF!</v>
      </c>
      <c r="E582" s="18"/>
      <c r="F582" s="7"/>
      <c r="G582" s="25" t="s">
        <v>7</v>
      </c>
      <c r="H582" s="118">
        <f>H581-I581</f>
        <v>0</v>
      </c>
      <c r="I582" s="213"/>
      <c r="J582" s="214"/>
      <c r="K582" s="215"/>
      <c r="L582" s="7"/>
    </row>
    <row r="583" spans="1:12" s="9" customFormat="1" ht="18.75" x14ac:dyDescent="0.3">
      <c r="A583" s="19"/>
      <c r="B583" s="17"/>
      <c r="C583" s="17"/>
      <c r="D583" s="17" t="e">
        <f t="shared" ref="D583:D646" si="18">D582+B583-C583</f>
        <v>#REF!</v>
      </c>
      <c r="E583" s="18"/>
      <c r="F583" s="7"/>
      <c r="G583" s="7"/>
      <c r="H583" s="119"/>
      <c r="I583" s="119"/>
      <c r="J583" s="27"/>
      <c r="K583" s="28"/>
      <c r="L583" s="7"/>
    </row>
    <row r="584" spans="1:12" s="9" customFormat="1" ht="18.75" x14ac:dyDescent="0.3">
      <c r="A584" s="19"/>
      <c r="B584" s="17"/>
      <c r="C584" s="17"/>
      <c r="D584" s="17" t="e">
        <f t="shared" si="18"/>
        <v>#REF!</v>
      </c>
      <c r="E584" s="18"/>
      <c r="F584" s="7"/>
      <c r="G584" s="7"/>
      <c r="H584" s="120"/>
      <c r="I584" s="120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 t="e">
        <f t="shared" si="18"/>
        <v>#REF!</v>
      </c>
      <c r="E585" s="18"/>
      <c r="F585" s="7"/>
      <c r="G585" s="7"/>
      <c r="H585" s="120"/>
      <c r="I585" s="120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 t="e">
        <f t="shared" si="18"/>
        <v>#REF!</v>
      </c>
      <c r="E586" s="18"/>
      <c r="F586" s="7"/>
      <c r="G586" s="7"/>
      <c r="H586" s="120"/>
      <c r="I586" s="120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 t="e">
        <f t="shared" si="18"/>
        <v>#REF!</v>
      </c>
      <c r="E587" s="18"/>
      <c r="F587" s="7"/>
      <c r="G587" s="7"/>
      <c r="H587" s="120"/>
      <c r="I587" s="120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 t="e">
        <f t="shared" si="18"/>
        <v>#REF!</v>
      </c>
      <c r="E588" s="18"/>
      <c r="F588" s="7"/>
      <c r="G588" s="7"/>
      <c r="H588" s="120"/>
      <c r="I588" s="120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 t="e">
        <f t="shared" si="18"/>
        <v>#REF!</v>
      </c>
      <c r="E589" s="18"/>
      <c r="F589" s="7"/>
      <c r="G589" s="7"/>
      <c r="H589" s="120"/>
      <c r="I589" s="120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 t="e">
        <f t="shared" si="18"/>
        <v>#REF!</v>
      </c>
      <c r="E590" s="18"/>
      <c r="F590" s="7"/>
      <c r="G590" s="7"/>
      <c r="H590" s="120"/>
      <c r="I590" s="120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 t="e">
        <f t="shared" si="18"/>
        <v>#REF!</v>
      </c>
      <c r="E591" s="18"/>
      <c r="F591" s="7"/>
      <c r="G591" s="7"/>
      <c r="H591" s="120"/>
      <c r="I591" s="120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 t="e">
        <f t="shared" si="18"/>
        <v>#REF!</v>
      </c>
      <c r="E592" s="18"/>
      <c r="F592" s="7"/>
      <c r="G592" s="7"/>
      <c r="H592" s="120"/>
      <c r="I592" s="120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 t="e">
        <f t="shared" si="18"/>
        <v>#REF!</v>
      </c>
      <c r="E593" s="18"/>
      <c r="F593" s="7"/>
      <c r="G593" s="7"/>
      <c r="H593" s="120"/>
      <c r="I593" s="120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 t="e">
        <f t="shared" si="18"/>
        <v>#REF!</v>
      </c>
      <c r="E594" s="18"/>
      <c r="F594" s="7"/>
      <c r="G594" s="7"/>
      <c r="H594" s="120"/>
      <c r="I594" s="120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 t="e">
        <f t="shared" si="18"/>
        <v>#REF!</v>
      </c>
      <c r="E595" s="18"/>
      <c r="F595" s="7"/>
      <c r="G595" s="7"/>
      <c r="H595" s="120"/>
      <c r="I595" s="120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 t="e">
        <f t="shared" si="18"/>
        <v>#REF!</v>
      </c>
      <c r="E596" s="18"/>
      <c r="F596" s="7"/>
      <c r="G596" s="7"/>
      <c r="H596" s="120"/>
      <c r="I596" s="120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 t="e">
        <f t="shared" si="18"/>
        <v>#REF!</v>
      </c>
      <c r="E597" s="18"/>
      <c r="F597" s="7"/>
      <c r="G597" s="7"/>
      <c r="H597" s="120"/>
      <c r="I597" s="120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 t="e">
        <f t="shared" si="18"/>
        <v>#REF!</v>
      </c>
      <c r="E598" s="18"/>
      <c r="F598" s="7"/>
      <c r="G598" s="7"/>
      <c r="H598" s="120"/>
      <c r="I598" s="120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 t="e">
        <f t="shared" si="18"/>
        <v>#REF!</v>
      </c>
      <c r="E599" s="18"/>
      <c r="F599" s="7"/>
      <c r="G599" s="7"/>
      <c r="H599" s="120"/>
      <c r="I599" s="120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 t="e">
        <f t="shared" si="18"/>
        <v>#REF!</v>
      </c>
      <c r="E600" s="18"/>
      <c r="F600" s="7"/>
      <c r="G600" s="7"/>
      <c r="H600" s="120"/>
      <c r="I600" s="120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 t="e">
        <f t="shared" si="18"/>
        <v>#REF!</v>
      </c>
      <c r="E601" s="18"/>
      <c r="F601" s="7"/>
      <c r="G601" s="7"/>
      <c r="H601" s="120"/>
      <c r="I601" s="120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 t="e">
        <f t="shared" si="18"/>
        <v>#REF!</v>
      </c>
      <c r="E602" s="18"/>
      <c r="F602" s="7"/>
      <c r="G602" s="7"/>
      <c r="H602" s="120"/>
      <c r="I602" s="120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 t="e">
        <f t="shared" si="18"/>
        <v>#REF!</v>
      </c>
      <c r="E603" s="18"/>
      <c r="F603" s="7"/>
      <c r="G603" s="7"/>
      <c r="H603" s="120"/>
      <c r="I603" s="120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 t="e">
        <f t="shared" si="18"/>
        <v>#REF!</v>
      </c>
      <c r="E604" s="18"/>
      <c r="F604" s="7"/>
      <c r="G604" s="7"/>
      <c r="H604" s="120"/>
      <c r="I604" s="120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 t="e">
        <f t="shared" si="18"/>
        <v>#REF!</v>
      </c>
      <c r="E605" s="18"/>
      <c r="F605" s="7"/>
      <c r="G605" s="7"/>
      <c r="H605" s="120"/>
      <c r="I605" s="120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 t="e">
        <f t="shared" si="18"/>
        <v>#REF!</v>
      </c>
      <c r="E606" s="18"/>
      <c r="F606" s="7"/>
      <c r="G606" s="7"/>
      <c r="H606" s="120"/>
      <c r="I606" s="120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 t="e">
        <f t="shared" si="18"/>
        <v>#REF!</v>
      </c>
      <c r="E607" s="18"/>
      <c r="F607" s="7"/>
      <c r="G607" s="7"/>
      <c r="H607" s="120"/>
      <c r="I607" s="120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 t="e">
        <f t="shared" si="18"/>
        <v>#REF!</v>
      </c>
      <c r="E608" s="18"/>
      <c r="F608" s="7"/>
      <c r="G608" s="7"/>
      <c r="H608" s="120"/>
      <c r="I608" s="120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 t="e">
        <f t="shared" si="18"/>
        <v>#REF!</v>
      </c>
      <c r="E609" s="18"/>
      <c r="F609" s="7"/>
      <c r="G609" s="7"/>
      <c r="H609" s="120"/>
      <c r="I609" s="120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 t="e">
        <f t="shared" si="18"/>
        <v>#REF!</v>
      </c>
      <c r="E610" s="18"/>
      <c r="F610" s="7"/>
      <c r="G610" s="7"/>
      <c r="H610" s="120"/>
      <c r="I610" s="120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 t="e">
        <f t="shared" si="18"/>
        <v>#REF!</v>
      </c>
      <c r="E611" s="18"/>
      <c r="F611" s="7"/>
      <c r="G611" s="7"/>
      <c r="H611" s="120"/>
      <c r="I611" s="120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 t="e">
        <f t="shared" si="18"/>
        <v>#REF!</v>
      </c>
      <c r="E612" s="18"/>
      <c r="F612" s="7"/>
      <c r="G612" s="7"/>
      <c r="H612" s="120"/>
      <c r="I612" s="120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 t="e">
        <f t="shared" si="18"/>
        <v>#REF!</v>
      </c>
      <c r="E613" s="18"/>
      <c r="F613" s="7"/>
      <c r="G613" s="7"/>
      <c r="H613" s="120"/>
      <c r="I613" s="120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 t="e">
        <f t="shared" si="18"/>
        <v>#REF!</v>
      </c>
      <c r="E614" s="18"/>
      <c r="F614" s="7"/>
      <c r="G614" s="7"/>
      <c r="H614" s="120"/>
      <c r="I614" s="120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 t="e">
        <f t="shared" si="18"/>
        <v>#REF!</v>
      </c>
      <c r="E615" s="18"/>
      <c r="F615" s="7"/>
      <c r="G615" s="7"/>
      <c r="H615" s="120"/>
      <c r="I615" s="120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 t="e">
        <f t="shared" si="18"/>
        <v>#REF!</v>
      </c>
      <c r="E616" s="18"/>
      <c r="F616" s="7"/>
      <c r="G616" s="7"/>
      <c r="H616" s="120"/>
      <c r="I616" s="120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 t="e">
        <f t="shared" si="18"/>
        <v>#REF!</v>
      </c>
      <c r="E617" s="18"/>
      <c r="F617" s="7"/>
      <c r="G617" s="7"/>
      <c r="H617" s="120"/>
      <c r="I617" s="120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 t="e">
        <f t="shared" si="18"/>
        <v>#REF!</v>
      </c>
      <c r="E618" s="18"/>
      <c r="F618" s="7"/>
      <c r="G618" s="7"/>
      <c r="H618" s="120"/>
      <c r="I618" s="120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 t="e">
        <f t="shared" si="18"/>
        <v>#REF!</v>
      </c>
      <c r="E619" s="18"/>
      <c r="F619" s="7"/>
      <c r="G619" s="7"/>
      <c r="H619" s="120"/>
      <c r="I619" s="120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 t="e">
        <f t="shared" si="18"/>
        <v>#REF!</v>
      </c>
      <c r="E620" s="18"/>
      <c r="F620" s="7"/>
      <c r="G620" s="7"/>
      <c r="H620" s="120"/>
      <c r="I620" s="120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 t="e">
        <f t="shared" si="18"/>
        <v>#REF!</v>
      </c>
      <c r="E621" s="18"/>
      <c r="F621" s="7"/>
      <c r="G621" s="7"/>
      <c r="H621" s="120"/>
      <c r="I621" s="120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 t="e">
        <f t="shared" si="18"/>
        <v>#REF!</v>
      </c>
      <c r="E622" s="18"/>
      <c r="F622" s="7"/>
      <c r="G622" s="7"/>
      <c r="H622" s="120"/>
      <c r="I622" s="120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 t="e">
        <f t="shared" si="18"/>
        <v>#REF!</v>
      </c>
      <c r="E623" s="18"/>
      <c r="F623" s="7"/>
      <c r="G623" s="7"/>
      <c r="H623" s="120"/>
      <c r="I623" s="120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 t="e">
        <f t="shared" si="18"/>
        <v>#REF!</v>
      </c>
      <c r="E624" s="18"/>
      <c r="F624" s="7"/>
      <c r="G624" s="7"/>
      <c r="H624" s="120"/>
      <c r="I624" s="120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 t="e">
        <f t="shared" si="18"/>
        <v>#REF!</v>
      </c>
      <c r="E625" s="18"/>
      <c r="F625" s="7"/>
      <c r="G625" s="7"/>
      <c r="H625" s="120"/>
      <c r="I625" s="120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 t="e">
        <f t="shared" si="18"/>
        <v>#REF!</v>
      </c>
      <c r="E626" s="18"/>
      <c r="F626" s="7"/>
      <c r="G626" s="7"/>
      <c r="H626" s="120"/>
      <c r="I626" s="120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 t="e">
        <f t="shared" si="18"/>
        <v>#REF!</v>
      </c>
      <c r="E627" s="18"/>
      <c r="F627" s="7"/>
      <c r="G627" s="7"/>
      <c r="H627" s="120"/>
      <c r="I627" s="120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 t="e">
        <f t="shared" si="18"/>
        <v>#REF!</v>
      </c>
      <c r="E628" s="18"/>
      <c r="F628" s="7"/>
      <c r="G628" s="7"/>
      <c r="H628" s="120"/>
      <c r="I628" s="120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 t="e">
        <f t="shared" si="18"/>
        <v>#REF!</v>
      </c>
      <c r="E629" s="18"/>
      <c r="F629" s="7"/>
      <c r="G629" s="7"/>
      <c r="H629" s="120"/>
      <c r="I629" s="120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 t="e">
        <f t="shared" si="18"/>
        <v>#REF!</v>
      </c>
      <c r="E630" s="18"/>
      <c r="F630" s="7"/>
      <c r="G630" s="7"/>
      <c r="H630" s="120"/>
      <c r="I630" s="120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 t="e">
        <f t="shared" si="18"/>
        <v>#REF!</v>
      </c>
      <c r="E631" s="18"/>
      <c r="F631" s="7"/>
      <c r="G631" s="7"/>
      <c r="H631" s="120"/>
      <c r="I631" s="120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 t="e">
        <f t="shared" si="18"/>
        <v>#REF!</v>
      </c>
      <c r="E632" s="18"/>
      <c r="F632" s="7"/>
      <c r="G632" s="7"/>
      <c r="H632" s="120"/>
      <c r="I632" s="120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 t="e">
        <f t="shared" si="18"/>
        <v>#REF!</v>
      </c>
      <c r="E633" s="18"/>
      <c r="F633" s="7"/>
      <c r="G633" s="7"/>
      <c r="H633" s="120"/>
      <c r="I633" s="120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 t="e">
        <f t="shared" si="18"/>
        <v>#REF!</v>
      </c>
      <c r="E634" s="18"/>
      <c r="F634" s="7"/>
      <c r="G634" s="7"/>
      <c r="H634" s="120"/>
      <c r="I634" s="120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 t="e">
        <f t="shared" si="18"/>
        <v>#REF!</v>
      </c>
      <c r="E635" s="18"/>
      <c r="F635" s="7"/>
      <c r="G635" s="7"/>
      <c r="H635" s="120"/>
      <c r="I635" s="120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 t="e">
        <f t="shared" si="18"/>
        <v>#REF!</v>
      </c>
      <c r="E636" s="18"/>
      <c r="F636" s="7"/>
      <c r="G636" s="7"/>
      <c r="H636" s="120"/>
      <c r="I636" s="120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 t="e">
        <f t="shared" si="18"/>
        <v>#REF!</v>
      </c>
      <c r="E637" s="18"/>
      <c r="F637" s="7"/>
      <c r="G637" s="7"/>
      <c r="H637" s="120"/>
      <c r="I637" s="120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 t="e">
        <f t="shared" si="18"/>
        <v>#REF!</v>
      </c>
      <c r="E638" s="18"/>
      <c r="F638" s="7"/>
      <c r="G638" s="7"/>
      <c r="H638" s="120"/>
      <c r="I638" s="120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 t="e">
        <f t="shared" si="18"/>
        <v>#REF!</v>
      </c>
      <c r="E639" s="18"/>
      <c r="F639" s="7"/>
      <c r="G639" s="7"/>
      <c r="H639" s="120"/>
      <c r="I639" s="120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 t="e">
        <f t="shared" si="18"/>
        <v>#REF!</v>
      </c>
      <c r="E640" s="18"/>
      <c r="F640" s="7"/>
      <c r="G640" s="7"/>
      <c r="H640" s="120"/>
      <c r="I640" s="120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 t="e">
        <f t="shared" si="18"/>
        <v>#REF!</v>
      </c>
      <c r="E641" s="18"/>
      <c r="F641" s="7"/>
      <c r="G641" s="7"/>
      <c r="H641" s="120"/>
      <c r="I641" s="120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 t="e">
        <f t="shared" si="18"/>
        <v>#REF!</v>
      </c>
      <c r="E642" s="18"/>
      <c r="F642" s="7"/>
      <c r="G642" s="7"/>
      <c r="H642" s="120"/>
      <c r="I642" s="120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 t="e">
        <f t="shared" si="18"/>
        <v>#REF!</v>
      </c>
      <c r="E643" s="18"/>
      <c r="F643" s="7"/>
      <c r="G643" s="7"/>
      <c r="H643" s="120"/>
      <c r="I643" s="120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 t="e">
        <f t="shared" si="18"/>
        <v>#REF!</v>
      </c>
      <c r="E644" s="18"/>
      <c r="F644" s="7"/>
      <c r="G644" s="7"/>
      <c r="H644" s="120"/>
      <c r="I644" s="120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 t="e">
        <f t="shared" si="18"/>
        <v>#REF!</v>
      </c>
      <c r="E645" s="18"/>
      <c r="F645" s="7"/>
      <c r="G645" s="7"/>
      <c r="H645" s="120"/>
      <c r="I645" s="120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 t="e">
        <f t="shared" si="18"/>
        <v>#REF!</v>
      </c>
      <c r="E646" s="18"/>
      <c r="F646" s="7"/>
      <c r="G646" s="7"/>
      <c r="H646" s="120"/>
      <c r="I646" s="120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 t="e">
        <f t="shared" ref="D647:D710" si="19">D646+B647-C647</f>
        <v>#REF!</v>
      </c>
      <c r="E647" s="18"/>
      <c r="F647" s="7"/>
      <c r="G647" s="7"/>
      <c r="H647" s="120"/>
      <c r="I647" s="120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 t="e">
        <f t="shared" si="19"/>
        <v>#REF!</v>
      </c>
      <c r="E648" s="18"/>
      <c r="F648" s="7"/>
      <c r="G648" s="7"/>
      <c r="H648" s="120"/>
      <c r="I648" s="120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 t="e">
        <f t="shared" si="19"/>
        <v>#REF!</v>
      </c>
      <c r="E649" s="18"/>
      <c r="F649" s="7"/>
      <c r="G649" s="7"/>
      <c r="H649" s="120"/>
      <c r="I649" s="120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 t="e">
        <f t="shared" si="19"/>
        <v>#REF!</v>
      </c>
      <c r="E650" s="18"/>
      <c r="F650" s="7"/>
      <c r="G650" s="7"/>
      <c r="H650" s="120"/>
      <c r="I650" s="120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 t="e">
        <f t="shared" si="19"/>
        <v>#REF!</v>
      </c>
      <c r="E651" s="18"/>
      <c r="F651" s="7"/>
      <c r="G651" s="7"/>
      <c r="H651" s="120"/>
      <c r="I651" s="120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 t="e">
        <f t="shared" si="19"/>
        <v>#REF!</v>
      </c>
      <c r="E652" s="18"/>
      <c r="F652" s="7"/>
      <c r="G652" s="7"/>
      <c r="H652" s="120"/>
      <c r="I652" s="120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 t="e">
        <f t="shared" si="19"/>
        <v>#REF!</v>
      </c>
      <c r="E653" s="18"/>
      <c r="F653" s="7"/>
      <c r="G653" s="7"/>
      <c r="H653" s="120"/>
      <c r="I653" s="120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 t="e">
        <f t="shared" si="19"/>
        <v>#REF!</v>
      </c>
      <c r="E654" s="18"/>
      <c r="F654" s="7"/>
      <c r="G654" s="7"/>
      <c r="H654" s="120"/>
      <c r="I654" s="120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 t="e">
        <f t="shared" si="19"/>
        <v>#REF!</v>
      </c>
      <c r="E655" s="18"/>
      <c r="F655" s="7"/>
      <c r="G655" s="7"/>
      <c r="H655" s="120"/>
      <c r="I655" s="120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 t="e">
        <f t="shared" si="19"/>
        <v>#REF!</v>
      </c>
      <c r="E656" s="18"/>
      <c r="F656" s="7"/>
      <c r="G656" s="7"/>
      <c r="H656" s="120"/>
      <c r="I656" s="120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 t="e">
        <f t="shared" si="19"/>
        <v>#REF!</v>
      </c>
      <c r="E657" s="18"/>
      <c r="F657" s="7"/>
      <c r="G657" s="7"/>
      <c r="H657" s="120"/>
      <c r="I657" s="120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 t="e">
        <f t="shared" si="19"/>
        <v>#REF!</v>
      </c>
      <c r="E658" s="18"/>
      <c r="F658" s="7"/>
      <c r="G658" s="7"/>
      <c r="H658" s="120"/>
      <c r="I658" s="120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 t="e">
        <f t="shared" si="19"/>
        <v>#REF!</v>
      </c>
      <c r="E659" s="18"/>
      <c r="F659" s="7"/>
      <c r="G659" s="7"/>
      <c r="H659" s="120"/>
      <c r="I659" s="120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 t="e">
        <f t="shared" si="19"/>
        <v>#REF!</v>
      </c>
      <c r="E660" s="18"/>
      <c r="F660" s="7"/>
      <c r="G660" s="7"/>
      <c r="H660" s="120"/>
      <c r="I660" s="120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 t="e">
        <f t="shared" si="19"/>
        <v>#REF!</v>
      </c>
      <c r="E661" s="18"/>
      <c r="F661" s="7"/>
      <c r="G661" s="7"/>
      <c r="H661" s="120"/>
      <c r="I661" s="120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 t="e">
        <f t="shared" si="19"/>
        <v>#REF!</v>
      </c>
      <c r="E662" s="18"/>
      <c r="F662" s="7"/>
      <c r="G662" s="7"/>
      <c r="H662" s="120"/>
      <c r="I662" s="120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 t="e">
        <f t="shared" si="19"/>
        <v>#REF!</v>
      </c>
      <c r="E663" s="18"/>
      <c r="F663" s="7"/>
      <c r="G663" s="7"/>
      <c r="H663" s="120"/>
      <c r="I663" s="120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 t="e">
        <f t="shared" si="19"/>
        <v>#REF!</v>
      </c>
      <c r="E664" s="18"/>
      <c r="F664" s="7"/>
      <c r="G664" s="7"/>
      <c r="H664" s="120"/>
      <c r="I664" s="120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 t="e">
        <f t="shared" si="19"/>
        <v>#REF!</v>
      </c>
      <c r="E665" s="18"/>
      <c r="F665" s="7"/>
      <c r="G665" s="7"/>
      <c r="H665" s="120"/>
      <c r="I665" s="120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 t="e">
        <f t="shared" si="19"/>
        <v>#REF!</v>
      </c>
      <c r="E666" s="18"/>
      <c r="F666" s="7"/>
      <c r="G666" s="7"/>
      <c r="H666" s="120"/>
      <c r="I666" s="120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 t="e">
        <f t="shared" si="19"/>
        <v>#REF!</v>
      </c>
      <c r="E667" s="18"/>
      <c r="F667" s="7"/>
      <c r="G667" s="7"/>
      <c r="H667" s="120"/>
      <c r="I667" s="120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 t="e">
        <f t="shared" si="19"/>
        <v>#REF!</v>
      </c>
      <c r="E668" s="18"/>
      <c r="F668" s="7"/>
      <c r="G668" s="7"/>
      <c r="H668" s="120"/>
      <c r="I668" s="120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 t="e">
        <f t="shared" si="19"/>
        <v>#REF!</v>
      </c>
      <c r="E669" s="18"/>
      <c r="F669" s="7"/>
      <c r="G669" s="7"/>
      <c r="H669" s="120"/>
      <c r="I669" s="120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 t="e">
        <f t="shared" si="19"/>
        <v>#REF!</v>
      </c>
      <c r="E670" s="18"/>
      <c r="F670" s="7"/>
      <c r="G670" s="7"/>
      <c r="H670" s="120"/>
      <c r="I670" s="120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 t="e">
        <f t="shared" si="19"/>
        <v>#REF!</v>
      </c>
      <c r="E671" s="18"/>
      <c r="F671" s="7"/>
      <c r="G671" s="7"/>
      <c r="H671" s="120"/>
      <c r="I671" s="120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 t="e">
        <f t="shared" si="19"/>
        <v>#REF!</v>
      </c>
      <c r="E672" s="18"/>
      <c r="F672" s="7"/>
      <c r="G672" s="7"/>
      <c r="H672" s="120"/>
      <c r="I672" s="120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 t="e">
        <f t="shared" si="19"/>
        <v>#REF!</v>
      </c>
      <c r="E673" s="18"/>
      <c r="F673" s="7"/>
      <c r="G673" s="7"/>
      <c r="H673" s="120"/>
      <c r="I673" s="120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 t="e">
        <f t="shared" si="19"/>
        <v>#REF!</v>
      </c>
      <c r="E674" s="18"/>
      <c r="F674" s="7"/>
      <c r="G674" s="7"/>
      <c r="H674" s="120"/>
      <c r="I674" s="120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 t="e">
        <f t="shared" si="19"/>
        <v>#REF!</v>
      </c>
      <c r="E675" s="18"/>
      <c r="F675" s="7"/>
      <c r="G675" s="7"/>
      <c r="H675" s="120"/>
      <c r="I675" s="120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 t="e">
        <f t="shared" si="19"/>
        <v>#REF!</v>
      </c>
      <c r="E676" s="18"/>
      <c r="F676" s="7"/>
      <c r="G676" s="7"/>
      <c r="H676" s="120"/>
      <c r="I676" s="120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 t="e">
        <f t="shared" si="19"/>
        <v>#REF!</v>
      </c>
      <c r="E677" s="18"/>
      <c r="F677" s="7"/>
      <c r="G677" s="7"/>
      <c r="H677" s="120"/>
      <c r="I677" s="120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 t="e">
        <f t="shared" si="19"/>
        <v>#REF!</v>
      </c>
      <c r="E678" s="18"/>
      <c r="F678" s="7"/>
      <c r="G678" s="7"/>
      <c r="H678" s="120"/>
      <c r="I678" s="120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 t="e">
        <f t="shared" si="19"/>
        <v>#REF!</v>
      </c>
      <c r="E679" s="18"/>
      <c r="F679" s="7"/>
      <c r="G679" s="7"/>
      <c r="H679" s="120"/>
      <c r="I679" s="120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 t="e">
        <f t="shared" si="19"/>
        <v>#REF!</v>
      </c>
      <c r="E680" s="18"/>
      <c r="F680" s="7"/>
      <c r="G680" s="7"/>
      <c r="H680" s="120"/>
      <c r="I680" s="120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 t="e">
        <f t="shared" si="19"/>
        <v>#REF!</v>
      </c>
      <c r="E681" s="18"/>
      <c r="F681" s="7"/>
      <c r="G681" s="7"/>
      <c r="H681" s="120"/>
      <c r="I681" s="120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 t="e">
        <f t="shared" si="19"/>
        <v>#REF!</v>
      </c>
      <c r="E682" s="18"/>
      <c r="F682" s="7"/>
      <c r="G682" s="7"/>
      <c r="H682" s="120"/>
      <c r="I682" s="120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 t="e">
        <f t="shared" si="19"/>
        <v>#REF!</v>
      </c>
      <c r="E683" s="18"/>
      <c r="F683" s="7"/>
      <c r="G683" s="7"/>
      <c r="H683" s="120"/>
      <c r="I683" s="120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 t="e">
        <f t="shared" si="19"/>
        <v>#REF!</v>
      </c>
      <c r="E684" s="18"/>
      <c r="F684" s="7"/>
      <c r="G684" s="7"/>
      <c r="H684" s="120"/>
      <c r="I684" s="120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 t="e">
        <f t="shared" si="19"/>
        <v>#REF!</v>
      </c>
      <c r="E685" s="18"/>
      <c r="F685" s="7"/>
      <c r="G685" s="7"/>
      <c r="H685" s="120"/>
      <c r="I685" s="120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 t="e">
        <f t="shared" si="19"/>
        <v>#REF!</v>
      </c>
      <c r="E686" s="18"/>
      <c r="F686" s="7"/>
      <c r="G686" s="7"/>
      <c r="H686" s="120"/>
      <c r="I686" s="120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 t="e">
        <f t="shared" si="19"/>
        <v>#REF!</v>
      </c>
      <c r="E687" s="18"/>
      <c r="F687" s="7"/>
      <c r="G687" s="7"/>
      <c r="H687" s="120"/>
      <c r="I687" s="120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 t="e">
        <f t="shared" si="19"/>
        <v>#REF!</v>
      </c>
      <c r="E688" s="18"/>
      <c r="F688" s="7"/>
      <c r="G688" s="7"/>
      <c r="H688" s="120"/>
      <c r="I688" s="120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 t="e">
        <f t="shared" si="19"/>
        <v>#REF!</v>
      </c>
      <c r="E689" s="18"/>
      <c r="F689" s="7"/>
      <c r="G689" s="7"/>
      <c r="H689" s="120"/>
      <c r="I689" s="120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 t="e">
        <f t="shared" si="19"/>
        <v>#REF!</v>
      </c>
      <c r="E690" s="18"/>
      <c r="F690" s="7"/>
      <c r="G690" s="7"/>
      <c r="H690" s="120"/>
      <c r="I690" s="120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 t="e">
        <f t="shared" si="19"/>
        <v>#REF!</v>
      </c>
      <c r="E691" s="18"/>
      <c r="F691" s="7"/>
      <c r="G691" s="7"/>
      <c r="H691" s="120"/>
      <c r="I691" s="120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 t="e">
        <f t="shared" si="19"/>
        <v>#REF!</v>
      </c>
      <c r="E692" s="18"/>
      <c r="F692" s="7"/>
      <c r="G692" s="7"/>
      <c r="H692" s="120"/>
      <c r="I692" s="120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 t="e">
        <f t="shared" si="19"/>
        <v>#REF!</v>
      </c>
      <c r="E693" s="18"/>
      <c r="F693" s="7"/>
      <c r="G693" s="7"/>
      <c r="H693" s="120"/>
      <c r="I693" s="120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 t="e">
        <f t="shared" si="19"/>
        <v>#REF!</v>
      </c>
      <c r="E694" s="18"/>
      <c r="F694" s="7"/>
      <c r="G694" s="7"/>
      <c r="H694" s="120"/>
      <c r="I694" s="120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 t="e">
        <f t="shared" si="19"/>
        <v>#REF!</v>
      </c>
      <c r="E695" s="18"/>
      <c r="F695" s="7"/>
      <c r="G695" s="7"/>
      <c r="H695" s="120"/>
      <c r="I695" s="120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 t="e">
        <f t="shared" si="19"/>
        <v>#REF!</v>
      </c>
      <c r="E696" s="18"/>
      <c r="F696" s="7"/>
      <c r="G696" s="7"/>
      <c r="H696" s="120"/>
      <c r="I696" s="120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 t="e">
        <f t="shared" si="19"/>
        <v>#REF!</v>
      </c>
      <c r="E697" s="18"/>
      <c r="F697" s="7"/>
      <c r="G697" s="7"/>
      <c r="H697" s="120"/>
      <c r="I697" s="120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 t="e">
        <f t="shared" si="19"/>
        <v>#REF!</v>
      </c>
      <c r="E698" s="18"/>
      <c r="F698" s="7"/>
      <c r="G698" s="7"/>
      <c r="H698" s="120"/>
      <c r="I698" s="120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 t="e">
        <f t="shared" si="19"/>
        <v>#REF!</v>
      </c>
      <c r="E699" s="18"/>
      <c r="F699" s="7"/>
      <c r="G699" s="7"/>
      <c r="H699" s="120"/>
      <c r="I699" s="120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 t="e">
        <f t="shared" si="19"/>
        <v>#REF!</v>
      </c>
      <c r="E700" s="18"/>
      <c r="F700" s="7"/>
      <c r="G700" s="7"/>
      <c r="H700" s="120"/>
      <c r="I700" s="120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 t="e">
        <f t="shared" si="19"/>
        <v>#REF!</v>
      </c>
      <c r="E701" s="18"/>
      <c r="F701" s="7"/>
      <c r="G701" s="7"/>
      <c r="H701" s="120"/>
      <c r="I701" s="120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 t="e">
        <f t="shared" si="19"/>
        <v>#REF!</v>
      </c>
      <c r="E702" s="18"/>
      <c r="F702" s="7"/>
      <c r="G702" s="7"/>
      <c r="H702" s="120"/>
      <c r="I702" s="120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 t="e">
        <f t="shared" si="19"/>
        <v>#REF!</v>
      </c>
      <c r="E703" s="18"/>
      <c r="F703" s="7"/>
      <c r="G703" s="7"/>
      <c r="H703" s="120"/>
      <c r="I703" s="120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 t="e">
        <f t="shared" si="19"/>
        <v>#REF!</v>
      </c>
      <c r="E704" s="18"/>
      <c r="F704" s="7"/>
      <c r="G704" s="7"/>
      <c r="H704" s="120"/>
      <c r="I704" s="120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 t="e">
        <f t="shared" si="19"/>
        <v>#REF!</v>
      </c>
      <c r="E705" s="18"/>
      <c r="F705" s="7"/>
      <c r="G705" s="7"/>
      <c r="H705" s="120"/>
      <c r="I705" s="120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 t="e">
        <f t="shared" si="19"/>
        <v>#REF!</v>
      </c>
      <c r="E706" s="18"/>
      <c r="F706" s="7"/>
      <c r="G706" s="7"/>
      <c r="H706" s="120"/>
      <c r="I706" s="120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 t="e">
        <f t="shared" si="19"/>
        <v>#REF!</v>
      </c>
      <c r="E707" s="18"/>
      <c r="F707" s="7"/>
      <c r="G707" s="7"/>
      <c r="H707" s="120"/>
      <c r="I707" s="120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 t="e">
        <f t="shared" si="19"/>
        <v>#REF!</v>
      </c>
      <c r="E708" s="18"/>
      <c r="F708" s="7"/>
      <c r="G708" s="7"/>
      <c r="H708" s="120"/>
      <c r="I708" s="120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 t="e">
        <f t="shared" si="19"/>
        <v>#REF!</v>
      </c>
      <c r="E709" s="18"/>
      <c r="F709" s="7"/>
      <c r="G709" s="7"/>
      <c r="H709" s="120"/>
      <c r="I709" s="120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 t="e">
        <f t="shared" si="19"/>
        <v>#REF!</v>
      </c>
      <c r="E710" s="18"/>
      <c r="F710" s="7"/>
      <c r="G710" s="7"/>
      <c r="H710" s="120"/>
      <c r="I710" s="120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 t="e">
        <f t="shared" ref="D711:D774" si="20">D710+B711-C711</f>
        <v>#REF!</v>
      </c>
      <c r="E711" s="18"/>
      <c r="F711" s="7"/>
      <c r="G711" s="7"/>
      <c r="H711" s="120"/>
      <c r="I711" s="120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 t="e">
        <f t="shared" si="20"/>
        <v>#REF!</v>
      </c>
      <c r="E712" s="18"/>
      <c r="F712" s="7"/>
      <c r="G712" s="7"/>
      <c r="H712" s="120"/>
      <c r="I712" s="120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 t="e">
        <f t="shared" si="20"/>
        <v>#REF!</v>
      </c>
      <c r="E713" s="18"/>
      <c r="F713" s="7"/>
      <c r="G713" s="7"/>
      <c r="H713" s="120"/>
      <c r="I713" s="120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 t="e">
        <f t="shared" si="20"/>
        <v>#REF!</v>
      </c>
      <c r="E714" s="18"/>
      <c r="F714" s="7"/>
      <c r="G714" s="7"/>
      <c r="H714" s="120"/>
      <c r="I714" s="120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 t="e">
        <f t="shared" si="20"/>
        <v>#REF!</v>
      </c>
      <c r="E715" s="18"/>
      <c r="F715" s="7"/>
      <c r="G715" s="7"/>
      <c r="H715" s="120"/>
      <c r="I715" s="120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 t="e">
        <f t="shared" si="20"/>
        <v>#REF!</v>
      </c>
      <c r="E716" s="18"/>
      <c r="F716" s="7"/>
      <c r="G716" s="7"/>
      <c r="H716" s="120"/>
      <c r="I716" s="120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 t="e">
        <f t="shared" si="20"/>
        <v>#REF!</v>
      </c>
      <c r="E717" s="18"/>
      <c r="F717" s="7"/>
      <c r="G717" s="7"/>
      <c r="H717" s="120"/>
      <c r="I717" s="120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 t="e">
        <f t="shared" si="20"/>
        <v>#REF!</v>
      </c>
      <c r="E718" s="18"/>
      <c r="F718" s="7"/>
      <c r="G718" s="7"/>
      <c r="H718" s="120"/>
      <c r="I718" s="120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 t="e">
        <f t="shared" si="20"/>
        <v>#REF!</v>
      </c>
      <c r="E719" s="18"/>
      <c r="F719" s="7"/>
      <c r="G719" s="7"/>
      <c r="H719" s="120"/>
      <c r="I719" s="120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 t="e">
        <f t="shared" si="20"/>
        <v>#REF!</v>
      </c>
      <c r="E720" s="18"/>
      <c r="F720" s="7"/>
      <c r="G720" s="7"/>
      <c r="H720" s="120"/>
      <c r="I720" s="120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 t="e">
        <f t="shared" si="20"/>
        <v>#REF!</v>
      </c>
      <c r="E721" s="18"/>
      <c r="F721" s="7"/>
      <c r="G721" s="7"/>
      <c r="H721" s="120"/>
      <c r="I721" s="120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 t="e">
        <f t="shared" si="20"/>
        <v>#REF!</v>
      </c>
      <c r="E722" s="18"/>
      <c r="F722" s="7"/>
      <c r="G722" s="7"/>
      <c r="H722" s="120"/>
      <c r="I722" s="120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 t="e">
        <f t="shared" si="20"/>
        <v>#REF!</v>
      </c>
      <c r="E723" s="18"/>
      <c r="F723" s="7"/>
      <c r="G723" s="7"/>
      <c r="H723" s="120"/>
      <c r="I723" s="120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 t="e">
        <f t="shared" si="20"/>
        <v>#REF!</v>
      </c>
      <c r="E724" s="18"/>
      <c r="F724" s="7"/>
      <c r="G724" s="7"/>
      <c r="H724" s="120"/>
      <c r="I724" s="120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 t="e">
        <f t="shared" si="20"/>
        <v>#REF!</v>
      </c>
      <c r="E725" s="18"/>
      <c r="F725" s="7"/>
      <c r="G725" s="7"/>
      <c r="H725" s="120"/>
      <c r="I725" s="120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 t="e">
        <f t="shared" si="20"/>
        <v>#REF!</v>
      </c>
      <c r="E726" s="18"/>
      <c r="F726" s="7"/>
      <c r="G726" s="7"/>
      <c r="H726" s="120"/>
      <c r="I726" s="120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 t="e">
        <f t="shared" si="20"/>
        <v>#REF!</v>
      </c>
      <c r="E727" s="18"/>
      <c r="F727" s="7"/>
      <c r="G727" s="7"/>
      <c r="H727" s="120"/>
      <c r="I727" s="120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 t="e">
        <f t="shared" si="20"/>
        <v>#REF!</v>
      </c>
      <c r="E728" s="18"/>
      <c r="F728" s="7"/>
      <c r="G728" s="7"/>
      <c r="H728" s="120"/>
      <c r="I728" s="120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 t="e">
        <f t="shared" si="20"/>
        <v>#REF!</v>
      </c>
      <c r="E729" s="18"/>
      <c r="F729" s="7"/>
      <c r="G729" s="7"/>
      <c r="H729" s="120"/>
      <c r="I729" s="120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 t="e">
        <f t="shared" si="20"/>
        <v>#REF!</v>
      </c>
      <c r="E730" s="18"/>
      <c r="F730" s="7"/>
      <c r="G730" s="7"/>
      <c r="H730" s="120"/>
      <c r="I730" s="120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 t="e">
        <f t="shared" si="20"/>
        <v>#REF!</v>
      </c>
      <c r="E731" s="18"/>
      <c r="F731" s="7"/>
      <c r="G731" s="7"/>
      <c r="H731" s="120"/>
      <c r="I731" s="120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 t="e">
        <f t="shared" si="20"/>
        <v>#REF!</v>
      </c>
      <c r="E732" s="18"/>
      <c r="F732" s="7"/>
      <c r="G732" s="7"/>
      <c r="H732" s="120"/>
      <c r="I732" s="120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 t="e">
        <f t="shared" si="20"/>
        <v>#REF!</v>
      </c>
      <c r="E733" s="18"/>
      <c r="F733" s="7"/>
      <c r="G733" s="7"/>
      <c r="H733" s="120"/>
      <c r="I733" s="120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 t="e">
        <f t="shared" si="20"/>
        <v>#REF!</v>
      </c>
      <c r="E734" s="18"/>
      <c r="F734" s="7"/>
      <c r="G734" s="7"/>
      <c r="H734" s="120"/>
      <c r="I734" s="120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 t="e">
        <f t="shared" si="20"/>
        <v>#REF!</v>
      </c>
      <c r="E735" s="18"/>
      <c r="F735" s="7"/>
      <c r="G735" s="7"/>
      <c r="H735" s="120"/>
      <c r="I735" s="120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 t="e">
        <f t="shared" si="20"/>
        <v>#REF!</v>
      </c>
      <c r="E736" s="18"/>
      <c r="F736" s="7"/>
      <c r="G736" s="7"/>
      <c r="H736" s="120"/>
      <c r="I736" s="120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 t="e">
        <f t="shared" si="20"/>
        <v>#REF!</v>
      </c>
      <c r="E737" s="18"/>
      <c r="F737" s="7"/>
      <c r="G737" s="7"/>
      <c r="H737" s="120"/>
      <c r="I737" s="120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 t="e">
        <f t="shared" si="20"/>
        <v>#REF!</v>
      </c>
      <c r="E738" s="18"/>
      <c r="F738" s="7"/>
      <c r="G738" s="7"/>
      <c r="H738" s="120"/>
      <c r="I738" s="120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 t="e">
        <f t="shared" si="20"/>
        <v>#REF!</v>
      </c>
      <c r="E739" s="18"/>
      <c r="F739" s="7"/>
      <c r="G739" s="7"/>
      <c r="H739" s="120"/>
      <c r="I739" s="120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 t="e">
        <f t="shared" si="20"/>
        <v>#REF!</v>
      </c>
      <c r="E740" s="18"/>
      <c r="F740" s="7"/>
      <c r="G740" s="7"/>
      <c r="H740" s="120"/>
      <c r="I740" s="120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 t="e">
        <f t="shared" si="20"/>
        <v>#REF!</v>
      </c>
      <c r="E741" s="18"/>
      <c r="F741" s="7"/>
      <c r="G741" s="7"/>
      <c r="H741" s="120"/>
      <c r="I741" s="120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 t="e">
        <f t="shared" si="20"/>
        <v>#REF!</v>
      </c>
      <c r="E742" s="18"/>
      <c r="F742" s="7"/>
      <c r="G742" s="7"/>
      <c r="H742" s="120"/>
      <c r="I742" s="120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 t="e">
        <f t="shared" si="20"/>
        <v>#REF!</v>
      </c>
      <c r="E743" s="18"/>
      <c r="F743" s="7"/>
      <c r="G743" s="7"/>
      <c r="H743" s="120"/>
      <c r="I743" s="120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 t="e">
        <f t="shared" si="20"/>
        <v>#REF!</v>
      </c>
      <c r="E744" s="18"/>
      <c r="F744" s="7"/>
      <c r="G744" s="7"/>
      <c r="H744" s="120"/>
      <c r="I744" s="120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 t="e">
        <f t="shared" si="20"/>
        <v>#REF!</v>
      </c>
      <c r="E745" s="18"/>
      <c r="F745" s="7"/>
      <c r="G745" s="7"/>
      <c r="H745" s="120"/>
      <c r="I745" s="120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 t="e">
        <f t="shared" si="20"/>
        <v>#REF!</v>
      </c>
      <c r="E746" s="18"/>
      <c r="F746" s="7"/>
      <c r="G746" s="7"/>
      <c r="H746" s="120"/>
      <c r="I746" s="120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 t="e">
        <f t="shared" si="20"/>
        <v>#REF!</v>
      </c>
      <c r="E747" s="18"/>
      <c r="F747" s="7"/>
      <c r="G747" s="7"/>
      <c r="H747" s="120"/>
      <c r="I747" s="120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 t="e">
        <f t="shared" si="20"/>
        <v>#REF!</v>
      </c>
      <c r="E748" s="18"/>
      <c r="F748" s="7"/>
      <c r="G748" s="7"/>
      <c r="H748" s="120"/>
      <c r="I748" s="120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 t="e">
        <f t="shared" si="20"/>
        <v>#REF!</v>
      </c>
      <c r="E749" s="18"/>
      <c r="F749" s="7"/>
      <c r="G749" s="7"/>
      <c r="H749" s="120"/>
      <c r="I749" s="120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 t="e">
        <f t="shared" si="20"/>
        <v>#REF!</v>
      </c>
      <c r="E750" s="18"/>
      <c r="F750" s="7"/>
      <c r="G750" s="7"/>
      <c r="H750" s="120"/>
      <c r="I750" s="120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 t="e">
        <f t="shared" si="20"/>
        <v>#REF!</v>
      </c>
      <c r="E751" s="18"/>
      <c r="F751" s="7"/>
      <c r="G751" s="7"/>
      <c r="H751" s="120"/>
      <c r="I751" s="120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 t="e">
        <f t="shared" si="20"/>
        <v>#REF!</v>
      </c>
      <c r="E752" s="18"/>
      <c r="F752" s="7"/>
      <c r="G752" s="7"/>
      <c r="H752" s="120"/>
      <c r="I752" s="120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 t="e">
        <f t="shared" si="20"/>
        <v>#REF!</v>
      </c>
      <c r="E753" s="18"/>
      <c r="F753" s="7"/>
      <c r="G753" s="7"/>
      <c r="H753" s="120"/>
      <c r="I753" s="120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 t="e">
        <f t="shared" si="20"/>
        <v>#REF!</v>
      </c>
      <c r="E754" s="18"/>
      <c r="F754" s="7"/>
      <c r="G754" s="7"/>
      <c r="H754" s="120"/>
      <c r="I754" s="120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 t="e">
        <f t="shared" si="20"/>
        <v>#REF!</v>
      </c>
      <c r="E755" s="18"/>
      <c r="F755" s="7"/>
      <c r="G755" s="7"/>
      <c r="H755" s="120"/>
      <c r="I755" s="120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 t="e">
        <f t="shared" si="20"/>
        <v>#REF!</v>
      </c>
      <c r="E756" s="18"/>
      <c r="F756" s="7"/>
      <c r="G756" s="7"/>
      <c r="H756" s="120"/>
      <c r="I756" s="120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 t="e">
        <f t="shared" si="20"/>
        <v>#REF!</v>
      </c>
      <c r="E757" s="18"/>
      <c r="F757" s="7"/>
      <c r="G757" s="7"/>
      <c r="H757" s="120"/>
      <c r="I757" s="120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 t="e">
        <f t="shared" si="20"/>
        <v>#REF!</v>
      </c>
      <c r="E758" s="18"/>
      <c r="F758" s="7"/>
      <c r="G758" s="7"/>
      <c r="H758" s="120"/>
      <c r="I758" s="120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 t="e">
        <f t="shared" si="20"/>
        <v>#REF!</v>
      </c>
      <c r="E759" s="18"/>
      <c r="F759" s="7"/>
      <c r="G759" s="7"/>
      <c r="H759" s="120"/>
      <c r="I759" s="120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 t="e">
        <f t="shared" si="20"/>
        <v>#REF!</v>
      </c>
      <c r="E760" s="18"/>
      <c r="F760" s="7"/>
      <c r="G760" s="7"/>
      <c r="H760" s="120"/>
      <c r="I760" s="120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 t="e">
        <f t="shared" si="20"/>
        <v>#REF!</v>
      </c>
      <c r="E761" s="18"/>
      <c r="F761" s="7"/>
      <c r="G761" s="7"/>
      <c r="H761" s="120"/>
      <c r="I761" s="120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 t="e">
        <f t="shared" si="20"/>
        <v>#REF!</v>
      </c>
      <c r="E762" s="18"/>
      <c r="F762" s="7"/>
      <c r="G762" s="7"/>
      <c r="H762" s="120"/>
      <c r="I762" s="120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 t="e">
        <f t="shared" si="20"/>
        <v>#REF!</v>
      </c>
      <c r="E763" s="18"/>
      <c r="F763" s="7"/>
      <c r="G763" s="7"/>
      <c r="H763" s="120"/>
      <c r="I763" s="120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 t="e">
        <f t="shared" si="20"/>
        <v>#REF!</v>
      </c>
      <c r="E764" s="18"/>
      <c r="F764" s="7"/>
      <c r="G764" s="7"/>
      <c r="H764" s="120"/>
      <c r="I764" s="120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 t="e">
        <f t="shared" si="20"/>
        <v>#REF!</v>
      </c>
      <c r="E765" s="18"/>
      <c r="F765" s="7"/>
      <c r="G765" s="7"/>
      <c r="H765" s="120"/>
      <c r="I765" s="120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 t="e">
        <f t="shared" si="20"/>
        <v>#REF!</v>
      </c>
      <c r="E766" s="18"/>
      <c r="F766" s="7"/>
      <c r="G766" s="7"/>
      <c r="H766" s="120"/>
      <c r="I766" s="120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 t="e">
        <f t="shared" si="20"/>
        <v>#REF!</v>
      </c>
      <c r="E767" s="18"/>
      <c r="F767" s="7"/>
      <c r="G767" s="7"/>
      <c r="H767" s="120"/>
      <c r="I767" s="120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 t="e">
        <f t="shared" si="20"/>
        <v>#REF!</v>
      </c>
      <c r="E768" s="18"/>
      <c r="F768" s="7"/>
      <c r="G768" s="7"/>
      <c r="H768" s="120"/>
      <c r="I768" s="120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 t="e">
        <f t="shared" si="20"/>
        <v>#REF!</v>
      </c>
      <c r="E769" s="18"/>
      <c r="F769" s="7"/>
      <c r="G769" s="7"/>
      <c r="H769" s="120"/>
      <c r="I769" s="120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 t="e">
        <f t="shared" si="20"/>
        <v>#REF!</v>
      </c>
      <c r="E770" s="18"/>
      <c r="F770" s="7"/>
      <c r="G770" s="7"/>
      <c r="H770" s="120"/>
      <c r="I770" s="120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 t="e">
        <f t="shared" si="20"/>
        <v>#REF!</v>
      </c>
      <c r="E771" s="18"/>
      <c r="F771" s="7"/>
      <c r="G771" s="7"/>
      <c r="H771" s="120"/>
      <c r="I771" s="120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 t="e">
        <f t="shared" si="20"/>
        <v>#REF!</v>
      </c>
      <c r="E772" s="18"/>
      <c r="F772" s="7"/>
      <c r="G772" s="7"/>
      <c r="H772" s="120"/>
      <c r="I772" s="120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 t="e">
        <f t="shared" si="20"/>
        <v>#REF!</v>
      </c>
      <c r="E773" s="18"/>
      <c r="F773" s="7"/>
      <c r="G773" s="7"/>
      <c r="H773" s="120"/>
      <c r="I773" s="120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 t="e">
        <f t="shared" si="20"/>
        <v>#REF!</v>
      </c>
      <c r="E774" s="18"/>
      <c r="F774" s="7"/>
      <c r="G774" s="7"/>
      <c r="H774" s="120"/>
      <c r="I774" s="120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 t="e">
        <f t="shared" ref="D775:D777" si="21">D774+B775-C775</f>
        <v>#REF!</v>
      </c>
      <c r="E775" s="18"/>
      <c r="F775" s="7"/>
      <c r="G775" s="7"/>
      <c r="H775" s="120"/>
      <c r="I775" s="120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 t="e">
        <f t="shared" si="21"/>
        <v>#REF!</v>
      </c>
      <c r="E776" s="18"/>
      <c r="F776" s="7"/>
      <c r="G776" s="7"/>
      <c r="H776" s="120"/>
      <c r="I776" s="120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 t="e">
        <f t="shared" si="21"/>
        <v>#REF!</v>
      </c>
      <c r="E777" s="18"/>
      <c r="F777" s="7"/>
      <c r="G777" s="7"/>
      <c r="H777" s="120"/>
      <c r="I777" s="120"/>
      <c r="J777" s="7"/>
      <c r="K777" s="7"/>
      <c r="L777" s="7"/>
    </row>
    <row r="778" spans="1:12" s="9" customFormat="1" ht="19.5" thickBot="1" x14ac:dyDescent="0.35">
      <c r="A778" s="19"/>
      <c r="B778" s="17"/>
      <c r="C778" s="17"/>
      <c r="D778" s="17" t="e">
        <f>D777+B778-C778</f>
        <v>#REF!</v>
      </c>
      <c r="E778" s="18"/>
      <c r="F778" s="7"/>
      <c r="G778" s="7"/>
      <c r="H778" s="120"/>
      <c r="I778" s="120"/>
      <c r="J778" s="7"/>
      <c r="K778" s="7"/>
      <c r="L778" s="7"/>
    </row>
    <row r="779" spans="1:12" ht="30" thickTop="1" thickBot="1" x14ac:dyDescent="0.5">
      <c r="A779" s="29" t="s">
        <v>9</v>
      </c>
      <c r="B779" s="30">
        <f>SUM(B6:B778)</f>
        <v>0</v>
      </c>
      <c r="C779" s="30">
        <f>SUM(C6:C778)</f>
        <v>0</v>
      </c>
      <c r="D779" s="30">
        <f>B779-C779</f>
        <v>0</v>
      </c>
      <c r="E779" s="31" t="s">
        <v>10</v>
      </c>
      <c r="F779" s="1"/>
      <c r="G779" s="1"/>
      <c r="H779" s="121"/>
      <c r="I779" s="121"/>
      <c r="J779" s="1"/>
      <c r="K779" s="1"/>
      <c r="L779" s="1"/>
    </row>
    <row r="780" spans="1:12" ht="29.25" thickBot="1" x14ac:dyDescent="0.5">
      <c r="A780" s="32" t="s">
        <v>7</v>
      </c>
      <c r="B780" s="33">
        <f>B779-C779</f>
        <v>0</v>
      </c>
      <c r="C780" s="204"/>
      <c r="D780" s="205"/>
      <c r="E780" s="206"/>
      <c r="F780" s="1"/>
      <c r="G780" s="1"/>
      <c r="H780" s="121"/>
      <c r="I780" s="121"/>
      <c r="J780" s="1"/>
      <c r="K780" s="1"/>
      <c r="L780" s="1"/>
    </row>
    <row r="781" spans="1:12" x14ac:dyDescent="0.45">
      <c r="J781" s="38">
        <f>H582</f>
        <v>0</v>
      </c>
      <c r="K781" s="2" t="s">
        <v>7</v>
      </c>
    </row>
  </sheetData>
  <mergeCells count="7">
    <mergeCell ref="C780:E780"/>
    <mergeCell ref="A1:E1"/>
    <mergeCell ref="G1:K1"/>
    <mergeCell ref="A2:C2"/>
    <mergeCell ref="D2:E2"/>
    <mergeCell ref="G2:I2"/>
    <mergeCell ref="I582:K582"/>
  </mergeCells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DB05-AD5C-4BE1-A69E-32C2538C5AF1}">
  <sheetPr>
    <tabColor theme="7" tint="0.39997558519241921"/>
  </sheetPr>
  <dimension ref="A1:S781"/>
  <sheetViews>
    <sheetView showGridLines="0" rightToLeft="1" topLeftCell="F1" zoomScaleNormal="100" workbookViewId="0">
      <pane ySplit="5" topLeftCell="A6" activePane="bottomLeft" state="frozen"/>
      <selection activeCell="F1" sqref="F1"/>
      <selection pane="bottomLeft" activeCell="K9" sqref="K9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6.140625" style="46" customWidth="1"/>
    <col min="9" max="9" width="15.5703125" style="46" bestFit="1" customWidth="1"/>
    <col min="10" max="10" width="15.710937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تشغيلية</v>
      </c>
      <c r="E2" s="211"/>
      <c r="F2" s="1"/>
      <c r="G2" s="212" t="s">
        <v>1</v>
      </c>
      <c r="H2" s="212"/>
      <c r="I2" s="212"/>
      <c r="J2" s="3" t="s">
        <v>92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33</v>
      </c>
      <c r="I5" s="115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>
        <v>46287</v>
      </c>
      <c r="H6" s="15">
        <v>381</v>
      </c>
      <c r="I6" s="15"/>
      <c r="J6" s="34">
        <f>H6-I6</f>
        <v>381</v>
      </c>
      <c r="K6" s="18" t="s">
        <v>925</v>
      </c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/>
      <c r="H7" s="17"/>
      <c r="I7" s="17"/>
      <c r="J7" s="35">
        <f>J6+H7-I7</f>
        <v>381</v>
      </c>
      <c r="K7" s="20"/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17"/>
      <c r="I8" s="17"/>
      <c r="J8" s="35">
        <f t="shared" ref="J8:J71" si="1">J7+H8-I8</f>
        <v>381</v>
      </c>
      <c r="K8" s="20"/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17"/>
      <c r="I9" s="17"/>
      <c r="J9" s="35">
        <f t="shared" si="1"/>
        <v>381</v>
      </c>
      <c r="K9" s="20"/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/>
      <c r="H10" s="17"/>
      <c r="I10" s="17"/>
      <c r="J10" s="35">
        <f t="shared" si="1"/>
        <v>381</v>
      </c>
      <c r="K10" s="113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17"/>
      <c r="I11" s="17"/>
      <c r="J11" s="35">
        <f t="shared" si="1"/>
        <v>381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17"/>
      <c r="I12" s="17"/>
      <c r="J12" s="35">
        <f t="shared" si="1"/>
        <v>381</v>
      </c>
      <c r="K12" s="18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17"/>
      <c r="I13" s="17"/>
      <c r="J13" s="35">
        <f t="shared" si="1"/>
        <v>381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17"/>
      <c r="I14" s="17"/>
      <c r="J14" s="35">
        <f t="shared" si="1"/>
        <v>381</v>
      </c>
      <c r="K14" s="20"/>
      <c r="L14" s="7"/>
    </row>
    <row r="15" spans="1:12" s="9" customFormat="1" ht="18.75" x14ac:dyDescent="0.3">
      <c r="A15" s="19"/>
      <c r="B15" s="17"/>
      <c r="C15" s="17"/>
      <c r="D15" s="17"/>
      <c r="E15" s="18"/>
      <c r="F15" s="7"/>
      <c r="G15" s="19"/>
      <c r="H15" s="17"/>
      <c r="I15" s="17"/>
      <c r="J15" s="35">
        <f t="shared" si="1"/>
        <v>381</v>
      </c>
      <c r="K15" s="20"/>
      <c r="L15" s="7"/>
    </row>
    <row r="16" spans="1:12" s="9" customFormat="1" ht="18.75" x14ac:dyDescent="0.3">
      <c r="A16" s="19"/>
      <c r="B16" s="17"/>
      <c r="C16" s="17"/>
      <c r="D16" s="17"/>
      <c r="E16" s="18"/>
      <c r="F16" s="7"/>
      <c r="G16" s="19"/>
      <c r="H16" s="17"/>
      <c r="I16" s="17"/>
      <c r="J16" s="35">
        <f t="shared" si="1"/>
        <v>381</v>
      </c>
      <c r="K16" s="20"/>
      <c r="L16" s="7"/>
    </row>
    <row r="17" spans="1:19" s="9" customFormat="1" ht="18.75" x14ac:dyDescent="0.3">
      <c r="A17" s="19"/>
      <c r="B17" s="17"/>
      <c r="C17" s="17"/>
      <c r="D17" s="17">
        <f>D14+B17-C17</f>
        <v>0</v>
      </c>
      <c r="E17" s="18"/>
      <c r="F17" s="7"/>
      <c r="G17" s="19"/>
      <c r="H17" s="17"/>
      <c r="I17" s="17"/>
      <c r="J17" s="35">
        <f t="shared" si="1"/>
        <v>381</v>
      </c>
      <c r="K17" s="20"/>
      <c r="L17" s="7"/>
    </row>
    <row r="18" spans="1:19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17"/>
      <c r="I18" s="17"/>
      <c r="J18" s="35">
        <f t="shared" si="1"/>
        <v>381</v>
      </c>
      <c r="K18" s="20"/>
      <c r="L18" s="7"/>
      <c r="S18" s="133"/>
    </row>
    <row r="19" spans="1:19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17"/>
      <c r="I19" s="17"/>
      <c r="J19" s="35">
        <f t="shared" si="1"/>
        <v>381</v>
      </c>
      <c r="K19" s="20"/>
      <c r="L19" s="7"/>
      <c r="S19" s="133"/>
    </row>
    <row r="20" spans="1:19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17"/>
      <c r="I20" s="17"/>
      <c r="J20" s="35">
        <f t="shared" si="1"/>
        <v>381</v>
      </c>
      <c r="K20" s="20"/>
      <c r="L20" s="7"/>
      <c r="S20" s="133"/>
    </row>
    <row r="21" spans="1:19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17"/>
      <c r="I21" s="17"/>
      <c r="J21" s="35">
        <f t="shared" si="1"/>
        <v>381</v>
      </c>
      <c r="K21" s="20"/>
      <c r="L21" s="7"/>
      <c r="S21" s="133"/>
    </row>
    <row r="22" spans="1:19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17"/>
      <c r="I22" s="17"/>
      <c r="J22" s="35">
        <f t="shared" si="1"/>
        <v>381</v>
      </c>
      <c r="K22" s="20"/>
      <c r="L22" s="7"/>
    </row>
    <row r="23" spans="1:19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17"/>
      <c r="I23" s="17"/>
      <c r="J23" s="35">
        <f t="shared" si="1"/>
        <v>381</v>
      </c>
      <c r="K23" s="20"/>
      <c r="L23" s="7"/>
    </row>
    <row r="24" spans="1:19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17"/>
      <c r="I24" s="17"/>
      <c r="J24" s="35">
        <f t="shared" si="1"/>
        <v>381</v>
      </c>
      <c r="K24" s="20"/>
      <c r="L24" s="7"/>
    </row>
    <row r="25" spans="1:19" s="9" customFormat="1" ht="18.75" x14ac:dyDescent="0.3">
      <c r="A25" s="19"/>
      <c r="B25" s="17"/>
      <c r="C25" s="17"/>
      <c r="D25" s="17"/>
      <c r="E25" s="18"/>
      <c r="F25" s="7"/>
      <c r="G25" s="19"/>
      <c r="H25" s="17"/>
      <c r="I25" s="17"/>
      <c r="J25" s="35">
        <f t="shared" si="1"/>
        <v>381</v>
      </c>
      <c r="K25" s="20"/>
      <c r="L25" s="7"/>
    </row>
    <row r="26" spans="1:19" s="9" customFormat="1" ht="18.75" x14ac:dyDescent="0.3">
      <c r="A26" s="19"/>
      <c r="B26" s="17"/>
      <c r="C26" s="17"/>
      <c r="D26" s="17">
        <f>D24+B26-C26</f>
        <v>0</v>
      </c>
      <c r="E26" s="18"/>
      <c r="F26" s="7"/>
      <c r="G26" s="19"/>
      <c r="H26" s="17"/>
      <c r="I26" s="17"/>
      <c r="J26" s="35">
        <f t="shared" si="1"/>
        <v>381</v>
      </c>
      <c r="K26" s="20"/>
      <c r="L26" s="7"/>
    </row>
    <row r="27" spans="1:19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17"/>
      <c r="I27" s="17"/>
      <c r="J27" s="35">
        <f t="shared" si="1"/>
        <v>381</v>
      </c>
      <c r="K27" s="20"/>
      <c r="L27" s="7"/>
    </row>
    <row r="28" spans="1:19" s="9" customFormat="1" ht="18.75" x14ac:dyDescent="0.3">
      <c r="A28" s="19"/>
      <c r="B28" s="17"/>
      <c r="C28" s="17"/>
      <c r="D28" s="17"/>
      <c r="E28" s="18"/>
      <c r="F28" s="7"/>
      <c r="G28" s="19"/>
      <c r="H28" s="17"/>
      <c r="I28" s="17"/>
      <c r="J28" s="35">
        <f t="shared" si="1"/>
        <v>381</v>
      </c>
      <c r="K28" s="20"/>
      <c r="L28" s="7"/>
    </row>
    <row r="29" spans="1:19" s="9" customFormat="1" ht="18.75" x14ac:dyDescent="0.3">
      <c r="A29" s="19"/>
      <c r="B29" s="17"/>
      <c r="C29" s="17"/>
      <c r="D29" s="17">
        <f>D27+B29-C29</f>
        <v>0</v>
      </c>
      <c r="E29" s="18"/>
      <c r="F29" s="7"/>
      <c r="G29" s="19"/>
      <c r="H29" s="17"/>
      <c r="I29" s="17"/>
      <c r="J29" s="35">
        <f t="shared" si="1"/>
        <v>381</v>
      </c>
      <c r="K29" s="20"/>
      <c r="L29" s="7"/>
    </row>
    <row r="30" spans="1:19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17"/>
      <c r="I30" s="17"/>
      <c r="J30" s="35">
        <f t="shared" si="1"/>
        <v>381</v>
      </c>
      <c r="K30" s="20"/>
      <c r="L30" s="7"/>
    </row>
    <row r="31" spans="1:19" s="9" customFormat="1" ht="18.75" x14ac:dyDescent="0.3">
      <c r="A31" s="19"/>
      <c r="B31" s="17"/>
      <c r="C31" s="17"/>
      <c r="D31" s="17"/>
      <c r="E31" s="18"/>
      <c r="F31" s="7"/>
      <c r="G31" s="19"/>
      <c r="H31" s="17"/>
      <c r="I31" s="17"/>
      <c r="J31" s="35">
        <f t="shared" si="1"/>
        <v>381</v>
      </c>
      <c r="K31" s="20"/>
      <c r="L31" s="7"/>
    </row>
    <row r="32" spans="1:19" s="9" customFormat="1" ht="18.75" x14ac:dyDescent="0.3">
      <c r="A32" s="19"/>
      <c r="B32" s="17"/>
      <c r="C32" s="17"/>
      <c r="D32" s="17">
        <f>D30+B32-C32</f>
        <v>0</v>
      </c>
      <c r="E32" s="18"/>
      <c r="F32" s="7"/>
      <c r="G32" s="19"/>
      <c r="H32" s="17"/>
      <c r="I32" s="17"/>
      <c r="J32" s="35">
        <f t="shared" si="1"/>
        <v>381</v>
      </c>
      <c r="K32" s="20"/>
      <c r="L32" s="7"/>
    </row>
    <row r="33" spans="1:12" s="9" customFormat="1" ht="18.75" x14ac:dyDescent="0.3">
      <c r="A33" s="19"/>
      <c r="B33" s="17"/>
      <c r="C33" s="17"/>
      <c r="D33" s="17"/>
      <c r="E33" s="18"/>
      <c r="F33" s="7"/>
      <c r="G33" s="19"/>
      <c r="H33" s="17"/>
      <c r="I33" s="17"/>
      <c r="J33" s="35">
        <f t="shared" si="1"/>
        <v>381</v>
      </c>
      <c r="K33" s="20"/>
      <c r="L33" s="7"/>
    </row>
    <row r="34" spans="1:12" s="9" customFormat="1" ht="18.75" x14ac:dyDescent="0.3">
      <c r="A34" s="19"/>
      <c r="B34" s="17"/>
      <c r="C34" s="17"/>
      <c r="D34" s="17">
        <f>D32+B34-C34</f>
        <v>0</v>
      </c>
      <c r="E34" s="18"/>
      <c r="F34" s="7"/>
      <c r="G34" s="19"/>
      <c r="H34" s="17"/>
      <c r="I34" s="17"/>
      <c r="J34" s="35">
        <f t="shared" si="1"/>
        <v>381</v>
      </c>
      <c r="K34" s="20"/>
      <c r="L34" s="7"/>
    </row>
    <row r="35" spans="1:12" s="9" customFormat="1" ht="18.75" x14ac:dyDescent="0.3">
      <c r="A35" s="19"/>
      <c r="B35" s="17"/>
      <c r="C35" s="17"/>
      <c r="D35" s="17"/>
      <c r="E35" s="18"/>
      <c r="F35" s="7"/>
      <c r="G35" s="19"/>
      <c r="H35" s="17"/>
      <c r="I35" s="17"/>
      <c r="J35" s="35">
        <f t="shared" si="1"/>
        <v>381</v>
      </c>
      <c r="K35" s="20"/>
      <c r="L35" s="7"/>
    </row>
    <row r="36" spans="1:12" s="9" customFormat="1" ht="18.75" x14ac:dyDescent="0.3">
      <c r="A36" s="19"/>
      <c r="B36" s="17"/>
      <c r="C36" s="17"/>
      <c r="D36" s="17">
        <f>D34+B36-C36</f>
        <v>0</v>
      </c>
      <c r="E36" s="18"/>
      <c r="F36" s="7"/>
      <c r="G36" s="19"/>
      <c r="H36" s="17"/>
      <c r="I36" s="17"/>
      <c r="J36" s="35">
        <f t="shared" si="1"/>
        <v>381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17"/>
      <c r="I37" s="17"/>
      <c r="J37" s="35">
        <f t="shared" si="1"/>
        <v>381</v>
      </c>
      <c r="K37" s="20"/>
      <c r="L37" s="7"/>
    </row>
    <row r="38" spans="1:12" s="9" customFormat="1" ht="18.75" x14ac:dyDescent="0.3">
      <c r="A38" s="19"/>
      <c r="B38" s="17"/>
      <c r="C38" s="17"/>
      <c r="D38" s="17"/>
      <c r="E38" s="18"/>
      <c r="F38" s="7"/>
      <c r="G38" s="19"/>
      <c r="H38" s="17"/>
      <c r="I38" s="17"/>
      <c r="J38" s="35">
        <f t="shared" si="1"/>
        <v>381</v>
      </c>
      <c r="K38" s="20"/>
      <c r="L38" s="7"/>
    </row>
    <row r="39" spans="1:12" s="9" customFormat="1" ht="18.75" x14ac:dyDescent="0.3">
      <c r="A39" s="19"/>
      <c r="B39" s="17"/>
      <c r="C39" s="17"/>
      <c r="D39" s="17"/>
      <c r="E39" s="18"/>
      <c r="F39" s="7"/>
      <c r="G39" s="19"/>
      <c r="H39" s="17"/>
      <c r="I39" s="17"/>
      <c r="J39" s="35">
        <f t="shared" si="1"/>
        <v>381</v>
      </c>
      <c r="K39" s="20"/>
      <c r="L39" s="7"/>
    </row>
    <row r="40" spans="1:12" s="9" customFormat="1" ht="18.75" x14ac:dyDescent="0.3">
      <c r="A40" s="19"/>
      <c r="B40" s="17"/>
      <c r="C40" s="17"/>
      <c r="D40" s="17">
        <f>D37+B40-C40</f>
        <v>0</v>
      </c>
      <c r="E40" s="18"/>
      <c r="F40" s="7"/>
      <c r="G40" s="19"/>
      <c r="H40" s="17"/>
      <c r="I40" s="17"/>
      <c r="J40" s="35">
        <f t="shared" si="1"/>
        <v>381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46234</v>
      </c>
      <c r="H41" s="17"/>
      <c r="I41" s="17"/>
      <c r="J41" s="35">
        <f t="shared" si="1"/>
        <v>381</v>
      </c>
      <c r="K41" s="20"/>
      <c r="L41" s="7"/>
    </row>
    <row r="42" spans="1:12" s="9" customFormat="1" ht="18.75" x14ac:dyDescent="0.3">
      <c r="A42" s="19"/>
      <c r="B42" s="17"/>
      <c r="C42" s="17"/>
      <c r="D42" s="17"/>
      <c r="E42" s="18"/>
      <c r="F42" s="7"/>
      <c r="G42" s="19">
        <v>46238</v>
      </c>
      <c r="H42" s="17"/>
      <c r="I42" s="17"/>
      <c r="J42" s="35">
        <f t="shared" si="1"/>
        <v>381</v>
      </c>
      <c r="K42" s="20"/>
      <c r="L42" s="7"/>
    </row>
    <row r="43" spans="1:12" s="9" customFormat="1" ht="18.75" x14ac:dyDescent="0.3">
      <c r="A43" s="19"/>
      <c r="B43" s="17"/>
      <c r="C43" s="17"/>
      <c r="D43" s="17">
        <f>D41+B43-C43</f>
        <v>0</v>
      </c>
      <c r="E43" s="18"/>
      <c r="F43" s="7"/>
      <c r="G43" s="19">
        <v>46245</v>
      </c>
      <c r="H43" s="17"/>
      <c r="I43" s="17"/>
      <c r="J43" s="35">
        <f t="shared" si="1"/>
        <v>381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46245</v>
      </c>
      <c r="H44" s="17"/>
      <c r="I44" s="17"/>
      <c r="J44" s="35">
        <f t="shared" si="1"/>
        <v>381</v>
      </c>
      <c r="K44" s="20"/>
      <c r="L44" s="7"/>
    </row>
    <row r="45" spans="1:12" s="9" customFormat="1" ht="18.75" x14ac:dyDescent="0.3">
      <c r="A45" s="19"/>
      <c r="B45" s="17"/>
      <c r="C45" s="17"/>
      <c r="D45" s="17"/>
      <c r="E45" s="18"/>
      <c r="F45" s="7"/>
      <c r="G45" s="19">
        <v>46246</v>
      </c>
      <c r="H45" s="17"/>
      <c r="I45" s="17"/>
      <c r="J45" s="35">
        <f t="shared" si="1"/>
        <v>381</v>
      </c>
      <c r="K45" s="20"/>
      <c r="L45" s="7"/>
    </row>
    <row r="46" spans="1:12" s="9" customFormat="1" ht="18.75" x14ac:dyDescent="0.3">
      <c r="A46" s="19"/>
      <c r="B46" s="17"/>
      <c r="C46" s="17"/>
      <c r="D46" s="17"/>
      <c r="E46" s="18"/>
      <c r="F46" s="7"/>
      <c r="G46" s="19">
        <v>46248</v>
      </c>
      <c r="H46" s="17"/>
      <c r="I46" s="17"/>
      <c r="J46" s="35">
        <f t="shared" si="1"/>
        <v>381</v>
      </c>
      <c r="K46" s="20"/>
      <c r="L46" s="7"/>
    </row>
    <row r="47" spans="1:12" s="9" customFormat="1" ht="18.75" x14ac:dyDescent="0.3">
      <c r="A47" s="19"/>
      <c r="B47" s="17"/>
      <c r="C47" s="17"/>
      <c r="D47" s="17">
        <f>D44+B47-C47</f>
        <v>0</v>
      </c>
      <c r="E47" s="18"/>
      <c r="F47" s="7"/>
      <c r="G47" s="19"/>
      <c r="H47" s="17"/>
      <c r="I47" s="17"/>
      <c r="J47" s="35">
        <f t="shared" si="1"/>
        <v>381</v>
      </c>
      <c r="K47" s="20"/>
      <c r="L47" s="7"/>
    </row>
    <row r="48" spans="1:12" s="9" customFormat="1" ht="18.75" x14ac:dyDescent="0.3">
      <c r="A48" s="19"/>
      <c r="B48" s="17"/>
      <c r="C48" s="17"/>
      <c r="D48" s="17" t="e">
        <f>#REF!+B48-C48</f>
        <v>#REF!</v>
      </c>
      <c r="E48" s="18"/>
      <c r="F48" s="7"/>
      <c r="G48" s="19"/>
      <c r="H48" s="17"/>
      <c r="I48" s="17"/>
      <c r="J48" s="35">
        <f t="shared" si="1"/>
        <v>381</v>
      </c>
      <c r="K48" s="18"/>
      <c r="L48" s="7"/>
    </row>
    <row r="49" spans="1:12" s="9" customFormat="1" ht="18.75" x14ac:dyDescent="0.3">
      <c r="A49" s="19"/>
      <c r="B49" s="17"/>
      <c r="C49" s="17"/>
      <c r="D49" s="17" t="e">
        <f t="shared" si="0"/>
        <v>#REF!</v>
      </c>
      <c r="E49" s="18"/>
      <c r="F49" s="7"/>
      <c r="G49" s="19"/>
      <c r="H49" s="17"/>
      <c r="I49" s="17"/>
      <c r="J49" s="35">
        <f t="shared" si="1"/>
        <v>381</v>
      </c>
      <c r="K49" s="18"/>
      <c r="L49" s="7"/>
    </row>
    <row r="50" spans="1:12" s="9" customFormat="1" ht="18.75" x14ac:dyDescent="0.3">
      <c r="A50" s="19"/>
      <c r="B50" s="17"/>
      <c r="C50" s="17"/>
      <c r="D50" s="17" t="e">
        <f t="shared" si="0"/>
        <v>#REF!</v>
      </c>
      <c r="E50" s="18"/>
      <c r="F50" s="7"/>
      <c r="G50" s="19"/>
      <c r="H50" s="17"/>
      <c r="I50" s="17"/>
      <c r="J50" s="35">
        <f t="shared" si="1"/>
        <v>381</v>
      </c>
      <c r="K50" s="20"/>
      <c r="L50" s="7"/>
    </row>
    <row r="51" spans="1:12" s="9" customFormat="1" ht="18.75" x14ac:dyDescent="0.3">
      <c r="A51" s="19"/>
      <c r="B51" s="17"/>
      <c r="C51" s="17"/>
      <c r="D51" s="17" t="e">
        <f t="shared" si="0"/>
        <v>#REF!</v>
      </c>
      <c r="E51" s="18"/>
      <c r="F51" s="7"/>
      <c r="G51" s="19"/>
      <c r="H51" s="17"/>
      <c r="I51" s="17"/>
      <c r="J51" s="35">
        <f t="shared" si="1"/>
        <v>381</v>
      </c>
      <c r="K51" s="18"/>
      <c r="L51" s="7"/>
    </row>
    <row r="52" spans="1:12" s="9" customFormat="1" ht="18.75" x14ac:dyDescent="0.3">
      <c r="A52" s="19"/>
      <c r="B52" s="17"/>
      <c r="C52" s="17"/>
      <c r="D52" s="17" t="e">
        <f t="shared" si="0"/>
        <v>#REF!</v>
      </c>
      <c r="E52" s="18"/>
      <c r="F52" s="7"/>
      <c r="G52" s="19"/>
      <c r="H52" s="17"/>
      <c r="I52" s="17"/>
      <c r="J52" s="35">
        <f t="shared" si="1"/>
        <v>381</v>
      </c>
      <c r="K52" s="18"/>
      <c r="L52" s="7"/>
    </row>
    <row r="53" spans="1:12" s="9" customFormat="1" ht="18.75" x14ac:dyDescent="0.3">
      <c r="A53" s="19"/>
      <c r="B53" s="17"/>
      <c r="C53" s="17"/>
      <c r="D53" s="17" t="e">
        <f t="shared" si="0"/>
        <v>#REF!</v>
      </c>
      <c r="E53" s="18"/>
      <c r="F53" s="7"/>
      <c r="G53" s="19"/>
      <c r="H53" s="17"/>
      <c r="I53" s="17"/>
      <c r="J53" s="35">
        <f t="shared" si="1"/>
        <v>381</v>
      </c>
      <c r="K53" s="18"/>
      <c r="L53" s="7"/>
    </row>
    <row r="54" spans="1:12" s="9" customFormat="1" ht="18.75" x14ac:dyDescent="0.3">
      <c r="A54" s="19"/>
      <c r="B54" s="17"/>
      <c r="C54" s="17"/>
      <c r="D54" s="17"/>
      <c r="E54" s="18"/>
      <c r="F54" s="7"/>
      <c r="G54" s="19"/>
      <c r="H54" s="17"/>
      <c r="I54" s="17"/>
      <c r="J54" s="35">
        <f t="shared" si="1"/>
        <v>381</v>
      </c>
      <c r="K54" s="18"/>
      <c r="L54" s="7"/>
    </row>
    <row r="55" spans="1:12" s="9" customFormat="1" ht="18.75" x14ac:dyDescent="0.3">
      <c r="A55" s="19"/>
      <c r="B55" s="17"/>
      <c r="C55" s="17"/>
      <c r="D55" s="17" t="e">
        <f>D53+B55-C55</f>
        <v>#REF!</v>
      </c>
      <c r="E55" s="18"/>
      <c r="F55" s="7"/>
      <c r="G55" s="19"/>
      <c r="H55" s="17"/>
      <c r="I55" s="17"/>
      <c r="J55" s="35">
        <f t="shared" si="1"/>
        <v>381</v>
      </c>
      <c r="K55" s="20"/>
      <c r="L55" s="7"/>
    </row>
    <row r="56" spans="1:12" s="9" customFormat="1" ht="18.75" x14ac:dyDescent="0.3">
      <c r="A56" s="19"/>
      <c r="B56" s="17"/>
      <c r="C56" s="17"/>
      <c r="D56" s="17" t="e">
        <f t="shared" si="0"/>
        <v>#REF!</v>
      </c>
      <c r="E56" s="18"/>
      <c r="F56" s="7"/>
      <c r="G56" s="19"/>
      <c r="H56" s="17"/>
      <c r="I56" s="17"/>
      <c r="J56" s="35">
        <f t="shared" si="1"/>
        <v>381</v>
      </c>
      <c r="K56" s="20"/>
      <c r="L56" s="7"/>
    </row>
    <row r="57" spans="1:12" s="9" customFormat="1" ht="18.75" x14ac:dyDescent="0.3">
      <c r="A57" s="19"/>
      <c r="B57" s="17"/>
      <c r="C57" s="17"/>
      <c r="D57" s="17"/>
      <c r="E57" s="18"/>
      <c r="F57" s="7"/>
      <c r="G57" s="19"/>
      <c r="H57" s="17"/>
      <c r="I57" s="17"/>
      <c r="J57" s="35">
        <f t="shared" si="1"/>
        <v>381</v>
      </c>
      <c r="K57" s="20"/>
      <c r="L57" s="7"/>
    </row>
    <row r="58" spans="1:12" s="9" customFormat="1" ht="18.75" x14ac:dyDescent="0.3">
      <c r="A58" s="19"/>
      <c r="B58" s="17"/>
      <c r="C58" s="17"/>
      <c r="D58" s="17" t="e">
        <f>D56+B58-C58</f>
        <v>#REF!</v>
      </c>
      <c r="E58" s="18"/>
      <c r="F58" s="7"/>
      <c r="G58" s="19"/>
      <c r="H58" s="17"/>
      <c r="I58" s="17"/>
      <c r="J58" s="35">
        <f t="shared" si="1"/>
        <v>381</v>
      </c>
      <c r="K58" s="20"/>
      <c r="L58" s="7"/>
    </row>
    <row r="59" spans="1:12" s="9" customFormat="1" ht="18.75" x14ac:dyDescent="0.3">
      <c r="A59" s="19"/>
      <c r="B59" s="17"/>
      <c r="C59" s="17"/>
      <c r="D59" s="17" t="e">
        <f t="shared" si="0"/>
        <v>#REF!</v>
      </c>
      <c r="E59" s="18"/>
      <c r="F59" s="7"/>
      <c r="G59" s="19"/>
      <c r="H59" s="17"/>
      <c r="I59" s="17"/>
      <c r="J59" s="35">
        <f t="shared" si="1"/>
        <v>381</v>
      </c>
      <c r="K59" s="20"/>
      <c r="L59" s="7"/>
    </row>
    <row r="60" spans="1:12" s="9" customFormat="1" ht="18.75" x14ac:dyDescent="0.3">
      <c r="A60" s="19"/>
      <c r="B60" s="17"/>
      <c r="C60" s="17"/>
      <c r="D60" s="17" t="e">
        <f t="shared" si="0"/>
        <v>#REF!</v>
      </c>
      <c r="E60" s="18"/>
      <c r="F60" s="7"/>
      <c r="G60" s="19"/>
      <c r="H60" s="17"/>
      <c r="I60" s="17"/>
      <c r="J60" s="35">
        <f t="shared" si="1"/>
        <v>381</v>
      </c>
      <c r="K60" s="20"/>
      <c r="L60" s="7"/>
    </row>
    <row r="61" spans="1:12" s="9" customFormat="1" ht="18.75" x14ac:dyDescent="0.3">
      <c r="A61" s="19"/>
      <c r="B61" s="17"/>
      <c r="C61" s="17"/>
      <c r="D61" s="17" t="e">
        <f t="shared" si="0"/>
        <v>#REF!</v>
      </c>
      <c r="E61" s="18"/>
      <c r="F61" s="7"/>
      <c r="G61" s="19"/>
      <c r="H61" s="17"/>
      <c r="I61" s="17"/>
      <c r="J61" s="35">
        <f t="shared" si="1"/>
        <v>381</v>
      </c>
      <c r="K61" s="20"/>
      <c r="L61" s="7"/>
    </row>
    <row r="62" spans="1:12" s="9" customFormat="1" ht="18.75" x14ac:dyDescent="0.3">
      <c r="A62" s="19"/>
      <c r="B62" s="17"/>
      <c r="C62" s="17"/>
      <c r="D62" s="17" t="e">
        <f t="shared" si="0"/>
        <v>#REF!</v>
      </c>
      <c r="E62" s="18"/>
      <c r="F62" s="7"/>
      <c r="G62" s="19"/>
      <c r="H62" s="17"/>
      <c r="I62" s="17"/>
      <c r="J62" s="35">
        <f t="shared" si="1"/>
        <v>381</v>
      </c>
      <c r="K62" s="20"/>
      <c r="L62" s="7"/>
    </row>
    <row r="63" spans="1:12" s="9" customFormat="1" ht="18.75" x14ac:dyDescent="0.3">
      <c r="A63" s="19"/>
      <c r="B63" s="17"/>
      <c r="C63" s="17"/>
      <c r="D63" s="17" t="e">
        <f t="shared" si="0"/>
        <v>#REF!</v>
      </c>
      <c r="E63" s="18"/>
      <c r="F63" s="7"/>
      <c r="G63" s="19"/>
      <c r="H63" s="17"/>
      <c r="I63" s="17"/>
      <c r="J63" s="35">
        <f t="shared" si="1"/>
        <v>381</v>
      </c>
      <c r="K63" s="20"/>
      <c r="L63" s="7"/>
    </row>
    <row r="64" spans="1:12" s="9" customFormat="1" ht="18.75" x14ac:dyDescent="0.3">
      <c r="A64" s="19"/>
      <c r="B64" s="17"/>
      <c r="C64" s="17"/>
      <c r="D64" s="17" t="e">
        <f t="shared" si="0"/>
        <v>#REF!</v>
      </c>
      <c r="E64" s="18"/>
      <c r="F64" s="7"/>
      <c r="G64" s="19"/>
      <c r="H64" s="17"/>
      <c r="I64" s="17"/>
      <c r="J64" s="35">
        <f t="shared" si="1"/>
        <v>381</v>
      </c>
      <c r="K64" s="20"/>
      <c r="L64" s="7"/>
    </row>
    <row r="65" spans="1:12" s="9" customFormat="1" ht="18.75" x14ac:dyDescent="0.3">
      <c r="A65" s="19"/>
      <c r="B65" s="17"/>
      <c r="C65" s="17"/>
      <c r="D65" s="17" t="e">
        <f t="shared" si="0"/>
        <v>#REF!</v>
      </c>
      <c r="E65" s="18"/>
      <c r="F65" s="7"/>
      <c r="G65" s="19"/>
      <c r="H65" s="17"/>
      <c r="I65" s="17"/>
      <c r="J65" s="35">
        <f t="shared" si="1"/>
        <v>381</v>
      </c>
      <c r="K65" s="20"/>
      <c r="L65" s="7"/>
    </row>
    <row r="66" spans="1:12" s="9" customFormat="1" ht="18.75" x14ac:dyDescent="0.3">
      <c r="A66" s="19"/>
      <c r="B66" s="17"/>
      <c r="C66" s="17"/>
      <c r="D66" s="17" t="e">
        <f t="shared" si="0"/>
        <v>#REF!</v>
      </c>
      <c r="E66" s="18"/>
      <c r="F66" s="7"/>
      <c r="G66" s="19"/>
      <c r="H66" s="17"/>
      <c r="I66" s="17"/>
      <c r="J66" s="35">
        <f t="shared" si="1"/>
        <v>381</v>
      </c>
      <c r="K66" s="20"/>
      <c r="L66" s="7"/>
    </row>
    <row r="67" spans="1:12" s="9" customFormat="1" ht="18.75" x14ac:dyDescent="0.3">
      <c r="A67" s="19"/>
      <c r="B67" s="17"/>
      <c r="C67" s="17"/>
      <c r="D67" s="17" t="e">
        <f t="shared" si="0"/>
        <v>#REF!</v>
      </c>
      <c r="E67" s="18"/>
      <c r="F67" s="7"/>
      <c r="G67" s="19"/>
      <c r="H67" s="17"/>
      <c r="I67" s="17"/>
      <c r="J67" s="35">
        <f t="shared" si="1"/>
        <v>381</v>
      </c>
      <c r="K67" s="20"/>
      <c r="L67" s="7"/>
    </row>
    <row r="68" spans="1:12" s="9" customFormat="1" ht="18.75" x14ac:dyDescent="0.3">
      <c r="A68" s="19"/>
      <c r="B68" s="17"/>
      <c r="C68" s="17"/>
      <c r="D68" s="17" t="e">
        <f t="shared" si="0"/>
        <v>#REF!</v>
      </c>
      <c r="E68" s="18"/>
      <c r="F68" s="7"/>
      <c r="G68" s="19"/>
      <c r="H68" s="17"/>
      <c r="I68" s="17"/>
      <c r="J68" s="35">
        <f t="shared" si="1"/>
        <v>381</v>
      </c>
      <c r="K68" s="20"/>
      <c r="L68" s="7"/>
    </row>
    <row r="69" spans="1:12" s="9" customFormat="1" ht="18.75" x14ac:dyDescent="0.3">
      <c r="A69" s="19"/>
      <c r="B69" s="17"/>
      <c r="C69" s="17"/>
      <c r="D69" s="17" t="e">
        <f t="shared" si="0"/>
        <v>#REF!</v>
      </c>
      <c r="E69" s="18"/>
      <c r="F69" s="7"/>
      <c r="G69" s="19"/>
      <c r="H69" s="17"/>
      <c r="I69" s="17"/>
      <c r="J69" s="35">
        <f t="shared" si="1"/>
        <v>381</v>
      </c>
      <c r="K69" s="20"/>
      <c r="L69" s="7"/>
    </row>
    <row r="70" spans="1:12" s="9" customFormat="1" ht="18.75" x14ac:dyDescent="0.3">
      <c r="A70" s="19"/>
      <c r="B70" s="17"/>
      <c r="C70" s="17"/>
      <c r="D70" s="17" t="e">
        <f t="shared" si="0"/>
        <v>#REF!</v>
      </c>
      <c r="E70" s="18"/>
      <c r="F70" s="7"/>
      <c r="G70" s="19"/>
      <c r="H70" s="17"/>
      <c r="I70" s="17"/>
      <c r="J70" s="35">
        <f t="shared" si="1"/>
        <v>381</v>
      </c>
      <c r="K70" s="20"/>
      <c r="L70" s="7"/>
    </row>
    <row r="71" spans="1:12" s="9" customFormat="1" ht="18.75" x14ac:dyDescent="0.3">
      <c r="A71" s="19"/>
      <c r="B71" s="17"/>
      <c r="C71" s="17"/>
      <c r="D71" s="17" t="e">
        <f t="shared" ref="D71:D134" si="2">D70+B71-C71</f>
        <v>#REF!</v>
      </c>
      <c r="E71" s="18"/>
      <c r="F71" s="7"/>
      <c r="G71" s="19"/>
      <c r="H71" s="17"/>
      <c r="I71" s="17"/>
      <c r="J71" s="35">
        <f t="shared" si="1"/>
        <v>381</v>
      </c>
      <c r="K71" s="20"/>
      <c r="L71" s="7"/>
    </row>
    <row r="72" spans="1:12" s="9" customFormat="1" ht="18.75" x14ac:dyDescent="0.3">
      <c r="A72" s="19"/>
      <c r="B72" s="17"/>
      <c r="C72" s="17"/>
      <c r="D72" s="17" t="e">
        <f t="shared" si="2"/>
        <v>#REF!</v>
      </c>
      <c r="E72" s="18"/>
      <c r="F72" s="7"/>
      <c r="G72" s="19"/>
      <c r="H72" s="17"/>
      <c r="I72" s="17"/>
      <c r="J72" s="35">
        <f t="shared" ref="J72:J135" si="3">J71+H72-I72</f>
        <v>381</v>
      </c>
      <c r="K72" s="20"/>
      <c r="L72" s="7"/>
    </row>
    <row r="73" spans="1:12" s="9" customFormat="1" ht="18.75" x14ac:dyDescent="0.3">
      <c r="A73" s="19"/>
      <c r="B73" s="17"/>
      <c r="C73" s="17"/>
      <c r="D73" s="17" t="e">
        <f t="shared" si="2"/>
        <v>#REF!</v>
      </c>
      <c r="E73" s="18"/>
      <c r="F73" s="7"/>
      <c r="G73" s="19"/>
      <c r="H73" s="17"/>
      <c r="I73" s="17"/>
      <c r="J73" s="35">
        <f t="shared" si="3"/>
        <v>381</v>
      </c>
      <c r="K73" s="20"/>
      <c r="L73" s="7"/>
    </row>
    <row r="74" spans="1:12" s="9" customFormat="1" ht="18.75" x14ac:dyDescent="0.3">
      <c r="A74" s="19"/>
      <c r="B74" s="17"/>
      <c r="C74" s="17"/>
      <c r="D74" s="17" t="e">
        <f t="shared" si="2"/>
        <v>#REF!</v>
      </c>
      <c r="E74" s="18"/>
      <c r="F74" s="7"/>
      <c r="G74" s="19"/>
      <c r="H74" s="17"/>
      <c r="I74" s="17"/>
      <c r="J74" s="35">
        <f t="shared" si="3"/>
        <v>381</v>
      </c>
      <c r="K74" s="20"/>
      <c r="L74" s="7"/>
    </row>
    <row r="75" spans="1:12" s="9" customFormat="1" ht="18.75" x14ac:dyDescent="0.3">
      <c r="A75" s="19"/>
      <c r="B75" s="17"/>
      <c r="C75" s="17"/>
      <c r="D75" s="17" t="e">
        <f t="shared" si="2"/>
        <v>#REF!</v>
      </c>
      <c r="E75" s="18"/>
      <c r="F75" s="7"/>
      <c r="G75" s="19"/>
      <c r="H75" s="17"/>
      <c r="I75" s="17"/>
      <c r="J75" s="35">
        <f t="shared" si="3"/>
        <v>381</v>
      </c>
      <c r="K75" s="20"/>
      <c r="L75" s="7"/>
    </row>
    <row r="76" spans="1:12" s="9" customFormat="1" ht="18.75" x14ac:dyDescent="0.3">
      <c r="A76" s="19"/>
      <c r="B76" s="17"/>
      <c r="C76" s="17"/>
      <c r="D76" s="17" t="e">
        <f t="shared" si="2"/>
        <v>#REF!</v>
      </c>
      <c r="E76" s="18"/>
      <c r="F76" s="7"/>
      <c r="G76" s="19"/>
      <c r="H76" s="17"/>
      <c r="I76" s="17"/>
      <c r="J76" s="35">
        <f t="shared" si="3"/>
        <v>381</v>
      </c>
      <c r="K76" s="20"/>
      <c r="L76" s="7"/>
    </row>
    <row r="77" spans="1:12" s="9" customFormat="1" ht="18.75" x14ac:dyDescent="0.3">
      <c r="A77" s="19"/>
      <c r="B77" s="17"/>
      <c r="C77" s="17"/>
      <c r="D77" s="17" t="e">
        <f t="shared" si="2"/>
        <v>#REF!</v>
      </c>
      <c r="E77" s="18"/>
      <c r="F77" s="7"/>
      <c r="G77" s="19"/>
      <c r="H77" s="17"/>
      <c r="I77" s="17"/>
      <c r="J77" s="35">
        <f t="shared" si="3"/>
        <v>381</v>
      </c>
      <c r="K77" s="20"/>
      <c r="L77" s="7"/>
    </row>
    <row r="78" spans="1:12" s="9" customFormat="1" ht="18.75" x14ac:dyDescent="0.3">
      <c r="A78" s="19"/>
      <c r="B78" s="17"/>
      <c r="C78" s="17"/>
      <c r="D78" s="17" t="e">
        <f t="shared" si="2"/>
        <v>#REF!</v>
      </c>
      <c r="E78" s="18"/>
      <c r="F78" s="7"/>
      <c r="G78" s="19"/>
      <c r="H78" s="17"/>
      <c r="I78" s="17"/>
      <c r="J78" s="35">
        <f t="shared" si="3"/>
        <v>381</v>
      </c>
      <c r="K78" s="20"/>
      <c r="L78" s="7"/>
    </row>
    <row r="79" spans="1:12" s="9" customFormat="1" ht="18.75" x14ac:dyDescent="0.3">
      <c r="A79" s="19"/>
      <c r="B79" s="17"/>
      <c r="C79" s="17"/>
      <c r="D79" s="17" t="e">
        <f t="shared" si="2"/>
        <v>#REF!</v>
      </c>
      <c r="E79" s="18"/>
      <c r="F79" s="7"/>
      <c r="G79" s="19"/>
      <c r="H79" s="17"/>
      <c r="I79" s="17"/>
      <c r="J79" s="35">
        <f t="shared" si="3"/>
        <v>381</v>
      </c>
      <c r="K79" s="20"/>
      <c r="L79" s="7"/>
    </row>
    <row r="80" spans="1:12" s="9" customFormat="1" ht="18.75" x14ac:dyDescent="0.3">
      <c r="A80" s="19"/>
      <c r="B80" s="17"/>
      <c r="C80" s="17"/>
      <c r="D80" s="17" t="e">
        <f t="shared" si="2"/>
        <v>#REF!</v>
      </c>
      <c r="E80" s="18"/>
      <c r="F80" s="7"/>
      <c r="G80" s="19"/>
      <c r="H80" s="17"/>
      <c r="I80" s="17"/>
      <c r="J80" s="35">
        <f t="shared" si="3"/>
        <v>381</v>
      </c>
      <c r="K80" s="20"/>
      <c r="L80" s="7"/>
    </row>
    <row r="81" spans="1:12" s="9" customFormat="1" ht="18.75" x14ac:dyDescent="0.3">
      <c r="A81" s="19"/>
      <c r="B81" s="17"/>
      <c r="C81" s="17"/>
      <c r="D81" s="17" t="e">
        <f t="shared" si="2"/>
        <v>#REF!</v>
      </c>
      <c r="E81" s="18"/>
      <c r="F81" s="7"/>
      <c r="G81" s="19"/>
      <c r="H81" s="17"/>
      <c r="I81" s="17"/>
      <c r="J81" s="35">
        <f t="shared" si="3"/>
        <v>381</v>
      </c>
      <c r="K81" s="20"/>
      <c r="L81" s="7"/>
    </row>
    <row r="82" spans="1:12" s="9" customFormat="1" ht="18.75" x14ac:dyDescent="0.3">
      <c r="A82" s="19"/>
      <c r="B82" s="17"/>
      <c r="C82" s="17"/>
      <c r="D82" s="17" t="e">
        <f t="shared" si="2"/>
        <v>#REF!</v>
      </c>
      <c r="E82" s="18"/>
      <c r="F82" s="7"/>
      <c r="G82" s="19"/>
      <c r="H82" s="17"/>
      <c r="I82" s="17"/>
      <c r="J82" s="35">
        <f t="shared" si="3"/>
        <v>381</v>
      </c>
      <c r="K82" s="20"/>
      <c r="L82" s="7"/>
    </row>
    <row r="83" spans="1:12" s="9" customFormat="1" ht="18.75" x14ac:dyDescent="0.3">
      <c r="A83" s="19"/>
      <c r="B83" s="17"/>
      <c r="C83" s="17"/>
      <c r="D83" s="17" t="e">
        <f t="shared" si="2"/>
        <v>#REF!</v>
      </c>
      <c r="E83" s="18"/>
      <c r="F83" s="7"/>
      <c r="G83" s="19"/>
      <c r="H83" s="17"/>
      <c r="I83" s="17"/>
      <c r="J83" s="35">
        <f t="shared" si="3"/>
        <v>381</v>
      </c>
      <c r="K83" s="20"/>
      <c r="L83" s="7"/>
    </row>
    <row r="84" spans="1:12" s="9" customFormat="1" ht="18.75" x14ac:dyDescent="0.3">
      <c r="A84" s="19"/>
      <c r="B84" s="17"/>
      <c r="C84" s="17"/>
      <c r="D84" s="17" t="e">
        <f t="shared" si="2"/>
        <v>#REF!</v>
      </c>
      <c r="E84" s="18"/>
      <c r="F84" s="7"/>
      <c r="G84" s="19"/>
      <c r="H84" s="17"/>
      <c r="I84" s="17"/>
      <c r="J84" s="35">
        <f t="shared" si="3"/>
        <v>381</v>
      </c>
      <c r="K84" s="20"/>
      <c r="L84" s="7"/>
    </row>
    <row r="85" spans="1:12" s="9" customFormat="1" ht="18.75" x14ac:dyDescent="0.3">
      <c r="A85" s="19"/>
      <c r="B85" s="17"/>
      <c r="C85" s="17"/>
      <c r="D85" s="17" t="e">
        <f t="shared" si="2"/>
        <v>#REF!</v>
      </c>
      <c r="E85" s="18"/>
      <c r="F85" s="7"/>
      <c r="G85" s="19"/>
      <c r="H85" s="17"/>
      <c r="I85" s="17"/>
      <c r="J85" s="35">
        <f t="shared" si="3"/>
        <v>381</v>
      </c>
      <c r="K85" s="20"/>
      <c r="L85" s="7"/>
    </row>
    <row r="86" spans="1:12" s="9" customFormat="1" ht="18.75" x14ac:dyDescent="0.3">
      <c r="A86" s="19"/>
      <c r="B86" s="17"/>
      <c r="C86" s="17"/>
      <c r="D86" s="17" t="e">
        <f t="shared" si="2"/>
        <v>#REF!</v>
      </c>
      <c r="E86" s="18"/>
      <c r="F86" s="7"/>
      <c r="G86" s="19"/>
      <c r="H86" s="17"/>
      <c r="I86" s="17"/>
      <c r="J86" s="35">
        <f t="shared" si="3"/>
        <v>381</v>
      </c>
      <c r="K86" s="20"/>
      <c r="L86" s="7"/>
    </row>
    <row r="87" spans="1:12" s="9" customFormat="1" ht="18.75" x14ac:dyDescent="0.3">
      <c r="A87" s="19"/>
      <c r="B87" s="17"/>
      <c r="C87" s="17"/>
      <c r="D87" s="17" t="e">
        <f t="shared" si="2"/>
        <v>#REF!</v>
      </c>
      <c r="E87" s="18"/>
      <c r="F87" s="7"/>
      <c r="G87" s="19"/>
      <c r="H87" s="17"/>
      <c r="I87" s="17"/>
      <c r="J87" s="35">
        <f t="shared" si="3"/>
        <v>381</v>
      </c>
      <c r="K87" s="20"/>
      <c r="L87" s="7"/>
    </row>
    <row r="88" spans="1:12" s="9" customFormat="1" ht="18.75" x14ac:dyDescent="0.3">
      <c r="A88" s="19"/>
      <c r="B88" s="17"/>
      <c r="C88" s="17"/>
      <c r="D88" s="17" t="e">
        <f t="shared" si="2"/>
        <v>#REF!</v>
      </c>
      <c r="E88" s="18"/>
      <c r="F88" s="7"/>
      <c r="G88" s="19"/>
      <c r="H88" s="17"/>
      <c r="I88" s="17"/>
      <c r="J88" s="35">
        <f t="shared" si="3"/>
        <v>381</v>
      </c>
      <c r="K88" s="20"/>
      <c r="L88" s="7"/>
    </row>
    <row r="89" spans="1:12" s="9" customFormat="1" ht="18.75" x14ac:dyDescent="0.3">
      <c r="A89" s="19"/>
      <c r="B89" s="17"/>
      <c r="C89" s="17"/>
      <c r="D89" s="17" t="e">
        <f t="shared" si="2"/>
        <v>#REF!</v>
      </c>
      <c r="E89" s="18"/>
      <c r="F89" s="7"/>
      <c r="G89" s="19"/>
      <c r="H89" s="17"/>
      <c r="I89" s="17"/>
      <c r="J89" s="35">
        <f t="shared" si="3"/>
        <v>381</v>
      </c>
      <c r="K89" s="20"/>
      <c r="L89" s="7"/>
    </row>
    <row r="90" spans="1:12" s="9" customFormat="1" ht="18.75" x14ac:dyDescent="0.3">
      <c r="A90" s="19"/>
      <c r="B90" s="17"/>
      <c r="C90" s="17"/>
      <c r="D90" s="17" t="e">
        <f t="shared" si="2"/>
        <v>#REF!</v>
      </c>
      <c r="E90" s="18"/>
      <c r="F90" s="7"/>
      <c r="G90" s="19"/>
      <c r="H90" s="17"/>
      <c r="I90" s="17"/>
      <c r="J90" s="35">
        <f t="shared" si="3"/>
        <v>381</v>
      </c>
      <c r="K90" s="20"/>
      <c r="L90" s="7"/>
    </row>
    <row r="91" spans="1:12" s="9" customFormat="1" ht="18.75" x14ac:dyDescent="0.3">
      <c r="A91" s="19"/>
      <c r="B91" s="17"/>
      <c r="C91" s="17"/>
      <c r="D91" s="17" t="e">
        <f t="shared" si="2"/>
        <v>#REF!</v>
      </c>
      <c r="E91" s="18"/>
      <c r="F91" s="7"/>
      <c r="G91" s="19"/>
      <c r="H91" s="17"/>
      <c r="I91" s="17"/>
      <c r="J91" s="35">
        <f t="shared" si="3"/>
        <v>381</v>
      </c>
      <c r="K91" s="20"/>
      <c r="L91" s="7"/>
    </row>
    <row r="92" spans="1:12" s="9" customFormat="1" ht="18.75" x14ac:dyDescent="0.3">
      <c r="A92" s="19"/>
      <c r="B92" s="17"/>
      <c r="C92" s="17"/>
      <c r="D92" s="17" t="e">
        <f t="shared" si="2"/>
        <v>#REF!</v>
      </c>
      <c r="E92" s="18"/>
      <c r="F92" s="7"/>
      <c r="G92" s="19"/>
      <c r="H92" s="17"/>
      <c r="I92" s="17"/>
      <c r="J92" s="35">
        <f t="shared" si="3"/>
        <v>381</v>
      </c>
      <c r="K92" s="20"/>
      <c r="L92" s="7"/>
    </row>
    <row r="93" spans="1:12" s="9" customFormat="1" ht="18.75" x14ac:dyDescent="0.3">
      <c r="A93" s="19"/>
      <c r="B93" s="17"/>
      <c r="C93" s="17"/>
      <c r="D93" s="17" t="e">
        <f t="shared" si="2"/>
        <v>#REF!</v>
      </c>
      <c r="E93" s="18"/>
      <c r="F93" s="7"/>
      <c r="G93" s="19"/>
      <c r="H93" s="17"/>
      <c r="I93" s="17"/>
      <c r="J93" s="35">
        <f t="shared" si="3"/>
        <v>381</v>
      </c>
      <c r="K93" s="20"/>
      <c r="L93" s="7"/>
    </row>
    <row r="94" spans="1:12" s="9" customFormat="1" ht="18.75" x14ac:dyDescent="0.3">
      <c r="A94" s="19"/>
      <c r="B94" s="17"/>
      <c r="C94" s="17"/>
      <c r="D94" s="17" t="e">
        <f t="shared" si="2"/>
        <v>#REF!</v>
      </c>
      <c r="E94" s="18"/>
      <c r="F94" s="7"/>
      <c r="G94" s="19"/>
      <c r="H94" s="17"/>
      <c r="I94" s="17"/>
      <c r="J94" s="35">
        <f t="shared" si="3"/>
        <v>381</v>
      </c>
      <c r="K94" s="20"/>
      <c r="L94" s="7"/>
    </row>
    <row r="95" spans="1:12" s="9" customFormat="1" ht="18.75" x14ac:dyDescent="0.3">
      <c r="A95" s="19"/>
      <c r="B95" s="17"/>
      <c r="C95" s="17"/>
      <c r="D95" s="17" t="e">
        <f t="shared" si="2"/>
        <v>#REF!</v>
      </c>
      <c r="E95" s="18"/>
      <c r="F95" s="7"/>
      <c r="G95" s="19"/>
      <c r="H95" s="17"/>
      <c r="I95" s="17"/>
      <c r="J95" s="35">
        <f t="shared" si="3"/>
        <v>381</v>
      </c>
      <c r="K95" s="20"/>
      <c r="L95" s="7"/>
    </row>
    <row r="96" spans="1:12" s="9" customFormat="1" ht="18.75" x14ac:dyDescent="0.3">
      <c r="A96" s="19"/>
      <c r="B96" s="17"/>
      <c r="C96" s="17"/>
      <c r="D96" s="17" t="e">
        <f t="shared" si="2"/>
        <v>#REF!</v>
      </c>
      <c r="E96" s="18"/>
      <c r="F96" s="7"/>
      <c r="G96" s="19"/>
      <c r="H96" s="17"/>
      <c r="I96" s="17"/>
      <c r="J96" s="35">
        <f t="shared" si="3"/>
        <v>381</v>
      </c>
      <c r="K96" s="20"/>
      <c r="L96" s="7"/>
    </row>
    <row r="97" spans="1:12" s="9" customFormat="1" ht="18.75" x14ac:dyDescent="0.3">
      <c r="A97" s="19"/>
      <c r="B97" s="17"/>
      <c r="C97" s="17"/>
      <c r="D97" s="17" t="e">
        <f t="shared" si="2"/>
        <v>#REF!</v>
      </c>
      <c r="E97" s="18"/>
      <c r="F97" s="7"/>
      <c r="G97" s="19"/>
      <c r="H97" s="17"/>
      <c r="I97" s="17"/>
      <c r="J97" s="35">
        <f t="shared" si="3"/>
        <v>381</v>
      </c>
      <c r="K97" s="20"/>
      <c r="L97" s="7"/>
    </row>
    <row r="98" spans="1:12" s="9" customFormat="1" ht="18.75" x14ac:dyDescent="0.3">
      <c r="A98" s="19"/>
      <c r="B98" s="17"/>
      <c r="C98" s="17"/>
      <c r="D98" s="17" t="e">
        <f t="shared" si="2"/>
        <v>#REF!</v>
      </c>
      <c r="E98" s="18"/>
      <c r="F98" s="7"/>
      <c r="G98" s="19"/>
      <c r="H98" s="17"/>
      <c r="I98" s="17"/>
      <c r="J98" s="35">
        <f t="shared" si="3"/>
        <v>381</v>
      </c>
      <c r="K98" s="20"/>
      <c r="L98" s="7"/>
    </row>
    <row r="99" spans="1:12" s="9" customFormat="1" ht="18.75" x14ac:dyDescent="0.3">
      <c r="A99" s="19"/>
      <c r="B99" s="17"/>
      <c r="C99" s="17"/>
      <c r="D99" s="17" t="e">
        <f t="shared" si="2"/>
        <v>#REF!</v>
      </c>
      <c r="E99" s="18"/>
      <c r="F99" s="7"/>
      <c r="G99" s="19"/>
      <c r="H99" s="17"/>
      <c r="I99" s="17"/>
      <c r="J99" s="35">
        <f t="shared" si="3"/>
        <v>381</v>
      </c>
      <c r="K99" s="20"/>
      <c r="L99" s="7"/>
    </row>
    <row r="100" spans="1:12" s="9" customFormat="1" ht="18.75" x14ac:dyDescent="0.3">
      <c r="A100" s="19"/>
      <c r="B100" s="17"/>
      <c r="C100" s="17"/>
      <c r="D100" s="17" t="e">
        <f t="shared" si="2"/>
        <v>#REF!</v>
      </c>
      <c r="E100" s="18"/>
      <c r="F100" s="7"/>
      <c r="G100" s="19"/>
      <c r="H100" s="17"/>
      <c r="I100" s="17"/>
      <c r="J100" s="35">
        <f t="shared" si="3"/>
        <v>381</v>
      </c>
      <c r="K100" s="20"/>
      <c r="L100" s="7"/>
    </row>
    <row r="101" spans="1:12" s="9" customFormat="1" ht="18.75" x14ac:dyDescent="0.3">
      <c r="A101" s="19"/>
      <c r="B101" s="17"/>
      <c r="C101" s="17"/>
      <c r="D101" s="17" t="e">
        <f t="shared" si="2"/>
        <v>#REF!</v>
      </c>
      <c r="E101" s="18"/>
      <c r="F101" s="7"/>
      <c r="G101" s="19"/>
      <c r="H101" s="17"/>
      <c r="I101" s="17"/>
      <c r="J101" s="35">
        <f t="shared" si="3"/>
        <v>381</v>
      </c>
      <c r="K101" s="20"/>
      <c r="L101" s="7"/>
    </row>
    <row r="102" spans="1:12" s="9" customFormat="1" ht="18.75" x14ac:dyDescent="0.3">
      <c r="A102" s="19"/>
      <c r="B102" s="17"/>
      <c r="C102" s="17"/>
      <c r="D102" s="17" t="e">
        <f t="shared" si="2"/>
        <v>#REF!</v>
      </c>
      <c r="E102" s="18"/>
      <c r="F102" s="7"/>
      <c r="G102" s="19"/>
      <c r="H102" s="17"/>
      <c r="I102" s="17"/>
      <c r="J102" s="35">
        <f t="shared" si="3"/>
        <v>381</v>
      </c>
      <c r="K102" s="20"/>
      <c r="L102" s="7"/>
    </row>
    <row r="103" spans="1:12" s="9" customFormat="1" ht="18.75" x14ac:dyDescent="0.3">
      <c r="A103" s="19"/>
      <c r="B103" s="17"/>
      <c r="C103" s="17"/>
      <c r="D103" s="17" t="e">
        <f t="shared" si="2"/>
        <v>#REF!</v>
      </c>
      <c r="E103" s="18"/>
      <c r="F103" s="7"/>
      <c r="G103" s="19"/>
      <c r="H103" s="17"/>
      <c r="I103" s="17"/>
      <c r="J103" s="35">
        <f t="shared" si="3"/>
        <v>381</v>
      </c>
      <c r="K103" s="20"/>
      <c r="L103" s="7"/>
    </row>
    <row r="104" spans="1:12" s="9" customFormat="1" ht="18.75" x14ac:dyDescent="0.3">
      <c r="A104" s="19"/>
      <c r="B104" s="17"/>
      <c r="C104" s="17"/>
      <c r="D104" s="17" t="e">
        <f t="shared" si="2"/>
        <v>#REF!</v>
      </c>
      <c r="E104" s="18"/>
      <c r="F104" s="7"/>
      <c r="G104" s="19"/>
      <c r="H104" s="17"/>
      <c r="I104" s="17"/>
      <c r="J104" s="35">
        <f t="shared" si="3"/>
        <v>381</v>
      </c>
      <c r="K104" s="20"/>
      <c r="L104" s="7"/>
    </row>
    <row r="105" spans="1:12" s="9" customFormat="1" ht="18.75" x14ac:dyDescent="0.3">
      <c r="A105" s="19"/>
      <c r="B105" s="17"/>
      <c r="C105" s="17"/>
      <c r="D105" s="17" t="e">
        <f t="shared" si="2"/>
        <v>#REF!</v>
      </c>
      <c r="E105" s="18"/>
      <c r="F105" s="7"/>
      <c r="G105" s="19"/>
      <c r="H105" s="17"/>
      <c r="I105" s="17"/>
      <c r="J105" s="35">
        <f t="shared" si="3"/>
        <v>381</v>
      </c>
      <c r="K105" s="20"/>
      <c r="L105" s="7"/>
    </row>
    <row r="106" spans="1:12" s="9" customFormat="1" ht="18.75" x14ac:dyDescent="0.3">
      <c r="A106" s="19"/>
      <c r="B106" s="17"/>
      <c r="C106" s="17"/>
      <c r="D106" s="17" t="e">
        <f t="shared" si="2"/>
        <v>#REF!</v>
      </c>
      <c r="E106" s="18"/>
      <c r="F106" s="7"/>
      <c r="G106" s="19"/>
      <c r="H106" s="17"/>
      <c r="I106" s="17"/>
      <c r="J106" s="35">
        <f t="shared" si="3"/>
        <v>381</v>
      </c>
      <c r="K106" s="20"/>
      <c r="L106" s="7"/>
    </row>
    <row r="107" spans="1:12" s="9" customFormat="1" ht="18.75" x14ac:dyDescent="0.3">
      <c r="A107" s="19"/>
      <c r="B107" s="17"/>
      <c r="C107" s="17"/>
      <c r="D107" s="17" t="e">
        <f t="shared" si="2"/>
        <v>#REF!</v>
      </c>
      <c r="E107" s="18"/>
      <c r="F107" s="7"/>
      <c r="G107" s="19"/>
      <c r="H107" s="17"/>
      <c r="I107" s="17"/>
      <c r="J107" s="35">
        <f t="shared" si="3"/>
        <v>381</v>
      </c>
      <c r="K107" s="20"/>
      <c r="L107" s="7"/>
    </row>
    <row r="108" spans="1:12" s="9" customFormat="1" ht="18.75" x14ac:dyDescent="0.3">
      <c r="A108" s="19"/>
      <c r="B108" s="17"/>
      <c r="C108" s="17"/>
      <c r="D108" s="17" t="e">
        <f t="shared" si="2"/>
        <v>#REF!</v>
      </c>
      <c r="E108" s="18"/>
      <c r="F108" s="7"/>
      <c r="G108" s="19"/>
      <c r="H108" s="17"/>
      <c r="I108" s="17"/>
      <c r="J108" s="35">
        <f t="shared" si="3"/>
        <v>381</v>
      </c>
      <c r="K108" s="20"/>
      <c r="L108" s="7"/>
    </row>
    <row r="109" spans="1:12" s="9" customFormat="1" ht="18.75" x14ac:dyDescent="0.3">
      <c r="A109" s="19"/>
      <c r="B109" s="17"/>
      <c r="C109" s="17"/>
      <c r="D109" s="17" t="e">
        <f t="shared" si="2"/>
        <v>#REF!</v>
      </c>
      <c r="E109" s="18"/>
      <c r="F109" s="7"/>
      <c r="G109" s="19"/>
      <c r="H109" s="17"/>
      <c r="I109" s="17"/>
      <c r="J109" s="35">
        <f t="shared" si="3"/>
        <v>381</v>
      </c>
      <c r="K109" s="20"/>
      <c r="L109" s="7"/>
    </row>
    <row r="110" spans="1:12" s="9" customFormat="1" ht="18.75" x14ac:dyDescent="0.3">
      <c r="A110" s="19"/>
      <c r="B110" s="17"/>
      <c r="C110" s="17"/>
      <c r="D110" s="17" t="e">
        <f t="shared" si="2"/>
        <v>#REF!</v>
      </c>
      <c r="E110" s="18"/>
      <c r="F110" s="7"/>
      <c r="G110" s="19"/>
      <c r="H110" s="17"/>
      <c r="I110" s="17"/>
      <c r="J110" s="35">
        <f t="shared" si="3"/>
        <v>381</v>
      </c>
      <c r="K110" s="20"/>
      <c r="L110" s="7"/>
    </row>
    <row r="111" spans="1:12" s="9" customFormat="1" ht="18.75" x14ac:dyDescent="0.3">
      <c r="A111" s="19"/>
      <c r="B111" s="17"/>
      <c r="C111" s="17"/>
      <c r="D111" s="17" t="e">
        <f t="shared" si="2"/>
        <v>#REF!</v>
      </c>
      <c r="E111" s="18"/>
      <c r="F111" s="7"/>
      <c r="G111" s="19"/>
      <c r="H111" s="17"/>
      <c r="I111" s="17"/>
      <c r="J111" s="35">
        <f t="shared" si="3"/>
        <v>381</v>
      </c>
      <c r="K111" s="20"/>
      <c r="L111" s="7"/>
    </row>
    <row r="112" spans="1:12" s="9" customFormat="1" ht="18.75" x14ac:dyDescent="0.3">
      <c r="A112" s="19"/>
      <c r="B112" s="17"/>
      <c r="C112" s="17"/>
      <c r="D112" s="17" t="e">
        <f t="shared" si="2"/>
        <v>#REF!</v>
      </c>
      <c r="E112" s="18"/>
      <c r="F112" s="7"/>
      <c r="G112" s="19"/>
      <c r="H112" s="17"/>
      <c r="I112" s="17"/>
      <c r="J112" s="35">
        <f t="shared" si="3"/>
        <v>381</v>
      </c>
      <c r="K112" s="20"/>
      <c r="L112" s="7"/>
    </row>
    <row r="113" spans="1:12" s="9" customFormat="1" ht="18.75" x14ac:dyDescent="0.3">
      <c r="A113" s="19"/>
      <c r="B113" s="17"/>
      <c r="C113" s="17"/>
      <c r="D113" s="17" t="e">
        <f t="shared" si="2"/>
        <v>#REF!</v>
      </c>
      <c r="E113" s="18"/>
      <c r="F113" s="7"/>
      <c r="G113" s="19"/>
      <c r="H113" s="17"/>
      <c r="I113" s="17"/>
      <c r="J113" s="35">
        <f t="shared" si="3"/>
        <v>381</v>
      </c>
      <c r="K113" s="20"/>
      <c r="L113" s="7"/>
    </row>
    <row r="114" spans="1:12" s="9" customFormat="1" ht="18.75" x14ac:dyDescent="0.3">
      <c r="A114" s="19"/>
      <c r="B114" s="17"/>
      <c r="C114" s="17"/>
      <c r="D114" s="17" t="e">
        <f t="shared" si="2"/>
        <v>#REF!</v>
      </c>
      <c r="E114" s="18"/>
      <c r="F114" s="7"/>
      <c r="G114" s="19"/>
      <c r="H114" s="17"/>
      <c r="I114" s="17"/>
      <c r="J114" s="35">
        <f t="shared" si="3"/>
        <v>381</v>
      </c>
      <c r="K114" s="20"/>
      <c r="L114" s="7"/>
    </row>
    <row r="115" spans="1:12" s="9" customFormat="1" ht="18.75" x14ac:dyDescent="0.3">
      <c r="A115" s="19"/>
      <c r="B115" s="17"/>
      <c r="C115" s="17"/>
      <c r="D115" s="17" t="e">
        <f t="shared" si="2"/>
        <v>#REF!</v>
      </c>
      <c r="E115" s="18"/>
      <c r="F115" s="7"/>
      <c r="G115" s="19"/>
      <c r="H115" s="17"/>
      <c r="I115" s="17"/>
      <c r="J115" s="35">
        <f t="shared" si="3"/>
        <v>381</v>
      </c>
      <c r="K115" s="20"/>
      <c r="L115" s="7"/>
    </row>
    <row r="116" spans="1:12" s="9" customFormat="1" ht="18.75" x14ac:dyDescent="0.3">
      <c r="A116" s="19"/>
      <c r="B116" s="17"/>
      <c r="C116" s="17"/>
      <c r="D116" s="17" t="e">
        <f t="shared" si="2"/>
        <v>#REF!</v>
      </c>
      <c r="E116" s="18"/>
      <c r="F116" s="7"/>
      <c r="G116" s="19"/>
      <c r="H116" s="17"/>
      <c r="I116" s="17"/>
      <c r="J116" s="35">
        <f t="shared" si="3"/>
        <v>381</v>
      </c>
      <c r="K116" s="20"/>
      <c r="L116" s="7"/>
    </row>
    <row r="117" spans="1:12" s="9" customFormat="1" ht="18.75" x14ac:dyDescent="0.3">
      <c r="A117" s="19"/>
      <c r="B117" s="17"/>
      <c r="C117" s="17"/>
      <c r="D117" s="17" t="e">
        <f t="shared" si="2"/>
        <v>#REF!</v>
      </c>
      <c r="E117" s="18"/>
      <c r="F117" s="7"/>
      <c r="G117" s="19"/>
      <c r="H117" s="17"/>
      <c r="I117" s="17"/>
      <c r="J117" s="35">
        <f t="shared" si="3"/>
        <v>381</v>
      </c>
      <c r="K117" s="20"/>
      <c r="L117" s="7"/>
    </row>
    <row r="118" spans="1:12" s="9" customFormat="1" ht="18.75" x14ac:dyDescent="0.3">
      <c r="A118" s="19"/>
      <c r="B118" s="17"/>
      <c r="C118" s="17"/>
      <c r="D118" s="17" t="e">
        <f t="shared" si="2"/>
        <v>#REF!</v>
      </c>
      <c r="E118" s="18"/>
      <c r="F118" s="7"/>
      <c r="G118" s="19"/>
      <c r="H118" s="17"/>
      <c r="I118" s="17"/>
      <c r="J118" s="35">
        <f t="shared" si="3"/>
        <v>381</v>
      </c>
      <c r="K118" s="20"/>
      <c r="L118" s="7"/>
    </row>
    <row r="119" spans="1:12" s="9" customFormat="1" ht="18.75" x14ac:dyDescent="0.3">
      <c r="A119" s="19"/>
      <c r="B119" s="17"/>
      <c r="C119" s="17"/>
      <c r="D119" s="17" t="e">
        <f t="shared" si="2"/>
        <v>#REF!</v>
      </c>
      <c r="E119" s="18"/>
      <c r="F119" s="7"/>
      <c r="G119" s="19"/>
      <c r="H119" s="17"/>
      <c r="I119" s="17"/>
      <c r="J119" s="35">
        <f t="shared" si="3"/>
        <v>381</v>
      </c>
      <c r="K119" s="20"/>
      <c r="L119" s="7"/>
    </row>
    <row r="120" spans="1:12" s="9" customFormat="1" ht="18.75" x14ac:dyDescent="0.3">
      <c r="A120" s="19"/>
      <c r="B120" s="17"/>
      <c r="C120" s="17"/>
      <c r="D120" s="17" t="e">
        <f t="shared" si="2"/>
        <v>#REF!</v>
      </c>
      <c r="E120" s="18"/>
      <c r="F120" s="7"/>
      <c r="G120" s="19"/>
      <c r="H120" s="17"/>
      <c r="I120" s="17"/>
      <c r="J120" s="35">
        <f t="shared" si="3"/>
        <v>381</v>
      </c>
      <c r="K120" s="20"/>
      <c r="L120" s="7"/>
    </row>
    <row r="121" spans="1:12" s="9" customFormat="1" ht="18.75" x14ac:dyDescent="0.3">
      <c r="A121" s="19"/>
      <c r="B121" s="17"/>
      <c r="C121" s="17"/>
      <c r="D121" s="17" t="e">
        <f t="shared" si="2"/>
        <v>#REF!</v>
      </c>
      <c r="E121" s="18"/>
      <c r="F121" s="7"/>
      <c r="G121" s="19"/>
      <c r="H121" s="17"/>
      <c r="I121" s="17"/>
      <c r="J121" s="35">
        <f t="shared" si="3"/>
        <v>381</v>
      </c>
      <c r="K121" s="20"/>
      <c r="L121" s="7"/>
    </row>
    <row r="122" spans="1:12" s="9" customFormat="1" ht="18.75" x14ac:dyDescent="0.3">
      <c r="A122" s="19"/>
      <c r="B122" s="17"/>
      <c r="C122" s="17"/>
      <c r="D122" s="17" t="e">
        <f t="shared" si="2"/>
        <v>#REF!</v>
      </c>
      <c r="E122" s="18"/>
      <c r="F122" s="7"/>
      <c r="G122" s="19"/>
      <c r="H122" s="17"/>
      <c r="I122" s="17"/>
      <c r="J122" s="35">
        <f t="shared" si="3"/>
        <v>381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2"/>
        <v>#REF!</v>
      </c>
      <c r="E123" s="18"/>
      <c r="F123" s="7"/>
      <c r="G123" s="19"/>
      <c r="H123" s="17"/>
      <c r="I123" s="17"/>
      <c r="J123" s="35">
        <f t="shared" si="3"/>
        <v>381</v>
      </c>
      <c r="K123" s="20"/>
      <c r="L123" s="7"/>
    </row>
    <row r="124" spans="1:12" s="9" customFormat="1" ht="18.75" x14ac:dyDescent="0.3">
      <c r="A124" s="19"/>
      <c r="B124" s="17"/>
      <c r="C124" s="17"/>
      <c r="D124" s="17" t="e">
        <f t="shared" si="2"/>
        <v>#REF!</v>
      </c>
      <c r="E124" s="18"/>
      <c r="F124" s="7"/>
      <c r="G124" s="19"/>
      <c r="H124" s="17"/>
      <c r="I124" s="17"/>
      <c r="J124" s="35">
        <f t="shared" si="3"/>
        <v>381</v>
      </c>
      <c r="K124" s="20"/>
      <c r="L124" s="7"/>
    </row>
    <row r="125" spans="1:12" s="9" customFormat="1" ht="18.75" x14ac:dyDescent="0.3">
      <c r="A125" s="19"/>
      <c r="B125" s="17"/>
      <c r="C125" s="17"/>
      <c r="D125" s="17" t="e">
        <f t="shared" si="2"/>
        <v>#REF!</v>
      </c>
      <c r="E125" s="18"/>
      <c r="F125" s="7"/>
      <c r="G125" s="19"/>
      <c r="H125" s="17"/>
      <c r="I125" s="17"/>
      <c r="J125" s="35">
        <f t="shared" si="3"/>
        <v>381</v>
      </c>
      <c r="K125" s="20"/>
      <c r="L125" s="7"/>
    </row>
    <row r="126" spans="1:12" s="9" customFormat="1" ht="18.75" x14ac:dyDescent="0.3">
      <c r="A126" s="19"/>
      <c r="B126" s="17"/>
      <c r="C126" s="17"/>
      <c r="D126" s="17" t="e">
        <f t="shared" si="2"/>
        <v>#REF!</v>
      </c>
      <c r="E126" s="18"/>
      <c r="F126" s="7"/>
      <c r="G126" s="19"/>
      <c r="H126" s="17"/>
      <c r="I126" s="17"/>
      <c r="J126" s="35">
        <f t="shared" si="3"/>
        <v>381</v>
      </c>
      <c r="K126" s="20"/>
      <c r="L126" s="7"/>
    </row>
    <row r="127" spans="1:12" s="9" customFormat="1" ht="18.75" x14ac:dyDescent="0.3">
      <c r="A127" s="19"/>
      <c r="B127" s="17"/>
      <c r="C127" s="17"/>
      <c r="D127" s="17" t="e">
        <f t="shared" si="2"/>
        <v>#REF!</v>
      </c>
      <c r="E127" s="18"/>
      <c r="F127" s="7"/>
      <c r="G127" s="19"/>
      <c r="H127" s="17"/>
      <c r="I127" s="17"/>
      <c r="J127" s="35">
        <f t="shared" si="3"/>
        <v>381</v>
      </c>
      <c r="K127" s="20"/>
      <c r="L127" s="7"/>
    </row>
    <row r="128" spans="1:12" s="9" customFormat="1" ht="18.75" x14ac:dyDescent="0.3">
      <c r="A128" s="19"/>
      <c r="B128" s="17"/>
      <c r="C128" s="17"/>
      <c r="D128" s="17" t="e">
        <f t="shared" si="2"/>
        <v>#REF!</v>
      </c>
      <c r="E128" s="18"/>
      <c r="F128" s="7"/>
      <c r="G128" s="19"/>
      <c r="H128" s="17"/>
      <c r="I128" s="17"/>
      <c r="J128" s="35">
        <f t="shared" si="3"/>
        <v>381</v>
      </c>
      <c r="K128" s="20"/>
      <c r="L128" s="7"/>
    </row>
    <row r="129" spans="1:12" s="9" customFormat="1" ht="18.75" x14ac:dyDescent="0.3">
      <c r="A129" s="19"/>
      <c r="B129" s="17"/>
      <c r="C129" s="17"/>
      <c r="D129" s="17" t="e">
        <f t="shared" si="2"/>
        <v>#REF!</v>
      </c>
      <c r="E129" s="18"/>
      <c r="F129" s="7"/>
      <c r="G129" s="19"/>
      <c r="H129" s="17"/>
      <c r="I129" s="17"/>
      <c r="J129" s="35">
        <f t="shared" si="3"/>
        <v>381</v>
      </c>
      <c r="K129" s="20"/>
      <c r="L129" s="7"/>
    </row>
    <row r="130" spans="1:12" s="9" customFormat="1" ht="18.75" x14ac:dyDescent="0.3">
      <c r="A130" s="19"/>
      <c r="B130" s="17"/>
      <c r="C130" s="17"/>
      <c r="D130" s="17" t="e">
        <f t="shared" si="2"/>
        <v>#REF!</v>
      </c>
      <c r="E130" s="18"/>
      <c r="F130" s="7"/>
      <c r="G130" s="19"/>
      <c r="H130" s="17"/>
      <c r="I130" s="17"/>
      <c r="J130" s="35">
        <f t="shared" si="3"/>
        <v>381</v>
      </c>
      <c r="K130" s="20"/>
      <c r="L130" s="7"/>
    </row>
    <row r="131" spans="1:12" s="9" customFormat="1" ht="18.75" x14ac:dyDescent="0.3">
      <c r="A131" s="19"/>
      <c r="B131" s="17"/>
      <c r="C131" s="17"/>
      <c r="D131" s="17" t="e">
        <f t="shared" si="2"/>
        <v>#REF!</v>
      </c>
      <c r="E131" s="18"/>
      <c r="F131" s="7"/>
      <c r="G131" s="19"/>
      <c r="H131" s="17"/>
      <c r="I131" s="17"/>
      <c r="J131" s="35">
        <f t="shared" si="3"/>
        <v>381</v>
      </c>
      <c r="K131" s="20"/>
      <c r="L131" s="7"/>
    </row>
    <row r="132" spans="1:12" s="9" customFormat="1" ht="18.75" x14ac:dyDescent="0.3">
      <c r="A132" s="19"/>
      <c r="B132" s="17"/>
      <c r="C132" s="17"/>
      <c r="D132" s="17" t="e">
        <f t="shared" si="2"/>
        <v>#REF!</v>
      </c>
      <c r="E132" s="18"/>
      <c r="F132" s="7"/>
      <c r="G132" s="19"/>
      <c r="H132" s="17"/>
      <c r="I132" s="17"/>
      <c r="J132" s="35">
        <f t="shared" si="3"/>
        <v>381</v>
      </c>
      <c r="K132" s="20"/>
      <c r="L132" s="7"/>
    </row>
    <row r="133" spans="1:12" s="9" customFormat="1" ht="18.75" x14ac:dyDescent="0.3">
      <c r="A133" s="19"/>
      <c r="B133" s="17"/>
      <c r="C133" s="17"/>
      <c r="D133" s="17" t="e">
        <f t="shared" si="2"/>
        <v>#REF!</v>
      </c>
      <c r="E133" s="18"/>
      <c r="F133" s="7"/>
      <c r="G133" s="19"/>
      <c r="H133" s="17"/>
      <c r="I133" s="17"/>
      <c r="J133" s="35">
        <f t="shared" si="3"/>
        <v>381</v>
      </c>
      <c r="K133" s="20"/>
      <c r="L133" s="7"/>
    </row>
    <row r="134" spans="1:12" s="9" customFormat="1" ht="18.75" x14ac:dyDescent="0.3">
      <c r="A134" s="19"/>
      <c r="B134" s="17"/>
      <c r="C134" s="17"/>
      <c r="D134" s="17" t="e">
        <f t="shared" si="2"/>
        <v>#REF!</v>
      </c>
      <c r="E134" s="18"/>
      <c r="F134" s="7"/>
      <c r="G134" s="19"/>
      <c r="H134" s="17"/>
      <c r="I134" s="17"/>
      <c r="J134" s="35">
        <f t="shared" si="3"/>
        <v>381</v>
      </c>
      <c r="K134" s="20"/>
      <c r="L134" s="7"/>
    </row>
    <row r="135" spans="1:12" s="9" customFormat="1" ht="18.75" x14ac:dyDescent="0.3">
      <c r="A135" s="19"/>
      <c r="B135" s="17"/>
      <c r="C135" s="17"/>
      <c r="D135" s="17" t="e">
        <f t="shared" ref="D135:D198" si="4">D134+B135-C135</f>
        <v>#REF!</v>
      </c>
      <c r="E135" s="18"/>
      <c r="F135" s="7"/>
      <c r="G135" s="19"/>
      <c r="H135" s="17"/>
      <c r="I135" s="17"/>
      <c r="J135" s="35">
        <f t="shared" si="3"/>
        <v>381</v>
      </c>
      <c r="K135" s="20"/>
      <c r="L135" s="7"/>
    </row>
    <row r="136" spans="1:12" s="9" customFormat="1" ht="18.75" x14ac:dyDescent="0.3">
      <c r="A136" s="19"/>
      <c r="B136" s="17"/>
      <c r="C136" s="17"/>
      <c r="D136" s="17" t="e">
        <f t="shared" si="4"/>
        <v>#REF!</v>
      </c>
      <c r="E136" s="18"/>
      <c r="F136" s="7"/>
      <c r="G136" s="19"/>
      <c r="H136" s="17"/>
      <c r="I136" s="17"/>
      <c r="J136" s="35">
        <f t="shared" ref="J136:J199" si="5">J135+H136-I136</f>
        <v>381</v>
      </c>
      <c r="K136" s="20"/>
      <c r="L136" s="7"/>
    </row>
    <row r="137" spans="1:12" s="9" customFormat="1" ht="18.75" x14ac:dyDescent="0.3">
      <c r="A137" s="19"/>
      <c r="B137" s="17"/>
      <c r="C137" s="17"/>
      <c r="D137" s="17" t="e">
        <f t="shared" si="4"/>
        <v>#REF!</v>
      </c>
      <c r="E137" s="18"/>
      <c r="F137" s="7"/>
      <c r="G137" s="19"/>
      <c r="H137" s="17"/>
      <c r="I137" s="17"/>
      <c r="J137" s="35">
        <f t="shared" si="5"/>
        <v>381</v>
      </c>
      <c r="K137" s="20"/>
      <c r="L137" s="7"/>
    </row>
    <row r="138" spans="1:12" s="9" customFormat="1" ht="18.75" x14ac:dyDescent="0.3">
      <c r="A138" s="19"/>
      <c r="B138" s="17"/>
      <c r="C138" s="17"/>
      <c r="D138" s="17" t="e">
        <f t="shared" si="4"/>
        <v>#REF!</v>
      </c>
      <c r="E138" s="18"/>
      <c r="F138" s="7"/>
      <c r="G138" s="19"/>
      <c r="H138" s="17"/>
      <c r="I138" s="17"/>
      <c r="J138" s="35">
        <f t="shared" si="5"/>
        <v>381</v>
      </c>
      <c r="K138" s="20"/>
      <c r="L138" s="7"/>
    </row>
    <row r="139" spans="1:12" s="9" customFormat="1" ht="18.75" x14ac:dyDescent="0.3">
      <c r="A139" s="19"/>
      <c r="B139" s="17"/>
      <c r="C139" s="17"/>
      <c r="D139" s="17" t="e">
        <f t="shared" si="4"/>
        <v>#REF!</v>
      </c>
      <c r="E139" s="18"/>
      <c r="F139" s="7"/>
      <c r="G139" s="19"/>
      <c r="H139" s="17"/>
      <c r="I139" s="17"/>
      <c r="J139" s="35">
        <f t="shared" si="5"/>
        <v>381</v>
      </c>
      <c r="K139" s="20"/>
      <c r="L139" s="7"/>
    </row>
    <row r="140" spans="1:12" s="9" customFormat="1" ht="18.75" x14ac:dyDescent="0.3">
      <c r="A140" s="19"/>
      <c r="B140" s="17"/>
      <c r="C140" s="17"/>
      <c r="D140" s="17" t="e">
        <f t="shared" si="4"/>
        <v>#REF!</v>
      </c>
      <c r="E140" s="18"/>
      <c r="F140" s="7"/>
      <c r="G140" s="19"/>
      <c r="H140" s="17"/>
      <c r="I140" s="17"/>
      <c r="J140" s="35">
        <f t="shared" si="5"/>
        <v>381</v>
      </c>
      <c r="K140" s="20"/>
      <c r="L140" s="7"/>
    </row>
    <row r="141" spans="1:12" s="9" customFormat="1" ht="18.75" x14ac:dyDescent="0.3">
      <c r="A141" s="19"/>
      <c r="B141" s="17"/>
      <c r="C141" s="17"/>
      <c r="D141" s="17" t="e">
        <f t="shared" si="4"/>
        <v>#REF!</v>
      </c>
      <c r="E141" s="18"/>
      <c r="F141" s="7"/>
      <c r="G141" s="19"/>
      <c r="H141" s="17"/>
      <c r="I141" s="17"/>
      <c r="J141" s="35">
        <f t="shared" si="5"/>
        <v>381</v>
      </c>
      <c r="K141" s="20"/>
      <c r="L141" s="7"/>
    </row>
    <row r="142" spans="1:12" s="9" customFormat="1" ht="18.75" x14ac:dyDescent="0.3">
      <c r="A142" s="19"/>
      <c r="B142" s="17"/>
      <c r="C142" s="17"/>
      <c r="D142" s="17" t="e">
        <f t="shared" si="4"/>
        <v>#REF!</v>
      </c>
      <c r="E142" s="18"/>
      <c r="F142" s="7"/>
      <c r="G142" s="19"/>
      <c r="H142" s="17"/>
      <c r="I142" s="17"/>
      <c r="J142" s="35">
        <f t="shared" si="5"/>
        <v>381</v>
      </c>
      <c r="K142" s="20"/>
      <c r="L142" s="7"/>
    </row>
    <row r="143" spans="1:12" s="9" customFormat="1" ht="18.75" x14ac:dyDescent="0.3">
      <c r="A143" s="19"/>
      <c r="B143" s="17"/>
      <c r="C143" s="17"/>
      <c r="D143" s="17" t="e">
        <f t="shared" si="4"/>
        <v>#REF!</v>
      </c>
      <c r="E143" s="18"/>
      <c r="F143" s="7"/>
      <c r="G143" s="19"/>
      <c r="H143" s="17"/>
      <c r="I143" s="17"/>
      <c r="J143" s="35">
        <f t="shared" si="5"/>
        <v>381</v>
      </c>
      <c r="K143" s="20"/>
      <c r="L143" s="7"/>
    </row>
    <row r="144" spans="1:12" s="9" customFormat="1" ht="18.75" x14ac:dyDescent="0.3">
      <c r="A144" s="19"/>
      <c r="B144" s="17"/>
      <c r="C144" s="17"/>
      <c r="D144" s="17" t="e">
        <f t="shared" si="4"/>
        <v>#REF!</v>
      </c>
      <c r="E144" s="18"/>
      <c r="F144" s="7"/>
      <c r="G144" s="19"/>
      <c r="H144" s="17"/>
      <c r="I144" s="17"/>
      <c r="J144" s="35">
        <f t="shared" si="5"/>
        <v>381</v>
      </c>
      <c r="K144" s="20"/>
      <c r="L144" s="7"/>
    </row>
    <row r="145" spans="1:12" s="9" customFormat="1" ht="18.75" x14ac:dyDescent="0.3">
      <c r="A145" s="19"/>
      <c r="B145" s="17"/>
      <c r="C145" s="17"/>
      <c r="D145" s="17" t="e">
        <f t="shared" si="4"/>
        <v>#REF!</v>
      </c>
      <c r="E145" s="18"/>
      <c r="F145" s="7"/>
      <c r="G145" s="19"/>
      <c r="H145" s="17"/>
      <c r="I145" s="17"/>
      <c r="J145" s="35">
        <f t="shared" si="5"/>
        <v>381</v>
      </c>
      <c r="K145" s="20"/>
      <c r="L145" s="7"/>
    </row>
    <row r="146" spans="1:12" s="9" customFormat="1" ht="18.75" x14ac:dyDescent="0.3">
      <c r="A146" s="19"/>
      <c r="B146" s="17"/>
      <c r="C146" s="17"/>
      <c r="D146" s="17" t="e">
        <f t="shared" si="4"/>
        <v>#REF!</v>
      </c>
      <c r="E146" s="18"/>
      <c r="F146" s="7"/>
      <c r="G146" s="19"/>
      <c r="H146" s="17"/>
      <c r="I146" s="17"/>
      <c r="J146" s="35">
        <f t="shared" si="5"/>
        <v>381</v>
      </c>
      <c r="K146" s="20"/>
      <c r="L146" s="7"/>
    </row>
    <row r="147" spans="1:12" s="9" customFormat="1" ht="18.75" x14ac:dyDescent="0.3">
      <c r="A147" s="19"/>
      <c r="B147" s="17"/>
      <c r="C147" s="17"/>
      <c r="D147" s="17" t="e">
        <f t="shared" si="4"/>
        <v>#REF!</v>
      </c>
      <c r="E147" s="18"/>
      <c r="F147" s="7"/>
      <c r="G147" s="19"/>
      <c r="H147" s="17"/>
      <c r="I147" s="17"/>
      <c r="J147" s="35">
        <f t="shared" si="5"/>
        <v>381</v>
      </c>
      <c r="K147" s="20"/>
      <c r="L147" s="7"/>
    </row>
    <row r="148" spans="1:12" s="9" customFormat="1" ht="18.75" x14ac:dyDescent="0.3">
      <c r="A148" s="19"/>
      <c r="B148" s="17"/>
      <c r="C148" s="17"/>
      <c r="D148" s="17" t="e">
        <f t="shared" si="4"/>
        <v>#REF!</v>
      </c>
      <c r="E148" s="18"/>
      <c r="F148" s="7"/>
      <c r="G148" s="19"/>
      <c r="H148" s="17"/>
      <c r="I148" s="17"/>
      <c r="J148" s="35">
        <f t="shared" si="5"/>
        <v>381</v>
      </c>
      <c r="K148" s="20"/>
      <c r="L148" s="7"/>
    </row>
    <row r="149" spans="1:12" s="9" customFormat="1" ht="18.75" x14ac:dyDescent="0.3">
      <c r="A149" s="19"/>
      <c r="B149" s="17"/>
      <c r="C149" s="17"/>
      <c r="D149" s="17" t="e">
        <f t="shared" si="4"/>
        <v>#REF!</v>
      </c>
      <c r="E149" s="18"/>
      <c r="F149" s="7"/>
      <c r="G149" s="19"/>
      <c r="H149" s="17"/>
      <c r="I149" s="17"/>
      <c r="J149" s="35">
        <f t="shared" si="5"/>
        <v>381</v>
      </c>
      <c r="K149" s="20"/>
      <c r="L149" s="7"/>
    </row>
    <row r="150" spans="1:12" s="9" customFormat="1" ht="18.75" x14ac:dyDescent="0.3">
      <c r="A150" s="19"/>
      <c r="B150" s="17"/>
      <c r="C150" s="17"/>
      <c r="D150" s="17" t="e">
        <f t="shared" si="4"/>
        <v>#REF!</v>
      </c>
      <c r="E150" s="18"/>
      <c r="F150" s="7"/>
      <c r="G150" s="19"/>
      <c r="H150" s="17"/>
      <c r="I150" s="17"/>
      <c r="J150" s="35">
        <f t="shared" si="5"/>
        <v>381</v>
      </c>
      <c r="K150" s="20"/>
      <c r="L150" s="7"/>
    </row>
    <row r="151" spans="1:12" s="9" customFormat="1" ht="18.75" x14ac:dyDescent="0.3">
      <c r="A151" s="19"/>
      <c r="B151" s="17"/>
      <c r="C151" s="17"/>
      <c r="D151" s="17" t="e">
        <f t="shared" si="4"/>
        <v>#REF!</v>
      </c>
      <c r="E151" s="18"/>
      <c r="F151" s="7"/>
      <c r="G151" s="19"/>
      <c r="H151" s="17"/>
      <c r="I151" s="17"/>
      <c r="J151" s="35">
        <f t="shared" si="5"/>
        <v>381</v>
      </c>
      <c r="K151" s="20"/>
      <c r="L151" s="7"/>
    </row>
    <row r="152" spans="1:12" s="9" customFormat="1" ht="18.75" x14ac:dyDescent="0.3">
      <c r="A152" s="19"/>
      <c r="B152" s="17"/>
      <c r="C152" s="17"/>
      <c r="D152" s="17" t="e">
        <f t="shared" si="4"/>
        <v>#REF!</v>
      </c>
      <c r="E152" s="18"/>
      <c r="F152" s="7"/>
      <c r="G152" s="19"/>
      <c r="H152" s="17"/>
      <c r="I152" s="17"/>
      <c r="J152" s="35">
        <f t="shared" si="5"/>
        <v>381</v>
      </c>
      <c r="K152" s="20"/>
      <c r="L152" s="7"/>
    </row>
    <row r="153" spans="1:12" s="9" customFormat="1" ht="18.75" x14ac:dyDescent="0.3">
      <c r="A153" s="19"/>
      <c r="B153" s="17"/>
      <c r="C153" s="17"/>
      <c r="D153" s="17" t="e">
        <f t="shared" si="4"/>
        <v>#REF!</v>
      </c>
      <c r="E153" s="18"/>
      <c r="F153" s="7"/>
      <c r="G153" s="19"/>
      <c r="H153" s="17"/>
      <c r="I153" s="17"/>
      <c r="J153" s="35">
        <f t="shared" si="5"/>
        <v>381</v>
      </c>
      <c r="K153" s="20"/>
      <c r="L153" s="7"/>
    </row>
    <row r="154" spans="1:12" s="9" customFormat="1" ht="18.75" x14ac:dyDescent="0.3">
      <c r="A154" s="19"/>
      <c r="B154" s="17"/>
      <c r="C154" s="17"/>
      <c r="D154" s="17" t="e">
        <f t="shared" si="4"/>
        <v>#REF!</v>
      </c>
      <c r="E154" s="18"/>
      <c r="F154" s="7"/>
      <c r="G154" s="19"/>
      <c r="H154" s="17"/>
      <c r="I154" s="17"/>
      <c r="J154" s="35">
        <f t="shared" si="5"/>
        <v>381</v>
      </c>
      <c r="K154" s="20"/>
      <c r="L154" s="7"/>
    </row>
    <row r="155" spans="1:12" s="9" customFormat="1" ht="18.75" x14ac:dyDescent="0.3">
      <c r="A155" s="19"/>
      <c r="B155" s="17"/>
      <c r="C155" s="17"/>
      <c r="D155" s="17" t="e">
        <f t="shared" si="4"/>
        <v>#REF!</v>
      </c>
      <c r="E155" s="18"/>
      <c r="F155" s="7"/>
      <c r="G155" s="19"/>
      <c r="H155" s="17"/>
      <c r="I155" s="17"/>
      <c r="J155" s="35">
        <f t="shared" si="5"/>
        <v>381</v>
      </c>
      <c r="K155" s="20"/>
      <c r="L155" s="7"/>
    </row>
    <row r="156" spans="1:12" s="9" customFormat="1" ht="18.75" x14ac:dyDescent="0.3">
      <c r="A156" s="19"/>
      <c r="B156" s="17"/>
      <c r="C156" s="17"/>
      <c r="D156" s="17" t="e">
        <f t="shared" si="4"/>
        <v>#REF!</v>
      </c>
      <c r="E156" s="18"/>
      <c r="F156" s="7"/>
      <c r="G156" s="19"/>
      <c r="H156" s="17"/>
      <c r="I156" s="17"/>
      <c r="J156" s="35">
        <f t="shared" si="5"/>
        <v>381</v>
      </c>
      <c r="K156" s="20"/>
      <c r="L156" s="7"/>
    </row>
    <row r="157" spans="1:12" s="9" customFormat="1" ht="18.75" x14ac:dyDescent="0.3">
      <c r="A157" s="19"/>
      <c r="B157" s="17"/>
      <c r="C157" s="17"/>
      <c r="D157" s="17" t="e">
        <f t="shared" si="4"/>
        <v>#REF!</v>
      </c>
      <c r="E157" s="18"/>
      <c r="F157" s="7"/>
      <c r="G157" s="19"/>
      <c r="H157" s="17"/>
      <c r="I157" s="17"/>
      <c r="J157" s="35">
        <f t="shared" si="5"/>
        <v>381</v>
      </c>
      <c r="K157" s="20"/>
      <c r="L157" s="7"/>
    </row>
    <row r="158" spans="1:12" s="9" customFormat="1" ht="18.75" x14ac:dyDescent="0.3">
      <c r="A158" s="19"/>
      <c r="B158" s="17"/>
      <c r="C158" s="17"/>
      <c r="D158" s="17" t="e">
        <f t="shared" si="4"/>
        <v>#REF!</v>
      </c>
      <c r="E158" s="18"/>
      <c r="F158" s="7"/>
      <c r="G158" s="19"/>
      <c r="H158" s="17"/>
      <c r="I158" s="17"/>
      <c r="J158" s="35">
        <f t="shared" si="5"/>
        <v>381</v>
      </c>
      <c r="K158" s="20"/>
      <c r="L158" s="7"/>
    </row>
    <row r="159" spans="1:12" s="9" customFormat="1" ht="18.75" x14ac:dyDescent="0.3">
      <c r="A159" s="19"/>
      <c r="B159" s="17"/>
      <c r="C159" s="17"/>
      <c r="D159" s="17" t="e">
        <f t="shared" si="4"/>
        <v>#REF!</v>
      </c>
      <c r="E159" s="18"/>
      <c r="F159" s="7"/>
      <c r="G159" s="19"/>
      <c r="H159" s="17"/>
      <c r="I159" s="17"/>
      <c r="J159" s="35">
        <f t="shared" si="5"/>
        <v>381</v>
      </c>
      <c r="K159" s="20"/>
      <c r="L159" s="7"/>
    </row>
    <row r="160" spans="1:12" s="9" customFormat="1" ht="18.75" x14ac:dyDescent="0.3">
      <c r="A160" s="19"/>
      <c r="B160" s="17"/>
      <c r="C160" s="17"/>
      <c r="D160" s="17" t="e">
        <f t="shared" si="4"/>
        <v>#REF!</v>
      </c>
      <c r="E160" s="18"/>
      <c r="F160" s="7"/>
      <c r="G160" s="19"/>
      <c r="H160" s="17"/>
      <c r="I160" s="17"/>
      <c r="J160" s="35">
        <f t="shared" si="5"/>
        <v>381</v>
      </c>
      <c r="K160" s="20"/>
      <c r="L160" s="7"/>
    </row>
    <row r="161" spans="1:12" s="9" customFormat="1" ht="18.75" x14ac:dyDescent="0.3">
      <c r="A161" s="19"/>
      <c r="B161" s="17"/>
      <c r="C161" s="17"/>
      <c r="D161" s="17" t="e">
        <f t="shared" si="4"/>
        <v>#REF!</v>
      </c>
      <c r="E161" s="18"/>
      <c r="F161" s="7"/>
      <c r="G161" s="19"/>
      <c r="H161" s="17"/>
      <c r="I161" s="17"/>
      <c r="J161" s="35">
        <f t="shared" si="5"/>
        <v>381</v>
      </c>
      <c r="K161" s="20"/>
      <c r="L161" s="7"/>
    </row>
    <row r="162" spans="1:12" s="9" customFormat="1" ht="18.75" x14ac:dyDescent="0.3">
      <c r="A162" s="19"/>
      <c r="B162" s="17"/>
      <c r="C162" s="17"/>
      <c r="D162" s="17" t="e">
        <f t="shared" si="4"/>
        <v>#REF!</v>
      </c>
      <c r="E162" s="18"/>
      <c r="F162" s="7"/>
      <c r="G162" s="19"/>
      <c r="H162" s="17"/>
      <c r="I162" s="17"/>
      <c r="J162" s="35">
        <f t="shared" si="5"/>
        <v>381</v>
      </c>
      <c r="K162" s="20"/>
      <c r="L162" s="7"/>
    </row>
    <row r="163" spans="1:12" s="9" customFormat="1" ht="18.75" x14ac:dyDescent="0.3">
      <c r="A163" s="19"/>
      <c r="B163" s="17"/>
      <c r="C163" s="17"/>
      <c r="D163" s="17" t="e">
        <f t="shared" si="4"/>
        <v>#REF!</v>
      </c>
      <c r="E163" s="18"/>
      <c r="F163" s="7"/>
      <c r="G163" s="19"/>
      <c r="H163" s="17"/>
      <c r="I163" s="17"/>
      <c r="J163" s="35">
        <f t="shared" si="5"/>
        <v>381</v>
      </c>
      <c r="K163" s="20"/>
      <c r="L163" s="7"/>
    </row>
    <row r="164" spans="1:12" s="9" customFormat="1" ht="18.75" x14ac:dyDescent="0.3">
      <c r="A164" s="19"/>
      <c r="B164" s="17"/>
      <c r="C164" s="17"/>
      <c r="D164" s="17" t="e">
        <f t="shared" si="4"/>
        <v>#REF!</v>
      </c>
      <c r="E164" s="18"/>
      <c r="F164" s="7"/>
      <c r="G164" s="19"/>
      <c r="H164" s="17"/>
      <c r="I164" s="17"/>
      <c r="J164" s="35">
        <f t="shared" si="5"/>
        <v>381</v>
      </c>
      <c r="K164" s="20"/>
      <c r="L164" s="7"/>
    </row>
    <row r="165" spans="1:12" s="9" customFormat="1" ht="18.75" x14ac:dyDescent="0.3">
      <c r="A165" s="19"/>
      <c r="B165" s="17"/>
      <c r="C165" s="17"/>
      <c r="D165" s="17" t="e">
        <f t="shared" si="4"/>
        <v>#REF!</v>
      </c>
      <c r="E165" s="18"/>
      <c r="F165" s="7"/>
      <c r="G165" s="19"/>
      <c r="H165" s="17"/>
      <c r="I165" s="17"/>
      <c r="J165" s="35">
        <f t="shared" si="5"/>
        <v>381</v>
      </c>
      <c r="K165" s="20"/>
      <c r="L165" s="7"/>
    </row>
    <row r="166" spans="1:12" s="9" customFormat="1" ht="18.75" x14ac:dyDescent="0.3">
      <c r="A166" s="19"/>
      <c r="B166" s="17"/>
      <c r="C166" s="17"/>
      <c r="D166" s="17" t="e">
        <f t="shared" si="4"/>
        <v>#REF!</v>
      </c>
      <c r="E166" s="18"/>
      <c r="F166" s="7"/>
      <c r="G166" s="19"/>
      <c r="H166" s="17"/>
      <c r="I166" s="17"/>
      <c r="J166" s="35">
        <f t="shared" si="5"/>
        <v>381</v>
      </c>
      <c r="K166" s="20"/>
      <c r="L166" s="7"/>
    </row>
    <row r="167" spans="1:12" s="9" customFormat="1" ht="18.75" x14ac:dyDescent="0.3">
      <c r="A167" s="19"/>
      <c r="B167" s="17"/>
      <c r="C167" s="17"/>
      <c r="D167" s="17" t="e">
        <f t="shared" si="4"/>
        <v>#REF!</v>
      </c>
      <c r="E167" s="18"/>
      <c r="F167" s="7"/>
      <c r="G167" s="19"/>
      <c r="H167" s="17"/>
      <c r="I167" s="17"/>
      <c r="J167" s="35">
        <f t="shared" si="5"/>
        <v>381</v>
      </c>
      <c r="K167" s="20"/>
      <c r="L167" s="7"/>
    </row>
    <row r="168" spans="1:12" s="9" customFormat="1" ht="18.75" x14ac:dyDescent="0.3">
      <c r="A168" s="19"/>
      <c r="B168" s="17"/>
      <c r="C168" s="17"/>
      <c r="D168" s="17" t="e">
        <f t="shared" si="4"/>
        <v>#REF!</v>
      </c>
      <c r="E168" s="18"/>
      <c r="F168" s="7"/>
      <c r="G168" s="19"/>
      <c r="H168" s="17"/>
      <c r="I168" s="17"/>
      <c r="J168" s="35">
        <f t="shared" si="5"/>
        <v>381</v>
      </c>
      <c r="K168" s="20"/>
      <c r="L168" s="7"/>
    </row>
    <row r="169" spans="1:12" s="9" customFormat="1" ht="18.75" x14ac:dyDescent="0.3">
      <c r="A169" s="19"/>
      <c r="B169" s="17"/>
      <c r="C169" s="17"/>
      <c r="D169" s="17" t="e">
        <f t="shared" si="4"/>
        <v>#REF!</v>
      </c>
      <c r="E169" s="18"/>
      <c r="F169" s="7"/>
      <c r="G169" s="19"/>
      <c r="H169" s="17"/>
      <c r="I169" s="17"/>
      <c r="J169" s="35">
        <f t="shared" si="5"/>
        <v>381</v>
      </c>
      <c r="K169" s="20"/>
      <c r="L169" s="7"/>
    </row>
    <row r="170" spans="1:12" s="9" customFormat="1" ht="18.75" x14ac:dyDescent="0.3">
      <c r="A170" s="19"/>
      <c r="B170" s="17"/>
      <c r="C170" s="17"/>
      <c r="D170" s="17" t="e">
        <f t="shared" si="4"/>
        <v>#REF!</v>
      </c>
      <c r="E170" s="18"/>
      <c r="F170" s="7"/>
      <c r="G170" s="19"/>
      <c r="H170" s="17"/>
      <c r="I170" s="17"/>
      <c r="J170" s="35">
        <f t="shared" si="5"/>
        <v>381</v>
      </c>
      <c r="K170" s="20"/>
      <c r="L170" s="7"/>
    </row>
    <row r="171" spans="1:12" s="9" customFormat="1" ht="18.75" x14ac:dyDescent="0.3">
      <c r="A171" s="19"/>
      <c r="B171" s="17"/>
      <c r="C171" s="17"/>
      <c r="D171" s="17" t="e">
        <f t="shared" si="4"/>
        <v>#REF!</v>
      </c>
      <c r="E171" s="18"/>
      <c r="F171" s="7"/>
      <c r="G171" s="19"/>
      <c r="H171" s="17"/>
      <c r="I171" s="17"/>
      <c r="J171" s="35">
        <f t="shared" si="5"/>
        <v>381</v>
      </c>
      <c r="K171" s="20"/>
      <c r="L171" s="7"/>
    </row>
    <row r="172" spans="1:12" s="9" customFormat="1" ht="18.75" x14ac:dyDescent="0.3">
      <c r="A172" s="19"/>
      <c r="B172" s="17"/>
      <c r="C172" s="17"/>
      <c r="D172" s="17" t="e">
        <f t="shared" si="4"/>
        <v>#REF!</v>
      </c>
      <c r="E172" s="18"/>
      <c r="F172" s="7"/>
      <c r="G172" s="19"/>
      <c r="H172" s="17"/>
      <c r="I172" s="17"/>
      <c r="J172" s="35">
        <f t="shared" si="5"/>
        <v>381</v>
      </c>
      <c r="K172" s="20"/>
      <c r="L172" s="7"/>
    </row>
    <row r="173" spans="1:12" s="9" customFormat="1" ht="18.75" x14ac:dyDescent="0.3">
      <c r="A173" s="19"/>
      <c r="B173" s="17"/>
      <c r="C173" s="17"/>
      <c r="D173" s="17" t="e">
        <f t="shared" si="4"/>
        <v>#REF!</v>
      </c>
      <c r="E173" s="18"/>
      <c r="F173" s="7"/>
      <c r="G173" s="19"/>
      <c r="H173" s="17"/>
      <c r="I173" s="17"/>
      <c r="J173" s="35">
        <f t="shared" si="5"/>
        <v>381</v>
      </c>
      <c r="K173" s="20"/>
      <c r="L173" s="7"/>
    </row>
    <row r="174" spans="1:12" s="9" customFormat="1" ht="18.75" x14ac:dyDescent="0.3">
      <c r="A174" s="19"/>
      <c r="B174" s="17"/>
      <c r="C174" s="17"/>
      <c r="D174" s="17" t="e">
        <f t="shared" si="4"/>
        <v>#REF!</v>
      </c>
      <c r="E174" s="18"/>
      <c r="F174" s="7"/>
      <c r="G174" s="19"/>
      <c r="H174" s="17"/>
      <c r="I174" s="17"/>
      <c r="J174" s="35">
        <f t="shared" si="5"/>
        <v>381</v>
      </c>
      <c r="K174" s="20"/>
      <c r="L174" s="7"/>
    </row>
    <row r="175" spans="1:12" s="9" customFormat="1" ht="18.75" x14ac:dyDescent="0.3">
      <c r="A175" s="19"/>
      <c r="B175" s="17"/>
      <c r="C175" s="17"/>
      <c r="D175" s="17" t="e">
        <f t="shared" si="4"/>
        <v>#REF!</v>
      </c>
      <c r="E175" s="18"/>
      <c r="F175" s="7"/>
      <c r="G175" s="19"/>
      <c r="H175" s="17"/>
      <c r="I175" s="17"/>
      <c r="J175" s="35">
        <f t="shared" si="5"/>
        <v>381</v>
      </c>
      <c r="K175" s="20"/>
      <c r="L175" s="7"/>
    </row>
    <row r="176" spans="1:12" s="9" customFormat="1" ht="18.75" x14ac:dyDescent="0.3">
      <c r="A176" s="19"/>
      <c r="B176" s="17"/>
      <c r="C176" s="17"/>
      <c r="D176" s="17" t="e">
        <f t="shared" si="4"/>
        <v>#REF!</v>
      </c>
      <c r="E176" s="18"/>
      <c r="F176" s="7"/>
      <c r="G176" s="19"/>
      <c r="H176" s="17"/>
      <c r="I176" s="17"/>
      <c r="J176" s="35">
        <f t="shared" si="5"/>
        <v>381</v>
      </c>
      <c r="K176" s="20"/>
      <c r="L176" s="7"/>
    </row>
    <row r="177" spans="1:12" s="9" customFormat="1" ht="18.75" x14ac:dyDescent="0.3">
      <c r="A177" s="19"/>
      <c r="B177" s="17"/>
      <c r="C177" s="17"/>
      <c r="D177" s="17" t="e">
        <f t="shared" si="4"/>
        <v>#REF!</v>
      </c>
      <c r="E177" s="18"/>
      <c r="F177" s="7"/>
      <c r="G177" s="19"/>
      <c r="H177" s="17"/>
      <c r="I177" s="17"/>
      <c r="J177" s="35">
        <f t="shared" si="5"/>
        <v>381</v>
      </c>
      <c r="K177" s="20"/>
      <c r="L177" s="7"/>
    </row>
    <row r="178" spans="1:12" s="9" customFormat="1" ht="18.75" x14ac:dyDescent="0.3">
      <c r="A178" s="19"/>
      <c r="B178" s="17"/>
      <c r="C178" s="17"/>
      <c r="D178" s="17" t="e">
        <f t="shared" si="4"/>
        <v>#REF!</v>
      </c>
      <c r="E178" s="18"/>
      <c r="F178" s="7"/>
      <c r="G178" s="19"/>
      <c r="H178" s="17"/>
      <c r="I178" s="17"/>
      <c r="J178" s="35">
        <f t="shared" si="5"/>
        <v>381</v>
      </c>
      <c r="K178" s="20"/>
      <c r="L178" s="7"/>
    </row>
    <row r="179" spans="1:12" s="9" customFormat="1" ht="18.75" x14ac:dyDescent="0.3">
      <c r="A179" s="19"/>
      <c r="B179" s="17"/>
      <c r="C179" s="17"/>
      <c r="D179" s="17" t="e">
        <f t="shared" si="4"/>
        <v>#REF!</v>
      </c>
      <c r="E179" s="18"/>
      <c r="F179" s="7"/>
      <c r="G179" s="19"/>
      <c r="H179" s="17"/>
      <c r="I179" s="17"/>
      <c r="J179" s="35">
        <f t="shared" si="5"/>
        <v>381</v>
      </c>
      <c r="K179" s="20"/>
      <c r="L179" s="7"/>
    </row>
    <row r="180" spans="1:12" s="9" customFormat="1" ht="18.75" x14ac:dyDescent="0.3">
      <c r="A180" s="19"/>
      <c r="B180" s="17"/>
      <c r="C180" s="17"/>
      <c r="D180" s="17" t="e">
        <f t="shared" si="4"/>
        <v>#REF!</v>
      </c>
      <c r="E180" s="18"/>
      <c r="F180" s="7"/>
      <c r="G180" s="19"/>
      <c r="H180" s="17"/>
      <c r="I180" s="17"/>
      <c r="J180" s="35">
        <f t="shared" si="5"/>
        <v>381</v>
      </c>
      <c r="K180" s="20"/>
      <c r="L180" s="7"/>
    </row>
    <row r="181" spans="1:12" s="9" customFormat="1" ht="18.75" x14ac:dyDescent="0.3">
      <c r="A181" s="19"/>
      <c r="B181" s="17"/>
      <c r="C181" s="17"/>
      <c r="D181" s="17" t="e">
        <f t="shared" si="4"/>
        <v>#REF!</v>
      </c>
      <c r="E181" s="18"/>
      <c r="F181" s="7"/>
      <c r="G181" s="19"/>
      <c r="H181" s="17"/>
      <c r="I181" s="17"/>
      <c r="J181" s="35">
        <f t="shared" si="5"/>
        <v>381</v>
      </c>
      <c r="K181" s="20"/>
      <c r="L181" s="7"/>
    </row>
    <row r="182" spans="1:12" s="9" customFormat="1" ht="18.75" x14ac:dyDescent="0.3">
      <c r="A182" s="19"/>
      <c r="B182" s="17"/>
      <c r="C182" s="17"/>
      <c r="D182" s="17" t="e">
        <f t="shared" si="4"/>
        <v>#REF!</v>
      </c>
      <c r="E182" s="18"/>
      <c r="F182" s="7"/>
      <c r="G182" s="19"/>
      <c r="H182" s="17"/>
      <c r="I182" s="17"/>
      <c r="J182" s="35">
        <f t="shared" si="5"/>
        <v>381</v>
      </c>
      <c r="K182" s="20"/>
      <c r="L182" s="7"/>
    </row>
    <row r="183" spans="1:12" s="9" customFormat="1" ht="18.75" x14ac:dyDescent="0.3">
      <c r="A183" s="19"/>
      <c r="B183" s="17"/>
      <c r="C183" s="17"/>
      <c r="D183" s="17" t="e">
        <f t="shared" si="4"/>
        <v>#REF!</v>
      </c>
      <c r="E183" s="18"/>
      <c r="F183" s="7"/>
      <c r="G183" s="19"/>
      <c r="H183" s="17"/>
      <c r="I183" s="17"/>
      <c r="J183" s="35">
        <f t="shared" si="5"/>
        <v>381</v>
      </c>
      <c r="K183" s="20"/>
      <c r="L183" s="7"/>
    </row>
    <row r="184" spans="1:12" s="9" customFormat="1" ht="18.75" x14ac:dyDescent="0.3">
      <c r="A184" s="19"/>
      <c r="B184" s="17"/>
      <c r="C184" s="17"/>
      <c r="D184" s="17" t="e">
        <f t="shared" si="4"/>
        <v>#REF!</v>
      </c>
      <c r="E184" s="18"/>
      <c r="F184" s="7"/>
      <c r="G184" s="19"/>
      <c r="H184" s="17"/>
      <c r="I184" s="17"/>
      <c r="J184" s="35">
        <f t="shared" si="5"/>
        <v>381</v>
      </c>
      <c r="K184" s="20"/>
      <c r="L184" s="7"/>
    </row>
    <row r="185" spans="1:12" s="9" customFormat="1" ht="18.75" x14ac:dyDescent="0.3">
      <c r="A185" s="19"/>
      <c r="B185" s="17"/>
      <c r="C185" s="17"/>
      <c r="D185" s="17" t="e">
        <f t="shared" si="4"/>
        <v>#REF!</v>
      </c>
      <c r="E185" s="18"/>
      <c r="F185" s="7"/>
      <c r="G185" s="19"/>
      <c r="H185" s="17"/>
      <c r="I185" s="17"/>
      <c r="J185" s="35">
        <f t="shared" si="5"/>
        <v>381</v>
      </c>
      <c r="K185" s="20"/>
      <c r="L185" s="7"/>
    </row>
    <row r="186" spans="1:12" s="9" customFormat="1" ht="18.75" x14ac:dyDescent="0.3">
      <c r="A186" s="19"/>
      <c r="B186" s="17"/>
      <c r="C186" s="17"/>
      <c r="D186" s="17" t="e">
        <f t="shared" si="4"/>
        <v>#REF!</v>
      </c>
      <c r="E186" s="18"/>
      <c r="F186" s="7"/>
      <c r="G186" s="19"/>
      <c r="H186" s="17"/>
      <c r="I186" s="17"/>
      <c r="J186" s="35">
        <f t="shared" si="5"/>
        <v>381</v>
      </c>
      <c r="K186" s="20"/>
      <c r="L186" s="7"/>
    </row>
    <row r="187" spans="1:12" s="9" customFormat="1" ht="18.75" x14ac:dyDescent="0.3">
      <c r="A187" s="19"/>
      <c r="B187" s="17"/>
      <c r="C187" s="17"/>
      <c r="D187" s="17" t="e">
        <f t="shared" si="4"/>
        <v>#REF!</v>
      </c>
      <c r="E187" s="18"/>
      <c r="F187" s="7"/>
      <c r="G187" s="19"/>
      <c r="H187" s="17"/>
      <c r="I187" s="17"/>
      <c r="J187" s="35">
        <f t="shared" si="5"/>
        <v>381</v>
      </c>
      <c r="K187" s="20"/>
      <c r="L187" s="7"/>
    </row>
    <row r="188" spans="1:12" s="9" customFormat="1" ht="18.75" x14ac:dyDescent="0.3">
      <c r="A188" s="19"/>
      <c r="B188" s="17"/>
      <c r="C188" s="17"/>
      <c r="D188" s="17" t="e">
        <f t="shared" si="4"/>
        <v>#REF!</v>
      </c>
      <c r="E188" s="18"/>
      <c r="F188" s="7"/>
      <c r="G188" s="19"/>
      <c r="H188" s="17"/>
      <c r="I188" s="17"/>
      <c r="J188" s="35">
        <f t="shared" si="5"/>
        <v>381</v>
      </c>
      <c r="K188" s="20"/>
      <c r="L188" s="7"/>
    </row>
    <row r="189" spans="1:12" s="9" customFormat="1" ht="18.75" x14ac:dyDescent="0.3">
      <c r="A189" s="19"/>
      <c r="B189" s="17"/>
      <c r="C189" s="17"/>
      <c r="D189" s="17" t="e">
        <f t="shared" si="4"/>
        <v>#REF!</v>
      </c>
      <c r="E189" s="18"/>
      <c r="F189" s="7"/>
      <c r="G189" s="19"/>
      <c r="H189" s="17"/>
      <c r="I189" s="17"/>
      <c r="J189" s="35">
        <f t="shared" si="5"/>
        <v>381</v>
      </c>
      <c r="K189" s="20"/>
      <c r="L189" s="7"/>
    </row>
    <row r="190" spans="1:12" s="9" customFormat="1" ht="18.75" x14ac:dyDescent="0.3">
      <c r="A190" s="19"/>
      <c r="B190" s="17"/>
      <c r="C190" s="17"/>
      <c r="D190" s="17" t="e">
        <f t="shared" si="4"/>
        <v>#REF!</v>
      </c>
      <c r="E190" s="18"/>
      <c r="F190" s="7"/>
      <c r="G190" s="19"/>
      <c r="H190" s="17"/>
      <c r="I190" s="17"/>
      <c r="J190" s="35">
        <f t="shared" si="5"/>
        <v>381</v>
      </c>
      <c r="K190" s="20"/>
      <c r="L190" s="7"/>
    </row>
    <row r="191" spans="1:12" s="9" customFormat="1" ht="18.75" x14ac:dyDescent="0.3">
      <c r="A191" s="19"/>
      <c r="B191" s="17"/>
      <c r="C191" s="17"/>
      <c r="D191" s="17" t="e">
        <f t="shared" si="4"/>
        <v>#REF!</v>
      </c>
      <c r="E191" s="18"/>
      <c r="F191" s="7"/>
      <c r="G191" s="19"/>
      <c r="H191" s="17"/>
      <c r="I191" s="17"/>
      <c r="J191" s="35">
        <f t="shared" si="5"/>
        <v>381</v>
      </c>
      <c r="K191" s="20"/>
      <c r="L191" s="7"/>
    </row>
    <row r="192" spans="1:12" s="9" customFormat="1" ht="18.75" x14ac:dyDescent="0.3">
      <c r="A192" s="19"/>
      <c r="B192" s="17"/>
      <c r="C192" s="17"/>
      <c r="D192" s="17" t="e">
        <f t="shared" si="4"/>
        <v>#REF!</v>
      </c>
      <c r="E192" s="18"/>
      <c r="F192" s="7"/>
      <c r="G192" s="19"/>
      <c r="H192" s="17"/>
      <c r="I192" s="17"/>
      <c r="J192" s="35">
        <f t="shared" si="5"/>
        <v>381</v>
      </c>
      <c r="K192" s="20"/>
      <c r="L192" s="7"/>
    </row>
    <row r="193" spans="1:12" s="9" customFormat="1" ht="18.75" x14ac:dyDescent="0.3">
      <c r="A193" s="19"/>
      <c r="B193" s="17"/>
      <c r="C193" s="17"/>
      <c r="D193" s="17" t="e">
        <f t="shared" si="4"/>
        <v>#REF!</v>
      </c>
      <c r="E193" s="18"/>
      <c r="F193" s="7"/>
      <c r="G193" s="19"/>
      <c r="H193" s="17"/>
      <c r="I193" s="17"/>
      <c r="J193" s="35">
        <f t="shared" si="5"/>
        <v>381</v>
      </c>
      <c r="K193" s="20"/>
      <c r="L193" s="7"/>
    </row>
    <row r="194" spans="1:12" s="9" customFormat="1" ht="18.75" x14ac:dyDescent="0.3">
      <c r="A194" s="19"/>
      <c r="B194" s="17"/>
      <c r="C194" s="17"/>
      <c r="D194" s="17" t="e">
        <f t="shared" si="4"/>
        <v>#REF!</v>
      </c>
      <c r="E194" s="18"/>
      <c r="F194" s="7"/>
      <c r="G194" s="19"/>
      <c r="H194" s="17"/>
      <c r="I194" s="17"/>
      <c r="J194" s="35">
        <f t="shared" si="5"/>
        <v>381</v>
      </c>
      <c r="K194" s="20"/>
      <c r="L194" s="7"/>
    </row>
    <row r="195" spans="1:12" s="9" customFormat="1" ht="18.75" x14ac:dyDescent="0.3">
      <c r="A195" s="19"/>
      <c r="B195" s="17"/>
      <c r="C195" s="17"/>
      <c r="D195" s="17" t="e">
        <f t="shared" si="4"/>
        <v>#REF!</v>
      </c>
      <c r="E195" s="18"/>
      <c r="F195" s="7"/>
      <c r="G195" s="19"/>
      <c r="H195" s="17"/>
      <c r="I195" s="17"/>
      <c r="J195" s="35">
        <f t="shared" si="5"/>
        <v>381</v>
      </c>
      <c r="K195" s="20"/>
      <c r="L195" s="7"/>
    </row>
    <row r="196" spans="1:12" s="9" customFormat="1" ht="18.75" x14ac:dyDescent="0.3">
      <c r="A196" s="19"/>
      <c r="B196" s="17"/>
      <c r="C196" s="17"/>
      <c r="D196" s="17" t="e">
        <f t="shared" si="4"/>
        <v>#REF!</v>
      </c>
      <c r="E196" s="18"/>
      <c r="F196" s="7"/>
      <c r="G196" s="19"/>
      <c r="H196" s="17"/>
      <c r="I196" s="17"/>
      <c r="J196" s="35">
        <f t="shared" si="5"/>
        <v>381</v>
      </c>
      <c r="K196" s="20"/>
      <c r="L196" s="7"/>
    </row>
    <row r="197" spans="1:12" s="9" customFormat="1" ht="18.75" x14ac:dyDescent="0.3">
      <c r="A197" s="19"/>
      <c r="B197" s="17"/>
      <c r="C197" s="17"/>
      <c r="D197" s="17" t="e">
        <f t="shared" si="4"/>
        <v>#REF!</v>
      </c>
      <c r="E197" s="18"/>
      <c r="F197" s="7"/>
      <c r="G197" s="19"/>
      <c r="H197" s="17"/>
      <c r="I197" s="17"/>
      <c r="J197" s="35">
        <f t="shared" si="5"/>
        <v>381</v>
      </c>
      <c r="K197" s="20"/>
      <c r="L197" s="7"/>
    </row>
    <row r="198" spans="1:12" s="9" customFormat="1" ht="18.75" x14ac:dyDescent="0.3">
      <c r="A198" s="19"/>
      <c r="B198" s="17"/>
      <c r="C198" s="17"/>
      <c r="D198" s="17" t="e">
        <f t="shared" si="4"/>
        <v>#REF!</v>
      </c>
      <c r="E198" s="18"/>
      <c r="F198" s="7"/>
      <c r="G198" s="19"/>
      <c r="H198" s="17"/>
      <c r="I198" s="17"/>
      <c r="J198" s="35">
        <f t="shared" si="5"/>
        <v>381</v>
      </c>
      <c r="K198" s="20"/>
      <c r="L198" s="7"/>
    </row>
    <row r="199" spans="1:12" s="9" customFormat="1" ht="18.75" x14ac:dyDescent="0.3">
      <c r="A199" s="19"/>
      <c r="B199" s="17"/>
      <c r="C199" s="17"/>
      <c r="D199" s="17" t="e">
        <f t="shared" ref="D199:D262" si="6">D198+B199-C199</f>
        <v>#REF!</v>
      </c>
      <c r="E199" s="18"/>
      <c r="F199" s="7"/>
      <c r="G199" s="19"/>
      <c r="H199" s="17"/>
      <c r="I199" s="17"/>
      <c r="J199" s="35">
        <f t="shared" si="5"/>
        <v>381</v>
      </c>
      <c r="K199" s="20"/>
      <c r="L199" s="7"/>
    </row>
    <row r="200" spans="1:12" s="9" customFormat="1" ht="18.75" x14ac:dyDescent="0.3">
      <c r="A200" s="19"/>
      <c r="B200" s="17"/>
      <c r="C200" s="17"/>
      <c r="D200" s="17" t="e">
        <f t="shared" si="6"/>
        <v>#REF!</v>
      </c>
      <c r="E200" s="18"/>
      <c r="F200" s="7"/>
      <c r="G200" s="19"/>
      <c r="H200" s="17"/>
      <c r="I200" s="17"/>
      <c r="J200" s="35">
        <f t="shared" ref="J200:J263" si="7">J199+H200-I200</f>
        <v>381</v>
      </c>
      <c r="K200" s="20"/>
      <c r="L200" s="7"/>
    </row>
    <row r="201" spans="1:12" s="9" customFormat="1" ht="18.75" x14ac:dyDescent="0.3">
      <c r="A201" s="19"/>
      <c r="B201" s="17"/>
      <c r="C201" s="17"/>
      <c r="D201" s="17" t="e">
        <f t="shared" si="6"/>
        <v>#REF!</v>
      </c>
      <c r="E201" s="18"/>
      <c r="F201" s="7"/>
      <c r="G201" s="19"/>
      <c r="H201" s="17"/>
      <c r="I201" s="17"/>
      <c r="J201" s="35">
        <f t="shared" si="7"/>
        <v>381</v>
      </c>
      <c r="K201" s="20"/>
      <c r="L201" s="7"/>
    </row>
    <row r="202" spans="1:12" s="9" customFormat="1" ht="18.75" x14ac:dyDescent="0.3">
      <c r="A202" s="19"/>
      <c r="B202" s="17"/>
      <c r="C202" s="17"/>
      <c r="D202" s="17" t="e">
        <f t="shared" si="6"/>
        <v>#REF!</v>
      </c>
      <c r="E202" s="18"/>
      <c r="F202" s="7"/>
      <c r="G202" s="19"/>
      <c r="H202" s="17"/>
      <c r="I202" s="17"/>
      <c r="J202" s="35">
        <f t="shared" si="7"/>
        <v>381</v>
      </c>
      <c r="K202" s="20"/>
      <c r="L202" s="7"/>
    </row>
    <row r="203" spans="1:12" s="9" customFormat="1" ht="18.75" x14ac:dyDescent="0.3">
      <c r="A203" s="19"/>
      <c r="B203" s="17"/>
      <c r="C203" s="17"/>
      <c r="D203" s="17" t="e">
        <f t="shared" si="6"/>
        <v>#REF!</v>
      </c>
      <c r="E203" s="18"/>
      <c r="F203" s="7"/>
      <c r="G203" s="19"/>
      <c r="H203" s="17"/>
      <c r="I203" s="17"/>
      <c r="J203" s="35">
        <f t="shared" si="7"/>
        <v>381</v>
      </c>
      <c r="K203" s="20"/>
      <c r="L203" s="7"/>
    </row>
    <row r="204" spans="1:12" s="9" customFormat="1" ht="18.75" x14ac:dyDescent="0.3">
      <c r="A204" s="19"/>
      <c r="B204" s="17"/>
      <c r="C204" s="17"/>
      <c r="D204" s="17" t="e">
        <f t="shared" si="6"/>
        <v>#REF!</v>
      </c>
      <c r="E204" s="18"/>
      <c r="F204" s="7"/>
      <c r="G204" s="19"/>
      <c r="H204" s="17"/>
      <c r="I204" s="17"/>
      <c r="J204" s="35">
        <f t="shared" si="7"/>
        <v>381</v>
      </c>
      <c r="K204" s="20"/>
      <c r="L204" s="7"/>
    </row>
    <row r="205" spans="1:12" s="9" customFormat="1" ht="18.75" x14ac:dyDescent="0.3">
      <c r="A205" s="19"/>
      <c r="B205" s="17"/>
      <c r="C205" s="17"/>
      <c r="D205" s="17" t="e">
        <f t="shared" si="6"/>
        <v>#REF!</v>
      </c>
      <c r="E205" s="18"/>
      <c r="F205" s="7"/>
      <c r="G205" s="19"/>
      <c r="H205" s="17"/>
      <c r="I205" s="17"/>
      <c r="J205" s="35">
        <f t="shared" si="7"/>
        <v>381</v>
      </c>
      <c r="K205" s="20"/>
      <c r="L205" s="7"/>
    </row>
    <row r="206" spans="1:12" s="9" customFormat="1" ht="18.75" x14ac:dyDescent="0.3">
      <c r="A206" s="19"/>
      <c r="B206" s="17"/>
      <c r="C206" s="17"/>
      <c r="D206" s="17" t="e">
        <f t="shared" si="6"/>
        <v>#REF!</v>
      </c>
      <c r="E206" s="18"/>
      <c r="F206" s="7"/>
      <c r="G206" s="19"/>
      <c r="H206" s="17"/>
      <c r="I206" s="17"/>
      <c r="J206" s="35">
        <f t="shared" si="7"/>
        <v>381</v>
      </c>
      <c r="K206" s="20"/>
      <c r="L206" s="7"/>
    </row>
    <row r="207" spans="1:12" s="9" customFormat="1" ht="18.75" x14ac:dyDescent="0.3">
      <c r="A207" s="19"/>
      <c r="B207" s="17"/>
      <c r="C207" s="17"/>
      <c r="D207" s="17" t="e">
        <f t="shared" si="6"/>
        <v>#REF!</v>
      </c>
      <c r="E207" s="18"/>
      <c r="F207" s="7"/>
      <c r="G207" s="19"/>
      <c r="H207" s="17"/>
      <c r="I207" s="17"/>
      <c r="J207" s="35">
        <f t="shared" si="7"/>
        <v>381</v>
      </c>
      <c r="K207" s="20"/>
      <c r="L207" s="7"/>
    </row>
    <row r="208" spans="1:12" s="9" customFormat="1" ht="18.75" x14ac:dyDescent="0.3">
      <c r="A208" s="19"/>
      <c r="B208" s="17"/>
      <c r="C208" s="17"/>
      <c r="D208" s="17" t="e">
        <f t="shared" si="6"/>
        <v>#REF!</v>
      </c>
      <c r="E208" s="18"/>
      <c r="F208" s="7"/>
      <c r="G208" s="19"/>
      <c r="H208" s="17"/>
      <c r="I208" s="17"/>
      <c r="J208" s="35">
        <f t="shared" si="7"/>
        <v>381</v>
      </c>
      <c r="K208" s="20"/>
      <c r="L208" s="7"/>
    </row>
    <row r="209" spans="1:12" s="9" customFormat="1" ht="18.75" x14ac:dyDescent="0.3">
      <c r="A209" s="19"/>
      <c r="B209" s="17"/>
      <c r="C209" s="17"/>
      <c r="D209" s="17" t="e">
        <f t="shared" si="6"/>
        <v>#REF!</v>
      </c>
      <c r="E209" s="18"/>
      <c r="F209" s="7"/>
      <c r="G209" s="19"/>
      <c r="H209" s="17"/>
      <c r="I209" s="17"/>
      <c r="J209" s="35">
        <f t="shared" si="7"/>
        <v>381</v>
      </c>
      <c r="K209" s="20"/>
      <c r="L209" s="7"/>
    </row>
    <row r="210" spans="1:12" s="9" customFormat="1" ht="18.75" x14ac:dyDescent="0.3">
      <c r="A210" s="19"/>
      <c r="B210" s="17"/>
      <c r="C210" s="17"/>
      <c r="D210" s="17" t="e">
        <f t="shared" si="6"/>
        <v>#REF!</v>
      </c>
      <c r="E210" s="18"/>
      <c r="F210" s="7"/>
      <c r="G210" s="19"/>
      <c r="H210" s="17"/>
      <c r="I210" s="17"/>
      <c r="J210" s="35">
        <f t="shared" si="7"/>
        <v>381</v>
      </c>
      <c r="K210" s="20"/>
      <c r="L210" s="7"/>
    </row>
    <row r="211" spans="1:12" s="9" customFormat="1" ht="18.75" x14ac:dyDescent="0.3">
      <c r="A211" s="19"/>
      <c r="B211" s="17"/>
      <c r="C211" s="17"/>
      <c r="D211" s="17" t="e">
        <f t="shared" si="6"/>
        <v>#REF!</v>
      </c>
      <c r="E211" s="18"/>
      <c r="F211" s="7"/>
      <c r="G211" s="19"/>
      <c r="H211" s="17"/>
      <c r="I211" s="17"/>
      <c r="J211" s="35">
        <f t="shared" si="7"/>
        <v>381</v>
      </c>
      <c r="K211" s="20"/>
      <c r="L211" s="7"/>
    </row>
    <row r="212" spans="1:12" s="9" customFormat="1" ht="18.75" x14ac:dyDescent="0.3">
      <c r="A212" s="19"/>
      <c r="B212" s="17"/>
      <c r="C212" s="17"/>
      <c r="D212" s="17" t="e">
        <f t="shared" si="6"/>
        <v>#REF!</v>
      </c>
      <c r="E212" s="18"/>
      <c r="F212" s="7"/>
      <c r="G212" s="19"/>
      <c r="H212" s="17"/>
      <c r="I212" s="17"/>
      <c r="J212" s="35">
        <f t="shared" si="7"/>
        <v>381</v>
      </c>
      <c r="K212" s="20"/>
      <c r="L212" s="7"/>
    </row>
    <row r="213" spans="1:12" s="9" customFormat="1" ht="18.75" x14ac:dyDescent="0.3">
      <c r="A213" s="19"/>
      <c r="B213" s="17"/>
      <c r="C213" s="17"/>
      <c r="D213" s="17" t="e">
        <f t="shared" si="6"/>
        <v>#REF!</v>
      </c>
      <c r="E213" s="18"/>
      <c r="F213" s="7"/>
      <c r="G213" s="19"/>
      <c r="H213" s="17"/>
      <c r="I213" s="17"/>
      <c r="J213" s="35">
        <f t="shared" si="7"/>
        <v>381</v>
      </c>
      <c r="K213" s="20"/>
      <c r="L213" s="7"/>
    </row>
    <row r="214" spans="1:12" s="9" customFormat="1" ht="18.75" x14ac:dyDescent="0.3">
      <c r="A214" s="19"/>
      <c r="B214" s="17"/>
      <c r="C214" s="17"/>
      <c r="D214" s="17" t="e">
        <f t="shared" si="6"/>
        <v>#REF!</v>
      </c>
      <c r="E214" s="18"/>
      <c r="F214" s="7"/>
      <c r="G214" s="19"/>
      <c r="H214" s="17"/>
      <c r="I214" s="17"/>
      <c r="J214" s="35">
        <f t="shared" si="7"/>
        <v>381</v>
      </c>
      <c r="K214" s="20"/>
      <c r="L214" s="7"/>
    </row>
    <row r="215" spans="1:12" s="9" customFormat="1" ht="18.75" x14ac:dyDescent="0.3">
      <c r="A215" s="19"/>
      <c r="B215" s="17"/>
      <c r="C215" s="17"/>
      <c r="D215" s="17" t="e">
        <f t="shared" si="6"/>
        <v>#REF!</v>
      </c>
      <c r="E215" s="18"/>
      <c r="F215" s="7"/>
      <c r="G215" s="19"/>
      <c r="H215" s="17"/>
      <c r="I215" s="17"/>
      <c r="J215" s="35">
        <f t="shared" si="7"/>
        <v>381</v>
      </c>
      <c r="K215" s="20"/>
      <c r="L215" s="7"/>
    </row>
    <row r="216" spans="1:12" s="9" customFormat="1" ht="18.75" x14ac:dyDescent="0.3">
      <c r="A216" s="19"/>
      <c r="B216" s="17"/>
      <c r="C216" s="17"/>
      <c r="D216" s="17" t="e">
        <f t="shared" si="6"/>
        <v>#REF!</v>
      </c>
      <c r="E216" s="18"/>
      <c r="F216" s="7"/>
      <c r="G216" s="19"/>
      <c r="H216" s="17"/>
      <c r="I216" s="17"/>
      <c r="J216" s="35">
        <f t="shared" si="7"/>
        <v>381</v>
      </c>
      <c r="K216" s="20"/>
      <c r="L216" s="7"/>
    </row>
    <row r="217" spans="1:12" s="9" customFormat="1" ht="18.75" x14ac:dyDescent="0.3">
      <c r="A217" s="19"/>
      <c r="B217" s="17"/>
      <c r="C217" s="17"/>
      <c r="D217" s="17" t="e">
        <f t="shared" si="6"/>
        <v>#REF!</v>
      </c>
      <c r="E217" s="18"/>
      <c r="F217" s="7"/>
      <c r="G217" s="19"/>
      <c r="H217" s="17"/>
      <c r="I217" s="17"/>
      <c r="J217" s="35">
        <f t="shared" si="7"/>
        <v>381</v>
      </c>
      <c r="K217" s="20"/>
      <c r="L217" s="7"/>
    </row>
    <row r="218" spans="1:12" s="9" customFormat="1" ht="18.75" x14ac:dyDescent="0.3">
      <c r="A218" s="19"/>
      <c r="B218" s="17"/>
      <c r="C218" s="17"/>
      <c r="D218" s="17" t="e">
        <f t="shared" si="6"/>
        <v>#REF!</v>
      </c>
      <c r="E218" s="18"/>
      <c r="F218" s="7"/>
      <c r="G218" s="19"/>
      <c r="H218" s="17"/>
      <c r="I218" s="17"/>
      <c r="J218" s="35">
        <f t="shared" si="7"/>
        <v>381</v>
      </c>
      <c r="K218" s="20"/>
      <c r="L218" s="7"/>
    </row>
    <row r="219" spans="1:12" s="9" customFormat="1" ht="18.75" x14ac:dyDescent="0.3">
      <c r="A219" s="19"/>
      <c r="B219" s="17"/>
      <c r="C219" s="17"/>
      <c r="D219" s="17" t="e">
        <f t="shared" si="6"/>
        <v>#REF!</v>
      </c>
      <c r="E219" s="18"/>
      <c r="F219" s="7"/>
      <c r="G219" s="19"/>
      <c r="H219" s="17"/>
      <c r="I219" s="17"/>
      <c r="J219" s="35">
        <f t="shared" si="7"/>
        <v>381</v>
      </c>
      <c r="K219" s="20"/>
      <c r="L219" s="7"/>
    </row>
    <row r="220" spans="1:12" s="9" customFormat="1" ht="18.75" x14ac:dyDescent="0.3">
      <c r="A220" s="19"/>
      <c r="B220" s="17"/>
      <c r="C220" s="17"/>
      <c r="D220" s="17" t="e">
        <f t="shared" si="6"/>
        <v>#REF!</v>
      </c>
      <c r="E220" s="18"/>
      <c r="F220" s="7"/>
      <c r="G220" s="19"/>
      <c r="H220" s="17"/>
      <c r="I220" s="17"/>
      <c r="J220" s="35">
        <f t="shared" si="7"/>
        <v>381</v>
      </c>
      <c r="K220" s="20"/>
      <c r="L220" s="7"/>
    </row>
    <row r="221" spans="1:12" s="9" customFormat="1" ht="18.75" x14ac:dyDescent="0.3">
      <c r="A221" s="19"/>
      <c r="B221" s="17"/>
      <c r="C221" s="17"/>
      <c r="D221" s="17" t="e">
        <f t="shared" si="6"/>
        <v>#REF!</v>
      </c>
      <c r="E221" s="18"/>
      <c r="F221" s="7"/>
      <c r="G221" s="19"/>
      <c r="H221" s="17"/>
      <c r="I221" s="17"/>
      <c r="J221" s="35">
        <f t="shared" si="7"/>
        <v>381</v>
      </c>
      <c r="K221" s="20"/>
      <c r="L221" s="7"/>
    </row>
    <row r="222" spans="1:12" s="9" customFormat="1" ht="18.75" x14ac:dyDescent="0.3">
      <c r="A222" s="19"/>
      <c r="B222" s="17"/>
      <c r="C222" s="17"/>
      <c r="D222" s="17" t="e">
        <f t="shared" si="6"/>
        <v>#REF!</v>
      </c>
      <c r="E222" s="18"/>
      <c r="F222" s="7"/>
      <c r="G222" s="19"/>
      <c r="H222" s="17"/>
      <c r="I222" s="17"/>
      <c r="J222" s="35">
        <f t="shared" si="7"/>
        <v>381</v>
      </c>
      <c r="K222" s="20"/>
      <c r="L222" s="7"/>
    </row>
    <row r="223" spans="1:12" s="9" customFormat="1" ht="18.75" x14ac:dyDescent="0.3">
      <c r="A223" s="19"/>
      <c r="B223" s="17"/>
      <c r="C223" s="17"/>
      <c r="D223" s="17" t="e">
        <f t="shared" si="6"/>
        <v>#REF!</v>
      </c>
      <c r="E223" s="18"/>
      <c r="F223" s="7"/>
      <c r="G223" s="19"/>
      <c r="H223" s="17"/>
      <c r="I223" s="17"/>
      <c r="J223" s="35">
        <f t="shared" si="7"/>
        <v>381</v>
      </c>
      <c r="K223" s="20"/>
      <c r="L223" s="7"/>
    </row>
    <row r="224" spans="1:12" s="9" customFormat="1" ht="18.75" x14ac:dyDescent="0.3">
      <c r="A224" s="19"/>
      <c r="B224" s="17"/>
      <c r="C224" s="17"/>
      <c r="D224" s="17" t="e">
        <f t="shared" si="6"/>
        <v>#REF!</v>
      </c>
      <c r="E224" s="18"/>
      <c r="F224" s="7"/>
      <c r="G224" s="19"/>
      <c r="H224" s="17"/>
      <c r="I224" s="17"/>
      <c r="J224" s="35">
        <f t="shared" si="7"/>
        <v>381</v>
      </c>
      <c r="K224" s="20"/>
      <c r="L224" s="7"/>
    </row>
    <row r="225" spans="1:12" s="9" customFormat="1" ht="18.75" x14ac:dyDescent="0.3">
      <c r="A225" s="19"/>
      <c r="B225" s="17"/>
      <c r="C225" s="17"/>
      <c r="D225" s="17" t="e">
        <f t="shared" si="6"/>
        <v>#REF!</v>
      </c>
      <c r="E225" s="18"/>
      <c r="F225" s="7"/>
      <c r="G225" s="19"/>
      <c r="H225" s="17"/>
      <c r="I225" s="17"/>
      <c r="J225" s="35">
        <f t="shared" si="7"/>
        <v>381</v>
      </c>
      <c r="K225" s="20"/>
      <c r="L225" s="7"/>
    </row>
    <row r="226" spans="1:12" s="9" customFormat="1" ht="18.75" x14ac:dyDescent="0.3">
      <c r="A226" s="19"/>
      <c r="B226" s="17"/>
      <c r="C226" s="17"/>
      <c r="D226" s="17" t="e">
        <f t="shared" si="6"/>
        <v>#REF!</v>
      </c>
      <c r="E226" s="18"/>
      <c r="F226" s="7"/>
      <c r="G226" s="19"/>
      <c r="H226" s="17"/>
      <c r="I226" s="17"/>
      <c r="J226" s="35">
        <f t="shared" si="7"/>
        <v>381</v>
      </c>
      <c r="K226" s="20"/>
      <c r="L226" s="7"/>
    </row>
    <row r="227" spans="1:12" s="9" customFormat="1" ht="18.75" x14ac:dyDescent="0.3">
      <c r="A227" s="19"/>
      <c r="B227" s="17"/>
      <c r="C227" s="17"/>
      <c r="D227" s="17" t="e">
        <f t="shared" si="6"/>
        <v>#REF!</v>
      </c>
      <c r="E227" s="18"/>
      <c r="F227" s="7"/>
      <c r="G227" s="19"/>
      <c r="H227" s="17"/>
      <c r="I227" s="17"/>
      <c r="J227" s="35">
        <f t="shared" si="7"/>
        <v>381</v>
      </c>
      <c r="K227" s="20"/>
      <c r="L227" s="7"/>
    </row>
    <row r="228" spans="1:12" s="9" customFormat="1" ht="18.75" x14ac:dyDescent="0.3">
      <c r="A228" s="19"/>
      <c r="B228" s="17"/>
      <c r="C228" s="17"/>
      <c r="D228" s="17" t="e">
        <f t="shared" si="6"/>
        <v>#REF!</v>
      </c>
      <c r="E228" s="18"/>
      <c r="F228" s="7"/>
      <c r="G228" s="19"/>
      <c r="H228" s="17"/>
      <c r="I228" s="17"/>
      <c r="J228" s="35">
        <f t="shared" si="7"/>
        <v>381</v>
      </c>
      <c r="K228" s="20"/>
      <c r="L228" s="7"/>
    </row>
    <row r="229" spans="1:12" s="9" customFormat="1" ht="18.75" x14ac:dyDescent="0.3">
      <c r="A229" s="19"/>
      <c r="B229" s="17"/>
      <c r="C229" s="17"/>
      <c r="D229" s="17" t="e">
        <f t="shared" si="6"/>
        <v>#REF!</v>
      </c>
      <c r="E229" s="18"/>
      <c r="F229" s="7"/>
      <c r="G229" s="19"/>
      <c r="H229" s="17"/>
      <c r="I229" s="17"/>
      <c r="J229" s="35">
        <f t="shared" si="7"/>
        <v>381</v>
      </c>
      <c r="K229" s="20"/>
      <c r="L229" s="7"/>
    </row>
    <row r="230" spans="1:12" s="9" customFormat="1" ht="18.75" x14ac:dyDescent="0.3">
      <c r="A230" s="19"/>
      <c r="B230" s="17"/>
      <c r="C230" s="17"/>
      <c r="D230" s="17" t="e">
        <f t="shared" si="6"/>
        <v>#REF!</v>
      </c>
      <c r="E230" s="18"/>
      <c r="F230" s="7"/>
      <c r="G230" s="19"/>
      <c r="H230" s="17"/>
      <c r="I230" s="17"/>
      <c r="J230" s="35">
        <f t="shared" si="7"/>
        <v>381</v>
      </c>
      <c r="K230" s="20"/>
      <c r="L230" s="7"/>
    </row>
    <row r="231" spans="1:12" s="9" customFormat="1" ht="18.75" x14ac:dyDescent="0.3">
      <c r="A231" s="19"/>
      <c r="B231" s="17"/>
      <c r="C231" s="17"/>
      <c r="D231" s="17" t="e">
        <f t="shared" si="6"/>
        <v>#REF!</v>
      </c>
      <c r="E231" s="18"/>
      <c r="F231" s="7"/>
      <c r="G231" s="19"/>
      <c r="H231" s="17"/>
      <c r="I231" s="17"/>
      <c r="J231" s="35">
        <f t="shared" si="7"/>
        <v>381</v>
      </c>
      <c r="K231" s="20"/>
      <c r="L231" s="7"/>
    </row>
    <row r="232" spans="1:12" s="9" customFormat="1" ht="18.75" x14ac:dyDescent="0.3">
      <c r="A232" s="19"/>
      <c r="B232" s="17"/>
      <c r="C232" s="17"/>
      <c r="D232" s="17" t="e">
        <f t="shared" si="6"/>
        <v>#REF!</v>
      </c>
      <c r="E232" s="18"/>
      <c r="F232" s="7"/>
      <c r="G232" s="19"/>
      <c r="H232" s="17"/>
      <c r="I232" s="17"/>
      <c r="J232" s="35">
        <f t="shared" si="7"/>
        <v>381</v>
      </c>
      <c r="K232" s="20"/>
      <c r="L232" s="7"/>
    </row>
    <row r="233" spans="1:12" s="9" customFormat="1" ht="18.75" x14ac:dyDescent="0.3">
      <c r="A233" s="19"/>
      <c r="B233" s="17"/>
      <c r="C233" s="17"/>
      <c r="D233" s="17" t="e">
        <f t="shared" si="6"/>
        <v>#REF!</v>
      </c>
      <c r="E233" s="18"/>
      <c r="F233" s="7"/>
      <c r="G233" s="19"/>
      <c r="H233" s="17"/>
      <c r="I233" s="17"/>
      <c r="J233" s="35">
        <f t="shared" si="7"/>
        <v>381</v>
      </c>
      <c r="K233" s="20"/>
      <c r="L233" s="7"/>
    </row>
    <row r="234" spans="1:12" s="9" customFormat="1" ht="18.75" x14ac:dyDescent="0.3">
      <c r="A234" s="19"/>
      <c r="B234" s="17"/>
      <c r="C234" s="17"/>
      <c r="D234" s="17" t="e">
        <f t="shared" si="6"/>
        <v>#REF!</v>
      </c>
      <c r="E234" s="18"/>
      <c r="F234" s="7"/>
      <c r="G234" s="19"/>
      <c r="H234" s="17"/>
      <c r="I234" s="17"/>
      <c r="J234" s="35">
        <f t="shared" si="7"/>
        <v>381</v>
      </c>
      <c r="K234" s="20"/>
      <c r="L234" s="7"/>
    </row>
    <row r="235" spans="1:12" s="9" customFormat="1" ht="18.75" x14ac:dyDescent="0.3">
      <c r="A235" s="19"/>
      <c r="B235" s="17"/>
      <c r="C235" s="17"/>
      <c r="D235" s="17" t="e">
        <f t="shared" si="6"/>
        <v>#REF!</v>
      </c>
      <c r="E235" s="18"/>
      <c r="F235" s="7"/>
      <c r="G235" s="19"/>
      <c r="H235" s="17"/>
      <c r="I235" s="17"/>
      <c r="J235" s="35">
        <f t="shared" si="7"/>
        <v>381</v>
      </c>
      <c r="K235" s="20"/>
      <c r="L235" s="7"/>
    </row>
    <row r="236" spans="1:12" s="9" customFormat="1" ht="18.75" x14ac:dyDescent="0.3">
      <c r="A236" s="19"/>
      <c r="B236" s="17"/>
      <c r="C236" s="17"/>
      <c r="D236" s="17" t="e">
        <f t="shared" si="6"/>
        <v>#REF!</v>
      </c>
      <c r="E236" s="18"/>
      <c r="F236" s="7"/>
      <c r="G236" s="19"/>
      <c r="H236" s="17"/>
      <c r="I236" s="17"/>
      <c r="J236" s="35">
        <f t="shared" si="7"/>
        <v>381</v>
      </c>
      <c r="K236" s="20"/>
      <c r="L236" s="7"/>
    </row>
    <row r="237" spans="1:12" s="9" customFormat="1" ht="18.75" x14ac:dyDescent="0.3">
      <c r="A237" s="19"/>
      <c r="B237" s="17"/>
      <c r="C237" s="17"/>
      <c r="D237" s="17" t="e">
        <f t="shared" si="6"/>
        <v>#REF!</v>
      </c>
      <c r="E237" s="18"/>
      <c r="F237" s="7"/>
      <c r="G237" s="19"/>
      <c r="H237" s="17"/>
      <c r="I237" s="17"/>
      <c r="J237" s="35">
        <f t="shared" si="7"/>
        <v>381</v>
      </c>
      <c r="K237" s="20"/>
      <c r="L237" s="7"/>
    </row>
    <row r="238" spans="1:12" s="9" customFormat="1" ht="18.75" x14ac:dyDescent="0.3">
      <c r="A238" s="19"/>
      <c r="B238" s="17"/>
      <c r="C238" s="17"/>
      <c r="D238" s="17" t="e">
        <f t="shared" si="6"/>
        <v>#REF!</v>
      </c>
      <c r="E238" s="18"/>
      <c r="F238" s="7"/>
      <c r="G238" s="19"/>
      <c r="H238" s="17"/>
      <c r="I238" s="17"/>
      <c r="J238" s="35">
        <f t="shared" si="7"/>
        <v>381</v>
      </c>
      <c r="K238" s="20"/>
      <c r="L238" s="7"/>
    </row>
    <row r="239" spans="1:12" s="9" customFormat="1" ht="18.75" x14ac:dyDescent="0.3">
      <c r="A239" s="19"/>
      <c r="B239" s="17"/>
      <c r="C239" s="17"/>
      <c r="D239" s="17" t="e">
        <f t="shared" si="6"/>
        <v>#REF!</v>
      </c>
      <c r="E239" s="18"/>
      <c r="F239" s="7"/>
      <c r="G239" s="19"/>
      <c r="H239" s="17"/>
      <c r="I239" s="17"/>
      <c r="J239" s="35">
        <f t="shared" si="7"/>
        <v>381</v>
      </c>
      <c r="K239" s="20"/>
      <c r="L239" s="7"/>
    </row>
    <row r="240" spans="1:12" s="9" customFormat="1" ht="18.75" x14ac:dyDescent="0.3">
      <c r="A240" s="19"/>
      <c r="B240" s="17"/>
      <c r="C240" s="17"/>
      <c r="D240" s="17" t="e">
        <f t="shared" si="6"/>
        <v>#REF!</v>
      </c>
      <c r="E240" s="18"/>
      <c r="F240" s="7"/>
      <c r="G240" s="19"/>
      <c r="H240" s="17"/>
      <c r="I240" s="17"/>
      <c r="J240" s="35">
        <f t="shared" si="7"/>
        <v>381</v>
      </c>
      <c r="K240" s="20"/>
      <c r="L240" s="7"/>
    </row>
    <row r="241" spans="1:12" s="9" customFormat="1" ht="18.75" x14ac:dyDescent="0.3">
      <c r="A241" s="19"/>
      <c r="B241" s="17"/>
      <c r="C241" s="17"/>
      <c r="D241" s="17" t="e">
        <f t="shared" si="6"/>
        <v>#REF!</v>
      </c>
      <c r="E241" s="18"/>
      <c r="F241" s="7"/>
      <c r="G241" s="19"/>
      <c r="H241" s="17"/>
      <c r="I241" s="17"/>
      <c r="J241" s="35">
        <f t="shared" si="7"/>
        <v>381</v>
      </c>
      <c r="K241" s="20"/>
      <c r="L241" s="7"/>
    </row>
    <row r="242" spans="1:12" s="9" customFormat="1" ht="18.75" x14ac:dyDescent="0.3">
      <c r="A242" s="19"/>
      <c r="B242" s="17"/>
      <c r="C242" s="17"/>
      <c r="D242" s="17" t="e">
        <f t="shared" si="6"/>
        <v>#REF!</v>
      </c>
      <c r="E242" s="18"/>
      <c r="F242" s="7"/>
      <c r="G242" s="19"/>
      <c r="H242" s="17"/>
      <c r="I242" s="17"/>
      <c r="J242" s="35">
        <f t="shared" si="7"/>
        <v>381</v>
      </c>
      <c r="K242" s="20"/>
      <c r="L242" s="7"/>
    </row>
    <row r="243" spans="1:12" s="9" customFormat="1" ht="18.75" x14ac:dyDescent="0.3">
      <c r="A243" s="19"/>
      <c r="B243" s="17"/>
      <c r="C243" s="17"/>
      <c r="D243" s="17" t="e">
        <f t="shared" si="6"/>
        <v>#REF!</v>
      </c>
      <c r="E243" s="18"/>
      <c r="F243" s="7"/>
      <c r="G243" s="19"/>
      <c r="H243" s="17"/>
      <c r="I243" s="17"/>
      <c r="J243" s="35">
        <f t="shared" si="7"/>
        <v>381</v>
      </c>
      <c r="K243" s="20"/>
      <c r="L243" s="7"/>
    </row>
    <row r="244" spans="1:12" s="9" customFormat="1" ht="18.75" x14ac:dyDescent="0.3">
      <c r="A244" s="19"/>
      <c r="B244" s="17"/>
      <c r="C244" s="17"/>
      <c r="D244" s="17" t="e">
        <f t="shared" si="6"/>
        <v>#REF!</v>
      </c>
      <c r="E244" s="18"/>
      <c r="F244" s="7"/>
      <c r="G244" s="19"/>
      <c r="H244" s="17"/>
      <c r="I244" s="17"/>
      <c r="J244" s="35">
        <f t="shared" si="7"/>
        <v>381</v>
      </c>
      <c r="K244" s="20"/>
      <c r="L244" s="7"/>
    </row>
    <row r="245" spans="1:12" s="9" customFormat="1" ht="18.75" x14ac:dyDescent="0.3">
      <c r="A245" s="19"/>
      <c r="B245" s="17"/>
      <c r="C245" s="17"/>
      <c r="D245" s="17" t="e">
        <f t="shared" si="6"/>
        <v>#REF!</v>
      </c>
      <c r="E245" s="18"/>
      <c r="F245" s="7"/>
      <c r="G245" s="19"/>
      <c r="H245" s="17"/>
      <c r="I245" s="17"/>
      <c r="J245" s="35">
        <f t="shared" si="7"/>
        <v>381</v>
      </c>
      <c r="K245" s="20"/>
      <c r="L245" s="7"/>
    </row>
    <row r="246" spans="1:12" s="9" customFormat="1" ht="18.75" x14ac:dyDescent="0.3">
      <c r="A246" s="19"/>
      <c r="B246" s="17"/>
      <c r="C246" s="17"/>
      <c r="D246" s="17" t="e">
        <f t="shared" si="6"/>
        <v>#REF!</v>
      </c>
      <c r="E246" s="18"/>
      <c r="F246" s="7"/>
      <c r="G246" s="19"/>
      <c r="H246" s="17"/>
      <c r="I246" s="17"/>
      <c r="J246" s="35">
        <f t="shared" si="7"/>
        <v>381</v>
      </c>
      <c r="K246" s="20"/>
      <c r="L246" s="7"/>
    </row>
    <row r="247" spans="1:12" s="9" customFormat="1" ht="18.75" x14ac:dyDescent="0.3">
      <c r="A247" s="19"/>
      <c r="B247" s="17"/>
      <c r="C247" s="17"/>
      <c r="D247" s="17" t="e">
        <f t="shared" si="6"/>
        <v>#REF!</v>
      </c>
      <c r="E247" s="18"/>
      <c r="F247" s="7"/>
      <c r="G247" s="19"/>
      <c r="H247" s="17"/>
      <c r="I247" s="17"/>
      <c r="J247" s="35">
        <f t="shared" si="7"/>
        <v>381</v>
      </c>
      <c r="K247" s="20"/>
      <c r="L247" s="7"/>
    </row>
    <row r="248" spans="1:12" s="9" customFormat="1" ht="18.75" x14ac:dyDescent="0.3">
      <c r="A248" s="19"/>
      <c r="B248" s="17"/>
      <c r="C248" s="17"/>
      <c r="D248" s="17" t="e">
        <f t="shared" si="6"/>
        <v>#REF!</v>
      </c>
      <c r="E248" s="18"/>
      <c r="F248" s="7"/>
      <c r="G248" s="19"/>
      <c r="H248" s="17"/>
      <c r="I248" s="17"/>
      <c r="J248" s="35">
        <f t="shared" si="7"/>
        <v>381</v>
      </c>
      <c r="K248" s="20"/>
      <c r="L248" s="7"/>
    </row>
    <row r="249" spans="1:12" s="9" customFormat="1" ht="18.75" x14ac:dyDescent="0.3">
      <c r="A249" s="19"/>
      <c r="B249" s="17"/>
      <c r="C249" s="17"/>
      <c r="D249" s="17" t="e">
        <f t="shared" si="6"/>
        <v>#REF!</v>
      </c>
      <c r="E249" s="18"/>
      <c r="F249" s="7"/>
      <c r="G249" s="19"/>
      <c r="H249" s="17"/>
      <c r="I249" s="17"/>
      <c r="J249" s="35">
        <f t="shared" si="7"/>
        <v>381</v>
      </c>
      <c r="K249" s="20"/>
      <c r="L249" s="7"/>
    </row>
    <row r="250" spans="1:12" s="9" customFormat="1" ht="18.75" x14ac:dyDescent="0.3">
      <c r="A250" s="19"/>
      <c r="B250" s="17"/>
      <c r="C250" s="17"/>
      <c r="D250" s="17" t="e">
        <f t="shared" si="6"/>
        <v>#REF!</v>
      </c>
      <c r="E250" s="18"/>
      <c r="F250" s="7"/>
      <c r="G250" s="19"/>
      <c r="H250" s="17"/>
      <c r="I250" s="17"/>
      <c r="J250" s="35">
        <f t="shared" si="7"/>
        <v>381</v>
      </c>
      <c r="K250" s="20"/>
      <c r="L250" s="7"/>
    </row>
    <row r="251" spans="1:12" s="9" customFormat="1" ht="18.75" x14ac:dyDescent="0.3">
      <c r="A251" s="19"/>
      <c r="B251" s="17"/>
      <c r="C251" s="17"/>
      <c r="D251" s="17" t="e">
        <f t="shared" si="6"/>
        <v>#REF!</v>
      </c>
      <c r="E251" s="18"/>
      <c r="F251" s="7"/>
      <c r="G251" s="19"/>
      <c r="H251" s="17"/>
      <c r="I251" s="17"/>
      <c r="J251" s="35">
        <f t="shared" si="7"/>
        <v>381</v>
      </c>
      <c r="K251" s="20"/>
      <c r="L251" s="7"/>
    </row>
    <row r="252" spans="1:12" s="9" customFormat="1" ht="18.75" x14ac:dyDescent="0.3">
      <c r="A252" s="19"/>
      <c r="B252" s="17"/>
      <c r="C252" s="17"/>
      <c r="D252" s="17" t="e">
        <f t="shared" si="6"/>
        <v>#REF!</v>
      </c>
      <c r="E252" s="18"/>
      <c r="F252" s="7"/>
      <c r="G252" s="19"/>
      <c r="H252" s="17"/>
      <c r="I252" s="17"/>
      <c r="J252" s="35">
        <f t="shared" si="7"/>
        <v>381</v>
      </c>
      <c r="K252" s="20"/>
      <c r="L252" s="7"/>
    </row>
    <row r="253" spans="1:12" s="9" customFormat="1" ht="18.75" x14ac:dyDescent="0.3">
      <c r="A253" s="19"/>
      <c r="B253" s="17"/>
      <c r="C253" s="17"/>
      <c r="D253" s="17" t="e">
        <f t="shared" si="6"/>
        <v>#REF!</v>
      </c>
      <c r="E253" s="18"/>
      <c r="F253" s="7"/>
      <c r="G253" s="19"/>
      <c r="H253" s="17"/>
      <c r="I253" s="17"/>
      <c r="J253" s="35">
        <f t="shared" si="7"/>
        <v>381</v>
      </c>
      <c r="K253" s="20"/>
      <c r="L253" s="7"/>
    </row>
    <row r="254" spans="1:12" s="9" customFormat="1" ht="18.75" x14ac:dyDescent="0.3">
      <c r="A254" s="19"/>
      <c r="B254" s="17"/>
      <c r="C254" s="17"/>
      <c r="D254" s="17" t="e">
        <f t="shared" si="6"/>
        <v>#REF!</v>
      </c>
      <c r="E254" s="18"/>
      <c r="F254" s="7"/>
      <c r="G254" s="19"/>
      <c r="H254" s="17"/>
      <c r="I254" s="17"/>
      <c r="J254" s="35">
        <f t="shared" si="7"/>
        <v>381</v>
      </c>
      <c r="K254" s="20"/>
      <c r="L254" s="7"/>
    </row>
    <row r="255" spans="1:12" s="9" customFormat="1" ht="18.75" x14ac:dyDescent="0.3">
      <c r="A255" s="19"/>
      <c r="B255" s="17"/>
      <c r="C255" s="17"/>
      <c r="D255" s="17" t="e">
        <f t="shared" si="6"/>
        <v>#REF!</v>
      </c>
      <c r="E255" s="18"/>
      <c r="F255" s="7"/>
      <c r="G255" s="19"/>
      <c r="H255" s="17"/>
      <c r="I255" s="17"/>
      <c r="J255" s="35">
        <f t="shared" si="7"/>
        <v>381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 t="shared" si="6"/>
        <v>#REF!</v>
      </c>
      <c r="E256" s="18"/>
      <c r="F256" s="7"/>
      <c r="G256" s="19"/>
      <c r="H256" s="17"/>
      <c r="I256" s="17"/>
      <c r="J256" s="35">
        <f t="shared" si="7"/>
        <v>381</v>
      </c>
      <c r="K256" s="20"/>
      <c r="L256" s="7"/>
    </row>
    <row r="257" spans="1:12" s="9" customFormat="1" ht="18.75" x14ac:dyDescent="0.3">
      <c r="A257" s="19"/>
      <c r="B257" s="17"/>
      <c r="C257" s="17"/>
      <c r="D257" s="17" t="e">
        <f t="shared" si="6"/>
        <v>#REF!</v>
      </c>
      <c r="E257" s="18"/>
      <c r="F257" s="7"/>
      <c r="G257" s="19"/>
      <c r="H257" s="17"/>
      <c r="I257" s="17"/>
      <c r="J257" s="35">
        <f t="shared" si="7"/>
        <v>381</v>
      </c>
      <c r="K257" s="20"/>
      <c r="L257" s="7"/>
    </row>
    <row r="258" spans="1:12" s="9" customFormat="1" ht="18.75" x14ac:dyDescent="0.3">
      <c r="A258" s="19"/>
      <c r="B258" s="17"/>
      <c r="C258" s="17"/>
      <c r="D258" s="17" t="e">
        <f t="shared" si="6"/>
        <v>#REF!</v>
      </c>
      <c r="E258" s="18"/>
      <c r="F258" s="7"/>
      <c r="G258" s="19"/>
      <c r="H258" s="17"/>
      <c r="I258" s="17"/>
      <c r="J258" s="35">
        <f t="shared" si="7"/>
        <v>381</v>
      </c>
      <c r="K258" s="20"/>
      <c r="L258" s="7"/>
    </row>
    <row r="259" spans="1:12" s="9" customFormat="1" ht="18.75" x14ac:dyDescent="0.3">
      <c r="A259" s="19"/>
      <c r="B259" s="17"/>
      <c r="C259" s="17"/>
      <c r="D259" s="17" t="e">
        <f t="shared" si="6"/>
        <v>#REF!</v>
      </c>
      <c r="E259" s="18"/>
      <c r="F259" s="7"/>
      <c r="G259" s="19"/>
      <c r="H259" s="17"/>
      <c r="I259" s="17"/>
      <c r="J259" s="35">
        <f t="shared" si="7"/>
        <v>381</v>
      </c>
      <c r="K259" s="20"/>
      <c r="L259" s="7"/>
    </row>
    <row r="260" spans="1:12" s="9" customFormat="1" ht="18.75" x14ac:dyDescent="0.3">
      <c r="A260" s="19"/>
      <c r="B260" s="17"/>
      <c r="C260" s="17"/>
      <c r="D260" s="17" t="e">
        <f t="shared" si="6"/>
        <v>#REF!</v>
      </c>
      <c r="E260" s="18"/>
      <c r="F260" s="7"/>
      <c r="G260" s="19"/>
      <c r="H260" s="17"/>
      <c r="I260" s="17"/>
      <c r="J260" s="35">
        <f t="shared" si="7"/>
        <v>381</v>
      </c>
      <c r="K260" s="20"/>
      <c r="L260" s="7"/>
    </row>
    <row r="261" spans="1:12" s="9" customFormat="1" ht="18.75" x14ac:dyDescent="0.3">
      <c r="A261" s="19"/>
      <c r="B261" s="17"/>
      <c r="C261" s="17"/>
      <c r="D261" s="17" t="e">
        <f t="shared" si="6"/>
        <v>#REF!</v>
      </c>
      <c r="E261" s="18"/>
      <c r="F261" s="7"/>
      <c r="G261" s="19"/>
      <c r="H261" s="17"/>
      <c r="I261" s="17"/>
      <c r="J261" s="35">
        <f t="shared" si="7"/>
        <v>381</v>
      </c>
      <c r="K261" s="20"/>
      <c r="L261" s="7"/>
    </row>
    <row r="262" spans="1:12" s="9" customFormat="1" ht="18.75" x14ac:dyDescent="0.3">
      <c r="A262" s="19"/>
      <c r="B262" s="17"/>
      <c r="C262" s="17"/>
      <c r="D262" s="17" t="e">
        <f t="shared" si="6"/>
        <v>#REF!</v>
      </c>
      <c r="E262" s="18"/>
      <c r="F262" s="7"/>
      <c r="G262" s="19"/>
      <c r="H262" s="17"/>
      <c r="I262" s="17"/>
      <c r="J262" s="35">
        <f t="shared" si="7"/>
        <v>381</v>
      </c>
      <c r="K262" s="20"/>
      <c r="L262" s="7"/>
    </row>
    <row r="263" spans="1:12" s="9" customFormat="1" ht="18.75" x14ac:dyDescent="0.3">
      <c r="A263" s="19"/>
      <c r="B263" s="17"/>
      <c r="C263" s="17"/>
      <c r="D263" s="17" t="e">
        <f t="shared" ref="D263:D326" si="8">D262+B263-C263</f>
        <v>#REF!</v>
      </c>
      <c r="E263" s="18"/>
      <c r="F263" s="7"/>
      <c r="G263" s="19"/>
      <c r="H263" s="17"/>
      <c r="I263" s="17"/>
      <c r="J263" s="35">
        <f t="shared" si="7"/>
        <v>381</v>
      </c>
      <c r="K263" s="20"/>
      <c r="L263" s="7"/>
    </row>
    <row r="264" spans="1:12" s="9" customFormat="1" ht="18.75" x14ac:dyDescent="0.3">
      <c r="A264" s="19"/>
      <c r="B264" s="17"/>
      <c r="C264" s="17"/>
      <c r="D264" s="17" t="e">
        <f t="shared" si="8"/>
        <v>#REF!</v>
      </c>
      <c r="E264" s="18"/>
      <c r="F264" s="7"/>
      <c r="G264" s="19"/>
      <c r="H264" s="17"/>
      <c r="I264" s="17"/>
      <c r="J264" s="35">
        <f t="shared" ref="J264:J327" si="9">J263+H264-I264</f>
        <v>381</v>
      </c>
      <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i="8"/>
        <v>#REF!</v>
      </c>
      <c r="E265" s="18"/>
      <c r="F265" s="7"/>
      <c r="G265" s="19"/>
      <c r="H265" s="17"/>
      <c r="I265" s="17"/>
      <c r="J265" s="35">
        <f t="shared" si="9"/>
        <v>381</v>
      </c>
      <c r="K265" s="20"/>
      <c r="L265" s="7"/>
    </row>
    <row r="266" spans="1:12" s="9" customFormat="1" ht="18.75" x14ac:dyDescent="0.3">
      <c r="A266" s="19"/>
      <c r="B266" s="17"/>
      <c r="C266" s="17"/>
      <c r="D266" s="17" t="e">
        <f t="shared" si="8"/>
        <v>#REF!</v>
      </c>
      <c r="E266" s="18"/>
      <c r="F266" s="7"/>
      <c r="G266" s="19"/>
      <c r="H266" s="17"/>
      <c r="I266" s="17"/>
      <c r="J266" s="35">
        <f t="shared" si="9"/>
        <v>381</v>
      </c>
      <c r="K266" s="20"/>
      <c r="L266" s="7"/>
    </row>
    <row r="267" spans="1:12" s="9" customFormat="1" ht="18.75" x14ac:dyDescent="0.3">
      <c r="A267" s="19"/>
      <c r="B267" s="17"/>
      <c r="C267" s="17"/>
      <c r="D267" s="17" t="e">
        <f t="shared" si="8"/>
        <v>#REF!</v>
      </c>
      <c r="E267" s="18"/>
      <c r="F267" s="7"/>
      <c r="G267" s="19"/>
      <c r="H267" s="17"/>
      <c r="I267" s="17"/>
      <c r="J267" s="35">
        <f t="shared" si="9"/>
        <v>381</v>
      </c>
      <c r="K267" s="20"/>
      <c r="L267" s="7"/>
    </row>
    <row r="268" spans="1:12" s="9" customFormat="1" ht="18.75" x14ac:dyDescent="0.3">
      <c r="A268" s="19"/>
      <c r="B268" s="17"/>
      <c r="C268" s="17"/>
      <c r="D268" s="17" t="e">
        <f t="shared" si="8"/>
        <v>#REF!</v>
      </c>
      <c r="E268" s="18"/>
      <c r="F268" s="7"/>
      <c r="G268" s="19"/>
      <c r="H268" s="17"/>
      <c r="I268" s="17"/>
      <c r="J268" s="35">
        <f t="shared" si="9"/>
        <v>381</v>
      </c>
      <c r="K268" s="20"/>
      <c r="L268" s="7"/>
    </row>
    <row r="269" spans="1:12" s="9" customFormat="1" ht="18.75" x14ac:dyDescent="0.3">
      <c r="A269" s="19"/>
      <c r="B269" s="17"/>
      <c r="C269" s="17"/>
      <c r="D269" s="17" t="e">
        <f t="shared" si="8"/>
        <v>#REF!</v>
      </c>
      <c r="E269" s="18"/>
      <c r="F269" s="7"/>
      <c r="G269" s="19"/>
      <c r="H269" s="17"/>
      <c r="I269" s="17"/>
      <c r="J269" s="35">
        <f t="shared" si="9"/>
        <v>381</v>
      </c>
      <c r="K269" s="20"/>
      <c r="L269" s="7"/>
    </row>
    <row r="270" spans="1:12" s="9" customFormat="1" ht="18.75" x14ac:dyDescent="0.3">
      <c r="A270" s="19"/>
      <c r="B270" s="17"/>
      <c r="C270" s="17"/>
      <c r="D270" s="17" t="e">
        <f t="shared" si="8"/>
        <v>#REF!</v>
      </c>
      <c r="E270" s="18"/>
      <c r="F270" s="7"/>
      <c r="G270" s="19"/>
      <c r="H270" s="17"/>
      <c r="I270" s="17"/>
      <c r="J270" s="35">
        <f t="shared" si="9"/>
        <v>381</v>
      </c>
      <c r="K270" s="20"/>
      <c r="L270" s="7"/>
    </row>
    <row r="271" spans="1:12" s="9" customFormat="1" ht="18.75" x14ac:dyDescent="0.3">
      <c r="A271" s="19"/>
      <c r="B271" s="17"/>
      <c r="C271" s="17"/>
      <c r="D271" s="17" t="e">
        <f t="shared" si="8"/>
        <v>#REF!</v>
      </c>
      <c r="E271" s="18"/>
      <c r="F271" s="7"/>
      <c r="G271" s="19"/>
      <c r="H271" s="17"/>
      <c r="I271" s="17"/>
      <c r="J271" s="35">
        <f t="shared" si="9"/>
        <v>381</v>
      </c>
      <c r="K271" s="20"/>
      <c r="L271" s="7"/>
    </row>
    <row r="272" spans="1:12" s="9" customFormat="1" ht="18.75" x14ac:dyDescent="0.3">
      <c r="A272" s="19"/>
      <c r="B272" s="17"/>
      <c r="C272" s="17"/>
      <c r="D272" s="17" t="e">
        <f t="shared" si="8"/>
        <v>#REF!</v>
      </c>
      <c r="E272" s="18"/>
      <c r="F272" s="7"/>
      <c r="G272" s="19"/>
      <c r="H272" s="17"/>
      <c r="I272" s="17"/>
      <c r="J272" s="35">
        <f t="shared" si="9"/>
        <v>381</v>
      </c>
      <c r="K272" s="20"/>
      <c r="L272" s="7"/>
    </row>
    <row r="273" spans="1:12" s="9" customFormat="1" ht="18.75" x14ac:dyDescent="0.3">
      <c r="A273" s="19"/>
      <c r="B273" s="17"/>
      <c r="C273" s="17"/>
      <c r="D273" s="17" t="e">
        <f t="shared" si="8"/>
        <v>#REF!</v>
      </c>
      <c r="E273" s="18"/>
      <c r="F273" s="7"/>
      <c r="G273" s="19"/>
      <c r="H273" s="17"/>
      <c r="I273" s="17"/>
      <c r="J273" s="35">
        <f t="shared" si="9"/>
        <v>381</v>
      </c>
      <c r="K273" s="20"/>
      <c r="L273" s="7"/>
    </row>
    <row r="274" spans="1:12" s="9" customFormat="1" ht="18.75" x14ac:dyDescent="0.3">
      <c r="A274" s="19"/>
      <c r="B274" s="17"/>
      <c r="C274" s="17"/>
      <c r="D274" s="17" t="e">
        <f t="shared" si="8"/>
        <v>#REF!</v>
      </c>
      <c r="E274" s="18"/>
      <c r="F274" s="7"/>
      <c r="G274" s="19"/>
      <c r="H274" s="17"/>
      <c r="I274" s="17"/>
      <c r="J274" s="35">
        <f t="shared" si="9"/>
        <v>381</v>
      </c>
      <c r="K274" s="20"/>
      <c r="L274" s="7"/>
    </row>
    <row r="275" spans="1:12" s="9" customFormat="1" ht="18.75" x14ac:dyDescent="0.3">
      <c r="A275" s="19"/>
      <c r="B275" s="17"/>
      <c r="C275" s="17"/>
      <c r="D275" s="17" t="e">
        <f t="shared" si="8"/>
        <v>#REF!</v>
      </c>
      <c r="E275" s="18"/>
      <c r="F275" s="7"/>
      <c r="G275" s="19"/>
      <c r="H275" s="17"/>
      <c r="I275" s="17"/>
      <c r="J275" s="35">
        <f t="shared" si="9"/>
        <v>381</v>
      </c>
      <c r="K275" s="20"/>
      <c r="L275" s="7"/>
    </row>
    <row r="276" spans="1:12" s="9" customFormat="1" ht="18.75" x14ac:dyDescent="0.3">
      <c r="A276" s="19"/>
      <c r="B276" s="17"/>
      <c r="C276" s="17"/>
      <c r="D276" s="17" t="e">
        <f t="shared" si="8"/>
        <v>#REF!</v>
      </c>
      <c r="E276" s="18"/>
      <c r="F276" s="7"/>
      <c r="G276" s="19"/>
      <c r="H276" s="17"/>
      <c r="I276" s="17"/>
      <c r="J276" s="35">
        <f t="shared" si="9"/>
        <v>381</v>
      </c>
      <c r="K276" s="20"/>
      <c r="L276" s="7"/>
    </row>
    <row r="277" spans="1:12" s="9" customFormat="1" ht="18.75" x14ac:dyDescent="0.3">
      <c r="A277" s="19"/>
      <c r="B277" s="17"/>
      <c r="C277" s="17"/>
      <c r="D277" s="17" t="e">
        <f t="shared" si="8"/>
        <v>#REF!</v>
      </c>
      <c r="E277" s="18"/>
      <c r="F277" s="7"/>
      <c r="G277" s="19"/>
      <c r="H277" s="17"/>
      <c r="I277" s="17"/>
      <c r="J277" s="35">
        <f t="shared" si="9"/>
        <v>381</v>
      </c>
      <c r="K277" s="20"/>
      <c r="L277" s="7"/>
    </row>
    <row r="278" spans="1:12" s="9" customFormat="1" ht="18.75" x14ac:dyDescent="0.3">
      <c r="A278" s="19"/>
      <c r="B278" s="17"/>
      <c r="C278" s="17"/>
      <c r="D278" s="17" t="e">
        <f t="shared" si="8"/>
        <v>#REF!</v>
      </c>
      <c r="E278" s="18"/>
      <c r="F278" s="7"/>
      <c r="G278" s="19"/>
      <c r="H278" s="17"/>
      <c r="I278" s="17"/>
      <c r="J278" s="35">
        <f t="shared" si="9"/>
        <v>381</v>
      </c>
      <c r="K278" s="20"/>
      <c r="L278" s="7"/>
    </row>
    <row r="279" spans="1:12" s="9" customFormat="1" ht="18.75" x14ac:dyDescent="0.3">
      <c r="A279" s="19"/>
      <c r="B279" s="17"/>
      <c r="C279" s="17"/>
      <c r="D279" s="17" t="e">
        <f t="shared" si="8"/>
        <v>#REF!</v>
      </c>
      <c r="E279" s="18"/>
      <c r="F279" s="7"/>
      <c r="G279" s="19"/>
      <c r="H279" s="17"/>
      <c r="I279" s="17"/>
      <c r="J279" s="35">
        <f t="shared" si="9"/>
        <v>381</v>
      </c>
      <c r="K279" s="20"/>
      <c r="L279" s="7"/>
    </row>
    <row r="280" spans="1:12" s="9" customFormat="1" ht="18.75" x14ac:dyDescent="0.3">
      <c r="A280" s="19"/>
      <c r="B280" s="17"/>
      <c r="C280" s="17"/>
      <c r="D280" s="17" t="e">
        <f t="shared" si="8"/>
        <v>#REF!</v>
      </c>
      <c r="E280" s="18"/>
      <c r="F280" s="7"/>
      <c r="G280" s="19"/>
      <c r="H280" s="17"/>
      <c r="I280" s="17"/>
      <c r="J280" s="35">
        <f t="shared" si="9"/>
        <v>381</v>
      </c>
      <c r="K280" s="20"/>
      <c r="L280" s="7"/>
    </row>
    <row r="281" spans="1:12" s="9" customFormat="1" ht="18.75" x14ac:dyDescent="0.3">
      <c r="A281" s="19"/>
      <c r="B281" s="17"/>
      <c r="C281" s="17"/>
      <c r="D281" s="17" t="e">
        <f t="shared" si="8"/>
        <v>#REF!</v>
      </c>
      <c r="E281" s="18"/>
      <c r="F281" s="7"/>
      <c r="G281" s="19"/>
      <c r="H281" s="17"/>
      <c r="I281" s="17"/>
      <c r="J281" s="35">
        <f t="shared" si="9"/>
        <v>381</v>
      </c>
      <c r="K281" s="20"/>
      <c r="L281" s="7"/>
    </row>
    <row r="282" spans="1:12" s="9" customFormat="1" ht="18.75" x14ac:dyDescent="0.3">
      <c r="A282" s="19"/>
      <c r="B282" s="17"/>
      <c r="C282" s="17"/>
      <c r="D282" s="17" t="e">
        <f t="shared" si="8"/>
        <v>#REF!</v>
      </c>
      <c r="E282" s="18"/>
      <c r="F282" s="7"/>
      <c r="G282" s="19"/>
      <c r="H282" s="17"/>
      <c r="I282" s="17"/>
      <c r="J282" s="35">
        <f t="shared" si="9"/>
        <v>381</v>
      </c>
      <c r="K282" s="20"/>
      <c r="L282" s="7"/>
    </row>
    <row r="283" spans="1:12" s="9" customFormat="1" ht="18.75" x14ac:dyDescent="0.3">
      <c r="A283" s="19"/>
      <c r="B283" s="17"/>
      <c r="C283" s="17"/>
      <c r="D283" s="17" t="e">
        <f t="shared" si="8"/>
        <v>#REF!</v>
      </c>
      <c r="E283" s="18"/>
      <c r="F283" s="7"/>
      <c r="G283" s="19"/>
      <c r="H283" s="17"/>
      <c r="I283" s="17"/>
      <c r="J283" s="35">
        <f t="shared" si="9"/>
        <v>381</v>
      </c>
      <c r="K283" s="20"/>
      <c r="L283" s="7"/>
    </row>
    <row r="284" spans="1:12" s="9" customFormat="1" ht="18.75" x14ac:dyDescent="0.3">
      <c r="A284" s="19"/>
      <c r="B284" s="17"/>
      <c r="C284" s="17"/>
      <c r="D284" s="17" t="e">
        <f t="shared" si="8"/>
        <v>#REF!</v>
      </c>
      <c r="E284" s="18"/>
      <c r="F284" s="7"/>
      <c r="G284" s="19"/>
      <c r="H284" s="17"/>
      <c r="I284" s="17"/>
      <c r="J284" s="35">
        <f t="shared" si="9"/>
        <v>381</v>
      </c>
      <c r="K284" s="20"/>
      <c r="L284" s="7"/>
    </row>
    <row r="285" spans="1:12" s="9" customFormat="1" ht="18.75" x14ac:dyDescent="0.3">
      <c r="A285" s="19"/>
      <c r="B285" s="17"/>
      <c r="C285" s="17"/>
      <c r="D285" s="17" t="e">
        <f t="shared" si="8"/>
        <v>#REF!</v>
      </c>
      <c r="E285" s="18"/>
      <c r="F285" s="7"/>
      <c r="G285" s="19"/>
      <c r="H285" s="17"/>
      <c r="I285" s="17"/>
      <c r="J285" s="35">
        <f t="shared" si="9"/>
        <v>381</v>
      </c>
      <c r="K285" s="20"/>
      <c r="L285" s="7"/>
    </row>
    <row r="286" spans="1:12" s="9" customFormat="1" ht="18.75" x14ac:dyDescent="0.3">
      <c r="A286" s="19"/>
      <c r="B286" s="17"/>
      <c r="C286" s="17"/>
      <c r="D286" s="17" t="e">
        <f t="shared" si="8"/>
        <v>#REF!</v>
      </c>
      <c r="E286" s="18"/>
      <c r="F286" s="7"/>
      <c r="G286" s="19"/>
      <c r="H286" s="17"/>
      <c r="I286" s="17"/>
      <c r="J286" s="35">
        <f t="shared" si="9"/>
        <v>381</v>
      </c>
      <c r="K286" s="20"/>
      <c r="L286" s="7"/>
    </row>
    <row r="287" spans="1:12" s="9" customFormat="1" ht="18.75" x14ac:dyDescent="0.3">
      <c r="A287" s="19"/>
      <c r="B287" s="17"/>
      <c r="C287" s="17"/>
      <c r="D287" s="17" t="e">
        <f t="shared" si="8"/>
        <v>#REF!</v>
      </c>
      <c r="E287" s="18"/>
      <c r="F287" s="7"/>
      <c r="G287" s="19"/>
      <c r="H287" s="17"/>
      <c r="I287" s="17"/>
      <c r="J287" s="35">
        <f t="shared" si="9"/>
        <v>381</v>
      </c>
      <c r="K287" s="20"/>
      <c r="L287" s="7"/>
    </row>
    <row r="288" spans="1:12" s="9" customFormat="1" ht="18.75" x14ac:dyDescent="0.3">
      <c r="A288" s="19"/>
      <c r="B288" s="17"/>
      <c r="C288" s="17"/>
      <c r="D288" s="17" t="e">
        <f t="shared" si="8"/>
        <v>#REF!</v>
      </c>
      <c r="E288" s="18"/>
      <c r="F288" s="7"/>
      <c r="G288" s="19"/>
      <c r="H288" s="17"/>
      <c r="I288" s="17"/>
      <c r="J288" s="35">
        <f t="shared" si="9"/>
        <v>381</v>
      </c>
      <c r="K288" s="20"/>
      <c r="L288" s="7"/>
    </row>
    <row r="289" spans="1:12" s="9" customFormat="1" ht="18.75" x14ac:dyDescent="0.3">
      <c r="A289" s="19"/>
      <c r="B289" s="17"/>
      <c r="C289" s="17"/>
      <c r="D289" s="17" t="e">
        <f t="shared" si="8"/>
        <v>#REF!</v>
      </c>
      <c r="E289" s="18"/>
      <c r="F289" s="7"/>
      <c r="G289" s="19"/>
      <c r="H289" s="17"/>
      <c r="I289" s="17"/>
      <c r="J289" s="35">
        <f t="shared" si="9"/>
        <v>381</v>
      </c>
      <c r="K289" s="20"/>
      <c r="L289" s="7"/>
    </row>
    <row r="290" spans="1:12" s="9" customFormat="1" ht="18.75" x14ac:dyDescent="0.3">
      <c r="A290" s="19"/>
      <c r="B290" s="17"/>
      <c r="C290" s="17"/>
      <c r="D290" s="17" t="e">
        <f t="shared" si="8"/>
        <v>#REF!</v>
      </c>
      <c r="E290" s="18"/>
      <c r="F290" s="7"/>
      <c r="G290" s="19"/>
      <c r="H290" s="17"/>
      <c r="I290" s="17"/>
      <c r="J290" s="35">
        <f t="shared" si="9"/>
        <v>381</v>
      </c>
      <c r="K290" s="20"/>
      <c r="L290" s="7"/>
    </row>
    <row r="291" spans="1:12" s="9" customFormat="1" ht="18.75" x14ac:dyDescent="0.3">
      <c r="A291" s="19"/>
      <c r="B291" s="17"/>
      <c r="C291" s="17"/>
      <c r="D291" s="17" t="e">
        <f t="shared" si="8"/>
        <v>#REF!</v>
      </c>
      <c r="E291" s="18"/>
      <c r="F291" s="7"/>
      <c r="G291" s="19"/>
      <c r="H291" s="17"/>
      <c r="I291" s="17"/>
      <c r="J291" s="35">
        <f t="shared" si="9"/>
        <v>381</v>
      </c>
      <c r="K291" s="20"/>
      <c r="L291" s="7"/>
    </row>
    <row r="292" spans="1:12" s="9" customFormat="1" ht="18.75" x14ac:dyDescent="0.3">
      <c r="A292" s="19"/>
      <c r="B292" s="17"/>
      <c r="C292" s="17"/>
      <c r="D292" s="17" t="e">
        <f t="shared" si="8"/>
        <v>#REF!</v>
      </c>
      <c r="E292" s="18"/>
      <c r="F292" s="7"/>
      <c r="G292" s="19"/>
      <c r="H292" s="17"/>
      <c r="I292" s="17"/>
      <c r="J292" s="35">
        <f t="shared" si="9"/>
        <v>381</v>
      </c>
      <c r="K292" s="20"/>
      <c r="L292" s="7"/>
    </row>
    <row r="293" spans="1:12" s="9" customFormat="1" ht="18.75" x14ac:dyDescent="0.3">
      <c r="A293" s="19"/>
      <c r="B293" s="17"/>
      <c r="C293" s="17"/>
      <c r="D293" s="17" t="e">
        <f t="shared" si="8"/>
        <v>#REF!</v>
      </c>
      <c r="E293" s="18"/>
      <c r="F293" s="7"/>
      <c r="G293" s="19"/>
      <c r="H293" s="17"/>
      <c r="I293" s="17"/>
      <c r="J293" s="35">
        <f t="shared" si="9"/>
        <v>381</v>
      </c>
      <c r="K293" s="20"/>
      <c r="L293" s="7"/>
    </row>
    <row r="294" spans="1:12" s="9" customFormat="1" ht="18.75" x14ac:dyDescent="0.3">
      <c r="A294" s="19"/>
      <c r="B294" s="17"/>
      <c r="C294" s="17"/>
      <c r="D294" s="17" t="e">
        <f t="shared" si="8"/>
        <v>#REF!</v>
      </c>
      <c r="E294" s="18"/>
      <c r="F294" s="7"/>
      <c r="G294" s="19"/>
      <c r="H294" s="17"/>
      <c r="I294" s="17"/>
      <c r="J294" s="35">
        <f t="shared" si="9"/>
        <v>381</v>
      </c>
      <c r="K294" s="20"/>
      <c r="L294" s="7"/>
    </row>
    <row r="295" spans="1:12" s="9" customFormat="1" ht="18.75" x14ac:dyDescent="0.3">
      <c r="A295" s="19"/>
      <c r="B295" s="17"/>
      <c r="C295" s="17"/>
      <c r="D295" s="17" t="e">
        <f t="shared" si="8"/>
        <v>#REF!</v>
      </c>
      <c r="E295" s="18"/>
      <c r="F295" s="7"/>
      <c r="G295" s="19"/>
      <c r="H295" s="17"/>
      <c r="I295" s="17"/>
      <c r="J295" s="35">
        <f t="shared" si="9"/>
        <v>381</v>
      </c>
      <c r="K295" s="20"/>
      <c r="L295" s="7"/>
    </row>
    <row r="296" spans="1:12" s="9" customFormat="1" ht="18.75" x14ac:dyDescent="0.3">
      <c r="A296" s="19"/>
      <c r="B296" s="17"/>
      <c r="C296" s="17"/>
      <c r="D296" s="17" t="e">
        <f t="shared" si="8"/>
        <v>#REF!</v>
      </c>
      <c r="E296" s="18"/>
      <c r="F296" s="7"/>
      <c r="G296" s="19"/>
      <c r="H296" s="17"/>
      <c r="I296" s="17"/>
      <c r="J296" s="35">
        <f t="shared" si="9"/>
        <v>381</v>
      </c>
      <c r="K296" s="20"/>
      <c r="L296" s="7"/>
    </row>
    <row r="297" spans="1:12" s="9" customFormat="1" ht="18.75" x14ac:dyDescent="0.3">
      <c r="A297" s="19"/>
      <c r="B297" s="17"/>
      <c r="C297" s="17"/>
      <c r="D297" s="17" t="e">
        <f t="shared" si="8"/>
        <v>#REF!</v>
      </c>
      <c r="E297" s="18"/>
      <c r="F297" s="7"/>
      <c r="G297" s="19"/>
      <c r="H297" s="17"/>
      <c r="I297" s="17"/>
      <c r="J297" s="35">
        <f t="shared" si="9"/>
        <v>381</v>
      </c>
      <c r="K297" s="20"/>
      <c r="L297" s="7"/>
    </row>
    <row r="298" spans="1:12" s="9" customFormat="1" ht="18.75" x14ac:dyDescent="0.3">
      <c r="A298" s="19"/>
      <c r="B298" s="17"/>
      <c r="C298" s="17"/>
      <c r="D298" s="17" t="e">
        <f t="shared" si="8"/>
        <v>#REF!</v>
      </c>
      <c r="E298" s="18"/>
      <c r="F298" s="7"/>
      <c r="G298" s="19"/>
      <c r="H298" s="17"/>
      <c r="I298" s="17"/>
      <c r="J298" s="35">
        <f t="shared" si="9"/>
        <v>381</v>
      </c>
      <c r="K298" s="20"/>
      <c r="L298" s="7"/>
    </row>
    <row r="299" spans="1:12" s="9" customFormat="1" ht="18.75" x14ac:dyDescent="0.3">
      <c r="A299" s="19"/>
      <c r="B299" s="17"/>
      <c r="C299" s="17"/>
      <c r="D299" s="17" t="e">
        <f t="shared" si="8"/>
        <v>#REF!</v>
      </c>
      <c r="E299" s="18"/>
      <c r="F299" s="7"/>
      <c r="G299" s="19"/>
      <c r="H299" s="17"/>
      <c r="I299" s="17"/>
      <c r="J299" s="35">
        <f t="shared" si="9"/>
        <v>381</v>
      </c>
      <c r="K299" s="20"/>
      <c r="L299" s="7"/>
    </row>
    <row r="300" spans="1:12" s="9" customFormat="1" ht="18.75" x14ac:dyDescent="0.3">
      <c r="A300" s="19"/>
      <c r="B300" s="17"/>
      <c r="C300" s="17"/>
      <c r="D300" s="17" t="e">
        <f t="shared" si="8"/>
        <v>#REF!</v>
      </c>
      <c r="E300" s="18"/>
      <c r="F300" s="7"/>
      <c r="G300" s="19"/>
      <c r="H300" s="17"/>
      <c r="I300" s="17"/>
      <c r="J300" s="35">
        <f t="shared" si="9"/>
        <v>381</v>
      </c>
      <c r="K300" s="20"/>
      <c r="L300" s="7"/>
    </row>
    <row r="301" spans="1:12" s="9" customFormat="1" ht="18.75" x14ac:dyDescent="0.3">
      <c r="A301" s="19"/>
      <c r="B301" s="17"/>
      <c r="C301" s="17"/>
      <c r="D301" s="17" t="e">
        <f t="shared" si="8"/>
        <v>#REF!</v>
      </c>
      <c r="E301" s="18"/>
      <c r="F301" s="7"/>
      <c r="G301" s="19"/>
      <c r="H301" s="17"/>
      <c r="I301" s="17"/>
      <c r="J301" s="35">
        <f t="shared" si="9"/>
        <v>381</v>
      </c>
      <c r="K301" s="20"/>
      <c r="L301" s="7"/>
    </row>
    <row r="302" spans="1:12" s="9" customFormat="1" ht="18.75" x14ac:dyDescent="0.3">
      <c r="A302" s="19"/>
      <c r="B302" s="17"/>
      <c r="C302" s="17"/>
      <c r="D302" s="17" t="e">
        <f t="shared" si="8"/>
        <v>#REF!</v>
      </c>
      <c r="E302" s="18"/>
      <c r="F302" s="7"/>
      <c r="G302" s="19"/>
      <c r="H302" s="17"/>
      <c r="I302" s="17"/>
      <c r="J302" s="35">
        <f t="shared" si="9"/>
        <v>381</v>
      </c>
      <c r="K302" s="20"/>
      <c r="L302" s="7"/>
    </row>
    <row r="303" spans="1:12" s="9" customFormat="1" ht="18.75" x14ac:dyDescent="0.3">
      <c r="A303" s="19"/>
      <c r="B303" s="17"/>
      <c r="C303" s="17"/>
      <c r="D303" s="17" t="e">
        <f t="shared" si="8"/>
        <v>#REF!</v>
      </c>
      <c r="E303" s="18"/>
      <c r="F303" s="7"/>
      <c r="G303" s="19"/>
      <c r="H303" s="17"/>
      <c r="I303" s="17"/>
      <c r="J303" s="35">
        <f t="shared" si="9"/>
        <v>381</v>
      </c>
      <c r="K303" s="20"/>
      <c r="L303" s="7"/>
    </row>
    <row r="304" spans="1:12" s="9" customFormat="1" ht="18.75" x14ac:dyDescent="0.3">
      <c r="A304" s="19"/>
      <c r="B304" s="17"/>
      <c r="C304" s="17"/>
      <c r="D304" s="17" t="e">
        <f t="shared" si="8"/>
        <v>#REF!</v>
      </c>
      <c r="E304" s="18"/>
      <c r="F304" s="7"/>
      <c r="G304" s="19"/>
      <c r="H304" s="17"/>
      <c r="I304" s="17"/>
      <c r="J304" s="35">
        <f t="shared" si="9"/>
        <v>381</v>
      </c>
      <c r="K304" s="20"/>
      <c r="L304" s="7"/>
    </row>
    <row r="305" spans="1:12" s="9" customFormat="1" ht="18.75" x14ac:dyDescent="0.3">
      <c r="A305" s="19"/>
      <c r="B305" s="17"/>
      <c r="C305" s="17"/>
      <c r="D305" s="17" t="e">
        <f t="shared" si="8"/>
        <v>#REF!</v>
      </c>
      <c r="E305" s="18"/>
      <c r="F305" s="7"/>
      <c r="G305" s="19"/>
      <c r="H305" s="17"/>
      <c r="I305" s="17"/>
      <c r="J305" s="35">
        <f t="shared" si="9"/>
        <v>381</v>
      </c>
      <c r="K305" s="20"/>
      <c r="L305" s="7"/>
    </row>
    <row r="306" spans="1:12" s="9" customFormat="1" ht="18.75" x14ac:dyDescent="0.3">
      <c r="A306" s="19"/>
      <c r="B306" s="17"/>
      <c r="C306" s="17"/>
      <c r="D306" s="17" t="e">
        <f t="shared" si="8"/>
        <v>#REF!</v>
      </c>
      <c r="E306" s="18"/>
      <c r="F306" s="7"/>
      <c r="G306" s="19"/>
      <c r="H306" s="17"/>
      <c r="I306" s="17"/>
      <c r="J306" s="35">
        <f t="shared" si="9"/>
        <v>381</v>
      </c>
      <c r="K306" s="20"/>
      <c r="L306" s="7"/>
    </row>
    <row r="307" spans="1:12" s="9" customFormat="1" ht="18.75" x14ac:dyDescent="0.3">
      <c r="A307" s="19"/>
      <c r="B307" s="17"/>
      <c r="C307" s="17"/>
      <c r="D307" s="17" t="e">
        <f t="shared" si="8"/>
        <v>#REF!</v>
      </c>
      <c r="E307" s="18"/>
      <c r="F307" s="7"/>
      <c r="G307" s="19"/>
      <c r="H307" s="17"/>
      <c r="I307" s="17"/>
      <c r="J307" s="35">
        <f t="shared" si="9"/>
        <v>381</v>
      </c>
      <c r="K307" s="20"/>
      <c r="L307" s="7"/>
    </row>
    <row r="308" spans="1:12" s="9" customFormat="1" ht="18.75" x14ac:dyDescent="0.3">
      <c r="A308" s="19"/>
      <c r="B308" s="17"/>
      <c r="C308" s="17"/>
      <c r="D308" s="17" t="e">
        <f t="shared" si="8"/>
        <v>#REF!</v>
      </c>
      <c r="E308" s="18"/>
      <c r="F308" s="7"/>
      <c r="G308" s="19"/>
      <c r="H308" s="17"/>
      <c r="I308" s="17"/>
      <c r="J308" s="35">
        <f t="shared" si="9"/>
        <v>381</v>
      </c>
      <c r="K308" s="20"/>
      <c r="L308" s="7"/>
    </row>
    <row r="309" spans="1:12" s="9" customFormat="1" ht="18.75" x14ac:dyDescent="0.3">
      <c r="A309" s="19"/>
      <c r="B309" s="17"/>
      <c r="C309" s="17"/>
      <c r="D309" s="17" t="e">
        <f t="shared" si="8"/>
        <v>#REF!</v>
      </c>
      <c r="E309" s="18"/>
      <c r="F309" s="7"/>
      <c r="G309" s="19"/>
      <c r="H309" s="17"/>
      <c r="I309" s="17"/>
      <c r="J309" s="35">
        <f t="shared" si="9"/>
        <v>381</v>
      </c>
      <c r="K309" s="20"/>
      <c r="L309" s="7"/>
    </row>
    <row r="310" spans="1:12" s="9" customFormat="1" ht="18.75" x14ac:dyDescent="0.3">
      <c r="A310" s="19"/>
      <c r="B310" s="17"/>
      <c r="C310" s="17"/>
      <c r="D310" s="17" t="e">
        <f t="shared" si="8"/>
        <v>#REF!</v>
      </c>
      <c r="E310" s="18"/>
      <c r="F310" s="7"/>
      <c r="G310" s="19"/>
      <c r="H310" s="17"/>
      <c r="I310" s="17"/>
      <c r="J310" s="35">
        <f t="shared" si="9"/>
        <v>381</v>
      </c>
      <c r="K310" s="20"/>
      <c r="L310" s="7"/>
    </row>
    <row r="311" spans="1:12" s="9" customFormat="1" ht="18.75" x14ac:dyDescent="0.3">
      <c r="A311" s="19"/>
      <c r="B311" s="17"/>
      <c r="C311" s="17"/>
      <c r="D311" s="17" t="e">
        <f t="shared" si="8"/>
        <v>#REF!</v>
      </c>
      <c r="E311" s="18"/>
      <c r="F311" s="7"/>
      <c r="G311" s="19"/>
      <c r="H311" s="17"/>
      <c r="I311" s="17"/>
      <c r="J311" s="35">
        <f t="shared" si="9"/>
        <v>381</v>
      </c>
      <c r="K311" s="20"/>
      <c r="L311" s="7"/>
    </row>
    <row r="312" spans="1:12" s="9" customFormat="1" ht="18.75" x14ac:dyDescent="0.3">
      <c r="A312" s="19"/>
      <c r="B312" s="17"/>
      <c r="C312" s="17"/>
      <c r="D312" s="17" t="e">
        <f t="shared" si="8"/>
        <v>#REF!</v>
      </c>
      <c r="E312" s="18"/>
      <c r="F312" s="7"/>
      <c r="G312" s="19"/>
      <c r="H312" s="17"/>
      <c r="I312" s="17"/>
      <c r="J312" s="35">
        <f t="shared" si="9"/>
        <v>381</v>
      </c>
      <c r="K312" s="20"/>
      <c r="L312" s="7"/>
    </row>
    <row r="313" spans="1:12" s="9" customFormat="1" ht="18.75" x14ac:dyDescent="0.3">
      <c r="A313" s="19"/>
      <c r="B313" s="17"/>
      <c r="C313" s="17"/>
      <c r="D313" s="17" t="e">
        <f t="shared" si="8"/>
        <v>#REF!</v>
      </c>
      <c r="E313" s="18"/>
      <c r="F313" s="7"/>
      <c r="G313" s="19"/>
      <c r="H313" s="17"/>
      <c r="I313" s="17"/>
      <c r="J313" s="35">
        <f t="shared" si="9"/>
        <v>381</v>
      </c>
      <c r="K313" s="20"/>
      <c r="L313" s="7"/>
    </row>
    <row r="314" spans="1:12" s="9" customFormat="1" ht="18.75" x14ac:dyDescent="0.3">
      <c r="A314" s="19"/>
      <c r="B314" s="17"/>
      <c r="C314" s="17"/>
      <c r="D314" s="17" t="e">
        <f t="shared" si="8"/>
        <v>#REF!</v>
      </c>
      <c r="E314" s="18"/>
      <c r="F314" s="7"/>
      <c r="G314" s="19"/>
      <c r="H314" s="17"/>
      <c r="I314" s="17"/>
      <c r="J314" s="35">
        <f t="shared" si="9"/>
        <v>381</v>
      </c>
      <c r="K314" s="20"/>
      <c r="L314" s="7"/>
    </row>
    <row r="315" spans="1:12" s="9" customFormat="1" ht="18.75" x14ac:dyDescent="0.3">
      <c r="A315" s="19"/>
      <c r="B315" s="17"/>
      <c r="C315" s="17"/>
      <c r="D315" s="17" t="e">
        <f t="shared" si="8"/>
        <v>#REF!</v>
      </c>
      <c r="E315" s="18"/>
      <c r="F315" s="7"/>
      <c r="G315" s="19"/>
      <c r="H315" s="17"/>
      <c r="I315" s="17"/>
      <c r="J315" s="35">
        <f t="shared" si="9"/>
        <v>381</v>
      </c>
      <c r="K315" s="20"/>
      <c r="L315" s="7"/>
    </row>
    <row r="316" spans="1:12" s="9" customFormat="1" ht="18.75" x14ac:dyDescent="0.3">
      <c r="A316" s="19"/>
      <c r="B316" s="17"/>
      <c r="C316" s="17"/>
      <c r="D316" s="17" t="e">
        <f t="shared" si="8"/>
        <v>#REF!</v>
      </c>
      <c r="E316" s="18"/>
      <c r="F316" s="7"/>
      <c r="G316" s="19"/>
      <c r="H316" s="17"/>
      <c r="I316" s="17"/>
      <c r="J316" s="35">
        <f t="shared" si="9"/>
        <v>381</v>
      </c>
      <c r="K316" s="20"/>
      <c r="L316" s="7"/>
    </row>
    <row r="317" spans="1:12" s="9" customFormat="1" ht="18.75" x14ac:dyDescent="0.3">
      <c r="A317" s="19"/>
      <c r="B317" s="17"/>
      <c r="C317" s="17"/>
      <c r="D317" s="17" t="e">
        <f t="shared" si="8"/>
        <v>#REF!</v>
      </c>
      <c r="E317" s="18"/>
      <c r="F317" s="7"/>
      <c r="G317" s="19"/>
      <c r="H317" s="17"/>
      <c r="I317" s="17"/>
      <c r="J317" s="35">
        <f t="shared" si="9"/>
        <v>381</v>
      </c>
      <c r="K317" s="20"/>
      <c r="L317" s="7"/>
    </row>
    <row r="318" spans="1:12" s="9" customFormat="1" ht="18.75" x14ac:dyDescent="0.3">
      <c r="A318" s="19"/>
      <c r="B318" s="17"/>
      <c r="C318" s="17"/>
      <c r="D318" s="17" t="e">
        <f t="shared" si="8"/>
        <v>#REF!</v>
      </c>
      <c r="E318" s="18"/>
      <c r="F318" s="7"/>
      <c r="G318" s="19"/>
      <c r="H318" s="17"/>
      <c r="I318" s="17"/>
      <c r="J318" s="35">
        <f t="shared" si="9"/>
        <v>381</v>
      </c>
      <c r="K318" s="20"/>
      <c r="L318" s="7"/>
    </row>
    <row r="319" spans="1:12" s="9" customFormat="1" ht="18.75" x14ac:dyDescent="0.3">
      <c r="A319" s="19"/>
      <c r="B319" s="17"/>
      <c r="C319" s="17"/>
      <c r="D319" s="17" t="e">
        <f t="shared" si="8"/>
        <v>#REF!</v>
      </c>
      <c r="E319" s="18"/>
      <c r="F319" s="7"/>
      <c r="G319" s="19"/>
      <c r="H319" s="17"/>
      <c r="I319" s="17"/>
      <c r="J319" s="35">
        <f t="shared" si="9"/>
        <v>381</v>
      </c>
      <c r="K319" s="20"/>
      <c r="L319" s="7"/>
    </row>
    <row r="320" spans="1:12" s="9" customFormat="1" ht="18.75" x14ac:dyDescent="0.3">
      <c r="A320" s="19"/>
      <c r="B320" s="17"/>
      <c r="C320" s="17"/>
      <c r="D320" s="17" t="e">
        <f t="shared" si="8"/>
        <v>#REF!</v>
      </c>
      <c r="E320" s="18"/>
      <c r="F320" s="7"/>
      <c r="G320" s="19"/>
      <c r="H320" s="17"/>
      <c r="I320" s="17"/>
      <c r="J320" s="35">
        <f t="shared" si="9"/>
        <v>381</v>
      </c>
      <c r="K320" s="20"/>
      <c r="L320" s="7"/>
    </row>
    <row r="321" spans="1:12" s="9" customFormat="1" ht="18.75" x14ac:dyDescent="0.3">
      <c r="A321" s="19"/>
      <c r="B321" s="17"/>
      <c r="C321" s="17"/>
      <c r="D321" s="17" t="e">
        <f t="shared" si="8"/>
        <v>#REF!</v>
      </c>
      <c r="E321" s="18"/>
      <c r="F321" s="7"/>
      <c r="G321" s="19"/>
      <c r="H321" s="17"/>
      <c r="I321" s="17"/>
      <c r="J321" s="35">
        <f t="shared" si="9"/>
        <v>381</v>
      </c>
      <c r="K321" s="20"/>
      <c r="L321" s="7"/>
    </row>
    <row r="322" spans="1:12" s="9" customFormat="1" ht="18.75" x14ac:dyDescent="0.3">
      <c r="A322" s="19"/>
      <c r="B322" s="17"/>
      <c r="C322" s="17"/>
      <c r="D322" s="17" t="e">
        <f t="shared" si="8"/>
        <v>#REF!</v>
      </c>
      <c r="E322" s="18"/>
      <c r="F322" s="7"/>
      <c r="G322" s="19"/>
      <c r="H322" s="17"/>
      <c r="I322" s="17"/>
      <c r="J322" s="35">
        <f t="shared" si="9"/>
        <v>381</v>
      </c>
      <c r="K322" s="20"/>
      <c r="L322" s="7"/>
    </row>
    <row r="323" spans="1:12" s="9" customFormat="1" ht="18.75" x14ac:dyDescent="0.3">
      <c r="A323" s="19"/>
      <c r="B323" s="17"/>
      <c r="C323" s="17"/>
      <c r="D323" s="17" t="e">
        <f t="shared" si="8"/>
        <v>#REF!</v>
      </c>
      <c r="E323" s="18"/>
      <c r="F323" s="7"/>
      <c r="G323" s="19"/>
      <c r="H323" s="17"/>
      <c r="I323" s="17"/>
      <c r="J323" s="35">
        <f t="shared" si="9"/>
        <v>381</v>
      </c>
      <c r="K323" s="20"/>
      <c r="L323" s="7"/>
    </row>
    <row r="324" spans="1:12" s="9" customFormat="1" ht="18.75" x14ac:dyDescent="0.3">
      <c r="A324" s="19"/>
      <c r="B324" s="17"/>
      <c r="C324" s="17"/>
      <c r="D324" s="17" t="e">
        <f t="shared" si="8"/>
        <v>#REF!</v>
      </c>
      <c r="E324" s="18"/>
      <c r="F324" s="7"/>
      <c r="G324" s="19"/>
      <c r="H324" s="17"/>
      <c r="I324" s="17"/>
      <c r="J324" s="35">
        <f t="shared" si="9"/>
        <v>381</v>
      </c>
      <c r="K324" s="20"/>
      <c r="L324" s="7"/>
    </row>
    <row r="325" spans="1:12" s="9" customFormat="1" ht="18.75" x14ac:dyDescent="0.3">
      <c r="A325" s="19"/>
      <c r="B325" s="17"/>
      <c r="C325" s="17"/>
      <c r="D325" s="17" t="e">
        <f t="shared" si="8"/>
        <v>#REF!</v>
      </c>
      <c r="E325" s="18"/>
      <c r="F325" s="7"/>
      <c r="G325" s="19"/>
      <c r="H325" s="17"/>
      <c r="I325" s="17"/>
      <c r="J325" s="35">
        <f t="shared" si="9"/>
        <v>381</v>
      </c>
      <c r="K325" s="20"/>
      <c r="L325" s="7"/>
    </row>
    <row r="326" spans="1:12" s="9" customFormat="1" ht="18.75" x14ac:dyDescent="0.3">
      <c r="A326" s="19"/>
      <c r="B326" s="17"/>
      <c r="C326" s="17"/>
      <c r="D326" s="17" t="e">
        <f t="shared" si="8"/>
        <v>#REF!</v>
      </c>
      <c r="E326" s="18"/>
      <c r="F326" s="7"/>
      <c r="G326" s="19"/>
      <c r="H326" s="17"/>
      <c r="I326" s="17"/>
      <c r="J326" s="35">
        <f t="shared" si="9"/>
        <v>381</v>
      </c>
      <c r="K326" s="20"/>
      <c r="L326" s="7"/>
    </row>
    <row r="327" spans="1:12" s="9" customFormat="1" ht="18.75" x14ac:dyDescent="0.3">
      <c r="A327" s="19"/>
      <c r="B327" s="17"/>
      <c r="C327" s="17"/>
      <c r="D327" s="17" t="e">
        <f t="shared" ref="D327:D390" si="10">D326+B327-C327</f>
        <v>#REF!</v>
      </c>
      <c r="E327" s="18"/>
      <c r="F327" s="7"/>
      <c r="G327" s="19"/>
      <c r="H327" s="17"/>
      <c r="I327" s="17"/>
      <c r="J327" s="35">
        <f t="shared" si="9"/>
        <v>381</v>
      </c>
      <c r="K327" s="20"/>
      <c r="L327" s="7"/>
    </row>
    <row r="328" spans="1:12" s="9" customFormat="1" ht="18.75" x14ac:dyDescent="0.3">
      <c r="A328" s="19"/>
      <c r="B328" s="17"/>
      <c r="C328" s="17"/>
      <c r="D328" s="17" t="e">
        <f t="shared" si="10"/>
        <v>#REF!</v>
      </c>
      <c r="E328" s="18"/>
      <c r="F328" s="7"/>
      <c r="G328" s="19"/>
      <c r="H328" s="17"/>
      <c r="I328" s="17"/>
      <c r="J328" s="35">
        <f t="shared" ref="J328:J391" si="11">J327+H328-I328</f>
        <v>381</v>
      </c>
      <c r="K328" s="20"/>
      <c r="L328" s="7"/>
    </row>
    <row r="329" spans="1:12" s="9" customFormat="1" ht="18.75" x14ac:dyDescent="0.3">
      <c r="A329" s="19"/>
      <c r="B329" s="17"/>
      <c r="C329" s="17"/>
      <c r="D329" s="17" t="e">
        <f t="shared" si="10"/>
        <v>#REF!</v>
      </c>
      <c r="E329" s="18"/>
      <c r="F329" s="7"/>
      <c r="G329" s="19"/>
      <c r="H329" s="17"/>
      <c r="I329" s="17"/>
      <c r="J329" s="35">
        <f t="shared" si="11"/>
        <v>381</v>
      </c>
      <c r="K329" s="20"/>
      <c r="L329" s="7"/>
    </row>
    <row r="330" spans="1:12" s="9" customFormat="1" ht="18.75" x14ac:dyDescent="0.3">
      <c r="A330" s="19"/>
      <c r="B330" s="17"/>
      <c r="C330" s="17"/>
      <c r="D330" s="17" t="e">
        <f t="shared" si="10"/>
        <v>#REF!</v>
      </c>
      <c r="E330" s="18"/>
      <c r="F330" s="7"/>
      <c r="G330" s="19"/>
      <c r="H330" s="17"/>
      <c r="I330" s="17"/>
      <c r="J330" s="35">
        <f t="shared" si="11"/>
        <v>381</v>
      </c>
      <c r="K330" s="20"/>
      <c r="L330" s="7"/>
    </row>
    <row r="331" spans="1:12" s="9" customFormat="1" ht="18.75" x14ac:dyDescent="0.3">
      <c r="A331" s="19"/>
      <c r="B331" s="17"/>
      <c r="C331" s="17"/>
      <c r="D331" s="17" t="e">
        <f t="shared" si="10"/>
        <v>#REF!</v>
      </c>
      <c r="E331" s="18"/>
      <c r="F331" s="7"/>
      <c r="G331" s="19"/>
      <c r="H331" s="17"/>
      <c r="I331" s="17"/>
      <c r="J331" s="35">
        <f t="shared" si="11"/>
        <v>381</v>
      </c>
      <c r="K331" s="20"/>
      <c r="L331" s="7"/>
    </row>
    <row r="332" spans="1:12" s="9" customFormat="1" ht="18.75" x14ac:dyDescent="0.3">
      <c r="A332" s="19"/>
      <c r="B332" s="17"/>
      <c r="C332" s="17"/>
      <c r="D332" s="17" t="e">
        <f t="shared" si="10"/>
        <v>#REF!</v>
      </c>
      <c r="E332" s="18"/>
      <c r="F332" s="7"/>
      <c r="G332" s="19"/>
      <c r="H332" s="17"/>
      <c r="I332" s="17"/>
      <c r="J332" s="35">
        <f t="shared" si="11"/>
        <v>381</v>
      </c>
      <c r="K332" s="20"/>
      <c r="L332" s="7"/>
    </row>
    <row r="333" spans="1:12" s="9" customFormat="1" ht="18.75" x14ac:dyDescent="0.3">
      <c r="A333" s="19"/>
      <c r="B333" s="17"/>
      <c r="C333" s="17"/>
      <c r="D333" s="17" t="e">
        <f t="shared" si="10"/>
        <v>#REF!</v>
      </c>
      <c r="E333" s="18"/>
      <c r="F333" s="7"/>
      <c r="G333" s="19"/>
      <c r="H333" s="17"/>
      <c r="I333" s="17"/>
      <c r="J333" s="35">
        <f t="shared" si="11"/>
        <v>381</v>
      </c>
      <c r="K333" s="20"/>
      <c r="L333" s="7"/>
    </row>
    <row r="334" spans="1:12" s="9" customFormat="1" ht="18.75" x14ac:dyDescent="0.3">
      <c r="A334" s="19"/>
      <c r="B334" s="17"/>
      <c r="C334" s="17"/>
      <c r="D334" s="17" t="e">
        <f t="shared" si="10"/>
        <v>#REF!</v>
      </c>
      <c r="E334" s="18"/>
      <c r="F334" s="7"/>
      <c r="G334" s="19"/>
      <c r="H334" s="17"/>
      <c r="I334" s="17"/>
      <c r="J334" s="35">
        <f t="shared" si="11"/>
        <v>381</v>
      </c>
      <c r="K334" s="20"/>
      <c r="L334" s="7"/>
    </row>
    <row r="335" spans="1:12" s="9" customFormat="1" ht="18.75" x14ac:dyDescent="0.3">
      <c r="A335" s="19"/>
      <c r="B335" s="17"/>
      <c r="C335" s="17"/>
      <c r="D335" s="17" t="e">
        <f t="shared" si="10"/>
        <v>#REF!</v>
      </c>
      <c r="E335" s="18"/>
      <c r="F335" s="7"/>
      <c r="G335" s="19"/>
      <c r="H335" s="17"/>
      <c r="I335" s="17"/>
      <c r="J335" s="35">
        <f t="shared" si="11"/>
        <v>381</v>
      </c>
      <c r="K335" s="20"/>
      <c r="L335" s="7"/>
    </row>
    <row r="336" spans="1:12" s="9" customFormat="1" ht="18.75" x14ac:dyDescent="0.3">
      <c r="A336" s="19"/>
      <c r="B336" s="17"/>
      <c r="C336" s="17"/>
      <c r="D336" s="17" t="e">
        <f t="shared" si="10"/>
        <v>#REF!</v>
      </c>
      <c r="E336" s="18"/>
      <c r="F336" s="7"/>
      <c r="G336" s="19"/>
      <c r="H336" s="17"/>
      <c r="I336" s="17"/>
      <c r="J336" s="35">
        <f t="shared" si="11"/>
        <v>381</v>
      </c>
      <c r="K336" s="20"/>
      <c r="L336" s="7"/>
    </row>
    <row r="337" spans="1:12" s="9" customFormat="1" ht="18.75" x14ac:dyDescent="0.3">
      <c r="A337" s="19"/>
      <c r="B337" s="17"/>
      <c r="C337" s="17"/>
      <c r="D337" s="17" t="e">
        <f t="shared" si="10"/>
        <v>#REF!</v>
      </c>
      <c r="E337" s="18"/>
      <c r="F337" s="7"/>
      <c r="G337" s="19"/>
      <c r="H337" s="17"/>
      <c r="I337" s="17"/>
      <c r="J337" s="35">
        <f t="shared" si="11"/>
        <v>381</v>
      </c>
      <c r="K337" s="20"/>
      <c r="L337" s="7"/>
    </row>
    <row r="338" spans="1:12" s="9" customFormat="1" ht="18.75" x14ac:dyDescent="0.3">
      <c r="A338" s="19"/>
      <c r="B338" s="17"/>
      <c r="C338" s="17"/>
      <c r="D338" s="17" t="e">
        <f t="shared" si="10"/>
        <v>#REF!</v>
      </c>
      <c r="E338" s="18"/>
      <c r="F338" s="7"/>
      <c r="G338" s="19"/>
      <c r="H338" s="17"/>
      <c r="I338" s="17"/>
      <c r="J338" s="35">
        <f t="shared" si="11"/>
        <v>381</v>
      </c>
      <c r="K338" s="20"/>
      <c r="L338" s="7"/>
    </row>
    <row r="339" spans="1:12" s="9" customFormat="1" ht="18.75" x14ac:dyDescent="0.3">
      <c r="A339" s="19"/>
      <c r="B339" s="17"/>
      <c r="C339" s="17"/>
      <c r="D339" s="17" t="e">
        <f t="shared" si="10"/>
        <v>#REF!</v>
      </c>
      <c r="E339" s="18"/>
      <c r="F339" s="7"/>
      <c r="G339" s="19"/>
      <c r="H339" s="17"/>
      <c r="I339" s="17"/>
      <c r="J339" s="35">
        <f t="shared" si="11"/>
        <v>381</v>
      </c>
      <c r="K339" s="20"/>
      <c r="L339" s="7"/>
    </row>
    <row r="340" spans="1:12" s="9" customFormat="1" ht="18.75" x14ac:dyDescent="0.3">
      <c r="A340" s="19"/>
      <c r="B340" s="17"/>
      <c r="C340" s="17"/>
      <c r="D340" s="17" t="e">
        <f t="shared" si="10"/>
        <v>#REF!</v>
      </c>
      <c r="E340" s="18"/>
      <c r="F340" s="7"/>
      <c r="G340" s="19"/>
      <c r="H340" s="17"/>
      <c r="I340" s="17"/>
      <c r="J340" s="35">
        <f t="shared" si="11"/>
        <v>381</v>
      </c>
      <c r="K340" s="20"/>
      <c r="L340" s="7"/>
    </row>
    <row r="341" spans="1:12" s="9" customFormat="1" ht="18.75" x14ac:dyDescent="0.3">
      <c r="A341" s="19"/>
      <c r="B341" s="17"/>
      <c r="C341" s="17"/>
      <c r="D341" s="17" t="e">
        <f t="shared" si="10"/>
        <v>#REF!</v>
      </c>
      <c r="E341" s="18"/>
      <c r="F341" s="7"/>
      <c r="G341" s="19"/>
      <c r="H341" s="17"/>
      <c r="I341" s="17"/>
      <c r="J341" s="35">
        <f t="shared" si="11"/>
        <v>381</v>
      </c>
      <c r="K341" s="20"/>
      <c r="L341" s="7"/>
    </row>
    <row r="342" spans="1:12" s="9" customFormat="1" ht="18.75" x14ac:dyDescent="0.3">
      <c r="A342" s="19"/>
      <c r="B342" s="17"/>
      <c r="C342" s="17"/>
      <c r="D342" s="17" t="e">
        <f t="shared" si="10"/>
        <v>#REF!</v>
      </c>
      <c r="E342" s="18"/>
      <c r="F342" s="7"/>
      <c r="G342" s="19"/>
      <c r="H342" s="17"/>
      <c r="I342" s="17"/>
      <c r="J342" s="35">
        <f t="shared" si="11"/>
        <v>381</v>
      </c>
      <c r="K342" s="20"/>
      <c r="L342" s="7"/>
    </row>
    <row r="343" spans="1:12" s="9" customFormat="1" ht="18.75" x14ac:dyDescent="0.3">
      <c r="A343" s="19"/>
      <c r="B343" s="17"/>
      <c r="C343" s="17"/>
      <c r="D343" s="17" t="e">
        <f t="shared" si="10"/>
        <v>#REF!</v>
      </c>
      <c r="E343" s="18"/>
      <c r="F343" s="7"/>
      <c r="G343" s="19"/>
      <c r="H343" s="17"/>
      <c r="I343" s="17"/>
      <c r="J343" s="35">
        <f t="shared" si="11"/>
        <v>381</v>
      </c>
      <c r="K343" s="20"/>
      <c r="L343" s="7"/>
    </row>
    <row r="344" spans="1:12" s="9" customFormat="1" ht="18.75" x14ac:dyDescent="0.3">
      <c r="A344" s="19"/>
      <c r="B344" s="17"/>
      <c r="C344" s="17"/>
      <c r="D344" s="17" t="e">
        <f t="shared" si="10"/>
        <v>#REF!</v>
      </c>
      <c r="E344" s="18"/>
      <c r="F344" s="7"/>
      <c r="G344" s="19"/>
      <c r="H344" s="17"/>
      <c r="I344" s="17"/>
      <c r="J344" s="35">
        <f t="shared" si="11"/>
        <v>381</v>
      </c>
      <c r="K344" s="20"/>
      <c r="L344" s="7"/>
    </row>
    <row r="345" spans="1:12" s="9" customFormat="1" ht="18.75" x14ac:dyDescent="0.3">
      <c r="A345" s="19"/>
      <c r="B345" s="17"/>
      <c r="C345" s="17"/>
      <c r="D345" s="17" t="e">
        <f t="shared" si="10"/>
        <v>#REF!</v>
      </c>
      <c r="E345" s="18"/>
      <c r="F345" s="7"/>
      <c r="G345" s="19"/>
      <c r="H345" s="17"/>
      <c r="I345" s="17"/>
      <c r="J345" s="35">
        <f t="shared" si="11"/>
        <v>381</v>
      </c>
      <c r="K345" s="20"/>
      <c r="L345" s="7"/>
    </row>
    <row r="346" spans="1:12" s="9" customFormat="1" ht="18.75" x14ac:dyDescent="0.3">
      <c r="A346" s="19"/>
      <c r="B346" s="17"/>
      <c r="C346" s="17"/>
      <c r="D346" s="17" t="e">
        <f t="shared" si="10"/>
        <v>#REF!</v>
      </c>
      <c r="E346" s="18"/>
      <c r="F346" s="7"/>
      <c r="G346" s="19"/>
      <c r="H346" s="17"/>
      <c r="I346" s="17"/>
      <c r="J346" s="35">
        <f t="shared" si="11"/>
        <v>381</v>
      </c>
      <c r="K346" s="20"/>
      <c r="L346" s="7"/>
    </row>
    <row r="347" spans="1:12" s="9" customFormat="1" ht="18.75" x14ac:dyDescent="0.3">
      <c r="A347" s="19"/>
      <c r="B347" s="17"/>
      <c r="C347" s="17"/>
      <c r="D347" s="17" t="e">
        <f t="shared" si="10"/>
        <v>#REF!</v>
      </c>
      <c r="E347" s="18"/>
      <c r="F347" s="7"/>
      <c r="G347" s="19"/>
      <c r="H347" s="17"/>
      <c r="I347" s="17"/>
      <c r="J347" s="35">
        <f t="shared" si="11"/>
        <v>381</v>
      </c>
      <c r="K347" s="20"/>
      <c r="L347" s="7"/>
    </row>
    <row r="348" spans="1:12" s="9" customFormat="1" ht="18.75" x14ac:dyDescent="0.3">
      <c r="A348" s="19"/>
      <c r="B348" s="17"/>
      <c r="C348" s="17"/>
      <c r="D348" s="17" t="e">
        <f t="shared" si="10"/>
        <v>#REF!</v>
      </c>
      <c r="E348" s="18"/>
      <c r="F348" s="7"/>
      <c r="G348" s="19"/>
      <c r="H348" s="17"/>
      <c r="I348" s="17"/>
      <c r="J348" s="35">
        <f t="shared" si="11"/>
        <v>381</v>
      </c>
      <c r="K348" s="20"/>
      <c r="L348" s="7"/>
    </row>
    <row r="349" spans="1:12" s="9" customFormat="1" ht="18.75" x14ac:dyDescent="0.3">
      <c r="A349" s="19"/>
      <c r="B349" s="17"/>
      <c r="C349" s="17"/>
      <c r="D349" s="17" t="e">
        <f t="shared" si="10"/>
        <v>#REF!</v>
      </c>
      <c r="E349" s="18"/>
      <c r="F349" s="7"/>
      <c r="G349" s="19"/>
      <c r="H349" s="17"/>
      <c r="I349" s="17"/>
      <c r="J349" s="35">
        <f t="shared" si="11"/>
        <v>381</v>
      </c>
      <c r="K349" s="20"/>
      <c r="L349" s="7"/>
    </row>
    <row r="350" spans="1:12" s="9" customFormat="1" ht="18.75" x14ac:dyDescent="0.3">
      <c r="A350" s="19"/>
      <c r="B350" s="17"/>
      <c r="C350" s="17"/>
      <c r="D350" s="17" t="e">
        <f t="shared" si="10"/>
        <v>#REF!</v>
      </c>
      <c r="E350" s="18"/>
      <c r="F350" s="7"/>
      <c r="G350" s="19"/>
      <c r="H350" s="17"/>
      <c r="I350" s="17"/>
      <c r="J350" s="35">
        <f t="shared" si="11"/>
        <v>381</v>
      </c>
      <c r="K350" s="20"/>
      <c r="L350" s="7"/>
    </row>
    <row r="351" spans="1:12" s="9" customFormat="1" ht="18.75" x14ac:dyDescent="0.3">
      <c r="A351" s="19"/>
      <c r="B351" s="17"/>
      <c r="C351" s="17"/>
      <c r="D351" s="17" t="e">
        <f t="shared" si="10"/>
        <v>#REF!</v>
      </c>
      <c r="E351" s="18"/>
      <c r="F351" s="7"/>
      <c r="G351" s="19"/>
      <c r="H351" s="17"/>
      <c r="I351" s="17"/>
      <c r="J351" s="35">
        <f t="shared" si="11"/>
        <v>381</v>
      </c>
      <c r="K351" s="20"/>
      <c r="L351" s="7"/>
    </row>
    <row r="352" spans="1:12" s="9" customFormat="1" ht="18.75" x14ac:dyDescent="0.3">
      <c r="A352" s="19"/>
      <c r="B352" s="17"/>
      <c r="C352" s="17"/>
      <c r="D352" s="17" t="e">
        <f t="shared" si="10"/>
        <v>#REF!</v>
      </c>
      <c r="E352" s="18"/>
      <c r="F352" s="7"/>
      <c r="G352" s="19"/>
      <c r="H352" s="17"/>
      <c r="I352" s="17"/>
      <c r="J352" s="35">
        <f t="shared" si="11"/>
        <v>381</v>
      </c>
      <c r="K352" s="20"/>
      <c r="L352" s="7"/>
    </row>
    <row r="353" spans="1:12" s="9" customFormat="1" ht="18.75" x14ac:dyDescent="0.3">
      <c r="A353" s="19"/>
      <c r="B353" s="17"/>
      <c r="C353" s="17"/>
      <c r="D353" s="17" t="e">
        <f t="shared" si="10"/>
        <v>#REF!</v>
      </c>
      <c r="E353" s="18"/>
      <c r="F353" s="7"/>
      <c r="G353" s="19"/>
      <c r="H353" s="17"/>
      <c r="I353" s="17"/>
      <c r="J353" s="35">
        <f t="shared" si="11"/>
        <v>381</v>
      </c>
      <c r="K353" s="20"/>
      <c r="L353" s="7"/>
    </row>
    <row r="354" spans="1:12" s="9" customFormat="1" ht="18.75" x14ac:dyDescent="0.3">
      <c r="A354" s="19"/>
      <c r="B354" s="17"/>
      <c r="C354" s="17"/>
      <c r="D354" s="17" t="e">
        <f t="shared" si="10"/>
        <v>#REF!</v>
      </c>
      <c r="E354" s="18"/>
      <c r="F354" s="7"/>
      <c r="G354" s="19"/>
      <c r="H354" s="17"/>
      <c r="I354" s="17"/>
      <c r="J354" s="35">
        <f t="shared" si="11"/>
        <v>381</v>
      </c>
      <c r="K354" s="20"/>
      <c r="L354" s="7"/>
    </row>
    <row r="355" spans="1:12" s="9" customFormat="1" ht="18.75" x14ac:dyDescent="0.3">
      <c r="A355" s="19"/>
      <c r="B355" s="17"/>
      <c r="C355" s="17"/>
      <c r="D355" s="17" t="e">
        <f t="shared" si="10"/>
        <v>#REF!</v>
      </c>
      <c r="E355" s="18"/>
      <c r="F355" s="7"/>
      <c r="G355" s="19"/>
      <c r="H355" s="17"/>
      <c r="I355" s="17"/>
      <c r="J355" s="35">
        <f t="shared" si="11"/>
        <v>381</v>
      </c>
      <c r="K355" s="20"/>
      <c r="L355" s="7"/>
    </row>
    <row r="356" spans="1:12" s="9" customFormat="1" ht="18.75" x14ac:dyDescent="0.3">
      <c r="A356" s="19"/>
      <c r="B356" s="17"/>
      <c r="C356" s="17"/>
      <c r="D356" s="17" t="e">
        <f t="shared" si="10"/>
        <v>#REF!</v>
      </c>
      <c r="E356" s="18"/>
      <c r="F356" s="7"/>
      <c r="G356" s="19"/>
      <c r="H356" s="17"/>
      <c r="I356" s="17"/>
      <c r="J356" s="35">
        <f t="shared" si="11"/>
        <v>381</v>
      </c>
      <c r="K356" s="20"/>
      <c r="L356" s="7"/>
    </row>
    <row r="357" spans="1:12" s="9" customFormat="1" ht="18.75" x14ac:dyDescent="0.3">
      <c r="A357" s="19"/>
      <c r="B357" s="17"/>
      <c r="C357" s="17"/>
      <c r="D357" s="17" t="e">
        <f t="shared" si="10"/>
        <v>#REF!</v>
      </c>
      <c r="E357" s="18"/>
      <c r="F357" s="7"/>
      <c r="G357" s="19"/>
      <c r="H357" s="17"/>
      <c r="I357" s="17"/>
      <c r="J357" s="35">
        <f t="shared" si="11"/>
        <v>381</v>
      </c>
      <c r="K357" s="20"/>
      <c r="L357" s="7"/>
    </row>
    <row r="358" spans="1:12" s="9" customFormat="1" ht="18.75" x14ac:dyDescent="0.3">
      <c r="A358" s="19"/>
      <c r="B358" s="17"/>
      <c r="C358" s="17"/>
      <c r="D358" s="17" t="e">
        <f t="shared" si="10"/>
        <v>#REF!</v>
      </c>
      <c r="E358" s="18"/>
      <c r="F358" s="7"/>
      <c r="G358" s="19"/>
      <c r="H358" s="17"/>
      <c r="I358" s="17"/>
      <c r="J358" s="35">
        <f t="shared" si="11"/>
        <v>381</v>
      </c>
      <c r="K358" s="20"/>
      <c r="L358" s="7"/>
    </row>
    <row r="359" spans="1:12" s="9" customFormat="1" ht="18.75" x14ac:dyDescent="0.3">
      <c r="A359" s="19"/>
      <c r="B359" s="17"/>
      <c r="C359" s="17"/>
      <c r="D359" s="17" t="e">
        <f t="shared" si="10"/>
        <v>#REF!</v>
      </c>
      <c r="E359" s="18"/>
      <c r="F359" s="7"/>
      <c r="G359" s="19"/>
      <c r="H359" s="17"/>
      <c r="I359" s="17"/>
      <c r="J359" s="35">
        <f t="shared" si="11"/>
        <v>381</v>
      </c>
      <c r="K359" s="20"/>
      <c r="L359" s="7"/>
    </row>
    <row r="360" spans="1:12" s="9" customFormat="1" ht="18.75" x14ac:dyDescent="0.3">
      <c r="A360" s="19"/>
      <c r="B360" s="17"/>
      <c r="C360" s="17"/>
      <c r="D360" s="17" t="e">
        <f t="shared" si="10"/>
        <v>#REF!</v>
      </c>
      <c r="E360" s="18"/>
      <c r="F360" s="7"/>
      <c r="G360" s="19"/>
      <c r="H360" s="17"/>
      <c r="I360" s="17"/>
      <c r="J360" s="35">
        <f t="shared" si="11"/>
        <v>381</v>
      </c>
      <c r="K360" s="20"/>
      <c r="L360" s="7"/>
    </row>
    <row r="361" spans="1:12" s="9" customFormat="1" ht="18.75" x14ac:dyDescent="0.3">
      <c r="A361" s="19"/>
      <c r="B361" s="17"/>
      <c r="C361" s="17"/>
      <c r="D361" s="17" t="e">
        <f t="shared" si="10"/>
        <v>#REF!</v>
      </c>
      <c r="E361" s="18"/>
      <c r="F361" s="7"/>
      <c r="G361" s="19"/>
      <c r="H361" s="17"/>
      <c r="I361" s="17"/>
      <c r="J361" s="35">
        <f t="shared" si="11"/>
        <v>381</v>
      </c>
      <c r="K361" s="20"/>
      <c r="L361" s="7"/>
    </row>
    <row r="362" spans="1:12" s="9" customFormat="1" ht="18.75" x14ac:dyDescent="0.3">
      <c r="A362" s="19"/>
      <c r="B362" s="17"/>
      <c r="C362" s="17"/>
      <c r="D362" s="17" t="e">
        <f t="shared" si="10"/>
        <v>#REF!</v>
      </c>
      <c r="E362" s="18"/>
      <c r="F362" s="7"/>
      <c r="G362" s="19"/>
      <c r="H362" s="17"/>
      <c r="I362" s="17"/>
      <c r="J362" s="35">
        <f t="shared" si="11"/>
        <v>381</v>
      </c>
      <c r="K362" s="20"/>
      <c r="L362" s="7"/>
    </row>
    <row r="363" spans="1:12" s="9" customFormat="1" ht="18.75" x14ac:dyDescent="0.3">
      <c r="A363" s="19"/>
      <c r="B363" s="17"/>
      <c r="C363" s="17"/>
      <c r="D363" s="17" t="e">
        <f t="shared" si="10"/>
        <v>#REF!</v>
      </c>
      <c r="E363" s="18"/>
      <c r="F363" s="7"/>
      <c r="G363" s="19"/>
      <c r="H363" s="17"/>
      <c r="I363" s="17"/>
      <c r="J363" s="35">
        <f t="shared" si="11"/>
        <v>381</v>
      </c>
      <c r="K363" s="20"/>
      <c r="L363" s="7"/>
    </row>
    <row r="364" spans="1:12" s="9" customFormat="1" ht="18.75" x14ac:dyDescent="0.3">
      <c r="A364" s="19"/>
      <c r="B364" s="17"/>
      <c r="C364" s="17"/>
      <c r="D364" s="17" t="e">
        <f t="shared" si="10"/>
        <v>#REF!</v>
      </c>
      <c r="E364" s="18"/>
      <c r="F364" s="7"/>
      <c r="G364" s="19"/>
      <c r="H364" s="17"/>
      <c r="I364" s="17"/>
      <c r="J364" s="35">
        <f t="shared" si="11"/>
        <v>381</v>
      </c>
      <c r="K364" s="20"/>
      <c r="L364" s="7"/>
    </row>
    <row r="365" spans="1:12" s="9" customFormat="1" ht="18.75" x14ac:dyDescent="0.3">
      <c r="A365" s="19"/>
      <c r="B365" s="17"/>
      <c r="C365" s="17"/>
      <c r="D365" s="17" t="e">
        <f t="shared" si="10"/>
        <v>#REF!</v>
      </c>
      <c r="E365" s="18"/>
      <c r="F365" s="7"/>
      <c r="G365" s="19"/>
      <c r="H365" s="17"/>
      <c r="I365" s="17"/>
      <c r="J365" s="35">
        <f t="shared" si="11"/>
        <v>381</v>
      </c>
      <c r="K365" s="20"/>
      <c r="L365" s="7"/>
    </row>
    <row r="366" spans="1:12" s="9" customFormat="1" ht="18.75" x14ac:dyDescent="0.3">
      <c r="A366" s="19"/>
      <c r="B366" s="17"/>
      <c r="C366" s="17"/>
      <c r="D366" s="17" t="e">
        <f t="shared" si="10"/>
        <v>#REF!</v>
      </c>
      <c r="E366" s="18"/>
      <c r="F366" s="7"/>
      <c r="G366" s="19"/>
      <c r="H366" s="17"/>
      <c r="I366" s="17"/>
      <c r="J366" s="35">
        <f t="shared" si="11"/>
        <v>381</v>
      </c>
      <c r="K366" s="20"/>
      <c r="L366" s="7"/>
    </row>
    <row r="367" spans="1:12" s="9" customFormat="1" ht="18.75" x14ac:dyDescent="0.3">
      <c r="A367" s="19"/>
      <c r="B367" s="17"/>
      <c r="C367" s="17"/>
      <c r="D367" s="17" t="e">
        <f t="shared" si="10"/>
        <v>#REF!</v>
      </c>
      <c r="E367" s="18"/>
      <c r="F367" s="7"/>
      <c r="G367" s="19"/>
      <c r="H367" s="17"/>
      <c r="I367" s="17"/>
      <c r="J367" s="35">
        <f t="shared" si="11"/>
        <v>381</v>
      </c>
      <c r="K367" s="20"/>
      <c r="L367" s="7"/>
    </row>
    <row r="368" spans="1:12" s="9" customFormat="1" ht="18.75" x14ac:dyDescent="0.3">
      <c r="A368" s="19"/>
      <c r="B368" s="17"/>
      <c r="C368" s="17"/>
      <c r="D368" s="17" t="e">
        <f t="shared" si="10"/>
        <v>#REF!</v>
      </c>
      <c r="E368" s="18"/>
      <c r="F368" s="7"/>
      <c r="G368" s="19"/>
      <c r="H368" s="17"/>
      <c r="I368" s="17"/>
      <c r="J368" s="35">
        <f t="shared" si="11"/>
        <v>381</v>
      </c>
      <c r="K368" s="20"/>
      <c r="L368" s="7"/>
    </row>
    <row r="369" spans="1:12" s="9" customFormat="1" ht="18.75" x14ac:dyDescent="0.3">
      <c r="A369" s="19"/>
      <c r="B369" s="17"/>
      <c r="C369" s="17"/>
      <c r="D369" s="17" t="e">
        <f t="shared" si="10"/>
        <v>#REF!</v>
      </c>
      <c r="E369" s="18"/>
      <c r="F369" s="7"/>
      <c r="G369" s="19"/>
      <c r="H369" s="17"/>
      <c r="I369" s="17"/>
      <c r="J369" s="35">
        <f t="shared" si="11"/>
        <v>381</v>
      </c>
      <c r="K369" s="20"/>
      <c r="L369" s="7"/>
    </row>
    <row r="370" spans="1:12" s="9" customFormat="1" ht="18.75" x14ac:dyDescent="0.3">
      <c r="A370" s="19"/>
      <c r="B370" s="17"/>
      <c r="C370" s="17"/>
      <c r="D370" s="17" t="e">
        <f t="shared" si="10"/>
        <v>#REF!</v>
      </c>
      <c r="E370" s="18"/>
      <c r="F370" s="7"/>
      <c r="G370" s="19"/>
      <c r="H370" s="17"/>
      <c r="I370" s="17"/>
      <c r="J370" s="35">
        <f t="shared" si="11"/>
        <v>381</v>
      </c>
      <c r="K370" s="20"/>
      <c r="L370" s="7"/>
    </row>
    <row r="371" spans="1:12" s="9" customFormat="1" ht="18.75" x14ac:dyDescent="0.3">
      <c r="A371" s="19"/>
      <c r="B371" s="17"/>
      <c r="C371" s="17"/>
      <c r="D371" s="17" t="e">
        <f t="shared" si="10"/>
        <v>#REF!</v>
      </c>
      <c r="E371" s="18"/>
      <c r="F371" s="7"/>
      <c r="G371" s="19"/>
      <c r="H371" s="17"/>
      <c r="I371" s="17"/>
      <c r="J371" s="35">
        <f t="shared" si="11"/>
        <v>381</v>
      </c>
      <c r="K371" s="20"/>
      <c r="L371" s="7"/>
    </row>
    <row r="372" spans="1:12" s="9" customFormat="1" ht="18.75" x14ac:dyDescent="0.3">
      <c r="A372" s="19"/>
      <c r="B372" s="17"/>
      <c r="C372" s="17"/>
      <c r="D372" s="17" t="e">
        <f t="shared" si="10"/>
        <v>#REF!</v>
      </c>
      <c r="E372" s="18"/>
      <c r="F372" s="7"/>
      <c r="G372" s="19"/>
      <c r="H372" s="17"/>
      <c r="I372" s="17"/>
      <c r="J372" s="35">
        <f t="shared" si="11"/>
        <v>381</v>
      </c>
      <c r="K372" s="20"/>
      <c r="L372" s="7"/>
    </row>
    <row r="373" spans="1:12" s="9" customFormat="1" ht="18.75" x14ac:dyDescent="0.3">
      <c r="A373" s="19"/>
      <c r="B373" s="17"/>
      <c r="C373" s="17"/>
      <c r="D373" s="17" t="e">
        <f t="shared" si="10"/>
        <v>#REF!</v>
      </c>
      <c r="E373" s="18"/>
      <c r="F373" s="7"/>
      <c r="G373" s="19"/>
      <c r="H373" s="17"/>
      <c r="I373" s="17"/>
      <c r="J373" s="35">
        <f t="shared" si="11"/>
        <v>381</v>
      </c>
      <c r="K373" s="20"/>
      <c r="L373" s="7"/>
    </row>
    <row r="374" spans="1:12" s="9" customFormat="1" ht="18.75" x14ac:dyDescent="0.3">
      <c r="A374" s="19"/>
      <c r="B374" s="17"/>
      <c r="C374" s="17"/>
      <c r="D374" s="17" t="e">
        <f t="shared" si="10"/>
        <v>#REF!</v>
      </c>
      <c r="E374" s="18"/>
      <c r="F374" s="7"/>
      <c r="G374" s="19"/>
      <c r="H374" s="17"/>
      <c r="I374" s="17"/>
      <c r="J374" s="35">
        <f t="shared" si="11"/>
        <v>381</v>
      </c>
      <c r="K374" s="20"/>
      <c r="L374" s="7"/>
    </row>
    <row r="375" spans="1:12" s="9" customFormat="1" ht="18.75" x14ac:dyDescent="0.3">
      <c r="A375" s="19"/>
      <c r="B375" s="17"/>
      <c r="C375" s="17"/>
      <c r="D375" s="17" t="e">
        <f t="shared" si="10"/>
        <v>#REF!</v>
      </c>
      <c r="E375" s="18"/>
      <c r="F375" s="7"/>
      <c r="G375" s="19"/>
      <c r="H375" s="17"/>
      <c r="I375" s="17"/>
      <c r="J375" s="35">
        <f t="shared" si="11"/>
        <v>381</v>
      </c>
      <c r="K375" s="20"/>
      <c r="L375" s="7"/>
    </row>
    <row r="376" spans="1:12" s="9" customFormat="1" ht="18.75" x14ac:dyDescent="0.3">
      <c r="A376" s="19"/>
      <c r="B376" s="17"/>
      <c r="C376" s="17"/>
      <c r="D376" s="17" t="e">
        <f t="shared" si="10"/>
        <v>#REF!</v>
      </c>
      <c r="E376" s="18"/>
      <c r="F376" s="7"/>
      <c r="G376" s="19"/>
      <c r="H376" s="17"/>
      <c r="I376" s="17"/>
      <c r="J376" s="35">
        <f t="shared" si="11"/>
        <v>381</v>
      </c>
      <c r="K376" s="20"/>
      <c r="L376" s="7"/>
    </row>
    <row r="377" spans="1:12" s="9" customFormat="1" ht="18.75" x14ac:dyDescent="0.3">
      <c r="A377" s="19"/>
      <c r="B377" s="17"/>
      <c r="C377" s="17"/>
      <c r="D377" s="17" t="e">
        <f t="shared" si="10"/>
        <v>#REF!</v>
      </c>
      <c r="E377" s="18"/>
      <c r="F377" s="7"/>
      <c r="G377" s="19"/>
      <c r="H377" s="17"/>
      <c r="I377" s="17"/>
      <c r="J377" s="35">
        <f t="shared" si="11"/>
        <v>381</v>
      </c>
      <c r="K377" s="20"/>
      <c r="L377" s="7"/>
    </row>
    <row r="378" spans="1:12" s="9" customFormat="1" ht="18.75" x14ac:dyDescent="0.3">
      <c r="A378" s="19"/>
      <c r="B378" s="17"/>
      <c r="C378" s="17"/>
      <c r="D378" s="17" t="e">
        <f t="shared" si="10"/>
        <v>#REF!</v>
      </c>
      <c r="E378" s="18"/>
      <c r="F378" s="7"/>
      <c r="G378" s="19"/>
      <c r="H378" s="17"/>
      <c r="I378" s="17"/>
      <c r="J378" s="35">
        <f t="shared" si="11"/>
        <v>381</v>
      </c>
      <c r="K378" s="20"/>
      <c r="L378" s="7"/>
    </row>
    <row r="379" spans="1:12" s="9" customFormat="1" ht="18.75" x14ac:dyDescent="0.3">
      <c r="A379" s="19"/>
      <c r="B379" s="17"/>
      <c r="C379" s="17"/>
      <c r="D379" s="17" t="e">
        <f t="shared" si="10"/>
        <v>#REF!</v>
      </c>
      <c r="E379" s="18"/>
      <c r="F379" s="7"/>
      <c r="G379" s="19"/>
      <c r="H379" s="17"/>
      <c r="I379" s="17"/>
      <c r="J379" s="35">
        <f t="shared" si="11"/>
        <v>381</v>
      </c>
      <c r="K379" s="20"/>
      <c r="L379" s="7"/>
    </row>
    <row r="380" spans="1:12" s="9" customFormat="1" ht="18.75" x14ac:dyDescent="0.3">
      <c r="A380" s="19"/>
      <c r="B380" s="17"/>
      <c r="C380" s="17"/>
      <c r="D380" s="17" t="e">
        <f t="shared" si="10"/>
        <v>#REF!</v>
      </c>
      <c r="E380" s="18"/>
      <c r="F380" s="7"/>
      <c r="G380" s="19"/>
      <c r="H380" s="17"/>
      <c r="I380" s="17"/>
      <c r="J380" s="35">
        <f t="shared" si="11"/>
        <v>381</v>
      </c>
      <c r="K380" s="20"/>
      <c r="L380" s="7"/>
    </row>
    <row r="381" spans="1:12" s="9" customFormat="1" ht="18.75" x14ac:dyDescent="0.3">
      <c r="A381" s="19"/>
      <c r="B381" s="17"/>
      <c r="C381" s="17"/>
      <c r="D381" s="17" t="e">
        <f t="shared" si="10"/>
        <v>#REF!</v>
      </c>
      <c r="E381" s="18"/>
      <c r="F381" s="7"/>
      <c r="G381" s="19"/>
      <c r="H381" s="17"/>
      <c r="I381" s="17"/>
      <c r="J381" s="35">
        <f t="shared" si="11"/>
        <v>381</v>
      </c>
      <c r="K381" s="20"/>
      <c r="L381" s="7"/>
    </row>
    <row r="382" spans="1:12" s="9" customFormat="1" ht="18.75" x14ac:dyDescent="0.3">
      <c r="A382" s="19"/>
      <c r="B382" s="17"/>
      <c r="C382" s="17"/>
      <c r="D382" s="17" t="e">
        <f t="shared" si="10"/>
        <v>#REF!</v>
      </c>
      <c r="E382" s="18"/>
      <c r="F382" s="7"/>
      <c r="G382" s="19"/>
      <c r="H382" s="17"/>
      <c r="I382" s="17"/>
      <c r="J382" s="35">
        <f t="shared" si="11"/>
        <v>381</v>
      </c>
      <c r="K382" s="20"/>
      <c r="L382" s="7"/>
    </row>
    <row r="383" spans="1:12" s="9" customFormat="1" ht="18.75" x14ac:dyDescent="0.3">
      <c r="A383" s="19"/>
      <c r="B383" s="17"/>
      <c r="C383" s="17"/>
      <c r="D383" s="17" t="e">
        <f t="shared" si="10"/>
        <v>#REF!</v>
      </c>
      <c r="E383" s="18"/>
      <c r="F383" s="7"/>
      <c r="G383" s="19"/>
      <c r="H383" s="17"/>
      <c r="I383" s="17"/>
      <c r="J383" s="35">
        <f t="shared" si="11"/>
        <v>381</v>
      </c>
      <c r="K383" s="20"/>
      <c r="L383" s="7"/>
    </row>
    <row r="384" spans="1:12" s="9" customFormat="1" ht="18.75" x14ac:dyDescent="0.3">
      <c r="A384" s="19"/>
      <c r="B384" s="17"/>
      <c r="C384" s="17"/>
      <c r="D384" s="17" t="e">
        <f t="shared" si="10"/>
        <v>#REF!</v>
      </c>
      <c r="E384" s="18"/>
      <c r="F384" s="7"/>
      <c r="G384" s="19"/>
      <c r="H384" s="17"/>
      <c r="I384" s="17"/>
      <c r="J384" s="35">
        <f t="shared" si="11"/>
        <v>381</v>
      </c>
      <c r="K384" s="20"/>
      <c r="L384" s="7"/>
    </row>
    <row r="385" spans="1:12" s="9" customFormat="1" ht="18.75" x14ac:dyDescent="0.3">
      <c r="A385" s="19"/>
      <c r="B385" s="17"/>
      <c r="C385" s="17"/>
      <c r="D385" s="17" t="e">
        <f t="shared" si="10"/>
        <v>#REF!</v>
      </c>
      <c r="E385" s="18"/>
      <c r="F385" s="7"/>
      <c r="G385" s="19"/>
      <c r="H385" s="17"/>
      <c r="I385" s="17"/>
      <c r="J385" s="35">
        <f t="shared" si="11"/>
        <v>381</v>
      </c>
      <c r="K385" s="20"/>
      <c r="L385" s="7"/>
    </row>
    <row r="386" spans="1:12" s="9" customFormat="1" ht="18.75" x14ac:dyDescent="0.3">
      <c r="A386" s="19"/>
      <c r="B386" s="17"/>
      <c r="C386" s="17"/>
      <c r="D386" s="17" t="e">
        <f t="shared" si="10"/>
        <v>#REF!</v>
      </c>
      <c r="E386" s="18"/>
      <c r="F386" s="7"/>
      <c r="G386" s="19"/>
      <c r="H386" s="17"/>
      <c r="I386" s="17"/>
      <c r="J386" s="35">
        <f t="shared" si="11"/>
        <v>381</v>
      </c>
      <c r="K386" s="20"/>
      <c r="L386" s="7"/>
    </row>
    <row r="387" spans="1:12" s="9" customFormat="1" ht="18.75" x14ac:dyDescent="0.3">
      <c r="A387" s="19"/>
      <c r="B387" s="17"/>
      <c r="C387" s="17"/>
      <c r="D387" s="17" t="e">
        <f t="shared" si="10"/>
        <v>#REF!</v>
      </c>
      <c r="E387" s="18"/>
      <c r="F387" s="7"/>
      <c r="G387" s="19"/>
      <c r="H387" s="17"/>
      <c r="I387" s="17"/>
      <c r="J387" s="35">
        <f t="shared" si="11"/>
        <v>381</v>
      </c>
      <c r="K387" s="20"/>
      <c r="L387" s="7"/>
    </row>
    <row r="388" spans="1:12" s="9" customFormat="1" ht="18.75" x14ac:dyDescent="0.3">
      <c r="A388" s="19"/>
      <c r="B388" s="17"/>
      <c r="C388" s="17"/>
      <c r="D388" s="17" t="e">
        <f t="shared" si="10"/>
        <v>#REF!</v>
      </c>
      <c r="E388" s="18"/>
      <c r="F388" s="7"/>
      <c r="G388" s="19"/>
      <c r="H388" s="17"/>
      <c r="I388" s="17"/>
      <c r="J388" s="35">
        <f t="shared" si="11"/>
        <v>381</v>
      </c>
      <c r="K388" s="20"/>
      <c r="L388" s="7"/>
    </row>
    <row r="389" spans="1:12" s="9" customFormat="1" ht="18.75" x14ac:dyDescent="0.3">
      <c r="A389" s="19"/>
      <c r="B389" s="17"/>
      <c r="C389" s="17"/>
      <c r="D389" s="17" t="e">
        <f t="shared" si="10"/>
        <v>#REF!</v>
      </c>
      <c r="E389" s="18"/>
      <c r="F389" s="7"/>
      <c r="G389" s="19"/>
      <c r="H389" s="17"/>
      <c r="I389" s="17"/>
      <c r="J389" s="35">
        <f t="shared" si="11"/>
        <v>381</v>
      </c>
      <c r="K389" s="20"/>
      <c r="L389" s="7"/>
    </row>
    <row r="390" spans="1:12" s="9" customFormat="1" ht="18.75" x14ac:dyDescent="0.3">
      <c r="A390" s="19"/>
      <c r="B390" s="17"/>
      <c r="C390" s="17"/>
      <c r="D390" s="17" t="e">
        <f t="shared" si="10"/>
        <v>#REF!</v>
      </c>
      <c r="E390" s="18"/>
      <c r="F390" s="7"/>
      <c r="G390" s="19"/>
      <c r="H390" s="17"/>
      <c r="I390" s="17"/>
      <c r="J390" s="35">
        <f t="shared" si="11"/>
        <v>381</v>
      </c>
      <c r="K390" s="20"/>
      <c r="L390" s="7"/>
    </row>
    <row r="391" spans="1:12" s="9" customFormat="1" ht="18.75" x14ac:dyDescent="0.3">
      <c r="A391" s="19"/>
      <c r="B391" s="17"/>
      <c r="C391" s="17"/>
      <c r="D391" s="17" t="e">
        <f t="shared" ref="D391:D454" si="12">D390+B391-C391</f>
        <v>#REF!</v>
      </c>
      <c r="E391" s="18"/>
      <c r="F391" s="7"/>
      <c r="G391" s="19"/>
      <c r="H391" s="17"/>
      <c r="I391" s="17"/>
      <c r="J391" s="35">
        <f t="shared" si="11"/>
        <v>381</v>
      </c>
      <c r="K391" s="20"/>
      <c r="L391" s="7"/>
    </row>
    <row r="392" spans="1:12" s="9" customFormat="1" ht="18.75" x14ac:dyDescent="0.3">
      <c r="A392" s="19"/>
      <c r="B392" s="17"/>
      <c r="C392" s="17"/>
      <c r="D392" s="17" t="e">
        <f t="shared" si="12"/>
        <v>#REF!</v>
      </c>
      <c r="E392" s="18"/>
      <c r="F392" s="7"/>
      <c r="G392" s="19"/>
      <c r="H392" s="17"/>
      <c r="I392" s="17"/>
      <c r="J392" s="35">
        <f t="shared" ref="J392:J455" si="13">J391+H392-I392</f>
        <v>381</v>
      </c>
      <c r="K392" s="20"/>
      <c r="L392" s="7"/>
    </row>
    <row r="393" spans="1:12" s="9" customFormat="1" ht="18.75" x14ac:dyDescent="0.3">
      <c r="A393" s="19"/>
      <c r="B393" s="17"/>
      <c r="C393" s="17"/>
      <c r="D393" s="17" t="e">
        <f t="shared" si="12"/>
        <v>#REF!</v>
      </c>
      <c r="E393" s="18"/>
      <c r="F393" s="7"/>
      <c r="G393" s="19"/>
      <c r="H393" s="17"/>
      <c r="I393" s="17"/>
      <c r="J393" s="35">
        <f t="shared" si="13"/>
        <v>381</v>
      </c>
      <c r="K393" s="20"/>
      <c r="L393" s="7"/>
    </row>
    <row r="394" spans="1:12" s="9" customFormat="1" ht="18.75" x14ac:dyDescent="0.3">
      <c r="A394" s="19"/>
      <c r="B394" s="17"/>
      <c r="C394" s="17"/>
      <c r="D394" s="17" t="e">
        <f t="shared" si="12"/>
        <v>#REF!</v>
      </c>
      <c r="E394" s="18"/>
      <c r="F394" s="7"/>
      <c r="G394" s="19"/>
      <c r="H394" s="17"/>
      <c r="I394" s="17"/>
      <c r="J394" s="35">
        <f t="shared" si="13"/>
        <v>381</v>
      </c>
      <c r="K394" s="20"/>
      <c r="L394" s="7"/>
    </row>
    <row r="395" spans="1:12" s="9" customFormat="1" ht="18.75" x14ac:dyDescent="0.3">
      <c r="A395" s="19"/>
      <c r="B395" s="17"/>
      <c r="C395" s="17"/>
      <c r="D395" s="17" t="e">
        <f t="shared" si="12"/>
        <v>#REF!</v>
      </c>
      <c r="E395" s="18"/>
      <c r="F395" s="7"/>
      <c r="G395" s="19"/>
      <c r="H395" s="17"/>
      <c r="I395" s="17"/>
      <c r="J395" s="35">
        <f t="shared" si="13"/>
        <v>381</v>
      </c>
      <c r="K395" s="20"/>
      <c r="L395" s="7"/>
    </row>
    <row r="396" spans="1:12" s="9" customFormat="1" ht="18.75" x14ac:dyDescent="0.3">
      <c r="A396" s="19"/>
      <c r="B396" s="17"/>
      <c r="C396" s="17"/>
      <c r="D396" s="17" t="e">
        <f t="shared" si="12"/>
        <v>#REF!</v>
      </c>
      <c r="E396" s="18"/>
      <c r="F396" s="7"/>
      <c r="G396" s="19"/>
      <c r="H396" s="17"/>
      <c r="I396" s="17"/>
      <c r="J396" s="35">
        <f t="shared" si="13"/>
        <v>381</v>
      </c>
      <c r="K396" s="20"/>
      <c r="L396" s="7"/>
    </row>
    <row r="397" spans="1:12" s="9" customFormat="1" ht="18.75" x14ac:dyDescent="0.3">
      <c r="A397" s="19"/>
      <c r="B397" s="17"/>
      <c r="C397" s="17"/>
      <c r="D397" s="17" t="e">
        <f t="shared" si="12"/>
        <v>#REF!</v>
      </c>
      <c r="E397" s="18"/>
      <c r="F397" s="7"/>
      <c r="G397" s="19"/>
      <c r="H397" s="17"/>
      <c r="I397" s="17"/>
      <c r="J397" s="35">
        <f t="shared" si="13"/>
        <v>381</v>
      </c>
      <c r="K397" s="20"/>
      <c r="L397" s="7"/>
    </row>
    <row r="398" spans="1:12" s="9" customFormat="1" ht="18.75" x14ac:dyDescent="0.3">
      <c r="A398" s="19"/>
      <c r="B398" s="17"/>
      <c r="C398" s="17"/>
      <c r="D398" s="17" t="e">
        <f t="shared" si="12"/>
        <v>#REF!</v>
      </c>
      <c r="E398" s="18"/>
      <c r="F398" s="7"/>
      <c r="G398" s="19"/>
      <c r="H398" s="17"/>
      <c r="I398" s="17"/>
      <c r="J398" s="35">
        <f t="shared" si="13"/>
        <v>381</v>
      </c>
      <c r="K398" s="20"/>
      <c r="L398" s="7"/>
    </row>
    <row r="399" spans="1:12" s="9" customFormat="1" ht="18.75" x14ac:dyDescent="0.3">
      <c r="A399" s="19"/>
      <c r="B399" s="17"/>
      <c r="C399" s="17"/>
      <c r="D399" s="17" t="e">
        <f t="shared" si="12"/>
        <v>#REF!</v>
      </c>
      <c r="E399" s="18"/>
      <c r="F399" s="7"/>
      <c r="G399" s="19"/>
      <c r="H399" s="17"/>
      <c r="I399" s="17"/>
      <c r="J399" s="35">
        <f t="shared" si="13"/>
        <v>381</v>
      </c>
      <c r="K399" s="20"/>
      <c r="L399" s="7"/>
    </row>
    <row r="400" spans="1:12" s="9" customFormat="1" ht="18.75" x14ac:dyDescent="0.3">
      <c r="A400" s="19"/>
      <c r="B400" s="17"/>
      <c r="C400" s="17"/>
      <c r="D400" s="17" t="e">
        <f t="shared" si="12"/>
        <v>#REF!</v>
      </c>
      <c r="E400" s="18"/>
      <c r="F400" s="7"/>
      <c r="G400" s="19"/>
      <c r="H400" s="17"/>
      <c r="I400" s="17"/>
      <c r="J400" s="35">
        <f t="shared" si="13"/>
        <v>381</v>
      </c>
      <c r="K400" s="20"/>
      <c r="L400" s="7"/>
    </row>
    <row r="401" spans="1:12" s="9" customFormat="1" ht="18.75" x14ac:dyDescent="0.3">
      <c r="A401" s="19"/>
      <c r="B401" s="17"/>
      <c r="C401" s="17"/>
      <c r="D401" s="17" t="e">
        <f t="shared" si="12"/>
        <v>#REF!</v>
      </c>
      <c r="E401" s="18"/>
      <c r="F401" s="7"/>
      <c r="G401" s="19"/>
      <c r="H401" s="17"/>
      <c r="I401" s="17"/>
      <c r="J401" s="35">
        <f t="shared" si="13"/>
        <v>381</v>
      </c>
      <c r="K401" s="20"/>
      <c r="L401" s="7"/>
    </row>
    <row r="402" spans="1:12" s="9" customFormat="1" ht="18.75" x14ac:dyDescent="0.3">
      <c r="A402" s="19"/>
      <c r="B402" s="17"/>
      <c r="C402" s="17"/>
      <c r="D402" s="17" t="e">
        <f t="shared" si="12"/>
        <v>#REF!</v>
      </c>
      <c r="E402" s="18"/>
      <c r="F402" s="7"/>
      <c r="G402" s="19"/>
      <c r="H402" s="17"/>
      <c r="I402" s="17"/>
      <c r="J402" s="35">
        <f t="shared" si="13"/>
        <v>381</v>
      </c>
      <c r="K402" s="20"/>
      <c r="L402" s="7"/>
    </row>
    <row r="403" spans="1:12" s="9" customFormat="1" ht="18.75" x14ac:dyDescent="0.3">
      <c r="A403" s="19"/>
      <c r="B403" s="17"/>
      <c r="C403" s="17"/>
      <c r="D403" s="17" t="e">
        <f t="shared" si="12"/>
        <v>#REF!</v>
      </c>
      <c r="E403" s="18"/>
      <c r="F403" s="7"/>
      <c r="G403" s="19"/>
      <c r="H403" s="17"/>
      <c r="I403" s="17"/>
      <c r="J403" s="35">
        <f t="shared" si="13"/>
        <v>381</v>
      </c>
      <c r="K403" s="20"/>
      <c r="L403" s="7"/>
    </row>
    <row r="404" spans="1:12" s="9" customFormat="1" ht="18.75" x14ac:dyDescent="0.3">
      <c r="A404" s="19"/>
      <c r="B404" s="17"/>
      <c r="C404" s="17"/>
      <c r="D404" s="17" t="e">
        <f t="shared" si="12"/>
        <v>#REF!</v>
      </c>
      <c r="E404" s="18"/>
      <c r="F404" s="7"/>
      <c r="G404" s="19"/>
      <c r="H404" s="17"/>
      <c r="I404" s="17"/>
      <c r="J404" s="35">
        <f t="shared" si="13"/>
        <v>381</v>
      </c>
      <c r="K404" s="20"/>
      <c r="L404" s="7"/>
    </row>
    <row r="405" spans="1:12" s="9" customFormat="1" ht="18.75" x14ac:dyDescent="0.3">
      <c r="A405" s="19"/>
      <c r="B405" s="17"/>
      <c r="C405" s="17"/>
      <c r="D405" s="17" t="e">
        <f t="shared" si="12"/>
        <v>#REF!</v>
      </c>
      <c r="E405" s="18"/>
      <c r="F405" s="7"/>
      <c r="G405" s="19"/>
      <c r="H405" s="17"/>
      <c r="I405" s="17"/>
      <c r="J405" s="35">
        <f t="shared" si="13"/>
        <v>381</v>
      </c>
      <c r="K405" s="20"/>
      <c r="L405" s="7"/>
    </row>
    <row r="406" spans="1:12" s="9" customFormat="1" ht="18.75" x14ac:dyDescent="0.3">
      <c r="A406" s="19"/>
      <c r="B406" s="17"/>
      <c r="C406" s="17"/>
      <c r="D406" s="17" t="e">
        <f t="shared" si="12"/>
        <v>#REF!</v>
      </c>
      <c r="E406" s="18"/>
      <c r="F406" s="7"/>
      <c r="G406" s="19"/>
      <c r="H406" s="17"/>
      <c r="I406" s="17"/>
      <c r="J406" s="35">
        <f t="shared" si="13"/>
        <v>381</v>
      </c>
      <c r="K406" s="20"/>
      <c r="L406" s="7"/>
    </row>
    <row r="407" spans="1:12" s="9" customFormat="1" ht="18.75" x14ac:dyDescent="0.3">
      <c r="A407" s="19"/>
      <c r="B407" s="17"/>
      <c r="C407" s="17"/>
      <c r="D407" s="17" t="e">
        <f t="shared" si="12"/>
        <v>#REF!</v>
      </c>
      <c r="E407" s="18"/>
      <c r="F407" s="7"/>
      <c r="G407" s="19"/>
      <c r="H407" s="17"/>
      <c r="I407" s="17"/>
      <c r="J407" s="35">
        <f t="shared" si="13"/>
        <v>381</v>
      </c>
      <c r="K407" s="20"/>
      <c r="L407" s="7"/>
    </row>
    <row r="408" spans="1:12" s="9" customFormat="1" ht="18.75" x14ac:dyDescent="0.3">
      <c r="A408" s="19"/>
      <c r="B408" s="17"/>
      <c r="C408" s="17"/>
      <c r="D408" s="17" t="e">
        <f t="shared" si="12"/>
        <v>#REF!</v>
      </c>
      <c r="E408" s="18"/>
      <c r="F408" s="7"/>
      <c r="G408" s="19"/>
      <c r="H408" s="17"/>
      <c r="I408" s="17"/>
      <c r="J408" s="35">
        <f t="shared" si="13"/>
        <v>381</v>
      </c>
      <c r="K408" s="20"/>
      <c r="L408" s="7"/>
    </row>
    <row r="409" spans="1:12" s="9" customFormat="1" ht="18.75" x14ac:dyDescent="0.3">
      <c r="A409" s="19"/>
      <c r="B409" s="17"/>
      <c r="C409" s="17"/>
      <c r="D409" s="17" t="e">
        <f t="shared" si="12"/>
        <v>#REF!</v>
      </c>
      <c r="E409" s="18"/>
      <c r="F409" s="7"/>
      <c r="G409" s="19"/>
      <c r="H409" s="17"/>
      <c r="I409" s="17"/>
      <c r="J409" s="35">
        <f t="shared" si="13"/>
        <v>381</v>
      </c>
      <c r="K409" s="20"/>
      <c r="L409" s="7"/>
    </row>
    <row r="410" spans="1:12" s="9" customFormat="1" ht="18.75" x14ac:dyDescent="0.3">
      <c r="A410" s="19"/>
      <c r="B410" s="17"/>
      <c r="C410" s="17"/>
      <c r="D410" s="17" t="e">
        <f t="shared" si="12"/>
        <v>#REF!</v>
      </c>
      <c r="E410" s="18"/>
      <c r="F410" s="7"/>
      <c r="G410" s="19"/>
      <c r="H410" s="17"/>
      <c r="I410" s="17"/>
      <c r="J410" s="35">
        <f t="shared" si="13"/>
        <v>381</v>
      </c>
      <c r="K410" s="20"/>
      <c r="L410" s="7"/>
    </row>
    <row r="411" spans="1:12" s="9" customFormat="1" ht="18.75" x14ac:dyDescent="0.3">
      <c r="A411" s="19"/>
      <c r="B411" s="17"/>
      <c r="C411" s="17"/>
      <c r="D411" s="17" t="e">
        <f t="shared" si="12"/>
        <v>#REF!</v>
      </c>
      <c r="E411" s="18"/>
      <c r="F411" s="7"/>
      <c r="G411" s="19"/>
      <c r="H411" s="17"/>
      <c r="I411" s="17"/>
      <c r="J411" s="35">
        <f t="shared" si="13"/>
        <v>381</v>
      </c>
      <c r="K411" s="20"/>
      <c r="L411" s="7"/>
    </row>
    <row r="412" spans="1:12" s="9" customFormat="1" ht="18.75" x14ac:dyDescent="0.3">
      <c r="A412" s="19"/>
      <c r="B412" s="17"/>
      <c r="C412" s="17"/>
      <c r="D412" s="17" t="e">
        <f t="shared" si="12"/>
        <v>#REF!</v>
      </c>
      <c r="E412" s="18"/>
      <c r="F412" s="7"/>
      <c r="G412" s="19"/>
      <c r="H412" s="17"/>
      <c r="I412" s="17"/>
      <c r="J412" s="35">
        <f t="shared" si="13"/>
        <v>381</v>
      </c>
      <c r="K412" s="20"/>
      <c r="L412" s="7"/>
    </row>
    <row r="413" spans="1:12" s="9" customFormat="1" ht="18.75" x14ac:dyDescent="0.3">
      <c r="A413" s="19"/>
      <c r="B413" s="17"/>
      <c r="C413" s="17"/>
      <c r="D413" s="17" t="e">
        <f t="shared" si="12"/>
        <v>#REF!</v>
      </c>
      <c r="E413" s="18"/>
      <c r="F413" s="7"/>
      <c r="G413" s="19"/>
      <c r="H413" s="17"/>
      <c r="I413" s="17"/>
      <c r="J413" s="35">
        <f t="shared" si="13"/>
        <v>381</v>
      </c>
      <c r="K413" s="20"/>
      <c r="L413" s="7"/>
    </row>
    <row r="414" spans="1:12" s="9" customFormat="1" ht="18.75" x14ac:dyDescent="0.3">
      <c r="A414" s="19"/>
      <c r="B414" s="17"/>
      <c r="C414" s="17"/>
      <c r="D414" s="17" t="e">
        <f t="shared" si="12"/>
        <v>#REF!</v>
      </c>
      <c r="E414" s="18"/>
      <c r="F414" s="7"/>
      <c r="G414" s="19"/>
      <c r="H414" s="17"/>
      <c r="I414" s="17"/>
      <c r="J414" s="35">
        <f t="shared" si="13"/>
        <v>381</v>
      </c>
      <c r="K414" s="20"/>
      <c r="L414" s="7"/>
    </row>
    <row r="415" spans="1:12" s="9" customFormat="1" ht="18.75" x14ac:dyDescent="0.3">
      <c r="A415" s="19"/>
      <c r="B415" s="17"/>
      <c r="C415" s="17"/>
      <c r="D415" s="17" t="e">
        <f t="shared" si="12"/>
        <v>#REF!</v>
      </c>
      <c r="E415" s="18"/>
      <c r="F415" s="7"/>
      <c r="G415" s="19"/>
      <c r="H415" s="17"/>
      <c r="I415" s="17"/>
      <c r="J415" s="35">
        <f t="shared" si="13"/>
        <v>381</v>
      </c>
      <c r="K415" s="20"/>
      <c r="L415" s="7"/>
    </row>
    <row r="416" spans="1:12" s="9" customFormat="1" ht="18.75" x14ac:dyDescent="0.3">
      <c r="A416" s="19"/>
      <c r="B416" s="17"/>
      <c r="C416" s="17"/>
      <c r="D416" s="17" t="e">
        <f t="shared" si="12"/>
        <v>#REF!</v>
      </c>
      <c r="E416" s="18"/>
      <c r="F416" s="7"/>
      <c r="G416" s="19"/>
      <c r="H416" s="17"/>
      <c r="I416" s="17"/>
      <c r="J416" s="35">
        <f t="shared" si="13"/>
        <v>381</v>
      </c>
      <c r="K416" s="20"/>
      <c r="L416" s="7"/>
    </row>
    <row r="417" spans="1:12" s="9" customFormat="1" ht="18.75" x14ac:dyDescent="0.3">
      <c r="A417" s="19"/>
      <c r="B417" s="17"/>
      <c r="C417" s="17"/>
      <c r="D417" s="17" t="e">
        <f t="shared" si="12"/>
        <v>#REF!</v>
      </c>
      <c r="E417" s="18"/>
      <c r="F417" s="7"/>
      <c r="G417" s="19"/>
      <c r="H417" s="17"/>
      <c r="I417" s="17"/>
      <c r="J417" s="35">
        <f t="shared" si="13"/>
        <v>381</v>
      </c>
      <c r="K417" s="20"/>
      <c r="L417" s="7"/>
    </row>
    <row r="418" spans="1:12" s="9" customFormat="1" ht="18.75" x14ac:dyDescent="0.3">
      <c r="A418" s="19"/>
      <c r="B418" s="17"/>
      <c r="C418" s="17"/>
      <c r="D418" s="17" t="e">
        <f t="shared" si="12"/>
        <v>#REF!</v>
      </c>
      <c r="E418" s="18"/>
      <c r="F418" s="7"/>
      <c r="G418" s="19"/>
      <c r="H418" s="17"/>
      <c r="I418" s="17"/>
      <c r="J418" s="35">
        <f t="shared" si="13"/>
        <v>381</v>
      </c>
      <c r="K418" s="20"/>
      <c r="L418" s="7"/>
    </row>
    <row r="419" spans="1:12" s="9" customFormat="1" ht="18.75" x14ac:dyDescent="0.3">
      <c r="A419" s="19"/>
      <c r="B419" s="17"/>
      <c r="C419" s="17"/>
      <c r="D419" s="17" t="e">
        <f t="shared" si="12"/>
        <v>#REF!</v>
      </c>
      <c r="E419" s="18"/>
      <c r="F419" s="7"/>
      <c r="G419" s="19"/>
      <c r="H419" s="17"/>
      <c r="I419" s="17"/>
      <c r="J419" s="35">
        <f t="shared" si="13"/>
        <v>381</v>
      </c>
      <c r="K419" s="20"/>
      <c r="L419" s="7"/>
    </row>
    <row r="420" spans="1:12" s="9" customFormat="1" ht="18.75" x14ac:dyDescent="0.3">
      <c r="A420" s="19"/>
      <c r="B420" s="17"/>
      <c r="C420" s="17"/>
      <c r="D420" s="17" t="e">
        <f t="shared" si="12"/>
        <v>#REF!</v>
      </c>
      <c r="E420" s="18"/>
      <c r="F420" s="7"/>
      <c r="G420" s="19"/>
      <c r="H420" s="17"/>
      <c r="I420" s="17"/>
      <c r="J420" s="35">
        <f t="shared" si="13"/>
        <v>381</v>
      </c>
      <c r="K420" s="20"/>
      <c r="L420" s="7"/>
    </row>
    <row r="421" spans="1:12" s="9" customFormat="1" ht="18.75" x14ac:dyDescent="0.3">
      <c r="A421" s="19"/>
      <c r="B421" s="17"/>
      <c r="C421" s="17"/>
      <c r="D421" s="17" t="e">
        <f t="shared" si="12"/>
        <v>#REF!</v>
      </c>
      <c r="E421" s="18"/>
      <c r="F421" s="7"/>
      <c r="G421" s="19"/>
      <c r="H421" s="17"/>
      <c r="I421" s="17"/>
      <c r="J421" s="35">
        <f t="shared" si="13"/>
        <v>381</v>
      </c>
      <c r="K421" s="20"/>
      <c r="L421" s="7"/>
    </row>
    <row r="422" spans="1:12" s="9" customFormat="1" ht="18.75" x14ac:dyDescent="0.3">
      <c r="A422" s="19"/>
      <c r="B422" s="17"/>
      <c r="C422" s="17"/>
      <c r="D422" s="17" t="e">
        <f t="shared" si="12"/>
        <v>#REF!</v>
      </c>
      <c r="E422" s="18"/>
      <c r="F422" s="7"/>
      <c r="G422" s="19"/>
      <c r="H422" s="17"/>
      <c r="I422" s="17"/>
      <c r="J422" s="35">
        <f t="shared" si="13"/>
        <v>381</v>
      </c>
      <c r="K422" s="20"/>
      <c r="L422" s="7"/>
    </row>
    <row r="423" spans="1:12" s="9" customFormat="1" ht="18.75" x14ac:dyDescent="0.3">
      <c r="A423" s="19"/>
      <c r="B423" s="17"/>
      <c r="C423" s="17"/>
      <c r="D423" s="17" t="e">
        <f t="shared" si="12"/>
        <v>#REF!</v>
      </c>
      <c r="E423" s="18"/>
      <c r="F423" s="7"/>
      <c r="G423" s="19"/>
      <c r="H423" s="17"/>
      <c r="I423" s="17"/>
      <c r="J423" s="35">
        <f t="shared" si="13"/>
        <v>381</v>
      </c>
      <c r="K423" s="20"/>
      <c r="L423" s="7"/>
    </row>
    <row r="424" spans="1:12" s="9" customFormat="1" ht="18.75" x14ac:dyDescent="0.3">
      <c r="A424" s="19"/>
      <c r="B424" s="17"/>
      <c r="C424" s="17"/>
      <c r="D424" s="17" t="e">
        <f t="shared" si="12"/>
        <v>#REF!</v>
      </c>
      <c r="E424" s="18"/>
      <c r="F424" s="7"/>
      <c r="G424" s="19"/>
      <c r="H424" s="17"/>
      <c r="I424" s="17"/>
      <c r="J424" s="35">
        <f t="shared" si="13"/>
        <v>381</v>
      </c>
      <c r="K424" s="20"/>
      <c r="L424" s="7"/>
    </row>
    <row r="425" spans="1:12" s="9" customFormat="1" ht="18.75" x14ac:dyDescent="0.3">
      <c r="A425" s="19"/>
      <c r="B425" s="17"/>
      <c r="C425" s="17"/>
      <c r="D425" s="17" t="e">
        <f t="shared" si="12"/>
        <v>#REF!</v>
      </c>
      <c r="E425" s="18"/>
      <c r="F425" s="7"/>
      <c r="G425" s="19"/>
      <c r="H425" s="17"/>
      <c r="I425" s="17"/>
      <c r="J425" s="35">
        <f t="shared" si="13"/>
        <v>381</v>
      </c>
      <c r="K425" s="20"/>
      <c r="L425" s="7"/>
    </row>
    <row r="426" spans="1:12" s="9" customFormat="1" ht="18.75" x14ac:dyDescent="0.3">
      <c r="A426" s="19"/>
      <c r="B426" s="17"/>
      <c r="C426" s="17"/>
      <c r="D426" s="17" t="e">
        <f t="shared" si="12"/>
        <v>#REF!</v>
      </c>
      <c r="E426" s="18"/>
      <c r="F426" s="7"/>
      <c r="G426" s="19"/>
      <c r="H426" s="17"/>
      <c r="I426" s="17"/>
      <c r="J426" s="35">
        <f t="shared" si="13"/>
        <v>381</v>
      </c>
      <c r="K426" s="20"/>
      <c r="L426" s="7"/>
    </row>
    <row r="427" spans="1:12" s="9" customFormat="1" ht="18.75" x14ac:dyDescent="0.3">
      <c r="A427" s="19"/>
      <c r="B427" s="17"/>
      <c r="C427" s="17"/>
      <c r="D427" s="17" t="e">
        <f t="shared" si="12"/>
        <v>#REF!</v>
      </c>
      <c r="E427" s="18"/>
      <c r="F427" s="7"/>
      <c r="G427" s="19"/>
      <c r="H427" s="17"/>
      <c r="I427" s="17"/>
      <c r="J427" s="35">
        <f t="shared" si="13"/>
        <v>381</v>
      </c>
      <c r="K427" s="20"/>
      <c r="L427" s="7"/>
    </row>
    <row r="428" spans="1:12" s="9" customFormat="1" ht="18.75" x14ac:dyDescent="0.3">
      <c r="A428" s="19"/>
      <c r="B428" s="17"/>
      <c r="C428" s="17"/>
      <c r="D428" s="17" t="e">
        <f t="shared" si="12"/>
        <v>#REF!</v>
      </c>
      <c r="E428" s="18"/>
      <c r="F428" s="7"/>
      <c r="G428" s="19"/>
      <c r="H428" s="17"/>
      <c r="I428" s="17"/>
      <c r="J428" s="35">
        <f t="shared" si="13"/>
        <v>381</v>
      </c>
      <c r="K428" s="20"/>
      <c r="L428" s="7"/>
    </row>
    <row r="429" spans="1:12" s="9" customFormat="1" ht="18.75" x14ac:dyDescent="0.3">
      <c r="A429" s="19"/>
      <c r="B429" s="17"/>
      <c r="C429" s="17"/>
      <c r="D429" s="17" t="e">
        <f t="shared" si="12"/>
        <v>#REF!</v>
      </c>
      <c r="E429" s="18"/>
      <c r="F429" s="7"/>
      <c r="G429" s="19"/>
      <c r="H429" s="17"/>
      <c r="I429" s="17"/>
      <c r="J429" s="35">
        <f t="shared" si="13"/>
        <v>381</v>
      </c>
      <c r="K429" s="20"/>
      <c r="L429" s="7"/>
    </row>
    <row r="430" spans="1:12" s="9" customFormat="1" ht="18.75" x14ac:dyDescent="0.3">
      <c r="A430" s="19"/>
      <c r="B430" s="17"/>
      <c r="C430" s="17"/>
      <c r="D430" s="17" t="e">
        <f t="shared" si="12"/>
        <v>#REF!</v>
      </c>
      <c r="E430" s="18"/>
      <c r="F430" s="7"/>
      <c r="G430" s="19"/>
      <c r="H430" s="17"/>
      <c r="I430" s="17"/>
      <c r="J430" s="35">
        <f t="shared" si="13"/>
        <v>381</v>
      </c>
      <c r="K430" s="20"/>
      <c r="L430" s="7"/>
    </row>
    <row r="431" spans="1:12" s="9" customFormat="1" ht="18.75" x14ac:dyDescent="0.3">
      <c r="A431" s="19"/>
      <c r="B431" s="17"/>
      <c r="C431" s="17"/>
      <c r="D431" s="17" t="e">
        <f t="shared" si="12"/>
        <v>#REF!</v>
      </c>
      <c r="E431" s="18"/>
      <c r="F431" s="7"/>
      <c r="G431" s="19"/>
      <c r="H431" s="17"/>
      <c r="I431" s="17"/>
      <c r="J431" s="35">
        <f t="shared" si="13"/>
        <v>381</v>
      </c>
      <c r="K431" s="20"/>
      <c r="L431" s="7"/>
    </row>
    <row r="432" spans="1:12" s="9" customFormat="1" ht="18.75" x14ac:dyDescent="0.3">
      <c r="A432" s="19"/>
      <c r="B432" s="17"/>
      <c r="C432" s="17"/>
      <c r="D432" s="17" t="e">
        <f t="shared" si="12"/>
        <v>#REF!</v>
      </c>
      <c r="E432" s="18"/>
      <c r="F432" s="7"/>
      <c r="G432" s="19"/>
      <c r="H432" s="17"/>
      <c r="I432" s="17"/>
      <c r="J432" s="35">
        <f t="shared" si="13"/>
        <v>381</v>
      </c>
      <c r="K432" s="20"/>
      <c r="L432" s="7"/>
    </row>
    <row r="433" spans="1:12" s="9" customFormat="1" ht="18.75" x14ac:dyDescent="0.3">
      <c r="A433" s="19"/>
      <c r="B433" s="17"/>
      <c r="C433" s="17"/>
      <c r="D433" s="17" t="e">
        <f t="shared" si="12"/>
        <v>#REF!</v>
      </c>
      <c r="E433" s="18"/>
      <c r="F433" s="7"/>
      <c r="G433" s="19"/>
      <c r="H433" s="17"/>
      <c r="I433" s="17"/>
      <c r="J433" s="35">
        <f t="shared" si="13"/>
        <v>381</v>
      </c>
      <c r="K433" s="20"/>
      <c r="L433" s="7"/>
    </row>
    <row r="434" spans="1:12" s="9" customFormat="1" ht="18.75" x14ac:dyDescent="0.3">
      <c r="A434" s="19"/>
      <c r="B434" s="17"/>
      <c r="C434" s="17"/>
      <c r="D434" s="17" t="e">
        <f t="shared" si="12"/>
        <v>#REF!</v>
      </c>
      <c r="E434" s="18"/>
      <c r="F434" s="7"/>
      <c r="G434" s="19"/>
      <c r="H434" s="17"/>
      <c r="I434" s="17"/>
      <c r="J434" s="35">
        <f t="shared" si="13"/>
        <v>381</v>
      </c>
      <c r="K434" s="20"/>
      <c r="L434" s="7"/>
    </row>
    <row r="435" spans="1:12" s="9" customFormat="1" ht="18.75" x14ac:dyDescent="0.3">
      <c r="A435" s="19"/>
      <c r="B435" s="17"/>
      <c r="C435" s="17"/>
      <c r="D435" s="17" t="e">
        <f t="shared" si="12"/>
        <v>#REF!</v>
      </c>
      <c r="E435" s="18"/>
      <c r="F435" s="7"/>
      <c r="G435" s="19"/>
      <c r="H435" s="17"/>
      <c r="I435" s="17"/>
      <c r="J435" s="35">
        <f t="shared" si="13"/>
        <v>381</v>
      </c>
      <c r="K435" s="20"/>
      <c r="L435" s="7"/>
    </row>
    <row r="436" spans="1:12" s="9" customFormat="1" ht="18.75" x14ac:dyDescent="0.3">
      <c r="A436" s="19"/>
      <c r="B436" s="17"/>
      <c r="C436" s="17"/>
      <c r="D436" s="17" t="e">
        <f t="shared" si="12"/>
        <v>#REF!</v>
      </c>
      <c r="E436" s="18"/>
      <c r="F436" s="7"/>
      <c r="G436" s="19"/>
      <c r="H436" s="17"/>
      <c r="I436" s="17"/>
      <c r="J436" s="35">
        <f t="shared" si="13"/>
        <v>381</v>
      </c>
      <c r="K436" s="20"/>
      <c r="L436" s="7"/>
    </row>
    <row r="437" spans="1:12" s="9" customFormat="1" ht="18.75" x14ac:dyDescent="0.3">
      <c r="A437" s="19"/>
      <c r="B437" s="17"/>
      <c r="C437" s="17"/>
      <c r="D437" s="17" t="e">
        <f t="shared" si="12"/>
        <v>#REF!</v>
      </c>
      <c r="E437" s="18"/>
      <c r="F437" s="7"/>
      <c r="G437" s="19"/>
      <c r="H437" s="17"/>
      <c r="I437" s="17"/>
      <c r="J437" s="35">
        <f t="shared" si="13"/>
        <v>381</v>
      </c>
      <c r="K437" s="20"/>
      <c r="L437" s="7"/>
    </row>
    <row r="438" spans="1:12" s="9" customFormat="1" ht="18.75" x14ac:dyDescent="0.3">
      <c r="A438" s="19"/>
      <c r="B438" s="17"/>
      <c r="C438" s="17"/>
      <c r="D438" s="17" t="e">
        <f t="shared" si="12"/>
        <v>#REF!</v>
      </c>
      <c r="E438" s="18"/>
      <c r="F438" s="7"/>
      <c r="G438" s="19"/>
      <c r="H438" s="17"/>
      <c r="I438" s="17"/>
      <c r="J438" s="35">
        <f t="shared" si="13"/>
        <v>381</v>
      </c>
      <c r="K438" s="20"/>
      <c r="L438" s="7"/>
    </row>
    <row r="439" spans="1:12" s="9" customFormat="1" ht="18.75" x14ac:dyDescent="0.3">
      <c r="A439" s="19"/>
      <c r="B439" s="17"/>
      <c r="C439" s="17"/>
      <c r="D439" s="17" t="e">
        <f t="shared" si="12"/>
        <v>#REF!</v>
      </c>
      <c r="E439" s="18"/>
      <c r="F439" s="7"/>
      <c r="G439" s="19"/>
      <c r="H439" s="17"/>
      <c r="I439" s="17"/>
      <c r="J439" s="35">
        <f t="shared" si="13"/>
        <v>381</v>
      </c>
      <c r="K439" s="20"/>
      <c r="L439" s="7"/>
    </row>
    <row r="440" spans="1:12" s="9" customFormat="1" ht="18.75" x14ac:dyDescent="0.3">
      <c r="A440" s="19"/>
      <c r="B440" s="17"/>
      <c r="C440" s="17"/>
      <c r="D440" s="17" t="e">
        <f t="shared" si="12"/>
        <v>#REF!</v>
      </c>
      <c r="E440" s="18"/>
      <c r="F440" s="7"/>
      <c r="G440" s="19"/>
      <c r="H440" s="17"/>
      <c r="I440" s="17"/>
      <c r="J440" s="35">
        <f t="shared" si="13"/>
        <v>381</v>
      </c>
      <c r="K440" s="20"/>
      <c r="L440" s="7"/>
    </row>
    <row r="441" spans="1:12" s="9" customFormat="1" ht="18.75" x14ac:dyDescent="0.3">
      <c r="A441" s="19"/>
      <c r="B441" s="17"/>
      <c r="C441" s="17"/>
      <c r="D441" s="17" t="e">
        <f t="shared" si="12"/>
        <v>#REF!</v>
      </c>
      <c r="E441" s="18"/>
      <c r="F441" s="7"/>
      <c r="G441" s="19"/>
      <c r="H441" s="17"/>
      <c r="I441" s="17"/>
      <c r="J441" s="35">
        <f t="shared" si="13"/>
        <v>381</v>
      </c>
      <c r="K441" s="20"/>
      <c r="L441" s="7"/>
    </row>
    <row r="442" spans="1:12" s="9" customFormat="1" ht="18.75" x14ac:dyDescent="0.3">
      <c r="A442" s="19"/>
      <c r="B442" s="17"/>
      <c r="C442" s="17"/>
      <c r="D442" s="17" t="e">
        <f t="shared" si="12"/>
        <v>#REF!</v>
      </c>
      <c r="E442" s="18"/>
      <c r="F442" s="7"/>
      <c r="G442" s="19"/>
      <c r="H442" s="17"/>
      <c r="I442" s="17"/>
      <c r="J442" s="35">
        <f t="shared" si="13"/>
        <v>381</v>
      </c>
      <c r="K442" s="20"/>
      <c r="L442" s="7"/>
    </row>
    <row r="443" spans="1:12" s="9" customFormat="1" ht="18.75" x14ac:dyDescent="0.3">
      <c r="A443" s="19"/>
      <c r="B443" s="17"/>
      <c r="C443" s="17"/>
      <c r="D443" s="17" t="e">
        <f t="shared" si="12"/>
        <v>#REF!</v>
      </c>
      <c r="E443" s="18"/>
      <c r="F443" s="7"/>
      <c r="G443" s="19"/>
      <c r="H443" s="17"/>
      <c r="I443" s="17"/>
      <c r="J443" s="35">
        <f t="shared" si="13"/>
        <v>381</v>
      </c>
      <c r="K443" s="20"/>
      <c r="L443" s="7"/>
    </row>
    <row r="444" spans="1:12" s="9" customFormat="1" ht="18.75" x14ac:dyDescent="0.3">
      <c r="A444" s="19"/>
      <c r="B444" s="17"/>
      <c r="C444" s="17"/>
      <c r="D444" s="17" t="e">
        <f t="shared" si="12"/>
        <v>#REF!</v>
      </c>
      <c r="E444" s="18"/>
      <c r="F444" s="7"/>
      <c r="G444" s="19"/>
      <c r="H444" s="17"/>
      <c r="I444" s="17"/>
      <c r="J444" s="35">
        <f t="shared" si="13"/>
        <v>381</v>
      </c>
      <c r="K444" s="20"/>
      <c r="L444" s="7"/>
    </row>
    <row r="445" spans="1:12" s="9" customFormat="1" ht="18.75" x14ac:dyDescent="0.3">
      <c r="A445" s="19"/>
      <c r="B445" s="17"/>
      <c r="C445" s="17"/>
      <c r="D445" s="17" t="e">
        <f t="shared" si="12"/>
        <v>#REF!</v>
      </c>
      <c r="E445" s="18"/>
      <c r="F445" s="7"/>
      <c r="G445" s="19"/>
      <c r="H445" s="17"/>
      <c r="I445" s="17"/>
      <c r="J445" s="35">
        <f t="shared" si="13"/>
        <v>381</v>
      </c>
      <c r="K445" s="20"/>
      <c r="L445" s="7"/>
    </row>
    <row r="446" spans="1:12" s="9" customFormat="1" ht="18.75" x14ac:dyDescent="0.3">
      <c r="A446" s="19"/>
      <c r="B446" s="17"/>
      <c r="C446" s="17"/>
      <c r="D446" s="17" t="e">
        <f t="shared" si="12"/>
        <v>#REF!</v>
      </c>
      <c r="E446" s="18"/>
      <c r="F446" s="7"/>
      <c r="G446" s="19"/>
      <c r="H446" s="17"/>
      <c r="I446" s="17"/>
      <c r="J446" s="35">
        <f t="shared" si="13"/>
        <v>381</v>
      </c>
      <c r="K446" s="20"/>
      <c r="L446" s="7"/>
    </row>
    <row r="447" spans="1:12" s="9" customFormat="1" ht="18.75" x14ac:dyDescent="0.3">
      <c r="A447" s="19"/>
      <c r="B447" s="17"/>
      <c r="C447" s="17"/>
      <c r="D447" s="17" t="e">
        <f t="shared" si="12"/>
        <v>#REF!</v>
      </c>
      <c r="E447" s="18"/>
      <c r="F447" s="7"/>
      <c r="G447" s="19"/>
      <c r="H447" s="17"/>
      <c r="I447" s="17"/>
      <c r="J447" s="35">
        <f t="shared" si="13"/>
        <v>381</v>
      </c>
      <c r="K447" s="20"/>
      <c r="L447" s="7"/>
    </row>
    <row r="448" spans="1:12" s="9" customFormat="1" ht="18.75" x14ac:dyDescent="0.3">
      <c r="A448" s="19"/>
      <c r="B448" s="17"/>
      <c r="C448" s="17"/>
      <c r="D448" s="17" t="e">
        <f t="shared" si="12"/>
        <v>#REF!</v>
      </c>
      <c r="E448" s="18"/>
      <c r="F448" s="7"/>
      <c r="G448" s="19"/>
      <c r="H448" s="17"/>
      <c r="I448" s="17"/>
      <c r="J448" s="35">
        <f t="shared" si="13"/>
        <v>381</v>
      </c>
      <c r="K448" s="20"/>
      <c r="L448" s="7"/>
    </row>
    <row r="449" spans="1:12" s="9" customFormat="1" ht="18.75" x14ac:dyDescent="0.3">
      <c r="A449" s="19"/>
      <c r="B449" s="17"/>
      <c r="C449" s="17"/>
      <c r="D449" s="17" t="e">
        <f t="shared" si="12"/>
        <v>#REF!</v>
      </c>
      <c r="E449" s="18"/>
      <c r="F449" s="7"/>
      <c r="G449" s="19"/>
      <c r="H449" s="17"/>
      <c r="I449" s="17"/>
      <c r="J449" s="35">
        <f t="shared" si="13"/>
        <v>381</v>
      </c>
      <c r="K449" s="20"/>
      <c r="L449" s="7"/>
    </row>
    <row r="450" spans="1:12" s="9" customFormat="1" ht="18.75" x14ac:dyDescent="0.3">
      <c r="A450" s="19"/>
      <c r="B450" s="17"/>
      <c r="C450" s="17"/>
      <c r="D450" s="17" t="e">
        <f t="shared" si="12"/>
        <v>#REF!</v>
      </c>
      <c r="E450" s="18"/>
      <c r="F450" s="7"/>
      <c r="G450" s="19"/>
      <c r="H450" s="17"/>
      <c r="I450" s="17"/>
      <c r="J450" s="35">
        <f t="shared" si="13"/>
        <v>381</v>
      </c>
      <c r="K450" s="20"/>
      <c r="L450" s="7"/>
    </row>
    <row r="451" spans="1:12" s="9" customFormat="1" ht="18.75" x14ac:dyDescent="0.3">
      <c r="A451" s="19"/>
      <c r="B451" s="17"/>
      <c r="C451" s="17"/>
      <c r="D451" s="17" t="e">
        <f t="shared" si="12"/>
        <v>#REF!</v>
      </c>
      <c r="E451" s="18"/>
      <c r="F451" s="7"/>
      <c r="G451" s="19"/>
      <c r="H451" s="17"/>
      <c r="I451" s="17"/>
      <c r="J451" s="35">
        <f t="shared" si="13"/>
        <v>381</v>
      </c>
      <c r="K451" s="20"/>
      <c r="L451" s="7"/>
    </row>
    <row r="452" spans="1:12" s="9" customFormat="1" ht="18.75" x14ac:dyDescent="0.3">
      <c r="A452" s="19"/>
      <c r="B452" s="17"/>
      <c r="C452" s="17"/>
      <c r="D452" s="17" t="e">
        <f t="shared" si="12"/>
        <v>#REF!</v>
      </c>
      <c r="E452" s="18"/>
      <c r="F452" s="7"/>
      <c r="G452" s="19"/>
      <c r="H452" s="17"/>
      <c r="I452" s="17"/>
      <c r="J452" s="35">
        <f t="shared" si="13"/>
        <v>381</v>
      </c>
      <c r="K452" s="20"/>
      <c r="L452" s="7"/>
    </row>
    <row r="453" spans="1:12" s="9" customFormat="1" ht="18.75" x14ac:dyDescent="0.3">
      <c r="A453" s="19"/>
      <c r="B453" s="17"/>
      <c r="C453" s="17"/>
      <c r="D453" s="17" t="e">
        <f t="shared" si="12"/>
        <v>#REF!</v>
      </c>
      <c r="E453" s="18"/>
      <c r="F453" s="7"/>
      <c r="G453" s="19"/>
      <c r="H453" s="17"/>
      <c r="I453" s="17"/>
      <c r="J453" s="35">
        <f t="shared" si="13"/>
        <v>381</v>
      </c>
      <c r="K453" s="20"/>
      <c r="L453" s="7"/>
    </row>
    <row r="454" spans="1:12" s="9" customFormat="1" ht="18.75" x14ac:dyDescent="0.3">
      <c r="A454" s="19"/>
      <c r="B454" s="17"/>
      <c r="C454" s="17"/>
      <c r="D454" s="17" t="e">
        <f t="shared" si="12"/>
        <v>#REF!</v>
      </c>
      <c r="E454" s="18"/>
      <c r="F454" s="7"/>
      <c r="G454" s="19"/>
      <c r="H454" s="17"/>
      <c r="I454" s="17"/>
      <c r="J454" s="35">
        <f t="shared" si="13"/>
        <v>381</v>
      </c>
      <c r="K454" s="20"/>
      <c r="L454" s="7"/>
    </row>
    <row r="455" spans="1:12" s="9" customFormat="1" ht="18.75" x14ac:dyDescent="0.3">
      <c r="A455" s="19"/>
      <c r="B455" s="17"/>
      <c r="C455" s="17"/>
      <c r="D455" s="17" t="e">
        <f t="shared" ref="D455:D518" si="14">D454+B455-C455</f>
        <v>#REF!</v>
      </c>
      <c r="E455" s="18"/>
      <c r="F455" s="7"/>
      <c r="G455" s="19"/>
      <c r="H455" s="17"/>
      <c r="I455" s="17"/>
      <c r="J455" s="35">
        <f t="shared" si="13"/>
        <v>381</v>
      </c>
      <c r="K455" s="20"/>
      <c r="L455" s="7"/>
    </row>
    <row r="456" spans="1:12" s="9" customFormat="1" ht="18.75" x14ac:dyDescent="0.3">
      <c r="A456" s="19"/>
      <c r="B456" s="17"/>
      <c r="C456" s="17"/>
      <c r="D456" s="17" t="e">
        <f t="shared" si="14"/>
        <v>#REF!</v>
      </c>
      <c r="E456" s="18"/>
      <c r="F456" s="7"/>
      <c r="G456" s="19"/>
      <c r="H456" s="17"/>
      <c r="I456" s="17"/>
      <c r="J456" s="35">
        <f t="shared" ref="J456:J519" si="15">J455+H456-I456</f>
        <v>381</v>
      </c>
      <c r="K456" s="20"/>
      <c r="L456" s="7"/>
    </row>
    <row r="457" spans="1:12" s="9" customFormat="1" ht="18.75" x14ac:dyDescent="0.3">
      <c r="A457" s="19"/>
      <c r="B457" s="17"/>
      <c r="C457" s="17"/>
      <c r="D457" s="17" t="e">
        <f t="shared" si="14"/>
        <v>#REF!</v>
      </c>
      <c r="E457" s="18"/>
      <c r="F457" s="7"/>
      <c r="G457" s="19"/>
      <c r="H457" s="17"/>
      <c r="I457" s="17"/>
      <c r="J457" s="35">
        <f t="shared" si="15"/>
        <v>381</v>
      </c>
      <c r="K457" s="20"/>
      <c r="L457" s="7"/>
    </row>
    <row r="458" spans="1:12" s="9" customFormat="1" ht="18.75" x14ac:dyDescent="0.3">
      <c r="A458" s="19"/>
      <c r="B458" s="17"/>
      <c r="C458" s="17"/>
      <c r="D458" s="17" t="e">
        <f t="shared" si="14"/>
        <v>#REF!</v>
      </c>
      <c r="E458" s="18"/>
      <c r="F458" s="7"/>
      <c r="G458" s="19"/>
      <c r="H458" s="17"/>
      <c r="I458" s="17"/>
      <c r="J458" s="35">
        <f t="shared" si="15"/>
        <v>381</v>
      </c>
      <c r="K458" s="20"/>
      <c r="L458" s="7"/>
    </row>
    <row r="459" spans="1:12" s="9" customFormat="1" ht="18.75" x14ac:dyDescent="0.3">
      <c r="A459" s="19"/>
      <c r="B459" s="17"/>
      <c r="C459" s="17"/>
      <c r="D459" s="17" t="e">
        <f t="shared" si="14"/>
        <v>#REF!</v>
      </c>
      <c r="E459" s="18"/>
      <c r="F459" s="7"/>
      <c r="G459" s="19"/>
      <c r="H459" s="17"/>
      <c r="I459" s="17"/>
      <c r="J459" s="35">
        <f t="shared" si="15"/>
        <v>381</v>
      </c>
      <c r="K459" s="20"/>
      <c r="L459" s="7"/>
    </row>
    <row r="460" spans="1:12" s="9" customFormat="1" ht="18.75" x14ac:dyDescent="0.3">
      <c r="A460" s="19"/>
      <c r="B460" s="17"/>
      <c r="C460" s="17"/>
      <c r="D460" s="17" t="e">
        <f t="shared" si="14"/>
        <v>#REF!</v>
      </c>
      <c r="E460" s="18"/>
      <c r="F460" s="7"/>
      <c r="G460" s="19"/>
      <c r="H460" s="17"/>
      <c r="I460" s="17"/>
      <c r="J460" s="35">
        <f t="shared" si="15"/>
        <v>381</v>
      </c>
      <c r="K460" s="20"/>
      <c r="L460" s="7"/>
    </row>
    <row r="461" spans="1:12" s="9" customFormat="1" ht="18.75" x14ac:dyDescent="0.3">
      <c r="A461" s="19"/>
      <c r="B461" s="17"/>
      <c r="C461" s="17"/>
      <c r="D461" s="17" t="e">
        <f t="shared" si="14"/>
        <v>#REF!</v>
      </c>
      <c r="E461" s="18"/>
      <c r="F461" s="7"/>
      <c r="G461" s="19"/>
      <c r="H461" s="17"/>
      <c r="I461" s="17"/>
      <c r="J461" s="35">
        <f t="shared" si="15"/>
        <v>381</v>
      </c>
      <c r="K461" s="20"/>
      <c r="L461" s="7"/>
    </row>
    <row r="462" spans="1:12" s="9" customFormat="1" ht="18.75" x14ac:dyDescent="0.3">
      <c r="A462" s="19"/>
      <c r="B462" s="17"/>
      <c r="C462" s="17"/>
      <c r="D462" s="17" t="e">
        <f t="shared" si="14"/>
        <v>#REF!</v>
      </c>
      <c r="E462" s="18"/>
      <c r="F462" s="7"/>
      <c r="G462" s="19"/>
      <c r="H462" s="17"/>
      <c r="I462" s="17"/>
      <c r="J462" s="35">
        <f t="shared" si="15"/>
        <v>381</v>
      </c>
      <c r="K462" s="20"/>
      <c r="L462" s="7"/>
    </row>
    <row r="463" spans="1:12" s="9" customFormat="1" ht="18.75" x14ac:dyDescent="0.3">
      <c r="A463" s="19"/>
      <c r="B463" s="17"/>
      <c r="C463" s="17"/>
      <c r="D463" s="17" t="e">
        <f t="shared" si="14"/>
        <v>#REF!</v>
      </c>
      <c r="E463" s="18"/>
      <c r="F463" s="7"/>
      <c r="G463" s="19"/>
      <c r="H463" s="17"/>
      <c r="I463" s="17"/>
      <c r="J463" s="35">
        <f t="shared" si="15"/>
        <v>381</v>
      </c>
      <c r="K463" s="20"/>
      <c r="L463" s="7"/>
    </row>
    <row r="464" spans="1:12" s="9" customFormat="1" ht="18.75" x14ac:dyDescent="0.3">
      <c r="A464" s="19"/>
      <c r="B464" s="17"/>
      <c r="C464" s="17"/>
      <c r="D464" s="17" t="e">
        <f t="shared" si="14"/>
        <v>#REF!</v>
      </c>
      <c r="E464" s="18"/>
      <c r="F464" s="7"/>
      <c r="G464" s="19"/>
      <c r="H464" s="17"/>
      <c r="I464" s="17"/>
      <c r="J464" s="35">
        <f t="shared" si="15"/>
        <v>381</v>
      </c>
      <c r="K464" s="20"/>
      <c r="L464" s="7"/>
    </row>
    <row r="465" spans="1:12" s="9" customFormat="1" ht="18.75" x14ac:dyDescent="0.3">
      <c r="A465" s="19"/>
      <c r="B465" s="17"/>
      <c r="C465" s="17"/>
      <c r="D465" s="17" t="e">
        <f t="shared" si="14"/>
        <v>#REF!</v>
      </c>
      <c r="E465" s="18"/>
      <c r="F465" s="7"/>
      <c r="G465" s="19"/>
      <c r="H465" s="17"/>
      <c r="I465" s="17"/>
      <c r="J465" s="35">
        <f t="shared" si="15"/>
        <v>381</v>
      </c>
      <c r="K465" s="20"/>
      <c r="L465" s="7"/>
    </row>
    <row r="466" spans="1:12" s="9" customFormat="1" ht="18.75" x14ac:dyDescent="0.3">
      <c r="A466" s="19"/>
      <c r="B466" s="17"/>
      <c r="C466" s="17"/>
      <c r="D466" s="17" t="e">
        <f t="shared" si="14"/>
        <v>#REF!</v>
      </c>
      <c r="E466" s="18"/>
      <c r="F466" s="7"/>
      <c r="G466" s="19"/>
      <c r="H466" s="17"/>
      <c r="I466" s="17"/>
      <c r="J466" s="35">
        <f t="shared" si="15"/>
        <v>381</v>
      </c>
      <c r="K466" s="20"/>
      <c r="L466" s="7"/>
    </row>
    <row r="467" spans="1:12" s="9" customFormat="1" ht="18.75" x14ac:dyDescent="0.3">
      <c r="A467" s="19"/>
      <c r="B467" s="17"/>
      <c r="C467" s="17"/>
      <c r="D467" s="17" t="e">
        <f t="shared" si="14"/>
        <v>#REF!</v>
      </c>
      <c r="E467" s="18"/>
      <c r="F467" s="7"/>
      <c r="G467" s="19"/>
      <c r="H467" s="17"/>
      <c r="I467" s="17"/>
      <c r="J467" s="35">
        <f t="shared" si="15"/>
        <v>381</v>
      </c>
      <c r="K467" s="20"/>
      <c r="L467" s="7"/>
    </row>
    <row r="468" spans="1:12" s="9" customFormat="1" ht="18.75" x14ac:dyDescent="0.3">
      <c r="A468" s="19"/>
      <c r="B468" s="17"/>
      <c r="C468" s="17"/>
      <c r="D468" s="17" t="e">
        <f t="shared" si="14"/>
        <v>#REF!</v>
      </c>
      <c r="E468" s="18"/>
      <c r="F468" s="7"/>
      <c r="G468" s="19"/>
      <c r="H468" s="17"/>
      <c r="I468" s="17"/>
      <c r="J468" s="35">
        <f t="shared" si="15"/>
        <v>381</v>
      </c>
      <c r="K468" s="20"/>
      <c r="L468" s="7"/>
    </row>
    <row r="469" spans="1:12" s="9" customFormat="1" ht="18.75" x14ac:dyDescent="0.3">
      <c r="A469" s="19"/>
      <c r="B469" s="17"/>
      <c r="C469" s="17"/>
      <c r="D469" s="17" t="e">
        <f t="shared" si="14"/>
        <v>#REF!</v>
      </c>
      <c r="E469" s="18"/>
      <c r="F469" s="7"/>
      <c r="G469" s="19"/>
      <c r="H469" s="17"/>
      <c r="I469" s="17"/>
      <c r="J469" s="35">
        <f t="shared" si="15"/>
        <v>381</v>
      </c>
      <c r="K469" s="20"/>
      <c r="L469" s="7"/>
    </row>
    <row r="470" spans="1:12" s="9" customFormat="1" ht="18.75" x14ac:dyDescent="0.3">
      <c r="A470" s="19"/>
      <c r="B470" s="17"/>
      <c r="C470" s="17"/>
      <c r="D470" s="17" t="e">
        <f t="shared" si="14"/>
        <v>#REF!</v>
      </c>
      <c r="E470" s="18"/>
      <c r="F470" s="7"/>
      <c r="G470" s="19"/>
      <c r="H470" s="17"/>
      <c r="I470" s="17"/>
      <c r="J470" s="35">
        <f t="shared" si="15"/>
        <v>381</v>
      </c>
      <c r="K470" s="20"/>
      <c r="L470" s="7"/>
    </row>
    <row r="471" spans="1:12" s="9" customFormat="1" ht="18.75" x14ac:dyDescent="0.3">
      <c r="A471" s="19"/>
      <c r="B471" s="17"/>
      <c r="C471" s="17"/>
      <c r="D471" s="17" t="e">
        <f t="shared" si="14"/>
        <v>#REF!</v>
      </c>
      <c r="E471" s="18"/>
      <c r="F471" s="7"/>
      <c r="G471" s="19"/>
      <c r="H471" s="17"/>
      <c r="I471" s="17"/>
      <c r="J471" s="35">
        <f t="shared" si="15"/>
        <v>381</v>
      </c>
      <c r="K471" s="20"/>
      <c r="L471" s="7"/>
    </row>
    <row r="472" spans="1:12" s="9" customFormat="1" ht="18.75" x14ac:dyDescent="0.3">
      <c r="A472" s="19"/>
      <c r="B472" s="17"/>
      <c r="C472" s="17"/>
      <c r="D472" s="17" t="e">
        <f t="shared" si="14"/>
        <v>#REF!</v>
      </c>
      <c r="E472" s="18"/>
      <c r="F472" s="7"/>
      <c r="G472" s="19"/>
      <c r="H472" s="17"/>
      <c r="I472" s="17"/>
      <c r="J472" s="35">
        <f t="shared" si="15"/>
        <v>381</v>
      </c>
      <c r="K472" s="20"/>
      <c r="L472" s="7"/>
    </row>
    <row r="473" spans="1:12" s="9" customFormat="1" ht="18.75" x14ac:dyDescent="0.3">
      <c r="A473" s="19"/>
      <c r="B473" s="17"/>
      <c r="C473" s="17"/>
      <c r="D473" s="17" t="e">
        <f t="shared" si="14"/>
        <v>#REF!</v>
      </c>
      <c r="E473" s="18"/>
      <c r="F473" s="7"/>
      <c r="G473" s="19"/>
      <c r="H473" s="17"/>
      <c r="I473" s="17"/>
      <c r="J473" s="35">
        <f t="shared" si="15"/>
        <v>381</v>
      </c>
      <c r="K473" s="20"/>
      <c r="L473" s="7"/>
    </row>
    <row r="474" spans="1:12" s="9" customFormat="1" ht="18.75" x14ac:dyDescent="0.3">
      <c r="A474" s="19"/>
      <c r="B474" s="17"/>
      <c r="C474" s="17"/>
      <c r="D474" s="17" t="e">
        <f t="shared" si="14"/>
        <v>#REF!</v>
      </c>
      <c r="E474" s="18"/>
      <c r="F474" s="7"/>
      <c r="G474" s="19"/>
      <c r="H474" s="17"/>
      <c r="I474" s="17"/>
      <c r="J474" s="35">
        <f t="shared" si="15"/>
        <v>381</v>
      </c>
      <c r="K474" s="20"/>
      <c r="L474" s="7"/>
    </row>
    <row r="475" spans="1:12" s="9" customFormat="1" ht="18.75" x14ac:dyDescent="0.3">
      <c r="A475" s="19"/>
      <c r="B475" s="17"/>
      <c r="C475" s="17"/>
      <c r="D475" s="17" t="e">
        <f t="shared" si="14"/>
        <v>#REF!</v>
      </c>
      <c r="E475" s="18"/>
      <c r="F475" s="7"/>
      <c r="G475" s="19"/>
      <c r="H475" s="17"/>
      <c r="I475" s="17"/>
      <c r="J475" s="35">
        <f t="shared" si="15"/>
        <v>381</v>
      </c>
      <c r="K475" s="20"/>
      <c r="L475" s="7"/>
    </row>
    <row r="476" spans="1:12" s="9" customFormat="1" ht="18.75" x14ac:dyDescent="0.3">
      <c r="A476" s="19"/>
      <c r="B476" s="17"/>
      <c r="C476" s="17"/>
      <c r="D476" s="17" t="e">
        <f t="shared" si="14"/>
        <v>#REF!</v>
      </c>
      <c r="E476" s="18"/>
      <c r="F476" s="7"/>
      <c r="G476" s="19"/>
      <c r="H476" s="17"/>
      <c r="I476" s="17"/>
      <c r="J476" s="35">
        <f t="shared" si="15"/>
        <v>381</v>
      </c>
      <c r="K476" s="20"/>
      <c r="L476" s="7"/>
    </row>
    <row r="477" spans="1:12" s="9" customFormat="1" ht="18.75" x14ac:dyDescent="0.3">
      <c r="A477" s="19"/>
      <c r="B477" s="17"/>
      <c r="C477" s="17"/>
      <c r="D477" s="17" t="e">
        <f t="shared" si="14"/>
        <v>#REF!</v>
      </c>
      <c r="E477" s="18"/>
      <c r="F477" s="7"/>
      <c r="G477" s="19"/>
      <c r="H477" s="17"/>
      <c r="I477" s="17"/>
      <c r="J477" s="35">
        <f t="shared" si="15"/>
        <v>381</v>
      </c>
      <c r="K477" s="20"/>
      <c r="L477" s="7"/>
    </row>
    <row r="478" spans="1:12" s="9" customFormat="1" ht="18.75" x14ac:dyDescent="0.3">
      <c r="A478" s="19"/>
      <c r="B478" s="17"/>
      <c r="C478" s="17"/>
      <c r="D478" s="17" t="e">
        <f t="shared" si="14"/>
        <v>#REF!</v>
      </c>
      <c r="E478" s="18"/>
      <c r="F478" s="7"/>
      <c r="G478" s="19"/>
      <c r="H478" s="17"/>
      <c r="I478" s="17"/>
      <c r="J478" s="35">
        <f t="shared" si="15"/>
        <v>381</v>
      </c>
      <c r="K478" s="20"/>
      <c r="L478" s="7"/>
    </row>
    <row r="479" spans="1:12" s="9" customFormat="1" ht="18.75" x14ac:dyDescent="0.3">
      <c r="A479" s="19"/>
      <c r="B479" s="17"/>
      <c r="C479" s="17"/>
      <c r="D479" s="17" t="e">
        <f t="shared" si="14"/>
        <v>#REF!</v>
      </c>
      <c r="E479" s="18"/>
      <c r="F479" s="7"/>
      <c r="G479" s="19"/>
      <c r="H479" s="17"/>
      <c r="I479" s="17"/>
      <c r="J479" s="35">
        <f t="shared" si="15"/>
        <v>381</v>
      </c>
      <c r="K479" s="20"/>
      <c r="L479" s="7"/>
    </row>
    <row r="480" spans="1:12" s="9" customFormat="1" ht="18.75" x14ac:dyDescent="0.3">
      <c r="A480" s="19"/>
      <c r="B480" s="17"/>
      <c r="C480" s="17"/>
      <c r="D480" s="17" t="e">
        <f t="shared" si="14"/>
        <v>#REF!</v>
      </c>
      <c r="E480" s="18"/>
      <c r="F480" s="7"/>
      <c r="G480" s="19"/>
      <c r="H480" s="17"/>
      <c r="I480" s="17"/>
      <c r="J480" s="35">
        <f t="shared" si="15"/>
        <v>381</v>
      </c>
      <c r="K480" s="20"/>
      <c r="L480" s="7"/>
    </row>
    <row r="481" spans="1:12" s="9" customFormat="1" ht="18.75" x14ac:dyDescent="0.3">
      <c r="A481" s="19"/>
      <c r="B481" s="17"/>
      <c r="C481" s="17"/>
      <c r="D481" s="17" t="e">
        <f t="shared" si="14"/>
        <v>#REF!</v>
      </c>
      <c r="E481" s="18"/>
      <c r="F481" s="7"/>
      <c r="G481" s="19"/>
      <c r="H481" s="17"/>
      <c r="I481" s="17"/>
      <c r="J481" s="35">
        <f t="shared" si="15"/>
        <v>381</v>
      </c>
      <c r="K481" s="20"/>
      <c r="L481" s="7"/>
    </row>
    <row r="482" spans="1:12" s="9" customFormat="1" ht="18.75" x14ac:dyDescent="0.3">
      <c r="A482" s="19"/>
      <c r="B482" s="17"/>
      <c r="C482" s="17"/>
      <c r="D482" s="17" t="e">
        <f t="shared" si="14"/>
        <v>#REF!</v>
      </c>
      <c r="E482" s="18"/>
      <c r="F482" s="7"/>
      <c r="G482" s="19"/>
      <c r="H482" s="17"/>
      <c r="I482" s="17"/>
      <c r="J482" s="35">
        <f t="shared" si="15"/>
        <v>381</v>
      </c>
      <c r="K482" s="20"/>
      <c r="L482" s="7"/>
    </row>
    <row r="483" spans="1:12" s="9" customFormat="1" ht="18.75" x14ac:dyDescent="0.3">
      <c r="A483" s="19"/>
      <c r="B483" s="17"/>
      <c r="C483" s="17"/>
      <c r="D483" s="17" t="e">
        <f t="shared" si="14"/>
        <v>#REF!</v>
      </c>
      <c r="E483" s="18"/>
      <c r="F483" s="7"/>
      <c r="G483" s="19"/>
      <c r="H483" s="17"/>
      <c r="I483" s="17"/>
      <c r="J483" s="35">
        <f t="shared" si="15"/>
        <v>381</v>
      </c>
      <c r="K483" s="20"/>
      <c r="L483" s="7"/>
    </row>
    <row r="484" spans="1:12" s="9" customFormat="1" ht="18.75" x14ac:dyDescent="0.3">
      <c r="A484" s="19"/>
      <c r="B484" s="17"/>
      <c r="C484" s="17"/>
      <c r="D484" s="17" t="e">
        <f t="shared" si="14"/>
        <v>#REF!</v>
      </c>
      <c r="E484" s="18"/>
      <c r="F484" s="7"/>
      <c r="G484" s="19"/>
      <c r="H484" s="17"/>
      <c r="I484" s="17"/>
      <c r="J484" s="35">
        <f t="shared" si="15"/>
        <v>381</v>
      </c>
      <c r="K484" s="20"/>
      <c r="L484" s="7"/>
    </row>
    <row r="485" spans="1:12" s="9" customFormat="1" ht="18.75" x14ac:dyDescent="0.3">
      <c r="A485" s="19"/>
      <c r="B485" s="17"/>
      <c r="C485" s="17"/>
      <c r="D485" s="17" t="e">
        <f t="shared" si="14"/>
        <v>#REF!</v>
      </c>
      <c r="E485" s="18"/>
      <c r="F485" s="7"/>
      <c r="G485" s="19"/>
      <c r="H485" s="17"/>
      <c r="I485" s="17"/>
      <c r="J485" s="35">
        <f t="shared" si="15"/>
        <v>381</v>
      </c>
      <c r="K485" s="20"/>
      <c r="L485" s="7"/>
    </row>
    <row r="486" spans="1:12" s="9" customFormat="1" ht="18.75" x14ac:dyDescent="0.3">
      <c r="A486" s="19"/>
      <c r="B486" s="17"/>
      <c r="C486" s="17"/>
      <c r="D486" s="17" t="e">
        <f t="shared" si="14"/>
        <v>#REF!</v>
      </c>
      <c r="E486" s="18"/>
      <c r="F486" s="7"/>
      <c r="G486" s="19"/>
      <c r="H486" s="17"/>
      <c r="I486" s="17"/>
      <c r="J486" s="35">
        <f t="shared" si="15"/>
        <v>381</v>
      </c>
      <c r="K486" s="20"/>
      <c r="L486" s="7"/>
    </row>
    <row r="487" spans="1:12" s="9" customFormat="1" ht="18.75" x14ac:dyDescent="0.3">
      <c r="A487" s="19"/>
      <c r="B487" s="17"/>
      <c r="C487" s="17"/>
      <c r="D487" s="17" t="e">
        <f t="shared" si="14"/>
        <v>#REF!</v>
      </c>
      <c r="E487" s="18"/>
      <c r="F487" s="7"/>
      <c r="G487" s="19"/>
      <c r="H487" s="17"/>
      <c r="I487" s="17"/>
      <c r="J487" s="35">
        <f t="shared" si="15"/>
        <v>381</v>
      </c>
      <c r="K487" s="20"/>
      <c r="L487" s="7"/>
    </row>
    <row r="488" spans="1:12" s="9" customFormat="1" ht="18.75" x14ac:dyDescent="0.3">
      <c r="A488" s="19"/>
      <c r="B488" s="17"/>
      <c r="C488" s="17"/>
      <c r="D488" s="17" t="e">
        <f t="shared" si="14"/>
        <v>#REF!</v>
      </c>
      <c r="E488" s="18"/>
      <c r="F488" s="7"/>
      <c r="G488" s="19"/>
      <c r="H488" s="17"/>
      <c r="I488" s="17"/>
      <c r="J488" s="35">
        <f t="shared" si="15"/>
        <v>381</v>
      </c>
      <c r="K488" s="20"/>
      <c r="L488" s="7"/>
    </row>
    <row r="489" spans="1:12" s="9" customFormat="1" ht="18.75" x14ac:dyDescent="0.3">
      <c r="A489" s="19"/>
      <c r="B489" s="17"/>
      <c r="C489" s="17"/>
      <c r="D489" s="17" t="e">
        <f t="shared" si="14"/>
        <v>#REF!</v>
      </c>
      <c r="E489" s="18"/>
      <c r="F489" s="7"/>
      <c r="G489" s="19"/>
      <c r="H489" s="17"/>
      <c r="I489" s="17"/>
      <c r="J489" s="35">
        <f t="shared" si="15"/>
        <v>381</v>
      </c>
      <c r="K489" s="20"/>
      <c r="L489" s="7"/>
    </row>
    <row r="490" spans="1:12" s="9" customFormat="1" ht="18.75" x14ac:dyDescent="0.3">
      <c r="A490" s="19"/>
      <c r="B490" s="17"/>
      <c r="C490" s="17"/>
      <c r="D490" s="17" t="e">
        <f t="shared" si="14"/>
        <v>#REF!</v>
      </c>
      <c r="E490" s="18"/>
      <c r="F490" s="7"/>
      <c r="G490" s="19"/>
      <c r="H490" s="17"/>
      <c r="I490" s="17"/>
      <c r="J490" s="35">
        <f t="shared" si="15"/>
        <v>381</v>
      </c>
      <c r="K490" s="20"/>
      <c r="L490" s="7"/>
    </row>
    <row r="491" spans="1:12" s="9" customFormat="1" ht="18.75" x14ac:dyDescent="0.3">
      <c r="A491" s="19"/>
      <c r="B491" s="17"/>
      <c r="C491" s="17"/>
      <c r="D491" s="17" t="e">
        <f t="shared" si="14"/>
        <v>#REF!</v>
      </c>
      <c r="E491" s="18"/>
      <c r="F491" s="7"/>
      <c r="G491" s="19"/>
      <c r="H491" s="17"/>
      <c r="I491" s="17"/>
      <c r="J491" s="35">
        <f t="shared" si="15"/>
        <v>381</v>
      </c>
      <c r="K491" s="20"/>
      <c r="L491" s="7"/>
    </row>
    <row r="492" spans="1:12" s="9" customFormat="1" ht="18.75" x14ac:dyDescent="0.3">
      <c r="A492" s="19"/>
      <c r="B492" s="17"/>
      <c r="C492" s="17"/>
      <c r="D492" s="17" t="e">
        <f t="shared" si="14"/>
        <v>#REF!</v>
      </c>
      <c r="E492" s="18"/>
      <c r="F492" s="7"/>
      <c r="G492" s="19"/>
      <c r="H492" s="17"/>
      <c r="I492" s="17"/>
      <c r="J492" s="35">
        <f t="shared" si="15"/>
        <v>381</v>
      </c>
      <c r="K492" s="20"/>
      <c r="L492" s="7"/>
    </row>
    <row r="493" spans="1:12" s="9" customFormat="1" ht="18.75" x14ac:dyDescent="0.3">
      <c r="A493" s="19"/>
      <c r="B493" s="17"/>
      <c r="C493" s="17"/>
      <c r="D493" s="17" t="e">
        <f t="shared" si="14"/>
        <v>#REF!</v>
      </c>
      <c r="E493" s="18"/>
      <c r="F493" s="7"/>
      <c r="G493" s="19"/>
      <c r="H493" s="17"/>
      <c r="I493" s="17"/>
      <c r="J493" s="35">
        <f t="shared" si="15"/>
        <v>381</v>
      </c>
      <c r="K493" s="20"/>
      <c r="L493" s="7"/>
    </row>
    <row r="494" spans="1:12" s="9" customFormat="1" ht="18.75" x14ac:dyDescent="0.3">
      <c r="A494" s="19"/>
      <c r="B494" s="17"/>
      <c r="C494" s="17"/>
      <c r="D494" s="17" t="e">
        <f t="shared" si="14"/>
        <v>#REF!</v>
      </c>
      <c r="E494" s="18"/>
      <c r="F494" s="7"/>
      <c r="G494" s="19"/>
      <c r="H494" s="17"/>
      <c r="I494" s="17"/>
      <c r="J494" s="35">
        <f t="shared" si="15"/>
        <v>381</v>
      </c>
      <c r="K494" s="20"/>
      <c r="L494" s="7"/>
    </row>
    <row r="495" spans="1:12" s="9" customFormat="1" ht="18.75" x14ac:dyDescent="0.3">
      <c r="A495" s="19"/>
      <c r="B495" s="17"/>
      <c r="C495" s="17"/>
      <c r="D495" s="17" t="e">
        <f t="shared" si="14"/>
        <v>#REF!</v>
      </c>
      <c r="E495" s="18"/>
      <c r="F495" s="7"/>
      <c r="G495" s="19"/>
      <c r="H495" s="17"/>
      <c r="I495" s="17"/>
      <c r="J495" s="35">
        <f t="shared" si="15"/>
        <v>381</v>
      </c>
      <c r="K495" s="20"/>
      <c r="L495" s="7"/>
    </row>
    <row r="496" spans="1:12" s="9" customFormat="1" ht="18.75" x14ac:dyDescent="0.3">
      <c r="A496" s="19"/>
      <c r="B496" s="17"/>
      <c r="C496" s="17"/>
      <c r="D496" s="17" t="e">
        <f t="shared" si="14"/>
        <v>#REF!</v>
      </c>
      <c r="E496" s="18"/>
      <c r="F496" s="7"/>
      <c r="G496" s="19"/>
      <c r="H496" s="17"/>
      <c r="I496" s="17"/>
      <c r="J496" s="35">
        <f t="shared" si="15"/>
        <v>381</v>
      </c>
      <c r="K496" s="20"/>
      <c r="L496" s="7"/>
    </row>
    <row r="497" spans="1:12" s="9" customFormat="1" ht="18.75" x14ac:dyDescent="0.3">
      <c r="A497" s="19"/>
      <c r="B497" s="17"/>
      <c r="C497" s="17"/>
      <c r="D497" s="17" t="e">
        <f t="shared" si="14"/>
        <v>#REF!</v>
      </c>
      <c r="E497" s="18"/>
      <c r="F497" s="7"/>
      <c r="G497" s="19"/>
      <c r="H497" s="17"/>
      <c r="I497" s="17"/>
      <c r="J497" s="35">
        <f t="shared" si="15"/>
        <v>381</v>
      </c>
      <c r="K497" s="20"/>
      <c r="L497" s="7"/>
    </row>
    <row r="498" spans="1:12" s="9" customFormat="1" ht="18.75" x14ac:dyDescent="0.3">
      <c r="A498" s="19"/>
      <c r="B498" s="17"/>
      <c r="C498" s="17"/>
      <c r="D498" s="17" t="e">
        <f t="shared" si="14"/>
        <v>#REF!</v>
      </c>
      <c r="E498" s="18"/>
      <c r="F498" s="7"/>
      <c r="G498" s="19"/>
      <c r="H498" s="17"/>
      <c r="I498" s="17"/>
      <c r="J498" s="35">
        <f t="shared" si="15"/>
        <v>381</v>
      </c>
      <c r="K498" s="20"/>
      <c r="L498" s="7"/>
    </row>
    <row r="499" spans="1:12" s="9" customFormat="1" ht="18.75" x14ac:dyDescent="0.3">
      <c r="A499" s="19"/>
      <c r="B499" s="17"/>
      <c r="C499" s="17"/>
      <c r="D499" s="17" t="e">
        <f t="shared" si="14"/>
        <v>#REF!</v>
      </c>
      <c r="E499" s="18"/>
      <c r="F499" s="7"/>
      <c r="G499" s="19"/>
      <c r="H499" s="17"/>
      <c r="I499" s="17"/>
      <c r="J499" s="35">
        <f t="shared" si="15"/>
        <v>381</v>
      </c>
      <c r="K499" s="20"/>
      <c r="L499" s="7"/>
    </row>
    <row r="500" spans="1:12" s="9" customFormat="1" ht="18.75" x14ac:dyDescent="0.3">
      <c r="A500" s="19"/>
      <c r="B500" s="17"/>
      <c r="C500" s="17"/>
      <c r="D500" s="17" t="e">
        <f t="shared" si="14"/>
        <v>#REF!</v>
      </c>
      <c r="E500" s="18"/>
      <c r="F500" s="7"/>
      <c r="G500" s="19"/>
      <c r="H500" s="17"/>
      <c r="I500" s="17"/>
      <c r="J500" s="35">
        <f t="shared" si="15"/>
        <v>381</v>
      </c>
      <c r="K500" s="20"/>
      <c r="L500" s="7"/>
    </row>
    <row r="501" spans="1:12" s="9" customFormat="1" ht="18.75" x14ac:dyDescent="0.3">
      <c r="A501" s="19"/>
      <c r="B501" s="17"/>
      <c r="C501" s="17"/>
      <c r="D501" s="17" t="e">
        <f t="shared" si="14"/>
        <v>#REF!</v>
      </c>
      <c r="E501" s="18"/>
      <c r="F501" s="7"/>
      <c r="G501" s="19"/>
      <c r="H501" s="17"/>
      <c r="I501" s="17"/>
      <c r="J501" s="35">
        <f t="shared" si="15"/>
        <v>381</v>
      </c>
      <c r="K501" s="20"/>
      <c r="L501" s="7"/>
    </row>
    <row r="502" spans="1:12" s="9" customFormat="1" ht="18.75" x14ac:dyDescent="0.3">
      <c r="A502" s="19"/>
      <c r="B502" s="17"/>
      <c r="C502" s="17"/>
      <c r="D502" s="17" t="e">
        <f t="shared" si="14"/>
        <v>#REF!</v>
      </c>
      <c r="E502" s="18"/>
      <c r="F502" s="7"/>
      <c r="G502" s="19"/>
      <c r="H502" s="17"/>
      <c r="I502" s="17"/>
      <c r="J502" s="35">
        <f t="shared" si="15"/>
        <v>381</v>
      </c>
      <c r="K502" s="20"/>
      <c r="L502" s="7"/>
    </row>
    <row r="503" spans="1:12" s="9" customFormat="1" ht="18.75" x14ac:dyDescent="0.3">
      <c r="A503" s="19"/>
      <c r="B503" s="17"/>
      <c r="C503" s="17"/>
      <c r="D503" s="17" t="e">
        <f t="shared" si="14"/>
        <v>#REF!</v>
      </c>
      <c r="E503" s="18"/>
      <c r="F503" s="7"/>
      <c r="G503" s="19"/>
      <c r="H503" s="17"/>
      <c r="I503" s="17"/>
      <c r="J503" s="35">
        <f t="shared" si="15"/>
        <v>381</v>
      </c>
      <c r="K503" s="20"/>
      <c r="L503" s="7"/>
    </row>
    <row r="504" spans="1:12" s="9" customFormat="1" ht="18.75" x14ac:dyDescent="0.3">
      <c r="A504" s="19"/>
      <c r="B504" s="17"/>
      <c r="C504" s="17"/>
      <c r="D504" s="17" t="e">
        <f t="shared" si="14"/>
        <v>#REF!</v>
      </c>
      <c r="E504" s="18"/>
      <c r="F504" s="7"/>
      <c r="G504" s="19"/>
      <c r="H504" s="17"/>
      <c r="I504" s="17"/>
      <c r="J504" s="35">
        <f t="shared" si="15"/>
        <v>381</v>
      </c>
      <c r="K504" s="20"/>
      <c r="L504" s="7"/>
    </row>
    <row r="505" spans="1:12" s="9" customFormat="1" ht="18.75" x14ac:dyDescent="0.3">
      <c r="A505" s="19"/>
      <c r="B505" s="17"/>
      <c r="C505" s="17"/>
      <c r="D505" s="17" t="e">
        <f t="shared" si="14"/>
        <v>#REF!</v>
      </c>
      <c r="E505" s="18"/>
      <c r="F505" s="7"/>
      <c r="G505" s="19"/>
      <c r="H505" s="17"/>
      <c r="I505" s="17"/>
      <c r="J505" s="35">
        <f t="shared" si="15"/>
        <v>381</v>
      </c>
      <c r="K505" s="20"/>
      <c r="L505" s="7"/>
    </row>
    <row r="506" spans="1:12" s="9" customFormat="1" ht="18.75" x14ac:dyDescent="0.3">
      <c r="A506" s="19"/>
      <c r="B506" s="17"/>
      <c r="C506" s="17"/>
      <c r="D506" s="17" t="e">
        <f t="shared" si="14"/>
        <v>#REF!</v>
      </c>
      <c r="E506" s="18"/>
      <c r="F506" s="7"/>
      <c r="G506" s="19"/>
      <c r="H506" s="17"/>
      <c r="I506" s="17"/>
      <c r="J506" s="35">
        <f t="shared" si="15"/>
        <v>381</v>
      </c>
      <c r="K506" s="20"/>
      <c r="L506" s="7"/>
    </row>
    <row r="507" spans="1:12" s="9" customFormat="1" ht="18.75" x14ac:dyDescent="0.3">
      <c r="A507" s="19"/>
      <c r="B507" s="17"/>
      <c r="C507" s="17"/>
      <c r="D507" s="17" t="e">
        <f t="shared" si="14"/>
        <v>#REF!</v>
      </c>
      <c r="E507" s="18"/>
      <c r="F507" s="7"/>
      <c r="G507" s="19"/>
      <c r="H507" s="17"/>
      <c r="I507" s="17"/>
      <c r="J507" s="35">
        <f t="shared" si="15"/>
        <v>381</v>
      </c>
      <c r="K507" s="20"/>
      <c r="L507" s="7"/>
    </row>
    <row r="508" spans="1:12" s="9" customFormat="1" ht="18.75" x14ac:dyDescent="0.3">
      <c r="A508" s="19"/>
      <c r="B508" s="17"/>
      <c r="C508" s="17"/>
      <c r="D508" s="17" t="e">
        <f t="shared" si="14"/>
        <v>#REF!</v>
      </c>
      <c r="E508" s="18"/>
      <c r="F508" s="7"/>
      <c r="G508" s="19"/>
      <c r="H508" s="17"/>
      <c r="I508" s="17"/>
      <c r="J508" s="35">
        <f t="shared" si="15"/>
        <v>381</v>
      </c>
      <c r="K508" s="20"/>
      <c r="L508" s="7"/>
    </row>
    <row r="509" spans="1:12" s="9" customFormat="1" ht="18.75" x14ac:dyDescent="0.3">
      <c r="A509" s="19"/>
      <c r="B509" s="17"/>
      <c r="C509" s="17"/>
      <c r="D509" s="17" t="e">
        <f t="shared" si="14"/>
        <v>#REF!</v>
      </c>
      <c r="E509" s="18"/>
      <c r="F509" s="7"/>
      <c r="G509" s="19"/>
      <c r="H509" s="17"/>
      <c r="I509" s="17"/>
      <c r="J509" s="35">
        <f t="shared" si="15"/>
        <v>381</v>
      </c>
      <c r="K509" s="20"/>
      <c r="L509" s="7"/>
    </row>
    <row r="510" spans="1:12" s="9" customFormat="1" ht="18.75" x14ac:dyDescent="0.3">
      <c r="A510" s="19"/>
      <c r="B510" s="17"/>
      <c r="C510" s="17"/>
      <c r="D510" s="17" t="e">
        <f t="shared" si="14"/>
        <v>#REF!</v>
      </c>
      <c r="E510" s="18"/>
      <c r="F510" s="7"/>
      <c r="G510" s="19"/>
      <c r="H510" s="17"/>
      <c r="I510" s="17"/>
      <c r="J510" s="35">
        <f t="shared" si="15"/>
        <v>381</v>
      </c>
      <c r="K510" s="20"/>
      <c r="L510" s="7"/>
    </row>
    <row r="511" spans="1:12" s="9" customFormat="1" ht="18.75" x14ac:dyDescent="0.3">
      <c r="A511" s="19"/>
      <c r="B511" s="17"/>
      <c r="C511" s="17"/>
      <c r="D511" s="17" t="e">
        <f t="shared" si="14"/>
        <v>#REF!</v>
      </c>
      <c r="E511" s="18"/>
      <c r="F511" s="7"/>
      <c r="G511" s="19"/>
      <c r="H511" s="17"/>
      <c r="I511" s="17"/>
      <c r="J511" s="35">
        <f t="shared" si="15"/>
        <v>381</v>
      </c>
      <c r="K511" s="20"/>
      <c r="L511" s="7"/>
    </row>
    <row r="512" spans="1:12" s="9" customFormat="1" ht="18.75" x14ac:dyDescent="0.3">
      <c r="A512" s="19"/>
      <c r="B512" s="17"/>
      <c r="C512" s="17"/>
      <c r="D512" s="17" t="e">
        <f t="shared" si="14"/>
        <v>#REF!</v>
      </c>
      <c r="E512" s="18"/>
      <c r="F512" s="7"/>
      <c r="G512" s="19"/>
      <c r="H512" s="17"/>
      <c r="I512" s="17"/>
      <c r="J512" s="35">
        <f t="shared" si="15"/>
        <v>381</v>
      </c>
      <c r="K512" s="20"/>
      <c r="L512" s="7"/>
    </row>
    <row r="513" spans="1:12" s="9" customFormat="1" ht="18.75" x14ac:dyDescent="0.3">
      <c r="A513" s="19"/>
      <c r="B513" s="17"/>
      <c r="C513" s="17"/>
      <c r="D513" s="17" t="e">
        <f t="shared" si="14"/>
        <v>#REF!</v>
      </c>
      <c r="E513" s="18"/>
      <c r="F513" s="7"/>
      <c r="G513" s="19"/>
      <c r="H513" s="17"/>
      <c r="I513" s="17"/>
      <c r="J513" s="35">
        <f t="shared" si="15"/>
        <v>381</v>
      </c>
      <c r="K513" s="20"/>
      <c r="L513" s="7"/>
    </row>
    <row r="514" spans="1:12" s="9" customFormat="1" ht="18.75" x14ac:dyDescent="0.3">
      <c r="A514" s="19"/>
      <c r="B514" s="17"/>
      <c r="C514" s="17"/>
      <c r="D514" s="17" t="e">
        <f t="shared" si="14"/>
        <v>#REF!</v>
      </c>
      <c r="E514" s="18"/>
      <c r="F514" s="7"/>
      <c r="G514" s="19"/>
      <c r="H514" s="17"/>
      <c r="I514" s="17"/>
      <c r="J514" s="35">
        <f t="shared" si="15"/>
        <v>381</v>
      </c>
      <c r="K514" s="20"/>
      <c r="L514" s="7"/>
    </row>
    <row r="515" spans="1:12" s="9" customFormat="1" ht="18.75" x14ac:dyDescent="0.3">
      <c r="A515" s="19"/>
      <c r="B515" s="17"/>
      <c r="C515" s="17"/>
      <c r="D515" s="17" t="e">
        <f t="shared" si="14"/>
        <v>#REF!</v>
      </c>
      <c r="E515" s="18"/>
      <c r="F515" s="7"/>
      <c r="G515" s="19"/>
      <c r="H515" s="17"/>
      <c r="I515" s="17"/>
      <c r="J515" s="35">
        <f t="shared" si="15"/>
        <v>381</v>
      </c>
      <c r="K515" s="20"/>
      <c r="L515" s="7"/>
    </row>
    <row r="516" spans="1:12" s="9" customFormat="1" ht="18.75" x14ac:dyDescent="0.3">
      <c r="A516" s="19"/>
      <c r="B516" s="17"/>
      <c r="C516" s="17"/>
      <c r="D516" s="17" t="e">
        <f t="shared" si="14"/>
        <v>#REF!</v>
      </c>
      <c r="E516" s="18"/>
      <c r="F516" s="7"/>
      <c r="G516" s="19"/>
      <c r="H516" s="17"/>
      <c r="I516" s="17"/>
      <c r="J516" s="35">
        <f t="shared" si="15"/>
        <v>381</v>
      </c>
      <c r="K516" s="20"/>
      <c r="L516" s="7"/>
    </row>
    <row r="517" spans="1:12" s="9" customFormat="1" ht="18.75" x14ac:dyDescent="0.3">
      <c r="A517" s="19"/>
      <c r="B517" s="17"/>
      <c r="C517" s="17"/>
      <c r="D517" s="17" t="e">
        <f t="shared" si="14"/>
        <v>#REF!</v>
      </c>
      <c r="E517" s="18"/>
      <c r="F517" s="7"/>
      <c r="G517" s="19"/>
      <c r="H517" s="17"/>
      <c r="I517" s="17"/>
      <c r="J517" s="35">
        <f t="shared" si="15"/>
        <v>381</v>
      </c>
      <c r="K517" s="20"/>
      <c r="L517" s="7"/>
    </row>
    <row r="518" spans="1:12" s="9" customFormat="1" ht="18.75" x14ac:dyDescent="0.3">
      <c r="A518" s="19"/>
      <c r="B518" s="17"/>
      <c r="C518" s="17"/>
      <c r="D518" s="17" t="e">
        <f t="shared" si="14"/>
        <v>#REF!</v>
      </c>
      <c r="E518" s="18"/>
      <c r="F518" s="7"/>
      <c r="G518" s="19"/>
      <c r="H518" s="17"/>
      <c r="I518" s="17"/>
      <c r="J518" s="35">
        <f t="shared" si="15"/>
        <v>381</v>
      </c>
      <c r="K518" s="20"/>
      <c r="L518" s="7"/>
    </row>
    <row r="519" spans="1:12" s="9" customFormat="1" ht="18.75" x14ac:dyDescent="0.3">
      <c r="A519" s="19"/>
      <c r="B519" s="17"/>
      <c r="C519" s="17"/>
      <c r="D519" s="17" t="e">
        <f t="shared" ref="D519:D582" si="16">D518+B519-C519</f>
        <v>#REF!</v>
      </c>
      <c r="E519" s="18"/>
      <c r="F519" s="7"/>
      <c r="G519" s="19"/>
      <c r="H519" s="17"/>
      <c r="I519" s="17"/>
      <c r="J519" s="35">
        <f t="shared" si="15"/>
        <v>381</v>
      </c>
      <c r="K519" s="20"/>
      <c r="L519" s="7"/>
    </row>
    <row r="520" spans="1:12" s="9" customFormat="1" ht="18.75" x14ac:dyDescent="0.3">
      <c r="A520" s="19"/>
      <c r="B520" s="17"/>
      <c r="C520" s="17"/>
      <c r="D520" s="17" t="e">
        <f t="shared" si="16"/>
        <v>#REF!</v>
      </c>
      <c r="E520" s="18"/>
      <c r="F520" s="7"/>
      <c r="G520" s="19"/>
      <c r="H520" s="17"/>
      <c r="I520" s="17"/>
      <c r="J520" s="35">
        <f t="shared" ref="J520:J580" si="17">J519+H520-I520</f>
        <v>381</v>
      </c>
      <c r="K520" s="20"/>
      <c r="L520" s="7"/>
    </row>
    <row r="521" spans="1:12" s="9" customFormat="1" ht="18.75" x14ac:dyDescent="0.3">
      <c r="A521" s="19"/>
      <c r="B521" s="17"/>
      <c r="C521" s="17"/>
      <c r="D521" s="17" t="e">
        <f t="shared" si="16"/>
        <v>#REF!</v>
      </c>
      <c r="E521" s="18"/>
      <c r="F521" s="7"/>
      <c r="G521" s="19"/>
      <c r="H521" s="17"/>
      <c r="I521" s="17"/>
      <c r="J521" s="35">
        <f t="shared" si="17"/>
        <v>381</v>
      </c>
      <c r="K521" s="20"/>
      <c r="L521" s="7"/>
    </row>
    <row r="522" spans="1:12" s="9" customFormat="1" ht="18.75" x14ac:dyDescent="0.3">
      <c r="A522" s="19"/>
      <c r="B522" s="17"/>
      <c r="C522" s="17"/>
      <c r="D522" s="17" t="e">
        <f t="shared" si="16"/>
        <v>#REF!</v>
      </c>
      <c r="E522" s="18"/>
      <c r="F522" s="7"/>
      <c r="G522" s="19"/>
      <c r="H522" s="17"/>
      <c r="I522" s="17"/>
      <c r="J522" s="35">
        <f t="shared" si="17"/>
        <v>381</v>
      </c>
      <c r="K522" s="20"/>
      <c r="L522" s="7"/>
    </row>
    <row r="523" spans="1:12" s="9" customFormat="1" ht="18.75" x14ac:dyDescent="0.3">
      <c r="A523" s="19"/>
      <c r="B523" s="17"/>
      <c r="C523" s="17"/>
      <c r="D523" s="17" t="e">
        <f t="shared" si="16"/>
        <v>#REF!</v>
      </c>
      <c r="E523" s="18"/>
      <c r="F523" s="7"/>
      <c r="G523" s="19"/>
      <c r="H523" s="17"/>
      <c r="I523" s="17"/>
      <c r="J523" s="35">
        <f t="shared" si="17"/>
        <v>381</v>
      </c>
      <c r="K523" s="20"/>
      <c r="L523" s="7"/>
    </row>
    <row r="524" spans="1:12" s="9" customFormat="1" ht="18.75" x14ac:dyDescent="0.3">
      <c r="A524" s="19"/>
      <c r="B524" s="17"/>
      <c r="C524" s="17"/>
      <c r="D524" s="17" t="e">
        <f t="shared" si="16"/>
        <v>#REF!</v>
      </c>
      <c r="E524" s="18"/>
      <c r="F524" s="7"/>
      <c r="G524" s="19"/>
      <c r="H524" s="17"/>
      <c r="I524" s="17"/>
      <c r="J524" s="35">
        <f t="shared" si="17"/>
        <v>381</v>
      </c>
      <c r="K524" s="20"/>
      <c r="L524" s="7"/>
    </row>
    <row r="525" spans="1:12" s="9" customFormat="1" ht="18.75" x14ac:dyDescent="0.3">
      <c r="A525" s="19"/>
      <c r="B525" s="17"/>
      <c r="C525" s="17"/>
      <c r="D525" s="17" t="e">
        <f t="shared" si="16"/>
        <v>#REF!</v>
      </c>
      <c r="E525" s="18"/>
      <c r="F525" s="7"/>
      <c r="G525" s="19"/>
      <c r="H525" s="17"/>
      <c r="I525" s="17"/>
      <c r="J525" s="35">
        <f t="shared" si="17"/>
        <v>381</v>
      </c>
      <c r="K525" s="20"/>
      <c r="L525" s="7"/>
    </row>
    <row r="526" spans="1:12" s="9" customFormat="1" ht="18.75" x14ac:dyDescent="0.3">
      <c r="A526" s="19"/>
      <c r="B526" s="17"/>
      <c r="C526" s="17"/>
      <c r="D526" s="17" t="e">
        <f t="shared" si="16"/>
        <v>#REF!</v>
      </c>
      <c r="E526" s="18"/>
      <c r="F526" s="7"/>
      <c r="G526" s="19"/>
      <c r="H526" s="17"/>
      <c r="I526" s="17"/>
      <c r="J526" s="35">
        <f t="shared" si="17"/>
        <v>381</v>
      </c>
      <c r="K526" s="20"/>
      <c r="L526" s="7"/>
    </row>
    <row r="527" spans="1:12" s="9" customFormat="1" ht="18.75" x14ac:dyDescent="0.3">
      <c r="A527" s="19"/>
      <c r="B527" s="17"/>
      <c r="C527" s="17"/>
      <c r="D527" s="17" t="e">
        <f t="shared" si="16"/>
        <v>#REF!</v>
      </c>
      <c r="E527" s="18"/>
      <c r="F527" s="7"/>
      <c r="G527" s="19"/>
      <c r="H527" s="17"/>
      <c r="I527" s="17"/>
      <c r="J527" s="35">
        <f t="shared" si="17"/>
        <v>381</v>
      </c>
      <c r="K527" s="20"/>
      <c r="L527" s="7"/>
    </row>
    <row r="528" spans="1:12" s="9" customFormat="1" ht="18.75" x14ac:dyDescent="0.3">
      <c r="A528" s="19"/>
      <c r="B528" s="17"/>
      <c r="C528" s="17"/>
      <c r="D528" s="17" t="e">
        <f t="shared" si="16"/>
        <v>#REF!</v>
      </c>
      <c r="E528" s="18"/>
      <c r="F528" s="7"/>
      <c r="G528" s="19"/>
      <c r="H528" s="17"/>
      <c r="I528" s="17"/>
      <c r="J528" s="35">
        <f t="shared" si="17"/>
        <v>381</v>
      </c>
      <c r="K528" s="20"/>
      <c r="L528" s="7"/>
    </row>
    <row r="529" spans="1:12" s="9" customFormat="1" ht="18.75" x14ac:dyDescent="0.3">
      <c r="A529" s="19"/>
      <c r="B529" s="17"/>
      <c r="C529" s="17"/>
      <c r="D529" s="17" t="e">
        <f t="shared" si="16"/>
        <v>#REF!</v>
      </c>
      <c r="E529" s="18"/>
      <c r="F529" s="7"/>
      <c r="G529" s="19"/>
      <c r="H529" s="17"/>
      <c r="I529" s="17"/>
      <c r="J529" s="35">
        <f t="shared" si="17"/>
        <v>381</v>
      </c>
      <c r="K529" s="20"/>
      <c r="L529" s="7"/>
    </row>
    <row r="530" spans="1:12" s="9" customFormat="1" ht="18.75" x14ac:dyDescent="0.3">
      <c r="A530" s="19"/>
      <c r="B530" s="17"/>
      <c r="C530" s="17"/>
      <c r="D530" s="17" t="e">
        <f t="shared" si="16"/>
        <v>#REF!</v>
      </c>
      <c r="E530" s="18"/>
      <c r="F530" s="7"/>
      <c r="G530" s="19"/>
      <c r="H530" s="17"/>
      <c r="I530" s="17"/>
      <c r="J530" s="35">
        <f t="shared" si="17"/>
        <v>381</v>
      </c>
      <c r="K530" s="20"/>
      <c r="L530" s="7"/>
    </row>
    <row r="531" spans="1:12" s="9" customFormat="1" ht="18.75" x14ac:dyDescent="0.3">
      <c r="A531" s="19"/>
      <c r="B531" s="17"/>
      <c r="C531" s="17"/>
      <c r="D531" s="17" t="e">
        <f t="shared" si="16"/>
        <v>#REF!</v>
      </c>
      <c r="E531" s="18"/>
      <c r="F531" s="7"/>
      <c r="G531" s="19"/>
      <c r="H531" s="17"/>
      <c r="I531" s="17"/>
      <c r="J531" s="35">
        <f t="shared" si="17"/>
        <v>381</v>
      </c>
      <c r="K531" s="20"/>
      <c r="L531" s="7"/>
    </row>
    <row r="532" spans="1:12" s="9" customFormat="1" ht="18.75" x14ac:dyDescent="0.3">
      <c r="A532" s="19"/>
      <c r="B532" s="17"/>
      <c r="C532" s="17"/>
      <c r="D532" s="17" t="e">
        <f t="shared" si="16"/>
        <v>#REF!</v>
      </c>
      <c r="E532" s="18"/>
      <c r="F532" s="7"/>
      <c r="G532" s="19"/>
      <c r="H532" s="17"/>
      <c r="I532" s="17"/>
      <c r="J532" s="35">
        <f t="shared" si="17"/>
        <v>381</v>
      </c>
      <c r="K532" s="20"/>
      <c r="L532" s="7"/>
    </row>
    <row r="533" spans="1:12" s="9" customFormat="1" ht="18.75" x14ac:dyDescent="0.3">
      <c r="A533" s="19"/>
      <c r="B533" s="17"/>
      <c r="C533" s="17"/>
      <c r="D533" s="17" t="e">
        <f t="shared" si="16"/>
        <v>#REF!</v>
      </c>
      <c r="E533" s="18"/>
      <c r="F533" s="7"/>
      <c r="G533" s="19"/>
      <c r="H533" s="17"/>
      <c r="I533" s="17"/>
      <c r="J533" s="35">
        <f t="shared" si="17"/>
        <v>381</v>
      </c>
      <c r="K533" s="20"/>
      <c r="L533" s="7"/>
    </row>
    <row r="534" spans="1:12" s="9" customFormat="1" ht="18.75" x14ac:dyDescent="0.3">
      <c r="A534" s="19"/>
      <c r="B534" s="17"/>
      <c r="C534" s="17"/>
      <c r="D534" s="17" t="e">
        <f t="shared" si="16"/>
        <v>#REF!</v>
      </c>
      <c r="E534" s="18"/>
      <c r="F534" s="7"/>
      <c r="G534" s="19"/>
      <c r="H534" s="17"/>
      <c r="I534" s="17"/>
      <c r="J534" s="35">
        <f t="shared" si="17"/>
        <v>381</v>
      </c>
      <c r="K534" s="20"/>
      <c r="L534" s="7"/>
    </row>
    <row r="535" spans="1:12" s="9" customFormat="1" ht="18.75" x14ac:dyDescent="0.3">
      <c r="A535" s="19"/>
      <c r="B535" s="17"/>
      <c r="C535" s="17"/>
      <c r="D535" s="17" t="e">
        <f t="shared" si="16"/>
        <v>#REF!</v>
      </c>
      <c r="E535" s="18"/>
      <c r="F535" s="7"/>
      <c r="G535" s="19"/>
      <c r="H535" s="17"/>
      <c r="I535" s="17"/>
      <c r="J535" s="35">
        <f t="shared" si="17"/>
        <v>381</v>
      </c>
      <c r="K535" s="20"/>
      <c r="L535" s="7"/>
    </row>
    <row r="536" spans="1:12" s="9" customFormat="1" ht="18.75" x14ac:dyDescent="0.3">
      <c r="A536" s="19"/>
      <c r="B536" s="17"/>
      <c r="C536" s="17"/>
      <c r="D536" s="17" t="e">
        <f t="shared" si="16"/>
        <v>#REF!</v>
      </c>
      <c r="E536" s="18"/>
      <c r="F536" s="7"/>
      <c r="G536" s="19"/>
      <c r="H536" s="17"/>
      <c r="I536" s="17"/>
      <c r="J536" s="35">
        <f t="shared" si="17"/>
        <v>381</v>
      </c>
      <c r="K536" s="20"/>
      <c r="L536" s="7"/>
    </row>
    <row r="537" spans="1:12" s="9" customFormat="1" ht="18.75" x14ac:dyDescent="0.3">
      <c r="A537" s="19"/>
      <c r="B537" s="17"/>
      <c r="C537" s="17"/>
      <c r="D537" s="17" t="e">
        <f t="shared" si="16"/>
        <v>#REF!</v>
      </c>
      <c r="E537" s="18"/>
      <c r="F537" s="7"/>
      <c r="G537" s="19"/>
      <c r="H537" s="17"/>
      <c r="I537" s="17"/>
      <c r="J537" s="35">
        <f t="shared" si="17"/>
        <v>381</v>
      </c>
      <c r="K537" s="20"/>
      <c r="L537" s="7"/>
    </row>
    <row r="538" spans="1:12" s="9" customFormat="1" ht="18.75" x14ac:dyDescent="0.3">
      <c r="A538" s="19"/>
      <c r="B538" s="17"/>
      <c r="C538" s="17"/>
      <c r="D538" s="17" t="e">
        <f t="shared" si="16"/>
        <v>#REF!</v>
      </c>
      <c r="E538" s="18"/>
      <c r="F538" s="7"/>
      <c r="G538" s="19"/>
      <c r="H538" s="17"/>
      <c r="I538" s="17"/>
      <c r="J538" s="35">
        <f t="shared" si="17"/>
        <v>381</v>
      </c>
      <c r="K538" s="20"/>
      <c r="L538" s="7"/>
    </row>
    <row r="539" spans="1:12" s="9" customFormat="1" ht="18.75" x14ac:dyDescent="0.3">
      <c r="A539" s="19"/>
      <c r="B539" s="17"/>
      <c r="C539" s="17"/>
      <c r="D539" s="17" t="e">
        <f t="shared" si="16"/>
        <v>#REF!</v>
      </c>
      <c r="E539" s="18"/>
      <c r="F539" s="7"/>
      <c r="G539" s="19"/>
      <c r="H539" s="17"/>
      <c r="I539" s="17"/>
      <c r="J539" s="35">
        <f t="shared" si="17"/>
        <v>381</v>
      </c>
      <c r="K539" s="20"/>
      <c r="L539" s="7"/>
    </row>
    <row r="540" spans="1:12" s="9" customFormat="1" ht="18.75" x14ac:dyDescent="0.3">
      <c r="A540" s="19"/>
      <c r="B540" s="17"/>
      <c r="C540" s="17"/>
      <c r="D540" s="17" t="e">
        <f t="shared" si="16"/>
        <v>#REF!</v>
      </c>
      <c r="E540" s="18"/>
      <c r="F540" s="7"/>
      <c r="G540" s="19"/>
      <c r="H540" s="17"/>
      <c r="I540" s="17"/>
      <c r="J540" s="35">
        <f t="shared" si="17"/>
        <v>381</v>
      </c>
      <c r="K540" s="20"/>
      <c r="L540" s="7"/>
    </row>
    <row r="541" spans="1:12" s="9" customFormat="1" ht="18.75" x14ac:dyDescent="0.3">
      <c r="A541" s="19"/>
      <c r="B541" s="17"/>
      <c r="C541" s="17"/>
      <c r="D541" s="17" t="e">
        <f t="shared" si="16"/>
        <v>#REF!</v>
      </c>
      <c r="E541" s="18"/>
      <c r="F541" s="7"/>
      <c r="G541" s="19"/>
      <c r="H541" s="17"/>
      <c r="I541" s="17"/>
      <c r="J541" s="35">
        <f t="shared" si="17"/>
        <v>381</v>
      </c>
      <c r="K541" s="20"/>
      <c r="L541" s="7"/>
    </row>
    <row r="542" spans="1:12" s="9" customFormat="1" ht="18.75" x14ac:dyDescent="0.3">
      <c r="A542" s="19"/>
      <c r="B542" s="17"/>
      <c r="C542" s="17"/>
      <c r="D542" s="17" t="e">
        <f t="shared" si="16"/>
        <v>#REF!</v>
      </c>
      <c r="E542" s="18"/>
      <c r="F542" s="7"/>
      <c r="G542" s="19"/>
      <c r="H542" s="17"/>
      <c r="I542" s="17"/>
      <c r="J542" s="35">
        <f t="shared" si="17"/>
        <v>381</v>
      </c>
      <c r="K542" s="20"/>
      <c r="L542" s="7"/>
    </row>
    <row r="543" spans="1:12" s="9" customFormat="1" ht="18.75" x14ac:dyDescent="0.3">
      <c r="A543" s="19"/>
      <c r="B543" s="17"/>
      <c r="C543" s="17"/>
      <c r="D543" s="17" t="e">
        <f t="shared" si="16"/>
        <v>#REF!</v>
      </c>
      <c r="E543" s="18"/>
      <c r="F543" s="7"/>
      <c r="G543" s="19"/>
      <c r="H543" s="17"/>
      <c r="I543" s="17"/>
      <c r="J543" s="35">
        <f t="shared" si="17"/>
        <v>381</v>
      </c>
      <c r="K543" s="20"/>
      <c r="L543" s="7"/>
    </row>
    <row r="544" spans="1:12" s="9" customFormat="1" ht="18.75" x14ac:dyDescent="0.3">
      <c r="A544" s="19"/>
      <c r="B544" s="17"/>
      <c r="C544" s="17"/>
      <c r="D544" s="17" t="e">
        <f t="shared" si="16"/>
        <v>#REF!</v>
      </c>
      <c r="E544" s="18"/>
      <c r="F544" s="7"/>
      <c r="G544" s="19"/>
      <c r="H544" s="17"/>
      <c r="I544" s="17"/>
      <c r="J544" s="35">
        <f t="shared" si="17"/>
        <v>381</v>
      </c>
      <c r="K544" s="20"/>
      <c r="L544" s="7"/>
    </row>
    <row r="545" spans="1:12" s="9" customFormat="1" ht="18.75" x14ac:dyDescent="0.3">
      <c r="A545" s="19"/>
      <c r="B545" s="17"/>
      <c r="C545" s="17"/>
      <c r="D545" s="17" t="e">
        <f t="shared" si="16"/>
        <v>#REF!</v>
      </c>
      <c r="E545" s="18"/>
      <c r="F545" s="7"/>
      <c r="G545" s="19"/>
      <c r="H545" s="17"/>
      <c r="I545" s="17"/>
      <c r="J545" s="35">
        <f t="shared" si="17"/>
        <v>381</v>
      </c>
      <c r="K545" s="20"/>
      <c r="L545" s="7"/>
    </row>
    <row r="546" spans="1:12" s="9" customFormat="1" ht="18.75" x14ac:dyDescent="0.3">
      <c r="A546" s="19"/>
      <c r="B546" s="17"/>
      <c r="C546" s="17"/>
      <c r="D546" s="17" t="e">
        <f t="shared" si="16"/>
        <v>#REF!</v>
      </c>
      <c r="E546" s="18"/>
      <c r="F546" s="7"/>
      <c r="G546" s="19"/>
      <c r="H546" s="17"/>
      <c r="I546" s="17"/>
      <c r="J546" s="35">
        <f t="shared" si="17"/>
        <v>381</v>
      </c>
      <c r="K546" s="20"/>
      <c r="L546" s="7"/>
    </row>
    <row r="547" spans="1:12" s="9" customFormat="1" ht="18.75" x14ac:dyDescent="0.3">
      <c r="A547" s="19"/>
      <c r="B547" s="17"/>
      <c r="C547" s="17"/>
      <c r="D547" s="17" t="e">
        <f t="shared" si="16"/>
        <v>#REF!</v>
      </c>
      <c r="E547" s="18"/>
      <c r="F547" s="7"/>
      <c r="G547" s="19"/>
      <c r="H547" s="17"/>
      <c r="I547" s="17"/>
      <c r="J547" s="35">
        <f t="shared" si="17"/>
        <v>381</v>
      </c>
      <c r="K547" s="20"/>
      <c r="L547" s="7"/>
    </row>
    <row r="548" spans="1:12" s="9" customFormat="1" ht="18.75" x14ac:dyDescent="0.3">
      <c r="A548" s="19"/>
      <c r="B548" s="17"/>
      <c r="C548" s="17"/>
      <c r="D548" s="17" t="e">
        <f t="shared" si="16"/>
        <v>#REF!</v>
      </c>
      <c r="E548" s="18"/>
      <c r="F548" s="7"/>
      <c r="G548" s="19"/>
      <c r="H548" s="17"/>
      <c r="I548" s="17"/>
      <c r="J548" s="35">
        <f t="shared" si="17"/>
        <v>381</v>
      </c>
      <c r="K548" s="20"/>
      <c r="L548" s="7"/>
    </row>
    <row r="549" spans="1:12" s="9" customFormat="1" ht="18.75" x14ac:dyDescent="0.3">
      <c r="A549" s="19"/>
      <c r="B549" s="17"/>
      <c r="C549" s="17"/>
      <c r="D549" s="17" t="e">
        <f t="shared" si="16"/>
        <v>#REF!</v>
      </c>
      <c r="E549" s="18"/>
      <c r="F549" s="7"/>
      <c r="G549" s="19"/>
      <c r="H549" s="17"/>
      <c r="I549" s="17"/>
      <c r="J549" s="35">
        <f t="shared" si="17"/>
        <v>381</v>
      </c>
      <c r="K549" s="20"/>
      <c r="L549" s="7"/>
    </row>
    <row r="550" spans="1:12" s="9" customFormat="1" ht="18.75" x14ac:dyDescent="0.3">
      <c r="A550" s="19"/>
      <c r="B550" s="17"/>
      <c r="C550" s="17"/>
      <c r="D550" s="17" t="e">
        <f t="shared" si="16"/>
        <v>#REF!</v>
      </c>
      <c r="E550" s="18"/>
      <c r="F550" s="7"/>
      <c r="G550" s="19"/>
      <c r="H550" s="17"/>
      <c r="I550" s="17"/>
      <c r="J550" s="35">
        <f t="shared" si="17"/>
        <v>381</v>
      </c>
      <c r="K550" s="20"/>
      <c r="L550" s="7"/>
    </row>
    <row r="551" spans="1:12" s="9" customFormat="1" ht="18.75" x14ac:dyDescent="0.3">
      <c r="A551" s="19"/>
      <c r="B551" s="17"/>
      <c r="C551" s="17"/>
      <c r="D551" s="17" t="e">
        <f t="shared" si="16"/>
        <v>#REF!</v>
      </c>
      <c r="E551" s="18"/>
      <c r="F551" s="7"/>
      <c r="G551" s="19"/>
      <c r="H551" s="17"/>
      <c r="I551" s="17"/>
      <c r="J551" s="35">
        <f t="shared" si="17"/>
        <v>381</v>
      </c>
      <c r="K551" s="20"/>
      <c r="L551" s="7"/>
    </row>
    <row r="552" spans="1:12" s="9" customFormat="1" ht="18.75" x14ac:dyDescent="0.3">
      <c r="A552" s="19"/>
      <c r="B552" s="17"/>
      <c r="C552" s="17"/>
      <c r="D552" s="17" t="e">
        <f t="shared" si="16"/>
        <v>#REF!</v>
      </c>
      <c r="E552" s="18"/>
      <c r="F552" s="7"/>
      <c r="G552" s="19"/>
      <c r="H552" s="17"/>
      <c r="I552" s="17"/>
      <c r="J552" s="35">
        <f t="shared" si="17"/>
        <v>381</v>
      </c>
      <c r="K552" s="20"/>
      <c r="L552" s="7"/>
    </row>
    <row r="553" spans="1:12" s="9" customFormat="1" ht="18.75" x14ac:dyDescent="0.3">
      <c r="A553" s="19"/>
      <c r="B553" s="17"/>
      <c r="C553" s="17"/>
      <c r="D553" s="17" t="e">
        <f t="shared" si="16"/>
        <v>#REF!</v>
      </c>
      <c r="E553" s="18"/>
      <c r="F553" s="7"/>
      <c r="G553" s="19"/>
      <c r="H553" s="17"/>
      <c r="I553" s="17"/>
      <c r="J553" s="35">
        <f t="shared" si="17"/>
        <v>381</v>
      </c>
      <c r="K553" s="20"/>
      <c r="L553" s="7"/>
    </row>
    <row r="554" spans="1:12" s="9" customFormat="1" ht="18.75" x14ac:dyDescent="0.3">
      <c r="A554" s="19"/>
      <c r="B554" s="17"/>
      <c r="C554" s="17"/>
      <c r="D554" s="17" t="e">
        <f t="shared" si="16"/>
        <v>#REF!</v>
      </c>
      <c r="E554" s="18"/>
      <c r="F554" s="7"/>
      <c r="G554" s="19"/>
      <c r="H554" s="17"/>
      <c r="I554" s="17"/>
      <c r="J554" s="35">
        <f t="shared" si="17"/>
        <v>381</v>
      </c>
      <c r="K554" s="20"/>
      <c r="L554" s="7"/>
    </row>
    <row r="555" spans="1:12" s="9" customFormat="1" ht="18.75" x14ac:dyDescent="0.3">
      <c r="A555" s="19"/>
      <c r="B555" s="17"/>
      <c r="C555" s="17"/>
      <c r="D555" s="17" t="e">
        <f t="shared" si="16"/>
        <v>#REF!</v>
      </c>
      <c r="E555" s="18"/>
      <c r="F555" s="7"/>
      <c r="G555" s="19"/>
      <c r="H555" s="17"/>
      <c r="I555" s="17"/>
      <c r="J555" s="35">
        <f t="shared" si="17"/>
        <v>381</v>
      </c>
      <c r="K555" s="20"/>
      <c r="L555" s="7"/>
    </row>
    <row r="556" spans="1:12" s="9" customFormat="1" ht="18.75" x14ac:dyDescent="0.3">
      <c r="A556" s="19"/>
      <c r="B556" s="17"/>
      <c r="C556" s="17"/>
      <c r="D556" s="17" t="e">
        <f t="shared" si="16"/>
        <v>#REF!</v>
      </c>
      <c r="E556" s="18"/>
      <c r="F556" s="7"/>
      <c r="G556" s="19"/>
      <c r="H556" s="17"/>
      <c r="I556" s="17"/>
      <c r="J556" s="35">
        <f t="shared" si="17"/>
        <v>381</v>
      </c>
      <c r="K556" s="20"/>
      <c r="L556" s="7"/>
    </row>
    <row r="557" spans="1:12" s="9" customFormat="1" ht="18.75" x14ac:dyDescent="0.3">
      <c r="A557" s="19"/>
      <c r="B557" s="17"/>
      <c r="C557" s="17"/>
      <c r="D557" s="17" t="e">
        <f t="shared" si="16"/>
        <v>#REF!</v>
      </c>
      <c r="E557" s="18"/>
      <c r="F557" s="7"/>
      <c r="G557" s="19"/>
      <c r="H557" s="17"/>
      <c r="I557" s="17"/>
      <c r="J557" s="35">
        <f t="shared" si="17"/>
        <v>381</v>
      </c>
      <c r="K557" s="20"/>
      <c r="L557" s="7"/>
    </row>
    <row r="558" spans="1:12" s="9" customFormat="1" ht="18.75" x14ac:dyDescent="0.3">
      <c r="A558" s="19"/>
      <c r="B558" s="17"/>
      <c r="C558" s="17"/>
      <c r="D558" s="17" t="e">
        <f t="shared" si="16"/>
        <v>#REF!</v>
      </c>
      <c r="E558" s="18"/>
      <c r="F558" s="7"/>
      <c r="G558" s="19"/>
      <c r="H558" s="17"/>
      <c r="I558" s="17"/>
      <c r="J558" s="35">
        <f t="shared" si="17"/>
        <v>381</v>
      </c>
      <c r="K558" s="20"/>
      <c r="L558" s="7"/>
    </row>
    <row r="559" spans="1:12" s="9" customFormat="1" ht="18.75" x14ac:dyDescent="0.3">
      <c r="A559" s="19"/>
      <c r="B559" s="17"/>
      <c r="C559" s="17"/>
      <c r="D559" s="17" t="e">
        <f t="shared" si="16"/>
        <v>#REF!</v>
      </c>
      <c r="E559" s="18"/>
      <c r="F559" s="7"/>
      <c r="G559" s="19"/>
      <c r="H559" s="17"/>
      <c r="I559" s="17"/>
      <c r="J559" s="35">
        <f t="shared" si="17"/>
        <v>381</v>
      </c>
      <c r="K559" s="20"/>
      <c r="L559" s="7"/>
    </row>
    <row r="560" spans="1:12" s="9" customFormat="1" ht="18.75" x14ac:dyDescent="0.3">
      <c r="A560" s="19"/>
      <c r="B560" s="17"/>
      <c r="C560" s="17"/>
      <c r="D560" s="17" t="e">
        <f t="shared" si="16"/>
        <v>#REF!</v>
      </c>
      <c r="E560" s="18"/>
      <c r="F560" s="7"/>
      <c r="G560" s="19"/>
      <c r="H560" s="17"/>
      <c r="I560" s="17"/>
      <c r="J560" s="35">
        <f t="shared" si="17"/>
        <v>381</v>
      </c>
      <c r="K560" s="20"/>
      <c r="L560" s="7"/>
    </row>
    <row r="561" spans="1:12" s="9" customFormat="1" ht="18.75" x14ac:dyDescent="0.3">
      <c r="A561" s="19"/>
      <c r="B561" s="17"/>
      <c r="C561" s="17"/>
      <c r="D561" s="17" t="e">
        <f t="shared" si="16"/>
        <v>#REF!</v>
      </c>
      <c r="E561" s="18"/>
      <c r="F561" s="7"/>
      <c r="G561" s="19"/>
      <c r="H561" s="17"/>
      <c r="I561" s="17"/>
      <c r="J561" s="35">
        <f t="shared" si="17"/>
        <v>381</v>
      </c>
      <c r="K561" s="20"/>
      <c r="L561" s="7"/>
    </row>
    <row r="562" spans="1:12" s="9" customFormat="1" ht="18.75" x14ac:dyDescent="0.3">
      <c r="A562" s="19"/>
      <c r="B562" s="17"/>
      <c r="C562" s="17"/>
      <c r="D562" s="17" t="e">
        <f t="shared" si="16"/>
        <v>#REF!</v>
      </c>
      <c r="E562" s="18"/>
      <c r="F562" s="7"/>
      <c r="G562" s="19"/>
      <c r="H562" s="17"/>
      <c r="I562" s="17"/>
      <c r="J562" s="35">
        <f t="shared" si="17"/>
        <v>381</v>
      </c>
      <c r="K562" s="20"/>
      <c r="L562" s="7"/>
    </row>
    <row r="563" spans="1:12" s="9" customFormat="1" ht="18.75" x14ac:dyDescent="0.3">
      <c r="A563" s="19"/>
      <c r="B563" s="17"/>
      <c r="C563" s="17"/>
      <c r="D563" s="17" t="e">
        <f t="shared" si="16"/>
        <v>#REF!</v>
      </c>
      <c r="E563" s="18"/>
      <c r="F563" s="7"/>
      <c r="G563" s="19"/>
      <c r="H563" s="17"/>
      <c r="I563" s="17"/>
      <c r="J563" s="35">
        <f t="shared" si="17"/>
        <v>381</v>
      </c>
      <c r="K563" s="20"/>
      <c r="L563" s="7"/>
    </row>
    <row r="564" spans="1:12" s="9" customFormat="1" ht="18.75" x14ac:dyDescent="0.3">
      <c r="A564" s="19"/>
      <c r="B564" s="17"/>
      <c r="C564" s="17"/>
      <c r="D564" s="17" t="e">
        <f t="shared" si="16"/>
        <v>#REF!</v>
      </c>
      <c r="E564" s="18"/>
      <c r="F564" s="7"/>
      <c r="G564" s="19"/>
      <c r="H564" s="17"/>
      <c r="I564" s="17"/>
      <c r="J564" s="35">
        <f t="shared" si="17"/>
        <v>381</v>
      </c>
      <c r="K564" s="20"/>
      <c r="L564" s="7"/>
    </row>
    <row r="565" spans="1:12" s="9" customFormat="1" ht="18.75" x14ac:dyDescent="0.3">
      <c r="A565" s="19"/>
      <c r="B565" s="17"/>
      <c r="C565" s="17"/>
      <c r="D565" s="17" t="e">
        <f t="shared" si="16"/>
        <v>#REF!</v>
      </c>
      <c r="E565" s="18"/>
      <c r="F565" s="7"/>
      <c r="G565" s="19"/>
      <c r="H565" s="17"/>
      <c r="I565" s="17"/>
      <c r="J565" s="35">
        <f t="shared" si="17"/>
        <v>381</v>
      </c>
      <c r="K565" s="20"/>
      <c r="L565" s="7"/>
    </row>
    <row r="566" spans="1:12" s="9" customFormat="1" ht="18.75" x14ac:dyDescent="0.3">
      <c r="A566" s="19"/>
      <c r="B566" s="17"/>
      <c r="C566" s="17"/>
      <c r="D566" s="17" t="e">
        <f t="shared" si="16"/>
        <v>#REF!</v>
      </c>
      <c r="E566" s="18"/>
      <c r="F566" s="7"/>
      <c r="G566" s="19"/>
      <c r="H566" s="17"/>
      <c r="I566" s="17"/>
      <c r="J566" s="35">
        <f t="shared" si="17"/>
        <v>381</v>
      </c>
      <c r="K566" s="20"/>
      <c r="L566" s="7"/>
    </row>
    <row r="567" spans="1:12" s="9" customFormat="1" ht="18.75" x14ac:dyDescent="0.3">
      <c r="A567" s="19"/>
      <c r="B567" s="17"/>
      <c r="C567" s="17"/>
      <c r="D567" s="17" t="e">
        <f t="shared" si="16"/>
        <v>#REF!</v>
      </c>
      <c r="E567" s="18"/>
      <c r="F567" s="7"/>
      <c r="G567" s="19"/>
      <c r="H567" s="17"/>
      <c r="I567" s="17"/>
      <c r="J567" s="35">
        <f t="shared" si="17"/>
        <v>381</v>
      </c>
      <c r="K567" s="20"/>
      <c r="L567" s="7"/>
    </row>
    <row r="568" spans="1:12" s="9" customFormat="1" ht="18.75" x14ac:dyDescent="0.3">
      <c r="A568" s="19"/>
      <c r="B568" s="17"/>
      <c r="C568" s="17"/>
      <c r="D568" s="17" t="e">
        <f t="shared" si="16"/>
        <v>#REF!</v>
      </c>
      <c r="E568" s="18"/>
      <c r="F568" s="7"/>
      <c r="G568" s="19"/>
      <c r="H568" s="17"/>
      <c r="I568" s="17"/>
      <c r="J568" s="35">
        <f t="shared" si="17"/>
        <v>381</v>
      </c>
      <c r="K568" s="20"/>
      <c r="L568" s="7"/>
    </row>
    <row r="569" spans="1:12" s="9" customFormat="1" ht="18.75" x14ac:dyDescent="0.3">
      <c r="A569" s="19"/>
      <c r="B569" s="17"/>
      <c r="C569" s="17"/>
      <c r="D569" s="17" t="e">
        <f t="shared" si="16"/>
        <v>#REF!</v>
      </c>
      <c r="E569" s="18"/>
      <c r="F569" s="7"/>
      <c r="G569" s="19"/>
      <c r="H569" s="17"/>
      <c r="I569" s="17"/>
      <c r="J569" s="35">
        <f t="shared" si="17"/>
        <v>381</v>
      </c>
      <c r="K569" s="20"/>
      <c r="L569" s="7"/>
    </row>
    <row r="570" spans="1:12" s="9" customFormat="1" ht="18.75" x14ac:dyDescent="0.3">
      <c r="A570" s="19"/>
      <c r="B570" s="17"/>
      <c r="C570" s="17"/>
      <c r="D570" s="17" t="e">
        <f t="shared" si="16"/>
        <v>#REF!</v>
      </c>
      <c r="E570" s="18"/>
      <c r="F570" s="7"/>
      <c r="G570" s="19"/>
      <c r="H570" s="17"/>
      <c r="I570" s="17"/>
      <c r="J570" s="35">
        <f t="shared" si="17"/>
        <v>381</v>
      </c>
      <c r="K570" s="20"/>
      <c r="L570" s="7"/>
    </row>
    <row r="571" spans="1:12" s="9" customFormat="1" ht="18.75" x14ac:dyDescent="0.3">
      <c r="A571" s="19"/>
      <c r="B571" s="17"/>
      <c r="C571" s="17"/>
      <c r="D571" s="17" t="e">
        <f t="shared" si="16"/>
        <v>#REF!</v>
      </c>
      <c r="E571" s="18"/>
      <c r="F571" s="7"/>
      <c r="G571" s="19"/>
      <c r="H571" s="17"/>
      <c r="I571" s="17"/>
      <c r="J571" s="35">
        <f t="shared" si="17"/>
        <v>381</v>
      </c>
      <c r="K571" s="20"/>
      <c r="L571" s="7"/>
    </row>
    <row r="572" spans="1:12" s="9" customFormat="1" ht="18.75" x14ac:dyDescent="0.3">
      <c r="A572" s="19"/>
      <c r="B572" s="17"/>
      <c r="C572" s="17"/>
      <c r="D572" s="17" t="e">
        <f t="shared" si="16"/>
        <v>#REF!</v>
      </c>
      <c r="E572" s="18"/>
      <c r="F572" s="7"/>
      <c r="G572" s="19"/>
      <c r="H572" s="17"/>
      <c r="I572" s="17"/>
      <c r="J572" s="35">
        <f t="shared" si="17"/>
        <v>381</v>
      </c>
      <c r="K572" s="20"/>
      <c r="L572" s="7"/>
    </row>
    <row r="573" spans="1:12" s="9" customFormat="1" ht="18.75" x14ac:dyDescent="0.3">
      <c r="A573" s="19"/>
      <c r="B573" s="17"/>
      <c r="C573" s="17"/>
      <c r="D573" s="17" t="e">
        <f t="shared" si="16"/>
        <v>#REF!</v>
      </c>
      <c r="E573" s="18"/>
      <c r="F573" s="7"/>
      <c r="G573" s="19"/>
      <c r="H573" s="17"/>
      <c r="I573" s="17"/>
      <c r="J573" s="35">
        <f t="shared" si="17"/>
        <v>381</v>
      </c>
      <c r="K573" s="20"/>
      <c r="L573" s="7"/>
    </row>
    <row r="574" spans="1:12" s="9" customFormat="1" ht="18.75" x14ac:dyDescent="0.3">
      <c r="A574" s="19"/>
      <c r="B574" s="17"/>
      <c r="C574" s="17"/>
      <c r="D574" s="17" t="e">
        <f t="shared" si="16"/>
        <v>#REF!</v>
      </c>
      <c r="E574" s="18"/>
      <c r="F574" s="7"/>
      <c r="G574" s="19"/>
      <c r="H574" s="116"/>
      <c r="I574" s="116"/>
      <c r="J574" s="35">
        <f t="shared" si="17"/>
        <v>381</v>
      </c>
      <c r="K574" s="21"/>
      <c r="L574" s="7"/>
    </row>
    <row r="575" spans="1:12" s="9" customFormat="1" ht="18.75" x14ac:dyDescent="0.3">
      <c r="A575" s="19"/>
      <c r="B575" s="17"/>
      <c r="C575" s="17"/>
      <c r="D575" s="17" t="e">
        <f t="shared" si="16"/>
        <v>#REF!</v>
      </c>
      <c r="E575" s="18"/>
      <c r="F575" s="7"/>
      <c r="G575" s="22"/>
      <c r="H575" s="116"/>
      <c r="I575" s="116"/>
      <c r="J575" s="35">
        <f t="shared" si="17"/>
        <v>381</v>
      </c>
      <c r="K575" s="21"/>
      <c r="L575" s="7"/>
    </row>
    <row r="576" spans="1:12" s="9" customFormat="1" ht="18.75" x14ac:dyDescent="0.3">
      <c r="A576" s="19"/>
      <c r="B576" s="17"/>
      <c r="C576" s="17"/>
      <c r="D576" s="17" t="e">
        <f t="shared" si="16"/>
        <v>#REF!</v>
      </c>
      <c r="E576" s="18"/>
      <c r="F576" s="7"/>
      <c r="G576" s="22"/>
      <c r="H576" s="116"/>
      <c r="I576" s="116"/>
      <c r="J576" s="35">
        <f t="shared" si="17"/>
        <v>381</v>
      </c>
      <c r="K576" s="21"/>
      <c r="L576" s="7"/>
    </row>
    <row r="577" spans="1:12" s="9" customFormat="1" ht="18.75" x14ac:dyDescent="0.3">
      <c r="A577" s="19"/>
      <c r="B577" s="17"/>
      <c r="C577" s="17"/>
      <c r="D577" s="17" t="e">
        <f t="shared" si="16"/>
        <v>#REF!</v>
      </c>
      <c r="E577" s="18"/>
      <c r="F577" s="7"/>
      <c r="G577" s="22"/>
      <c r="H577" s="116"/>
      <c r="I577" s="116"/>
      <c r="J577" s="35">
        <f t="shared" si="17"/>
        <v>381</v>
      </c>
      <c r="K577" s="21"/>
      <c r="L577" s="7"/>
    </row>
    <row r="578" spans="1:12" s="9" customFormat="1" ht="18.75" x14ac:dyDescent="0.3">
      <c r="A578" s="19"/>
      <c r="B578" s="17"/>
      <c r="C578" s="17"/>
      <c r="D578" s="17" t="e">
        <f t="shared" si="16"/>
        <v>#REF!</v>
      </c>
      <c r="E578" s="18"/>
      <c r="F578" s="7"/>
      <c r="G578" s="22"/>
      <c r="H578" s="116"/>
      <c r="I578" s="116"/>
      <c r="J578" s="35">
        <f t="shared" si="17"/>
        <v>381</v>
      </c>
      <c r="K578" s="21"/>
      <c r="L578" s="7"/>
    </row>
    <row r="579" spans="1:12" s="9" customFormat="1" ht="18.75" x14ac:dyDescent="0.3">
      <c r="A579" s="19"/>
      <c r="B579" s="17"/>
      <c r="C579" s="17"/>
      <c r="D579" s="17" t="e">
        <f t="shared" si="16"/>
        <v>#REF!</v>
      </c>
      <c r="E579" s="18"/>
      <c r="F579" s="7"/>
      <c r="G579" s="22"/>
      <c r="H579" s="116"/>
      <c r="I579" s="116"/>
      <c r="J579" s="35">
        <f t="shared" si="17"/>
        <v>381</v>
      </c>
      <c r="K579" s="21"/>
      <c r="L579" s="7"/>
    </row>
    <row r="580" spans="1:12" s="9" customFormat="1" ht="19.5" thickBot="1" x14ac:dyDescent="0.35">
      <c r="A580" s="19"/>
      <c r="B580" s="17"/>
      <c r="C580" s="17"/>
      <c r="D580" s="17" t="e">
        <f t="shared" si="16"/>
        <v>#REF!</v>
      </c>
      <c r="E580" s="18"/>
      <c r="F580" s="7"/>
      <c r="G580" s="22"/>
      <c r="H580" s="116"/>
      <c r="I580" s="116"/>
      <c r="J580" s="35">
        <f t="shared" si="17"/>
        <v>381</v>
      </c>
      <c r="K580" s="21"/>
      <c r="L580" s="7"/>
    </row>
    <row r="581" spans="1:12" s="9" customFormat="1" ht="20.25" thickTop="1" thickBot="1" x14ac:dyDescent="0.35">
      <c r="A581" s="19"/>
      <c r="B581" s="17"/>
      <c r="C581" s="17"/>
      <c r="D581" s="17" t="e">
        <f t="shared" si="16"/>
        <v>#REF!</v>
      </c>
      <c r="E581" s="18"/>
      <c r="F581" s="7"/>
      <c r="G581" s="23" t="s">
        <v>9</v>
      </c>
      <c r="H581" s="117">
        <f>SUM(H6:H580)</f>
        <v>381</v>
      </c>
      <c r="I581" s="117">
        <f>SUM(I6:I580)</f>
        <v>0</v>
      </c>
      <c r="J581" s="37">
        <f>H581-I581</f>
        <v>381</v>
      </c>
      <c r="K581" s="24"/>
      <c r="L581" s="7"/>
    </row>
    <row r="582" spans="1:12" s="9" customFormat="1" ht="19.5" thickBot="1" x14ac:dyDescent="0.35">
      <c r="A582" s="19"/>
      <c r="B582" s="17"/>
      <c r="C582" s="17"/>
      <c r="D582" s="17" t="e">
        <f t="shared" si="16"/>
        <v>#REF!</v>
      </c>
      <c r="E582" s="18"/>
      <c r="F582" s="7"/>
      <c r="G582" s="25" t="s">
        <v>7</v>
      </c>
      <c r="H582" s="118">
        <f>H581-I581</f>
        <v>381</v>
      </c>
      <c r="I582" s="213"/>
      <c r="J582" s="214"/>
      <c r="K582" s="215"/>
      <c r="L582" s="7"/>
    </row>
    <row r="583" spans="1:12" s="9" customFormat="1" ht="18.75" x14ac:dyDescent="0.3">
      <c r="A583" s="19"/>
      <c r="B583" s="17"/>
      <c r="C583" s="17"/>
      <c r="D583" s="17" t="e">
        <f t="shared" ref="D583:D646" si="18">D582+B583-C583</f>
        <v>#REF!</v>
      </c>
      <c r="E583" s="18"/>
      <c r="F583" s="7"/>
      <c r="G583" s="7"/>
      <c r="H583" s="119"/>
      <c r="I583" s="119"/>
      <c r="J583" s="27"/>
      <c r="K583" s="28"/>
      <c r="L583" s="7"/>
    </row>
    <row r="584" spans="1:12" s="9" customFormat="1" ht="18.75" x14ac:dyDescent="0.3">
      <c r="A584" s="19"/>
      <c r="B584" s="17"/>
      <c r="C584" s="17"/>
      <c r="D584" s="17" t="e">
        <f t="shared" si="18"/>
        <v>#REF!</v>
      </c>
      <c r="E584" s="18"/>
      <c r="F584" s="7"/>
      <c r="G584" s="7"/>
      <c r="H584" s="120"/>
      <c r="I584" s="120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 t="e">
        <f t="shared" si="18"/>
        <v>#REF!</v>
      </c>
      <c r="E585" s="18"/>
      <c r="F585" s="7"/>
      <c r="G585" s="7"/>
      <c r="H585" s="120"/>
      <c r="I585" s="120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 t="e">
        <f t="shared" si="18"/>
        <v>#REF!</v>
      </c>
      <c r="E586" s="18"/>
      <c r="F586" s="7"/>
      <c r="G586" s="7"/>
      <c r="H586" s="120"/>
      <c r="I586" s="120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 t="e">
        <f t="shared" si="18"/>
        <v>#REF!</v>
      </c>
      <c r="E587" s="18"/>
      <c r="F587" s="7"/>
      <c r="G587" s="7"/>
      <c r="H587" s="120"/>
      <c r="I587" s="120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 t="e">
        <f t="shared" si="18"/>
        <v>#REF!</v>
      </c>
      <c r="E588" s="18"/>
      <c r="F588" s="7"/>
      <c r="G588" s="7"/>
      <c r="H588" s="120"/>
      <c r="I588" s="120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 t="e">
        <f t="shared" si="18"/>
        <v>#REF!</v>
      </c>
      <c r="E589" s="18"/>
      <c r="F589" s="7"/>
      <c r="G589" s="7"/>
      <c r="H589" s="120"/>
      <c r="I589" s="120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 t="e">
        <f t="shared" si="18"/>
        <v>#REF!</v>
      </c>
      <c r="E590" s="18"/>
      <c r="F590" s="7"/>
      <c r="G590" s="7"/>
      <c r="H590" s="120"/>
      <c r="I590" s="120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 t="e">
        <f t="shared" si="18"/>
        <v>#REF!</v>
      </c>
      <c r="E591" s="18"/>
      <c r="F591" s="7"/>
      <c r="G591" s="7"/>
      <c r="H591" s="120"/>
      <c r="I591" s="120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 t="e">
        <f t="shared" si="18"/>
        <v>#REF!</v>
      </c>
      <c r="E592" s="18"/>
      <c r="F592" s="7"/>
      <c r="G592" s="7"/>
      <c r="H592" s="120"/>
      <c r="I592" s="120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 t="e">
        <f t="shared" si="18"/>
        <v>#REF!</v>
      </c>
      <c r="E593" s="18"/>
      <c r="F593" s="7"/>
      <c r="G593" s="7"/>
      <c r="H593" s="120"/>
      <c r="I593" s="120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 t="e">
        <f t="shared" si="18"/>
        <v>#REF!</v>
      </c>
      <c r="E594" s="18"/>
      <c r="F594" s="7"/>
      <c r="G594" s="7"/>
      <c r="H594" s="120"/>
      <c r="I594" s="120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 t="e">
        <f t="shared" si="18"/>
        <v>#REF!</v>
      </c>
      <c r="E595" s="18"/>
      <c r="F595" s="7"/>
      <c r="G595" s="7"/>
      <c r="H595" s="120"/>
      <c r="I595" s="120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 t="e">
        <f t="shared" si="18"/>
        <v>#REF!</v>
      </c>
      <c r="E596" s="18"/>
      <c r="F596" s="7"/>
      <c r="G596" s="7"/>
      <c r="H596" s="120"/>
      <c r="I596" s="120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 t="e">
        <f t="shared" si="18"/>
        <v>#REF!</v>
      </c>
      <c r="E597" s="18"/>
      <c r="F597" s="7"/>
      <c r="G597" s="7"/>
      <c r="H597" s="120"/>
      <c r="I597" s="120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 t="e">
        <f t="shared" si="18"/>
        <v>#REF!</v>
      </c>
      <c r="E598" s="18"/>
      <c r="F598" s="7"/>
      <c r="G598" s="7"/>
      <c r="H598" s="120"/>
      <c r="I598" s="120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 t="e">
        <f t="shared" si="18"/>
        <v>#REF!</v>
      </c>
      <c r="E599" s="18"/>
      <c r="F599" s="7"/>
      <c r="G599" s="7"/>
      <c r="H599" s="120"/>
      <c r="I599" s="120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 t="e">
        <f t="shared" si="18"/>
        <v>#REF!</v>
      </c>
      <c r="E600" s="18"/>
      <c r="F600" s="7"/>
      <c r="G600" s="7"/>
      <c r="H600" s="120"/>
      <c r="I600" s="120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 t="e">
        <f t="shared" si="18"/>
        <v>#REF!</v>
      </c>
      <c r="E601" s="18"/>
      <c r="F601" s="7"/>
      <c r="G601" s="7"/>
      <c r="H601" s="120"/>
      <c r="I601" s="120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 t="e">
        <f t="shared" si="18"/>
        <v>#REF!</v>
      </c>
      <c r="E602" s="18"/>
      <c r="F602" s="7"/>
      <c r="G602" s="7"/>
      <c r="H602" s="120"/>
      <c r="I602" s="120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 t="e">
        <f t="shared" si="18"/>
        <v>#REF!</v>
      </c>
      <c r="E603" s="18"/>
      <c r="F603" s="7"/>
      <c r="G603" s="7"/>
      <c r="H603" s="120"/>
      <c r="I603" s="120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 t="e">
        <f t="shared" si="18"/>
        <v>#REF!</v>
      </c>
      <c r="E604" s="18"/>
      <c r="F604" s="7"/>
      <c r="G604" s="7"/>
      <c r="H604" s="120"/>
      <c r="I604" s="120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 t="e">
        <f t="shared" si="18"/>
        <v>#REF!</v>
      </c>
      <c r="E605" s="18"/>
      <c r="F605" s="7"/>
      <c r="G605" s="7"/>
      <c r="H605" s="120"/>
      <c r="I605" s="120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 t="e">
        <f t="shared" si="18"/>
        <v>#REF!</v>
      </c>
      <c r="E606" s="18"/>
      <c r="F606" s="7"/>
      <c r="G606" s="7"/>
      <c r="H606" s="120"/>
      <c r="I606" s="120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 t="e">
        <f t="shared" si="18"/>
        <v>#REF!</v>
      </c>
      <c r="E607" s="18"/>
      <c r="F607" s="7"/>
      <c r="G607" s="7"/>
      <c r="H607" s="120"/>
      <c r="I607" s="120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 t="e">
        <f t="shared" si="18"/>
        <v>#REF!</v>
      </c>
      <c r="E608" s="18"/>
      <c r="F608" s="7"/>
      <c r="G608" s="7"/>
      <c r="H608" s="120"/>
      <c r="I608" s="120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 t="e">
        <f t="shared" si="18"/>
        <v>#REF!</v>
      </c>
      <c r="E609" s="18"/>
      <c r="F609" s="7"/>
      <c r="G609" s="7"/>
      <c r="H609" s="120"/>
      <c r="I609" s="120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 t="e">
        <f t="shared" si="18"/>
        <v>#REF!</v>
      </c>
      <c r="E610" s="18"/>
      <c r="F610" s="7"/>
      <c r="G610" s="7"/>
      <c r="H610" s="120"/>
      <c r="I610" s="120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 t="e">
        <f t="shared" si="18"/>
        <v>#REF!</v>
      </c>
      <c r="E611" s="18"/>
      <c r="F611" s="7"/>
      <c r="G611" s="7"/>
      <c r="H611" s="120"/>
      <c r="I611" s="120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 t="e">
        <f t="shared" si="18"/>
        <v>#REF!</v>
      </c>
      <c r="E612" s="18"/>
      <c r="F612" s="7"/>
      <c r="G612" s="7"/>
      <c r="H612" s="120"/>
      <c r="I612" s="120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 t="e">
        <f t="shared" si="18"/>
        <v>#REF!</v>
      </c>
      <c r="E613" s="18"/>
      <c r="F613" s="7"/>
      <c r="G613" s="7"/>
      <c r="H613" s="120"/>
      <c r="I613" s="120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 t="e">
        <f t="shared" si="18"/>
        <v>#REF!</v>
      </c>
      <c r="E614" s="18"/>
      <c r="F614" s="7"/>
      <c r="G614" s="7"/>
      <c r="H614" s="120"/>
      <c r="I614" s="120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 t="e">
        <f t="shared" si="18"/>
        <v>#REF!</v>
      </c>
      <c r="E615" s="18"/>
      <c r="F615" s="7"/>
      <c r="G615" s="7"/>
      <c r="H615" s="120"/>
      <c r="I615" s="120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 t="e">
        <f t="shared" si="18"/>
        <v>#REF!</v>
      </c>
      <c r="E616" s="18"/>
      <c r="F616" s="7"/>
      <c r="G616" s="7"/>
      <c r="H616" s="120"/>
      <c r="I616" s="120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 t="e">
        <f t="shared" si="18"/>
        <v>#REF!</v>
      </c>
      <c r="E617" s="18"/>
      <c r="F617" s="7"/>
      <c r="G617" s="7"/>
      <c r="H617" s="120"/>
      <c r="I617" s="120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 t="e">
        <f t="shared" si="18"/>
        <v>#REF!</v>
      </c>
      <c r="E618" s="18"/>
      <c r="F618" s="7"/>
      <c r="G618" s="7"/>
      <c r="H618" s="120"/>
      <c r="I618" s="120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 t="e">
        <f t="shared" si="18"/>
        <v>#REF!</v>
      </c>
      <c r="E619" s="18"/>
      <c r="F619" s="7"/>
      <c r="G619" s="7"/>
      <c r="H619" s="120"/>
      <c r="I619" s="120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 t="e">
        <f t="shared" si="18"/>
        <v>#REF!</v>
      </c>
      <c r="E620" s="18"/>
      <c r="F620" s="7"/>
      <c r="G620" s="7"/>
      <c r="H620" s="120"/>
      <c r="I620" s="120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 t="e">
        <f t="shared" si="18"/>
        <v>#REF!</v>
      </c>
      <c r="E621" s="18"/>
      <c r="F621" s="7"/>
      <c r="G621" s="7"/>
      <c r="H621" s="120"/>
      <c r="I621" s="120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 t="e">
        <f t="shared" si="18"/>
        <v>#REF!</v>
      </c>
      <c r="E622" s="18"/>
      <c r="F622" s="7"/>
      <c r="G622" s="7"/>
      <c r="H622" s="120"/>
      <c r="I622" s="120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 t="e">
        <f t="shared" si="18"/>
        <v>#REF!</v>
      </c>
      <c r="E623" s="18"/>
      <c r="F623" s="7"/>
      <c r="G623" s="7"/>
      <c r="H623" s="120"/>
      <c r="I623" s="120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 t="e">
        <f t="shared" si="18"/>
        <v>#REF!</v>
      </c>
      <c r="E624" s="18"/>
      <c r="F624" s="7"/>
      <c r="G624" s="7"/>
      <c r="H624" s="120"/>
      <c r="I624" s="120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 t="e">
        <f t="shared" si="18"/>
        <v>#REF!</v>
      </c>
      <c r="E625" s="18"/>
      <c r="F625" s="7"/>
      <c r="G625" s="7"/>
      <c r="H625" s="120"/>
      <c r="I625" s="120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 t="e">
        <f t="shared" si="18"/>
        <v>#REF!</v>
      </c>
      <c r="E626" s="18"/>
      <c r="F626" s="7"/>
      <c r="G626" s="7"/>
      <c r="H626" s="120"/>
      <c r="I626" s="120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 t="e">
        <f t="shared" si="18"/>
        <v>#REF!</v>
      </c>
      <c r="E627" s="18"/>
      <c r="F627" s="7"/>
      <c r="G627" s="7"/>
      <c r="H627" s="120"/>
      <c r="I627" s="120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 t="e">
        <f t="shared" si="18"/>
        <v>#REF!</v>
      </c>
      <c r="E628" s="18"/>
      <c r="F628" s="7"/>
      <c r="G628" s="7"/>
      <c r="H628" s="120"/>
      <c r="I628" s="120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 t="e">
        <f t="shared" si="18"/>
        <v>#REF!</v>
      </c>
      <c r="E629" s="18"/>
      <c r="F629" s="7"/>
      <c r="G629" s="7"/>
      <c r="H629" s="120"/>
      <c r="I629" s="120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 t="e">
        <f t="shared" si="18"/>
        <v>#REF!</v>
      </c>
      <c r="E630" s="18"/>
      <c r="F630" s="7"/>
      <c r="G630" s="7"/>
      <c r="H630" s="120"/>
      <c r="I630" s="120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 t="e">
        <f t="shared" si="18"/>
        <v>#REF!</v>
      </c>
      <c r="E631" s="18"/>
      <c r="F631" s="7"/>
      <c r="G631" s="7"/>
      <c r="H631" s="120"/>
      <c r="I631" s="120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 t="e">
        <f t="shared" si="18"/>
        <v>#REF!</v>
      </c>
      <c r="E632" s="18"/>
      <c r="F632" s="7"/>
      <c r="G632" s="7"/>
      <c r="H632" s="120"/>
      <c r="I632" s="120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 t="e">
        <f t="shared" si="18"/>
        <v>#REF!</v>
      </c>
      <c r="E633" s="18"/>
      <c r="F633" s="7"/>
      <c r="G633" s="7"/>
      <c r="H633" s="120"/>
      <c r="I633" s="120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 t="e">
        <f t="shared" si="18"/>
        <v>#REF!</v>
      </c>
      <c r="E634" s="18"/>
      <c r="F634" s="7"/>
      <c r="G634" s="7"/>
      <c r="H634" s="120"/>
      <c r="I634" s="120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 t="e">
        <f t="shared" si="18"/>
        <v>#REF!</v>
      </c>
      <c r="E635" s="18"/>
      <c r="F635" s="7"/>
      <c r="G635" s="7"/>
      <c r="H635" s="120"/>
      <c r="I635" s="120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 t="e">
        <f t="shared" si="18"/>
        <v>#REF!</v>
      </c>
      <c r="E636" s="18"/>
      <c r="F636" s="7"/>
      <c r="G636" s="7"/>
      <c r="H636" s="120"/>
      <c r="I636" s="120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 t="e">
        <f t="shared" si="18"/>
        <v>#REF!</v>
      </c>
      <c r="E637" s="18"/>
      <c r="F637" s="7"/>
      <c r="G637" s="7"/>
      <c r="H637" s="120"/>
      <c r="I637" s="120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 t="e">
        <f t="shared" si="18"/>
        <v>#REF!</v>
      </c>
      <c r="E638" s="18"/>
      <c r="F638" s="7"/>
      <c r="G638" s="7"/>
      <c r="H638" s="120"/>
      <c r="I638" s="120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 t="e">
        <f t="shared" si="18"/>
        <v>#REF!</v>
      </c>
      <c r="E639" s="18"/>
      <c r="F639" s="7"/>
      <c r="G639" s="7"/>
      <c r="H639" s="120"/>
      <c r="I639" s="120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 t="e">
        <f t="shared" si="18"/>
        <v>#REF!</v>
      </c>
      <c r="E640" s="18"/>
      <c r="F640" s="7"/>
      <c r="G640" s="7"/>
      <c r="H640" s="120"/>
      <c r="I640" s="120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 t="e">
        <f t="shared" si="18"/>
        <v>#REF!</v>
      </c>
      <c r="E641" s="18"/>
      <c r="F641" s="7"/>
      <c r="G641" s="7"/>
      <c r="H641" s="120"/>
      <c r="I641" s="120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 t="e">
        <f t="shared" si="18"/>
        <v>#REF!</v>
      </c>
      <c r="E642" s="18"/>
      <c r="F642" s="7"/>
      <c r="G642" s="7"/>
      <c r="H642" s="120"/>
      <c r="I642" s="120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 t="e">
        <f t="shared" si="18"/>
        <v>#REF!</v>
      </c>
      <c r="E643" s="18"/>
      <c r="F643" s="7"/>
      <c r="G643" s="7"/>
      <c r="H643" s="120"/>
      <c r="I643" s="120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 t="e">
        <f t="shared" si="18"/>
        <v>#REF!</v>
      </c>
      <c r="E644" s="18"/>
      <c r="F644" s="7"/>
      <c r="G644" s="7"/>
      <c r="H644" s="120"/>
      <c r="I644" s="120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 t="e">
        <f t="shared" si="18"/>
        <v>#REF!</v>
      </c>
      <c r="E645" s="18"/>
      <c r="F645" s="7"/>
      <c r="G645" s="7"/>
      <c r="H645" s="120"/>
      <c r="I645" s="120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 t="e">
        <f t="shared" si="18"/>
        <v>#REF!</v>
      </c>
      <c r="E646" s="18"/>
      <c r="F646" s="7"/>
      <c r="G646" s="7"/>
      <c r="H646" s="120"/>
      <c r="I646" s="120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 t="e">
        <f t="shared" ref="D647:D710" si="19">D646+B647-C647</f>
        <v>#REF!</v>
      </c>
      <c r="E647" s="18"/>
      <c r="F647" s="7"/>
      <c r="G647" s="7"/>
      <c r="H647" s="120"/>
      <c r="I647" s="120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 t="e">
        <f t="shared" si="19"/>
        <v>#REF!</v>
      </c>
      <c r="E648" s="18"/>
      <c r="F648" s="7"/>
      <c r="G648" s="7"/>
      <c r="H648" s="120"/>
      <c r="I648" s="120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 t="e">
        <f t="shared" si="19"/>
        <v>#REF!</v>
      </c>
      <c r="E649" s="18"/>
      <c r="F649" s="7"/>
      <c r="G649" s="7"/>
      <c r="H649" s="120"/>
      <c r="I649" s="120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 t="e">
        <f t="shared" si="19"/>
        <v>#REF!</v>
      </c>
      <c r="E650" s="18"/>
      <c r="F650" s="7"/>
      <c r="G650" s="7"/>
      <c r="H650" s="120"/>
      <c r="I650" s="120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 t="e">
        <f t="shared" si="19"/>
        <v>#REF!</v>
      </c>
      <c r="E651" s="18"/>
      <c r="F651" s="7"/>
      <c r="G651" s="7"/>
      <c r="H651" s="120"/>
      <c r="I651" s="120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 t="e">
        <f t="shared" si="19"/>
        <v>#REF!</v>
      </c>
      <c r="E652" s="18"/>
      <c r="F652" s="7"/>
      <c r="G652" s="7"/>
      <c r="H652" s="120"/>
      <c r="I652" s="120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 t="e">
        <f t="shared" si="19"/>
        <v>#REF!</v>
      </c>
      <c r="E653" s="18"/>
      <c r="F653" s="7"/>
      <c r="G653" s="7"/>
      <c r="H653" s="120"/>
      <c r="I653" s="120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 t="e">
        <f t="shared" si="19"/>
        <v>#REF!</v>
      </c>
      <c r="E654" s="18"/>
      <c r="F654" s="7"/>
      <c r="G654" s="7"/>
      <c r="H654" s="120"/>
      <c r="I654" s="120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 t="e">
        <f t="shared" si="19"/>
        <v>#REF!</v>
      </c>
      <c r="E655" s="18"/>
      <c r="F655" s="7"/>
      <c r="G655" s="7"/>
      <c r="H655" s="120"/>
      <c r="I655" s="120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 t="e">
        <f t="shared" si="19"/>
        <v>#REF!</v>
      </c>
      <c r="E656" s="18"/>
      <c r="F656" s="7"/>
      <c r="G656" s="7"/>
      <c r="H656" s="120"/>
      <c r="I656" s="120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 t="e">
        <f t="shared" si="19"/>
        <v>#REF!</v>
      </c>
      <c r="E657" s="18"/>
      <c r="F657" s="7"/>
      <c r="G657" s="7"/>
      <c r="H657" s="120"/>
      <c r="I657" s="120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 t="e">
        <f t="shared" si="19"/>
        <v>#REF!</v>
      </c>
      <c r="E658" s="18"/>
      <c r="F658" s="7"/>
      <c r="G658" s="7"/>
      <c r="H658" s="120"/>
      <c r="I658" s="120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 t="e">
        <f t="shared" si="19"/>
        <v>#REF!</v>
      </c>
      <c r="E659" s="18"/>
      <c r="F659" s="7"/>
      <c r="G659" s="7"/>
      <c r="H659" s="120"/>
      <c r="I659" s="120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 t="e">
        <f t="shared" si="19"/>
        <v>#REF!</v>
      </c>
      <c r="E660" s="18"/>
      <c r="F660" s="7"/>
      <c r="G660" s="7"/>
      <c r="H660" s="120"/>
      <c r="I660" s="120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 t="e">
        <f t="shared" si="19"/>
        <v>#REF!</v>
      </c>
      <c r="E661" s="18"/>
      <c r="F661" s="7"/>
      <c r="G661" s="7"/>
      <c r="H661" s="120"/>
      <c r="I661" s="120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 t="e">
        <f t="shared" si="19"/>
        <v>#REF!</v>
      </c>
      <c r="E662" s="18"/>
      <c r="F662" s="7"/>
      <c r="G662" s="7"/>
      <c r="H662" s="120"/>
      <c r="I662" s="120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 t="e">
        <f t="shared" si="19"/>
        <v>#REF!</v>
      </c>
      <c r="E663" s="18"/>
      <c r="F663" s="7"/>
      <c r="G663" s="7"/>
      <c r="H663" s="120"/>
      <c r="I663" s="120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 t="e">
        <f t="shared" si="19"/>
        <v>#REF!</v>
      </c>
      <c r="E664" s="18"/>
      <c r="F664" s="7"/>
      <c r="G664" s="7"/>
      <c r="H664" s="120"/>
      <c r="I664" s="120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 t="e">
        <f t="shared" si="19"/>
        <v>#REF!</v>
      </c>
      <c r="E665" s="18"/>
      <c r="F665" s="7"/>
      <c r="G665" s="7"/>
      <c r="H665" s="120"/>
      <c r="I665" s="120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 t="e">
        <f t="shared" si="19"/>
        <v>#REF!</v>
      </c>
      <c r="E666" s="18"/>
      <c r="F666" s="7"/>
      <c r="G666" s="7"/>
      <c r="H666" s="120"/>
      <c r="I666" s="120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 t="e">
        <f t="shared" si="19"/>
        <v>#REF!</v>
      </c>
      <c r="E667" s="18"/>
      <c r="F667" s="7"/>
      <c r="G667" s="7"/>
      <c r="H667" s="120"/>
      <c r="I667" s="120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 t="e">
        <f t="shared" si="19"/>
        <v>#REF!</v>
      </c>
      <c r="E668" s="18"/>
      <c r="F668" s="7"/>
      <c r="G668" s="7"/>
      <c r="H668" s="120"/>
      <c r="I668" s="120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 t="e">
        <f t="shared" si="19"/>
        <v>#REF!</v>
      </c>
      <c r="E669" s="18"/>
      <c r="F669" s="7"/>
      <c r="G669" s="7"/>
      <c r="H669" s="120"/>
      <c r="I669" s="120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 t="e">
        <f t="shared" si="19"/>
        <v>#REF!</v>
      </c>
      <c r="E670" s="18"/>
      <c r="F670" s="7"/>
      <c r="G670" s="7"/>
      <c r="H670" s="120"/>
      <c r="I670" s="120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 t="e">
        <f t="shared" si="19"/>
        <v>#REF!</v>
      </c>
      <c r="E671" s="18"/>
      <c r="F671" s="7"/>
      <c r="G671" s="7"/>
      <c r="H671" s="120"/>
      <c r="I671" s="120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 t="e">
        <f t="shared" si="19"/>
        <v>#REF!</v>
      </c>
      <c r="E672" s="18"/>
      <c r="F672" s="7"/>
      <c r="G672" s="7"/>
      <c r="H672" s="120"/>
      <c r="I672" s="120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 t="e">
        <f t="shared" si="19"/>
        <v>#REF!</v>
      </c>
      <c r="E673" s="18"/>
      <c r="F673" s="7"/>
      <c r="G673" s="7"/>
      <c r="H673" s="120"/>
      <c r="I673" s="120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 t="e">
        <f t="shared" si="19"/>
        <v>#REF!</v>
      </c>
      <c r="E674" s="18"/>
      <c r="F674" s="7"/>
      <c r="G674" s="7"/>
      <c r="H674" s="120"/>
      <c r="I674" s="120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 t="e">
        <f t="shared" si="19"/>
        <v>#REF!</v>
      </c>
      <c r="E675" s="18"/>
      <c r="F675" s="7"/>
      <c r="G675" s="7"/>
      <c r="H675" s="120"/>
      <c r="I675" s="120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 t="e">
        <f t="shared" si="19"/>
        <v>#REF!</v>
      </c>
      <c r="E676" s="18"/>
      <c r="F676" s="7"/>
      <c r="G676" s="7"/>
      <c r="H676" s="120"/>
      <c r="I676" s="120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 t="e">
        <f t="shared" si="19"/>
        <v>#REF!</v>
      </c>
      <c r="E677" s="18"/>
      <c r="F677" s="7"/>
      <c r="G677" s="7"/>
      <c r="H677" s="120"/>
      <c r="I677" s="120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 t="e">
        <f t="shared" si="19"/>
        <v>#REF!</v>
      </c>
      <c r="E678" s="18"/>
      <c r="F678" s="7"/>
      <c r="G678" s="7"/>
      <c r="H678" s="120"/>
      <c r="I678" s="120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 t="e">
        <f t="shared" si="19"/>
        <v>#REF!</v>
      </c>
      <c r="E679" s="18"/>
      <c r="F679" s="7"/>
      <c r="G679" s="7"/>
      <c r="H679" s="120"/>
      <c r="I679" s="120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 t="e">
        <f t="shared" si="19"/>
        <v>#REF!</v>
      </c>
      <c r="E680" s="18"/>
      <c r="F680" s="7"/>
      <c r="G680" s="7"/>
      <c r="H680" s="120"/>
      <c r="I680" s="120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 t="e">
        <f t="shared" si="19"/>
        <v>#REF!</v>
      </c>
      <c r="E681" s="18"/>
      <c r="F681" s="7"/>
      <c r="G681" s="7"/>
      <c r="H681" s="120"/>
      <c r="I681" s="120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 t="e">
        <f t="shared" si="19"/>
        <v>#REF!</v>
      </c>
      <c r="E682" s="18"/>
      <c r="F682" s="7"/>
      <c r="G682" s="7"/>
      <c r="H682" s="120"/>
      <c r="I682" s="120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 t="e">
        <f t="shared" si="19"/>
        <v>#REF!</v>
      </c>
      <c r="E683" s="18"/>
      <c r="F683" s="7"/>
      <c r="G683" s="7"/>
      <c r="H683" s="120"/>
      <c r="I683" s="120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 t="e">
        <f t="shared" si="19"/>
        <v>#REF!</v>
      </c>
      <c r="E684" s="18"/>
      <c r="F684" s="7"/>
      <c r="G684" s="7"/>
      <c r="H684" s="120"/>
      <c r="I684" s="120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 t="e">
        <f t="shared" si="19"/>
        <v>#REF!</v>
      </c>
      <c r="E685" s="18"/>
      <c r="F685" s="7"/>
      <c r="G685" s="7"/>
      <c r="H685" s="120"/>
      <c r="I685" s="120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 t="e">
        <f t="shared" si="19"/>
        <v>#REF!</v>
      </c>
      <c r="E686" s="18"/>
      <c r="F686" s="7"/>
      <c r="G686" s="7"/>
      <c r="H686" s="120"/>
      <c r="I686" s="120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 t="e">
        <f t="shared" si="19"/>
        <v>#REF!</v>
      </c>
      <c r="E687" s="18"/>
      <c r="F687" s="7"/>
      <c r="G687" s="7"/>
      <c r="H687" s="120"/>
      <c r="I687" s="120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 t="e">
        <f t="shared" si="19"/>
        <v>#REF!</v>
      </c>
      <c r="E688" s="18"/>
      <c r="F688" s="7"/>
      <c r="G688" s="7"/>
      <c r="H688" s="120"/>
      <c r="I688" s="120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 t="e">
        <f t="shared" si="19"/>
        <v>#REF!</v>
      </c>
      <c r="E689" s="18"/>
      <c r="F689" s="7"/>
      <c r="G689" s="7"/>
      <c r="H689" s="120"/>
      <c r="I689" s="120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 t="e">
        <f t="shared" si="19"/>
        <v>#REF!</v>
      </c>
      <c r="E690" s="18"/>
      <c r="F690" s="7"/>
      <c r="G690" s="7"/>
      <c r="H690" s="120"/>
      <c r="I690" s="120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 t="e">
        <f t="shared" si="19"/>
        <v>#REF!</v>
      </c>
      <c r="E691" s="18"/>
      <c r="F691" s="7"/>
      <c r="G691" s="7"/>
      <c r="H691" s="120"/>
      <c r="I691" s="120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 t="e">
        <f t="shared" si="19"/>
        <v>#REF!</v>
      </c>
      <c r="E692" s="18"/>
      <c r="F692" s="7"/>
      <c r="G692" s="7"/>
      <c r="H692" s="120"/>
      <c r="I692" s="120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 t="e">
        <f t="shared" si="19"/>
        <v>#REF!</v>
      </c>
      <c r="E693" s="18"/>
      <c r="F693" s="7"/>
      <c r="G693" s="7"/>
      <c r="H693" s="120"/>
      <c r="I693" s="120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 t="e">
        <f t="shared" si="19"/>
        <v>#REF!</v>
      </c>
      <c r="E694" s="18"/>
      <c r="F694" s="7"/>
      <c r="G694" s="7"/>
      <c r="H694" s="120"/>
      <c r="I694" s="120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 t="e">
        <f t="shared" si="19"/>
        <v>#REF!</v>
      </c>
      <c r="E695" s="18"/>
      <c r="F695" s="7"/>
      <c r="G695" s="7"/>
      <c r="H695" s="120"/>
      <c r="I695" s="120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 t="e">
        <f t="shared" si="19"/>
        <v>#REF!</v>
      </c>
      <c r="E696" s="18"/>
      <c r="F696" s="7"/>
      <c r="G696" s="7"/>
      <c r="H696" s="120"/>
      <c r="I696" s="120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 t="e">
        <f t="shared" si="19"/>
        <v>#REF!</v>
      </c>
      <c r="E697" s="18"/>
      <c r="F697" s="7"/>
      <c r="G697" s="7"/>
      <c r="H697" s="120"/>
      <c r="I697" s="120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 t="e">
        <f t="shared" si="19"/>
        <v>#REF!</v>
      </c>
      <c r="E698" s="18"/>
      <c r="F698" s="7"/>
      <c r="G698" s="7"/>
      <c r="H698" s="120"/>
      <c r="I698" s="120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 t="e">
        <f t="shared" si="19"/>
        <v>#REF!</v>
      </c>
      <c r="E699" s="18"/>
      <c r="F699" s="7"/>
      <c r="G699" s="7"/>
      <c r="H699" s="120"/>
      <c r="I699" s="120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 t="e">
        <f t="shared" si="19"/>
        <v>#REF!</v>
      </c>
      <c r="E700" s="18"/>
      <c r="F700" s="7"/>
      <c r="G700" s="7"/>
      <c r="H700" s="120"/>
      <c r="I700" s="120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 t="e">
        <f t="shared" si="19"/>
        <v>#REF!</v>
      </c>
      <c r="E701" s="18"/>
      <c r="F701" s="7"/>
      <c r="G701" s="7"/>
      <c r="H701" s="120"/>
      <c r="I701" s="120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 t="e">
        <f t="shared" si="19"/>
        <v>#REF!</v>
      </c>
      <c r="E702" s="18"/>
      <c r="F702" s="7"/>
      <c r="G702" s="7"/>
      <c r="H702" s="120"/>
      <c r="I702" s="120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 t="e">
        <f t="shared" si="19"/>
        <v>#REF!</v>
      </c>
      <c r="E703" s="18"/>
      <c r="F703" s="7"/>
      <c r="G703" s="7"/>
      <c r="H703" s="120"/>
      <c r="I703" s="120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 t="e">
        <f t="shared" si="19"/>
        <v>#REF!</v>
      </c>
      <c r="E704" s="18"/>
      <c r="F704" s="7"/>
      <c r="G704" s="7"/>
      <c r="H704" s="120"/>
      <c r="I704" s="120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 t="e">
        <f t="shared" si="19"/>
        <v>#REF!</v>
      </c>
      <c r="E705" s="18"/>
      <c r="F705" s="7"/>
      <c r="G705" s="7"/>
      <c r="H705" s="120"/>
      <c r="I705" s="120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 t="e">
        <f t="shared" si="19"/>
        <v>#REF!</v>
      </c>
      <c r="E706" s="18"/>
      <c r="F706" s="7"/>
      <c r="G706" s="7"/>
      <c r="H706" s="120"/>
      <c r="I706" s="120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 t="e">
        <f t="shared" si="19"/>
        <v>#REF!</v>
      </c>
      <c r="E707" s="18"/>
      <c r="F707" s="7"/>
      <c r="G707" s="7"/>
      <c r="H707" s="120"/>
      <c r="I707" s="120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 t="e">
        <f t="shared" si="19"/>
        <v>#REF!</v>
      </c>
      <c r="E708" s="18"/>
      <c r="F708" s="7"/>
      <c r="G708" s="7"/>
      <c r="H708" s="120"/>
      <c r="I708" s="120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 t="e">
        <f t="shared" si="19"/>
        <v>#REF!</v>
      </c>
      <c r="E709" s="18"/>
      <c r="F709" s="7"/>
      <c r="G709" s="7"/>
      <c r="H709" s="120"/>
      <c r="I709" s="120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 t="e">
        <f t="shared" si="19"/>
        <v>#REF!</v>
      </c>
      <c r="E710" s="18"/>
      <c r="F710" s="7"/>
      <c r="G710" s="7"/>
      <c r="H710" s="120"/>
      <c r="I710" s="120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 t="e">
        <f t="shared" ref="D711:D774" si="20">D710+B711-C711</f>
        <v>#REF!</v>
      </c>
      <c r="E711" s="18"/>
      <c r="F711" s="7"/>
      <c r="G711" s="7"/>
      <c r="H711" s="120"/>
      <c r="I711" s="120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 t="e">
        <f t="shared" si="20"/>
        <v>#REF!</v>
      </c>
      <c r="E712" s="18"/>
      <c r="F712" s="7"/>
      <c r="G712" s="7"/>
      <c r="H712" s="120"/>
      <c r="I712" s="120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 t="e">
        <f t="shared" si="20"/>
        <v>#REF!</v>
      </c>
      <c r="E713" s="18"/>
      <c r="F713" s="7"/>
      <c r="G713" s="7"/>
      <c r="H713" s="120"/>
      <c r="I713" s="120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 t="e">
        <f t="shared" si="20"/>
        <v>#REF!</v>
      </c>
      <c r="E714" s="18"/>
      <c r="F714" s="7"/>
      <c r="G714" s="7"/>
      <c r="H714" s="120"/>
      <c r="I714" s="120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 t="e">
        <f t="shared" si="20"/>
        <v>#REF!</v>
      </c>
      <c r="E715" s="18"/>
      <c r="F715" s="7"/>
      <c r="G715" s="7"/>
      <c r="H715" s="120"/>
      <c r="I715" s="120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 t="e">
        <f t="shared" si="20"/>
        <v>#REF!</v>
      </c>
      <c r="E716" s="18"/>
      <c r="F716" s="7"/>
      <c r="G716" s="7"/>
      <c r="H716" s="120"/>
      <c r="I716" s="120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 t="e">
        <f t="shared" si="20"/>
        <v>#REF!</v>
      </c>
      <c r="E717" s="18"/>
      <c r="F717" s="7"/>
      <c r="G717" s="7"/>
      <c r="H717" s="120"/>
      <c r="I717" s="120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 t="e">
        <f t="shared" si="20"/>
        <v>#REF!</v>
      </c>
      <c r="E718" s="18"/>
      <c r="F718" s="7"/>
      <c r="G718" s="7"/>
      <c r="H718" s="120"/>
      <c r="I718" s="120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 t="e">
        <f t="shared" si="20"/>
        <v>#REF!</v>
      </c>
      <c r="E719" s="18"/>
      <c r="F719" s="7"/>
      <c r="G719" s="7"/>
      <c r="H719" s="120"/>
      <c r="I719" s="120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 t="e">
        <f t="shared" si="20"/>
        <v>#REF!</v>
      </c>
      <c r="E720" s="18"/>
      <c r="F720" s="7"/>
      <c r="G720" s="7"/>
      <c r="H720" s="120"/>
      <c r="I720" s="120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 t="e">
        <f t="shared" si="20"/>
        <v>#REF!</v>
      </c>
      <c r="E721" s="18"/>
      <c r="F721" s="7"/>
      <c r="G721" s="7"/>
      <c r="H721" s="120"/>
      <c r="I721" s="120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 t="e">
        <f t="shared" si="20"/>
        <v>#REF!</v>
      </c>
      <c r="E722" s="18"/>
      <c r="F722" s="7"/>
      <c r="G722" s="7"/>
      <c r="H722" s="120"/>
      <c r="I722" s="120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 t="e">
        <f t="shared" si="20"/>
        <v>#REF!</v>
      </c>
      <c r="E723" s="18"/>
      <c r="F723" s="7"/>
      <c r="G723" s="7"/>
      <c r="H723" s="120"/>
      <c r="I723" s="120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 t="e">
        <f t="shared" si="20"/>
        <v>#REF!</v>
      </c>
      <c r="E724" s="18"/>
      <c r="F724" s="7"/>
      <c r="G724" s="7"/>
      <c r="H724" s="120"/>
      <c r="I724" s="120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 t="e">
        <f t="shared" si="20"/>
        <v>#REF!</v>
      </c>
      <c r="E725" s="18"/>
      <c r="F725" s="7"/>
      <c r="G725" s="7"/>
      <c r="H725" s="120"/>
      <c r="I725" s="120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 t="e">
        <f t="shared" si="20"/>
        <v>#REF!</v>
      </c>
      <c r="E726" s="18"/>
      <c r="F726" s="7"/>
      <c r="G726" s="7"/>
      <c r="H726" s="120"/>
      <c r="I726" s="120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 t="e">
        <f t="shared" si="20"/>
        <v>#REF!</v>
      </c>
      <c r="E727" s="18"/>
      <c r="F727" s="7"/>
      <c r="G727" s="7"/>
      <c r="H727" s="120"/>
      <c r="I727" s="120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 t="e">
        <f t="shared" si="20"/>
        <v>#REF!</v>
      </c>
      <c r="E728" s="18"/>
      <c r="F728" s="7"/>
      <c r="G728" s="7"/>
      <c r="H728" s="120"/>
      <c r="I728" s="120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 t="e">
        <f t="shared" si="20"/>
        <v>#REF!</v>
      </c>
      <c r="E729" s="18"/>
      <c r="F729" s="7"/>
      <c r="G729" s="7"/>
      <c r="H729" s="120"/>
      <c r="I729" s="120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 t="e">
        <f t="shared" si="20"/>
        <v>#REF!</v>
      </c>
      <c r="E730" s="18"/>
      <c r="F730" s="7"/>
      <c r="G730" s="7"/>
      <c r="H730" s="120"/>
      <c r="I730" s="120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 t="e">
        <f t="shared" si="20"/>
        <v>#REF!</v>
      </c>
      <c r="E731" s="18"/>
      <c r="F731" s="7"/>
      <c r="G731" s="7"/>
      <c r="H731" s="120"/>
      <c r="I731" s="120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 t="e">
        <f t="shared" si="20"/>
        <v>#REF!</v>
      </c>
      <c r="E732" s="18"/>
      <c r="F732" s="7"/>
      <c r="G732" s="7"/>
      <c r="H732" s="120"/>
      <c r="I732" s="120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 t="e">
        <f t="shared" si="20"/>
        <v>#REF!</v>
      </c>
      <c r="E733" s="18"/>
      <c r="F733" s="7"/>
      <c r="G733" s="7"/>
      <c r="H733" s="120"/>
      <c r="I733" s="120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 t="e">
        <f t="shared" si="20"/>
        <v>#REF!</v>
      </c>
      <c r="E734" s="18"/>
      <c r="F734" s="7"/>
      <c r="G734" s="7"/>
      <c r="H734" s="120"/>
      <c r="I734" s="120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 t="e">
        <f t="shared" si="20"/>
        <v>#REF!</v>
      </c>
      <c r="E735" s="18"/>
      <c r="F735" s="7"/>
      <c r="G735" s="7"/>
      <c r="H735" s="120"/>
      <c r="I735" s="120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 t="e">
        <f t="shared" si="20"/>
        <v>#REF!</v>
      </c>
      <c r="E736" s="18"/>
      <c r="F736" s="7"/>
      <c r="G736" s="7"/>
      <c r="H736" s="120"/>
      <c r="I736" s="120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 t="e">
        <f t="shared" si="20"/>
        <v>#REF!</v>
      </c>
      <c r="E737" s="18"/>
      <c r="F737" s="7"/>
      <c r="G737" s="7"/>
      <c r="H737" s="120"/>
      <c r="I737" s="120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 t="e">
        <f t="shared" si="20"/>
        <v>#REF!</v>
      </c>
      <c r="E738" s="18"/>
      <c r="F738" s="7"/>
      <c r="G738" s="7"/>
      <c r="H738" s="120"/>
      <c r="I738" s="120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 t="e">
        <f t="shared" si="20"/>
        <v>#REF!</v>
      </c>
      <c r="E739" s="18"/>
      <c r="F739" s="7"/>
      <c r="G739" s="7"/>
      <c r="H739" s="120"/>
      <c r="I739" s="120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 t="e">
        <f t="shared" si="20"/>
        <v>#REF!</v>
      </c>
      <c r="E740" s="18"/>
      <c r="F740" s="7"/>
      <c r="G740" s="7"/>
      <c r="H740" s="120"/>
      <c r="I740" s="120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 t="e">
        <f t="shared" si="20"/>
        <v>#REF!</v>
      </c>
      <c r="E741" s="18"/>
      <c r="F741" s="7"/>
      <c r="G741" s="7"/>
      <c r="H741" s="120"/>
      <c r="I741" s="120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 t="e">
        <f t="shared" si="20"/>
        <v>#REF!</v>
      </c>
      <c r="E742" s="18"/>
      <c r="F742" s="7"/>
      <c r="G742" s="7"/>
      <c r="H742" s="120"/>
      <c r="I742" s="120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 t="e">
        <f t="shared" si="20"/>
        <v>#REF!</v>
      </c>
      <c r="E743" s="18"/>
      <c r="F743" s="7"/>
      <c r="G743" s="7"/>
      <c r="H743" s="120"/>
      <c r="I743" s="120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 t="e">
        <f t="shared" si="20"/>
        <v>#REF!</v>
      </c>
      <c r="E744" s="18"/>
      <c r="F744" s="7"/>
      <c r="G744" s="7"/>
      <c r="H744" s="120"/>
      <c r="I744" s="120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 t="e">
        <f t="shared" si="20"/>
        <v>#REF!</v>
      </c>
      <c r="E745" s="18"/>
      <c r="F745" s="7"/>
      <c r="G745" s="7"/>
      <c r="H745" s="120"/>
      <c r="I745" s="120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 t="e">
        <f t="shared" si="20"/>
        <v>#REF!</v>
      </c>
      <c r="E746" s="18"/>
      <c r="F746" s="7"/>
      <c r="G746" s="7"/>
      <c r="H746" s="120"/>
      <c r="I746" s="120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 t="e">
        <f t="shared" si="20"/>
        <v>#REF!</v>
      </c>
      <c r="E747" s="18"/>
      <c r="F747" s="7"/>
      <c r="G747" s="7"/>
      <c r="H747" s="120"/>
      <c r="I747" s="120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 t="e">
        <f t="shared" si="20"/>
        <v>#REF!</v>
      </c>
      <c r="E748" s="18"/>
      <c r="F748" s="7"/>
      <c r="G748" s="7"/>
      <c r="H748" s="120"/>
      <c r="I748" s="120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 t="e">
        <f t="shared" si="20"/>
        <v>#REF!</v>
      </c>
      <c r="E749" s="18"/>
      <c r="F749" s="7"/>
      <c r="G749" s="7"/>
      <c r="H749" s="120"/>
      <c r="I749" s="120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 t="e">
        <f t="shared" si="20"/>
        <v>#REF!</v>
      </c>
      <c r="E750" s="18"/>
      <c r="F750" s="7"/>
      <c r="G750" s="7"/>
      <c r="H750" s="120"/>
      <c r="I750" s="120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 t="e">
        <f t="shared" si="20"/>
        <v>#REF!</v>
      </c>
      <c r="E751" s="18"/>
      <c r="F751" s="7"/>
      <c r="G751" s="7"/>
      <c r="H751" s="120"/>
      <c r="I751" s="120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 t="e">
        <f t="shared" si="20"/>
        <v>#REF!</v>
      </c>
      <c r="E752" s="18"/>
      <c r="F752" s="7"/>
      <c r="G752" s="7"/>
      <c r="H752" s="120"/>
      <c r="I752" s="120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 t="e">
        <f t="shared" si="20"/>
        <v>#REF!</v>
      </c>
      <c r="E753" s="18"/>
      <c r="F753" s="7"/>
      <c r="G753" s="7"/>
      <c r="H753" s="120"/>
      <c r="I753" s="120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 t="e">
        <f t="shared" si="20"/>
        <v>#REF!</v>
      </c>
      <c r="E754" s="18"/>
      <c r="F754" s="7"/>
      <c r="G754" s="7"/>
      <c r="H754" s="120"/>
      <c r="I754" s="120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 t="e">
        <f t="shared" si="20"/>
        <v>#REF!</v>
      </c>
      <c r="E755" s="18"/>
      <c r="F755" s="7"/>
      <c r="G755" s="7"/>
      <c r="H755" s="120"/>
      <c r="I755" s="120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 t="e">
        <f t="shared" si="20"/>
        <v>#REF!</v>
      </c>
      <c r="E756" s="18"/>
      <c r="F756" s="7"/>
      <c r="G756" s="7"/>
      <c r="H756" s="120"/>
      <c r="I756" s="120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 t="e">
        <f t="shared" si="20"/>
        <v>#REF!</v>
      </c>
      <c r="E757" s="18"/>
      <c r="F757" s="7"/>
      <c r="G757" s="7"/>
      <c r="H757" s="120"/>
      <c r="I757" s="120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 t="e">
        <f t="shared" si="20"/>
        <v>#REF!</v>
      </c>
      <c r="E758" s="18"/>
      <c r="F758" s="7"/>
      <c r="G758" s="7"/>
      <c r="H758" s="120"/>
      <c r="I758" s="120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 t="e">
        <f t="shared" si="20"/>
        <v>#REF!</v>
      </c>
      <c r="E759" s="18"/>
      <c r="F759" s="7"/>
      <c r="G759" s="7"/>
      <c r="H759" s="120"/>
      <c r="I759" s="120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 t="e">
        <f t="shared" si="20"/>
        <v>#REF!</v>
      </c>
      <c r="E760" s="18"/>
      <c r="F760" s="7"/>
      <c r="G760" s="7"/>
      <c r="H760" s="120"/>
      <c r="I760" s="120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 t="e">
        <f t="shared" si="20"/>
        <v>#REF!</v>
      </c>
      <c r="E761" s="18"/>
      <c r="F761" s="7"/>
      <c r="G761" s="7"/>
      <c r="H761" s="120"/>
      <c r="I761" s="120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 t="e">
        <f t="shared" si="20"/>
        <v>#REF!</v>
      </c>
      <c r="E762" s="18"/>
      <c r="F762" s="7"/>
      <c r="G762" s="7"/>
      <c r="H762" s="120"/>
      <c r="I762" s="120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 t="e">
        <f t="shared" si="20"/>
        <v>#REF!</v>
      </c>
      <c r="E763" s="18"/>
      <c r="F763" s="7"/>
      <c r="G763" s="7"/>
      <c r="H763" s="120"/>
      <c r="I763" s="120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 t="e">
        <f t="shared" si="20"/>
        <v>#REF!</v>
      </c>
      <c r="E764" s="18"/>
      <c r="F764" s="7"/>
      <c r="G764" s="7"/>
      <c r="H764" s="120"/>
      <c r="I764" s="120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 t="e">
        <f t="shared" si="20"/>
        <v>#REF!</v>
      </c>
      <c r="E765" s="18"/>
      <c r="F765" s="7"/>
      <c r="G765" s="7"/>
      <c r="H765" s="120"/>
      <c r="I765" s="120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 t="e">
        <f t="shared" si="20"/>
        <v>#REF!</v>
      </c>
      <c r="E766" s="18"/>
      <c r="F766" s="7"/>
      <c r="G766" s="7"/>
      <c r="H766" s="120"/>
      <c r="I766" s="120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 t="e">
        <f t="shared" si="20"/>
        <v>#REF!</v>
      </c>
      <c r="E767" s="18"/>
      <c r="F767" s="7"/>
      <c r="G767" s="7"/>
      <c r="H767" s="120"/>
      <c r="I767" s="120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 t="e">
        <f t="shared" si="20"/>
        <v>#REF!</v>
      </c>
      <c r="E768" s="18"/>
      <c r="F768" s="7"/>
      <c r="G768" s="7"/>
      <c r="H768" s="120"/>
      <c r="I768" s="120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 t="e">
        <f t="shared" si="20"/>
        <v>#REF!</v>
      </c>
      <c r="E769" s="18"/>
      <c r="F769" s="7"/>
      <c r="G769" s="7"/>
      <c r="H769" s="120"/>
      <c r="I769" s="120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 t="e">
        <f t="shared" si="20"/>
        <v>#REF!</v>
      </c>
      <c r="E770" s="18"/>
      <c r="F770" s="7"/>
      <c r="G770" s="7"/>
      <c r="H770" s="120"/>
      <c r="I770" s="120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 t="e">
        <f t="shared" si="20"/>
        <v>#REF!</v>
      </c>
      <c r="E771" s="18"/>
      <c r="F771" s="7"/>
      <c r="G771" s="7"/>
      <c r="H771" s="120"/>
      <c r="I771" s="120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 t="e">
        <f t="shared" si="20"/>
        <v>#REF!</v>
      </c>
      <c r="E772" s="18"/>
      <c r="F772" s="7"/>
      <c r="G772" s="7"/>
      <c r="H772" s="120"/>
      <c r="I772" s="120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 t="e">
        <f t="shared" si="20"/>
        <v>#REF!</v>
      </c>
      <c r="E773" s="18"/>
      <c r="F773" s="7"/>
      <c r="G773" s="7"/>
      <c r="H773" s="120"/>
      <c r="I773" s="120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 t="e">
        <f t="shared" si="20"/>
        <v>#REF!</v>
      </c>
      <c r="E774" s="18"/>
      <c r="F774" s="7"/>
      <c r="G774" s="7"/>
      <c r="H774" s="120"/>
      <c r="I774" s="120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 t="e">
        <f t="shared" ref="D775:D777" si="21">D774+B775-C775</f>
        <v>#REF!</v>
      </c>
      <c r="E775" s="18"/>
      <c r="F775" s="7"/>
      <c r="G775" s="7"/>
      <c r="H775" s="120"/>
      <c r="I775" s="120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 t="e">
        <f t="shared" si="21"/>
        <v>#REF!</v>
      </c>
      <c r="E776" s="18"/>
      <c r="F776" s="7"/>
      <c r="G776" s="7"/>
      <c r="H776" s="120"/>
      <c r="I776" s="120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 t="e">
        <f t="shared" si="21"/>
        <v>#REF!</v>
      </c>
      <c r="E777" s="18"/>
      <c r="F777" s="7"/>
      <c r="G777" s="7"/>
      <c r="H777" s="120"/>
      <c r="I777" s="120"/>
      <c r="J777" s="7"/>
      <c r="K777" s="7"/>
      <c r="L777" s="7"/>
    </row>
    <row r="778" spans="1:12" s="9" customFormat="1" ht="19.5" thickBot="1" x14ac:dyDescent="0.35">
      <c r="A778" s="19"/>
      <c r="B778" s="17"/>
      <c r="C778" s="17"/>
      <c r="D778" s="17" t="e">
        <f>D777+B778-C778</f>
        <v>#REF!</v>
      </c>
      <c r="E778" s="18"/>
      <c r="F778" s="7"/>
      <c r="G778" s="7"/>
      <c r="H778" s="120"/>
      <c r="I778" s="120"/>
      <c r="J778" s="7"/>
      <c r="K778" s="7"/>
      <c r="L778" s="7"/>
    </row>
    <row r="779" spans="1:12" ht="30" thickTop="1" thickBot="1" x14ac:dyDescent="0.5">
      <c r="A779" s="29" t="s">
        <v>9</v>
      </c>
      <c r="B779" s="30">
        <f>SUM(B6:B778)</f>
        <v>0</v>
      </c>
      <c r="C779" s="30">
        <f>SUM(C6:C778)</f>
        <v>0</v>
      </c>
      <c r="D779" s="30">
        <f>B779-C779</f>
        <v>0</v>
      </c>
      <c r="E779" s="31" t="s">
        <v>10</v>
      </c>
      <c r="F779" s="1"/>
      <c r="G779" s="1"/>
      <c r="H779" s="121"/>
      <c r="I779" s="121"/>
      <c r="J779" s="1"/>
      <c r="K779" s="1"/>
      <c r="L779" s="1"/>
    </row>
    <row r="780" spans="1:12" ht="29.25" thickBot="1" x14ac:dyDescent="0.5">
      <c r="A780" s="32" t="s">
        <v>7</v>
      </c>
      <c r="B780" s="33">
        <f>B779-C779</f>
        <v>0</v>
      </c>
      <c r="C780" s="204"/>
      <c r="D780" s="205"/>
      <c r="E780" s="206"/>
      <c r="F780" s="1"/>
      <c r="G780" s="1"/>
      <c r="H780" s="121"/>
      <c r="I780" s="121"/>
      <c r="J780" s="1"/>
      <c r="K780" s="1"/>
      <c r="L780" s="1"/>
    </row>
    <row r="781" spans="1:12" x14ac:dyDescent="0.45">
      <c r="J781" s="38">
        <f>H582</f>
        <v>381</v>
      </c>
      <c r="K781" s="2" t="s">
        <v>7</v>
      </c>
    </row>
  </sheetData>
  <mergeCells count="7">
    <mergeCell ref="C780:E780"/>
    <mergeCell ref="A1:E1"/>
    <mergeCell ref="G1:K1"/>
    <mergeCell ref="A2:C2"/>
    <mergeCell ref="D2:E2"/>
    <mergeCell ref="G2:I2"/>
    <mergeCell ref="I582:K582"/>
  </mergeCells>
  <pageMargins left="0.7" right="0.7" top="0.75" bottom="0.75" header="0.3" footer="0.3"/>
  <pageSetup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EE2D-D21E-44AD-A9AC-E0654701AEE6}">
  <sheetPr>
    <tabColor theme="7" tint="0.39997558519241921"/>
  </sheetPr>
  <dimension ref="A1:S781"/>
  <sheetViews>
    <sheetView showGridLines="0" rightToLeft="1" topLeftCell="F1" zoomScaleNormal="100" workbookViewId="0">
      <pane ySplit="5" topLeftCell="A12" activePane="bottomLeft" state="frozen"/>
      <selection activeCell="F1" sqref="F1"/>
      <selection pane="bottomLeft" sqref="A1:E1"/>
    </sheetView>
  </sheetViews>
  <sheetFormatPr defaultColWidth="9.140625" defaultRowHeight="28.5" x14ac:dyDescent="0.45"/>
  <cols>
    <col min="1" max="1" width="14.28515625" style="2" hidden="1" customWidth="1"/>
    <col min="2" max="2" width="18.85546875" style="2" hidden="1" customWidth="1"/>
    <col min="3" max="3" width="20" style="2" hidden="1" customWidth="1"/>
    <col min="4" max="4" width="18.85546875" style="2" hidden="1" customWidth="1"/>
    <col min="5" max="5" width="42.7109375" style="2" hidden="1" customWidth="1"/>
    <col min="6" max="6" width="9.140625" style="2"/>
    <col min="7" max="7" width="14.28515625" style="2" bestFit="1" customWidth="1"/>
    <col min="8" max="8" width="16.140625" style="46" customWidth="1"/>
    <col min="9" max="9" width="15.5703125" style="46" bestFit="1" customWidth="1"/>
    <col min="10" max="10" width="15.710937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120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مصاريف تشغيلية</v>
      </c>
      <c r="E2" s="211"/>
      <c r="F2" s="1"/>
      <c r="G2" s="212" t="s">
        <v>1</v>
      </c>
      <c r="H2" s="212"/>
      <c r="I2" s="212"/>
      <c r="J2" s="3" t="s">
        <v>92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114"/>
      <c r="I3" s="114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114"/>
      <c r="I4" s="114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15" t="s">
        <v>33</v>
      </c>
      <c r="I5" s="115" t="s">
        <v>34</v>
      </c>
      <c r="J5" s="13" t="s">
        <v>35</v>
      </c>
      <c r="K5" s="12" t="s">
        <v>8</v>
      </c>
      <c r="L5" s="7"/>
    </row>
    <row r="6" spans="1:12" s="9" customFormat="1" ht="19.5" thickTop="1" x14ac:dyDescent="0.3">
      <c r="A6" s="14"/>
      <c r="B6" s="15"/>
      <c r="C6" s="15"/>
      <c r="D6" s="15">
        <f>B6-C6</f>
        <v>0</v>
      </c>
      <c r="E6" s="16"/>
      <c r="F6" s="7"/>
      <c r="G6" s="14"/>
      <c r="H6" s="15"/>
      <c r="I6" s="15"/>
      <c r="J6" s="34">
        <f>H6-I6</f>
        <v>0</v>
      </c>
      <c r="K6" s="18"/>
      <c r="L6" s="7"/>
    </row>
    <row r="7" spans="1:12" s="9" customFormat="1" ht="18.75" x14ac:dyDescent="0.3">
      <c r="A7" s="14"/>
      <c r="B7" s="17"/>
      <c r="C7" s="17"/>
      <c r="D7" s="17">
        <f t="shared" ref="D7:D70" si="0">D6+B7-C7</f>
        <v>0</v>
      </c>
      <c r="E7" s="16"/>
      <c r="F7" s="7"/>
      <c r="G7" s="14"/>
      <c r="H7" s="17"/>
      <c r="I7" s="17"/>
      <c r="J7" s="35">
        <f>J6+H7-I7</f>
        <v>0</v>
      </c>
      <c r="K7" s="20"/>
      <c r="L7" s="7"/>
    </row>
    <row r="8" spans="1:12" s="9" customFormat="1" ht="18.75" x14ac:dyDescent="0.3">
      <c r="A8" s="14"/>
      <c r="B8" s="17"/>
      <c r="C8" s="17"/>
      <c r="D8" s="17">
        <f t="shared" si="0"/>
        <v>0</v>
      </c>
      <c r="E8" s="18"/>
      <c r="F8" s="7"/>
      <c r="G8" s="14"/>
      <c r="H8" s="17"/>
      <c r="I8" s="17"/>
      <c r="J8" s="35">
        <f t="shared" ref="J8:J71" si="1">J7+H8-I8</f>
        <v>0</v>
      </c>
      <c r="K8" s="20"/>
      <c r="L8" s="7"/>
    </row>
    <row r="9" spans="1:12" s="9" customFormat="1" ht="18.75" x14ac:dyDescent="0.3">
      <c r="A9" s="14"/>
      <c r="B9" s="17"/>
      <c r="C9" s="17"/>
      <c r="D9" s="17">
        <f t="shared" si="0"/>
        <v>0</v>
      </c>
      <c r="E9" s="18"/>
      <c r="F9" s="7"/>
      <c r="G9" s="14"/>
      <c r="H9" s="17"/>
      <c r="I9" s="17"/>
      <c r="J9" s="35">
        <f t="shared" si="1"/>
        <v>0</v>
      </c>
      <c r="K9" s="20"/>
      <c r="L9" s="7"/>
    </row>
    <row r="10" spans="1:12" s="9" customFormat="1" ht="18.75" x14ac:dyDescent="0.3">
      <c r="A10" s="14"/>
      <c r="B10" s="17"/>
      <c r="C10" s="17"/>
      <c r="D10" s="17">
        <f t="shared" si="0"/>
        <v>0</v>
      </c>
      <c r="E10" s="18"/>
      <c r="F10" s="7"/>
      <c r="G10" s="19"/>
      <c r="H10" s="17"/>
      <c r="I10" s="17"/>
      <c r="J10" s="35">
        <f t="shared" si="1"/>
        <v>0</v>
      </c>
      <c r="K10" s="113"/>
      <c r="L10" s="7"/>
    </row>
    <row r="11" spans="1:12" s="9" customFormat="1" ht="18.75" x14ac:dyDescent="0.3">
      <c r="A11" s="14"/>
      <c r="B11" s="17"/>
      <c r="C11" s="17"/>
      <c r="D11" s="17">
        <f t="shared" si="0"/>
        <v>0</v>
      </c>
      <c r="E11" s="18"/>
      <c r="F11" s="7"/>
      <c r="G11" s="19"/>
      <c r="H11" s="17"/>
      <c r="I11" s="17"/>
      <c r="J11" s="35">
        <f t="shared" si="1"/>
        <v>0</v>
      </c>
      <c r="K11" s="18"/>
      <c r="L11" s="7"/>
    </row>
    <row r="12" spans="1:12" s="9" customFormat="1" ht="18.75" x14ac:dyDescent="0.3">
      <c r="A12" s="14"/>
      <c r="B12" s="17"/>
      <c r="C12" s="17"/>
      <c r="D12" s="17">
        <f t="shared" si="0"/>
        <v>0</v>
      </c>
      <c r="E12" s="18"/>
      <c r="F12" s="7"/>
      <c r="G12" s="19"/>
      <c r="H12" s="17"/>
      <c r="I12" s="17"/>
      <c r="J12" s="35">
        <f t="shared" si="1"/>
        <v>0</v>
      </c>
      <c r="K12" s="18"/>
      <c r="L12" s="7"/>
    </row>
    <row r="13" spans="1:12" s="9" customFormat="1" ht="18.75" x14ac:dyDescent="0.3">
      <c r="A13" s="19"/>
      <c r="B13" s="17"/>
      <c r="C13" s="17"/>
      <c r="D13" s="17">
        <f t="shared" si="0"/>
        <v>0</v>
      </c>
      <c r="E13" s="18"/>
      <c r="F13" s="7"/>
      <c r="G13" s="19"/>
      <c r="H13" s="17"/>
      <c r="I13" s="17"/>
      <c r="J13" s="35">
        <f t="shared" si="1"/>
        <v>0</v>
      </c>
      <c r="K13" s="20"/>
      <c r="L13" s="7"/>
    </row>
    <row r="14" spans="1:12" s="9" customFormat="1" ht="18.75" x14ac:dyDescent="0.3">
      <c r="A14" s="19"/>
      <c r="B14" s="17"/>
      <c r="C14" s="17"/>
      <c r="D14" s="17">
        <f t="shared" si="0"/>
        <v>0</v>
      </c>
      <c r="E14" s="18"/>
      <c r="F14" s="7"/>
      <c r="G14" s="19"/>
      <c r="H14" s="17"/>
      <c r="I14" s="17"/>
      <c r="J14" s="35">
        <f t="shared" si="1"/>
        <v>0</v>
      </c>
      <c r="K14" s="20"/>
      <c r="L14" s="7"/>
    </row>
    <row r="15" spans="1:12" s="9" customFormat="1" ht="18.75" x14ac:dyDescent="0.3">
      <c r="A15" s="19"/>
      <c r="B15" s="17"/>
      <c r="C15" s="17"/>
      <c r="D15" s="17"/>
      <c r="E15" s="18"/>
      <c r="F15" s="7"/>
      <c r="G15" s="19"/>
      <c r="H15" s="17"/>
      <c r="I15" s="17"/>
      <c r="J15" s="35">
        <f t="shared" si="1"/>
        <v>0</v>
      </c>
      <c r="K15" s="20"/>
      <c r="L15" s="7"/>
    </row>
    <row r="16" spans="1:12" s="9" customFormat="1" ht="18.75" x14ac:dyDescent="0.3">
      <c r="A16" s="19"/>
      <c r="B16" s="17"/>
      <c r="C16" s="17"/>
      <c r="D16" s="17"/>
      <c r="E16" s="18"/>
      <c r="F16" s="7"/>
      <c r="G16" s="19"/>
      <c r="H16" s="17"/>
      <c r="I16" s="17"/>
      <c r="J16" s="35">
        <f t="shared" si="1"/>
        <v>0</v>
      </c>
      <c r="K16" s="20"/>
      <c r="L16" s="7"/>
    </row>
    <row r="17" spans="1:19" s="9" customFormat="1" ht="18.75" x14ac:dyDescent="0.3">
      <c r="A17" s="19"/>
      <c r="B17" s="17"/>
      <c r="C17" s="17"/>
      <c r="D17" s="17">
        <f>D14+B17-C17</f>
        <v>0</v>
      </c>
      <c r="E17" s="18"/>
      <c r="F17" s="7"/>
      <c r="G17" s="19"/>
      <c r="H17" s="17"/>
      <c r="I17" s="17"/>
      <c r="J17" s="35">
        <f t="shared" si="1"/>
        <v>0</v>
      </c>
      <c r="K17" s="20"/>
      <c r="L17" s="7"/>
    </row>
    <row r="18" spans="1:19" s="9" customFormat="1" ht="18.75" x14ac:dyDescent="0.3">
      <c r="A18" s="19"/>
      <c r="B18" s="17"/>
      <c r="C18" s="17"/>
      <c r="D18" s="17">
        <f t="shared" si="0"/>
        <v>0</v>
      </c>
      <c r="E18" s="18"/>
      <c r="F18" s="7"/>
      <c r="G18" s="19"/>
      <c r="H18" s="17"/>
      <c r="I18" s="17"/>
      <c r="J18" s="35">
        <f t="shared" si="1"/>
        <v>0</v>
      </c>
      <c r="K18" s="20"/>
      <c r="L18" s="7"/>
      <c r="S18" s="133"/>
    </row>
    <row r="19" spans="1:19" s="9" customFormat="1" ht="18.75" x14ac:dyDescent="0.3">
      <c r="A19" s="19"/>
      <c r="B19" s="17"/>
      <c r="C19" s="17"/>
      <c r="D19" s="17">
        <f t="shared" si="0"/>
        <v>0</v>
      </c>
      <c r="E19" s="18"/>
      <c r="F19" s="7"/>
      <c r="G19" s="19"/>
      <c r="H19" s="17"/>
      <c r="I19" s="17"/>
      <c r="J19" s="35">
        <f t="shared" si="1"/>
        <v>0</v>
      </c>
      <c r="K19" s="20"/>
      <c r="L19" s="7"/>
      <c r="S19" s="133"/>
    </row>
    <row r="20" spans="1:19" s="9" customFormat="1" ht="18.75" x14ac:dyDescent="0.3">
      <c r="A20" s="19"/>
      <c r="B20" s="17"/>
      <c r="C20" s="17"/>
      <c r="D20" s="17">
        <f t="shared" si="0"/>
        <v>0</v>
      </c>
      <c r="E20" s="18"/>
      <c r="F20" s="7"/>
      <c r="G20" s="19"/>
      <c r="H20" s="17"/>
      <c r="I20" s="17"/>
      <c r="J20" s="35">
        <f t="shared" si="1"/>
        <v>0</v>
      </c>
      <c r="K20" s="20"/>
      <c r="L20" s="7"/>
      <c r="S20" s="133"/>
    </row>
    <row r="21" spans="1:19" s="9" customFormat="1" ht="18.75" x14ac:dyDescent="0.3">
      <c r="A21" s="19"/>
      <c r="B21" s="17"/>
      <c r="C21" s="17"/>
      <c r="D21" s="17">
        <f t="shared" si="0"/>
        <v>0</v>
      </c>
      <c r="E21" s="18"/>
      <c r="F21" s="7"/>
      <c r="G21" s="19"/>
      <c r="H21" s="17"/>
      <c r="I21" s="17"/>
      <c r="J21" s="35">
        <f t="shared" si="1"/>
        <v>0</v>
      </c>
      <c r="K21" s="20"/>
      <c r="L21" s="7"/>
      <c r="S21" s="133"/>
    </row>
    <row r="22" spans="1:19" s="9" customFormat="1" ht="18.75" x14ac:dyDescent="0.3">
      <c r="A22" s="19"/>
      <c r="B22" s="17"/>
      <c r="C22" s="17"/>
      <c r="D22" s="17">
        <f t="shared" si="0"/>
        <v>0</v>
      </c>
      <c r="E22" s="18"/>
      <c r="F22" s="7"/>
      <c r="G22" s="19"/>
      <c r="H22" s="17"/>
      <c r="I22" s="17"/>
      <c r="J22" s="35">
        <f t="shared" si="1"/>
        <v>0</v>
      </c>
      <c r="K22" s="20"/>
      <c r="L22" s="7"/>
    </row>
    <row r="23" spans="1:19" s="9" customFormat="1" ht="18.75" x14ac:dyDescent="0.3">
      <c r="A23" s="19"/>
      <c r="B23" s="17"/>
      <c r="C23" s="17"/>
      <c r="D23" s="17">
        <f t="shared" si="0"/>
        <v>0</v>
      </c>
      <c r="E23" s="18"/>
      <c r="F23" s="7"/>
      <c r="G23" s="19"/>
      <c r="H23" s="17"/>
      <c r="I23" s="17"/>
      <c r="J23" s="35">
        <f t="shared" si="1"/>
        <v>0</v>
      </c>
      <c r="K23" s="20"/>
      <c r="L23" s="7"/>
    </row>
    <row r="24" spans="1:19" s="9" customFormat="1" ht="18.75" x14ac:dyDescent="0.3">
      <c r="A24" s="19"/>
      <c r="B24" s="17"/>
      <c r="C24" s="17"/>
      <c r="D24" s="17">
        <f t="shared" si="0"/>
        <v>0</v>
      </c>
      <c r="E24" s="18"/>
      <c r="F24" s="7"/>
      <c r="G24" s="19"/>
      <c r="H24" s="17"/>
      <c r="I24" s="17"/>
      <c r="J24" s="35">
        <f t="shared" si="1"/>
        <v>0</v>
      </c>
      <c r="K24" s="20"/>
      <c r="L24" s="7"/>
    </row>
    <row r="25" spans="1:19" s="9" customFormat="1" ht="18.75" x14ac:dyDescent="0.3">
      <c r="A25" s="19"/>
      <c r="B25" s="17"/>
      <c r="C25" s="17"/>
      <c r="D25" s="17"/>
      <c r="E25" s="18"/>
      <c r="F25" s="7"/>
      <c r="G25" s="19"/>
      <c r="H25" s="17"/>
      <c r="I25" s="17"/>
      <c r="J25" s="35">
        <f t="shared" si="1"/>
        <v>0</v>
      </c>
      <c r="K25" s="20"/>
      <c r="L25" s="7"/>
    </row>
    <row r="26" spans="1:19" s="9" customFormat="1" ht="18.75" x14ac:dyDescent="0.3">
      <c r="A26" s="19"/>
      <c r="B26" s="17"/>
      <c r="C26" s="17"/>
      <c r="D26" s="17">
        <f>D24+B26-C26</f>
        <v>0</v>
      </c>
      <c r="E26" s="18"/>
      <c r="F26" s="7"/>
      <c r="G26" s="19"/>
      <c r="H26" s="17"/>
      <c r="I26" s="17"/>
      <c r="J26" s="35">
        <f t="shared" si="1"/>
        <v>0</v>
      </c>
      <c r="K26" s="20"/>
      <c r="L26" s="7"/>
    </row>
    <row r="27" spans="1:19" s="9" customFormat="1" ht="18.75" x14ac:dyDescent="0.3">
      <c r="A27" s="19"/>
      <c r="B27" s="17"/>
      <c r="C27" s="17"/>
      <c r="D27" s="17">
        <f t="shared" si="0"/>
        <v>0</v>
      </c>
      <c r="E27" s="18"/>
      <c r="F27" s="7"/>
      <c r="G27" s="19"/>
      <c r="H27" s="17"/>
      <c r="I27" s="17"/>
      <c r="J27" s="35">
        <f t="shared" si="1"/>
        <v>0</v>
      </c>
      <c r="K27" s="20"/>
      <c r="L27" s="7"/>
    </row>
    <row r="28" spans="1:19" s="9" customFormat="1" ht="18.75" x14ac:dyDescent="0.3">
      <c r="A28" s="19"/>
      <c r="B28" s="17"/>
      <c r="C28" s="17"/>
      <c r="D28" s="17"/>
      <c r="E28" s="18"/>
      <c r="F28" s="7"/>
      <c r="G28" s="19"/>
      <c r="H28" s="17"/>
      <c r="I28" s="17"/>
      <c r="J28" s="35">
        <f t="shared" si="1"/>
        <v>0</v>
      </c>
      <c r="K28" s="20"/>
      <c r="L28" s="7"/>
    </row>
    <row r="29" spans="1:19" s="9" customFormat="1" ht="18.75" x14ac:dyDescent="0.3">
      <c r="A29" s="19"/>
      <c r="B29" s="17"/>
      <c r="C29" s="17"/>
      <c r="D29" s="17">
        <f>D27+B29-C29</f>
        <v>0</v>
      </c>
      <c r="E29" s="18"/>
      <c r="F29" s="7"/>
      <c r="G29" s="19"/>
      <c r="H29" s="17"/>
      <c r="I29" s="17"/>
      <c r="J29" s="35">
        <f t="shared" si="1"/>
        <v>0</v>
      </c>
      <c r="K29" s="20"/>
      <c r="L29" s="7"/>
    </row>
    <row r="30" spans="1:19" s="9" customFormat="1" ht="18.75" x14ac:dyDescent="0.3">
      <c r="A30" s="19"/>
      <c r="B30" s="17"/>
      <c r="C30" s="17"/>
      <c r="D30" s="17">
        <f t="shared" si="0"/>
        <v>0</v>
      </c>
      <c r="E30" s="18"/>
      <c r="F30" s="7"/>
      <c r="G30" s="19"/>
      <c r="H30" s="17"/>
      <c r="I30" s="17"/>
      <c r="J30" s="35">
        <f t="shared" si="1"/>
        <v>0</v>
      </c>
      <c r="K30" s="20"/>
      <c r="L30" s="7"/>
    </row>
    <row r="31" spans="1:19" s="9" customFormat="1" ht="18.75" x14ac:dyDescent="0.3">
      <c r="A31" s="19"/>
      <c r="B31" s="17"/>
      <c r="C31" s="17"/>
      <c r="D31" s="17"/>
      <c r="E31" s="18"/>
      <c r="F31" s="7"/>
      <c r="G31" s="19"/>
      <c r="H31" s="17"/>
      <c r="I31" s="17"/>
      <c r="J31" s="35">
        <f t="shared" si="1"/>
        <v>0</v>
      </c>
      <c r="K31" s="20"/>
      <c r="L31" s="7"/>
    </row>
    <row r="32" spans="1:19" s="9" customFormat="1" ht="18.75" x14ac:dyDescent="0.3">
      <c r="A32" s="19"/>
      <c r="B32" s="17"/>
      <c r="C32" s="17"/>
      <c r="D32" s="17">
        <f>D30+B32-C32</f>
        <v>0</v>
      </c>
      <c r="E32" s="18"/>
      <c r="F32" s="7"/>
      <c r="G32" s="19"/>
      <c r="H32" s="17"/>
      <c r="I32" s="17"/>
      <c r="J32" s="35">
        <f t="shared" si="1"/>
        <v>0</v>
      </c>
      <c r="K32" s="20"/>
      <c r="L32" s="7"/>
    </row>
    <row r="33" spans="1:12" s="9" customFormat="1" ht="18.75" x14ac:dyDescent="0.3">
      <c r="A33" s="19"/>
      <c r="B33" s="17"/>
      <c r="C33" s="17"/>
      <c r="D33" s="17"/>
      <c r="E33" s="18"/>
      <c r="F33" s="7"/>
      <c r="G33" s="19"/>
      <c r="H33" s="17"/>
      <c r="I33" s="17"/>
      <c r="J33" s="35">
        <f t="shared" si="1"/>
        <v>0</v>
      </c>
      <c r="K33" s="20"/>
      <c r="L33" s="7"/>
    </row>
    <row r="34" spans="1:12" s="9" customFormat="1" ht="18.75" x14ac:dyDescent="0.3">
      <c r="A34" s="19"/>
      <c r="B34" s="17"/>
      <c r="C34" s="17"/>
      <c r="D34" s="17">
        <f>D32+B34-C34</f>
        <v>0</v>
      </c>
      <c r="E34" s="18"/>
      <c r="F34" s="7"/>
      <c r="G34" s="19"/>
      <c r="H34" s="17"/>
      <c r="I34" s="17"/>
      <c r="J34" s="35">
        <f t="shared" si="1"/>
        <v>0</v>
      </c>
      <c r="K34" s="20"/>
      <c r="L34" s="7"/>
    </row>
    <row r="35" spans="1:12" s="9" customFormat="1" ht="18.75" x14ac:dyDescent="0.3">
      <c r="A35" s="19"/>
      <c r="B35" s="17"/>
      <c r="C35" s="17"/>
      <c r="D35" s="17"/>
      <c r="E35" s="18"/>
      <c r="F35" s="7"/>
      <c r="G35" s="19"/>
      <c r="H35" s="17"/>
      <c r="I35" s="17"/>
      <c r="J35" s="35">
        <f t="shared" si="1"/>
        <v>0</v>
      </c>
      <c r="K35" s="20"/>
      <c r="L35" s="7"/>
    </row>
    <row r="36" spans="1:12" s="9" customFormat="1" ht="18.75" x14ac:dyDescent="0.3">
      <c r="A36" s="19"/>
      <c r="B36" s="17"/>
      <c r="C36" s="17"/>
      <c r="D36" s="17">
        <f>D34+B36-C36</f>
        <v>0</v>
      </c>
      <c r="E36" s="18"/>
      <c r="F36" s="7"/>
      <c r="G36" s="19"/>
      <c r="H36" s="17"/>
      <c r="I36" s="17"/>
      <c r="J36" s="35">
        <f t="shared" si="1"/>
        <v>0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0"/>
        <v>0</v>
      </c>
      <c r="E37" s="18"/>
      <c r="F37" s="7"/>
      <c r="G37" s="19"/>
      <c r="H37" s="17"/>
      <c r="I37" s="17"/>
      <c r="J37" s="35">
        <f t="shared" si="1"/>
        <v>0</v>
      </c>
      <c r="K37" s="20"/>
      <c r="L37" s="7"/>
    </row>
    <row r="38" spans="1:12" s="9" customFormat="1" ht="18.75" x14ac:dyDescent="0.3">
      <c r="A38" s="19"/>
      <c r="B38" s="17"/>
      <c r="C38" s="17"/>
      <c r="D38" s="17"/>
      <c r="E38" s="18"/>
      <c r="F38" s="7"/>
      <c r="G38" s="19"/>
      <c r="H38" s="17"/>
      <c r="I38" s="17"/>
      <c r="J38" s="35">
        <f t="shared" si="1"/>
        <v>0</v>
      </c>
      <c r="K38" s="20"/>
      <c r="L38" s="7"/>
    </row>
    <row r="39" spans="1:12" s="9" customFormat="1" ht="18.75" x14ac:dyDescent="0.3">
      <c r="A39" s="19"/>
      <c r="B39" s="17"/>
      <c r="C39" s="17"/>
      <c r="D39" s="17"/>
      <c r="E39" s="18"/>
      <c r="F39" s="7"/>
      <c r="G39" s="19"/>
      <c r="H39" s="17"/>
      <c r="I39" s="17"/>
      <c r="J39" s="35">
        <f t="shared" si="1"/>
        <v>0</v>
      </c>
      <c r="K39" s="20"/>
      <c r="L39" s="7"/>
    </row>
    <row r="40" spans="1:12" s="9" customFormat="1" ht="18.75" x14ac:dyDescent="0.3">
      <c r="A40" s="19"/>
      <c r="B40" s="17"/>
      <c r="C40" s="17"/>
      <c r="D40" s="17">
        <f>D37+B40-C40</f>
        <v>0</v>
      </c>
      <c r="E40" s="18"/>
      <c r="F40" s="7"/>
      <c r="G40" s="19"/>
      <c r="H40" s="17"/>
      <c r="I40" s="17"/>
      <c r="J40" s="35">
        <f t="shared" si="1"/>
        <v>0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0"/>
        <v>0</v>
      </c>
      <c r="E41" s="18"/>
      <c r="F41" s="7"/>
      <c r="G41" s="19">
        <v>46234</v>
      </c>
      <c r="H41" s="17"/>
      <c r="I41" s="17"/>
      <c r="J41" s="35">
        <f t="shared" si="1"/>
        <v>0</v>
      </c>
      <c r="K41" s="20"/>
      <c r="L41" s="7"/>
    </row>
    <row r="42" spans="1:12" s="9" customFormat="1" ht="18.75" x14ac:dyDescent="0.3">
      <c r="A42" s="19"/>
      <c r="B42" s="17"/>
      <c r="C42" s="17"/>
      <c r="D42" s="17"/>
      <c r="E42" s="18"/>
      <c r="F42" s="7"/>
      <c r="G42" s="19">
        <v>46238</v>
      </c>
      <c r="H42" s="17"/>
      <c r="I42" s="17"/>
      <c r="J42" s="35">
        <f t="shared" si="1"/>
        <v>0</v>
      </c>
      <c r="K42" s="20"/>
      <c r="L42" s="7"/>
    </row>
    <row r="43" spans="1:12" s="9" customFormat="1" ht="18.75" x14ac:dyDescent="0.3">
      <c r="A43" s="19"/>
      <c r="B43" s="17"/>
      <c r="C43" s="17"/>
      <c r="D43" s="17">
        <f>D41+B43-C43</f>
        <v>0</v>
      </c>
      <c r="E43" s="18"/>
      <c r="F43" s="7"/>
      <c r="G43" s="19">
        <v>46245</v>
      </c>
      <c r="H43" s="17"/>
      <c r="I43" s="17"/>
      <c r="J43" s="35">
        <f t="shared" si="1"/>
        <v>0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0"/>
        <v>0</v>
      </c>
      <c r="E44" s="18"/>
      <c r="F44" s="7"/>
      <c r="G44" s="19">
        <v>46245</v>
      </c>
      <c r="H44" s="17"/>
      <c r="I44" s="17"/>
      <c r="J44" s="35">
        <f t="shared" si="1"/>
        <v>0</v>
      </c>
      <c r="K44" s="20"/>
      <c r="L44" s="7"/>
    </row>
    <row r="45" spans="1:12" s="9" customFormat="1" ht="18.75" x14ac:dyDescent="0.3">
      <c r="A45" s="19"/>
      <c r="B45" s="17"/>
      <c r="C45" s="17"/>
      <c r="D45" s="17"/>
      <c r="E45" s="18"/>
      <c r="F45" s="7"/>
      <c r="G45" s="19">
        <v>46246</v>
      </c>
      <c r="H45" s="17"/>
      <c r="I45" s="17"/>
      <c r="J45" s="35">
        <f t="shared" si="1"/>
        <v>0</v>
      </c>
      <c r="K45" s="20"/>
      <c r="L45" s="7"/>
    </row>
    <row r="46" spans="1:12" s="9" customFormat="1" ht="18.75" x14ac:dyDescent="0.3">
      <c r="A46" s="19"/>
      <c r="B46" s="17"/>
      <c r="C46" s="17"/>
      <c r="D46" s="17"/>
      <c r="E46" s="18"/>
      <c r="F46" s="7"/>
      <c r="G46" s="19">
        <v>46248</v>
      </c>
      <c r="H46" s="17"/>
      <c r="I46" s="17"/>
      <c r="J46" s="35">
        <f t="shared" si="1"/>
        <v>0</v>
      </c>
      <c r="K46" s="20"/>
      <c r="L46" s="7"/>
    </row>
    <row r="47" spans="1:12" s="9" customFormat="1" ht="18.75" x14ac:dyDescent="0.3">
      <c r="A47" s="19"/>
      <c r="B47" s="17"/>
      <c r="C47" s="17"/>
      <c r="D47" s="17">
        <f>D44+B47-C47</f>
        <v>0</v>
      </c>
      <c r="E47" s="18"/>
      <c r="F47" s="7"/>
      <c r="G47" s="19"/>
      <c r="H47" s="17"/>
      <c r="I47" s="17"/>
      <c r="J47" s="35">
        <f t="shared" si="1"/>
        <v>0</v>
      </c>
      <c r="K47" s="20"/>
      <c r="L47" s="7"/>
    </row>
    <row r="48" spans="1:12" s="9" customFormat="1" ht="18.75" x14ac:dyDescent="0.3">
      <c r="A48" s="19"/>
      <c r="B48" s="17"/>
      <c r="C48" s="17"/>
      <c r="D48" s="17" t="e">
        <f>#REF!+B48-C48</f>
        <v>#REF!</v>
      </c>
      <c r="E48" s="18"/>
      <c r="F48" s="7"/>
      <c r="G48" s="19"/>
      <c r="H48" s="17"/>
      <c r="I48" s="17"/>
      <c r="J48" s="35">
        <f t="shared" si="1"/>
        <v>0</v>
      </c>
      <c r="K48" s="18"/>
      <c r="L48" s="7"/>
    </row>
    <row r="49" spans="1:12" s="9" customFormat="1" ht="18.75" x14ac:dyDescent="0.3">
      <c r="A49" s="19"/>
      <c r="B49" s="17"/>
      <c r="C49" s="17"/>
      <c r="D49" s="17" t="e">
        <f t="shared" si="0"/>
        <v>#REF!</v>
      </c>
      <c r="E49" s="18"/>
      <c r="F49" s="7"/>
      <c r="G49" s="19"/>
      <c r="H49" s="17"/>
      <c r="I49" s="17"/>
      <c r="J49" s="35">
        <f t="shared" si="1"/>
        <v>0</v>
      </c>
      <c r="K49" s="18"/>
      <c r="L49" s="7"/>
    </row>
    <row r="50" spans="1:12" s="9" customFormat="1" ht="18.75" x14ac:dyDescent="0.3">
      <c r="A50" s="19"/>
      <c r="B50" s="17"/>
      <c r="C50" s="17"/>
      <c r="D50" s="17" t="e">
        <f t="shared" si="0"/>
        <v>#REF!</v>
      </c>
      <c r="E50" s="18"/>
      <c r="F50" s="7"/>
      <c r="G50" s="19"/>
      <c r="H50" s="17"/>
      <c r="I50" s="17"/>
      <c r="J50" s="35">
        <f t="shared" si="1"/>
        <v>0</v>
      </c>
      <c r="K50" s="20"/>
      <c r="L50" s="7"/>
    </row>
    <row r="51" spans="1:12" s="9" customFormat="1" ht="18.75" x14ac:dyDescent="0.3">
      <c r="A51" s="19"/>
      <c r="B51" s="17"/>
      <c r="C51" s="17"/>
      <c r="D51" s="17" t="e">
        <f t="shared" si="0"/>
        <v>#REF!</v>
      </c>
      <c r="E51" s="18"/>
      <c r="F51" s="7"/>
      <c r="G51" s="19"/>
      <c r="H51" s="17"/>
      <c r="I51" s="17"/>
      <c r="J51" s="35">
        <f t="shared" si="1"/>
        <v>0</v>
      </c>
      <c r="K51" s="18"/>
      <c r="L51" s="7"/>
    </row>
    <row r="52" spans="1:12" s="9" customFormat="1" ht="18.75" x14ac:dyDescent="0.3">
      <c r="A52" s="19"/>
      <c r="B52" s="17"/>
      <c r="C52" s="17"/>
      <c r="D52" s="17" t="e">
        <f t="shared" si="0"/>
        <v>#REF!</v>
      </c>
      <c r="E52" s="18"/>
      <c r="F52" s="7"/>
      <c r="G52" s="19"/>
      <c r="H52" s="17"/>
      <c r="I52" s="17"/>
      <c r="J52" s="35">
        <f t="shared" si="1"/>
        <v>0</v>
      </c>
      <c r="K52" s="18"/>
      <c r="L52" s="7"/>
    </row>
    <row r="53" spans="1:12" s="9" customFormat="1" ht="18.75" x14ac:dyDescent="0.3">
      <c r="A53" s="19"/>
      <c r="B53" s="17"/>
      <c r="C53" s="17"/>
      <c r="D53" s="17" t="e">
        <f t="shared" si="0"/>
        <v>#REF!</v>
      </c>
      <c r="E53" s="18"/>
      <c r="F53" s="7"/>
      <c r="G53" s="19"/>
      <c r="H53" s="17"/>
      <c r="I53" s="17"/>
      <c r="J53" s="35">
        <f t="shared" si="1"/>
        <v>0</v>
      </c>
      <c r="K53" s="18"/>
      <c r="L53" s="7"/>
    </row>
    <row r="54" spans="1:12" s="9" customFormat="1" ht="18.75" x14ac:dyDescent="0.3">
      <c r="A54" s="19"/>
      <c r="B54" s="17"/>
      <c r="C54" s="17"/>
      <c r="D54" s="17"/>
      <c r="E54" s="18"/>
      <c r="F54" s="7"/>
      <c r="G54" s="19"/>
      <c r="H54" s="17"/>
      <c r="I54" s="17"/>
      <c r="J54" s="35">
        <f t="shared" si="1"/>
        <v>0</v>
      </c>
      <c r="K54" s="18"/>
      <c r="L54" s="7"/>
    </row>
    <row r="55" spans="1:12" s="9" customFormat="1" ht="18.75" x14ac:dyDescent="0.3">
      <c r="A55" s="19"/>
      <c r="B55" s="17"/>
      <c r="C55" s="17"/>
      <c r="D55" s="17" t="e">
        <f>D53+B55-C55</f>
        <v>#REF!</v>
      </c>
      <c r="E55" s="18"/>
      <c r="F55" s="7"/>
      <c r="G55" s="19"/>
      <c r="H55" s="17"/>
      <c r="I55" s="17"/>
      <c r="J55" s="35">
        <f t="shared" si="1"/>
        <v>0</v>
      </c>
      <c r="K55" s="20"/>
      <c r="L55" s="7"/>
    </row>
    <row r="56" spans="1:12" s="9" customFormat="1" ht="18.75" x14ac:dyDescent="0.3">
      <c r="A56" s="19"/>
      <c r="B56" s="17"/>
      <c r="C56" s="17"/>
      <c r="D56" s="17" t="e">
        <f t="shared" si="0"/>
        <v>#REF!</v>
      </c>
      <c r="E56" s="18"/>
      <c r="F56" s="7"/>
      <c r="G56" s="19"/>
      <c r="H56" s="17"/>
      <c r="I56" s="17"/>
      <c r="J56" s="35">
        <f t="shared" si="1"/>
        <v>0</v>
      </c>
      <c r="K56" s="20"/>
      <c r="L56" s="7"/>
    </row>
    <row r="57" spans="1:12" s="9" customFormat="1" ht="18.75" x14ac:dyDescent="0.3">
      <c r="A57" s="19"/>
      <c r="B57" s="17"/>
      <c r="C57" s="17"/>
      <c r="D57" s="17"/>
      <c r="E57" s="18"/>
      <c r="F57" s="7"/>
      <c r="G57" s="19"/>
      <c r="H57" s="17"/>
      <c r="I57" s="17"/>
      <c r="J57" s="35">
        <f t="shared" si="1"/>
        <v>0</v>
      </c>
      <c r="K57" s="20"/>
      <c r="L57" s="7"/>
    </row>
    <row r="58" spans="1:12" s="9" customFormat="1" ht="18.75" x14ac:dyDescent="0.3">
      <c r="A58" s="19"/>
      <c r="B58" s="17"/>
      <c r="C58" s="17"/>
      <c r="D58" s="17" t="e">
        <f>D56+B58-C58</f>
        <v>#REF!</v>
      </c>
      <c r="E58" s="18"/>
      <c r="F58" s="7"/>
      <c r="G58" s="19"/>
      <c r="H58" s="17"/>
      <c r="I58" s="17"/>
      <c r="J58" s="35">
        <f t="shared" si="1"/>
        <v>0</v>
      </c>
      <c r="K58" s="20"/>
      <c r="L58" s="7"/>
    </row>
    <row r="59" spans="1:12" s="9" customFormat="1" ht="18.75" x14ac:dyDescent="0.3">
      <c r="A59" s="19"/>
      <c r="B59" s="17"/>
      <c r="C59" s="17"/>
      <c r="D59" s="17" t="e">
        <f t="shared" si="0"/>
        <v>#REF!</v>
      </c>
      <c r="E59" s="18"/>
      <c r="F59" s="7"/>
      <c r="G59" s="19"/>
      <c r="H59" s="17"/>
      <c r="I59" s="17"/>
      <c r="J59" s="35">
        <f t="shared" si="1"/>
        <v>0</v>
      </c>
      <c r="K59" s="20"/>
      <c r="L59" s="7"/>
    </row>
    <row r="60" spans="1:12" s="9" customFormat="1" ht="18.75" x14ac:dyDescent="0.3">
      <c r="A60" s="19"/>
      <c r="B60" s="17"/>
      <c r="C60" s="17"/>
      <c r="D60" s="17" t="e">
        <f t="shared" si="0"/>
        <v>#REF!</v>
      </c>
      <c r="E60" s="18"/>
      <c r="F60" s="7"/>
      <c r="G60" s="19"/>
      <c r="H60" s="17"/>
      <c r="I60" s="17"/>
      <c r="J60" s="35">
        <f t="shared" si="1"/>
        <v>0</v>
      </c>
      <c r="K60" s="20"/>
      <c r="L60" s="7"/>
    </row>
    <row r="61" spans="1:12" s="9" customFormat="1" ht="18.75" x14ac:dyDescent="0.3">
      <c r="A61" s="19"/>
      <c r="B61" s="17"/>
      <c r="C61" s="17"/>
      <c r="D61" s="17" t="e">
        <f t="shared" si="0"/>
        <v>#REF!</v>
      </c>
      <c r="E61" s="18"/>
      <c r="F61" s="7"/>
      <c r="G61" s="19"/>
      <c r="H61" s="17"/>
      <c r="I61" s="17"/>
      <c r="J61" s="35">
        <f t="shared" si="1"/>
        <v>0</v>
      </c>
      <c r="K61" s="20"/>
      <c r="L61" s="7"/>
    </row>
    <row r="62" spans="1:12" s="9" customFormat="1" ht="18.75" x14ac:dyDescent="0.3">
      <c r="A62" s="19"/>
      <c r="B62" s="17"/>
      <c r="C62" s="17"/>
      <c r="D62" s="17" t="e">
        <f t="shared" si="0"/>
        <v>#REF!</v>
      </c>
      <c r="E62" s="18"/>
      <c r="F62" s="7"/>
      <c r="G62" s="19"/>
      <c r="H62" s="17"/>
      <c r="I62" s="17"/>
      <c r="J62" s="35">
        <f t="shared" si="1"/>
        <v>0</v>
      </c>
      <c r="K62" s="20"/>
      <c r="L62" s="7"/>
    </row>
    <row r="63" spans="1:12" s="9" customFormat="1" ht="18.75" x14ac:dyDescent="0.3">
      <c r="A63" s="19"/>
      <c r="B63" s="17"/>
      <c r="C63" s="17"/>
      <c r="D63" s="17" t="e">
        <f t="shared" si="0"/>
        <v>#REF!</v>
      </c>
      <c r="E63" s="18"/>
      <c r="F63" s="7"/>
      <c r="G63" s="19"/>
      <c r="H63" s="17"/>
      <c r="I63" s="17"/>
      <c r="J63" s="35">
        <f t="shared" si="1"/>
        <v>0</v>
      </c>
      <c r="K63" s="20"/>
      <c r="L63" s="7"/>
    </row>
    <row r="64" spans="1:12" s="9" customFormat="1" ht="18.75" x14ac:dyDescent="0.3">
      <c r="A64" s="19"/>
      <c r="B64" s="17"/>
      <c r="C64" s="17"/>
      <c r="D64" s="17" t="e">
        <f t="shared" si="0"/>
        <v>#REF!</v>
      </c>
      <c r="E64" s="18"/>
      <c r="F64" s="7"/>
      <c r="G64" s="19"/>
      <c r="H64" s="17"/>
      <c r="I64" s="17"/>
      <c r="J64" s="35">
        <f t="shared" si="1"/>
        <v>0</v>
      </c>
      <c r="K64" s="20"/>
      <c r="L64" s="7"/>
    </row>
    <row r="65" spans="1:12" s="9" customFormat="1" ht="18.75" x14ac:dyDescent="0.3">
      <c r="A65" s="19"/>
      <c r="B65" s="17"/>
      <c r="C65" s="17"/>
      <c r="D65" s="17" t="e">
        <f t="shared" si="0"/>
        <v>#REF!</v>
      </c>
      <c r="E65" s="18"/>
      <c r="F65" s="7"/>
      <c r="G65" s="19"/>
      <c r="H65" s="17"/>
      <c r="I65" s="17"/>
      <c r="J65" s="35">
        <f t="shared" si="1"/>
        <v>0</v>
      </c>
      <c r="K65" s="20"/>
      <c r="L65" s="7"/>
    </row>
    <row r="66" spans="1:12" s="9" customFormat="1" ht="18.75" x14ac:dyDescent="0.3">
      <c r="A66" s="19"/>
      <c r="B66" s="17"/>
      <c r="C66" s="17"/>
      <c r="D66" s="17" t="e">
        <f t="shared" si="0"/>
        <v>#REF!</v>
      </c>
      <c r="E66" s="18"/>
      <c r="F66" s="7"/>
      <c r="G66" s="19"/>
      <c r="H66" s="17"/>
      <c r="I66" s="17"/>
      <c r="J66" s="35">
        <f t="shared" si="1"/>
        <v>0</v>
      </c>
      <c r="K66" s="20"/>
      <c r="L66" s="7"/>
    </row>
    <row r="67" spans="1:12" s="9" customFormat="1" ht="18.75" x14ac:dyDescent="0.3">
      <c r="A67" s="19"/>
      <c r="B67" s="17"/>
      <c r="C67" s="17"/>
      <c r="D67" s="17" t="e">
        <f t="shared" si="0"/>
        <v>#REF!</v>
      </c>
      <c r="E67" s="18"/>
      <c r="F67" s="7"/>
      <c r="G67" s="19"/>
      <c r="H67" s="17"/>
      <c r="I67" s="17"/>
      <c r="J67" s="35">
        <f t="shared" si="1"/>
        <v>0</v>
      </c>
      <c r="K67" s="20"/>
      <c r="L67" s="7"/>
    </row>
    <row r="68" spans="1:12" s="9" customFormat="1" ht="18.75" x14ac:dyDescent="0.3">
      <c r="A68" s="19"/>
      <c r="B68" s="17"/>
      <c r="C68" s="17"/>
      <c r="D68" s="17" t="e">
        <f t="shared" si="0"/>
        <v>#REF!</v>
      </c>
      <c r="E68" s="18"/>
      <c r="F68" s="7"/>
      <c r="G68" s="19"/>
      <c r="H68" s="17"/>
      <c r="I68" s="17"/>
      <c r="J68" s="35">
        <f t="shared" si="1"/>
        <v>0</v>
      </c>
      <c r="K68" s="20"/>
      <c r="L68" s="7"/>
    </row>
    <row r="69" spans="1:12" s="9" customFormat="1" ht="18.75" x14ac:dyDescent="0.3">
      <c r="A69" s="19"/>
      <c r="B69" s="17"/>
      <c r="C69" s="17"/>
      <c r="D69" s="17" t="e">
        <f t="shared" si="0"/>
        <v>#REF!</v>
      </c>
      <c r="E69" s="18"/>
      <c r="F69" s="7"/>
      <c r="G69" s="19"/>
      <c r="H69" s="17"/>
      <c r="I69" s="17"/>
      <c r="J69" s="35">
        <f t="shared" si="1"/>
        <v>0</v>
      </c>
      <c r="K69" s="20"/>
      <c r="L69" s="7"/>
    </row>
    <row r="70" spans="1:12" s="9" customFormat="1" ht="18.75" x14ac:dyDescent="0.3">
      <c r="A70" s="19"/>
      <c r="B70" s="17"/>
      <c r="C70" s="17"/>
      <c r="D70" s="17" t="e">
        <f t="shared" si="0"/>
        <v>#REF!</v>
      </c>
      <c r="E70" s="18"/>
      <c r="F70" s="7"/>
      <c r="G70" s="19"/>
      <c r="H70" s="17"/>
      <c r="I70" s="17"/>
      <c r="J70" s="35">
        <f t="shared" si="1"/>
        <v>0</v>
      </c>
      <c r="K70" s="20"/>
      <c r="L70" s="7"/>
    </row>
    <row r="71" spans="1:12" s="9" customFormat="1" ht="18.75" x14ac:dyDescent="0.3">
      <c r="A71" s="19"/>
      <c r="B71" s="17"/>
      <c r="C71" s="17"/>
      <c r="D71" s="17" t="e">
        <f t="shared" ref="D71:D134" si="2">D70+B71-C71</f>
        <v>#REF!</v>
      </c>
      <c r="E71" s="18"/>
      <c r="F71" s="7"/>
      <c r="G71" s="19"/>
      <c r="H71" s="17"/>
      <c r="I71" s="17"/>
      <c r="J71" s="35">
        <f t="shared" si="1"/>
        <v>0</v>
      </c>
      <c r="K71" s="20"/>
      <c r="L71" s="7"/>
    </row>
    <row r="72" spans="1:12" s="9" customFormat="1" ht="18.75" x14ac:dyDescent="0.3">
      <c r="A72" s="19"/>
      <c r="B72" s="17"/>
      <c r="C72" s="17"/>
      <c r="D72" s="17" t="e">
        <f t="shared" si="2"/>
        <v>#REF!</v>
      </c>
      <c r="E72" s="18"/>
      <c r="F72" s="7"/>
      <c r="G72" s="19"/>
      <c r="H72" s="17"/>
      <c r="I72" s="17"/>
      <c r="J72" s="35">
        <f t="shared" ref="J72:J135" si="3">J71+H72-I72</f>
        <v>0</v>
      </c>
      <c r="K72" s="20"/>
      <c r="L72" s="7"/>
    </row>
    <row r="73" spans="1:12" s="9" customFormat="1" ht="18.75" x14ac:dyDescent="0.3">
      <c r="A73" s="19"/>
      <c r="B73" s="17"/>
      <c r="C73" s="17"/>
      <c r="D73" s="17" t="e">
        <f t="shared" si="2"/>
        <v>#REF!</v>
      </c>
      <c r="E73" s="18"/>
      <c r="F73" s="7"/>
      <c r="G73" s="19"/>
      <c r="H73" s="17"/>
      <c r="I73" s="17"/>
      <c r="J73" s="35">
        <f t="shared" si="3"/>
        <v>0</v>
      </c>
      <c r="K73" s="20"/>
      <c r="L73" s="7"/>
    </row>
    <row r="74" spans="1:12" s="9" customFormat="1" ht="18.75" x14ac:dyDescent="0.3">
      <c r="A74" s="19"/>
      <c r="B74" s="17"/>
      <c r="C74" s="17"/>
      <c r="D74" s="17" t="e">
        <f t="shared" si="2"/>
        <v>#REF!</v>
      </c>
      <c r="E74" s="18"/>
      <c r="F74" s="7"/>
      <c r="G74" s="19"/>
      <c r="H74" s="17"/>
      <c r="I74" s="17"/>
      <c r="J74" s="35">
        <f t="shared" si="3"/>
        <v>0</v>
      </c>
      <c r="K74" s="20"/>
      <c r="L74" s="7"/>
    </row>
    <row r="75" spans="1:12" s="9" customFormat="1" ht="18.75" x14ac:dyDescent="0.3">
      <c r="A75" s="19"/>
      <c r="B75" s="17"/>
      <c r="C75" s="17"/>
      <c r="D75" s="17" t="e">
        <f t="shared" si="2"/>
        <v>#REF!</v>
      </c>
      <c r="E75" s="18"/>
      <c r="F75" s="7"/>
      <c r="G75" s="19"/>
      <c r="H75" s="17"/>
      <c r="I75" s="17"/>
      <c r="J75" s="35">
        <f t="shared" si="3"/>
        <v>0</v>
      </c>
      <c r="K75" s="20"/>
      <c r="L75" s="7"/>
    </row>
    <row r="76" spans="1:12" s="9" customFormat="1" ht="18.75" x14ac:dyDescent="0.3">
      <c r="A76" s="19"/>
      <c r="B76" s="17"/>
      <c r="C76" s="17"/>
      <c r="D76" s="17" t="e">
        <f t="shared" si="2"/>
        <v>#REF!</v>
      </c>
      <c r="E76" s="18"/>
      <c r="F76" s="7"/>
      <c r="G76" s="19"/>
      <c r="H76" s="17"/>
      <c r="I76" s="17"/>
      <c r="J76" s="35">
        <f t="shared" si="3"/>
        <v>0</v>
      </c>
      <c r="K76" s="20"/>
      <c r="L76" s="7"/>
    </row>
    <row r="77" spans="1:12" s="9" customFormat="1" ht="18.75" x14ac:dyDescent="0.3">
      <c r="A77" s="19"/>
      <c r="B77" s="17"/>
      <c r="C77" s="17"/>
      <c r="D77" s="17" t="e">
        <f t="shared" si="2"/>
        <v>#REF!</v>
      </c>
      <c r="E77" s="18"/>
      <c r="F77" s="7"/>
      <c r="G77" s="19"/>
      <c r="H77" s="17"/>
      <c r="I77" s="17"/>
      <c r="J77" s="35">
        <f t="shared" si="3"/>
        <v>0</v>
      </c>
      <c r="K77" s="20"/>
      <c r="L77" s="7"/>
    </row>
    <row r="78" spans="1:12" s="9" customFormat="1" ht="18.75" x14ac:dyDescent="0.3">
      <c r="A78" s="19"/>
      <c r="B78" s="17"/>
      <c r="C78" s="17"/>
      <c r="D78" s="17" t="e">
        <f t="shared" si="2"/>
        <v>#REF!</v>
      </c>
      <c r="E78" s="18"/>
      <c r="F78" s="7"/>
      <c r="G78" s="19"/>
      <c r="H78" s="17"/>
      <c r="I78" s="17"/>
      <c r="J78" s="35">
        <f t="shared" si="3"/>
        <v>0</v>
      </c>
      <c r="K78" s="20"/>
      <c r="L78" s="7"/>
    </row>
    <row r="79" spans="1:12" s="9" customFormat="1" ht="18.75" x14ac:dyDescent="0.3">
      <c r="A79" s="19"/>
      <c r="B79" s="17"/>
      <c r="C79" s="17"/>
      <c r="D79" s="17" t="e">
        <f t="shared" si="2"/>
        <v>#REF!</v>
      </c>
      <c r="E79" s="18"/>
      <c r="F79" s="7"/>
      <c r="G79" s="19"/>
      <c r="H79" s="17"/>
      <c r="I79" s="17"/>
      <c r="J79" s="35">
        <f t="shared" si="3"/>
        <v>0</v>
      </c>
      <c r="K79" s="20"/>
      <c r="L79" s="7"/>
    </row>
    <row r="80" spans="1:12" s="9" customFormat="1" ht="18.75" x14ac:dyDescent="0.3">
      <c r="A80" s="19"/>
      <c r="B80" s="17"/>
      <c r="C80" s="17"/>
      <c r="D80" s="17" t="e">
        <f t="shared" si="2"/>
        <v>#REF!</v>
      </c>
      <c r="E80" s="18"/>
      <c r="F80" s="7"/>
      <c r="G80" s="19"/>
      <c r="H80" s="17"/>
      <c r="I80" s="17"/>
      <c r="J80" s="35">
        <f t="shared" si="3"/>
        <v>0</v>
      </c>
      <c r="K80" s="20"/>
      <c r="L80" s="7"/>
    </row>
    <row r="81" spans="1:12" s="9" customFormat="1" ht="18.75" x14ac:dyDescent="0.3">
      <c r="A81" s="19"/>
      <c r="B81" s="17"/>
      <c r="C81" s="17"/>
      <c r="D81" s="17" t="e">
        <f t="shared" si="2"/>
        <v>#REF!</v>
      </c>
      <c r="E81" s="18"/>
      <c r="F81" s="7"/>
      <c r="G81" s="19"/>
      <c r="H81" s="17"/>
      <c r="I81" s="17"/>
      <c r="J81" s="35">
        <f t="shared" si="3"/>
        <v>0</v>
      </c>
      <c r="K81" s="20"/>
      <c r="L81" s="7"/>
    </row>
    <row r="82" spans="1:12" s="9" customFormat="1" ht="18.75" x14ac:dyDescent="0.3">
      <c r="A82" s="19"/>
      <c r="B82" s="17"/>
      <c r="C82" s="17"/>
      <c r="D82" s="17" t="e">
        <f t="shared" si="2"/>
        <v>#REF!</v>
      </c>
      <c r="E82" s="18"/>
      <c r="F82" s="7"/>
      <c r="G82" s="19"/>
      <c r="H82" s="17"/>
      <c r="I82" s="17"/>
      <c r="J82" s="35">
        <f t="shared" si="3"/>
        <v>0</v>
      </c>
      <c r="K82" s="20"/>
      <c r="L82" s="7"/>
    </row>
    <row r="83" spans="1:12" s="9" customFormat="1" ht="18.75" x14ac:dyDescent="0.3">
      <c r="A83" s="19"/>
      <c r="B83" s="17"/>
      <c r="C83" s="17"/>
      <c r="D83" s="17" t="e">
        <f t="shared" si="2"/>
        <v>#REF!</v>
      </c>
      <c r="E83" s="18"/>
      <c r="F83" s="7"/>
      <c r="G83" s="19"/>
      <c r="H83" s="17"/>
      <c r="I83" s="17"/>
      <c r="J83" s="35">
        <f t="shared" si="3"/>
        <v>0</v>
      </c>
      <c r="K83" s="20"/>
      <c r="L83" s="7"/>
    </row>
    <row r="84" spans="1:12" s="9" customFormat="1" ht="18.75" x14ac:dyDescent="0.3">
      <c r="A84" s="19"/>
      <c r="B84" s="17"/>
      <c r="C84" s="17"/>
      <c r="D84" s="17" t="e">
        <f t="shared" si="2"/>
        <v>#REF!</v>
      </c>
      <c r="E84" s="18"/>
      <c r="F84" s="7"/>
      <c r="G84" s="19"/>
      <c r="H84" s="17"/>
      <c r="I84" s="17"/>
      <c r="J84" s="35">
        <f t="shared" si="3"/>
        <v>0</v>
      </c>
      <c r="K84" s="20"/>
      <c r="L84" s="7"/>
    </row>
    <row r="85" spans="1:12" s="9" customFormat="1" ht="18.75" x14ac:dyDescent="0.3">
      <c r="A85" s="19"/>
      <c r="B85" s="17"/>
      <c r="C85" s="17"/>
      <c r="D85" s="17" t="e">
        <f t="shared" si="2"/>
        <v>#REF!</v>
      </c>
      <c r="E85" s="18"/>
      <c r="F85" s="7"/>
      <c r="G85" s="19"/>
      <c r="H85" s="17"/>
      <c r="I85" s="17"/>
      <c r="J85" s="35">
        <f t="shared" si="3"/>
        <v>0</v>
      </c>
      <c r="K85" s="20"/>
      <c r="L85" s="7"/>
    </row>
    <row r="86" spans="1:12" s="9" customFormat="1" ht="18.75" x14ac:dyDescent="0.3">
      <c r="A86" s="19"/>
      <c r="B86" s="17"/>
      <c r="C86" s="17"/>
      <c r="D86" s="17" t="e">
        <f t="shared" si="2"/>
        <v>#REF!</v>
      </c>
      <c r="E86" s="18"/>
      <c r="F86" s="7"/>
      <c r="G86" s="19"/>
      <c r="H86" s="17"/>
      <c r="I86" s="17"/>
      <c r="J86" s="35">
        <f t="shared" si="3"/>
        <v>0</v>
      </c>
      <c r="K86" s="20"/>
      <c r="L86" s="7"/>
    </row>
    <row r="87" spans="1:12" s="9" customFormat="1" ht="18.75" x14ac:dyDescent="0.3">
      <c r="A87" s="19"/>
      <c r="B87" s="17"/>
      <c r="C87" s="17"/>
      <c r="D87" s="17" t="e">
        <f t="shared" si="2"/>
        <v>#REF!</v>
      </c>
      <c r="E87" s="18"/>
      <c r="F87" s="7"/>
      <c r="G87" s="19"/>
      <c r="H87" s="17"/>
      <c r="I87" s="17"/>
      <c r="J87" s="35">
        <f t="shared" si="3"/>
        <v>0</v>
      </c>
      <c r="K87" s="20"/>
      <c r="L87" s="7"/>
    </row>
    <row r="88" spans="1:12" s="9" customFormat="1" ht="18.75" x14ac:dyDescent="0.3">
      <c r="A88" s="19"/>
      <c r="B88" s="17"/>
      <c r="C88" s="17"/>
      <c r="D88" s="17" t="e">
        <f t="shared" si="2"/>
        <v>#REF!</v>
      </c>
      <c r="E88" s="18"/>
      <c r="F88" s="7"/>
      <c r="G88" s="19"/>
      <c r="H88" s="17"/>
      <c r="I88" s="17"/>
      <c r="J88" s="35">
        <f t="shared" si="3"/>
        <v>0</v>
      </c>
      <c r="K88" s="20"/>
      <c r="L88" s="7"/>
    </row>
    <row r="89" spans="1:12" s="9" customFormat="1" ht="18.75" x14ac:dyDescent="0.3">
      <c r="A89" s="19"/>
      <c r="B89" s="17"/>
      <c r="C89" s="17"/>
      <c r="D89" s="17" t="e">
        <f t="shared" si="2"/>
        <v>#REF!</v>
      </c>
      <c r="E89" s="18"/>
      <c r="F89" s="7"/>
      <c r="G89" s="19"/>
      <c r="H89" s="17"/>
      <c r="I89" s="17"/>
      <c r="J89" s="35">
        <f t="shared" si="3"/>
        <v>0</v>
      </c>
      <c r="K89" s="20"/>
      <c r="L89" s="7"/>
    </row>
    <row r="90" spans="1:12" s="9" customFormat="1" ht="18.75" x14ac:dyDescent="0.3">
      <c r="A90" s="19"/>
      <c r="B90" s="17"/>
      <c r="C90" s="17"/>
      <c r="D90" s="17" t="e">
        <f t="shared" si="2"/>
        <v>#REF!</v>
      </c>
      <c r="E90" s="18"/>
      <c r="F90" s="7"/>
      <c r="G90" s="19"/>
      <c r="H90" s="17"/>
      <c r="I90" s="17"/>
      <c r="J90" s="35">
        <f t="shared" si="3"/>
        <v>0</v>
      </c>
      <c r="K90" s="20"/>
      <c r="L90" s="7"/>
    </row>
    <row r="91" spans="1:12" s="9" customFormat="1" ht="18.75" x14ac:dyDescent="0.3">
      <c r="A91" s="19"/>
      <c r="B91" s="17"/>
      <c r="C91" s="17"/>
      <c r="D91" s="17" t="e">
        <f t="shared" si="2"/>
        <v>#REF!</v>
      </c>
      <c r="E91" s="18"/>
      <c r="F91" s="7"/>
      <c r="G91" s="19"/>
      <c r="H91" s="17"/>
      <c r="I91" s="17"/>
      <c r="J91" s="35">
        <f t="shared" si="3"/>
        <v>0</v>
      </c>
      <c r="K91" s="20"/>
      <c r="L91" s="7"/>
    </row>
    <row r="92" spans="1:12" s="9" customFormat="1" ht="18.75" x14ac:dyDescent="0.3">
      <c r="A92" s="19"/>
      <c r="B92" s="17"/>
      <c r="C92" s="17"/>
      <c r="D92" s="17" t="e">
        <f t="shared" si="2"/>
        <v>#REF!</v>
      </c>
      <c r="E92" s="18"/>
      <c r="F92" s="7"/>
      <c r="G92" s="19"/>
      <c r="H92" s="17"/>
      <c r="I92" s="17"/>
      <c r="J92" s="35">
        <f t="shared" si="3"/>
        <v>0</v>
      </c>
      <c r="K92" s="20"/>
      <c r="L92" s="7"/>
    </row>
    <row r="93" spans="1:12" s="9" customFormat="1" ht="18.75" x14ac:dyDescent="0.3">
      <c r="A93" s="19"/>
      <c r="B93" s="17"/>
      <c r="C93" s="17"/>
      <c r="D93" s="17" t="e">
        <f t="shared" si="2"/>
        <v>#REF!</v>
      </c>
      <c r="E93" s="18"/>
      <c r="F93" s="7"/>
      <c r="G93" s="19"/>
      <c r="H93" s="17"/>
      <c r="I93" s="17"/>
      <c r="J93" s="35">
        <f t="shared" si="3"/>
        <v>0</v>
      </c>
      <c r="K93" s="20"/>
      <c r="L93" s="7"/>
    </row>
    <row r="94" spans="1:12" s="9" customFormat="1" ht="18.75" x14ac:dyDescent="0.3">
      <c r="A94" s="19"/>
      <c r="B94" s="17"/>
      <c r="C94" s="17"/>
      <c r="D94" s="17" t="e">
        <f t="shared" si="2"/>
        <v>#REF!</v>
      </c>
      <c r="E94" s="18"/>
      <c r="F94" s="7"/>
      <c r="G94" s="19"/>
      <c r="H94" s="17"/>
      <c r="I94" s="17"/>
      <c r="J94" s="35">
        <f t="shared" si="3"/>
        <v>0</v>
      </c>
      <c r="K94" s="20"/>
      <c r="L94" s="7"/>
    </row>
    <row r="95" spans="1:12" s="9" customFormat="1" ht="18.75" x14ac:dyDescent="0.3">
      <c r="A95" s="19"/>
      <c r="B95" s="17"/>
      <c r="C95" s="17"/>
      <c r="D95" s="17" t="e">
        <f t="shared" si="2"/>
        <v>#REF!</v>
      </c>
      <c r="E95" s="18"/>
      <c r="F95" s="7"/>
      <c r="G95" s="19"/>
      <c r="H95" s="17"/>
      <c r="I95" s="17"/>
      <c r="J95" s="35">
        <f t="shared" si="3"/>
        <v>0</v>
      </c>
      <c r="K95" s="20"/>
      <c r="L95" s="7"/>
    </row>
    <row r="96" spans="1:12" s="9" customFormat="1" ht="18.75" x14ac:dyDescent="0.3">
      <c r="A96" s="19"/>
      <c r="B96" s="17"/>
      <c r="C96" s="17"/>
      <c r="D96" s="17" t="e">
        <f t="shared" si="2"/>
        <v>#REF!</v>
      </c>
      <c r="E96" s="18"/>
      <c r="F96" s="7"/>
      <c r="G96" s="19"/>
      <c r="H96" s="17"/>
      <c r="I96" s="17"/>
      <c r="J96" s="35">
        <f t="shared" si="3"/>
        <v>0</v>
      </c>
      <c r="K96" s="20"/>
      <c r="L96" s="7"/>
    </row>
    <row r="97" spans="1:12" s="9" customFormat="1" ht="18.75" x14ac:dyDescent="0.3">
      <c r="A97" s="19"/>
      <c r="B97" s="17"/>
      <c r="C97" s="17"/>
      <c r="D97" s="17" t="e">
        <f t="shared" si="2"/>
        <v>#REF!</v>
      </c>
      <c r="E97" s="18"/>
      <c r="F97" s="7"/>
      <c r="G97" s="19"/>
      <c r="H97" s="17"/>
      <c r="I97" s="17"/>
      <c r="J97" s="35">
        <f t="shared" si="3"/>
        <v>0</v>
      </c>
      <c r="K97" s="20"/>
      <c r="L97" s="7"/>
    </row>
    <row r="98" spans="1:12" s="9" customFormat="1" ht="18.75" x14ac:dyDescent="0.3">
      <c r="A98" s="19"/>
      <c r="B98" s="17"/>
      <c r="C98" s="17"/>
      <c r="D98" s="17" t="e">
        <f t="shared" si="2"/>
        <v>#REF!</v>
      </c>
      <c r="E98" s="18"/>
      <c r="F98" s="7"/>
      <c r="G98" s="19"/>
      <c r="H98" s="17"/>
      <c r="I98" s="17"/>
      <c r="J98" s="35">
        <f t="shared" si="3"/>
        <v>0</v>
      </c>
      <c r="K98" s="20"/>
      <c r="L98" s="7"/>
    </row>
    <row r="99" spans="1:12" s="9" customFormat="1" ht="18.75" x14ac:dyDescent="0.3">
      <c r="A99" s="19"/>
      <c r="B99" s="17"/>
      <c r="C99" s="17"/>
      <c r="D99" s="17" t="e">
        <f t="shared" si="2"/>
        <v>#REF!</v>
      </c>
      <c r="E99" s="18"/>
      <c r="F99" s="7"/>
      <c r="G99" s="19"/>
      <c r="H99" s="17"/>
      <c r="I99" s="17"/>
      <c r="J99" s="35">
        <f t="shared" si="3"/>
        <v>0</v>
      </c>
      <c r="K99" s="20"/>
      <c r="L99" s="7"/>
    </row>
    <row r="100" spans="1:12" s="9" customFormat="1" ht="18.75" x14ac:dyDescent="0.3">
      <c r="A100" s="19"/>
      <c r="B100" s="17"/>
      <c r="C100" s="17"/>
      <c r="D100" s="17" t="e">
        <f t="shared" si="2"/>
        <v>#REF!</v>
      </c>
      <c r="E100" s="18"/>
      <c r="F100" s="7"/>
      <c r="G100" s="19"/>
      <c r="H100" s="17"/>
      <c r="I100" s="17"/>
      <c r="J100" s="35">
        <f t="shared" si="3"/>
        <v>0</v>
      </c>
      <c r="K100" s="20"/>
      <c r="L100" s="7"/>
    </row>
    <row r="101" spans="1:12" s="9" customFormat="1" ht="18.75" x14ac:dyDescent="0.3">
      <c r="A101" s="19"/>
      <c r="B101" s="17"/>
      <c r="C101" s="17"/>
      <c r="D101" s="17" t="e">
        <f t="shared" si="2"/>
        <v>#REF!</v>
      </c>
      <c r="E101" s="18"/>
      <c r="F101" s="7"/>
      <c r="G101" s="19"/>
      <c r="H101" s="17"/>
      <c r="I101" s="17"/>
      <c r="J101" s="35">
        <f t="shared" si="3"/>
        <v>0</v>
      </c>
      <c r="K101" s="20"/>
      <c r="L101" s="7"/>
    </row>
    <row r="102" spans="1:12" s="9" customFormat="1" ht="18.75" x14ac:dyDescent="0.3">
      <c r="A102" s="19"/>
      <c r="B102" s="17"/>
      <c r="C102" s="17"/>
      <c r="D102" s="17" t="e">
        <f t="shared" si="2"/>
        <v>#REF!</v>
      </c>
      <c r="E102" s="18"/>
      <c r="F102" s="7"/>
      <c r="G102" s="19"/>
      <c r="H102" s="17"/>
      <c r="I102" s="17"/>
      <c r="J102" s="35">
        <f t="shared" si="3"/>
        <v>0</v>
      </c>
      <c r="K102" s="20"/>
      <c r="L102" s="7"/>
    </row>
    <row r="103" spans="1:12" s="9" customFormat="1" ht="18.75" x14ac:dyDescent="0.3">
      <c r="A103" s="19"/>
      <c r="B103" s="17"/>
      <c r="C103" s="17"/>
      <c r="D103" s="17" t="e">
        <f t="shared" si="2"/>
        <v>#REF!</v>
      </c>
      <c r="E103" s="18"/>
      <c r="F103" s="7"/>
      <c r="G103" s="19"/>
      <c r="H103" s="17"/>
      <c r="I103" s="17"/>
      <c r="J103" s="35">
        <f t="shared" si="3"/>
        <v>0</v>
      </c>
      <c r="K103" s="20"/>
      <c r="L103" s="7"/>
    </row>
    <row r="104" spans="1:12" s="9" customFormat="1" ht="18.75" x14ac:dyDescent="0.3">
      <c r="A104" s="19"/>
      <c r="B104" s="17"/>
      <c r="C104" s="17"/>
      <c r="D104" s="17" t="e">
        <f t="shared" si="2"/>
        <v>#REF!</v>
      </c>
      <c r="E104" s="18"/>
      <c r="F104" s="7"/>
      <c r="G104" s="19"/>
      <c r="H104" s="17"/>
      <c r="I104" s="17"/>
      <c r="J104" s="35">
        <f t="shared" si="3"/>
        <v>0</v>
      </c>
      <c r="K104" s="20"/>
      <c r="L104" s="7"/>
    </row>
    <row r="105" spans="1:12" s="9" customFormat="1" ht="18.75" x14ac:dyDescent="0.3">
      <c r="A105" s="19"/>
      <c r="B105" s="17"/>
      <c r="C105" s="17"/>
      <c r="D105" s="17" t="e">
        <f t="shared" si="2"/>
        <v>#REF!</v>
      </c>
      <c r="E105" s="18"/>
      <c r="F105" s="7"/>
      <c r="G105" s="19"/>
      <c r="H105" s="17"/>
      <c r="I105" s="17"/>
      <c r="J105" s="35">
        <f t="shared" si="3"/>
        <v>0</v>
      </c>
      <c r="K105" s="20"/>
      <c r="L105" s="7"/>
    </row>
    <row r="106" spans="1:12" s="9" customFormat="1" ht="18.75" x14ac:dyDescent="0.3">
      <c r="A106" s="19"/>
      <c r="B106" s="17"/>
      <c r="C106" s="17"/>
      <c r="D106" s="17" t="e">
        <f t="shared" si="2"/>
        <v>#REF!</v>
      </c>
      <c r="E106" s="18"/>
      <c r="F106" s="7"/>
      <c r="G106" s="19"/>
      <c r="H106" s="17"/>
      <c r="I106" s="17"/>
      <c r="J106" s="35">
        <f t="shared" si="3"/>
        <v>0</v>
      </c>
      <c r="K106" s="20"/>
      <c r="L106" s="7"/>
    </row>
    <row r="107" spans="1:12" s="9" customFormat="1" ht="18.75" x14ac:dyDescent="0.3">
      <c r="A107" s="19"/>
      <c r="B107" s="17"/>
      <c r="C107" s="17"/>
      <c r="D107" s="17" t="e">
        <f t="shared" si="2"/>
        <v>#REF!</v>
      </c>
      <c r="E107" s="18"/>
      <c r="F107" s="7"/>
      <c r="G107" s="19"/>
      <c r="H107" s="17"/>
      <c r="I107" s="17"/>
      <c r="J107" s="35">
        <f t="shared" si="3"/>
        <v>0</v>
      </c>
      <c r="K107" s="20"/>
      <c r="L107" s="7"/>
    </row>
    <row r="108" spans="1:12" s="9" customFormat="1" ht="18.75" x14ac:dyDescent="0.3">
      <c r="A108" s="19"/>
      <c r="B108" s="17"/>
      <c r="C108" s="17"/>
      <c r="D108" s="17" t="e">
        <f t="shared" si="2"/>
        <v>#REF!</v>
      </c>
      <c r="E108" s="18"/>
      <c r="F108" s="7"/>
      <c r="G108" s="19"/>
      <c r="H108" s="17"/>
      <c r="I108" s="17"/>
      <c r="J108" s="35">
        <f t="shared" si="3"/>
        <v>0</v>
      </c>
      <c r="K108" s="20"/>
      <c r="L108" s="7"/>
    </row>
    <row r="109" spans="1:12" s="9" customFormat="1" ht="18.75" x14ac:dyDescent="0.3">
      <c r="A109" s="19"/>
      <c r="B109" s="17"/>
      <c r="C109" s="17"/>
      <c r="D109" s="17" t="e">
        <f t="shared" si="2"/>
        <v>#REF!</v>
      </c>
      <c r="E109" s="18"/>
      <c r="F109" s="7"/>
      <c r="G109" s="19"/>
      <c r="H109" s="17"/>
      <c r="I109" s="17"/>
      <c r="J109" s="35">
        <f t="shared" si="3"/>
        <v>0</v>
      </c>
      <c r="K109" s="20"/>
      <c r="L109" s="7"/>
    </row>
    <row r="110" spans="1:12" s="9" customFormat="1" ht="18.75" x14ac:dyDescent="0.3">
      <c r="A110" s="19"/>
      <c r="B110" s="17"/>
      <c r="C110" s="17"/>
      <c r="D110" s="17" t="e">
        <f t="shared" si="2"/>
        <v>#REF!</v>
      </c>
      <c r="E110" s="18"/>
      <c r="F110" s="7"/>
      <c r="G110" s="19"/>
      <c r="H110" s="17"/>
      <c r="I110" s="17"/>
      <c r="J110" s="35">
        <f t="shared" si="3"/>
        <v>0</v>
      </c>
      <c r="K110" s="20"/>
      <c r="L110" s="7"/>
    </row>
    <row r="111" spans="1:12" s="9" customFormat="1" ht="18.75" x14ac:dyDescent="0.3">
      <c r="A111" s="19"/>
      <c r="B111" s="17"/>
      <c r="C111" s="17"/>
      <c r="D111" s="17" t="e">
        <f t="shared" si="2"/>
        <v>#REF!</v>
      </c>
      <c r="E111" s="18"/>
      <c r="F111" s="7"/>
      <c r="G111" s="19"/>
      <c r="H111" s="17"/>
      <c r="I111" s="17"/>
      <c r="J111" s="35">
        <f t="shared" si="3"/>
        <v>0</v>
      </c>
      <c r="K111" s="20"/>
      <c r="L111" s="7"/>
    </row>
    <row r="112" spans="1:12" s="9" customFormat="1" ht="18.75" x14ac:dyDescent="0.3">
      <c r="A112" s="19"/>
      <c r="B112" s="17"/>
      <c r="C112" s="17"/>
      <c r="D112" s="17" t="e">
        <f t="shared" si="2"/>
        <v>#REF!</v>
      </c>
      <c r="E112" s="18"/>
      <c r="F112" s="7"/>
      <c r="G112" s="19"/>
      <c r="H112" s="17"/>
      <c r="I112" s="17"/>
      <c r="J112" s="35">
        <f t="shared" si="3"/>
        <v>0</v>
      </c>
      <c r="K112" s="20"/>
      <c r="L112" s="7"/>
    </row>
    <row r="113" spans="1:12" s="9" customFormat="1" ht="18.75" x14ac:dyDescent="0.3">
      <c r="A113" s="19"/>
      <c r="B113" s="17"/>
      <c r="C113" s="17"/>
      <c r="D113" s="17" t="e">
        <f t="shared" si="2"/>
        <v>#REF!</v>
      </c>
      <c r="E113" s="18"/>
      <c r="F113" s="7"/>
      <c r="G113" s="19"/>
      <c r="H113" s="17"/>
      <c r="I113" s="17"/>
      <c r="J113" s="35">
        <f t="shared" si="3"/>
        <v>0</v>
      </c>
      <c r="K113" s="20"/>
      <c r="L113" s="7"/>
    </row>
    <row r="114" spans="1:12" s="9" customFormat="1" ht="18.75" x14ac:dyDescent="0.3">
      <c r="A114" s="19"/>
      <c r="B114" s="17"/>
      <c r="C114" s="17"/>
      <c r="D114" s="17" t="e">
        <f t="shared" si="2"/>
        <v>#REF!</v>
      </c>
      <c r="E114" s="18"/>
      <c r="F114" s="7"/>
      <c r="G114" s="19"/>
      <c r="H114" s="17"/>
      <c r="I114" s="17"/>
      <c r="J114" s="35">
        <f t="shared" si="3"/>
        <v>0</v>
      </c>
      <c r="K114" s="20"/>
      <c r="L114" s="7"/>
    </row>
    <row r="115" spans="1:12" s="9" customFormat="1" ht="18.75" x14ac:dyDescent="0.3">
      <c r="A115" s="19"/>
      <c r="B115" s="17"/>
      <c r="C115" s="17"/>
      <c r="D115" s="17" t="e">
        <f t="shared" si="2"/>
        <v>#REF!</v>
      </c>
      <c r="E115" s="18"/>
      <c r="F115" s="7"/>
      <c r="G115" s="19"/>
      <c r="H115" s="17"/>
      <c r="I115" s="17"/>
      <c r="J115" s="35">
        <f t="shared" si="3"/>
        <v>0</v>
      </c>
      <c r="K115" s="20"/>
      <c r="L115" s="7"/>
    </row>
    <row r="116" spans="1:12" s="9" customFormat="1" ht="18.75" x14ac:dyDescent="0.3">
      <c r="A116" s="19"/>
      <c r="B116" s="17"/>
      <c r="C116" s="17"/>
      <c r="D116" s="17" t="e">
        <f t="shared" si="2"/>
        <v>#REF!</v>
      </c>
      <c r="E116" s="18"/>
      <c r="F116" s="7"/>
      <c r="G116" s="19"/>
      <c r="H116" s="17"/>
      <c r="I116" s="17"/>
      <c r="J116" s="35">
        <f t="shared" si="3"/>
        <v>0</v>
      </c>
      <c r="K116" s="20"/>
      <c r="L116" s="7"/>
    </row>
    <row r="117" spans="1:12" s="9" customFormat="1" ht="18.75" x14ac:dyDescent="0.3">
      <c r="A117" s="19"/>
      <c r="B117" s="17"/>
      <c r="C117" s="17"/>
      <c r="D117" s="17" t="e">
        <f t="shared" si="2"/>
        <v>#REF!</v>
      </c>
      <c r="E117" s="18"/>
      <c r="F117" s="7"/>
      <c r="G117" s="19"/>
      <c r="H117" s="17"/>
      <c r="I117" s="17"/>
      <c r="J117" s="35">
        <f t="shared" si="3"/>
        <v>0</v>
      </c>
      <c r="K117" s="20"/>
      <c r="L117" s="7"/>
    </row>
    <row r="118" spans="1:12" s="9" customFormat="1" ht="18.75" x14ac:dyDescent="0.3">
      <c r="A118" s="19"/>
      <c r="B118" s="17"/>
      <c r="C118" s="17"/>
      <c r="D118" s="17" t="e">
        <f t="shared" si="2"/>
        <v>#REF!</v>
      </c>
      <c r="E118" s="18"/>
      <c r="F118" s="7"/>
      <c r="G118" s="19"/>
      <c r="H118" s="17"/>
      <c r="I118" s="17"/>
      <c r="J118" s="35">
        <f t="shared" si="3"/>
        <v>0</v>
      </c>
      <c r="K118" s="20"/>
      <c r="L118" s="7"/>
    </row>
    <row r="119" spans="1:12" s="9" customFormat="1" ht="18.75" x14ac:dyDescent="0.3">
      <c r="A119" s="19"/>
      <c r="B119" s="17"/>
      <c r="C119" s="17"/>
      <c r="D119" s="17" t="e">
        <f t="shared" si="2"/>
        <v>#REF!</v>
      </c>
      <c r="E119" s="18"/>
      <c r="F119" s="7"/>
      <c r="G119" s="19"/>
      <c r="H119" s="17"/>
      <c r="I119" s="17"/>
      <c r="J119" s="35">
        <f t="shared" si="3"/>
        <v>0</v>
      </c>
      <c r="K119" s="20"/>
      <c r="L119" s="7"/>
    </row>
    <row r="120" spans="1:12" s="9" customFormat="1" ht="18.75" x14ac:dyDescent="0.3">
      <c r="A120" s="19"/>
      <c r="B120" s="17"/>
      <c r="C120" s="17"/>
      <c r="D120" s="17" t="e">
        <f t="shared" si="2"/>
        <v>#REF!</v>
      </c>
      <c r="E120" s="18"/>
      <c r="F120" s="7"/>
      <c r="G120" s="19"/>
      <c r="H120" s="17"/>
      <c r="I120" s="17"/>
      <c r="J120" s="35">
        <f t="shared" si="3"/>
        <v>0</v>
      </c>
      <c r="K120" s="20"/>
      <c r="L120" s="7"/>
    </row>
    <row r="121" spans="1:12" s="9" customFormat="1" ht="18.75" x14ac:dyDescent="0.3">
      <c r="A121" s="19"/>
      <c r="B121" s="17"/>
      <c r="C121" s="17"/>
      <c r="D121" s="17" t="e">
        <f t="shared" si="2"/>
        <v>#REF!</v>
      </c>
      <c r="E121" s="18"/>
      <c r="F121" s="7"/>
      <c r="G121" s="19"/>
      <c r="H121" s="17"/>
      <c r="I121" s="17"/>
      <c r="J121" s="35">
        <f t="shared" si="3"/>
        <v>0</v>
      </c>
      <c r="K121" s="20"/>
      <c r="L121" s="7"/>
    </row>
    <row r="122" spans="1:12" s="9" customFormat="1" ht="18.75" x14ac:dyDescent="0.3">
      <c r="A122" s="19"/>
      <c r="B122" s="17"/>
      <c r="C122" s="17"/>
      <c r="D122" s="17" t="e">
        <f t="shared" si="2"/>
        <v>#REF!</v>
      </c>
      <c r="E122" s="18"/>
      <c r="F122" s="7"/>
      <c r="G122" s="19"/>
      <c r="H122" s="17"/>
      <c r="I122" s="17"/>
      <c r="J122" s="35">
        <f t="shared" si="3"/>
        <v>0</v>
      </c>
      <c r="K122" s="20"/>
      <c r="L122" s="7"/>
    </row>
    <row r="123" spans="1:12" s="9" customFormat="1" ht="18.75" x14ac:dyDescent="0.3">
      <c r="A123" s="19"/>
      <c r="B123" s="17"/>
      <c r="C123" s="17"/>
      <c r="D123" s="17" t="e">
        <f t="shared" si="2"/>
        <v>#REF!</v>
      </c>
      <c r="E123" s="18"/>
      <c r="F123" s="7"/>
      <c r="G123" s="19"/>
      <c r="H123" s="17"/>
      <c r="I123" s="17"/>
      <c r="J123" s="35">
        <f t="shared" si="3"/>
        <v>0</v>
      </c>
      <c r="K123" s="20"/>
      <c r="L123" s="7"/>
    </row>
    <row r="124" spans="1:12" s="9" customFormat="1" ht="18.75" x14ac:dyDescent="0.3">
      <c r="A124" s="19"/>
      <c r="B124" s="17"/>
      <c r="C124" s="17"/>
      <c r="D124" s="17" t="e">
        <f t="shared" si="2"/>
        <v>#REF!</v>
      </c>
      <c r="E124" s="18"/>
      <c r="F124" s="7"/>
      <c r="G124" s="19"/>
      <c r="H124" s="17"/>
      <c r="I124" s="17"/>
      <c r="J124" s="35">
        <f t="shared" si="3"/>
        <v>0</v>
      </c>
      <c r="K124" s="20"/>
      <c r="L124" s="7"/>
    </row>
    <row r="125" spans="1:12" s="9" customFormat="1" ht="18.75" x14ac:dyDescent="0.3">
      <c r="A125" s="19"/>
      <c r="B125" s="17"/>
      <c r="C125" s="17"/>
      <c r="D125" s="17" t="e">
        <f t="shared" si="2"/>
        <v>#REF!</v>
      </c>
      <c r="E125" s="18"/>
      <c r="F125" s="7"/>
      <c r="G125" s="19"/>
      <c r="H125" s="17"/>
      <c r="I125" s="17"/>
      <c r="J125" s="35">
        <f t="shared" si="3"/>
        <v>0</v>
      </c>
      <c r="K125" s="20"/>
      <c r="L125" s="7"/>
    </row>
    <row r="126" spans="1:12" s="9" customFormat="1" ht="18.75" x14ac:dyDescent="0.3">
      <c r="A126" s="19"/>
      <c r="B126" s="17"/>
      <c r="C126" s="17"/>
      <c r="D126" s="17" t="e">
        <f t="shared" si="2"/>
        <v>#REF!</v>
      </c>
      <c r="E126" s="18"/>
      <c r="F126" s="7"/>
      <c r="G126" s="19"/>
      <c r="H126" s="17"/>
      <c r="I126" s="17"/>
      <c r="J126" s="35">
        <f t="shared" si="3"/>
        <v>0</v>
      </c>
      <c r="K126" s="20"/>
      <c r="L126" s="7"/>
    </row>
    <row r="127" spans="1:12" s="9" customFormat="1" ht="18.75" x14ac:dyDescent="0.3">
      <c r="A127" s="19"/>
      <c r="B127" s="17"/>
      <c r="C127" s="17"/>
      <c r="D127" s="17" t="e">
        <f t="shared" si="2"/>
        <v>#REF!</v>
      </c>
      <c r="E127" s="18"/>
      <c r="F127" s="7"/>
      <c r="G127" s="19"/>
      <c r="H127" s="17"/>
      <c r="I127" s="17"/>
      <c r="J127" s="35">
        <f t="shared" si="3"/>
        <v>0</v>
      </c>
      <c r="K127" s="20"/>
      <c r="L127" s="7"/>
    </row>
    <row r="128" spans="1:12" s="9" customFormat="1" ht="18.75" x14ac:dyDescent="0.3">
      <c r="A128" s="19"/>
      <c r="B128" s="17"/>
      <c r="C128" s="17"/>
      <c r="D128" s="17" t="e">
        <f t="shared" si="2"/>
        <v>#REF!</v>
      </c>
      <c r="E128" s="18"/>
      <c r="F128" s="7"/>
      <c r="G128" s="19"/>
      <c r="H128" s="17"/>
      <c r="I128" s="17"/>
      <c r="J128" s="35">
        <f t="shared" si="3"/>
        <v>0</v>
      </c>
      <c r="K128" s="20"/>
      <c r="L128" s="7"/>
    </row>
    <row r="129" spans="1:12" s="9" customFormat="1" ht="18.75" x14ac:dyDescent="0.3">
      <c r="A129" s="19"/>
      <c r="B129" s="17"/>
      <c r="C129" s="17"/>
      <c r="D129" s="17" t="e">
        <f t="shared" si="2"/>
        <v>#REF!</v>
      </c>
      <c r="E129" s="18"/>
      <c r="F129" s="7"/>
      <c r="G129" s="19"/>
      <c r="H129" s="17"/>
      <c r="I129" s="17"/>
      <c r="J129" s="35">
        <f t="shared" si="3"/>
        <v>0</v>
      </c>
      <c r="K129" s="20"/>
      <c r="L129" s="7"/>
    </row>
    <row r="130" spans="1:12" s="9" customFormat="1" ht="18.75" x14ac:dyDescent="0.3">
      <c r="A130" s="19"/>
      <c r="B130" s="17"/>
      <c r="C130" s="17"/>
      <c r="D130" s="17" t="e">
        <f t="shared" si="2"/>
        <v>#REF!</v>
      </c>
      <c r="E130" s="18"/>
      <c r="F130" s="7"/>
      <c r="G130" s="19"/>
      <c r="H130" s="17"/>
      <c r="I130" s="17"/>
      <c r="J130" s="35">
        <f t="shared" si="3"/>
        <v>0</v>
      </c>
      <c r="K130" s="20"/>
      <c r="L130" s="7"/>
    </row>
    <row r="131" spans="1:12" s="9" customFormat="1" ht="18.75" x14ac:dyDescent="0.3">
      <c r="A131" s="19"/>
      <c r="B131" s="17"/>
      <c r="C131" s="17"/>
      <c r="D131" s="17" t="e">
        <f t="shared" si="2"/>
        <v>#REF!</v>
      </c>
      <c r="E131" s="18"/>
      <c r="F131" s="7"/>
      <c r="G131" s="19"/>
      <c r="H131" s="17"/>
      <c r="I131" s="17"/>
      <c r="J131" s="35">
        <f t="shared" si="3"/>
        <v>0</v>
      </c>
      <c r="K131" s="20"/>
      <c r="L131" s="7"/>
    </row>
    <row r="132" spans="1:12" s="9" customFormat="1" ht="18.75" x14ac:dyDescent="0.3">
      <c r="A132" s="19"/>
      <c r="B132" s="17"/>
      <c r="C132" s="17"/>
      <c r="D132" s="17" t="e">
        <f t="shared" si="2"/>
        <v>#REF!</v>
      </c>
      <c r="E132" s="18"/>
      <c r="F132" s="7"/>
      <c r="G132" s="19"/>
      <c r="H132" s="17"/>
      <c r="I132" s="17"/>
      <c r="J132" s="35">
        <f t="shared" si="3"/>
        <v>0</v>
      </c>
      <c r="K132" s="20"/>
      <c r="L132" s="7"/>
    </row>
    <row r="133" spans="1:12" s="9" customFormat="1" ht="18.75" x14ac:dyDescent="0.3">
      <c r="A133" s="19"/>
      <c r="B133" s="17"/>
      <c r="C133" s="17"/>
      <c r="D133" s="17" t="e">
        <f t="shared" si="2"/>
        <v>#REF!</v>
      </c>
      <c r="E133" s="18"/>
      <c r="F133" s="7"/>
      <c r="G133" s="19"/>
      <c r="H133" s="17"/>
      <c r="I133" s="17"/>
      <c r="J133" s="35">
        <f t="shared" si="3"/>
        <v>0</v>
      </c>
      <c r="K133" s="20"/>
      <c r="L133" s="7"/>
    </row>
    <row r="134" spans="1:12" s="9" customFormat="1" ht="18.75" x14ac:dyDescent="0.3">
      <c r="A134" s="19"/>
      <c r="B134" s="17"/>
      <c r="C134" s="17"/>
      <c r="D134" s="17" t="e">
        <f t="shared" si="2"/>
        <v>#REF!</v>
      </c>
      <c r="E134" s="18"/>
      <c r="F134" s="7"/>
      <c r="G134" s="19"/>
      <c r="H134" s="17"/>
      <c r="I134" s="17"/>
      <c r="J134" s="35">
        <f t="shared" si="3"/>
        <v>0</v>
      </c>
      <c r="K134" s="20"/>
      <c r="L134" s="7"/>
    </row>
    <row r="135" spans="1:12" s="9" customFormat="1" ht="18.75" x14ac:dyDescent="0.3">
      <c r="A135" s="19"/>
      <c r="B135" s="17"/>
      <c r="C135" s="17"/>
      <c r="D135" s="17" t="e">
        <f t="shared" ref="D135:D198" si="4">D134+B135-C135</f>
        <v>#REF!</v>
      </c>
      <c r="E135" s="18"/>
      <c r="F135" s="7"/>
      <c r="G135" s="19"/>
      <c r="H135" s="17"/>
      <c r="I135" s="17"/>
      <c r="J135" s="35">
        <f t="shared" si="3"/>
        <v>0</v>
      </c>
      <c r="K135" s="20"/>
      <c r="L135" s="7"/>
    </row>
    <row r="136" spans="1:12" s="9" customFormat="1" ht="18.75" x14ac:dyDescent="0.3">
      <c r="A136" s="19"/>
      <c r="B136" s="17"/>
      <c r="C136" s="17"/>
      <c r="D136" s="17" t="e">
        <f t="shared" si="4"/>
        <v>#REF!</v>
      </c>
      <c r="E136" s="18"/>
      <c r="F136" s="7"/>
      <c r="G136" s="19"/>
      <c r="H136" s="17"/>
      <c r="I136" s="17"/>
      <c r="J136" s="35">
        <f t="shared" ref="J136:J199" si="5">J135+H136-I136</f>
        <v>0</v>
      </c>
      <c r="K136" s="20"/>
      <c r="L136" s="7"/>
    </row>
    <row r="137" spans="1:12" s="9" customFormat="1" ht="18.75" x14ac:dyDescent="0.3">
      <c r="A137" s="19"/>
      <c r="B137" s="17"/>
      <c r="C137" s="17"/>
      <c r="D137" s="17" t="e">
        <f t="shared" si="4"/>
        <v>#REF!</v>
      </c>
      <c r="E137" s="18"/>
      <c r="F137" s="7"/>
      <c r="G137" s="19"/>
      <c r="H137" s="17"/>
      <c r="I137" s="17"/>
      <c r="J137" s="35">
        <f t="shared" si="5"/>
        <v>0</v>
      </c>
      <c r="K137" s="20"/>
      <c r="L137" s="7"/>
    </row>
    <row r="138" spans="1:12" s="9" customFormat="1" ht="18.75" x14ac:dyDescent="0.3">
      <c r="A138" s="19"/>
      <c r="B138" s="17"/>
      <c r="C138" s="17"/>
      <c r="D138" s="17" t="e">
        <f t="shared" si="4"/>
        <v>#REF!</v>
      </c>
      <c r="E138" s="18"/>
      <c r="F138" s="7"/>
      <c r="G138" s="19"/>
      <c r="H138" s="17"/>
      <c r="I138" s="17"/>
      <c r="J138" s="35">
        <f t="shared" si="5"/>
        <v>0</v>
      </c>
      <c r="K138" s="20"/>
      <c r="L138" s="7"/>
    </row>
    <row r="139" spans="1:12" s="9" customFormat="1" ht="18.75" x14ac:dyDescent="0.3">
      <c r="A139" s="19"/>
      <c r="B139" s="17"/>
      <c r="C139" s="17"/>
      <c r="D139" s="17" t="e">
        <f t="shared" si="4"/>
        <v>#REF!</v>
      </c>
      <c r="E139" s="18"/>
      <c r="F139" s="7"/>
      <c r="G139" s="19"/>
      <c r="H139" s="17"/>
      <c r="I139" s="17"/>
      <c r="J139" s="35">
        <f t="shared" si="5"/>
        <v>0</v>
      </c>
      <c r="K139" s="20"/>
      <c r="L139" s="7"/>
    </row>
    <row r="140" spans="1:12" s="9" customFormat="1" ht="18.75" x14ac:dyDescent="0.3">
      <c r="A140" s="19"/>
      <c r="B140" s="17"/>
      <c r="C140" s="17"/>
      <c r="D140" s="17" t="e">
        <f t="shared" si="4"/>
        <v>#REF!</v>
      </c>
      <c r="E140" s="18"/>
      <c r="F140" s="7"/>
      <c r="G140" s="19"/>
      <c r="H140" s="17"/>
      <c r="I140" s="17"/>
      <c r="J140" s="35">
        <f t="shared" si="5"/>
        <v>0</v>
      </c>
      <c r="K140" s="20"/>
      <c r="L140" s="7"/>
    </row>
    <row r="141" spans="1:12" s="9" customFormat="1" ht="18.75" x14ac:dyDescent="0.3">
      <c r="A141" s="19"/>
      <c r="B141" s="17"/>
      <c r="C141" s="17"/>
      <c r="D141" s="17" t="e">
        <f t="shared" si="4"/>
        <v>#REF!</v>
      </c>
      <c r="E141" s="18"/>
      <c r="F141" s="7"/>
      <c r="G141" s="19"/>
      <c r="H141" s="17"/>
      <c r="I141" s="17"/>
      <c r="J141" s="35">
        <f t="shared" si="5"/>
        <v>0</v>
      </c>
      <c r="K141" s="20"/>
      <c r="L141" s="7"/>
    </row>
    <row r="142" spans="1:12" s="9" customFormat="1" ht="18.75" x14ac:dyDescent="0.3">
      <c r="A142" s="19"/>
      <c r="B142" s="17"/>
      <c r="C142" s="17"/>
      <c r="D142" s="17" t="e">
        <f t="shared" si="4"/>
        <v>#REF!</v>
      </c>
      <c r="E142" s="18"/>
      <c r="F142" s="7"/>
      <c r="G142" s="19"/>
      <c r="H142" s="17"/>
      <c r="I142" s="17"/>
      <c r="J142" s="35">
        <f t="shared" si="5"/>
        <v>0</v>
      </c>
      <c r="K142" s="20"/>
      <c r="L142" s="7"/>
    </row>
    <row r="143" spans="1:12" s="9" customFormat="1" ht="18.75" x14ac:dyDescent="0.3">
      <c r="A143" s="19"/>
      <c r="B143" s="17"/>
      <c r="C143" s="17"/>
      <c r="D143" s="17" t="e">
        <f t="shared" si="4"/>
        <v>#REF!</v>
      </c>
      <c r="E143" s="18"/>
      <c r="F143" s="7"/>
      <c r="G143" s="19"/>
      <c r="H143" s="17"/>
      <c r="I143" s="17"/>
      <c r="J143" s="35">
        <f t="shared" si="5"/>
        <v>0</v>
      </c>
      <c r="K143" s="20"/>
      <c r="L143" s="7"/>
    </row>
    <row r="144" spans="1:12" s="9" customFormat="1" ht="18.75" x14ac:dyDescent="0.3">
      <c r="A144" s="19"/>
      <c r="B144" s="17"/>
      <c r="C144" s="17"/>
      <c r="D144" s="17" t="e">
        <f t="shared" si="4"/>
        <v>#REF!</v>
      </c>
      <c r="E144" s="18"/>
      <c r="F144" s="7"/>
      <c r="G144" s="19"/>
      <c r="H144" s="17"/>
      <c r="I144" s="17"/>
      <c r="J144" s="35">
        <f t="shared" si="5"/>
        <v>0</v>
      </c>
      <c r="K144" s="20"/>
      <c r="L144" s="7"/>
    </row>
    <row r="145" spans="1:12" s="9" customFormat="1" ht="18.75" x14ac:dyDescent="0.3">
      <c r="A145" s="19"/>
      <c r="B145" s="17"/>
      <c r="C145" s="17"/>
      <c r="D145" s="17" t="e">
        <f t="shared" si="4"/>
        <v>#REF!</v>
      </c>
      <c r="E145" s="18"/>
      <c r="F145" s="7"/>
      <c r="G145" s="19"/>
      <c r="H145" s="17"/>
      <c r="I145" s="17"/>
      <c r="J145" s="35">
        <f t="shared" si="5"/>
        <v>0</v>
      </c>
      <c r="K145" s="20"/>
      <c r="L145" s="7"/>
    </row>
    <row r="146" spans="1:12" s="9" customFormat="1" ht="18.75" x14ac:dyDescent="0.3">
      <c r="A146" s="19"/>
      <c r="B146" s="17"/>
      <c r="C146" s="17"/>
      <c r="D146" s="17" t="e">
        <f t="shared" si="4"/>
        <v>#REF!</v>
      </c>
      <c r="E146" s="18"/>
      <c r="F146" s="7"/>
      <c r="G146" s="19"/>
      <c r="H146" s="17"/>
      <c r="I146" s="17"/>
      <c r="J146" s="35">
        <f t="shared" si="5"/>
        <v>0</v>
      </c>
      <c r="K146" s="20"/>
      <c r="L146" s="7"/>
    </row>
    <row r="147" spans="1:12" s="9" customFormat="1" ht="18.75" x14ac:dyDescent="0.3">
      <c r="A147" s="19"/>
      <c r="B147" s="17"/>
      <c r="C147" s="17"/>
      <c r="D147" s="17" t="e">
        <f t="shared" si="4"/>
        <v>#REF!</v>
      </c>
      <c r="E147" s="18"/>
      <c r="F147" s="7"/>
      <c r="G147" s="19"/>
      <c r="H147" s="17"/>
      <c r="I147" s="17"/>
      <c r="J147" s="35">
        <f t="shared" si="5"/>
        <v>0</v>
      </c>
      <c r="K147" s="20"/>
      <c r="L147" s="7"/>
    </row>
    <row r="148" spans="1:12" s="9" customFormat="1" ht="18.75" x14ac:dyDescent="0.3">
      <c r="A148" s="19"/>
      <c r="B148" s="17"/>
      <c r="C148" s="17"/>
      <c r="D148" s="17" t="e">
        <f t="shared" si="4"/>
        <v>#REF!</v>
      </c>
      <c r="E148" s="18"/>
      <c r="F148" s="7"/>
      <c r="G148" s="19"/>
      <c r="H148" s="17"/>
      <c r="I148" s="17"/>
      <c r="J148" s="35">
        <f t="shared" si="5"/>
        <v>0</v>
      </c>
      <c r="K148" s="20"/>
      <c r="L148" s="7"/>
    </row>
    <row r="149" spans="1:12" s="9" customFormat="1" ht="18.75" x14ac:dyDescent="0.3">
      <c r="A149" s="19"/>
      <c r="B149" s="17"/>
      <c r="C149" s="17"/>
      <c r="D149" s="17" t="e">
        <f t="shared" si="4"/>
        <v>#REF!</v>
      </c>
      <c r="E149" s="18"/>
      <c r="F149" s="7"/>
      <c r="G149" s="19"/>
      <c r="H149" s="17"/>
      <c r="I149" s="17"/>
      <c r="J149" s="35">
        <f t="shared" si="5"/>
        <v>0</v>
      </c>
      <c r="K149" s="20"/>
      <c r="L149" s="7"/>
    </row>
    <row r="150" spans="1:12" s="9" customFormat="1" ht="18.75" x14ac:dyDescent="0.3">
      <c r="A150" s="19"/>
      <c r="B150" s="17"/>
      <c r="C150" s="17"/>
      <c r="D150" s="17" t="e">
        <f t="shared" si="4"/>
        <v>#REF!</v>
      </c>
      <c r="E150" s="18"/>
      <c r="F150" s="7"/>
      <c r="G150" s="19"/>
      <c r="H150" s="17"/>
      <c r="I150" s="17"/>
      <c r="J150" s="35">
        <f t="shared" si="5"/>
        <v>0</v>
      </c>
      <c r="K150" s="20"/>
      <c r="L150" s="7"/>
    </row>
    <row r="151" spans="1:12" s="9" customFormat="1" ht="18.75" x14ac:dyDescent="0.3">
      <c r="A151" s="19"/>
      <c r="B151" s="17"/>
      <c r="C151" s="17"/>
      <c r="D151" s="17" t="e">
        <f t="shared" si="4"/>
        <v>#REF!</v>
      </c>
      <c r="E151" s="18"/>
      <c r="F151" s="7"/>
      <c r="G151" s="19"/>
      <c r="H151" s="17"/>
      <c r="I151" s="17"/>
      <c r="J151" s="35">
        <f t="shared" si="5"/>
        <v>0</v>
      </c>
      <c r="K151" s="20"/>
      <c r="L151" s="7"/>
    </row>
    <row r="152" spans="1:12" s="9" customFormat="1" ht="18.75" x14ac:dyDescent="0.3">
      <c r="A152" s="19"/>
      <c r="B152" s="17"/>
      <c r="C152" s="17"/>
      <c r="D152" s="17" t="e">
        <f t="shared" si="4"/>
        <v>#REF!</v>
      </c>
      <c r="E152" s="18"/>
      <c r="F152" s="7"/>
      <c r="G152" s="19"/>
      <c r="H152" s="17"/>
      <c r="I152" s="17"/>
      <c r="J152" s="35">
        <f t="shared" si="5"/>
        <v>0</v>
      </c>
      <c r="K152" s="20"/>
      <c r="L152" s="7"/>
    </row>
    <row r="153" spans="1:12" s="9" customFormat="1" ht="18.75" x14ac:dyDescent="0.3">
      <c r="A153" s="19"/>
      <c r="B153" s="17"/>
      <c r="C153" s="17"/>
      <c r="D153" s="17" t="e">
        <f t="shared" si="4"/>
        <v>#REF!</v>
      </c>
      <c r="E153" s="18"/>
      <c r="F153" s="7"/>
      <c r="G153" s="19"/>
      <c r="H153" s="17"/>
      <c r="I153" s="17"/>
      <c r="J153" s="35">
        <f t="shared" si="5"/>
        <v>0</v>
      </c>
      <c r="K153" s="20"/>
      <c r="L153" s="7"/>
    </row>
    <row r="154" spans="1:12" s="9" customFormat="1" ht="18.75" x14ac:dyDescent="0.3">
      <c r="A154" s="19"/>
      <c r="B154" s="17"/>
      <c r="C154" s="17"/>
      <c r="D154" s="17" t="e">
        <f t="shared" si="4"/>
        <v>#REF!</v>
      </c>
      <c r="E154" s="18"/>
      <c r="F154" s="7"/>
      <c r="G154" s="19"/>
      <c r="H154" s="17"/>
      <c r="I154" s="17"/>
      <c r="J154" s="35">
        <f t="shared" si="5"/>
        <v>0</v>
      </c>
      <c r="K154" s="20"/>
      <c r="L154" s="7"/>
    </row>
    <row r="155" spans="1:12" s="9" customFormat="1" ht="18.75" x14ac:dyDescent="0.3">
      <c r="A155" s="19"/>
      <c r="B155" s="17"/>
      <c r="C155" s="17"/>
      <c r="D155" s="17" t="e">
        <f t="shared" si="4"/>
        <v>#REF!</v>
      </c>
      <c r="E155" s="18"/>
      <c r="F155" s="7"/>
      <c r="G155" s="19"/>
      <c r="H155" s="17"/>
      <c r="I155" s="17"/>
      <c r="J155" s="35">
        <f t="shared" si="5"/>
        <v>0</v>
      </c>
      <c r="K155" s="20"/>
      <c r="L155" s="7"/>
    </row>
    <row r="156" spans="1:12" s="9" customFormat="1" ht="18.75" x14ac:dyDescent="0.3">
      <c r="A156" s="19"/>
      <c r="B156" s="17"/>
      <c r="C156" s="17"/>
      <c r="D156" s="17" t="e">
        <f t="shared" si="4"/>
        <v>#REF!</v>
      </c>
      <c r="E156" s="18"/>
      <c r="F156" s="7"/>
      <c r="G156" s="19"/>
      <c r="H156" s="17"/>
      <c r="I156" s="17"/>
      <c r="J156" s="35">
        <f t="shared" si="5"/>
        <v>0</v>
      </c>
      <c r="K156" s="20"/>
      <c r="L156" s="7"/>
    </row>
    <row r="157" spans="1:12" s="9" customFormat="1" ht="18.75" x14ac:dyDescent="0.3">
      <c r="A157" s="19"/>
      <c r="B157" s="17"/>
      <c r="C157" s="17"/>
      <c r="D157" s="17" t="e">
        <f t="shared" si="4"/>
        <v>#REF!</v>
      </c>
      <c r="E157" s="18"/>
      <c r="F157" s="7"/>
      <c r="G157" s="19"/>
      <c r="H157" s="17"/>
      <c r="I157" s="17"/>
      <c r="J157" s="35">
        <f t="shared" si="5"/>
        <v>0</v>
      </c>
      <c r="K157" s="20"/>
      <c r="L157" s="7"/>
    </row>
    <row r="158" spans="1:12" s="9" customFormat="1" ht="18.75" x14ac:dyDescent="0.3">
      <c r="A158" s="19"/>
      <c r="B158" s="17"/>
      <c r="C158" s="17"/>
      <c r="D158" s="17" t="e">
        <f t="shared" si="4"/>
        <v>#REF!</v>
      </c>
      <c r="E158" s="18"/>
      <c r="F158" s="7"/>
      <c r="G158" s="19"/>
      <c r="H158" s="17"/>
      <c r="I158" s="17"/>
      <c r="J158" s="35">
        <f t="shared" si="5"/>
        <v>0</v>
      </c>
      <c r="K158" s="20"/>
      <c r="L158" s="7"/>
    </row>
    <row r="159" spans="1:12" s="9" customFormat="1" ht="18.75" x14ac:dyDescent="0.3">
      <c r="A159" s="19"/>
      <c r="B159" s="17"/>
      <c r="C159" s="17"/>
      <c r="D159" s="17" t="e">
        <f t="shared" si="4"/>
        <v>#REF!</v>
      </c>
      <c r="E159" s="18"/>
      <c r="F159" s="7"/>
      <c r="G159" s="19"/>
      <c r="H159" s="17"/>
      <c r="I159" s="17"/>
      <c r="J159" s="35">
        <f t="shared" si="5"/>
        <v>0</v>
      </c>
      <c r="K159" s="20"/>
      <c r="L159" s="7"/>
    </row>
    <row r="160" spans="1:12" s="9" customFormat="1" ht="18.75" x14ac:dyDescent="0.3">
      <c r="A160" s="19"/>
      <c r="B160" s="17"/>
      <c r="C160" s="17"/>
      <c r="D160" s="17" t="e">
        <f t="shared" si="4"/>
        <v>#REF!</v>
      </c>
      <c r="E160" s="18"/>
      <c r="F160" s="7"/>
      <c r="G160" s="19"/>
      <c r="H160" s="17"/>
      <c r="I160" s="17"/>
      <c r="J160" s="35">
        <f t="shared" si="5"/>
        <v>0</v>
      </c>
      <c r="K160" s="20"/>
      <c r="L160" s="7"/>
    </row>
    <row r="161" spans="1:12" s="9" customFormat="1" ht="18.75" x14ac:dyDescent="0.3">
      <c r="A161" s="19"/>
      <c r="B161" s="17"/>
      <c r="C161" s="17"/>
      <c r="D161" s="17" t="e">
        <f t="shared" si="4"/>
        <v>#REF!</v>
      </c>
      <c r="E161" s="18"/>
      <c r="F161" s="7"/>
      <c r="G161" s="19"/>
      <c r="H161" s="17"/>
      <c r="I161" s="17"/>
      <c r="J161" s="35">
        <f t="shared" si="5"/>
        <v>0</v>
      </c>
      <c r="K161" s="20"/>
      <c r="L161" s="7"/>
    </row>
    <row r="162" spans="1:12" s="9" customFormat="1" ht="18.75" x14ac:dyDescent="0.3">
      <c r="A162" s="19"/>
      <c r="B162" s="17"/>
      <c r="C162" s="17"/>
      <c r="D162" s="17" t="e">
        <f t="shared" si="4"/>
        <v>#REF!</v>
      </c>
      <c r="E162" s="18"/>
      <c r="F162" s="7"/>
      <c r="G162" s="19"/>
      <c r="H162" s="17"/>
      <c r="I162" s="17"/>
      <c r="J162" s="35">
        <f t="shared" si="5"/>
        <v>0</v>
      </c>
      <c r="K162" s="20"/>
      <c r="L162" s="7"/>
    </row>
    <row r="163" spans="1:12" s="9" customFormat="1" ht="18.75" x14ac:dyDescent="0.3">
      <c r="A163" s="19"/>
      <c r="B163" s="17"/>
      <c r="C163" s="17"/>
      <c r="D163" s="17" t="e">
        <f t="shared" si="4"/>
        <v>#REF!</v>
      </c>
      <c r="E163" s="18"/>
      <c r="F163" s="7"/>
      <c r="G163" s="19"/>
      <c r="H163" s="17"/>
      <c r="I163" s="17"/>
      <c r="J163" s="35">
        <f t="shared" si="5"/>
        <v>0</v>
      </c>
      <c r="K163" s="20"/>
      <c r="L163" s="7"/>
    </row>
    <row r="164" spans="1:12" s="9" customFormat="1" ht="18.75" x14ac:dyDescent="0.3">
      <c r="A164" s="19"/>
      <c r="B164" s="17"/>
      <c r="C164" s="17"/>
      <c r="D164" s="17" t="e">
        <f t="shared" si="4"/>
        <v>#REF!</v>
      </c>
      <c r="E164" s="18"/>
      <c r="F164" s="7"/>
      <c r="G164" s="19"/>
      <c r="H164" s="17"/>
      <c r="I164" s="17"/>
      <c r="J164" s="35">
        <f t="shared" si="5"/>
        <v>0</v>
      </c>
      <c r="K164" s="20"/>
      <c r="L164" s="7"/>
    </row>
    <row r="165" spans="1:12" s="9" customFormat="1" ht="18.75" x14ac:dyDescent="0.3">
      <c r="A165" s="19"/>
      <c r="B165" s="17"/>
      <c r="C165" s="17"/>
      <c r="D165" s="17" t="e">
        <f t="shared" si="4"/>
        <v>#REF!</v>
      </c>
      <c r="E165" s="18"/>
      <c r="F165" s="7"/>
      <c r="G165" s="19"/>
      <c r="H165" s="17"/>
      <c r="I165" s="17"/>
      <c r="J165" s="35">
        <f t="shared" si="5"/>
        <v>0</v>
      </c>
      <c r="K165" s="20"/>
      <c r="L165" s="7"/>
    </row>
    <row r="166" spans="1:12" s="9" customFormat="1" ht="18.75" x14ac:dyDescent="0.3">
      <c r="A166" s="19"/>
      <c r="B166" s="17"/>
      <c r="C166" s="17"/>
      <c r="D166" s="17" t="e">
        <f t="shared" si="4"/>
        <v>#REF!</v>
      </c>
      <c r="E166" s="18"/>
      <c r="F166" s="7"/>
      <c r="G166" s="19"/>
      <c r="H166" s="17"/>
      <c r="I166" s="17"/>
      <c r="J166" s="35">
        <f t="shared" si="5"/>
        <v>0</v>
      </c>
      <c r="K166" s="20"/>
      <c r="L166" s="7"/>
    </row>
    <row r="167" spans="1:12" s="9" customFormat="1" ht="18.75" x14ac:dyDescent="0.3">
      <c r="A167" s="19"/>
      <c r="B167" s="17"/>
      <c r="C167" s="17"/>
      <c r="D167" s="17" t="e">
        <f t="shared" si="4"/>
        <v>#REF!</v>
      </c>
      <c r="E167" s="18"/>
      <c r="F167" s="7"/>
      <c r="G167" s="19"/>
      <c r="H167" s="17"/>
      <c r="I167" s="17"/>
      <c r="J167" s="35">
        <f t="shared" si="5"/>
        <v>0</v>
      </c>
      <c r="K167" s="20"/>
      <c r="L167" s="7"/>
    </row>
    <row r="168" spans="1:12" s="9" customFormat="1" ht="18.75" x14ac:dyDescent="0.3">
      <c r="A168" s="19"/>
      <c r="B168" s="17"/>
      <c r="C168" s="17"/>
      <c r="D168" s="17" t="e">
        <f t="shared" si="4"/>
        <v>#REF!</v>
      </c>
      <c r="E168" s="18"/>
      <c r="F168" s="7"/>
      <c r="G168" s="19"/>
      <c r="H168" s="17"/>
      <c r="I168" s="17"/>
      <c r="J168" s="35">
        <f t="shared" si="5"/>
        <v>0</v>
      </c>
      <c r="K168" s="20"/>
      <c r="L168" s="7"/>
    </row>
    <row r="169" spans="1:12" s="9" customFormat="1" ht="18.75" x14ac:dyDescent="0.3">
      <c r="A169" s="19"/>
      <c r="B169" s="17"/>
      <c r="C169" s="17"/>
      <c r="D169" s="17" t="e">
        <f t="shared" si="4"/>
        <v>#REF!</v>
      </c>
      <c r="E169" s="18"/>
      <c r="F169" s="7"/>
      <c r="G169" s="19"/>
      <c r="H169" s="17"/>
      <c r="I169" s="17"/>
      <c r="J169" s="35">
        <f t="shared" si="5"/>
        <v>0</v>
      </c>
      <c r="K169" s="20"/>
      <c r="L169" s="7"/>
    </row>
    <row r="170" spans="1:12" s="9" customFormat="1" ht="18.75" x14ac:dyDescent="0.3">
      <c r="A170" s="19"/>
      <c r="B170" s="17"/>
      <c r="C170" s="17"/>
      <c r="D170" s="17" t="e">
        <f t="shared" si="4"/>
        <v>#REF!</v>
      </c>
      <c r="E170" s="18"/>
      <c r="F170" s="7"/>
      <c r="G170" s="19"/>
      <c r="H170" s="17"/>
      <c r="I170" s="17"/>
      <c r="J170" s="35">
        <f t="shared" si="5"/>
        <v>0</v>
      </c>
      <c r="K170" s="20"/>
      <c r="L170" s="7"/>
    </row>
    <row r="171" spans="1:12" s="9" customFormat="1" ht="18.75" x14ac:dyDescent="0.3">
      <c r="A171" s="19"/>
      <c r="B171" s="17"/>
      <c r="C171" s="17"/>
      <c r="D171" s="17" t="e">
        <f t="shared" si="4"/>
        <v>#REF!</v>
      </c>
      <c r="E171" s="18"/>
      <c r="F171" s="7"/>
      <c r="G171" s="19"/>
      <c r="H171" s="17"/>
      <c r="I171" s="17"/>
      <c r="J171" s="35">
        <f t="shared" si="5"/>
        <v>0</v>
      </c>
      <c r="K171" s="20"/>
      <c r="L171" s="7"/>
    </row>
    <row r="172" spans="1:12" s="9" customFormat="1" ht="18.75" x14ac:dyDescent="0.3">
      <c r="A172" s="19"/>
      <c r="B172" s="17"/>
      <c r="C172" s="17"/>
      <c r="D172" s="17" t="e">
        <f t="shared" si="4"/>
        <v>#REF!</v>
      </c>
      <c r="E172" s="18"/>
      <c r="F172" s="7"/>
      <c r="G172" s="19"/>
      <c r="H172" s="17"/>
      <c r="I172" s="17"/>
      <c r="J172" s="35">
        <f t="shared" si="5"/>
        <v>0</v>
      </c>
      <c r="K172" s="20"/>
      <c r="L172" s="7"/>
    </row>
    <row r="173" spans="1:12" s="9" customFormat="1" ht="18.75" x14ac:dyDescent="0.3">
      <c r="A173" s="19"/>
      <c r="B173" s="17"/>
      <c r="C173" s="17"/>
      <c r="D173" s="17" t="e">
        <f t="shared" si="4"/>
        <v>#REF!</v>
      </c>
      <c r="E173" s="18"/>
      <c r="F173" s="7"/>
      <c r="G173" s="19"/>
      <c r="H173" s="17"/>
      <c r="I173" s="17"/>
      <c r="J173" s="35">
        <f t="shared" si="5"/>
        <v>0</v>
      </c>
      <c r="K173" s="20"/>
      <c r="L173" s="7"/>
    </row>
    <row r="174" spans="1:12" s="9" customFormat="1" ht="18.75" x14ac:dyDescent="0.3">
      <c r="A174" s="19"/>
      <c r="B174" s="17"/>
      <c r="C174" s="17"/>
      <c r="D174" s="17" t="e">
        <f t="shared" si="4"/>
        <v>#REF!</v>
      </c>
      <c r="E174" s="18"/>
      <c r="F174" s="7"/>
      <c r="G174" s="19"/>
      <c r="H174" s="17"/>
      <c r="I174" s="17"/>
      <c r="J174" s="35">
        <f t="shared" si="5"/>
        <v>0</v>
      </c>
      <c r="K174" s="20"/>
      <c r="L174" s="7"/>
    </row>
    <row r="175" spans="1:12" s="9" customFormat="1" ht="18.75" x14ac:dyDescent="0.3">
      <c r="A175" s="19"/>
      <c r="B175" s="17"/>
      <c r="C175" s="17"/>
      <c r="D175" s="17" t="e">
        <f t="shared" si="4"/>
        <v>#REF!</v>
      </c>
      <c r="E175" s="18"/>
      <c r="F175" s="7"/>
      <c r="G175" s="19"/>
      <c r="H175" s="17"/>
      <c r="I175" s="17"/>
      <c r="J175" s="35">
        <f t="shared" si="5"/>
        <v>0</v>
      </c>
      <c r="K175" s="20"/>
      <c r="L175" s="7"/>
    </row>
    <row r="176" spans="1:12" s="9" customFormat="1" ht="18.75" x14ac:dyDescent="0.3">
      <c r="A176" s="19"/>
      <c r="B176" s="17"/>
      <c r="C176" s="17"/>
      <c r="D176" s="17" t="e">
        <f t="shared" si="4"/>
        <v>#REF!</v>
      </c>
      <c r="E176" s="18"/>
      <c r="F176" s="7"/>
      <c r="G176" s="19"/>
      <c r="H176" s="17"/>
      <c r="I176" s="17"/>
      <c r="J176" s="35">
        <f t="shared" si="5"/>
        <v>0</v>
      </c>
      <c r="K176" s="20"/>
      <c r="L176" s="7"/>
    </row>
    <row r="177" spans="1:12" s="9" customFormat="1" ht="18.75" x14ac:dyDescent="0.3">
      <c r="A177" s="19"/>
      <c r="B177" s="17"/>
      <c r="C177" s="17"/>
      <c r="D177" s="17" t="e">
        <f t="shared" si="4"/>
        <v>#REF!</v>
      </c>
      <c r="E177" s="18"/>
      <c r="F177" s="7"/>
      <c r="G177" s="19"/>
      <c r="H177" s="17"/>
      <c r="I177" s="17"/>
      <c r="J177" s="35">
        <f t="shared" si="5"/>
        <v>0</v>
      </c>
      <c r="K177" s="20"/>
      <c r="L177" s="7"/>
    </row>
    <row r="178" spans="1:12" s="9" customFormat="1" ht="18.75" x14ac:dyDescent="0.3">
      <c r="A178" s="19"/>
      <c r="B178" s="17"/>
      <c r="C178" s="17"/>
      <c r="D178" s="17" t="e">
        <f t="shared" si="4"/>
        <v>#REF!</v>
      </c>
      <c r="E178" s="18"/>
      <c r="F178" s="7"/>
      <c r="G178" s="19"/>
      <c r="H178" s="17"/>
      <c r="I178" s="17"/>
      <c r="J178" s="35">
        <f t="shared" si="5"/>
        <v>0</v>
      </c>
      <c r="K178" s="20"/>
      <c r="L178" s="7"/>
    </row>
    <row r="179" spans="1:12" s="9" customFormat="1" ht="18.75" x14ac:dyDescent="0.3">
      <c r="A179" s="19"/>
      <c r="B179" s="17"/>
      <c r="C179" s="17"/>
      <c r="D179" s="17" t="e">
        <f t="shared" si="4"/>
        <v>#REF!</v>
      </c>
      <c r="E179" s="18"/>
      <c r="F179" s="7"/>
      <c r="G179" s="19"/>
      <c r="H179" s="17"/>
      <c r="I179" s="17"/>
      <c r="J179" s="35">
        <f t="shared" si="5"/>
        <v>0</v>
      </c>
      <c r="K179" s="20"/>
      <c r="L179" s="7"/>
    </row>
    <row r="180" spans="1:12" s="9" customFormat="1" ht="18.75" x14ac:dyDescent="0.3">
      <c r="A180" s="19"/>
      <c r="B180" s="17"/>
      <c r="C180" s="17"/>
      <c r="D180" s="17" t="e">
        <f t="shared" si="4"/>
        <v>#REF!</v>
      </c>
      <c r="E180" s="18"/>
      <c r="F180" s="7"/>
      <c r="G180" s="19"/>
      <c r="H180" s="17"/>
      <c r="I180" s="17"/>
      <c r="J180" s="35">
        <f t="shared" si="5"/>
        <v>0</v>
      </c>
      <c r="K180" s="20"/>
      <c r="L180" s="7"/>
    </row>
    <row r="181" spans="1:12" s="9" customFormat="1" ht="18.75" x14ac:dyDescent="0.3">
      <c r="A181" s="19"/>
      <c r="B181" s="17"/>
      <c r="C181" s="17"/>
      <c r="D181" s="17" t="e">
        <f t="shared" si="4"/>
        <v>#REF!</v>
      </c>
      <c r="E181" s="18"/>
      <c r="F181" s="7"/>
      <c r="G181" s="19"/>
      <c r="H181" s="17"/>
      <c r="I181" s="17"/>
      <c r="J181" s="35">
        <f t="shared" si="5"/>
        <v>0</v>
      </c>
      <c r="K181" s="20"/>
      <c r="L181" s="7"/>
    </row>
    <row r="182" spans="1:12" s="9" customFormat="1" ht="18.75" x14ac:dyDescent="0.3">
      <c r="A182" s="19"/>
      <c r="B182" s="17"/>
      <c r="C182" s="17"/>
      <c r="D182" s="17" t="e">
        <f t="shared" si="4"/>
        <v>#REF!</v>
      </c>
      <c r="E182" s="18"/>
      <c r="F182" s="7"/>
      <c r="G182" s="19"/>
      <c r="H182" s="17"/>
      <c r="I182" s="17"/>
      <c r="J182" s="35">
        <f t="shared" si="5"/>
        <v>0</v>
      </c>
      <c r="K182" s="20"/>
      <c r="L182" s="7"/>
    </row>
    <row r="183" spans="1:12" s="9" customFormat="1" ht="18.75" x14ac:dyDescent="0.3">
      <c r="A183" s="19"/>
      <c r="B183" s="17"/>
      <c r="C183" s="17"/>
      <c r="D183" s="17" t="e">
        <f t="shared" si="4"/>
        <v>#REF!</v>
      </c>
      <c r="E183" s="18"/>
      <c r="F183" s="7"/>
      <c r="G183" s="19"/>
      <c r="H183" s="17"/>
      <c r="I183" s="17"/>
      <c r="J183" s="35">
        <f t="shared" si="5"/>
        <v>0</v>
      </c>
      <c r="K183" s="20"/>
      <c r="L183" s="7"/>
    </row>
    <row r="184" spans="1:12" s="9" customFormat="1" ht="18.75" x14ac:dyDescent="0.3">
      <c r="A184" s="19"/>
      <c r="B184" s="17"/>
      <c r="C184" s="17"/>
      <c r="D184" s="17" t="e">
        <f t="shared" si="4"/>
        <v>#REF!</v>
      </c>
      <c r="E184" s="18"/>
      <c r="F184" s="7"/>
      <c r="G184" s="19"/>
      <c r="H184" s="17"/>
      <c r="I184" s="17"/>
      <c r="J184" s="35">
        <f t="shared" si="5"/>
        <v>0</v>
      </c>
      <c r="K184" s="20"/>
      <c r="L184" s="7"/>
    </row>
    <row r="185" spans="1:12" s="9" customFormat="1" ht="18.75" x14ac:dyDescent="0.3">
      <c r="A185" s="19"/>
      <c r="B185" s="17"/>
      <c r="C185" s="17"/>
      <c r="D185" s="17" t="e">
        <f t="shared" si="4"/>
        <v>#REF!</v>
      </c>
      <c r="E185" s="18"/>
      <c r="F185" s="7"/>
      <c r="G185" s="19"/>
      <c r="H185" s="17"/>
      <c r="I185" s="17"/>
      <c r="J185" s="35">
        <f t="shared" si="5"/>
        <v>0</v>
      </c>
      <c r="K185" s="20"/>
      <c r="L185" s="7"/>
    </row>
    <row r="186" spans="1:12" s="9" customFormat="1" ht="18.75" x14ac:dyDescent="0.3">
      <c r="A186" s="19"/>
      <c r="B186" s="17"/>
      <c r="C186" s="17"/>
      <c r="D186" s="17" t="e">
        <f t="shared" si="4"/>
        <v>#REF!</v>
      </c>
      <c r="E186" s="18"/>
      <c r="F186" s="7"/>
      <c r="G186" s="19"/>
      <c r="H186" s="17"/>
      <c r="I186" s="17"/>
      <c r="J186" s="35">
        <f t="shared" si="5"/>
        <v>0</v>
      </c>
      <c r="K186" s="20"/>
      <c r="L186" s="7"/>
    </row>
    <row r="187" spans="1:12" s="9" customFormat="1" ht="18.75" x14ac:dyDescent="0.3">
      <c r="A187" s="19"/>
      <c r="B187" s="17"/>
      <c r="C187" s="17"/>
      <c r="D187" s="17" t="e">
        <f t="shared" si="4"/>
        <v>#REF!</v>
      </c>
      <c r="E187" s="18"/>
      <c r="F187" s="7"/>
      <c r="G187" s="19"/>
      <c r="H187" s="17"/>
      <c r="I187" s="17"/>
      <c r="J187" s="35">
        <f t="shared" si="5"/>
        <v>0</v>
      </c>
      <c r="K187" s="20"/>
      <c r="L187" s="7"/>
    </row>
    <row r="188" spans="1:12" s="9" customFormat="1" ht="18.75" x14ac:dyDescent="0.3">
      <c r="A188" s="19"/>
      <c r="B188" s="17"/>
      <c r="C188" s="17"/>
      <c r="D188" s="17" t="e">
        <f t="shared" si="4"/>
        <v>#REF!</v>
      </c>
      <c r="E188" s="18"/>
      <c r="F188" s="7"/>
      <c r="G188" s="19"/>
      <c r="H188" s="17"/>
      <c r="I188" s="17"/>
      <c r="J188" s="35">
        <f t="shared" si="5"/>
        <v>0</v>
      </c>
      <c r="K188" s="20"/>
      <c r="L188" s="7"/>
    </row>
    <row r="189" spans="1:12" s="9" customFormat="1" ht="18.75" x14ac:dyDescent="0.3">
      <c r="A189" s="19"/>
      <c r="B189" s="17"/>
      <c r="C189" s="17"/>
      <c r="D189" s="17" t="e">
        <f t="shared" si="4"/>
        <v>#REF!</v>
      </c>
      <c r="E189" s="18"/>
      <c r="F189" s="7"/>
      <c r="G189" s="19"/>
      <c r="H189" s="17"/>
      <c r="I189" s="17"/>
      <c r="J189" s="35">
        <f t="shared" si="5"/>
        <v>0</v>
      </c>
      <c r="K189" s="20"/>
      <c r="L189" s="7"/>
    </row>
    <row r="190" spans="1:12" s="9" customFormat="1" ht="18.75" x14ac:dyDescent="0.3">
      <c r="A190" s="19"/>
      <c r="B190" s="17"/>
      <c r="C190" s="17"/>
      <c r="D190" s="17" t="e">
        <f t="shared" si="4"/>
        <v>#REF!</v>
      </c>
      <c r="E190" s="18"/>
      <c r="F190" s="7"/>
      <c r="G190" s="19"/>
      <c r="H190" s="17"/>
      <c r="I190" s="17"/>
      <c r="J190" s="35">
        <f t="shared" si="5"/>
        <v>0</v>
      </c>
      <c r="K190" s="20"/>
      <c r="L190" s="7"/>
    </row>
    <row r="191" spans="1:12" s="9" customFormat="1" ht="18.75" x14ac:dyDescent="0.3">
      <c r="A191" s="19"/>
      <c r="B191" s="17"/>
      <c r="C191" s="17"/>
      <c r="D191" s="17" t="e">
        <f t="shared" si="4"/>
        <v>#REF!</v>
      </c>
      <c r="E191" s="18"/>
      <c r="F191" s="7"/>
      <c r="G191" s="19"/>
      <c r="H191" s="17"/>
      <c r="I191" s="17"/>
      <c r="J191" s="35">
        <f t="shared" si="5"/>
        <v>0</v>
      </c>
      <c r="K191" s="20"/>
      <c r="L191" s="7"/>
    </row>
    <row r="192" spans="1:12" s="9" customFormat="1" ht="18.75" x14ac:dyDescent="0.3">
      <c r="A192" s="19"/>
      <c r="B192" s="17"/>
      <c r="C192" s="17"/>
      <c r="D192" s="17" t="e">
        <f t="shared" si="4"/>
        <v>#REF!</v>
      </c>
      <c r="E192" s="18"/>
      <c r="F192" s="7"/>
      <c r="G192" s="19"/>
      <c r="H192" s="17"/>
      <c r="I192" s="17"/>
      <c r="J192" s="35">
        <f t="shared" si="5"/>
        <v>0</v>
      </c>
      <c r="K192" s="20"/>
      <c r="L192" s="7"/>
    </row>
    <row r="193" spans="1:12" s="9" customFormat="1" ht="18.75" x14ac:dyDescent="0.3">
      <c r="A193" s="19"/>
      <c r="B193" s="17"/>
      <c r="C193" s="17"/>
      <c r="D193" s="17" t="e">
        <f t="shared" si="4"/>
        <v>#REF!</v>
      </c>
      <c r="E193" s="18"/>
      <c r="F193" s="7"/>
      <c r="G193" s="19"/>
      <c r="H193" s="17"/>
      <c r="I193" s="17"/>
      <c r="J193" s="35">
        <f t="shared" si="5"/>
        <v>0</v>
      </c>
      <c r="K193" s="20"/>
      <c r="L193" s="7"/>
    </row>
    <row r="194" spans="1:12" s="9" customFormat="1" ht="18.75" x14ac:dyDescent="0.3">
      <c r="A194" s="19"/>
      <c r="B194" s="17"/>
      <c r="C194" s="17"/>
      <c r="D194" s="17" t="e">
        <f t="shared" si="4"/>
        <v>#REF!</v>
      </c>
      <c r="E194" s="18"/>
      <c r="F194" s="7"/>
      <c r="G194" s="19"/>
      <c r="H194" s="17"/>
      <c r="I194" s="17"/>
      <c r="J194" s="35">
        <f t="shared" si="5"/>
        <v>0</v>
      </c>
      <c r="K194" s="20"/>
      <c r="L194" s="7"/>
    </row>
    <row r="195" spans="1:12" s="9" customFormat="1" ht="18.75" x14ac:dyDescent="0.3">
      <c r="A195" s="19"/>
      <c r="B195" s="17"/>
      <c r="C195" s="17"/>
      <c r="D195" s="17" t="e">
        <f t="shared" si="4"/>
        <v>#REF!</v>
      </c>
      <c r="E195" s="18"/>
      <c r="F195" s="7"/>
      <c r="G195" s="19"/>
      <c r="H195" s="17"/>
      <c r="I195" s="17"/>
      <c r="J195" s="35">
        <f t="shared" si="5"/>
        <v>0</v>
      </c>
      <c r="K195" s="20"/>
      <c r="L195" s="7"/>
    </row>
    <row r="196" spans="1:12" s="9" customFormat="1" ht="18.75" x14ac:dyDescent="0.3">
      <c r="A196" s="19"/>
      <c r="B196" s="17"/>
      <c r="C196" s="17"/>
      <c r="D196" s="17" t="e">
        <f t="shared" si="4"/>
        <v>#REF!</v>
      </c>
      <c r="E196" s="18"/>
      <c r="F196" s="7"/>
      <c r="G196" s="19"/>
      <c r="H196" s="17"/>
      <c r="I196" s="17"/>
      <c r="J196" s="35">
        <f t="shared" si="5"/>
        <v>0</v>
      </c>
      <c r="K196" s="20"/>
      <c r="L196" s="7"/>
    </row>
    <row r="197" spans="1:12" s="9" customFormat="1" ht="18.75" x14ac:dyDescent="0.3">
      <c r="A197" s="19"/>
      <c r="B197" s="17"/>
      <c r="C197" s="17"/>
      <c r="D197" s="17" t="e">
        <f t="shared" si="4"/>
        <v>#REF!</v>
      </c>
      <c r="E197" s="18"/>
      <c r="F197" s="7"/>
      <c r="G197" s="19"/>
      <c r="H197" s="17"/>
      <c r="I197" s="17"/>
      <c r="J197" s="35">
        <f t="shared" si="5"/>
        <v>0</v>
      </c>
      <c r="K197" s="20"/>
      <c r="L197" s="7"/>
    </row>
    <row r="198" spans="1:12" s="9" customFormat="1" ht="18.75" x14ac:dyDescent="0.3">
      <c r="A198" s="19"/>
      <c r="B198" s="17"/>
      <c r="C198" s="17"/>
      <c r="D198" s="17" t="e">
        <f t="shared" si="4"/>
        <v>#REF!</v>
      </c>
      <c r="E198" s="18"/>
      <c r="F198" s="7"/>
      <c r="G198" s="19"/>
      <c r="H198" s="17"/>
      <c r="I198" s="17"/>
      <c r="J198" s="35">
        <f t="shared" si="5"/>
        <v>0</v>
      </c>
      <c r="K198" s="20"/>
      <c r="L198" s="7"/>
    </row>
    <row r="199" spans="1:12" s="9" customFormat="1" ht="18.75" x14ac:dyDescent="0.3">
      <c r="A199" s="19"/>
      <c r="B199" s="17"/>
      <c r="C199" s="17"/>
      <c r="D199" s="17" t="e">
        <f t="shared" ref="D199:D262" si="6">D198+B199-C199</f>
        <v>#REF!</v>
      </c>
      <c r="E199" s="18"/>
      <c r="F199" s="7"/>
      <c r="G199" s="19"/>
      <c r="H199" s="17"/>
      <c r="I199" s="17"/>
      <c r="J199" s="35">
        <f t="shared" si="5"/>
        <v>0</v>
      </c>
      <c r="K199" s="20"/>
      <c r="L199" s="7"/>
    </row>
    <row r="200" spans="1:12" s="9" customFormat="1" ht="18.75" x14ac:dyDescent="0.3">
      <c r="A200" s="19"/>
      <c r="B200" s="17"/>
      <c r="C200" s="17"/>
      <c r="D200" s="17" t="e">
        <f t="shared" si="6"/>
        <v>#REF!</v>
      </c>
      <c r="E200" s="18"/>
      <c r="F200" s="7"/>
      <c r="G200" s="19"/>
      <c r="H200" s="17"/>
      <c r="I200" s="17"/>
      <c r="J200" s="35">
        <f t="shared" ref="J200:J263" si="7">J199+H200-I200</f>
        <v>0</v>
      </c>
      <c r="K200" s="20"/>
      <c r="L200" s="7"/>
    </row>
    <row r="201" spans="1:12" s="9" customFormat="1" ht="18.75" x14ac:dyDescent="0.3">
      <c r="A201" s="19"/>
      <c r="B201" s="17"/>
      <c r="C201" s="17"/>
      <c r="D201" s="17" t="e">
        <f t="shared" si="6"/>
        <v>#REF!</v>
      </c>
      <c r="E201" s="18"/>
      <c r="F201" s="7"/>
      <c r="G201" s="19"/>
      <c r="H201" s="17"/>
      <c r="I201" s="17"/>
      <c r="J201" s="35">
        <f t="shared" si="7"/>
        <v>0</v>
      </c>
      <c r="K201" s="20"/>
      <c r="L201" s="7"/>
    </row>
    <row r="202" spans="1:12" s="9" customFormat="1" ht="18.75" x14ac:dyDescent="0.3">
      <c r="A202" s="19"/>
      <c r="B202" s="17"/>
      <c r="C202" s="17"/>
      <c r="D202" s="17" t="e">
        <f t="shared" si="6"/>
        <v>#REF!</v>
      </c>
      <c r="E202" s="18"/>
      <c r="F202" s="7"/>
      <c r="G202" s="19"/>
      <c r="H202" s="17"/>
      <c r="I202" s="17"/>
      <c r="J202" s="35">
        <f t="shared" si="7"/>
        <v>0</v>
      </c>
      <c r="K202" s="20"/>
      <c r="L202" s="7"/>
    </row>
    <row r="203" spans="1:12" s="9" customFormat="1" ht="18.75" x14ac:dyDescent="0.3">
      <c r="A203" s="19"/>
      <c r="B203" s="17"/>
      <c r="C203" s="17"/>
      <c r="D203" s="17" t="e">
        <f t="shared" si="6"/>
        <v>#REF!</v>
      </c>
      <c r="E203" s="18"/>
      <c r="F203" s="7"/>
      <c r="G203" s="19"/>
      <c r="H203" s="17"/>
      <c r="I203" s="17"/>
      <c r="J203" s="35">
        <f t="shared" si="7"/>
        <v>0</v>
      </c>
      <c r="K203" s="20"/>
      <c r="L203" s="7"/>
    </row>
    <row r="204" spans="1:12" s="9" customFormat="1" ht="18.75" x14ac:dyDescent="0.3">
      <c r="A204" s="19"/>
      <c r="B204" s="17"/>
      <c r="C204" s="17"/>
      <c r="D204" s="17" t="e">
        <f t="shared" si="6"/>
        <v>#REF!</v>
      </c>
      <c r="E204" s="18"/>
      <c r="F204" s="7"/>
      <c r="G204" s="19"/>
      <c r="H204" s="17"/>
      <c r="I204" s="17"/>
      <c r="J204" s="35">
        <f t="shared" si="7"/>
        <v>0</v>
      </c>
      <c r="K204" s="20"/>
      <c r="L204" s="7"/>
    </row>
    <row r="205" spans="1:12" s="9" customFormat="1" ht="18.75" x14ac:dyDescent="0.3">
      <c r="A205" s="19"/>
      <c r="B205" s="17"/>
      <c r="C205" s="17"/>
      <c r="D205" s="17" t="e">
        <f t="shared" si="6"/>
        <v>#REF!</v>
      </c>
      <c r="E205" s="18"/>
      <c r="F205" s="7"/>
      <c r="G205" s="19"/>
      <c r="H205" s="17"/>
      <c r="I205" s="17"/>
      <c r="J205" s="35">
        <f t="shared" si="7"/>
        <v>0</v>
      </c>
      <c r="K205" s="20"/>
      <c r="L205" s="7"/>
    </row>
    <row r="206" spans="1:12" s="9" customFormat="1" ht="18.75" x14ac:dyDescent="0.3">
      <c r="A206" s="19"/>
      <c r="B206" s="17"/>
      <c r="C206" s="17"/>
      <c r="D206" s="17" t="e">
        <f t="shared" si="6"/>
        <v>#REF!</v>
      </c>
      <c r="E206" s="18"/>
      <c r="F206" s="7"/>
      <c r="G206" s="19"/>
      <c r="H206" s="17"/>
      <c r="I206" s="17"/>
      <c r="J206" s="35">
        <f t="shared" si="7"/>
        <v>0</v>
      </c>
      <c r="K206" s="20"/>
      <c r="L206" s="7"/>
    </row>
    <row r="207" spans="1:12" s="9" customFormat="1" ht="18.75" x14ac:dyDescent="0.3">
      <c r="A207" s="19"/>
      <c r="B207" s="17"/>
      <c r="C207" s="17"/>
      <c r="D207" s="17" t="e">
        <f t="shared" si="6"/>
        <v>#REF!</v>
      </c>
      <c r="E207" s="18"/>
      <c r="F207" s="7"/>
      <c r="G207" s="19"/>
      <c r="H207" s="17"/>
      <c r="I207" s="17"/>
      <c r="J207" s="35">
        <f t="shared" si="7"/>
        <v>0</v>
      </c>
      <c r="K207" s="20"/>
      <c r="L207" s="7"/>
    </row>
    <row r="208" spans="1:12" s="9" customFormat="1" ht="18.75" x14ac:dyDescent="0.3">
      <c r="A208" s="19"/>
      <c r="B208" s="17"/>
      <c r="C208" s="17"/>
      <c r="D208" s="17" t="e">
        <f t="shared" si="6"/>
        <v>#REF!</v>
      </c>
      <c r="E208" s="18"/>
      <c r="F208" s="7"/>
      <c r="G208" s="19"/>
      <c r="H208" s="17"/>
      <c r="I208" s="17"/>
      <c r="J208" s="35">
        <f t="shared" si="7"/>
        <v>0</v>
      </c>
      <c r="K208" s="20"/>
      <c r="L208" s="7"/>
    </row>
    <row r="209" spans="1:12" s="9" customFormat="1" ht="18.75" x14ac:dyDescent="0.3">
      <c r="A209" s="19"/>
      <c r="B209" s="17"/>
      <c r="C209" s="17"/>
      <c r="D209" s="17" t="e">
        <f t="shared" si="6"/>
        <v>#REF!</v>
      </c>
      <c r="E209" s="18"/>
      <c r="F209" s="7"/>
      <c r="G209" s="19"/>
      <c r="H209" s="17"/>
      <c r="I209" s="17"/>
      <c r="J209" s="35">
        <f t="shared" si="7"/>
        <v>0</v>
      </c>
      <c r="K209" s="20"/>
      <c r="L209" s="7"/>
    </row>
    <row r="210" spans="1:12" s="9" customFormat="1" ht="18.75" x14ac:dyDescent="0.3">
      <c r="A210" s="19"/>
      <c r="B210" s="17"/>
      <c r="C210" s="17"/>
      <c r="D210" s="17" t="e">
        <f t="shared" si="6"/>
        <v>#REF!</v>
      </c>
      <c r="E210" s="18"/>
      <c r="F210" s="7"/>
      <c r="G210" s="19"/>
      <c r="H210" s="17"/>
      <c r="I210" s="17"/>
      <c r="J210" s="35">
        <f t="shared" si="7"/>
        <v>0</v>
      </c>
      <c r="K210" s="20"/>
      <c r="L210" s="7"/>
    </row>
    <row r="211" spans="1:12" s="9" customFormat="1" ht="18.75" x14ac:dyDescent="0.3">
      <c r="A211" s="19"/>
      <c r="B211" s="17"/>
      <c r="C211" s="17"/>
      <c r="D211" s="17" t="e">
        <f t="shared" si="6"/>
        <v>#REF!</v>
      </c>
      <c r="E211" s="18"/>
      <c r="F211" s="7"/>
      <c r="G211" s="19"/>
      <c r="H211" s="17"/>
      <c r="I211" s="17"/>
      <c r="J211" s="35">
        <f t="shared" si="7"/>
        <v>0</v>
      </c>
      <c r="K211" s="20"/>
      <c r="L211" s="7"/>
    </row>
    <row r="212" spans="1:12" s="9" customFormat="1" ht="18.75" x14ac:dyDescent="0.3">
      <c r="A212" s="19"/>
      <c r="B212" s="17"/>
      <c r="C212" s="17"/>
      <c r="D212" s="17" t="e">
        <f t="shared" si="6"/>
        <v>#REF!</v>
      </c>
      <c r="E212" s="18"/>
      <c r="F212" s="7"/>
      <c r="G212" s="19"/>
      <c r="H212" s="17"/>
      <c r="I212" s="17"/>
      <c r="J212" s="35">
        <f t="shared" si="7"/>
        <v>0</v>
      </c>
      <c r="K212" s="20"/>
      <c r="L212" s="7"/>
    </row>
    <row r="213" spans="1:12" s="9" customFormat="1" ht="18.75" x14ac:dyDescent="0.3">
      <c r="A213" s="19"/>
      <c r="B213" s="17"/>
      <c r="C213" s="17"/>
      <c r="D213" s="17" t="e">
        <f t="shared" si="6"/>
        <v>#REF!</v>
      </c>
      <c r="E213" s="18"/>
      <c r="F213" s="7"/>
      <c r="G213" s="19"/>
      <c r="H213" s="17"/>
      <c r="I213" s="17"/>
      <c r="J213" s="35">
        <f t="shared" si="7"/>
        <v>0</v>
      </c>
      <c r="K213" s="20"/>
      <c r="L213" s="7"/>
    </row>
    <row r="214" spans="1:12" s="9" customFormat="1" ht="18.75" x14ac:dyDescent="0.3">
      <c r="A214" s="19"/>
      <c r="B214" s="17"/>
      <c r="C214" s="17"/>
      <c r="D214" s="17" t="e">
        <f t="shared" si="6"/>
        <v>#REF!</v>
      </c>
      <c r="E214" s="18"/>
      <c r="F214" s="7"/>
      <c r="G214" s="19"/>
      <c r="H214" s="17"/>
      <c r="I214" s="17"/>
      <c r="J214" s="35">
        <f t="shared" si="7"/>
        <v>0</v>
      </c>
      <c r="K214" s="20"/>
      <c r="L214" s="7"/>
    </row>
    <row r="215" spans="1:12" s="9" customFormat="1" ht="18.75" x14ac:dyDescent="0.3">
      <c r="A215" s="19"/>
      <c r="B215" s="17"/>
      <c r="C215" s="17"/>
      <c r="D215" s="17" t="e">
        <f t="shared" si="6"/>
        <v>#REF!</v>
      </c>
      <c r="E215" s="18"/>
      <c r="F215" s="7"/>
      <c r="G215" s="19"/>
      <c r="H215" s="17"/>
      <c r="I215" s="17"/>
      <c r="J215" s="35">
        <f t="shared" si="7"/>
        <v>0</v>
      </c>
      <c r="K215" s="20"/>
      <c r="L215" s="7"/>
    </row>
    <row r="216" spans="1:12" s="9" customFormat="1" ht="18.75" x14ac:dyDescent="0.3">
      <c r="A216" s="19"/>
      <c r="B216" s="17"/>
      <c r="C216" s="17"/>
      <c r="D216" s="17" t="e">
        <f t="shared" si="6"/>
        <v>#REF!</v>
      </c>
      <c r="E216" s="18"/>
      <c r="F216" s="7"/>
      <c r="G216" s="19"/>
      <c r="H216" s="17"/>
      <c r="I216" s="17"/>
      <c r="J216" s="35">
        <f t="shared" si="7"/>
        <v>0</v>
      </c>
      <c r="K216" s="20"/>
      <c r="L216" s="7"/>
    </row>
    <row r="217" spans="1:12" s="9" customFormat="1" ht="18.75" x14ac:dyDescent="0.3">
      <c r="A217" s="19"/>
      <c r="B217" s="17"/>
      <c r="C217" s="17"/>
      <c r="D217" s="17" t="e">
        <f t="shared" si="6"/>
        <v>#REF!</v>
      </c>
      <c r="E217" s="18"/>
      <c r="F217" s="7"/>
      <c r="G217" s="19"/>
      <c r="H217" s="17"/>
      <c r="I217" s="17"/>
      <c r="J217" s="35">
        <f t="shared" si="7"/>
        <v>0</v>
      </c>
      <c r="K217" s="20"/>
      <c r="L217" s="7"/>
    </row>
    <row r="218" spans="1:12" s="9" customFormat="1" ht="18.75" x14ac:dyDescent="0.3">
      <c r="A218" s="19"/>
      <c r="B218" s="17"/>
      <c r="C218" s="17"/>
      <c r="D218" s="17" t="e">
        <f t="shared" si="6"/>
        <v>#REF!</v>
      </c>
      <c r="E218" s="18"/>
      <c r="F218" s="7"/>
      <c r="G218" s="19"/>
      <c r="H218" s="17"/>
      <c r="I218" s="17"/>
      <c r="J218" s="35">
        <f t="shared" si="7"/>
        <v>0</v>
      </c>
      <c r="K218" s="20"/>
      <c r="L218" s="7"/>
    </row>
    <row r="219" spans="1:12" s="9" customFormat="1" ht="18.75" x14ac:dyDescent="0.3">
      <c r="A219" s="19"/>
      <c r="B219" s="17"/>
      <c r="C219" s="17"/>
      <c r="D219" s="17" t="e">
        <f t="shared" si="6"/>
        <v>#REF!</v>
      </c>
      <c r="E219" s="18"/>
      <c r="F219" s="7"/>
      <c r="G219" s="19"/>
      <c r="H219" s="17"/>
      <c r="I219" s="17"/>
      <c r="J219" s="35">
        <f t="shared" si="7"/>
        <v>0</v>
      </c>
      <c r="K219" s="20"/>
      <c r="L219" s="7"/>
    </row>
    <row r="220" spans="1:12" s="9" customFormat="1" ht="18.75" x14ac:dyDescent="0.3">
      <c r="A220" s="19"/>
      <c r="B220" s="17"/>
      <c r="C220" s="17"/>
      <c r="D220" s="17" t="e">
        <f t="shared" si="6"/>
        <v>#REF!</v>
      </c>
      <c r="E220" s="18"/>
      <c r="F220" s="7"/>
      <c r="G220" s="19"/>
      <c r="H220" s="17"/>
      <c r="I220" s="17"/>
      <c r="J220" s="35">
        <f t="shared" si="7"/>
        <v>0</v>
      </c>
      <c r="K220" s="20"/>
      <c r="L220" s="7"/>
    </row>
    <row r="221" spans="1:12" s="9" customFormat="1" ht="18.75" x14ac:dyDescent="0.3">
      <c r="A221" s="19"/>
      <c r="B221" s="17"/>
      <c r="C221" s="17"/>
      <c r="D221" s="17" t="e">
        <f t="shared" si="6"/>
        <v>#REF!</v>
      </c>
      <c r="E221" s="18"/>
      <c r="F221" s="7"/>
      <c r="G221" s="19"/>
      <c r="H221" s="17"/>
      <c r="I221" s="17"/>
      <c r="J221" s="35">
        <f t="shared" si="7"/>
        <v>0</v>
      </c>
      <c r="K221" s="20"/>
      <c r="L221" s="7"/>
    </row>
    <row r="222" spans="1:12" s="9" customFormat="1" ht="18.75" x14ac:dyDescent="0.3">
      <c r="A222" s="19"/>
      <c r="B222" s="17"/>
      <c r="C222" s="17"/>
      <c r="D222" s="17" t="e">
        <f t="shared" si="6"/>
        <v>#REF!</v>
      </c>
      <c r="E222" s="18"/>
      <c r="F222" s="7"/>
      <c r="G222" s="19"/>
      <c r="H222" s="17"/>
      <c r="I222" s="17"/>
      <c r="J222" s="35">
        <f t="shared" si="7"/>
        <v>0</v>
      </c>
      <c r="K222" s="20"/>
      <c r="L222" s="7"/>
    </row>
    <row r="223" spans="1:12" s="9" customFormat="1" ht="18.75" x14ac:dyDescent="0.3">
      <c r="A223" s="19"/>
      <c r="B223" s="17"/>
      <c r="C223" s="17"/>
      <c r="D223" s="17" t="e">
        <f t="shared" si="6"/>
        <v>#REF!</v>
      </c>
      <c r="E223" s="18"/>
      <c r="F223" s="7"/>
      <c r="G223" s="19"/>
      <c r="H223" s="17"/>
      <c r="I223" s="17"/>
      <c r="J223" s="35">
        <f t="shared" si="7"/>
        <v>0</v>
      </c>
      <c r="K223" s="20"/>
      <c r="L223" s="7"/>
    </row>
    <row r="224" spans="1:12" s="9" customFormat="1" ht="18.75" x14ac:dyDescent="0.3">
      <c r="A224" s="19"/>
      <c r="B224" s="17"/>
      <c r="C224" s="17"/>
      <c r="D224" s="17" t="e">
        <f t="shared" si="6"/>
        <v>#REF!</v>
      </c>
      <c r="E224" s="18"/>
      <c r="F224" s="7"/>
      <c r="G224" s="19"/>
      <c r="H224" s="17"/>
      <c r="I224" s="17"/>
      <c r="J224" s="35">
        <f t="shared" si="7"/>
        <v>0</v>
      </c>
      <c r="K224" s="20"/>
      <c r="L224" s="7"/>
    </row>
    <row r="225" spans="1:12" s="9" customFormat="1" ht="18.75" x14ac:dyDescent="0.3">
      <c r="A225" s="19"/>
      <c r="B225" s="17"/>
      <c r="C225" s="17"/>
      <c r="D225" s="17" t="e">
        <f t="shared" si="6"/>
        <v>#REF!</v>
      </c>
      <c r="E225" s="18"/>
      <c r="F225" s="7"/>
      <c r="G225" s="19"/>
      <c r="H225" s="17"/>
      <c r="I225" s="17"/>
      <c r="J225" s="35">
        <f t="shared" si="7"/>
        <v>0</v>
      </c>
      <c r="K225" s="20"/>
      <c r="L225" s="7"/>
    </row>
    <row r="226" spans="1:12" s="9" customFormat="1" ht="18.75" x14ac:dyDescent="0.3">
      <c r="A226" s="19"/>
      <c r="B226" s="17"/>
      <c r="C226" s="17"/>
      <c r="D226" s="17" t="e">
        <f t="shared" si="6"/>
        <v>#REF!</v>
      </c>
      <c r="E226" s="18"/>
      <c r="F226" s="7"/>
      <c r="G226" s="19"/>
      <c r="H226" s="17"/>
      <c r="I226" s="17"/>
      <c r="J226" s="35">
        <f t="shared" si="7"/>
        <v>0</v>
      </c>
      <c r="K226" s="20"/>
      <c r="L226" s="7"/>
    </row>
    <row r="227" spans="1:12" s="9" customFormat="1" ht="18.75" x14ac:dyDescent="0.3">
      <c r="A227" s="19"/>
      <c r="B227" s="17"/>
      <c r="C227" s="17"/>
      <c r="D227" s="17" t="e">
        <f t="shared" si="6"/>
        <v>#REF!</v>
      </c>
      <c r="E227" s="18"/>
      <c r="F227" s="7"/>
      <c r="G227" s="19"/>
      <c r="H227" s="17"/>
      <c r="I227" s="17"/>
      <c r="J227" s="35">
        <f t="shared" si="7"/>
        <v>0</v>
      </c>
      <c r="K227" s="20"/>
      <c r="L227" s="7"/>
    </row>
    <row r="228" spans="1:12" s="9" customFormat="1" ht="18.75" x14ac:dyDescent="0.3">
      <c r="A228" s="19"/>
      <c r="B228" s="17"/>
      <c r="C228" s="17"/>
      <c r="D228" s="17" t="e">
        <f t="shared" si="6"/>
        <v>#REF!</v>
      </c>
      <c r="E228" s="18"/>
      <c r="F228" s="7"/>
      <c r="G228" s="19"/>
      <c r="H228" s="17"/>
      <c r="I228" s="17"/>
      <c r="J228" s="35">
        <f t="shared" si="7"/>
        <v>0</v>
      </c>
      <c r="K228" s="20"/>
      <c r="L228" s="7"/>
    </row>
    <row r="229" spans="1:12" s="9" customFormat="1" ht="18.75" x14ac:dyDescent="0.3">
      <c r="A229" s="19"/>
      <c r="B229" s="17"/>
      <c r="C229" s="17"/>
      <c r="D229" s="17" t="e">
        <f t="shared" si="6"/>
        <v>#REF!</v>
      </c>
      <c r="E229" s="18"/>
      <c r="F229" s="7"/>
      <c r="G229" s="19"/>
      <c r="H229" s="17"/>
      <c r="I229" s="17"/>
      <c r="J229" s="35">
        <f t="shared" si="7"/>
        <v>0</v>
      </c>
      <c r="K229" s="20"/>
      <c r="L229" s="7"/>
    </row>
    <row r="230" spans="1:12" s="9" customFormat="1" ht="18.75" x14ac:dyDescent="0.3">
      <c r="A230" s="19"/>
      <c r="B230" s="17"/>
      <c r="C230" s="17"/>
      <c r="D230" s="17" t="e">
        <f t="shared" si="6"/>
        <v>#REF!</v>
      </c>
      <c r="E230" s="18"/>
      <c r="F230" s="7"/>
      <c r="G230" s="19"/>
      <c r="H230" s="17"/>
      <c r="I230" s="17"/>
      <c r="J230" s="35">
        <f t="shared" si="7"/>
        <v>0</v>
      </c>
      <c r="K230" s="20"/>
      <c r="L230" s="7"/>
    </row>
    <row r="231" spans="1:12" s="9" customFormat="1" ht="18.75" x14ac:dyDescent="0.3">
      <c r="A231" s="19"/>
      <c r="B231" s="17"/>
      <c r="C231" s="17"/>
      <c r="D231" s="17" t="e">
        <f t="shared" si="6"/>
        <v>#REF!</v>
      </c>
      <c r="E231" s="18"/>
      <c r="F231" s="7"/>
      <c r="G231" s="19"/>
      <c r="H231" s="17"/>
      <c r="I231" s="17"/>
      <c r="J231" s="35">
        <f t="shared" si="7"/>
        <v>0</v>
      </c>
      <c r="K231" s="20"/>
      <c r="L231" s="7"/>
    </row>
    <row r="232" spans="1:12" s="9" customFormat="1" ht="18.75" x14ac:dyDescent="0.3">
      <c r="A232" s="19"/>
      <c r="B232" s="17"/>
      <c r="C232" s="17"/>
      <c r="D232" s="17" t="e">
        <f t="shared" si="6"/>
        <v>#REF!</v>
      </c>
      <c r="E232" s="18"/>
      <c r="F232" s="7"/>
      <c r="G232" s="19"/>
      <c r="H232" s="17"/>
      <c r="I232" s="17"/>
      <c r="J232" s="35">
        <f t="shared" si="7"/>
        <v>0</v>
      </c>
      <c r="K232" s="20"/>
      <c r="L232" s="7"/>
    </row>
    <row r="233" spans="1:12" s="9" customFormat="1" ht="18.75" x14ac:dyDescent="0.3">
      <c r="A233" s="19"/>
      <c r="B233" s="17"/>
      <c r="C233" s="17"/>
      <c r="D233" s="17" t="e">
        <f t="shared" si="6"/>
        <v>#REF!</v>
      </c>
      <c r="E233" s="18"/>
      <c r="F233" s="7"/>
      <c r="G233" s="19"/>
      <c r="H233" s="17"/>
      <c r="I233" s="17"/>
      <c r="J233" s="35">
        <f t="shared" si="7"/>
        <v>0</v>
      </c>
      <c r="K233" s="20"/>
      <c r="L233" s="7"/>
    </row>
    <row r="234" spans="1:12" s="9" customFormat="1" ht="18.75" x14ac:dyDescent="0.3">
      <c r="A234" s="19"/>
      <c r="B234" s="17"/>
      <c r="C234" s="17"/>
      <c r="D234" s="17" t="e">
        <f t="shared" si="6"/>
        <v>#REF!</v>
      </c>
      <c r="E234" s="18"/>
      <c r="F234" s="7"/>
      <c r="G234" s="19"/>
      <c r="H234" s="17"/>
      <c r="I234" s="17"/>
      <c r="J234" s="35">
        <f t="shared" si="7"/>
        <v>0</v>
      </c>
      <c r="K234" s="20"/>
      <c r="L234" s="7"/>
    </row>
    <row r="235" spans="1:12" s="9" customFormat="1" ht="18.75" x14ac:dyDescent="0.3">
      <c r="A235" s="19"/>
      <c r="B235" s="17"/>
      <c r="C235" s="17"/>
      <c r="D235" s="17" t="e">
        <f t="shared" si="6"/>
        <v>#REF!</v>
      </c>
      <c r="E235" s="18"/>
      <c r="F235" s="7"/>
      <c r="G235" s="19"/>
      <c r="H235" s="17"/>
      <c r="I235" s="17"/>
      <c r="J235" s="35">
        <f t="shared" si="7"/>
        <v>0</v>
      </c>
      <c r="K235" s="20"/>
      <c r="L235" s="7"/>
    </row>
    <row r="236" spans="1:12" s="9" customFormat="1" ht="18.75" x14ac:dyDescent="0.3">
      <c r="A236" s="19"/>
      <c r="B236" s="17"/>
      <c r="C236" s="17"/>
      <c r="D236" s="17" t="e">
        <f t="shared" si="6"/>
        <v>#REF!</v>
      </c>
      <c r="E236" s="18"/>
      <c r="F236" s="7"/>
      <c r="G236" s="19"/>
      <c r="H236" s="17"/>
      <c r="I236" s="17"/>
      <c r="J236" s="35">
        <f t="shared" si="7"/>
        <v>0</v>
      </c>
      <c r="K236" s="20"/>
      <c r="L236" s="7"/>
    </row>
    <row r="237" spans="1:12" s="9" customFormat="1" ht="18.75" x14ac:dyDescent="0.3">
      <c r="A237" s="19"/>
      <c r="B237" s="17"/>
      <c r="C237" s="17"/>
      <c r="D237" s="17" t="e">
        <f t="shared" si="6"/>
        <v>#REF!</v>
      </c>
      <c r="E237" s="18"/>
      <c r="F237" s="7"/>
      <c r="G237" s="19"/>
      <c r="H237" s="17"/>
      <c r="I237" s="17"/>
      <c r="J237" s="35">
        <f t="shared" si="7"/>
        <v>0</v>
      </c>
      <c r="K237" s="20"/>
      <c r="L237" s="7"/>
    </row>
    <row r="238" spans="1:12" s="9" customFormat="1" ht="18.75" x14ac:dyDescent="0.3">
      <c r="A238" s="19"/>
      <c r="B238" s="17"/>
      <c r="C238" s="17"/>
      <c r="D238" s="17" t="e">
        <f t="shared" si="6"/>
        <v>#REF!</v>
      </c>
      <c r="E238" s="18"/>
      <c r="F238" s="7"/>
      <c r="G238" s="19"/>
      <c r="H238" s="17"/>
      <c r="I238" s="17"/>
      <c r="J238" s="35">
        <f t="shared" si="7"/>
        <v>0</v>
      </c>
      <c r="K238" s="20"/>
      <c r="L238" s="7"/>
    </row>
    <row r="239" spans="1:12" s="9" customFormat="1" ht="18.75" x14ac:dyDescent="0.3">
      <c r="A239" s="19"/>
      <c r="B239" s="17"/>
      <c r="C239" s="17"/>
      <c r="D239" s="17" t="e">
        <f t="shared" si="6"/>
        <v>#REF!</v>
      </c>
      <c r="E239" s="18"/>
      <c r="F239" s="7"/>
      <c r="G239" s="19"/>
      <c r="H239" s="17"/>
      <c r="I239" s="17"/>
      <c r="J239" s="35">
        <f t="shared" si="7"/>
        <v>0</v>
      </c>
      <c r="K239" s="20"/>
      <c r="L239" s="7"/>
    </row>
    <row r="240" spans="1:12" s="9" customFormat="1" ht="18.75" x14ac:dyDescent="0.3">
      <c r="A240" s="19"/>
      <c r="B240" s="17"/>
      <c r="C240" s="17"/>
      <c r="D240" s="17" t="e">
        <f t="shared" si="6"/>
        <v>#REF!</v>
      </c>
      <c r="E240" s="18"/>
      <c r="F240" s="7"/>
      <c r="G240" s="19"/>
      <c r="H240" s="17"/>
      <c r="I240" s="17"/>
      <c r="J240" s="35">
        <f t="shared" si="7"/>
        <v>0</v>
      </c>
      <c r="K240" s="20"/>
      <c r="L240" s="7"/>
    </row>
    <row r="241" spans="1:12" s="9" customFormat="1" ht="18.75" x14ac:dyDescent="0.3">
      <c r="A241" s="19"/>
      <c r="B241" s="17"/>
      <c r="C241" s="17"/>
      <c r="D241" s="17" t="e">
        <f t="shared" si="6"/>
        <v>#REF!</v>
      </c>
      <c r="E241" s="18"/>
      <c r="F241" s="7"/>
      <c r="G241" s="19"/>
      <c r="H241" s="17"/>
      <c r="I241" s="17"/>
      <c r="J241" s="35">
        <f t="shared" si="7"/>
        <v>0</v>
      </c>
      <c r="K241" s="20"/>
      <c r="L241" s="7"/>
    </row>
    <row r="242" spans="1:12" s="9" customFormat="1" ht="18.75" x14ac:dyDescent="0.3">
      <c r="A242" s="19"/>
      <c r="B242" s="17"/>
      <c r="C242" s="17"/>
      <c r="D242" s="17" t="e">
        <f t="shared" si="6"/>
        <v>#REF!</v>
      </c>
      <c r="E242" s="18"/>
      <c r="F242" s="7"/>
      <c r="G242" s="19"/>
      <c r="H242" s="17"/>
      <c r="I242" s="17"/>
      <c r="J242" s="35">
        <f t="shared" si="7"/>
        <v>0</v>
      </c>
      <c r="K242" s="20"/>
      <c r="L242" s="7"/>
    </row>
    <row r="243" spans="1:12" s="9" customFormat="1" ht="18.75" x14ac:dyDescent="0.3">
      <c r="A243" s="19"/>
      <c r="B243" s="17"/>
      <c r="C243" s="17"/>
      <c r="D243" s="17" t="e">
        <f t="shared" si="6"/>
        <v>#REF!</v>
      </c>
      <c r="E243" s="18"/>
      <c r="F243" s="7"/>
      <c r="G243" s="19"/>
      <c r="H243" s="17"/>
      <c r="I243" s="17"/>
      <c r="J243" s="35">
        <f t="shared" si="7"/>
        <v>0</v>
      </c>
      <c r="K243" s="20"/>
      <c r="L243" s="7"/>
    </row>
    <row r="244" spans="1:12" s="9" customFormat="1" ht="18.75" x14ac:dyDescent="0.3">
      <c r="A244" s="19"/>
      <c r="B244" s="17"/>
      <c r="C244" s="17"/>
      <c r="D244" s="17" t="e">
        <f t="shared" si="6"/>
        <v>#REF!</v>
      </c>
      <c r="E244" s="18"/>
      <c r="F244" s="7"/>
      <c r="G244" s="19"/>
      <c r="H244" s="17"/>
      <c r="I244" s="17"/>
      <c r="J244" s="35">
        <f t="shared" si="7"/>
        <v>0</v>
      </c>
      <c r="K244" s="20"/>
      <c r="L244" s="7"/>
    </row>
    <row r="245" spans="1:12" s="9" customFormat="1" ht="18.75" x14ac:dyDescent="0.3">
      <c r="A245" s="19"/>
      <c r="B245" s="17"/>
      <c r="C245" s="17"/>
      <c r="D245" s="17" t="e">
        <f t="shared" si="6"/>
        <v>#REF!</v>
      </c>
      <c r="E245" s="18"/>
      <c r="F245" s="7"/>
      <c r="G245" s="19"/>
      <c r="H245" s="17"/>
      <c r="I245" s="17"/>
      <c r="J245" s="35">
        <f t="shared" si="7"/>
        <v>0</v>
      </c>
      <c r="K245" s="20"/>
      <c r="L245" s="7"/>
    </row>
    <row r="246" spans="1:12" s="9" customFormat="1" ht="18.75" x14ac:dyDescent="0.3">
      <c r="A246" s="19"/>
      <c r="B246" s="17"/>
      <c r="C246" s="17"/>
      <c r="D246" s="17" t="e">
        <f t="shared" si="6"/>
        <v>#REF!</v>
      </c>
      <c r="E246" s="18"/>
      <c r="F246" s="7"/>
      <c r="G246" s="19"/>
      <c r="H246" s="17"/>
      <c r="I246" s="17"/>
      <c r="J246" s="35">
        <f t="shared" si="7"/>
        <v>0</v>
      </c>
      <c r="K246" s="20"/>
      <c r="L246" s="7"/>
    </row>
    <row r="247" spans="1:12" s="9" customFormat="1" ht="18.75" x14ac:dyDescent="0.3">
      <c r="A247" s="19"/>
      <c r="B247" s="17"/>
      <c r="C247" s="17"/>
      <c r="D247" s="17" t="e">
        <f t="shared" si="6"/>
        <v>#REF!</v>
      </c>
      <c r="E247" s="18"/>
      <c r="F247" s="7"/>
      <c r="G247" s="19"/>
      <c r="H247" s="17"/>
      <c r="I247" s="17"/>
      <c r="J247" s="35">
        <f t="shared" si="7"/>
        <v>0</v>
      </c>
      <c r="K247" s="20"/>
      <c r="L247" s="7"/>
    </row>
    <row r="248" spans="1:12" s="9" customFormat="1" ht="18.75" x14ac:dyDescent="0.3">
      <c r="A248" s="19"/>
      <c r="B248" s="17"/>
      <c r="C248" s="17"/>
      <c r="D248" s="17" t="e">
        <f t="shared" si="6"/>
        <v>#REF!</v>
      </c>
      <c r="E248" s="18"/>
      <c r="F248" s="7"/>
      <c r="G248" s="19"/>
      <c r="H248" s="17"/>
      <c r="I248" s="17"/>
      <c r="J248" s="35">
        <f t="shared" si="7"/>
        <v>0</v>
      </c>
      <c r="K248" s="20"/>
      <c r="L248" s="7"/>
    </row>
    <row r="249" spans="1:12" s="9" customFormat="1" ht="18.75" x14ac:dyDescent="0.3">
      <c r="A249" s="19"/>
      <c r="B249" s="17"/>
      <c r="C249" s="17"/>
      <c r="D249" s="17" t="e">
        <f t="shared" si="6"/>
        <v>#REF!</v>
      </c>
      <c r="E249" s="18"/>
      <c r="F249" s="7"/>
      <c r="G249" s="19"/>
      <c r="H249" s="17"/>
      <c r="I249" s="17"/>
      <c r="J249" s="35">
        <f t="shared" si="7"/>
        <v>0</v>
      </c>
      <c r="K249" s="20"/>
      <c r="L249" s="7"/>
    </row>
    <row r="250" spans="1:12" s="9" customFormat="1" ht="18.75" x14ac:dyDescent="0.3">
      <c r="A250" s="19"/>
      <c r="B250" s="17"/>
      <c r="C250" s="17"/>
      <c r="D250" s="17" t="e">
        <f t="shared" si="6"/>
        <v>#REF!</v>
      </c>
      <c r="E250" s="18"/>
      <c r="F250" s="7"/>
      <c r="G250" s="19"/>
      <c r="H250" s="17"/>
      <c r="I250" s="17"/>
      <c r="J250" s="35">
        <f t="shared" si="7"/>
        <v>0</v>
      </c>
      <c r="K250" s="20"/>
      <c r="L250" s="7"/>
    </row>
    <row r="251" spans="1:12" s="9" customFormat="1" ht="18.75" x14ac:dyDescent="0.3">
      <c r="A251" s="19"/>
      <c r="B251" s="17"/>
      <c r="C251" s="17"/>
      <c r="D251" s="17" t="e">
        <f t="shared" si="6"/>
        <v>#REF!</v>
      </c>
      <c r="E251" s="18"/>
      <c r="F251" s="7"/>
      <c r="G251" s="19"/>
      <c r="H251" s="17"/>
      <c r="I251" s="17"/>
      <c r="J251" s="35">
        <f t="shared" si="7"/>
        <v>0</v>
      </c>
      <c r="K251" s="20"/>
      <c r="L251" s="7"/>
    </row>
    <row r="252" spans="1:12" s="9" customFormat="1" ht="18.75" x14ac:dyDescent="0.3">
      <c r="A252" s="19"/>
      <c r="B252" s="17"/>
      <c r="C252" s="17"/>
      <c r="D252" s="17" t="e">
        <f t="shared" si="6"/>
        <v>#REF!</v>
      </c>
      <c r="E252" s="18"/>
      <c r="F252" s="7"/>
      <c r="G252" s="19"/>
      <c r="H252" s="17"/>
      <c r="I252" s="17"/>
      <c r="J252" s="35">
        <f t="shared" si="7"/>
        <v>0</v>
      </c>
      <c r="K252" s="20"/>
      <c r="L252" s="7"/>
    </row>
    <row r="253" spans="1:12" s="9" customFormat="1" ht="18.75" x14ac:dyDescent="0.3">
      <c r="A253" s="19"/>
      <c r="B253" s="17"/>
      <c r="C253" s="17"/>
      <c r="D253" s="17" t="e">
        <f t="shared" si="6"/>
        <v>#REF!</v>
      </c>
      <c r="E253" s="18"/>
      <c r="F253" s="7"/>
      <c r="G253" s="19"/>
      <c r="H253" s="17"/>
      <c r="I253" s="17"/>
      <c r="J253" s="35">
        <f t="shared" si="7"/>
        <v>0</v>
      </c>
      <c r="K253" s="20"/>
      <c r="L253" s="7"/>
    </row>
    <row r="254" spans="1:12" s="9" customFormat="1" ht="18.75" x14ac:dyDescent="0.3">
      <c r="A254" s="19"/>
      <c r="B254" s="17"/>
      <c r="C254" s="17"/>
      <c r="D254" s="17" t="e">
        <f t="shared" si="6"/>
        <v>#REF!</v>
      </c>
      <c r="E254" s="18"/>
      <c r="F254" s="7"/>
      <c r="G254" s="19"/>
      <c r="H254" s="17"/>
      <c r="I254" s="17"/>
      <c r="J254" s="35">
        <f t="shared" si="7"/>
        <v>0</v>
      </c>
      <c r="K254" s="20"/>
      <c r="L254" s="7"/>
    </row>
    <row r="255" spans="1:12" s="9" customFormat="1" ht="18.75" x14ac:dyDescent="0.3">
      <c r="A255" s="19"/>
      <c r="B255" s="17"/>
      <c r="C255" s="17"/>
      <c r="D255" s="17" t="e">
        <f t="shared" si="6"/>
        <v>#REF!</v>
      </c>
      <c r="E255" s="18"/>
      <c r="F255" s="7"/>
      <c r="G255" s="19"/>
      <c r="H255" s="17"/>
      <c r="I255" s="17"/>
      <c r="J255" s="35">
        <f t="shared" si="7"/>
        <v>0</v>
      </c>
      <c r="K255" s="20"/>
      <c r="L255" s="7"/>
    </row>
    <row r="256" spans="1:12" s="9" customFormat="1" ht="18.75" x14ac:dyDescent="0.3">
      <c r="A256" s="19"/>
      <c r="B256" s="17"/>
      <c r="C256" s="17"/>
      <c r="D256" s="17" t="e">
        <f t="shared" si="6"/>
        <v>#REF!</v>
      </c>
      <c r="E256" s="18"/>
      <c r="F256" s="7"/>
      <c r="G256" s="19"/>
      <c r="H256" s="17"/>
      <c r="I256" s="17"/>
      <c r="J256" s="35">
        <f t="shared" si="7"/>
        <v>0</v>
      </c>
      <c r="K256" s="20"/>
      <c r="L256" s="7"/>
    </row>
    <row r="257" spans="1:12" s="9" customFormat="1" ht="18.75" x14ac:dyDescent="0.3">
      <c r="A257" s="19"/>
      <c r="B257" s="17"/>
      <c r="C257" s="17"/>
      <c r="D257" s="17" t="e">
        <f t="shared" si="6"/>
        <v>#REF!</v>
      </c>
      <c r="E257" s="18"/>
      <c r="F257" s="7"/>
      <c r="G257" s="19"/>
      <c r="H257" s="17"/>
      <c r="I257" s="17"/>
      <c r="J257" s="35">
        <f t="shared" si="7"/>
        <v>0</v>
      </c>
      <c r="K257" s="20"/>
      <c r="L257" s="7"/>
    </row>
    <row r="258" spans="1:12" s="9" customFormat="1" ht="18.75" x14ac:dyDescent="0.3">
      <c r="A258" s="19"/>
      <c r="B258" s="17"/>
      <c r="C258" s="17"/>
      <c r="D258" s="17" t="e">
        <f t="shared" si="6"/>
        <v>#REF!</v>
      </c>
      <c r="E258" s="18"/>
      <c r="F258" s="7"/>
      <c r="G258" s="19"/>
      <c r="H258" s="17"/>
      <c r="I258" s="17"/>
      <c r="J258" s="35">
        <f t="shared" si="7"/>
        <v>0</v>
      </c>
      <c r="K258" s="20"/>
      <c r="L258" s="7"/>
    </row>
    <row r="259" spans="1:12" s="9" customFormat="1" ht="18.75" x14ac:dyDescent="0.3">
      <c r="A259" s="19"/>
      <c r="B259" s="17"/>
      <c r="C259" s="17"/>
      <c r="D259" s="17" t="e">
        <f t="shared" si="6"/>
        <v>#REF!</v>
      </c>
      <c r="E259" s="18"/>
      <c r="F259" s="7"/>
      <c r="G259" s="19"/>
      <c r="H259" s="17"/>
      <c r="I259" s="17"/>
      <c r="J259" s="35">
        <f t="shared" si="7"/>
        <v>0</v>
      </c>
      <c r="K259" s="20"/>
      <c r="L259" s="7"/>
    </row>
    <row r="260" spans="1:12" s="9" customFormat="1" ht="18.75" x14ac:dyDescent="0.3">
      <c r="A260" s="19"/>
      <c r="B260" s="17"/>
      <c r="C260" s="17"/>
      <c r="D260" s="17" t="e">
        <f t="shared" si="6"/>
        <v>#REF!</v>
      </c>
      <c r="E260" s="18"/>
      <c r="F260" s="7"/>
      <c r="G260" s="19"/>
      <c r="H260" s="17"/>
      <c r="I260" s="17"/>
      <c r="J260" s="35">
        <f t="shared" si="7"/>
        <v>0</v>
      </c>
      <c r="K260" s="20"/>
      <c r="L260" s="7"/>
    </row>
    <row r="261" spans="1:12" s="9" customFormat="1" ht="18.75" x14ac:dyDescent="0.3">
      <c r="A261" s="19"/>
      <c r="B261" s="17"/>
      <c r="C261" s="17"/>
      <c r="D261" s="17" t="e">
        <f t="shared" si="6"/>
        <v>#REF!</v>
      </c>
      <c r="E261" s="18"/>
      <c r="F261" s="7"/>
      <c r="G261" s="19"/>
      <c r="H261" s="17"/>
      <c r="I261" s="17"/>
      <c r="J261" s="35">
        <f t="shared" si="7"/>
        <v>0</v>
      </c>
      <c r="K261" s="20"/>
      <c r="L261" s="7"/>
    </row>
    <row r="262" spans="1:12" s="9" customFormat="1" ht="18.75" x14ac:dyDescent="0.3">
      <c r="A262" s="19"/>
      <c r="B262" s="17"/>
      <c r="C262" s="17"/>
      <c r="D262" s="17" t="e">
        <f t="shared" si="6"/>
        <v>#REF!</v>
      </c>
      <c r="E262" s="18"/>
      <c r="F262" s="7"/>
      <c r="G262" s="19"/>
      <c r="H262" s="17"/>
      <c r="I262" s="17"/>
      <c r="J262" s="35">
        <f t="shared" si="7"/>
        <v>0</v>
      </c>
      <c r="K262" s="20"/>
      <c r="L262" s="7"/>
    </row>
    <row r="263" spans="1:12" s="9" customFormat="1" ht="18.75" x14ac:dyDescent="0.3">
      <c r="A263" s="19"/>
      <c r="B263" s="17"/>
      <c r="C263" s="17"/>
      <c r="D263" s="17" t="e">
        <f t="shared" ref="D263:D326" si="8">D262+B263-C263</f>
        <v>#REF!</v>
      </c>
      <c r="E263" s="18"/>
      <c r="F263" s="7"/>
      <c r="G263" s="19"/>
      <c r="H263" s="17"/>
      <c r="I263" s="17"/>
      <c r="J263" s="35">
        <f t="shared" si="7"/>
        <v>0</v>
      </c>
      <c r="K263" s="20"/>
      <c r="L263" s="7"/>
    </row>
    <row r="264" spans="1:12" s="9" customFormat="1" ht="18.75" x14ac:dyDescent="0.3">
      <c r="A264" s="19"/>
      <c r="B264" s="17"/>
      <c r="C264" s="17"/>
      <c r="D264" s="17" t="e">
        <f t="shared" si="8"/>
        <v>#REF!</v>
      </c>
      <c r="E264" s="18"/>
      <c r="F264" s="7"/>
      <c r="G264" s="19"/>
      <c r="H264" s="17"/>
      <c r="I264" s="17"/>
      <c r="J264" s="35">
        <f t="shared" ref="J264:J327" si="9">J263+H264-I264</f>
        <v>0</v>
      </c>
      <c r="K264" s="20"/>
      <c r="L264" s="7"/>
    </row>
    <row r="265" spans="1:12" s="9" customFormat="1" ht="18.75" x14ac:dyDescent="0.3">
      <c r="A265" s="19"/>
      <c r="B265" s="17"/>
      <c r="C265" s="17"/>
      <c r="D265" s="17" t="e">
        <f t="shared" si="8"/>
        <v>#REF!</v>
      </c>
      <c r="E265" s="18"/>
      <c r="F265" s="7"/>
      <c r="G265" s="19"/>
      <c r="H265" s="17"/>
      <c r="I265" s="17"/>
      <c r="J265" s="35">
        <f t="shared" si="9"/>
        <v>0</v>
      </c>
      <c r="K265" s="20"/>
      <c r="L265" s="7"/>
    </row>
    <row r="266" spans="1:12" s="9" customFormat="1" ht="18.75" x14ac:dyDescent="0.3">
      <c r="A266" s="19"/>
      <c r="B266" s="17"/>
      <c r="C266" s="17"/>
      <c r="D266" s="17" t="e">
        <f t="shared" si="8"/>
        <v>#REF!</v>
      </c>
      <c r="E266" s="18"/>
      <c r="F266" s="7"/>
      <c r="G266" s="19"/>
      <c r="H266" s="17"/>
      <c r="I266" s="17"/>
      <c r="J266" s="35">
        <f t="shared" si="9"/>
        <v>0</v>
      </c>
      <c r="K266" s="20"/>
      <c r="L266" s="7"/>
    </row>
    <row r="267" spans="1:12" s="9" customFormat="1" ht="18.75" x14ac:dyDescent="0.3">
      <c r="A267" s="19"/>
      <c r="B267" s="17"/>
      <c r="C267" s="17"/>
      <c r="D267" s="17" t="e">
        <f t="shared" si="8"/>
        <v>#REF!</v>
      </c>
      <c r="E267" s="18"/>
      <c r="F267" s="7"/>
      <c r="G267" s="19"/>
      <c r="H267" s="17"/>
      <c r="I267" s="17"/>
      <c r="J267" s="35">
        <f t="shared" si="9"/>
        <v>0</v>
      </c>
      <c r="K267" s="20"/>
      <c r="L267" s="7"/>
    </row>
    <row r="268" spans="1:12" s="9" customFormat="1" ht="18.75" x14ac:dyDescent="0.3">
      <c r="A268" s="19"/>
      <c r="B268" s="17"/>
      <c r="C268" s="17"/>
      <c r="D268" s="17" t="e">
        <f t="shared" si="8"/>
        <v>#REF!</v>
      </c>
      <c r="E268" s="18"/>
      <c r="F268" s="7"/>
      <c r="G268" s="19"/>
      <c r="H268" s="17"/>
      <c r="I268" s="17"/>
      <c r="J268" s="35">
        <f t="shared" si="9"/>
        <v>0</v>
      </c>
      <c r="K268" s="20"/>
      <c r="L268" s="7"/>
    </row>
    <row r="269" spans="1:12" s="9" customFormat="1" ht="18.75" x14ac:dyDescent="0.3">
      <c r="A269" s="19"/>
      <c r="B269" s="17"/>
      <c r="C269" s="17"/>
      <c r="D269" s="17" t="e">
        <f t="shared" si="8"/>
        <v>#REF!</v>
      </c>
      <c r="E269" s="18"/>
      <c r="F269" s="7"/>
      <c r="G269" s="19"/>
      <c r="H269" s="17"/>
      <c r="I269" s="17"/>
      <c r="J269" s="35">
        <f t="shared" si="9"/>
        <v>0</v>
      </c>
      <c r="K269" s="20"/>
      <c r="L269" s="7"/>
    </row>
    <row r="270" spans="1:12" s="9" customFormat="1" ht="18.75" x14ac:dyDescent="0.3">
      <c r="A270" s="19"/>
      <c r="B270" s="17"/>
      <c r="C270" s="17"/>
      <c r="D270" s="17" t="e">
        <f t="shared" si="8"/>
        <v>#REF!</v>
      </c>
      <c r="E270" s="18"/>
      <c r="F270" s="7"/>
      <c r="G270" s="19"/>
      <c r="H270" s="17"/>
      <c r="I270" s="17"/>
      <c r="J270" s="35">
        <f t="shared" si="9"/>
        <v>0</v>
      </c>
      <c r="K270" s="20"/>
      <c r="L270" s="7"/>
    </row>
    <row r="271" spans="1:12" s="9" customFormat="1" ht="18.75" x14ac:dyDescent="0.3">
      <c r="A271" s="19"/>
      <c r="B271" s="17"/>
      <c r="C271" s="17"/>
      <c r="D271" s="17" t="e">
        <f t="shared" si="8"/>
        <v>#REF!</v>
      </c>
      <c r="E271" s="18"/>
      <c r="F271" s="7"/>
      <c r="G271" s="19"/>
      <c r="H271" s="17"/>
      <c r="I271" s="17"/>
      <c r="J271" s="35">
        <f t="shared" si="9"/>
        <v>0</v>
      </c>
      <c r="K271" s="20"/>
      <c r="L271" s="7"/>
    </row>
    <row r="272" spans="1:12" s="9" customFormat="1" ht="18.75" x14ac:dyDescent="0.3">
      <c r="A272" s="19"/>
      <c r="B272" s="17"/>
      <c r="C272" s="17"/>
      <c r="D272" s="17" t="e">
        <f t="shared" si="8"/>
        <v>#REF!</v>
      </c>
      <c r="E272" s="18"/>
      <c r="F272" s="7"/>
      <c r="G272" s="19"/>
      <c r="H272" s="17"/>
      <c r="I272" s="17"/>
      <c r="J272" s="35">
        <f t="shared" si="9"/>
        <v>0</v>
      </c>
      <c r="K272" s="20"/>
      <c r="L272" s="7"/>
    </row>
    <row r="273" spans="1:12" s="9" customFormat="1" ht="18.75" x14ac:dyDescent="0.3">
      <c r="A273" s="19"/>
      <c r="B273" s="17"/>
      <c r="C273" s="17"/>
      <c r="D273" s="17" t="e">
        <f t="shared" si="8"/>
        <v>#REF!</v>
      </c>
      <c r="E273" s="18"/>
      <c r="F273" s="7"/>
      <c r="G273" s="19"/>
      <c r="H273" s="17"/>
      <c r="I273" s="17"/>
      <c r="J273" s="35">
        <f t="shared" si="9"/>
        <v>0</v>
      </c>
      <c r="K273" s="20"/>
      <c r="L273" s="7"/>
    </row>
    <row r="274" spans="1:12" s="9" customFormat="1" ht="18.75" x14ac:dyDescent="0.3">
      <c r="A274" s="19"/>
      <c r="B274" s="17"/>
      <c r="C274" s="17"/>
      <c r="D274" s="17" t="e">
        <f t="shared" si="8"/>
        <v>#REF!</v>
      </c>
      <c r="E274" s="18"/>
      <c r="F274" s="7"/>
      <c r="G274" s="19"/>
      <c r="H274" s="17"/>
      <c r="I274" s="17"/>
      <c r="J274" s="35">
        <f t="shared" si="9"/>
        <v>0</v>
      </c>
      <c r="K274" s="20"/>
      <c r="L274" s="7"/>
    </row>
    <row r="275" spans="1:12" s="9" customFormat="1" ht="18.75" x14ac:dyDescent="0.3">
      <c r="A275" s="19"/>
      <c r="B275" s="17"/>
      <c r="C275" s="17"/>
      <c r="D275" s="17" t="e">
        <f t="shared" si="8"/>
        <v>#REF!</v>
      </c>
      <c r="E275" s="18"/>
      <c r="F275" s="7"/>
      <c r="G275" s="19"/>
      <c r="H275" s="17"/>
      <c r="I275" s="17"/>
      <c r="J275" s="35">
        <f t="shared" si="9"/>
        <v>0</v>
      </c>
      <c r="K275" s="20"/>
      <c r="L275" s="7"/>
    </row>
    <row r="276" spans="1:12" s="9" customFormat="1" ht="18.75" x14ac:dyDescent="0.3">
      <c r="A276" s="19"/>
      <c r="B276" s="17"/>
      <c r="C276" s="17"/>
      <c r="D276" s="17" t="e">
        <f t="shared" si="8"/>
        <v>#REF!</v>
      </c>
      <c r="E276" s="18"/>
      <c r="F276" s="7"/>
      <c r="G276" s="19"/>
      <c r="H276" s="17"/>
      <c r="I276" s="17"/>
      <c r="J276" s="35">
        <f t="shared" si="9"/>
        <v>0</v>
      </c>
      <c r="K276" s="20"/>
      <c r="L276" s="7"/>
    </row>
    <row r="277" spans="1:12" s="9" customFormat="1" ht="18.75" x14ac:dyDescent="0.3">
      <c r="A277" s="19"/>
      <c r="B277" s="17"/>
      <c r="C277" s="17"/>
      <c r="D277" s="17" t="e">
        <f t="shared" si="8"/>
        <v>#REF!</v>
      </c>
      <c r="E277" s="18"/>
      <c r="F277" s="7"/>
      <c r="G277" s="19"/>
      <c r="H277" s="17"/>
      <c r="I277" s="17"/>
      <c r="J277" s="35">
        <f t="shared" si="9"/>
        <v>0</v>
      </c>
      <c r="K277" s="20"/>
      <c r="L277" s="7"/>
    </row>
    <row r="278" spans="1:12" s="9" customFormat="1" ht="18.75" x14ac:dyDescent="0.3">
      <c r="A278" s="19"/>
      <c r="B278" s="17"/>
      <c r="C278" s="17"/>
      <c r="D278" s="17" t="e">
        <f t="shared" si="8"/>
        <v>#REF!</v>
      </c>
      <c r="E278" s="18"/>
      <c r="F278" s="7"/>
      <c r="G278" s="19"/>
      <c r="H278" s="17"/>
      <c r="I278" s="17"/>
      <c r="J278" s="35">
        <f t="shared" si="9"/>
        <v>0</v>
      </c>
      <c r="K278" s="20"/>
      <c r="L278" s="7"/>
    </row>
    <row r="279" spans="1:12" s="9" customFormat="1" ht="18.75" x14ac:dyDescent="0.3">
      <c r="A279" s="19"/>
      <c r="B279" s="17"/>
      <c r="C279" s="17"/>
      <c r="D279" s="17" t="e">
        <f t="shared" si="8"/>
        <v>#REF!</v>
      </c>
      <c r="E279" s="18"/>
      <c r="F279" s="7"/>
      <c r="G279" s="19"/>
      <c r="H279" s="17"/>
      <c r="I279" s="17"/>
      <c r="J279" s="35">
        <f t="shared" si="9"/>
        <v>0</v>
      </c>
      <c r="K279" s="20"/>
      <c r="L279" s="7"/>
    </row>
    <row r="280" spans="1:12" s="9" customFormat="1" ht="18.75" x14ac:dyDescent="0.3">
      <c r="A280" s="19"/>
      <c r="B280" s="17"/>
      <c r="C280" s="17"/>
      <c r="D280" s="17" t="e">
        <f t="shared" si="8"/>
        <v>#REF!</v>
      </c>
      <c r="E280" s="18"/>
      <c r="F280" s="7"/>
      <c r="G280" s="19"/>
      <c r="H280" s="17"/>
      <c r="I280" s="17"/>
      <c r="J280" s="35">
        <f t="shared" si="9"/>
        <v>0</v>
      </c>
      <c r="K280" s="20"/>
      <c r="L280" s="7"/>
    </row>
    <row r="281" spans="1:12" s="9" customFormat="1" ht="18.75" x14ac:dyDescent="0.3">
      <c r="A281" s="19"/>
      <c r="B281" s="17"/>
      <c r="C281" s="17"/>
      <c r="D281" s="17" t="e">
        <f t="shared" si="8"/>
        <v>#REF!</v>
      </c>
      <c r="E281" s="18"/>
      <c r="F281" s="7"/>
      <c r="G281" s="19"/>
      <c r="H281" s="17"/>
      <c r="I281" s="17"/>
      <c r="J281" s="35">
        <f t="shared" si="9"/>
        <v>0</v>
      </c>
      <c r="K281" s="20"/>
      <c r="L281" s="7"/>
    </row>
    <row r="282" spans="1:12" s="9" customFormat="1" ht="18.75" x14ac:dyDescent="0.3">
      <c r="A282" s="19"/>
      <c r="B282" s="17"/>
      <c r="C282" s="17"/>
      <c r="D282" s="17" t="e">
        <f t="shared" si="8"/>
        <v>#REF!</v>
      </c>
      <c r="E282" s="18"/>
      <c r="F282" s="7"/>
      <c r="G282" s="19"/>
      <c r="H282" s="17"/>
      <c r="I282" s="17"/>
      <c r="J282" s="35">
        <f t="shared" si="9"/>
        <v>0</v>
      </c>
      <c r="K282" s="20"/>
      <c r="L282" s="7"/>
    </row>
    <row r="283" spans="1:12" s="9" customFormat="1" ht="18.75" x14ac:dyDescent="0.3">
      <c r="A283" s="19"/>
      <c r="B283" s="17"/>
      <c r="C283" s="17"/>
      <c r="D283" s="17" t="e">
        <f t="shared" si="8"/>
        <v>#REF!</v>
      </c>
      <c r="E283" s="18"/>
      <c r="F283" s="7"/>
      <c r="G283" s="19"/>
      <c r="H283" s="17"/>
      <c r="I283" s="17"/>
      <c r="J283" s="35">
        <f t="shared" si="9"/>
        <v>0</v>
      </c>
      <c r="K283" s="20"/>
      <c r="L283" s="7"/>
    </row>
    <row r="284" spans="1:12" s="9" customFormat="1" ht="18.75" x14ac:dyDescent="0.3">
      <c r="A284" s="19"/>
      <c r="B284" s="17"/>
      <c r="C284" s="17"/>
      <c r="D284" s="17" t="e">
        <f t="shared" si="8"/>
        <v>#REF!</v>
      </c>
      <c r="E284" s="18"/>
      <c r="F284" s="7"/>
      <c r="G284" s="19"/>
      <c r="H284" s="17"/>
      <c r="I284" s="17"/>
      <c r="J284" s="35">
        <f t="shared" si="9"/>
        <v>0</v>
      </c>
      <c r="K284" s="20"/>
      <c r="L284" s="7"/>
    </row>
    <row r="285" spans="1:12" s="9" customFormat="1" ht="18.75" x14ac:dyDescent="0.3">
      <c r="A285" s="19"/>
      <c r="B285" s="17"/>
      <c r="C285" s="17"/>
      <c r="D285" s="17" t="e">
        <f t="shared" si="8"/>
        <v>#REF!</v>
      </c>
      <c r="E285" s="18"/>
      <c r="F285" s="7"/>
      <c r="G285" s="19"/>
      <c r="H285" s="17"/>
      <c r="I285" s="17"/>
      <c r="J285" s="35">
        <f t="shared" si="9"/>
        <v>0</v>
      </c>
      <c r="K285" s="20"/>
      <c r="L285" s="7"/>
    </row>
    <row r="286" spans="1:12" s="9" customFormat="1" ht="18.75" x14ac:dyDescent="0.3">
      <c r="A286" s="19"/>
      <c r="B286" s="17"/>
      <c r="C286" s="17"/>
      <c r="D286" s="17" t="e">
        <f t="shared" si="8"/>
        <v>#REF!</v>
      </c>
      <c r="E286" s="18"/>
      <c r="F286" s="7"/>
      <c r="G286" s="19"/>
      <c r="H286" s="17"/>
      <c r="I286" s="17"/>
      <c r="J286" s="35">
        <f t="shared" si="9"/>
        <v>0</v>
      </c>
      <c r="K286" s="20"/>
      <c r="L286" s="7"/>
    </row>
    <row r="287" spans="1:12" s="9" customFormat="1" ht="18.75" x14ac:dyDescent="0.3">
      <c r="A287" s="19"/>
      <c r="B287" s="17"/>
      <c r="C287" s="17"/>
      <c r="D287" s="17" t="e">
        <f t="shared" si="8"/>
        <v>#REF!</v>
      </c>
      <c r="E287" s="18"/>
      <c r="F287" s="7"/>
      <c r="G287" s="19"/>
      <c r="H287" s="17"/>
      <c r="I287" s="17"/>
      <c r="J287" s="35">
        <f t="shared" si="9"/>
        <v>0</v>
      </c>
      <c r="K287" s="20"/>
      <c r="L287" s="7"/>
    </row>
    <row r="288" spans="1:12" s="9" customFormat="1" ht="18.75" x14ac:dyDescent="0.3">
      <c r="A288" s="19"/>
      <c r="B288" s="17"/>
      <c r="C288" s="17"/>
      <c r="D288" s="17" t="e">
        <f t="shared" si="8"/>
        <v>#REF!</v>
      </c>
      <c r="E288" s="18"/>
      <c r="F288" s="7"/>
      <c r="G288" s="19"/>
      <c r="H288" s="17"/>
      <c r="I288" s="17"/>
      <c r="J288" s="35">
        <f t="shared" si="9"/>
        <v>0</v>
      </c>
      <c r="K288" s="20"/>
      <c r="L288" s="7"/>
    </row>
    <row r="289" spans="1:12" s="9" customFormat="1" ht="18.75" x14ac:dyDescent="0.3">
      <c r="A289" s="19"/>
      <c r="B289" s="17"/>
      <c r="C289" s="17"/>
      <c r="D289" s="17" t="e">
        <f t="shared" si="8"/>
        <v>#REF!</v>
      </c>
      <c r="E289" s="18"/>
      <c r="F289" s="7"/>
      <c r="G289" s="19"/>
      <c r="H289" s="17"/>
      <c r="I289" s="17"/>
      <c r="J289" s="35">
        <f t="shared" si="9"/>
        <v>0</v>
      </c>
      <c r="K289" s="20"/>
      <c r="L289" s="7"/>
    </row>
    <row r="290" spans="1:12" s="9" customFormat="1" ht="18.75" x14ac:dyDescent="0.3">
      <c r="A290" s="19"/>
      <c r="B290" s="17"/>
      <c r="C290" s="17"/>
      <c r="D290" s="17" t="e">
        <f t="shared" si="8"/>
        <v>#REF!</v>
      </c>
      <c r="E290" s="18"/>
      <c r="F290" s="7"/>
      <c r="G290" s="19"/>
      <c r="H290" s="17"/>
      <c r="I290" s="17"/>
      <c r="J290" s="35">
        <f t="shared" si="9"/>
        <v>0</v>
      </c>
      <c r="K290" s="20"/>
      <c r="L290" s="7"/>
    </row>
    <row r="291" spans="1:12" s="9" customFormat="1" ht="18.75" x14ac:dyDescent="0.3">
      <c r="A291" s="19"/>
      <c r="B291" s="17"/>
      <c r="C291" s="17"/>
      <c r="D291" s="17" t="e">
        <f t="shared" si="8"/>
        <v>#REF!</v>
      </c>
      <c r="E291" s="18"/>
      <c r="F291" s="7"/>
      <c r="G291" s="19"/>
      <c r="H291" s="17"/>
      <c r="I291" s="17"/>
      <c r="J291" s="35">
        <f t="shared" si="9"/>
        <v>0</v>
      </c>
      <c r="K291" s="20"/>
      <c r="L291" s="7"/>
    </row>
    <row r="292" spans="1:12" s="9" customFormat="1" ht="18.75" x14ac:dyDescent="0.3">
      <c r="A292" s="19"/>
      <c r="B292" s="17"/>
      <c r="C292" s="17"/>
      <c r="D292" s="17" t="e">
        <f t="shared" si="8"/>
        <v>#REF!</v>
      </c>
      <c r="E292" s="18"/>
      <c r="F292" s="7"/>
      <c r="G292" s="19"/>
      <c r="H292" s="17"/>
      <c r="I292" s="17"/>
      <c r="J292" s="35">
        <f t="shared" si="9"/>
        <v>0</v>
      </c>
      <c r="K292" s="20"/>
      <c r="L292" s="7"/>
    </row>
    <row r="293" spans="1:12" s="9" customFormat="1" ht="18.75" x14ac:dyDescent="0.3">
      <c r="A293" s="19"/>
      <c r="B293" s="17"/>
      <c r="C293" s="17"/>
      <c r="D293" s="17" t="e">
        <f t="shared" si="8"/>
        <v>#REF!</v>
      </c>
      <c r="E293" s="18"/>
      <c r="F293" s="7"/>
      <c r="G293" s="19"/>
      <c r="H293" s="17"/>
      <c r="I293" s="17"/>
      <c r="J293" s="35">
        <f t="shared" si="9"/>
        <v>0</v>
      </c>
      <c r="K293" s="20"/>
      <c r="L293" s="7"/>
    </row>
    <row r="294" spans="1:12" s="9" customFormat="1" ht="18.75" x14ac:dyDescent="0.3">
      <c r="A294" s="19"/>
      <c r="B294" s="17"/>
      <c r="C294" s="17"/>
      <c r="D294" s="17" t="e">
        <f t="shared" si="8"/>
        <v>#REF!</v>
      </c>
      <c r="E294" s="18"/>
      <c r="F294" s="7"/>
      <c r="G294" s="19"/>
      <c r="H294" s="17"/>
      <c r="I294" s="17"/>
      <c r="J294" s="35">
        <f t="shared" si="9"/>
        <v>0</v>
      </c>
      <c r="K294" s="20"/>
      <c r="L294" s="7"/>
    </row>
    <row r="295" spans="1:12" s="9" customFormat="1" ht="18.75" x14ac:dyDescent="0.3">
      <c r="A295" s="19"/>
      <c r="B295" s="17"/>
      <c r="C295" s="17"/>
      <c r="D295" s="17" t="e">
        <f t="shared" si="8"/>
        <v>#REF!</v>
      </c>
      <c r="E295" s="18"/>
      <c r="F295" s="7"/>
      <c r="G295" s="19"/>
      <c r="H295" s="17"/>
      <c r="I295" s="17"/>
      <c r="J295" s="35">
        <f t="shared" si="9"/>
        <v>0</v>
      </c>
      <c r="K295" s="20"/>
      <c r="L295" s="7"/>
    </row>
    <row r="296" spans="1:12" s="9" customFormat="1" ht="18.75" x14ac:dyDescent="0.3">
      <c r="A296" s="19"/>
      <c r="B296" s="17"/>
      <c r="C296" s="17"/>
      <c r="D296" s="17" t="e">
        <f t="shared" si="8"/>
        <v>#REF!</v>
      </c>
      <c r="E296" s="18"/>
      <c r="F296" s="7"/>
      <c r="G296" s="19"/>
      <c r="H296" s="17"/>
      <c r="I296" s="17"/>
      <c r="J296" s="35">
        <f t="shared" si="9"/>
        <v>0</v>
      </c>
      <c r="K296" s="20"/>
      <c r="L296" s="7"/>
    </row>
    <row r="297" spans="1:12" s="9" customFormat="1" ht="18.75" x14ac:dyDescent="0.3">
      <c r="A297" s="19"/>
      <c r="B297" s="17"/>
      <c r="C297" s="17"/>
      <c r="D297" s="17" t="e">
        <f t="shared" si="8"/>
        <v>#REF!</v>
      </c>
      <c r="E297" s="18"/>
      <c r="F297" s="7"/>
      <c r="G297" s="19"/>
      <c r="H297" s="17"/>
      <c r="I297" s="17"/>
      <c r="J297" s="35">
        <f t="shared" si="9"/>
        <v>0</v>
      </c>
      <c r="K297" s="20"/>
      <c r="L297" s="7"/>
    </row>
    <row r="298" spans="1:12" s="9" customFormat="1" ht="18.75" x14ac:dyDescent="0.3">
      <c r="A298" s="19"/>
      <c r="B298" s="17"/>
      <c r="C298" s="17"/>
      <c r="D298" s="17" t="e">
        <f t="shared" si="8"/>
        <v>#REF!</v>
      </c>
      <c r="E298" s="18"/>
      <c r="F298" s="7"/>
      <c r="G298" s="19"/>
      <c r="H298" s="17"/>
      <c r="I298" s="17"/>
      <c r="J298" s="35">
        <f t="shared" si="9"/>
        <v>0</v>
      </c>
      <c r="K298" s="20"/>
      <c r="L298" s="7"/>
    </row>
    <row r="299" spans="1:12" s="9" customFormat="1" ht="18.75" x14ac:dyDescent="0.3">
      <c r="A299" s="19"/>
      <c r="B299" s="17"/>
      <c r="C299" s="17"/>
      <c r="D299" s="17" t="e">
        <f t="shared" si="8"/>
        <v>#REF!</v>
      </c>
      <c r="E299" s="18"/>
      <c r="F299" s="7"/>
      <c r="G299" s="19"/>
      <c r="H299" s="17"/>
      <c r="I299" s="17"/>
      <c r="J299" s="35">
        <f t="shared" si="9"/>
        <v>0</v>
      </c>
      <c r="K299" s="20"/>
      <c r="L299" s="7"/>
    </row>
    <row r="300" spans="1:12" s="9" customFormat="1" ht="18.75" x14ac:dyDescent="0.3">
      <c r="A300" s="19"/>
      <c r="B300" s="17"/>
      <c r="C300" s="17"/>
      <c r="D300" s="17" t="e">
        <f t="shared" si="8"/>
        <v>#REF!</v>
      </c>
      <c r="E300" s="18"/>
      <c r="F300" s="7"/>
      <c r="G300" s="19"/>
      <c r="H300" s="17"/>
      <c r="I300" s="17"/>
      <c r="J300" s="35">
        <f t="shared" si="9"/>
        <v>0</v>
      </c>
      <c r="K300" s="20"/>
      <c r="L300" s="7"/>
    </row>
    <row r="301" spans="1:12" s="9" customFormat="1" ht="18.75" x14ac:dyDescent="0.3">
      <c r="A301" s="19"/>
      <c r="B301" s="17"/>
      <c r="C301" s="17"/>
      <c r="D301" s="17" t="e">
        <f t="shared" si="8"/>
        <v>#REF!</v>
      </c>
      <c r="E301" s="18"/>
      <c r="F301" s="7"/>
      <c r="G301" s="19"/>
      <c r="H301" s="17"/>
      <c r="I301" s="17"/>
      <c r="J301" s="35">
        <f t="shared" si="9"/>
        <v>0</v>
      </c>
      <c r="K301" s="20"/>
      <c r="L301" s="7"/>
    </row>
    <row r="302" spans="1:12" s="9" customFormat="1" ht="18.75" x14ac:dyDescent="0.3">
      <c r="A302" s="19"/>
      <c r="B302" s="17"/>
      <c r="C302" s="17"/>
      <c r="D302" s="17" t="e">
        <f t="shared" si="8"/>
        <v>#REF!</v>
      </c>
      <c r="E302" s="18"/>
      <c r="F302" s="7"/>
      <c r="G302" s="19"/>
      <c r="H302" s="17"/>
      <c r="I302" s="17"/>
      <c r="J302" s="35">
        <f t="shared" si="9"/>
        <v>0</v>
      </c>
      <c r="K302" s="20"/>
      <c r="L302" s="7"/>
    </row>
    <row r="303" spans="1:12" s="9" customFormat="1" ht="18.75" x14ac:dyDescent="0.3">
      <c r="A303" s="19"/>
      <c r="B303" s="17"/>
      <c r="C303" s="17"/>
      <c r="D303" s="17" t="e">
        <f t="shared" si="8"/>
        <v>#REF!</v>
      </c>
      <c r="E303" s="18"/>
      <c r="F303" s="7"/>
      <c r="G303" s="19"/>
      <c r="H303" s="17"/>
      <c r="I303" s="17"/>
      <c r="J303" s="35">
        <f t="shared" si="9"/>
        <v>0</v>
      </c>
      <c r="K303" s="20"/>
      <c r="L303" s="7"/>
    </row>
    <row r="304" spans="1:12" s="9" customFormat="1" ht="18.75" x14ac:dyDescent="0.3">
      <c r="A304" s="19"/>
      <c r="B304" s="17"/>
      <c r="C304" s="17"/>
      <c r="D304" s="17" t="e">
        <f t="shared" si="8"/>
        <v>#REF!</v>
      </c>
      <c r="E304" s="18"/>
      <c r="F304" s="7"/>
      <c r="G304" s="19"/>
      <c r="H304" s="17"/>
      <c r="I304" s="17"/>
      <c r="J304" s="35">
        <f t="shared" si="9"/>
        <v>0</v>
      </c>
      <c r="K304" s="20"/>
      <c r="L304" s="7"/>
    </row>
    <row r="305" spans="1:12" s="9" customFormat="1" ht="18.75" x14ac:dyDescent="0.3">
      <c r="A305" s="19"/>
      <c r="B305" s="17"/>
      <c r="C305" s="17"/>
      <c r="D305" s="17" t="e">
        <f t="shared" si="8"/>
        <v>#REF!</v>
      </c>
      <c r="E305" s="18"/>
      <c r="F305" s="7"/>
      <c r="G305" s="19"/>
      <c r="H305" s="17"/>
      <c r="I305" s="17"/>
      <c r="J305" s="35">
        <f t="shared" si="9"/>
        <v>0</v>
      </c>
      <c r="K305" s="20"/>
      <c r="L305" s="7"/>
    </row>
    <row r="306" spans="1:12" s="9" customFormat="1" ht="18.75" x14ac:dyDescent="0.3">
      <c r="A306" s="19"/>
      <c r="B306" s="17"/>
      <c r="C306" s="17"/>
      <c r="D306" s="17" t="e">
        <f t="shared" si="8"/>
        <v>#REF!</v>
      </c>
      <c r="E306" s="18"/>
      <c r="F306" s="7"/>
      <c r="G306" s="19"/>
      <c r="H306" s="17"/>
      <c r="I306" s="17"/>
      <c r="J306" s="35">
        <f t="shared" si="9"/>
        <v>0</v>
      </c>
      <c r="K306" s="20"/>
      <c r="L306" s="7"/>
    </row>
    <row r="307" spans="1:12" s="9" customFormat="1" ht="18.75" x14ac:dyDescent="0.3">
      <c r="A307" s="19"/>
      <c r="B307" s="17"/>
      <c r="C307" s="17"/>
      <c r="D307" s="17" t="e">
        <f t="shared" si="8"/>
        <v>#REF!</v>
      </c>
      <c r="E307" s="18"/>
      <c r="F307" s="7"/>
      <c r="G307" s="19"/>
      <c r="H307" s="17"/>
      <c r="I307" s="17"/>
      <c r="J307" s="35">
        <f t="shared" si="9"/>
        <v>0</v>
      </c>
      <c r="K307" s="20"/>
      <c r="L307" s="7"/>
    </row>
    <row r="308" spans="1:12" s="9" customFormat="1" ht="18.75" x14ac:dyDescent="0.3">
      <c r="A308" s="19"/>
      <c r="B308" s="17"/>
      <c r="C308" s="17"/>
      <c r="D308" s="17" t="e">
        <f t="shared" si="8"/>
        <v>#REF!</v>
      </c>
      <c r="E308" s="18"/>
      <c r="F308" s="7"/>
      <c r="G308" s="19"/>
      <c r="H308" s="17"/>
      <c r="I308" s="17"/>
      <c r="J308" s="35">
        <f t="shared" si="9"/>
        <v>0</v>
      </c>
      <c r="K308" s="20"/>
      <c r="L308" s="7"/>
    </row>
    <row r="309" spans="1:12" s="9" customFormat="1" ht="18.75" x14ac:dyDescent="0.3">
      <c r="A309" s="19"/>
      <c r="B309" s="17"/>
      <c r="C309" s="17"/>
      <c r="D309" s="17" t="e">
        <f t="shared" si="8"/>
        <v>#REF!</v>
      </c>
      <c r="E309" s="18"/>
      <c r="F309" s="7"/>
      <c r="G309" s="19"/>
      <c r="H309" s="17"/>
      <c r="I309" s="17"/>
      <c r="J309" s="35">
        <f t="shared" si="9"/>
        <v>0</v>
      </c>
      <c r="K309" s="20"/>
      <c r="L309" s="7"/>
    </row>
    <row r="310" spans="1:12" s="9" customFormat="1" ht="18.75" x14ac:dyDescent="0.3">
      <c r="A310" s="19"/>
      <c r="B310" s="17"/>
      <c r="C310" s="17"/>
      <c r="D310" s="17" t="e">
        <f t="shared" si="8"/>
        <v>#REF!</v>
      </c>
      <c r="E310" s="18"/>
      <c r="F310" s="7"/>
      <c r="G310" s="19"/>
      <c r="H310" s="17"/>
      <c r="I310" s="17"/>
      <c r="J310" s="35">
        <f t="shared" si="9"/>
        <v>0</v>
      </c>
      <c r="K310" s="20"/>
      <c r="L310" s="7"/>
    </row>
    <row r="311" spans="1:12" s="9" customFormat="1" ht="18.75" x14ac:dyDescent="0.3">
      <c r="A311" s="19"/>
      <c r="B311" s="17"/>
      <c r="C311" s="17"/>
      <c r="D311" s="17" t="e">
        <f t="shared" si="8"/>
        <v>#REF!</v>
      </c>
      <c r="E311" s="18"/>
      <c r="F311" s="7"/>
      <c r="G311" s="19"/>
      <c r="H311" s="17"/>
      <c r="I311" s="17"/>
      <c r="J311" s="35">
        <f t="shared" si="9"/>
        <v>0</v>
      </c>
      <c r="K311" s="20"/>
      <c r="L311" s="7"/>
    </row>
    <row r="312" spans="1:12" s="9" customFormat="1" ht="18.75" x14ac:dyDescent="0.3">
      <c r="A312" s="19"/>
      <c r="B312" s="17"/>
      <c r="C312" s="17"/>
      <c r="D312" s="17" t="e">
        <f t="shared" si="8"/>
        <v>#REF!</v>
      </c>
      <c r="E312" s="18"/>
      <c r="F312" s="7"/>
      <c r="G312" s="19"/>
      <c r="H312" s="17"/>
      <c r="I312" s="17"/>
      <c r="J312" s="35">
        <f t="shared" si="9"/>
        <v>0</v>
      </c>
      <c r="K312" s="20"/>
      <c r="L312" s="7"/>
    </row>
    <row r="313" spans="1:12" s="9" customFormat="1" ht="18.75" x14ac:dyDescent="0.3">
      <c r="A313" s="19"/>
      <c r="B313" s="17"/>
      <c r="C313" s="17"/>
      <c r="D313" s="17" t="e">
        <f t="shared" si="8"/>
        <v>#REF!</v>
      </c>
      <c r="E313" s="18"/>
      <c r="F313" s="7"/>
      <c r="G313" s="19"/>
      <c r="H313" s="17"/>
      <c r="I313" s="17"/>
      <c r="J313" s="35">
        <f t="shared" si="9"/>
        <v>0</v>
      </c>
      <c r="K313" s="20"/>
      <c r="L313" s="7"/>
    </row>
    <row r="314" spans="1:12" s="9" customFormat="1" ht="18.75" x14ac:dyDescent="0.3">
      <c r="A314" s="19"/>
      <c r="B314" s="17"/>
      <c r="C314" s="17"/>
      <c r="D314" s="17" t="e">
        <f t="shared" si="8"/>
        <v>#REF!</v>
      </c>
      <c r="E314" s="18"/>
      <c r="F314" s="7"/>
      <c r="G314" s="19"/>
      <c r="H314" s="17"/>
      <c r="I314" s="17"/>
      <c r="J314" s="35">
        <f t="shared" si="9"/>
        <v>0</v>
      </c>
      <c r="K314" s="20"/>
      <c r="L314" s="7"/>
    </row>
    <row r="315" spans="1:12" s="9" customFormat="1" ht="18.75" x14ac:dyDescent="0.3">
      <c r="A315" s="19"/>
      <c r="B315" s="17"/>
      <c r="C315" s="17"/>
      <c r="D315" s="17" t="e">
        <f t="shared" si="8"/>
        <v>#REF!</v>
      </c>
      <c r="E315" s="18"/>
      <c r="F315" s="7"/>
      <c r="G315" s="19"/>
      <c r="H315" s="17"/>
      <c r="I315" s="17"/>
      <c r="J315" s="35">
        <f t="shared" si="9"/>
        <v>0</v>
      </c>
      <c r="K315" s="20"/>
      <c r="L315" s="7"/>
    </row>
    <row r="316" spans="1:12" s="9" customFormat="1" ht="18.75" x14ac:dyDescent="0.3">
      <c r="A316" s="19"/>
      <c r="B316" s="17"/>
      <c r="C316" s="17"/>
      <c r="D316" s="17" t="e">
        <f t="shared" si="8"/>
        <v>#REF!</v>
      </c>
      <c r="E316" s="18"/>
      <c r="F316" s="7"/>
      <c r="G316" s="19"/>
      <c r="H316" s="17"/>
      <c r="I316" s="17"/>
      <c r="J316" s="35">
        <f t="shared" si="9"/>
        <v>0</v>
      </c>
      <c r="K316" s="20"/>
      <c r="L316" s="7"/>
    </row>
    <row r="317" spans="1:12" s="9" customFormat="1" ht="18.75" x14ac:dyDescent="0.3">
      <c r="A317" s="19"/>
      <c r="B317" s="17"/>
      <c r="C317" s="17"/>
      <c r="D317" s="17" t="e">
        <f t="shared" si="8"/>
        <v>#REF!</v>
      </c>
      <c r="E317" s="18"/>
      <c r="F317" s="7"/>
      <c r="G317" s="19"/>
      <c r="H317" s="17"/>
      <c r="I317" s="17"/>
      <c r="J317" s="35">
        <f t="shared" si="9"/>
        <v>0</v>
      </c>
      <c r="K317" s="20"/>
      <c r="L317" s="7"/>
    </row>
    <row r="318" spans="1:12" s="9" customFormat="1" ht="18.75" x14ac:dyDescent="0.3">
      <c r="A318" s="19"/>
      <c r="B318" s="17"/>
      <c r="C318" s="17"/>
      <c r="D318" s="17" t="e">
        <f t="shared" si="8"/>
        <v>#REF!</v>
      </c>
      <c r="E318" s="18"/>
      <c r="F318" s="7"/>
      <c r="G318" s="19"/>
      <c r="H318" s="17"/>
      <c r="I318" s="17"/>
      <c r="J318" s="35">
        <f t="shared" si="9"/>
        <v>0</v>
      </c>
      <c r="K318" s="20"/>
      <c r="L318" s="7"/>
    </row>
    <row r="319" spans="1:12" s="9" customFormat="1" ht="18.75" x14ac:dyDescent="0.3">
      <c r="A319" s="19"/>
      <c r="B319" s="17"/>
      <c r="C319" s="17"/>
      <c r="D319" s="17" t="e">
        <f t="shared" si="8"/>
        <v>#REF!</v>
      </c>
      <c r="E319" s="18"/>
      <c r="F319" s="7"/>
      <c r="G319" s="19"/>
      <c r="H319" s="17"/>
      <c r="I319" s="17"/>
      <c r="J319" s="35">
        <f t="shared" si="9"/>
        <v>0</v>
      </c>
      <c r="K319" s="20"/>
      <c r="L319" s="7"/>
    </row>
    <row r="320" spans="1:12" s="9" customFormat="1" ht="18.75" x14ac:dyDescent="0.3">
      <c r="A320" s="19"/>
      <c r="B320" s="17"/>
      <c r="C320" s="17"/>
      <c r="D320" s="17" t="e">
        <f t="shared" si="8"/>
        <v>#REF!</v>
      </c>
      <c r="E320" s="18"/>
      <c r="F320" s="7"/>
      <c r="G320" s="19"/>
      <c r="H320" s="17"/>
      <c r="I320" s="17"/>
      <c r="J320" s="35">
        <f t="shared" si="9"/>
        <v>0</v>
      </c>
      <c r="K320" s="20"/>
      <c r="L320" s="7"/>
    </row>
    <row r="321" spans="1:12" s="9" customFormat="1" ht="18.75" x14ac:dyDescent="0.3">
      <c r="A321" s="19"/>
      <c r="B321" s="17"/>
      <c r="C321" s="17"/>
      <c r="D321" s="17" t="e">
        <f t="shared" si="8"/>
        <v>#REF!</v>
      </c>
      <c r="E321" s="18"/>
      <c r="F321" s="7"/>
      <c r="G321" s="19"/>
      <c r="H321" s="17"/>
      <c r="I321" s="17"/>
      <c r="J321" s="35">
        <f t="shared" si="9"/>
        <v>0</v>
      </c>
      <c r="K321" s="20"/>
      <c r="L321" s="7"/>
    </row>
    <row r="322" spans="1:12" s="9" customFormat="1" ht="18.75" x14ac:dyDescent="0.3">
      <c r="A322" s="19"/>
      <c r="B322" s="17"/>
      <c r="C322" s="17"/>
      <c r="D322" s="17" t="e">
        <f t="shared" si="8"/>
        <v>#REF!</v>
      </c>
      <c r="E322" s="18"/>
      <c r="F322" s="7"/>
      <c r="G322" s="19"/>
      <c r="H322" s="17"/>
      <c r="I322" s="17"/>
      <c r="J322" s="35">
        <f t="shared" si="9"/>
        <v>0</v>
      </c>
      <c r="K322" s="20"/>
      <c r="L322" s="7"/>
    </row>
    <row r="323" spans="1:12" s="9" customFormat="1" ht="18.75" x14ac:dyDescent="0.3">
      <c r="A323" s="19"/>
      <c r="B323" s="17"/>
      <c r="C323" s="17"/>
      <c r="D323" s="17" t="e">
        <f t="shared" si="8"/>
        <v>#REF!</v>
      </c>
      <c r="E323" s="18"/>
      <c r="F323" s="7"/>
      <c r="G323" s="19"/>
      <c r="H323" s="17"/>
      <c r="I323" s="17"/>
      <c r="J323" s="35">
        <f t="shared" si="9"/>
        <v>0</v>
      </c>
      <c r="K323" s="20"/>
      <c r="L323" s="7"/>
    </row>
    <row r="324" spans="1:12" s="9" customFormat="1" ht="18.75" x14ac:dyDescent="0.3">
      <c r="A324" s="19"/>
      <c r="B324" s="17"/>
      <c r="C324" s="17"/>
      <c r="D324" s="17" t="e">
        <f t="shared" si="8"/>
        <v>#REF!</v>
      </c>
      <c r="E324" s="18"/>
      <c r="F324" s="7"/>
      <c r="G324" s="19"/>
      <c r="H324" s="17"/>
      <c r="I324" s="17"/>
      <c r="J324" s="35">
        <f t="shared" si="9"/>
        <v>0</v>
      </c>
      <c r="K324" s="20"/>
      <c r="L324" s="7"/>
    </row>
    <row r="325" spans="1:12" s="9" customFormat="1" ht="18.75" x14ac:dyDescent="0.3">
      <c r="A325" s="19"/>
      <c r="B325" s="17"/>
      <c r="C325" s="17"/>
      <c r="D325" s="17" t="e">
        <f t="shared" si="8"/>
        <v>#REF!</v>
      </c>
      <c r="E325" s="18"/>
      <c r="F325" s="7"/>
      <c r="G325" s="19"/>
      <c r="H325" s="17"/>
      <c r="I325" s="17"/>
      <c r="J325" s="35">
        <f t="shared" si="9"/>
        <v>0</v>
      </c>
      <c r="K325" s="20"/>
      <c r="L325" s="7"/>
    </row>
    <row r="326" spans="1:12" s="9" customFormat="1" ht="18.75" x14ac:dyDescent="0.3">
      <c r="A326" s="19"/>
      <c r="B326" s="17"/>
      <c r="C326" s="17"/>
      <c r="D326" s="17" t="e">
        <f t="shared" si="8"/>
        <v>#REF!</v>
      </c>
      <c r="E326" s="18"/>
      <c r="F326" s="7"/>
      <c r="G326" s="19"/>
      <c r="H326" s="17"/>
      <c r="I326" s="17"/>
      <c r="J326" s="35">
        <f t="shared" si="9"/>
        <v>0</v>
      </c>
      <c r="K326" s="20"/>
      <c r="L326" s="7"/>
    </row>
    <row r="327" spans="1:12" s="9" customFormat="1" ht="18.75" x14ac:dyDescent="0.3">
      <c r="A327" s="19"/>
      <c r="B327" s="17"/>
      <c r="C327" s="17"/>
      <c r="D327" s="17" t="e">
        <f t="shared" ref="D327:D390" si="10">D326+B327-C327</f>
        <v>#REF!</v>
      </c>
      <c r="E327" s="18"/>
      <c r="F327" s="7"/>
      <c r="G327" s="19"/>
      <c r="H327" s="17"/>
      <c r="I327" s="17"/>
      <c r="J327" s="35">
        <f t="shared" si="9"/>
        <v>0</v>
      </c>
      <c r="K327" s="20"/>
      <c r="L327" s="7"/>
    </row>
    <row r="328" spans="1:12" s="9" customFormat="1" ht="18.75" x14ac:dyDescent="0.3">
      <c r="A328" s="19"/>
      <c r="B328" s="17"/>
      <c r="C328" s="17"/>
      <c r="D328" s="17" t="e">
        <f t="shared" si="10"/>
        <v>#REF!</v>
      </c>
      <c r="E328" s="18"/>
      <c r="F328" s="7"/>
      <c r="G328" s="19"/>
      <c r="H328" s="17"/>
      <c r="I328" s="17"/>
      <c r="J328" s="35">
        <f t="shared" ref="J328:J391" si="11">J327+H328-I328</f>
        <v>0</v>
      </c>
      <c r="K328" s="20"/>
      <c r="L328" s="7"/>
    </row>
    <row r="329" spans="1:12" s="9" customFormat="1" ht="18.75" x14ac:dyDescent="0.3">
      <c r="A329" s="19"/>
      <c r="B329" s="17"/>
      <c r="C329" s="17"/>
      <c r="D329" s="17" t="e">
        <f t="shared" si="10"/>
        <v>#REF!</v>
      </c>
      <c r="E329" s="18"/>
      <c r="F329" s="7"/>
      <c r="G329" s="19"/>
      <c r="H329" s="17"/>
      <c r="I329" s="17"/>
      <c r="J329" s="35">
        <f t="shared" si="11"/>
        <v>0</v>
      </c>
      <c r="K329" s="20"/>
      <c r="L329" s="7"/>
    </row>
    <row r="330" spans="1:12" s="9" customFormat="1" ht="18.75" x14ac:dyDescent="0.3">
      <c r="A330" s="19"/>
      <c r="B330" s="17"/>
      <c r="C330" s="17"/>
      <c r="D330" s="17" t="e">
        <f t="shared" si="10"/>
        <v>#REF!</v>
      </c>
      <c r="E330" s="18"/>
      <c r="F330" s="7"/>
      <c r="G330" s="19"/>
      <c r="H330" s="17"/>
      <c r="I330" s="17"/>
      <c r="J330" s="35">
        <f t="shared" si="11"/>
        <v>0</v>
      </c>
      <c r="K330" s="20"/>
      <c r="L330" s="7"/>
    </row>
    <row r="331" spans="1:12" s="9" customFormat="1" ht="18.75" x14ac:dyDescent="0.3">
      <c r="A331" s="19"/>
      <c r="B331" s="17"/>
      <c r="C331" s="17"/>
      <c r="D331" s="17" t="e">
        <f t="shared" si="10"/>
        <v>#REF!</v>
      </c>
      <c r="E331" s="18"/>
      <c r="F331" s="7"/>
      <c r="G331" s="19"/>
      <c r="H331" s="17"/>
      <c r="I331" s="17"/>
      <c r="J331" s="35">
        <f t="shared" si="11"/>
        <v>0</v>
      </c>
      <c r="K331" s="20"/>
      <c r="L331" s="7"/>
    </row>
    <row r="332" spans="1:12" s="9" customFormat="1" ht="18.75" x14ac:dyDescent="0.3">
      <c r="A332" s="19"/>
      <c r="B332" s="17"/>
      <c r="C332" s="17"/>
      <c r="D332" s="17" t="e">
        <f t="shared" si="10"/>
        <v>#REF!</v>
      </c>
      <c r="E332" s="18"/>
      <c r="F332" s="7"/>
      <c r="G332" s="19"/>
      <c r="H332" s="17"/>
      <c r="I332" s="17"/>
      <c r="J332" s="35">
        <f t="shared" si="11"/>
        <v>0</v>
      </c>
      <c r="K332" s="20"/>
      <c r="L332" s="7"/>
    </row>
    <row r="333" spans="1:12" s="9" customFormat="1" ht="18.75" x14ac:dyDescent="0.3">
      <c r="A333" s="19"/>
      <c r="B333" s="17"/>
      <c r="C333" s="17"/>
      <c r="D333" s="17" t="e">
        <f t="shared" si="10"/>
        <v>#REF!</v>
      </c>
      <c r="E333" s="18"/>
      <c r="F333" s="7"/>
      <c r="G333" s="19"/>
      <c r="H333" s="17"/>
      <c r="I333" s="17"/>
      <c r="J333" s="35">
        <f t="shared" si="11"/>
        <v>0</v>
      </c>
      <c r="K333" s="20"/>
      <c r="L333" s="7"/>
    </row>
    <row r="334" spans="1:12" s="9" customFormat="1" ht="18.75" x14ac:dyDescent="0.3">
      <c r="A334" s="19"/>
      <c r="B334" s="17"/>
      <c r="C334" s="17"/>
      <c r="D334" s="17" t="e">
        <f t="shared" si="10"/>
        <v>#REF!</v>
      </c>
      <c r="E334" s="18"/>
      <c r="F334" s="7"/>
      <c r="G334" s="19"/>
      <c r="H334" s="17"/>
      <c r="I334" s="17"/>
      <c r="J334" s="35">
        <f t="shared" si="11"/>
        <v>0</v>
      </c>
      <c r="K334" s="20"/>
      <c r="L334" s="7"/>
    </row>
    <row r="335" spans="1:12" s="9" customFormat="1" ht="18.75" x14ac:dyDescent="0.3">
      <c r="A335" s="19"/>
      <c r="B335" s="17"/>
      <c r="C335" s="17"/>
      <c r="D335" s="17" t="e">
        <f t="shared" si="10"/>
        <v>#REF!</v>
      </c>
      <c r="E335" s="18"/>
      <c r="F335" s="7"/>
      <c r="G335" s="19"/>
      <c r="H335" s="17"/>
      <c r="I335" s="17"/>
      <c r="J335" s="35">
        <f t="shared" si="11"/>
        <v>0</v>
      </c>
      <c r="K335" s="20"/>
      <c r="L335" s="7"/>
    </row>
    <row r="336" spans="1:12" s="9" customFormat="1" ht="18.75" x14ac:dyDescent="0.3">
      <c r="A336" s="19"/>
      <c r="B336" s="17"/>
      <c r="C336" s="17"/>
      <c r="D336" s="17" t="e">
        <f t="shared" si="10"/>
        <v>#REF!</v>
      </c>
      <c r="E336" s="18"/>
      <c r="F336" s="7"/>
      <c r="G336" s="19"/>
      <c r="H336" s="17"/>
      <c r="I336" s="17"/>
      <c r="J336" s="35">
        <f t="shared" si="11"/>
        <v>0</v>
      </c>
      <c r="K336" s="20"/>
      <c r="L336" s="7"/>
    </row>
    <row r="337" spans="1:12" s="9" customFormat="1" ht="18.75" x14ac:dyDescent="0.3">
      <c r="A337" s="19"/>
      <c r="B337" s="17"/>
      <c r="C337" s="17"/>
      <c r="D337" s="17" t="e">
        <f t="shared" si="10"/>
        <v>#REF!</v>
      </c>
      <c r="E337" s="18"/>
      <c r="F337" s="7"/>
      <c r="G337" s="19"/>
      <c r="H337" s="17"/>
      <c r="I337" s="17"/>
      <c r="J337" s="35">
        <f t="shared" si="11"/>
        <v>0</v>
      </c>
      <c r="K337" s="20"/>
      <c r="L337" s="7"/>
    </row>
    <row r="338" spans="1:12" s="9" customFormat="1" ht="18.75" x14ac:dyDescent="0.3">
      <c r="A338" s="19"/>
      <c r="B338" s="17"/>
      <c r="C338" s="17"/>
      <c r="D338" s="17" t="e">
        <f t="shared" si="10"/>
        <v>#REF!</v>
      </c>
      <c r="E338" s="18"/>
      <c r="F338" s="7"/>
      <c r="G338" s="19"/>
      <c r="H338" s="17"/>
      <c r="I338" s="17"/>
      <c r="J338" s="35">
        <f t="shared" si="11"/>
        <v>0</v>
      </c>
      <c r="K338" s="20"/>
      <c r="L338" s="7"/>
    </row>
    <row r="339" spans="1:12" s="9" customFormat="1" ht="18.75" x14ac:dyDescent="0.3">
      <c r="A339" s="19"/>
      <c r="B339" s="17"/>
      <c r="C339" s="17"/>
      <c r="D339" s="17" t="e">
        <f t="shared" si="10"/>
        <v>#REF!</v>
      </c>
      <c r="E339" s="18"/>
      <c r="F339" s="7"/>
      <c r="G339" s="19"/>
      <c r="H339" s="17"/>
      <c r="I339" s="17"/>
      <c r="J339" s="35">
        <f t="shared" si="11"/>
        <v>0</v>
      </c>
      <c r="K339" s="20"/>
      <c r="L339" s="7"/>
    </row>
    <row r="340" spans="1:12" s="9" customFormat="1" ht="18.75" x14ac:dyDescent="0.3">
      <c r="A340" s="19"/>
      <c r="B340" s="17"/>
      <c r="C340" s="17"/>
      <c r="D340" s="17" t="e">
        <f t="shared" si="10"/>
        <v>#REF!</v>
      </c>
      <c r="E340" s="18"/>
      <c r="F340" s="7"/>
      <c r="G340" s="19"/>
      <c r="H340" s="17"/>
      <c r="I340" s="17"/>
      <c r="J340" s="35">
        <f t="shared" si="11"/>
        <v>0</v>
      </c>
      <c r="K340" s="20"/>
      <c r="L340" s="7"/>
    </row>
    <row r="341" spans="1:12" s="9" customFormat="1" ht="18.75" x14ac:dyDescent="0.3">
      <c r="A341" s="19"/>
      <c r="B341" s="17"/>
      <c r="C341" s="17"/>
      <c r="D341" s="17" t="e">
        <f t="shared" si="10"/>
        <v>#REF!</v>
      </c>
      <c r="E341" s="18"/>
      <c r="F341" s="7"/>
      <c r="G341" s="19"/>
      <c r="H341" s="17"/>
      <c r="I341" s="17"/>
      <c r="J341" s="35">
        <f t="shared" si="11"/>
        <v>0</v>
      </c>
      <c r="K341" s="20"/>
      <c r="L341" s="7"/>
    </row>
    <row r="342" spans="1:12" s="9" customFormat="1" ht="18.75" x14ac:dyDescent="0.3">
      <c r="A342" s="19"/>
      <c r="B342" s="17"/>
      <c r="C342" s="17"/>
      <c r="D342" s="17" t="e">
        <f t="shared" si="10"/>
        <v>#REF!</v>
      </c>
      <c r="E342" s="18"/>
      <c r="F342" s="7"/>
      <c r="G342" s="19"/>
      <c r="H342" s="17"/>
      <c r="I342" s="17"/>
      <c r="J342" s="35">
        <f t="shared" si="11"/>
        <v>0</v>
      </c>
      <c r="K342" s="20"/>
      <c r="L342" s="7"/>
    </row>
    <row r="343" spans="1:12" s="9" customFormat="1" ht="18.75" x14ac:dyDescent="0.3">
      <c r="A343" s="19"/>
      <c r="B343" s="17"/>
      <c r="C343" s="17"/>
      <c r="D343" s="17" t="e">
        <f t="shared" si="10"/>
        <v>#REF!</v>
      </c>
      <c r="E343" s="18"/>
      <c r="F343" s="7"/>
      <c r="G343" s="19"/>
      <c r="H343" s="17"/>
      <c r="I343" s="17"/>
      <c r="J343" s="35">
        <f t="shared" si="11"/>
        <v>0</v>
      </c>
      <c r="K343" s="20"/>
      <c r="L343" s="7"/>
    </row>
    <row r="344" spans="1:12" s="9" customFormat="1" ht="18.75" x14ac:dyDescent="0.3">
      <c r="A344" s="19"/>
      <c r="B344" s="17"/>
      <c r="C344" s="17"/>
      <c r="D344" s="17" t="e">
        <f t="shared" si="10"/>
        <v>#REF!</v>
      </c>
      <c r="E344" s="18"/>
      <c r="F344" s="7"/>
      <c r="G344" s="19"/>
      <c r="H344" s="17"/>
      <c r="I344" s="17"/>
      <c r="J344" s="35">
        <f t="shared" si="11"/>
        <v>0</v>
      </c>
      <c r="K344" s="20"/>
      <c r="L344" s="7"/>
    </row>
    <row r="345" spans="1:12" s="9" customFormat="1" ht="18.75" x14ac:dyDescent="0.3">
      <c r="A345" s="19"/>
      <c r="B345" s="17"/>
      <c r="C345" s="17"/>
      <c r="D345" s="17" t="e">
        <f t="shared" si="10"/>
        <v>#REF!</v>
      </c>
      <c r="E345" s="18"/>
      <c r="F345" s="7"/>
      <c r="G345" s="19"/>
      <c r="H345" s="17"/>
      <c r="I345" s="17"/>
      <c r="J345" s="35">
        <f t="shared" si="11"/>
        <v>0</v>
      </c>
      <c r="K345" s="20"/>
      <c r="L345" s="7"/>
    </row>
    <row r="346" spans="1:12" s="9" customFormat="1" ht="18.75" x14ac:dyDescent="0.3">
      <c r="A346" s="19"/>
      <c r="B346" s="17"/>
      <c r="C346" s="17"/>
      <c r="D346" s="17" t="e">
        <f t="shared" si="10"/>
        <v>#REF!</v>
      </c>
      <c r="E346" s="18"/>
      <c r="F346" s="7"/>
      <c r="G346" s="19"/>
      <c r="H346" s="17"/>
      <c r="I346" s="17"/>
      <c r="J346" s="35">
        <f t="shared" si="11"/>
        <v>0</v>
      </c>
      <c r="K346" s="20"/>
      <c r="L346" s="7"/>
    </row>
    <row r="347" spans="1:12" s="9" customFormat="1" ht="18.75" x14ac:dyDescent="0.3">
      <c r="A347" s="19"/>
      <c r="B347" s="17"/>
      <c r="C347" s="17"/>
      <c r="D347" s="17" t="e">
        <f t="shared" si="10"/>
        <v>#REF!</v>
      </c>
      <c r="E347" s="18"/>
      <c r="F347" s="7"/>
      <c r="G347" s="19"/>
      <c r="H347" s="17"/>
      <c r="I347" s="17"/>
      <c r="J347" s="35">
        <f t="shared" si="11"/>
        <v>0</v>
      </c>
      <c r="K347" s="20"/>
      <c r="L347" s="7"/>
    </row>
    <row r="348" spans="1:12" s="9" customFormat="1" ht="18.75" x14ac:dyDescent="0.3">
      <c r="A348" s="19"/>
      <c r="B348" s="17"/>
      <c r="C348" s="17"/>
      <c r="D348" s="17" t="e">
        <f t="shared" si="10"/>
        <v>#REF!</v>
      </c>
      <c r="E348" s="18"/>
      <c r="F348" s="7"/>
      <c r="G348" s="19"/>
      <c r="H348" s="17"/>
      <c r="I348" s="17"/>
      <c r="J348" s="35">
        <f t="shared" si="11"/>
        <v>0</v>
      </c>
      <c r="K348" s="20"/>
      <c r="L348" s="7"/>
    </row>
    <row r="349" spans="1:12" s="9" customFormat="1" ht="18.75" x14ac:dyDescent="0.3">
      <c r="A349" s="19"/>
      <c r="B349" s="17"/>
      <c r="C349" s="17"/>
      <c r="D349" s="17" t="e">
        <f t="shared" si="10"/>
        <v>#REF!</v>
      </c>
      <c r="E349" s="18"/>
      <c r="F349" s="7"/>
      <c r="G349" s="19"/>
      <c r="H349" s="17"/>
      <c r="I349" s="17"/>
      <c r="J349" s="35">
        <f t="shared" si="11"/>
        <v>0</v>
      </c>
      <c r="K349" s="20"/>
      <c r="L349" s="7"/>
    </row>
    <row r="350" spans="1:12" s="9" customFormat="1" ht="18.75" x14ac:dyDescent="0.3">
      <c r="A350" s="19"/>
      <c r="B350" s="17"/>
      <c r="C350" s="17"/>
      <c r="D350" s="17" t="e">
        <f t="shared" si="10"/>
        <v>#REF!</v>
      </c>
      <c r="E350" s="18"/>
      <c r="F350" s="7"/>
      <c r="G350" s="19"/>
      <c r="H350" s="17"/>
      <c r="I350" s="17"/>
      <c r="J350" s="35">
        <f t="shared" si="11"/>
        <v>0</v>
      </c>
      <c r="K350" s="20"/>
      <c r="L350" s="7"/>
    </row>
    <row r="351" spans="1:12" s="9" customFormat="1" ht="18.75" x14ac:dyDescent="0.3">
      <c r="A351" s="19"/>
      <c r="B351" s="17"/>
      <c r="C351" s="17"/>
      <c r="D351" s="17" t="e">
        <f t="shared" si="10"/>
        <v>#REF!</v>
      </c>
      <c r="E351" s="18"/>
      <c r="F351" s="7"/>
      <c r="G351" s="19"/>
      <c r="H351" s="17"/>
      <c r="I351" s="17"/>
      <c r="J351" s="35">
        <f t="shared" si="11"/>
        <v>0</v>
      </c>
      <c r="K351" s="20"/>
      <c r="L351" s="7"/>
    </row>
    <row r="352" spans="1:12" s="9" customFormat="1" ht="18.75" x14ac:dyDescent="0.3">
      <c r="A352" s="19"/>
      <c r="B352" s="17"/>
      <c r="C352" s="17"/>
      <c r="D352" s="17" t="e">
        <f t="shared" si="10"/>
        <v>#REF!</v>
      </c>
      <c r="E352" s="18"/>
      <c r="F352" s="7"/>
      <c r="G352" s="19"/>
      <c r="H352" s="17"/>
      <c r="I352" s="17"/>
      <c r="J352" s="35">
        <f t="shared" si="11"/>
        <v>0</v>
      </c>
      <c r="K352" s="20"/>
      <c r="L352" s="7"/>
    </row>
    <row r="353" spans="1:12" s="9" customFormat="1" ht="18.75" x14ac:dyDescent="0.3">
      <c r="A353" s="19"/>
      <c r="B353" s="17"/>
      <c r="C353" s="17"/>
      <c r="D353" s="17" t="e">
        <f t="shared" si="10"/>
        <v>#REF!</v>
      </c>
      <c r="E353" s="18"/>
      <c r="F353" s="7"/>
      <c r="G353" s="19"/>
      <c r="H353" s="17"/>
      <c r="I353" s="17"/>
      <c r="J353" s="35">
        <f t="shared" si="11"/>
        <v>0</v>
      </c>
      <c r="K353" s="20"/>
      <c r="L353" s="7"/>
    </row>
    <row r="354" spans="1:12" s="9" customFormat="1" ht="18.75" x14ac:dyDescent="0.3">
      <c r="A354" s="19"/>
      <c r="B354" s="17"/>
      <c r="C354" s="17"/>
      <c r="D354" s="17" t="e">
        <f t="shared" si="10"/>
        <v>#REF!</v>
      </c>
      <c r="E354" s="18"/>
      <c r="F354" s="7"/>
      <c r="G354" s="19"/>
      <c r="H354" s="17"/>
      <c r="I354" s="17"/>
      <c r="J354" s="35">
        <f t="shared" si="11"/>
        <v>0</v>
      </c>
      <c r="K354" s="20"/>
      <c r="L354" s="7"/>
    </row>
    <row r="355" spans="1:12" s="9" customFormat="1" ht="18.75" x14ac:dyDescent="0.3">
      <c r="A355" s="19"/>
      <c r="B355" s="17"/>
      <c r="C355" s="17"/>
      <c r="D355" s="17" t="e">
        <f t="shared" si="10"/>
        <v>#REF!</v>
      </c>
      <c r="E355" s="18"/>
      <c r="F355" s="7"/>
      <c r="G355" s="19"/>
      <c r="H355" s="17"/>
      <c r="I355" s="17"/>
      <c r="J355" s="35">
        <f t="shared" si="11"/>
        <v>0</v>
      </c>
      <c r="K355" s="20"/>
      <c r="L355" s="7"/>
    </row>
    <row r="356" spans="1:12" s="9" customFormat="1" ht="18.75" x14ac:dyDescent="0.3">
      <c r="A356" s="19"/>
      <c r="B356" s="17"/>
      <c r="C356" s="17"/>
      <c r="D356" s="17" t="e">
        <f t="shared" si="10"/>
        <v>#REF!</v>
      </c>
      <c r="E356" s="18"/>
      <c r="F356" s="7"/>
      <c r="G356" s="19"/>
      <c r="H356" s="17"/>
      <c r="I356" s="17"/>
      <c r="J356" s="35">
        <f t="shared" si="11"/>
        <v>0</v>
      </c>
      <c r="K356" s="20"/>
      <c r="L356" s="7"/>
    </row>
    <row r="357" spans="1:12" s="9" customFormat="1" ht="18.75" x14ac:dyDescent="0.3">
      <c r="A357" s="19"/>
      <c r="B357" s="17"/>
      <c r="C357" s="17"/>
      <c r="D357" s="17" t="e">
        <f t="shared" si="10"/>
        <v>#REF!</v>
      </c>
      <c r="E357" s="18"/>
      <c r="F357" s="7"/>
      <c r="G357" s="19"/>
      <c r="H357" s="17"/>
      <c r="I357" s="17"/>
      <c r="J357" s="35">
        <f t="shared" si="11"/>
        <v>0</v>
      </c>
      <c r="K357" s="20"/>
      <c r="L357" s="7"/>
    </row>
    <row r="358" spans="1:12" s="9" customFormat="1" ht="18.75" x14ac:dyDescent="0.3">
      <c r="A358" s="19"/>
      <c r="B358" s="17"/>
      <c r="C358" s="17"/>
      <c r="D358" s="17" t="e">
        <f t="shared" si="10"/>
        <v>#REF!</v>
      </c>
      <c r="E358" s="18"/>
      <c r="F358" s="7"/>
      <c r="G358" s="19"/>
      <c r="H358" s="17"/>
      <c r="I358" s="17"/>
      <c r="J358" s="35">
        <f t="shared" si="11"/>
        <v>0</v>
      </c>
      <c r="K358" s="20"/>
      <c r="L358" s="7"/>
    </row>
    <row r="359" spans="1:12" s="9" customFormat="1" ht="18.75" x14ac:dyDescent="0.3">
      <c r="A359" s="19"/>
      <c r="B359" s="17"/>
      <c r="C359" s="17"/>
      <c r="D359" s="17" t="e">
        <f t="shared" si="10"/>
        <v>#REF!</v>
      </c>
      <c r="E359" s="18"/>
      <c r="F359" s="7"/>
      <c r="G359" s="19"/>
      <c r="H359" s="17"/>
      <c r="I359" s="17"/>
      <c r="J359" s="35">
        <f t="shared" si="11"/>
        <v>0</v>
      </c>
      <c r="K359" s="20"/>
      <c r="L359" s="7"/>
    </row>
    <row r="360" spans="1:12" s="9" customFormat="1" ht="18.75" x14ac:dyDescent="0.3">
      <c r="A360" s="19"/>
      <c r="B360" s="17"/>
      <c r="C360" s="17"/>
      <c r="D360" s="17" t="e">
        <f t="shared" si="10"/>
        <v>#REF!</v>
      </c>
      <c r="E360" s="18"/>
      <c r="F360" s="7"/>
      <c r="G360" s="19"/>
      <c r="H360" s="17"/>
      <c r="I360" s="17"/>
      <c r="J360" s="35">
        <f t="shared" si="11"/>
        <v>0</v>
      </c>
      <c r="K360" s="20"/>
      <c r="L360" s="7"/>
    </row>
    <row r="361" spans="1:12" s="9" customFormat="1" ht="18.75" x14ac:dyDescent="0.3">
      <c r="A361" s="19"/>
      <c r="B361" s="17"/>
      <c r="C361" s="17"/>
      <c r="D361" s="17" t="e">
        <f t="shared" si="10"/>
        <v>#REF!</v>
      </c>
      <c r="E361" s="18"/>
      <c r="F361" s="7"/>
      <c r="G361" s="19"/>
      <c r="H361" s="17"/>
      <c r="I361" s="17"/>
      <c r="J361" s="35">
        <f t="shared" si="11"/>
        <v>0</v>
      </c>
      <c r="K361" s="20"/>
      <c r="L361" s="7"/>
    </row>
    <row r="362" spans="1:12" s="9" customFormat="1" ht="18.75" x14ac:dyDescent="0.3">
      <c r="A362" s="19"/>
      <c r="B362" s="17"/>
      <c r="C362" s="17"/>
      <c r="D362" s="17" t="e">
        <f t="shared" si="10"/>
        <v>#REF!</v>
      </c>
      <c r="E362" s="18"/>
      <c r="F362" s="7"/>
      <c r="G362" s="19"/>
      <c r="H362" s="17"/>
      <c r="I362" s="17"/>
      <c r="J362" s="35">
        <f t="shared" si="11"/>
        <v>0</v>
      </c>
      <c r="K362" s="20"/>
      <c r="L362" s="7"/>
    </row>
    <row r="363" spans="1:12" s="9" customFormat="1" ht="18.75" x14ac:dyDescent="0.3">
      <c r="A363" s="19"/>
      <c r="B363" s="17"/>
      <c r="C363" s="17"/>
      <c r="D363" s="17" t="e">
        <f t="shared" si="10"/>
        <v>#REF!</v>
      </c>
      <c r="E363" s="18"/>
      <c r="F363" s="7"/>
      <c r="G363" s="19"/>
      <c r="H363" s="17"/>
      <c r="I363" s="17"/>
      <c r="J363" s="35">
        <f t="shared" si="11"/>
        <v>0</v>
      </c>
      <c r="K363" s="20"/>
      <c r="L363" s="7"/>
    </row>
    <row r="364" spans="1:12" s="9" customFormat="1" ht="18.75" x14ac:dyDescent="0.3">
      <c r="A364" s="19"/>
      <c r="B364" s="17"/>
      <c r="C364" s="17"/>
      <c r="D364" s="17" t="e">
        <f t="shared" si="10"/>
        <v>#REF!</v>
      </c>
      <c r="E364" s="18"/>
      <c r="F364" s="7"/>
      <c r="G364" s="19"/>
      <c r="H364" s="17"/>
      <c r="I364" s="17"/>
      <c r="J364" s="35">
        <f t="shared" si="11"/>
        <v>0</v>
      </c>
      <c r="K364" s="20"/>
      <c r="L364" s="7"/>
    </row>
    <row r="365" spans="1:12" s="9" customFormat="1" ht="18.75" x14ac:dyDescent="0.3">
      <c r="A365" s="19"/>
      <c r="B365" s="17"/>
      <c r="C365" s="17"/>
      <c r="D365" s="17" t="e">
        <f t="shared" si="10"/>
        <v>#REF!</v>
      </c>
      <c r="E365" s="18"/>
      <c r="F365" s="7"/>
      <c r="G365" s="19"/>
      <c r="H365" s="17"/>
      <c r="I365" s="17"/>
      <c r="J365" s="35">
        <f t="shared" si="11"/>
        <v>0</v>
      </c>
      <c r="K365" s="20"/>
      <c r="L365" s="7"/>
    </row>
    <row r="366" spans="1:12" s="9" customFormat="1" ht="18.75" x14ac:dyDescent="0.3">
      <c r="A366" s="19"/>
      <c r="B366" s="17"/>
      <c r="C366" s="17"/>
      <c r="D366" s="17" t="e">
        <f t="shared" si="10"/>
        <v>#REF!</v>
      </c>
      <c r="E366" s="18"/>
      <c r="F366" s="7"/>
      <c r="G366" s="19"/>
      <c r="H366" s="17"/>
      <c r="I366" s="17"/>
      <c r="J366" s="35">
        <f t="shared" si="11"/>
        <v>0</v>
      </c>
      <c r="K366" s="20"/>
      <c r="L366" s="7"/>
    </row>
    <row r="367" spans="1:12" s="9" customFormat="1" ht="18.75" x14ac:dyDescent="0.3">
      <c r="A367" s="19"/>
      <c r="B367" s="17"/>
      <c r="C367" s="17"/>
      <c r="D367" s="17" t="e">
        <f t="shared" si="10"/>
        <v>#REF!</v>
      </c>
      <c r="E367" s="18"/>
      <c r="F367" s="7"/>
      <c r="G367" s="19"/>
      <c r="H367" s="17"/>
      <c r="I367" s="17"/>
      <c r="J367" s="35">
        <f t="shared" si="11"/>
        <v>0</v>
      </c>
      <c r="K367" s="20"/>
      <c r="L367" s="7"/>
    </row>
    <row r="368" spans="1:12" s="9" customFormat="1" ht="18.75" x14ac:dyDescent="0.3">
      <c r="A368" s="19"/>
      <c r="B368" s="17"/>
      <c r="C368" s="17"/>
      <c r="D368" s="17" t="e">
        <f t="shared" si="10"/>
        <v>#REF!</v>
      </c>
      <c r="E368" s="18"/>
      <c r="F368" s="7"/>
      <c r="G368" s="19"/>
      <c r="H368" s="17"/>
      <c r="I368" s="17"/>
      <c r="J368" s="35">
        <f t="shared" si="11"/>
        <v>0</v>
      </c>
      <c r="K368" s="20"/>
      <c r="L368" s="7"/>
    </row>
    <row r="369" spans="1:12" s="9" customFormat="1" ht="18.75" x14ac:dyDescent="0.3">
      <c r="A369" s="19"/>
      <c r="B369" s="17"/>
      <c r="C369" s="17"/>
      <c r="D369" s="17" t="e">
        <f t="shared" si="10"/>
        <v>#REF!</v>
      </c>
      <c r="E369" s="18"/>
      <c r="F369" s="7"/>
      <c r="G369" s="19"/>
      <c r="H369" s="17"/>
      <c r="I369" s="17"/>
      <c r="J369" s="35">
        <f t="shared" si="11"/>
        <v>0</v>
      </c>
      <c r="K369" s="20"/>
      <c r="L369" s="7"/>
    </row>
    <row r="370" spans="1:12" s="9" customFormat="1" ht="18.75" x14ac:dyDescent="0.3">
      <c r="A370" s="19"/>
      <c r="B370" s="17"/>
      <c r="C370" s="17"/>
      <c r="D370" s="17" t="e">
        <f t="shared" si="10"/>
        <v>#REF!</v>
      </c>
      <c r="E370" s="18"/>
      <c r="F370" s="7"/>
      <c r="G370" s="19"/>
      <c r="H370" s="17"/>
      <c r="I370" s="17"/>
      <c r="J370" s="35">
        <f t="shared" si="11"/>
        <v>0</v>
      </c>
      <c r="K370" s="20"/>
      <c r="L370" s="7"/>
    </row>
    <row r="371" spans="1:12" s="9" customFormat="1" ht="18.75" x14ac:dyDescent="0.3">
      <c r="A371" s="19"/>
      <c r="B371" s="17"/>
      <c r="C371" s="17"/>
      <c r="D371" s="17" t="e">
        <f t="shared" si="10"/>
        <v>#REF!</v>
      </c>
      <c r="E371" s="18"/>
      <c r="F371" s="7"/>
      <c r="G371" s="19"/>
      <c r="H371" s="17"/>
      <c r="I371" s="17"/>
      <c r="J371" s="35">
        <f t="shared" si="11"/>
        <v>0</v>
      </c>
      <c r="K371" s="20"/>
      <c r="L371" s="7"/>
    </row>
    <row r="372" spans="1:12" s="9" customFormat="1" ht="18.75" x14ac:dyDescent="0.3">
      <c r="A372" s="19"/>
      <c r="B372" s="17"/>
      <c r="C372" s="17"/>
      <c r="D372" s="17" t="e">
        <f t="shared" si="10"/>
        <v>#REF!</v>
      </c>
      <c r="E372" s="18"/>
      <c r="F372" s="7"/>
      <c r="G372" s="19"/>
      <c r="H372" s="17"/>
      <c r="I372" s="17"/>
      <c r="J372" s="35">
        <f t="shared" si="11"/>
        <v>0</v>
      </c>
      <c r="K372" s="20"/>
      <c r="L372" s="7"/>
    </row>
    <row r="373" spans="1:12" s="9" customFormat="1" ht="18.75" x14ac:dyDescent="0.3">
      <c r="A373" s="19"/>
      <c r="B373" s="17"/>
      <c r="C373" s="17"/>
      <c r="D373" s="17" t="e">
        <f t="shared" si="10"/>
        <v>#REF!</v>
      </c>
      <c r="E373" s="18"/>
      <c r="F373" s="7"/>
      <c r="G373" s="19"/>
      <c r="H373" s="17"/>
      <c r="I373" s="17"/>
      <c r="J373" s="35">
        <f t="shared" si="11"/>
        <v>0</v>
      </c>
      <c r="K373" s="20"/>
      <c r="L373" s="7"/>
    </row>
    <row r="374" spans="1:12" s="9" customFormat="1" ht="18.75" x14ac:dyDescent="0.3">
      <c r="A374" s="19"/>
      <c r="B374" s="17"/>
      <c r="C374" s="17"/>
      <c r="D374" s="17" t="e">
        <f t="shared" si="10"/>
        <v>#REF!</v>
      </c>
      <c r="E374" s="18"/>
      <c r="F374" s="7"/>
      <c r="G374" s="19"/>
      <c r="H374" s="17"/>
      <c r="I374" s="17"/>
      <c r="J374" s="35">
        <f t="shared" si="11"/>
        <v>0</v>
      </c>
      <c r="K374" s="20"/>
      <c r="L374" s="7"/>
    </row>
    <row r="375" spans="1:12" s="9" customFormat="1" ht="18.75" x14ac:dyDescent="0.3">
      <c r="A375" s="19"/>
      <c r="B375" s="17"/>
      <c r="C375" s="17"/>
      <c r="D375" s="17" t="e">
        <f t="shared" si="10"/>
        <v>#REF!</v>
      </c>
      <c r="E375" s="18"/>
      <c r="F375" s="7"/>
      <c r="G375" s="19"/>
      <c r="H375" s="17"/>
      <c r="I375" s="17"/>
      <c r="J375" s="35">
        <f t="shared" si="11"/>
        <v>0</v>
      </c>
      <c r="K375" s="20"/>
      <c r="L375" s="7"/>
    </row>
    <row r="376" spans="1:12" s="9" customFormat="1" ht="18.75" x14ac:dyDescent="0.3">
      <c r="A376" s="19"/>
      <c r="B376" s="17"/>
      <c r="C376" s="17"/>
      <c r="D376" s="17" t="e">
        <f t="shared" si="10"/>
        <v>#REF!</v>
      </c>
      <c r="E376" s="18"/>
      <c r="F376" s="7"/>
      <c r="G376" s="19"/>
      <c r="H376" s="17"/>
      <c r="I376" s="17"/>
      <c r="J376" s="35">
        <f t="shared" si="11"/>
        <v>0</v>
      </c>
      <c r="K376" s="20"/>
      <c r="L376" s="7"/>
    </row>
    <row r="377" spans="1:12" s="9" customFormat="1" ht="18.75" x14ac:dyDescent="0.3">
      <c r="A377" s="19"/>
      <c r="B377" s="17"/>
      <c r="C377" s="17"/>
      <c r="D377" s="17" t="e">
        <f t="shared" si="10"/>
        <v>#REF!</v>
      </c>
      <c r="E377" s="18"/>
      <c r="F377" s="7"/>
      <c r="G377" s="19"/>
      <c r="H377" s="17"/>
      <c r="I377" s="17"/>
      <c r="J377" s="35">
        <f t="shared" si="11"/>
        <v>0</v>
      </c>
      <c r="K377" s="20"/>
      <c r="L377" s="7"/>
    </row>
    <row r="378" spans="1:12" s="9" customFormat="1" ht="18.75" x14ac:dyDescent="0.3">
      <c r="A378" s="19"/>
      <c r="B378" s="17"/>
      <c r="C378" s="17"/>
      <c r="D378" s="17" t="e">
        <f t="shared" si="10"/>
        <v>#REF!</v>
      </c>
      <c r="E378" s="18"/>
      <c r="F378" s="7"/>
      <c r="G378" s="19"/>
      <c r="H378" s="17"/>
      <c r="I378" s="17"/>
      <c r="J378" s="35">
        <f t="shared" si="11"/>
        <v>0</v>
      </c>
      <c r="K378" s="20"/>
      <c r="L378" s="7"/>
    </row>
    <row r="379" spans="1:12" s="9" customFormat="1" ht="18.75" x14ac:dyDescent="0.3">
      <c r="A379" s="19"/>
      <c r="B379" s="17"/>
      <c r="C379" s="17"/>
      <c r="D379" s="17" t="e">
        <f t="shared" si="10"/>
        <v>#REF!</v>
      </c>
      <c r="E379" s="18"/>
      <c r="F379" s="7"/>
      <c r="G379" s="19"/>
      <c r="H379" s="17"/>
      <c r="I379" s="17"/>
      <c r="J379" s="35">
        <f t="shared" si="11"/>
        <v>0</v>
      </c>
      <c r="K379" s="20"/>
      <c r="L379" s="7"/>
    </row>
    <row r="380" spans="1:12" s="9" customFormat="1" ht="18.75" x14ac:dyDescent="0.3">
      <c r="A380" s="19"/>
      <c r="B380" s="17"/>
      <c r="C380" s="17"/>
      <c r="D380" s="17" t="e">
        <f t="shared" si="10"/>
        <v>#REF!</v>
      </c>
      <c r="E380" s="18"/>
      <c r="F380" s="7"/>
      <c r="G380" s="19"/>
      <c r="H380" s="17"/>
      <c r="I380" s="17"/>
      <c r="J380" s="35">
        <f t="shared" si="11"/>
        <v>0</v>
      </c>
      <c r="K380" s="20"/>
      <c r="L380" s="7"/>
    </row>
    <row r="381" spans="1:12" s="9" customFormat="1" ht="18.75" x14ac:dyDescent="0.3">
      <c r="A381" s="19"/>
      <c r="B381" s="17"/>
      <c r="C381" s="17"/>
      <c r="D381" s="17" t="e">
        <f t="shared" si="10"/>
        <v>#REF!</v>
      </c>
      <c r="E381" s="18"/>
      <c r="F381" s="7"/>
      <c r="G381" s="19"/>
      <c r="H381" s="17"/>
      <c r="I381" s="17"/>
      <c r="J381" s="35">
        <f t="shared" si="11"/>
        <v>0</v>
      </c>
      <c r="K381" s="20"/>
      <c r="L381" s="7"/>
    </row>
    <row r="382" spans="1:12" s="9" customFormat="1" ht="18.75" x14ac:dyDescent="0.3">
      <c r="A382" s="19"/>
      <c r="B382" s="17"/>
      <c r="C382" s="17"/>
      <c r="D382" s="17" t="e">
        <f t="shared" si="10"/>
        <v>#REF!</v>
      </c>
      <c r="E382" s="18"/>
      <c r="F382" s="7"/>
      <c r="G382" s="19"/>
      <c r="H382" s="17"/>
      <c r="I382" s="17"/>
      <c r="J382" s="35">
        <f t="shared" si="11"/>
        <v>0</v>
      </c>
      <c r="K382" s="20"/>
      <c r="L382" s="7"/>
    </row>
    <row r="383" spans="1:12" s="9" customFormat="1" ht="18.75" x14ac:dyDescent="0.3">
      <c r="A383" s="19"/>
      <c r="B383" s="17"/>
      <c r="C383" s="17"/>
      <c r="D383" s="17" t="e">
        <f t="shared" si="10"/>
        <v>#REF!</v>
      </c>
      <c r="E383" s="18"/>
      <c r="F383" s="7"/>
      <c r="G383" s="19"/>
      <c r="H383" s="17"/>
      <c r="I383" s="17"/>
      <c r="J383" s="35">
        <f t="shared" si="11"/>
        <v>0</v>
      </c>
      <c r="K383" s="20"/>
      <c r="L383" s="7"/>
    </row>
    <row r="384" spans="1:12" s="9" customFormat="1" ht="18.75" x14ac:dyDescent="0.3">
      <c r="A384" s="19"/>
      <c r="B384" s="17"/>
      <c r="C384" s="17"/>
      <c r="D384" s="17" t="e">
        <f t="shared" si="10"/>
        <v>#REF!</v>
      </c>
      <c r="E384" s="18"/>
      <c r="F384" s="7"/>
      <c r="G384" s="19"/>
      <c r="H384" s="17"/>
      <c r="I384" s="17"/>
      <c r="J384" s="35">
        <f t="shared" si="11"/>
        <v>0</v>
      </c>
      <c r="K384" s="20"/>
      <c r="L384" s="7"/>
    </row>
    <row r="385" spans="1:12" s="9" customFormat="1" ht="18.75" x14ac:dyDescent="0.3">
      <c r="A385" s="19"/>
      <c r="B385" s="17"/>
      <c r="C385" s="17"/>
      <c r="D385" s="17" t="e">
        <f t="shared" si="10"/>
        <v>#REF!</v>
      </c>
      <c r="E385" s="18"/>
      <c r="F385" s="7"/>
      <c r="G385" s="19"/>
      <c r="H385" s="17"/>
      <c r="I385" s="17"/>
      <c r="J385" s="35">
        <f t="shared" si="11"/>
        <v>0</v>
      </c>
      <c r="K385" s="20"/>
      <c r="L385" s="7"/>
    </row>
    <row r="386" spans="1:12" s="9" customFormat="1" ht="18.75" x14ac:dyDescent="0.3">
      <c r="A386" s="19"/>
      <c r="B386" s="17"/>
      <c r="C386" s="17"/>
      <c r="D386" s="17" t="e">
        <f t="shared" si="10"/>
        <v>#REF!</v>
      </c>
      <c r="E386" s="18"/>
      <c r="F386" s="7"/>
      <c r="G386" s="19"/>
      <c r="H386" s="17"/>
      <c r="I386" s="17"/>
      <c r="J386" s="35">
        <f t="shared" si="11"/>
        <v>0</v>
      </c>
      <c r="K386" s="20"/>
      <c r="L386" s="7"/>
    </row>
    <row r="387" spans="1:12" s="9" customFormat="1" ht="18.75" x14ac:dyDescent="0.3">
      <c r="A387" s="19"/>
      <c r="B387" s="17"/>
      <c r="C387" s="17"/>
      <c r="D387" s="17" t="e">
        <f t="shared" si="10"/>
        <v>#REF!</v>
      </c>
      <c r="E387" s="18"/>
      <c r="F387" s="7"/>
      <c r="G387" s="19"/>
      <c r="H387" s="17"/>
      <c r="I387" s="17"/>
      <c r="J387" s="35">
        <f t="shared" si="11"/>
        <v>0</v>
      </c>
      <c r="K387" s="20"/>
      <c r="L387" s="7"/>
    </row>
    <row r="388" spans="1:12" s="9" customFormat="1" ht="18.75" x14ac:dyDescent="0.3">
      <c r="A388" s="19"/>
      <c r="B388" s="17"/>
      <c r="C388" s="17"/>
      <c r="D388" s="17" t="e">
        <f t="shared" si="10"/>
        <v>#REF!</v>
      </c>
      <c r="E388" s="18"/>
      <c r="F388" s="7"/>
      <c r="G388" s="19"/>
      <c r="H388" s="17"/>
      <c r="I388" s="17"/>
      <c r="J388" s="35">
        <f t="shared" si="11"/>
        <v>0</v>
      </c>
      <c r="K388" s="20"/>
      <c r="L388" s="7"/>
    </row>
    <row r="389" spans="1:12" s="9" customFormat="1" ht="18.75" x14ac:dyDescent="0.3">
      <c r="A389" s="19"/>
      <c r="B389" s="17"/>
      <c r="C389" s="17"/>
      <c r="D389" s="17" t="e">
        <f t="shared" si="10"/>
        <v>#REF!</v>
      </c>
      <c r="E389" s="18"/>
      <c r="F389" s="7"/>
      <c r="G389" s="19"/>
      <c r="H389" s="17"/>
      <c r="I389" s="17"/>
      <c r="J389" s="35">
        <f t="shared" si="11"/>
        <v>0</v>
      </c>
      <c r="K389" s="20"/>
      <c r="L389" s="7"/>
    </row>
    <row r="390" spans="1:12" s="9" customFormat="1" ht="18.75" x14ac:dyDescent="0.3">
      <c r="A390" s="19"/>
      <c r="B390" s="17"/>
      <c r="C390" s="17"/>
      <c r="D390" s="17" t="e">
        <f t="shared" si="10"/>
        <v>#REF!</v>
      </c>
      <c r="E390" s="18"/>
      <c r="F390" s="7"/>
      <c r="G390" s="19"/>
      <c r="H390" s="17"/>
      <c r="I390" s="17"/>
      <c r="J390" s="35">
        <f t="shared" si="11"/>
        <v>0</v>
      </c>
      <c r="K390" s="20"/>
      <c r="L390" s="7"/>
    </row>
    <row r="391" spans="1:12" s="9" customFormat="1" ht="18.75" x14ac:dyDescent="0.3">
      <c r="A391" s="19"/>
      <c r="B391" s="17"/>
      <c r="C391" s="17"/>
      <c r="D391" s="17" t="e">
        <f t="shared" ref="D391:D454" si="12">D390+B391-C391</f>
        <v>#REF!</v>
      </c>
      <c r="E391" s="18"/>
      <c r="F391" s="7"/>
      <c r="G391" s="19"/>
      <c r="H391" s="17"/>
      <c r="I391" s="17"/>
      <c r="J391" s="35">
        <f t="shared" si="11"/>
        <v>0</v>
      </c>
      <c r="K391" s="20"/>
      <c r="L391" s="7"/>
    </row>
    <row r="392" spans="1:12" s="9" customFormat="1" ht="18.75" x14ac:dyDescent="0.3">
      <c r="A392" s="19"/>
      <c r="B392" s="17"/>
      <c r="C392" s="17"/>
      <c r="D392" s="17" t="e">
        <f t="shared" si="12"/>
        <v>#REF!</v>
      </c>
      <c r="E392" s="18"/>
      <c r="F392" s="7"/>
      <c r="G392" s="19"/>
      <c r="H392" s="17"/>
      <c r="I392" s="17"/>
      <c r="J392" s="35">
        <f t="shared" ref="J392:J455" si="13">J391+H392-I392</f>
        <v>0</v>
      </c>
      <c r="K392" s="20"/>
      <c r="L392" s="7"/>
    </row>
    <row r="393" spans="1:12" s="9" customFormat="1" ht="18.75" x14ac:dyDescent="0.3">
      <c r="A393" s="19"/>
      <c r="B393" s="17"/>
      <c r="C393" s="17"/>
      <c r="D393" s="17" t="e">
        <f t="shared" si="12"/>
        <v>#REF!</v>
      </c>
      <c r="E393" s="18"/>
      <c r="F393" s="7"/>
      <c r="G393" s="19"/>
      <c r="H393" s="17"/>
      <c r="I393" s="17"/>
      <c r="J393" s="35">
        <f t="shared" si="13"/>
        <v>0</v>
      </c>
      <c r="K393" s="20"/>
      <c r="L393" s="7"/>
    </row>
    <row r="394" spans="1:12" s="9" customFormat="1" ht="18.75" x14ac:dyDescent="0.3">
      <c r="A394" s="19"/>
      <c r="B394" s="17"/>
      <c r="C394" s="17"/>
      <c r="D394" s="17" t="e">
        <f t="shared" si="12"/>
        <v>#REF!</v>
      </c>
      <c r="E394" s="18"/>
      <c r="F394" s="7"/>
      <c r="G394" s="19"/>
      <c r="H394" s="17"/>
      <c r="I394" s="17"/>
      <c r="J394" s="35">
        <f t="shared" si="13"/>
        <v>0</v>
      </c>
      <c r="K394" s="20"/>
      <c r="L394" s="7"/>
    </row>
    <row r="395" spans="1:12" s="9" customFormat="1" ht="18.75" x14ac:dyDescent="0.3">
      <c r="A395" s="19"/>
      <c r="B395" s="17"/>
      <c r="C395" s="17"/>
      <c r="D395" s="17" t="e">
        <f t="shared" si="12"/>
        <v>#REF!</v>
      </c>
      <c r="E395" s="18"/>
      <c r="F395" s="7"/>
      <c r="G395" s="19"/>
      <c r="H395" s="17"/>
      <c r="I395" s="17"/>
      <c r="J395" s="35">
        <f t="shared" si="13"/>
        <v>0</v>
      </c>
      <c r="K395" s="20"/>
      <c r="L395" s="7"/>
    </row>
    <row r="396" spans="1:12" s="9" customFormat="1" ht="18.75" x14ac:dyDescent="0.3">
      <c r="A396" s="19"/>
      <c r="B396" s="17"/>
      <c r="C396" s="17"/>
      <c r="D396" s="17" t="e">
        <f t="shared" si="12"/>
        <v>#REF!</v>
      </c>
      <c r="E396" s="18"/>
      <c r="F396" s="7"/>
      <c r="G396" s="19"/>
      <c r="H396" s="17"/>
      <c r="I396" s="17"/>
      <c r="J396" s="35">
        <f t="shared" si="13"/>
        <v>0</v>
      </c>
      <c r="K396" s="20"/>
      <c r="L396" s="7"/>
    </row>
    <row r="397" spans="1:12" s="9" customFormat="1" ht="18.75" x14ac:dyDescent="0.3">
      <c r="A397" s="19"/>
      <c r="B397" s="17"/>
      <c r="C397" s="17"/>
      <c r="D397" s="17" t="e">
        <f t="shared" si="12"/>
        <v>#REF!</v>
      </c>
      <c r="E397" s="18"/>
      <c r="F397" s="7"/>
      <c r="G397" s="19"/>
      <c r="H397" s="17"/>
      <c r="I397" s="17"/>
      <c r="J397" s="35">
        <f t="shared" si="13"/>
        <v>0</v>
      </c>
      <c r="K397" s="20"/>
      <c r="L397" s="7"/>
    </row>
    <row r="398" spans="1:12" s="9" customFormat="1" ht="18.75" x14ac:dyDescent="0.3">
      <c r="A398" s="19"/>
      <c r="B398" s="17"/>
      <c r="C398" s="17"/>
      <c r="D398" s="17" t="e">
        <f t="shared" si="12"/>
        <v>#REF!</v>
      </c>
      <c r="E398" s="18"/>
      <c r="F398" s="7"/>
      <c r="G398" s="19"/>
      <c r="H398" s="17"/>
      <c r="I398" s="17"/>
      <c r="J398" s="35">
        <f t="shared" si="13"/>
        <v>0</v>
      </c>
      <c r="K398" s="20"/>
      <c r="L398" s="7"/>
    </row>
    <row r="399" spans="1:12" s="9" customFormat="1" ht="18.75" x14ac:dyDescent="0.3">
      <c r="A399" s="19"/>
      <c r="B399" s="17"/>
      <c r="C399" s="17"/>
      <c r="D399" s="17" t="e">
        <f t="shared" si="12"/>
        <v>#REF!</v>
      </c>
      <c r="E399" s="18"/>
      <c r="F399" s="7"/>
      <c r="G399" s="19"/>
      <c r="H399" s="17"/>
      <c r="I399" s="17"/>
      <c r="J399" s="35">
        <f t="shared" si="13"/>
        <v>0</v>
      </c>
      <c r="K399" s="20"/>
      <c r="L399" s="7"/>
    </row>
    <row r="400" spans="1:12" s="9" customFormat="1" ht="18.75" x14ac:dyDescent="0.3">
      <c r="A400" s="19"/>
      <c r="B400" s="17"/>
      <c r="C400" s="17"/>
      <c r="D400" s="17" t="e">
        <f t="shared" si="12"/>
        <v>#REF!</v>
      </c>
      <c r="E400" s="18"/>
      <c r="F400" s="7"/>
      <c r="G400" s="19"/>
      <c r="H400" s="17"/>
      <c r="I400" s="17"/>
      <c r="J400" s="35">
        <f t="shared" si="13"/>
        <v>0</v>
      </c>
      <c r="K400" s="20"/>
      <c r="L400" s="7"/>
    </row>
    <row r="401" spans="1:12" s="9" customFormat="1" ht="18.75" x14ac:dyDescent="0.3">
      <c r="A401" s="19"/>
      <c r="B401" s="17"/>
      <c r="C401" s="17"/>
      <c r="D401" s="17" t="e">
        <f t="shared" si="12"/>
        <v>#REF!</v>
      </c>
      <c r="E401" s="18"/>
      <c r="F401" s="7"/>
      <c r="G401" s="19"/>
      <c r="H401" s="17"/>
      <c r="I401" s="17"/>
      <c r="J401" s="35">
        <f t="shared" si="13"/>
        <v>0</v>
      </c>
      <c r="K401" s="20"/>
      <c r="L401" s="7"/>
    </row>
    <row r="402" spans="1:12" s="9" customFormat="1" ht="18.75" x14ac:dyDescent="0.3">
      <c r="A402" s="19"/>
      <c r="B402" s="17"/>
      <c r="C402" s="17"/>
      <c r="D402" s="17" t="e">
        <f t="shared" si="12"/>
        <v>#REF!</v>
      </c>
      <c r="E402" s="18"/>
      <c r="F402" s="7"/>
      <c r="G402" s="19"/>
      <c r="H402" s="17"/>
      <c r="I402" s="17"/>
      <c r="J402" s="35">
        <f t="shared" si="13"/>
        <v>0</v>
      </c>
      <c r="K402" s="20"/>
      <c r="L402" s="7"/>
    </row>
    <row r="403" spans="1:12" s="9" customFormat="1" ht="18.75" x14ac:dyDescent="0.3">
      <c r="A403" s="19"/>
      <c r="B403" s="17"/>
      <c r="C403" s="17"/>
      <c r="D403" s="17" t="e">
        <f t="shared" si="12"/>
        <v>#REF!</v>
      </c>
      <c r="E403" s="18"/>
      <c r="F403" s="7"/>
      <c r="G403" s="19"/>
      <c r="H403" s="17"/>
      <c r="I403" s="17"/>
      <c r="J403" s="35">
        <f t="shared" si="13"/>
        <v>0</v>
      </c>
      <c r="K403" s="20"/>
      <c r="L403" s="7"/>
    </row>
    <row r="404" spans="1:12" s="9" customFormat="1" ht="18.75" x14ac:dyDescent="0.3">
      <c r="A404" s="19"/>
      <c r="B404" s="17"/>
      <c r="C404" s="17"/>
      <c r="D404" s="17" t="e">
        <f t="shared" si="12"/>
        <v>#REF!</v>
      </c>
      <c r="E404" s="18"/>
      <c r="F404" s="7"/>
      <c r="G404" s="19"/>
      <c r="H404" s="17"/>
      <c r="I404" s="17"/>
      <c r="J404" s="35">
        <f t="shared" si="13"/>
        <v>0</v>
      </c>
      <c r="K404" s="20"/>
      <c r="L404" s="7"/>
    </row>
    <row r="405" spans="1:12" s="9" customFormat="1" ht="18.75" x14ac:dyDescent="0.3">
      <c r="A405" s="19"/>
      <c r="B405" s="17"/>
      <c r="C405" s="17"/>
      <c r="D405" s="17" t="e">
        <f t="shared" si="12"/>
        <v>#REF!</v>
      </c>
      <c r="E405" s="18"/>
      <c r="F405" s="7"/>
      <c r="G405" s="19"/>
      <c r="H405" s="17"/>
      <c r="I405" s="17"/>
      <c r="J405" s="35">
        <f t="shared" si="13"/>
        <v>0</v>
      </c>
      <c r="K405" s="20"/>
      <c r="L405" s="7"/>
    </row>
    <row r="406" spans="1:12" s="9" customFormat="1" ht="18.75" x14ac:dyDescent="0.3">
      <c r="A406" s="19"/>
      <c r="B406" s="17"/>
      <c r="C406" s="17"/>
      <c r="D406" s="17" t="e">
        <f t="shared" si="12"/>
        <v>#REF!</v>
      </c>
      <c r="E406" s="18"/>
      <c r="F406" s="7"/>
      <c r="G406" s="19"/>
      <c r="H406" s="17"/>
      <c r="I406" s="17"/>
      <c r="J406" s="35">
        <f t="shared" si="13"/>
        <v>0</v>
      </c>
      <c r="K406" s="20"/>
      <c r="L406" s="7"/>
    </row>
    <row r="407" spans="1:12" s="9" customFormat="1" ht="18.75" x14ac:dyDescent="0.3">
      <c r="A407" s="19"/>
      <c r="B407" s="17"/>
      <c r="C407" s="17"/>
      <c r="D407" s="17" t="e">
        <f t="shared" si="12"/>
        <v>#REF!</v>
      </c>
      <c r="E407" s="18"/>
      <c r="F407" s="7"/>
      <c r="G407" s="19"/>
      <c r="H407" s="17"/>
      <c r="I407" s="17"/>
      <c r="J407" s="35">
        <f t="shared" si="13"/>
        <v>0</v>
      </c>
      <c r="K407" s="20"/>
      <c r="L407" s="7"/>
    </row>
    <row r="408" spans="1:12" s="9" customFormat="1" ht="18.75" x14ac:dyDescent="0.3">
      <c r="A408" s="19"/>
      <c r="B408" s="17"/>
      <c r="C408" s="17"/>
      <c r="D408" s="17" t="e">
        <f t="shared" si="12"/>
        <v>#REF!</v>
      </c>
      <c r="E408" s="18"/>
      <c r="F408" s="7"/>
      <c r="G408" s="19"/>
      <c r="H408" s="17"/>
      <c r="I408" s="17"/>
      <c r="J408" s="35">
        <f t="shared" si="13"/>
        <v>0</v>
      </c>
      <c r="K408" s="20"/>
      <c r="L408" s="7"/>
    </row>
    <row r="409" spans="1:12" s="9" customFormat="1" ht="18.75" x14ac:dyDescent="0.3">
      <c r="A409" s="19"/>
      <c r="B409" s="17"/>
      <c r="C409" s="17"/>
      <c r="D409" s="17" t="e">
        <f t="shared" si="12"/>
        <v>#REF!</v>
      </c>
      <c r="E409" s="18"/>
      <c r="F409" s="7"/>
      <c r="G409" s="19"/>
      <c r="H409" s="17"/>
      <c r="I409" s="17"/>
      <c r="J409" s="35">
        <f t="shared" si="13"/>
        <v>0</v>
      </c>
      <c r="K409" s="20"/>
      <c r="L409" s="7"/>
    </row>
    <row r="410" spans="1:12" s="9" customFormat="1" ht="18.75" x14ac:dyDescent="0.3">
      <c r="A410" s="19"/>
      <c r="B410" s="17"/>
      <c r="C410" s="17"/>
      <c r="D410" s="17" t="e">
        <f t="shared" si="12"/>
        <v>#REF!</v>
      </c>
      <c r="E410" s="18"/>
      <c r="F410" s="7"/>
      <c r="G410" s="19"/>
      <c r="H410" s="17"/>
      <c r="I410" s="17"/>
      <c r="J410" s="35">
        <f t="shared" si="13"/>
        <v>0</v>
      </c>
      <c r="K410" s="20"/>
      <c r="L410" s="7"/>
    </row>
    <row r="411" spans="1:12" s="9" customFormat="1" ht="18.75" x14ac:dyDescent="0.3">
      <c r="A411" s="19"/>
      <c r="B411" s="17"/>
      <c r="C411" s="17"/>
      <c r="D411" s="17" t="e">
        <f t="shared" si="12"/>
        <v>#REF!</v>
      </c>
      <c r="E411" s="18"/>
      <c r="F411" s="7"/>
      <c r="G411" s="19"/>
      <c r="H411" s="17"/>
      <c r="I411" s="17"/>
      <c r="J411" s="35">
        <f t="shared" si="13"/>
        <v>0</v>
      </c>
      <c r="K411" s="20"/>
      <c r="L411" s="7"/>
    </row>
    <row r="412" spans="1:12" s="9" customFormat="1" ht="18.75" x14ac:dyDescent="0.3">
      <c r="A412" s="19"/>
      <c r="B412" s="17"/>
      <c r="C412" s="17"/>
      <c r="D412" s="17" t="e">
        <f t="shared" si="12"/>
        <v>#REF!</v>
      </c>
      <c r="E412" s="18"/>
      <c r="F412" s="7"/>
      <c r="G412" s="19"/>
      <c r="H412" s="17"/>
      <c r="I412" s="17"/>
      <c r="J412" s="35">
        <f t="shared" si="13"/>
        <v>0</v>
      </c>
      <c r="K412" s="20"/>
      <c r="L412" s="7"/>
    </row>
    <row r="413" spans="1:12" s="9" customFormat="1" ht="18.75" x14ac:dyDescent="0.3">
      <c r="A413" s="19"/>
      <c r="B413" s="17"/>
      <c r="C413" s="17"/>
      <c r="D413" s="17" t="e">
        <f t="shared" si="12"/>
        <v>#REF!</v>
      </c>
      <c r="E413" s="18"/>
      <c r="F413" s="7"/>
      <c r="G413" s="19"/>
      <c r="H413" s="17"/>
      <c r="I413" s="17"/>
      <c r="J413" s="35">
        <f t="shared" si="13"/>
        <v>0</v>
      </c>
      <c r="K413" s="20"/>
      <c r="L413" s="7"/>
    </row>
    <row r="414" spans="1:12" s="9" customFormat="1" ht="18.75" x14ac:dyDescent="0.3">
      <c r="A414" s="19"/>
      <c r="B414" s="17"/>
      <c r="C414" s="17"/>
      <c r="D414" s="17" t="e">
        <f t="shared" si="12"/>
        <v>#REF!</v>
      </c>
      <c r="E414" s="18"/>
      <c r="F414" s="7"/>
      <c r="G414" s="19"/>
      <c r="H414" s="17"/>
      <c r="I414" s="17"/>
      <c r="J414" s="35">
        <f t="shared" si="13"/>
        <v>0</v>
      </c>
      <c r="K414" s="20"/>
      <c r="L414" s="7"/>
    </row>
    <row r="415" spans="1:12" s="9" customFormat="1" ht="18.75" x14ac:dyDescent="0.3">
      <c r="A415" s="19"/>
      <c r="B415" s="17"/>
      <c r="C415" s="17"/>
      <c r="D415" s="17" t="e">
        <f t="shared" si="12"/>
        <v>#REF!</v>
      </c>
      <c r="E415" s="18"/>
      <c r="F415" s="7"/>
      <c r="G415" s="19"/>
      <c r="H415" s="17"/>
      <c r="I415" s="17"/>
      <c r="J415" s="35">
        <f t="shared" si="13"/>
        <v>0</v>
      </c>
      <c r="K415" s="20"/>
      <c r="L415" s="7"/>
    </row>
    <row r="416" spans="1:12" s="9" customFormat="1" ht="18.75" x14ac:dyDescent="0.3">
      <c r="A416" s="19"/>
      <c r="B416" s="17"/>
      <c r="C416" s="17"/>
      <c r="D416" s="17" t="e">
        <f t="shared" si="12"/>
        <v>#REF!</v>
      </c>
      <c r="E416" s="18"/>
      <c r="F416" s="7"/>
      <c r="G416" s="19"/>
      <c r="H416" s="17"/>
      <c r="I416" s="17"/>
      <c r="J416" s="35">
        <f t="shared" si="13"/>
        <v>0</v>
      </c>
      <c r="K416" s="20"/>
      <c r="L416" s="7"/>
    </row>
    <row r="417" spans="1:12" s="9" customFormat="1" ht="18.75" x14ac:dyDescent="0.3">
      <c r="A417" s="19"/>
      <c r="B417" s="17"/>
      <c r="C417" s="17"/>
      <c r="D417" s="17" t="e">
        <f t="shared" si="12"/>
        <v>#REF!</v>
      </c>
      <c r="E417" s="18"/>
      <c r="F417" s="7"/>
      <c r="G417" s="19"/>
      <c r="H417" s="17"/>
      <c r="I417" s="17"/>
      <c r="J417" s="35">
        <f t="shared" si="13"/>
        <v>0</v>
      </c>
      <c r="K417" s="20"/>
      <c r="L417" s="7"/>
    </row>
    <row r="418" spans="1:12" s="9" customFormat="1" ht="18.75" x14ac:dyDescent="0.3">
      <c r="A418" s="19"/>
      <c r="B418" s="17"/>
      <c r="C418" s="17"/>
      <c r="D418" s="17" t="e">
        <f t="shared" si="12"/>
        <v>#REF!</v>
      </c>
      <c r="E418" s="18"/>
      <c r="F418" s="7"/>
      <c r="G418" s="19"/>
      <c r="H418" s="17"/>
      <c r="I418" s="17"/>
      <c r="J418" s="35">
        <f t="shared" si="13"/>
        <v>0</v>
      </c>
      <c r="K418" s="20"/>
      <c r="L418" s="7"/>
    </row>
    <row r="419" spans="1:12" s="9" customFormat="1" ht="18.75" x14ac:dyDescent="0.3">
      <c r="A419" s="19"/>
      <c r="B419" s="17"/>
      <c r="C419" s="17"/>
      <c r="D419" s="17" t="e">
        <f t="shared" si="12"/>
        <v>#REF!</v>
      </c>
      <c r="E419" s="18"/>
      <c r="F419" s="7"/>
      <c r="G419" s="19"/>
      <c r="H419" s="17"/>
      <c r="I419" s="17"/>
      <c r="J419" s="35">
        <f t="shared" si="13"/>
        <v>0</v>
      </c>
      <c r="K419" s="20"/>
      <c r="L419" s="7"/>
    </row>
    <row r="420" spans="1:12" s="9" customFormat="1" ht="18.75" x14ac:dyDescent="0.3">
      <c r="A420" s="19"/>
      <c r="B420" s="17"/>
      <c r="C420" s="17"/>
      <c r="D420" s="17" t="e">
        <f t="shared" si="12"/>
        <v>#REF!</v>
      </c>
      <c r="E420" s="18"/>
      <c r="F420" s="7"/>
      <c r="G420" s="19"/>
      <c r="H420" s="17"/>
      <c r="I420" s="17"/>
      <c r="J420" s="35">
        <f t="shared" si="13"/>
        <v>0</v>
      </c>
      <c r="K420" s="20"/>
      <c r="L420" s="7"/>
    </row>
    <row r="421" spans="1:12" s="9" customFormat="1" ht="18.75" x14ac:dyDescent="0.3">
      <c r="A421" s="19"/>
      <c r="B421" s="17"/>
      <c r="C421" s="17"/>
      <c r="D421" s="17" t="e">
        <f t="shared" si="12"/>
        <v>#REF!</v>
      </c>
      <c r="E421" s="18"/>
      <c r="F421" s="7"/>
      <c r="G421" s="19"/>
      <c r="H421" s="17"/>
      <c r="I421" s="17"/>
      <c r="J421" s="35">
        <f t="shared" si="13"/>
        <v>0</v>
      </c>
      <c r="K421" s="20"/>
      <c r="L421" s="7"/>
    </row>
    <row r="422" spans="1:12" s="9" customFormat="1" ht="18.75" x14ac:dyDescent="0.3">
      <c r="A422" s="19"/>
      <c r="B422" s="17"/>
      <c r="C422" s="17"/>
      <c r="D422" s="17" t="e">
        <f t="shared" si="12"/>
        <v>#REF!</v>
      </c>
      <c r="E422" s="18"/>
      <c r="F422" s="7"/>
      <c r="G422" s="19"/>
      <c r="H422" s="17"/>
      <c r="I422" s="17"/>
      <c r="J422" s="35">
        <f t="shared" si="13"/>
        <v>0</v>
      </c>
      <c r="K422" s="20"/>
      <c r="L422" s="7"/>
    </row>
    <row r="423" spans="1:12" s="9" customFormat="1" ht="18.75" x14ac:dyDescent="0.3">
      <c r="A423" s="19"/>
      <c r="B423" s="17"/>
      <c r="C423" s="17"/>
      <c r="D423" s="17" t="e">
        <f t="shared" si="12"/>
        <v>#REF!</v>
      </c>
      <c r="E423" s="18"/>
      <c r="F423" s="7"/>
      <c r="G423" s="19"/>
      <c r="H423" s="17"/>
      <c r="I423" s="17"/>
      <c r="J423" s="35">
        <f t="shared" si="13"/>
        <v>0</v>
      </c>
      <c r="K423" s="20"/>
      <c r="L423" s="7"/>
    </row>
    <row r="424" spans="1:12" s="9" customFormat="1" ht="18.75" x14ac:dyDescent="0.3">
      <c r="A424" s="19"/>
      <c r="B424" s="17"/>
      <c r="C424" s="17"/>
      <c r="D424" s="17" t="e">
        <f t="shared" si="12"/>
        <v>#REF!</v>
      </c>
      <c r="E424" s="18"/>
      <c r="F424" s="7"/>
      <c r="G424" s="19"/>
      <c r="H424" s="17"/>
      <c r="I424" s="17"/>
      <c r="J424" s="35">
        <f t="shared" si="13"/>
        <v>0</v>
      </c>
      <c r="K424" s="20"/>
      <c r="L424" s="7"/>
    </row>
    <row r="425" spans="1:12" s="9" customFormat="1" ht="18.75" x14ac:dyDescent="0.3">
      <c r="A425" s="19"/>
      <c r="B425" s="17"/>
      <c r="C425" s="17"/>
      <c r="D425" s="17" t="e">
        <f t="shared" si="12"/>
        <v>#REF!</v>
      </c>
      <c r="E425" s="18"/>
      <c r="F425" s="7"/>
      <c r="G425" s="19"/>
      <c r="H425" s="17"/>
      <c r="I425" s="17"/>
      <c r="J425" s="35">
        <f t="shared" si="13"/>
        <v>0</v>
      </c>
      <c r="K425" s="20"/>
      <c r="L425" s="7"/>
    </row>
    <row r="426" spans="1:12" s="9" customFormat="1" ht="18.75" x14ac:dyDescent="0.3">
      <c r="A426" s="19"/>
      <c r="B426" s="17"/>
      <c r="C426" s="17"/>
      <c r="D426" s="17" t="e">
        <f t="shared" si="12"/>
        <v>#REF!</v>
      </c>
      <c r="E426" s="18"/>
      <c r="F426" s="7"/>
      <c r="G426" s="19"/>
      <c r="H426" s="17"/>
      <c r="I426" s="17"/>
      <c r="J426" s="35">
        <f t="shared" si="13"/>
        <v>0</v>
      </c>
      <c r="K426" s="20"/>
      <c r="L426" s="7"/>
    </row>
    <row r="427" spans="1:12" s="9" customFormat="1" ht="18.75" x14ac:dyDescent="0.3">
      <c r="A427" s="19"/>
      <c r="B427" s="17"/>
      <c r="C427" s="17"/>
      <c r="D427" s="17" t="e">
        <f t="shared" si="12"/>
        <v>#REF!</v>
      </c>
      <c r="E427" s="18"/>
      <c r="F427" s="7"/>
      <c r="G427" s="19"/>
      <c r="H427" s="17"/>
      <c r="I427" s="17"/>
      <c r="J427" s="35">
        <f t="shared" si="13"/>
        <v>0</v>
      </c>
      <c r="K427" s="20"/>
      <c r="L427" s="7"/>
    </row>
    <row r="428" spans="1:12" s="9" customFormat="1" ht="18.75" x14ac:dyDescent="0.3">
      <c r="A428" s="19"/>
      <c r="B428" s="17"/>
      <c r="C428" s="17"/>
      <c r="D428" s="17" t="e">
        <f t="shared" si="12"/>
        <v>#REF!</v>
      </c>
      <c r="E428" s="18"/>
      <c r="F428" s="7"/>
      <c r="G428" s="19"/>
      <c r="H428" s="17"/>
      <c r="I428" s="17"/>
      <c r="J428" s="35">
        <f t="shared" si="13"/>
        <v>0</v>
      </c>
      <c r="K428" s="20"/>
      <c r="L428" s="7"/>
    </row>
    <row r="429" spans="1:12" s="9" customFormat="1" ht="18.75" x14ac:dyDescent="0.3">
      <c r="A429" s="19"/>
      <c r="B429" s="17"/>
      <c r="C429" s="17"/>
      <c r="D429" s="17" t="e">
        <f t="shared" si="12"/>
        <v>#REF!</v>
      </c>
      <c r="E429" s="18"/>
      <c r="F429" s="7"/>
      <c r="G429" s="19"/>
      <c r="H429" s="17"/>
      <c r="I429" s="17"/>
      <c r="J429" s="35">
        <f t="shared" si="13"/>
        <v>0</v>
      </c>
      <c r="K429" s="20"/>
      <c r="L429" s="7"/>
    </row>
    <row r="430" spans="1:12" s="9" customFormat="1" ht="18.75" x14ac:dyDescent="0.3">
      <c r="A430" s="19"/>
      <c r="B430" s="17"/>
      <c r="C430" s="17"/>
      <c r="D430" s="17" t="e">
        <f t="shared" si="12"/>
        <v>#REF!</v>
      </c>
      <c r="E430" s="18"/>
      <c r="F430" s="7"/>
      <c r="G430" s="19"/>
      <c r="H430" s="17"/>
      <c r="I430" s="17"/>
      <c r="J430" s="35">
        <f t="shared" si="13"/>
        <v>0</v>
      </c>
      <c r="K430" s="20"/>
      <c r="L430" s="7"/>
    </row>
    <row r="431" spans="1:12" s="9" customFormat="1" ht="18.75" x14ac:dyDescent="0.3">
      <c r="A431" s="19"/>
      <c r="B431" s="17"/>
      <c r="C431" s="17"/>
      <c r="D431" s="17" t="e">
        <f t="shared" si="12"/>
        <v>#REF!</v>
      </c>
      <c r="E431" s="18"/>
      <c r="F431" s="7"/>
      <c r="G431" s="19"/>
      <c r="H431" s="17"/>
      <c r="I431" s="17"/>
      <c r="J431" s="35">
        <f t="shared" si="13"/>
        <v>0</v>
      </c>
      <c r="K431" s="20"/>
      <c r="L431" s="7"/>
    </row>
    <row r="432" spans="1:12" s="9" customFormat="1" ht="18.75" x14ac:dyDescent="0.3">
      <c r="A432" s="19"/>
      <c r="B432" s="17"/>
      <c r="C432" s="17"/>
      <c r="D432" s="17" t="e">
        <f t="shared" si="12"/>
        <v>#REF!</v>
      </c>
      <c r="E432" s="18"/>
      <c r="F432" s="7"/>
      <c r="G432" s="19"/>
      <c r="H432" s="17"/>
      <c r="I432" s="17"/>
      <c r="J432" s="35">
        <f t="shared" si="13"/>
        <v>0</v>
      </c>
      <c r="K432" s="20"/>
      <c r="L432" s="7"/>
    </row>
    <row r="433" spans="1:12" s="9" customFormat="1" ht="18.75" x14ac:dyDescent="0.3">
      <c r="A433" s="19"/>
      <c r="B433" s="17"/>
      <c r="C433" s="17"/>
      <c r="D433" s="17" t="e">
        <f t="shared" si="12"/>
        <v>#REF!</v>
      </c>
      <c r="E433" s="18"/>
      <c r="F433" s="7"/>
      <c r="G433" s="19"/>
      <c r="H433" s="17"/>
      <c r="I433" s="17"/>
      <c r="J433" s="35">
        <f t="shared" si="13"/>
        <v>0</v>
      </c>
      <c r="K433" s="20"/>
      <c r="L433" s="7"/>
    </row>
    <row r="434" spans="1:12" s="9" customFormat="1" ht="18.75" x14ac:dyDescent="0.3">
      <c r="A434" s="19"/>
      <c r="B434" s="17"/>
      <c r="C434" s="17"/>
      <c r="D434" s="17" t="e">
        <f t="shared" si="12"/>
        <v>#REF!</v>
      </c>
      <c r="E434" s="18"/>
      <c r="F434" s="7"/>
      <c r="G434" s="19"/>
      <c r="H434" s="17"/>
      <c r="I434" s="17"/>
      <c r="J434" s="35">
        <f t="shared" si="13"/>
        <v>0</v>
      </c>
      <c r="K434" s="20"/>
      <c r="L434" s="7"/>
    </row>
    <row r="435" spans="1:12" s="9" customFormat="1" ht="18.75" x14ac:dyDescent="0.3">
      <c r="A435" s="19"/>
      <c r="B435" s="17"/>
      <c r="C435" s="17"/>
      <c r="D435" s="17" t="e">
        <f t="shared" si="12"/>
        <v>#REF!</v>
      </c>
      <c r="E435" s="18"/>
      <c r="F435" s="7"/>
      <c r="G435" s="19"/>
      <c r="H435" s="17"/>
      <c r="I435" s="17"/>
      <c r="J435" s="35">
        <f t="shared" si="13"/>
        <v>0</v>
      </c>
      <c r="K435" s="20"/>
      <c r="L435" s="7"/>
    </row>
    <row r="436" spans="1:12" s="9" customFormat="1" ht="18.75" x14ac:dyDescent="0.3">
      <c r="A436" s="19"/>
      <c r="B436" s="17"/>
      <c r="C436" s="17"/>
      <c r="D436" s="17" t="e">
        <f t="shared" si="12"/>
        <v>#REF!</v>
      </c>
      <c r="E436" s="18"/>
      <c r="F436" s="7"/>
      <c r="G436" s="19"/>
      <c r="H436" s="17"/>
      <c r="I436" s="17"/>
      <c r="J436" s="35">
        <f t="shared" si="13"/>
        <v>0</v>
      </c>
      <c r="K436" s="20"/>
      <c r="L436" s="7"/>
    </row>
    <row r="437" spans="1:12" s="9" customFormat="1" ht="18.75" x14ac:dyDescent="0.3">
      <c r="A437" s="19"/>
      <c r="B437" s="17"/>
      <c r="C437" s="17"/>
      <c r="D437" s="17" t="e">
        <f t="shared" si="12"/>
        <v>#REF!</v>
      </c>
      <c r="E437" s="18"/>
      <c r="F437" s="7"/>
      <c r="G437" s="19"/>
      <c r="H437" s="17"/>
      <c r="I437" s="17"/>
      <c r="J437" s="35">
        <f t="shared" si="13"/>
        <v>0</v>
      </c>
      <c r="K437" s="20"/>
      <c r="L437" s="7"/>
    </row>
    <row r="438" spans="1:12" s="9" customFormat="1" ht="18.75" x14ac:dyDescent="0.3">
      <c r="A438" s="19"/>
      <c r="B438" s="17"/>
      <c r="C438" s="17"/>
      <c r="D438" s="17" t="e">
        <f t="shared" si="12"/>
        <v>#REF!</v>
      </c>
      <c r="E438" s="18"/>
      <c r="F438" s="7"/>
      <c r="G438" s="19"/>
      <c r="H438" s="17"/>
      <c r="I438" s="17"/>
      <c r="J438" s="35">
        <f t="shared" si="13"/>
        <v>0</v>
      </c>
      <c r="K438" s="20"/>
      <c r="L438" s="7"/>
    </row>
    <row r="439" spans="1:12" s="9" customFormat="1" ht="18.75" x14ac:dyDescent="0.3">
      <c r="A439" s="19"/>
      <c r="B439" s="17"/>
      <c r="C439" s="17"/>
      <c r="D439" s="17" t="e">
        <f t="shared" si="12"/>
        <v>#REF!</v>
      </c>
      <c r="E439" s="18"/>
      <c r="F439" s="7"/>
      <c r="G439" s="19"/>
      <c r="H439" s="17"/>
      <c r="I439" s="17"/>
      <c r="J439" s="35">
        <f t="shared" si="13"/>
        <v>0</v>
      </c>
      <c r="K439" s="20"/>
      <c r="L439" s="7"/>
    </row>
    <row r="440" spans="1:12" s="9" customFormat="1" ht="18.75" x14ac:dyDescent="0.3">
      <c r="A440" s="19"/>
      <c r="B440" s="17"/>
      <c r="C440" s="17"/>
      <c r="D440" s="17" t="e">
        <f t="shared" si="12"/>
        <v>#REF!</v>
      </c>
      <c r="E440" s="18"/>
      <c r="F440" s="7"/>
      <c r="G440" s="19"/>
      <c r="H440" s="17"/>
      <c r="I440" s="17"/>
      <c r="J440" s="35">
        <f t="shared" si="13"/>
        <v>0</v>
      </c>
      <c r="K440" s="20"/>
      <c r="L440" s="7"/>
    </row>
    <row r="441" spans="1:12" s="9" customFormat="1" ht="18.75" x14ac:dyDescent="0.3">
      <c r="A441" s="19"/>
      <c r="B441" s="17"/>
      <c r="C441" s="17"/>
      <c r="D441" s="17" t="e">
        <f t="shared" si="12"/>
        <v>#REF!</v>
      </c>
      <c r="E441" s="18"/>
      <c r="F441" s="7"/>
      <c r="G441" s="19"/>
      <c r="H441" s="17"/>
      <c r="I441" s="17"/>
      <c r="J441" s="35">
        <f t="shared" si="13"/>
        <v>0</v>
      </c>
      <c r="K441" s="20"/>
      <c r="L441" s="7"/>
    </row>
    <row r="442" spans="1:12" s="9" customFormat="1" ht="18.75" x14ac:dyDescent="0.3">
      <c r="A442" s="19"/>
      <c r="B442" s="17"/>
      <c r="C442" s="17"/>
      <c r="D442" s="17" t="e">
        <f t="shared" si="12"/>
        <v>#REF!</v>
      </c>
      <c r="E442" s="18"/>
      <c r="F442" s="7"/>
      <c r="G442" s="19"/>
      <c r="H442" s="17"/>
      <c r="I442" s="17"/>
      <c r="J442" s="35">
        <f t="shared" si="13"/>
        <v>0</v>
      </c>
      <c r="K442" s="20"/>
      <c r="L442" s="7"/>
    </row>
    <row r="443" spans="1:12" s="9" customFormat="1" ht="18.75" x14ac:dyDescent="0.3">
      <c r="A443" s="19"/>
      <c r="B443" s="17"/>
      <c r="C443" s="17"/>
      <c r="D443" s="17" t="e">
        <f t="shared" si="12"/>
        <v>#REF!</v>
      </c>
      <c r="E443" s="18"/>
      <c r="F443" s="7"/>
      <c r="G443" s="19"/>
      <c r="H443" s="17"/>
      <c r="I443" s="17"/>
      <c r="J443" s="35">
        <f t="shared" si="13"/>
        <v>0</v>
      </c>
      <c r="K443" s="20"/>
      <c r="L443" s="7"/>
    </row>
    <row r="444" spans="1:12" s="9" customFormat="1" ht="18.75" x14ac:dyDescent="0.3">
      <c r="A444" s="19"/>
      <c r="B444" s="17"/>
      <c r="C444" s="17"/>
      <c r="D444" s="17" t="e">
        <f t="shared" si="12"/>
        <v>#REF!</v>
      </c>
      <c r="E444" s="18"/>
      <c r="F444" s="7"/>
      <c r="G444" s="19"/>
      <c r="H444" s="17"/>
      <c r="I444" s="17"/>
      <c r="J444" s="35">
        <f t="shared" si="13"/>
        <v>0</v>
      </c>
      <c r="K444" s="20"/>
      <c r="L444" s="7"/>
    </row>
    <row r="445" spans="1:12" s="9" customFormat="1" ht="18.75" x14ac:dyDescent="0.3">
      <c r="A445" s="19"/>
      <c r="B445" s="17"/>
      <c r="C445" s="17"/>
      <c r="D445" s="17" t="e">
        <f t="shared" si="12"/>
        <v>#REF!</v>
      </c>
      <c r="E445" s="18"/>
      <c r="F445" s="7"/>
      <c r="G445" s="19"/>
      <c r="H445" s="17"/>
      <c r="I445" s="17"/>
      <c r="J445" s="35">
        <f t="shared" si="13"/>
        <v>0</v>
      </c>
      <c r="K445" s="20"/>
      <c r="L445" s="7"/>
    </row>
    <row r="446" spans="1:12" s="9" customFormat="1" ht="18.75" x14ac:dyDescent="0.3">
      <c r="A446" s="19"/>
      <c r="B446" s="17"/>
      <c r="C446" s="17"/>
      <c r="D446" s="17" t="e">
        <f t="shared" si="12"/>
        <v>#REF!</v>
      </c>
      <c r="E446" s="18"/>
      <c r="F446" s="7"/>
      <c r="G446" s="19"/>
      <c r="H446" s="17"/>
      <c r="I446" s="17"/>
      <c r="J446" s="35">
        <f t="shared" si="13"/>
        <v>0</v>
      </c>
      <c r="K446" s="20"/>
      <c r="L446" s="7"/>
    </row>
    <row r="447" spans="1:12" s="9" customFormat="1" ht="18.75" x14ac:dyDescent="0.3">
      <c r="A447" s="19"/>
      <c r="B447" s="17"/>
      <c r="C447" s="17"/>
      <c r="D447" s="17" t="e">
        <f t="shared" si="12"/>
        <v>#REF!</v>
      </c>
      <c r="E447" s="18"/>
      <c r="F447" s="7"/>
      <c r="G447" s="19"/>
      <c r="H447" s="17"/>
      <c r="I447" s="17"/>
      <c r="J447" s="35">
        <f t="shared" si="13"/>
        <v>0</v>
      </c>
      <c r="K447" s="20"/>
      <c r="L447" s="7"/>
    </row>
    <row r="448" spans="1:12" s="9" customFormat="1" ht="18.75" x14ac:dyDescent="0.3">
      <c r="A448" s="19"/>
      <c r="B448" s="17"/>
      <c r="C448" s="17"/>
      <c r="D448" s="17" t="e">
        <f t="shared" si="12"/>
        <v>#REF!</v>
      </c>
      <c r="E448" s="18"/>
      <c r="F448" s="7"/>
      <c r="G448" s="19"/>
      <c r="H448" s="17"/>
      <c r="I448" s="17"/>
      <c r="J448" s="35">
        <f t="shared" si="13"/>
        <v>0</v>
      </c>
      <c r="K448" s="20"/>
      <c r="L448" s="7"/>
    </row>
    <row r="449" spans="1:12" s="9" customFormat="1" ht="18.75" x14ac:dyDescent="0.3">
      <c r="A449" s="19"/>
      <c r="B449" s="17"/>
      <c r="C449" s="17"/>
      <c r="D449" s="17" t="e">
        <f t="shared" si="12"/>
        <v>#REF!</v>
      </c>
      <c r="E449" s="18"/>
      <c r="F449" s="7"/>
      <c r="G449" s="19"/>
      <c r="H449" s="17"/>
      <c r="I449" s="17"/>
      <c r="J449" s="35">
        <f t="shared" si="13"/>
        <v>0</v>
      </c>
      <c r="K449" s="20"/>
      <c r="L449" s="7"/>
    </row>
    <row r="450" spans="1:12" s="9" customFormat="1" ht="18.75" x14ac:dyDescent="0.3">
      <c r="A450" s="19"/>
      <c r="B450" s="17"/>
      <c r="C450" s="17"/>
      <c r="D450" s="17" t="e">
        <f t="shared" si="12"/>
        <v>#REF!</v>
      </c>
      <c r="E450" s="18"/>
      <c r="F450" s="7"/>
      <c r="G450" s="19"/>
      <c r="H450" s="17"/>
      <c r="I450" s="17"/>
      <c r="J450" s="35">
        <f t="shared" si="13"/>
        <v>0</v>
      </c>
      <c r="K450" s="20"/>
      <c r="L450" s="7"/>
    </row>
    <row r="451" spans="1:12" s="9" customFormat="1" ht="18.75" x14ac:dyDescent="0.3">
      <c r="A451" s="19"/>
      <c r="B451" s="17"/>
      <c r="C451" s="17"/>
      <c r="D451" s="17" t="e">
        <f t="shared" si="12"/>
        <v>#REF!</v>
      </c>
      <c r="E451" s="18"/>
      <c r="F451" s="7"/>
      <c r="G451" s="19"/>
      <c r="H451" s="17"/>
      <c r="I451" s="17"/>
      <c r="J451" s="35">
        <f t="shared" si="13"/>
        <v>0</v>
      </c>
      <c r="K451" s="20"/>
      <c r="L451" s="7"/>
    </row>
    <row r="452" spans="1:12" s="9" customFormat="1" ht="18.75" x14ac:dyDescent="0.3">
      <c r="A452" s="19"/>
      <c r="B452" s="17"/>
      <c r="C452" s="17"/>
      <c r="D452" s="17" t="e">
        <f t="shared" si="12"/>
        <v>#REF!</v>
      </c>
      <c r="E452" s="18"/>
      <c r="F452" s="7"/>
      <c r="G452" s="19"/>
      <c r="H452" s="17"/>
      <c r="I452" s="17"/>
      <c r="J452" s="35">
        <f t="shared" si="13"/>
        <v>0</v>
      </c>
      <c r="K452" s="20"/>
      <c r="L452" s="7"/>
    </row>
    <row r="453" spans="1:12" s="9" customFormat="1" ht="18.75" x14ac:dyDescent="0.3">
      <c r="A453" s="19"/>
      <c r="B453" s="17"/>
      <c r="C453" s="17"/>
      <c r="D453" s="17" t="e">
        <f t="shared" si="12"/>
        <v>#REF!</v>
      </c>
      <c r="E453" s="18"/>
      <c r="F453" s="7"/>
      <c r="G453" s="19"/>
      <c r="H453" s="17"/>
      <c r="I453" s="17"/>
      <c r="J453" s="35">
        <f t="shared" si="13"/>
        <v>0</v>
      </c>
      <c r="K453" s="20"/>
      <c r="L453" s="7"/>
    </row>
    <row r="454" spans="1:12" s="9" customFormat="1" ht="18.75" x14ac:dyDescent="0.3">
      <c r="A454" s="19"/>
      <c r="B454" s="17"/>
      <c r="C454" s="17"/>
      <c r="D454" s="17" t="e">
        <f t="shared" si="12"/>
        <v>#REF!</v>
      </c>
      <c r="E454" s="18"/>
      <c r="F454" s="7"/>
      <c r="G454" s="19"/>
      <c r="H454" s="17"/>
      <c r="I454" s="17"/>
      <c r="J454" s="35">
        <f t="shared" si="13"/>
        <v>0</v>
      </c>
      <c r="K454" s="20"/>
      <c r="L454" s="7"/>
    </row>
    <row r="455" spans="1:12" s="9" customFormat="1" ht="18.75" x14ac:dyDescent="0.3">
      <c r="A455" s="19"/>
      <c r="B455" s="17"/>
      <c r="C455" s="17"/>
      <c r="D455" s="17" t="e">
        <f t="shared" ref="D455:D518" si="14">D454+B455-C455</f>
        <v>#REF!</v>
      </c>
      <c r="E455" s="18"/>
      <c r="F455" s="7"/>
      <c r="G455" s="19"/>
      <c r="H455" s="17"/>
      <c r="I455" s="17"/>
      <c r="J455" s="35">
        <f t="shared" si="13"/>
        <v>0</v>
      </c>
      <c r="K455" s="20"/>
      <c r="L455" s="7"/>
    </row>
    <row r="456" spans="1:12" s="9" customFormat="1" ht="18.75" x14ac:dyDescent="0.3">
      <c r="A456" s="19"/>
      <c r="B456" s="17"/>
      <c r="C456" s="17"/>
      <c r="D456" s="17" t="e">
        <f t="shared" si="14"/>
        <v>#REF!</v>
      </c>
      <c r="E456" s="18"/>
      <c r="F456" s="7"/>
      <c r="G456" s="19"/>
      <c r="H456" s="17"/>
      <c r="I456" s="17"/>
      <c r="J456" s="35">
        <f t="shared" ref="J456:J519" si="15">J455+H456-I456</f>
        <v>0</v>
      </c>
      <c r="K456" s="20"/>
      <c r="L456" s="7"/>
    </row>
    <row r="457" spans="1:12" s="9" customFormat="1" ht="18.75" x14ac:dyDescent="0.3">
      <c r="A457" s="19"/>
      <c r="B457" s="17"/>
      <c r="C457" s="17"/>
      <c r="D457" s="17" t="e">
        <f t="shared" si="14"/>
        <v>#REF!</v>
      </c>
      <c r="E457" s="18"/>
      <c r="F457" s="7"/>
      <c r="G457" s="19"/>
      <c r="H457" s="17"/>
      <c r="I457" s="17"/>
      <c r="J457" s="35">
        <f t="shared" si="15"/>
        <v>0</v>
      </c>
      <c r="K457" s="20"/>
      <c r="L457" s="7"/>
    </row>
    <row r="458" spans="1:12" s="9" customFormat="1" ht="18.75" x14ac:dyDescent="0.3">
      <c r="A458" s="19"/>
      <c r="B458" s="17"/>
      <c r="C458" s="17"/>
      <c r="D458" s="17" t="e">
        <f t="shared" si="14"/>
        <v>#REF!</v>
      </c>
      <c r="E458" s="18"/>
      <c r="F458" s="7"/>
      <c r="G458" s="19"/>
      <c r="H458" s="17"/>
      <c r="I458" s="17"/>
      <c r="J458" s="35">
        <f t="shared" si="15"/>
        <v>0</v>
      </c>
      <c r="K458" s="20"/>
      <c r="L458" s="7"/>
    </row>
    <row r="459" spans="1:12" s="9" customFormat="1" ht="18.75" x14ac:dyDescent="0.3">
      <c r="A459" s="19"/>
      <c r="B459" s="17"/>
      <c r="C459" s="17"/>
      <c r="D459" s="17" t="e">
        <f t="shared" si="14"/>
        <v>#REF!</v>
      </c>
      <c r="E459" s="18"/>
      <c r="F459" s="7"/>
      <c r="G459" s="19"/>
      <c r="H459" s="17"/>
      <c r="I459" s="17"/>
      <c r="J459" s="35">
        <f t="shared" si="15"/>
        <v>0</v>
      </c>
      <c r="K459" s="20"/>
      <c r="L459" s="7"/>
    </row>
    <row r="460" spans="1:12" s="9" customFormat="1" ht="18.75" x14ac:dyDescent="0.3">
      <c r="A460" s="19"/>
      <c r="B460" s="17"/>
      <c r="C460" s="17"/>
      <c r="D460" s="17" t="e">
        <f t="shared" si="14"/>
        <v>#REF!</v>
      </c>
      <c r="E460" s="18"/>
      <c r="F460" s="7"/>
      <c r="G460" s="19"/>
      <c r="H460" s="17"/>
      <c r="I460" s="17"/>
      <c r="J460" s="35">
        <f t="shared" si="15"/>
        <v>0</v>
      </c>
      <c r="K460" s="20"/>
      <c r="L460" s="7"/>
    </row>
    <row r="461" spans="1:12" s="9" customFormat="1" ht="18.75" x14ac:dyDescent="0.3">
      <c r="A461" s="19"/>
      <c r="B461" s="17"/>
      <c r="C461" s="17"/>
      <c r="D461" s="17" t="e">
        <f t="shared" si="14"/>
        <v>#REF!</v>
      </c>
      <c r="E461" s="18"/>
      <c r="F461" s="7"/>
      <c r="G461" s="19"/>
      <c r="H461" s="17"/>
      <c r="I461" s="17"/>
      <c r="J461" s="35">
        <f t="shared" si="15"/>
        <v>0</v>
      </c>
      <c r="K461" s="20"/>
      <c r="L461" s="7"/>
    </row>
    <row r="462" spans="1:12" s="9" customFormat="1" ht="18.75" x14ac:dyDescent="0.3">
      <c r="A462" s="19"/>
      <c r="B462" s="17"/>
      <c r="C462" s="17"/>
      <c r="D462" s="17" t="e">
        <f t="shared" si="14"/>
        <v>#REF!</v>
      </c>
      <c r="E462" s="18"/>
      <c r="F462" s="7"/>
      <c r="G462" s="19"/>
      <c r="H462" s="17"/>
      <c r="I462" s="17"/>
      <c r="J462" s="35">
        <f t="shared" si="15"/>
        <v>0</v>
      </c>
      <c r="K462" s="20"/>
      <c r="L462" s="7"/>
    </row>
    <row r="463" spans="1:12" s="9" customFormat="1" ht="18.75" x14ac:dyDescent="0.3">
      <c r="A463" s="19"/>
      <c r="B463" s="17"/>
      <c r="C463" s="17"/>
      <c r="D463" s="17" t="e">
        <f t="shared" si="14"/>
        <v>#REF!</v>
      </c>
      <c r="E463" s="18"/>
      <c r="F463" s="7"/>
      <c r="G463" s="19"/>
      <c r="H463" s="17"/>
      <c r="I463" s="17"/>
      <c r="J463" s="35">
        <f t="shared" si="15"/>
        <v>0</v>
      </c>
      <c r="K463" s="20"/>
      <c r="L463" s="7"/>
    </row>
    <row r="464" spans="1:12" s="9" customFormat="1" ht="18.75" x14ac:dyDescent="0.3">
      <c r="A464" s="19"/>
      <c r="B464" s="17"/>
      <c r="C464" s="17"/>
      <c r="D464" s="17" t="e">
        <f t="shared" si="14"/>
        <v>#REF!</v>
      </c>
      <c r="E464" s="18"/>
      <c r="F464" s="7"/>
      <c r="G464" s="19"/>
      <c r="H464" s="17"/>
      <c r="I464" s="17"/>
      <c r="J464" s="35">
        <f t="shared" si="15"/>
        <v>0</v>
      </c>
      <c r="K464" s="20"/>
      <c r="L464" s="7"/>
    </row>
    <row r="465" spans="1:12" s="9" customFormat="1" ht="18.75" x14ac:dyDescent="0.3">
      <c r="A465" s="19"/>
      <c r="B465" s="17"/>
      <c r="C465" s="17"/>
      <c r="D465" s="17" t="e">
        <f t="shared" si="14"/>
        <v>#REF!</v>
      </c>
      <c r="E465" s="18"/>
      <c r="F465" s="7"/>
      <c r="G465" s="19"/>
      <c r="H465" s="17"/>
      <c r="I465" s="17"/>
      <c r="J465" s="35">
        <f t="shared" si="15"/>
        <v>0</v>
      </c>
      <c r="K465" s="20"/>
      <c r="L465" s="7"/>
    </row>
    <row r="466" spans="1:12" s="9" customFormat="1" ht="18.75" x14ac:dyDescent="0.3">
      <c r="A466" s="19"/>
      <c r="B466" s="17"/>
      <c r="C466" s="17"/>
      <c r="D466" s="17" t="e">
        <f t="shared" si="14"/>
        <v>#REF!</v>
      </c>
      <c r="E466" s="18"/>
      <c r="F466" s="7"/>
      <c r="G466" s="19"/>
      <c r="H466" s="17"/>
      <c r="I466" s="17"/>
      <c r="J466" s="35">
        <f t="shared" si="15"/>
        <v>0</v>
      </c>
      <c r="K466" s="20"/>
      <c r="L466" s="7"/>
    </row>
    <row r="467" spans="1:12" s="9" customFormat="1" ht="18.75" x14ac:dyDescent="0.3">
      <c r="A467" s="19"/>
      <c r="B467" s="17"/>
      <c r="C467" s="17"/>
      <c r="D467" s="17" t="e">
        <f t="shared" si="14"/>
        <v>#REF!</v>
      </c>
      <c r="E467" s="18"/>
      <c r="F467" s="7"/>
      <c r="G467" s="19"/>
      <c r="H467" s="17"/>
      <c r="I467" s="17"/>
      <c r="J467" s="35">
        <f t="shared" si="15"/>
        <v>0</v>
      </c>
      <c r="K467" s="20"/>
      <c r="L467" s="7"/>
    </row>
    <row r="468" spans="1:12" s="9" customFormat="1" ht="18.75" x14ac:dyDescent="0.3">
      <c r="A468" s="19"/>
      <c r="B468" s="17"/>
      <c r="C468" s="17"/>
      <c r="D468" s="17" t="e">
        <f t="shared" si="14"/>
        <v>#REF!</v>
      </c>
      <c r="E468" s="18"/>
      <c r="F468" s="7"/>
      <c r="G468" s="19"/>
      <c r="H468" s="17"/>
      <c r="I468" s="17"/>
      <c r="J468" s="35">
        <f t="shared" si="15"/>
        <v>0</v>
      </c>
      <c r="K468" s="20"/>
      <c r="L468" s="7"/>
    </row>
    <row r="469" spans="1:12" s="9" customFormat="1" ht="18.75" x14ac:dyDescent="0.3">
      <c r="A469" s="19"/>
      <c r="B469" s="17"/>
      <c r="C469" s="17"/>
      <c r="D469" s="17" t="e">
        <f t="shared" si="14"/>
        <v>#REF!</v>
      </c>
      <c r="E469" s="18"/>
      <c r="F469" s="7"/>
      <c r="G469" s="19"/>
      <c r="H469" s="17"/>
      <c r="I469" s="17"/>
      <c r="J469" s="35">
        <f t="shared" si="15"/>
        <v>0</v>
      </c>
      <c r="K469" s="20"/>
      <c r="L469" s="7"/>
    </row>
    <row r="470" spans="1:12" s="9" customFormat="1" ht="18.75" x14ac:dyDescent="0.3">
      <c r="A470" s="19"/>
      <c r="B470" s="17"/>
      <c r="C470" s="17"/>
      <c r="D470" s="17" t="e">
        <f t="shared" si="14"/>
        <v>#REF!</v>
      </c>
      <c r="E470" s="18"/>
      <c r="F470" s="7"/>
      <c r="G470" s="19"/>
      <c r="H470" s="17"/>
      <c r="I470" s="17"/>
      <c r="J470" s="35">
        <f t="shared" si="15"/>
        <v>0</v>
      </c>
      <c r="K470" s="20"/>
      <c r="L470" s="7"/>
    </row>
    <row r="471" spans="1:12" s="9" customFormat="1" ht="18.75" x14ac:dyDescent="0.3">
      <c r="A471" s="19"/>
      <c r="B471" s="17"/>
      <c r="C471" s="17"/>
      <c r="D471" s="17" t="e">
        <f t="shared" si="14"/>
        <v>#REF!</v>
      </c>
      <c r="E471" s="18"/>
      <c r="F471" s="7"/>
      <c r="G471" s="19"/>
      <c r="H471" s="17"/>
      <c r="I471" s="17"/>
      <c r="J471" s="35">
        <f t="shared" si="15"/>
        <v>0</v>
      </c>
      <c r="K471" s="20"/>
      <c r="L471" s="7"/>
    </row>
    <row r="472" spans="1:12" s="9" customFormat="1" ht="18.75" x14ac:dyDescent="0.3">
      <c r="A472" s="19"/>
      <c r="B472" s="17"/>
      <c r="C472" s="17"/>
      <c r="D472" s="17" t="e">
        <f t="shared" si="14"/>
        <v>#REF!</v>
      </c>
      <c r="E472" s="18"/>
      <c r="F472" s="7"/>
      <c r="G472" s="19"/>
      <c r="H472" s="17"/>
      <c r="I472" s="17"/>
      <c r="J472" s="35">
        <f t="shared" si="15"/>
        <v>0</v>
      </c>
      <c r="K472" s="20"/>
      <c r="L472" s="7"/>
    </row>
    <row r="473" spans="1:12" s="9" customFormat="1" ht="18.75" x14ac:dyDescent="0.3">
      <c r="A473" s="19"/>
      <c r="B473" s="17"/>
      <c r="C473" s="17"/>
      <c r="D473" s="17" t="e">
        <f t="shared" si="14"/>
        <v>#REF!</v>
      </c>
      <c r="E473" s="18"/>
      <c r="F473" s="7"/>
      <c r="G473" s="19"/>
      <c r="H473" s="17"/>
      <c r="I473" s="17"/>
      <c r="J473" s="35">
        <f t="shared" si="15"/>
        <v>0</v>
      </c>
      <c r="K473" s="20"/>
      <c r="L473" s="7"/>
    </row>
    <row r="474" spans="1:12" s="9" customFormat="1" ht="18.75" x14ac:dyDescent="0.3">
      <c r="A474" s="19"/>
      <c r="B474" s="17"/>
      <c r="C474" s="17"/>
      <c r="D474" s="17" t="e">
        <f t="shared" si="14"/>
        <v>#REF!</v>
      </c>
      <c r="E474" s="18"/>
      <c r="F474" s="7"/>
      <c r="G474" s="19"/>
      <c r="H474" s="17"/>
      <c r="I474" s="17"/>
      <c r="J474" s="35">
        <f t="shared" si="15"/>
        <v>0</v>
      </c>
      <c r="K474" s="20"/>
      <c r="L474" s="7"/>
    </row>
    <row r="475" spans="1:12" s="9" customFormat="1" ht="18.75" x14ac:dyDescent="0.3">
      <c r="A475" s="19"/>
      <c r="B475" s="17"/>
      <c r="C475" s="17"/>
      <c r="D475" s="17" t="e">
        <f t="shared" si="14"/>
        <v>#REF!</v>
      </c>
      <c r="E475" s="18"/>
      <c r="F475" s="7"/>
      <c r="G475" s="19"/>
      <c r="H475" s="17"/>
      <c r="I475" s="17"/>
      <c r="J475" s="35">
        <f t="shared" si="15"/>
        <v>0</v>
      </c>
      <c r="K475" s="20"/>
      <c r="L475" s="7"/>
    </row>
    <row r="476" spans="1:12" s="9" customFormat="1" ht="18.75" x14ac:dyDescent="0.3">
      <c r="A476" s="19"/>
      <c r="B476" s="17"/>
      <c r="C476" s="17"/>
      <c r="D476" s="17" t="e">
        <f t="shared" si="14"/>
        <v>#REF!</v>
      </c>
      <c r="E476" s="18"/>
      <c r="F476" s="7"/>
      <c r="G476" s="19"/>
      <c r="H476" s="17"/>
      <c r="I476" s="17"/>
      <c r="J476" s="35">
        <f t="shared" si="15"/>
        <v>0</v>
      </c>
      <c r="K476" s="20"/>
      <c r="L476" s="7"/>
    </row>
    <row r="477" spans="1:12" s="9" customFormat="1" ht="18.75" x14ac:dyDescent="0.3">
      <c r="A477" s="19"/>
      <c r="B477" s="17"/>
      <c r="C477" s="17"/>
      <c r="D477" s="17" t="e">
        <f t="shared" si="14"/>
        <v>#REF!</v>
      </c>
      <c r="E477" s="18"/>
      <c r="F477" s="7"/>
      <c r="G477" s="19"/>
      <c r="H477" s="17"/>
      <c r="I477" s="17"/>
      <c r="J477" s="35">
        <f t="shared" si="15"/>
        <v>0</v>
      </c>
      <c r="K477" s="20"/>
      <c r="L477" s="7"/>
    </row>
    <row r="478" spans="1:12" s="9" customFormat="1" ht="18.75" x14ac:dyDescent="0.3">
      <c r="A478" s="19"/>
      <c r="B478" s="17"/>
      <c r="C478" s="17"/>
      <c r="D478" s="17" t="e">
        <f t="shared" si="14"/>
        <v>#REF!</v>
      </c>
      <c r="E478" s="18"/>
      <c r="F478" s="7"/>
      <c r="G478" s="19"/>
      <c r="H478" s="17"/>
      <c r="I478" s="17"/>
      <c r="J478" s="35">
        <f t="shared" si="15"/>
        <v>0</v>
      </c>
      <c r="K478" s="20"/>
      <c r="L478" s="7"/>
    </row>
    <row r="479" spans="1:12" s="9" customFormat="1" ht="18.75" x14ac:dyDescent="0.3">
      <c r="A479" s="19"/>
      <c r="B479" s="17"/>
      <c r="C479" s="17"/>
      <c r="D479" s="17" t="e">
        <f t="shared" si="14"/>
        <v>#REF!</v>
      </c>
      <c r="E479" s="18"/>
      <c r="F479" s="7"/>
      <c r="G479" s="19"/>
      <c r="H479" s="17"/>
      <c r="I479" s="17"/>
      <c r="J479" s="35">
        <f t="shared" si="15"/>
        <v>0</v>
      </c>
      <c r="K479" s="20"/>
      <c r="L479" s="7"/>
    </row>
    <row r="480" spans="1:12" s="9" customFormat="1" ht="18.75" x14ac:dyDescent="0.3">
      <c r="A480" s="19"/>
      <c r="B480" s="17"/>
      <c r="C480" s="17"/>
      <c r="D480" s="17" t="e">
        <f t="shared" si="14"/>
        <v>#REF!</v>
      </c>
      <c r="E480" s="18"/>
      <c r="F480" s="7"/>
      <c r="G480" s="19"/>
      <c r="H480" s="17"/>
      <c r="I480" s="17"/>
      <c r="J480" s="35">
        <f t="shared" si="15"/>
        <v>0</v>
      </c>
      <c r="K480" s="20"/>
      <c r="L480" s="7"/>
    </row>
    <row r="481" spans="1:12" s="9" customFormat="1" ht="18.75" x14ac:dyDescent="0.3">
      <c r="A481" s="19"/>
      <c r="B481" s="17"/>
      <c r="C481" s="17"/>
      <c r="D481" s="17" t="e">
        <f t="shared" si="14"/>
        <v>#REF!</v>
      </c>
      <c r="E481" s="18"/>
      <c r="F481" s="7"/>
      <c r="G481" s="19"/>
      <c r="H481" s="17"/>
      <c r="I481" s="17"/>
      <c r="J481" s="35">
        <f t="shared" si="15"/>
        <v>0</v>
      </c>
      <c r="K481" s="20"/>
      <c r="L481" s="7"/>
    </row>
    <row r="482" spans="1:12" s="9" customFormat="1" ht="18.75" x14ac:dyDescent="0.3">
      <c r="A482" s="19"/>
      <c r="B482" s="17"/>
      <c r="C482" s="17"/>
      <c r="D482" s="17" t="e">
        <f t="shared" si="14"/>
        <v>#REF!</v>
      </c>
      <c r="E482" s="18"/>
      <c r="F482" s="7"/>
      <c r="G482" s="19"/>
      <c r="H482" s="17"/>
      <c r="I482" s="17"/>
      <c r="J482" s="35">
        <f t="shared" si="15"/>
        <v>0</v>
      </c>
      <c r="K482" s="20"/>
      <c r="L482" s="7"/>
    </row>
    <row r="483" spans="1:12" s="9" customFormat="1" ht="18.75" x14ac:dyDescent="0.3">
      <c r="A483" s="19"/>
      <c r="B483" s="17"/>
      <c r="C483" s="17"/>
      <c r="D483" s="17" t="e">
        <f t="shared" si="14"/>
        <v>#REF!</v>
      </c>
      <c r="E483" s="18"/>
      <c r="F483" s="7"/>
      <c r="G483" s="19"/>
      <c r="H483" s="17"/>
      <c r="I483" s="17"/>
      <c r="J483" s="35">
        <f t="shared" si="15"/>
        <v>0</v>
      </c>
      <c r="K483" s="20"/>
      <c r="L483" s="7"/>
    </row>
    <row r="484" spans="1:12" s="9" customFormat="1" ht="18.75" x14ac:dyDescent="0.3">
      <c r="A484" s="19"/>
      <c r="B484" s="17"/>
      <c r="C484" s="17"/>
      <c r="D484" s="17" t="e">
        <f t="shared" si="14"/>
        <v>#REF!</v>
      </c>
      <c r="E484" s="18"/>
      <c r="F484" s="7"/>
      <c r="G484" s="19"/>
      <c r="H484" s="17"/>
      <c r="I484" s="17"/>
      <c r="J484" s="35">
        <f t="shared" si="15"/>
        <v>0</v>
      </c>
      <c r="K484" s="20"/>
      <c r="L484" s="7"/>
    </row>
    <row r="485" spans="1:12" s="9" customFormat="1" ht="18.75" x14ac:dyDescent="0.3">
      <c r="A485" s="19"/>
      <c r="B485" s="17"/>
      <c r="C485" s="17"/>
      <c r="D485" s="17" t="e">
        <f t="shared" si="14"/>
        <v>#REF!</v>
      </c>
      <c r="E485" s="18"/>
      <c r="F485" s="7"/>
      <c r="G485" s="19"/>
      <c r="H485" s="17"/>
      <c r="I485" s="17"/>
      <c r="J485" s="35">
        <f t="shared" si="15"/>
        <v>0</v>
      </c>
      <c r="K485" s="20"/>
      <c r="L485" s="7"/>
    </row>
    <row r="486" spans="1:12" s="9" customFormat="1" ht="18.75" x14ac:dyDescent="0.3">
      <c r="A486" s="19"/>
      <c r="B486" s="17"/>
      <c r="C486" s="17"/>
      <c r="D486" s="17" t="e">
        <f t="shared" si="14"/>
        <v>#REF!</v>
      </c>
      <c r="E486" s="18"/>
      <c r="F486" s="7"/>
      <c r="G486" s="19"/>
      <c r="H486" s="17"/>
      <c r="I486" s="17"/>
      <c r="J486" s="35">
        <f t="shared" si="15"/>
        <v>0</v>
      </c>
      <c r="K486" s="20"/>
      <c r="L486" s="7"/>
    </row>
    <row r="487" spans="1:12" s="9" customFormat="1" ht="18.75" x14ac:dyDescent="0.3">
      <c r="A487" s="19"/>
      <c r="B487" s="17"/>
      <c r="C487" s="17"/>
      <c r="D487" s="17" t="e">
        <f t="shared" si="14"/>
        <v>#REF!</v>
      </c>
      <c r="E487" s="18"/>
      <c r="F487" s="7"/>
      <c r="G487" s="19"/>
      <c r="H487" s="17"/>
      <c r="I487" s="17"/>
      <c r="J487" s="35">
        <f t="shared" si="15"/>
        <v>0</v>
      </c>
      <c r="K487" s="20"/>
      <c r="L487" s="7"/>
    </row>
    <row r="488" spans="1:12" s="9" customFormat="1" ht="18.75" x14ac:dyDescent="0.3">
      <c r="A488" s="19"/>
      <c r="B488" s="17"/>
      <c r="C488" s="17"/>
      <c r="D488" s="17" t="e">
        <f t="shared" si="14"/>
        <v>#REF!</v>
      </c>
      <c r="E488" s="18"/>
      <c r="F488" s="7"/>
      <c r="G488" s="19"/>
      <c r="H488" s="17"/>
      <c r="I488" s="17"/>
      <c r="J488" s="35">
        <f t="shared" si="15"/>
        <v>0</v>
      </c>
      <c r="K488" s="20"/>
      <c r="L488" s="7"/>
    </row>
    <row r="489" spans="1:12" s="9" customFormat="1" ht="18.75" x14ac:dyDescent="0.3">
      <c r="A489" s="19"/>
      <c r="B489" s="17"/>
      <c r="C489" s="17"/>
      <c r="D489" s="17" t="e">
        <f t="shared" si="14"/>
        <v>#REF!</v>
      </c>
      <c r="E489" s="18"/>
      <c r="F489" s="7"/>
      <c r="G489" s="19"/>
      <c r="H489" s="17"/>
      <c r="I489" s="17"/>
      <c r="J489" s="35">
        <f t="shared" si="15"/>
        <v>0</v>
      </c>
      <c r="K489" s="20"/>
      <c r="L489" s="7"/>
    </row>
    <row r="490" spans="1:12" s="9" customFormat="1" ht="18.75" x14ac:dyDescent="0.3">
      <c r="A490" s="19"/>
      <c r="B490" s="17"/>
      <c r="C490" s="17"/>
      <c r="D490" s="17" t="e">
        <f t="shared" si="14"/>
        <v>#REF!</v>
      </c>
      <c r="E490" s="18"/>
      <c r="F490" s="7"/>
      <c r="G490" s="19"/>
      <c r="H490" s="17"/>
      <c r="I490" s="17"/>
      <c r="J490" s="35">
        <f t="shared" si="15"/>
        <v>0</v>
      </c>
      <c r="K490" s="20"/>
      <c r="L490" s="7"/>
    </row>
    <row r="491" spans="1:12" s="9" customFormat="1" ht="18.75" x14ac:dyDescent="0.3">
      <c r="A491" s="19"/>
      <c r="B491" s="17"/>
      <c r="C491" s="17"/>
      <c r="D491" s="17" t="e">
        <f t="shared" si="14"/>
        <v>#REF!</v>
      </c>
      <c r="E491" s="18"/>
      <c r="F491" s="7"/>
      <c r="G491" s="19"/>
      <c r="H491" s="17"/>
      <c r="I491" s="17"/>
      <c r="J491" s="35">
        <f t="shared" si="15"/>
        <v>0</v>
      </c>
      <c r="K491" s="20"/>
      <c r="L491" s="7"/>
    </row>
    <row r="492" spans="1:12" s="9" customFormat="1" ht="18.75" x14ac:dyDescent="0.3">
      <c r="A492" s="19"/>
      <c r="B492" s="17"/>
      <c r="C492" s="17"/>
      <c r="D492" s="17" t="e">
        <f t="shared" si="14"/>
        <v>#REF!</v>
      </c>
      <c r="E492" s="18"/>
      <c r="F492" s="7"/>
      <c r="G492" s="19"/>
      <c r="H492" s="17"/>
      <c r="I492" s="17"/>
      <c r="J492" s="35">
        <f t="shared" si="15"/>
        <v>0</v>
      </c>
      <c r="K492" s="20"/>
      <c r="L492" s="7"/>
    </row>
    <row r="493" spans="1:12" s="9" customFormat="1" ht="18.75" x14ac:dyDescent="0.3">
      <c r="A493" s="19"/>
      <c r="B493" s="17"/>
      <c r="C493" s="17"/>
      <c r="D493" s="17" t="e">
        <f t="shared" si="14"/>
        <v>#REF!</v>
      </c>
      <c r="E493" s="18"/>
      <c r="F493" s="7"/>
      <c r="G493" s="19"/>
      <c r="H493" s="17"/>
      <c r="I493" s="17"/>
      <c r="J493" s="35">
        <f t="shared" si="15"/>
        <v>0</v>
      </c>
      <c r="K493" s="20"/>
      <c r="L493" s="7"/>
    </row>
    <row r="494" spans="1:12" s="9" customFormat="1" ht="18.75" x14ac:dyDescent="0.3">
      <c r="A494" s="19"/>
      <c r="B494" s="17"/>
      <c r="C494" s="17"/>
      <c r="D494" s="17" t="e">
        <f t="shared" si="14"/>
        <v>#REF!</v>
      </c>
      <c r="E494" s="18"/>
      <c r="F494" s="7"/>
      <c r="G494" s="19"/>
      <c r="H494" s="17"/>
      <c r="I494" s="17"/>
      <c r="J494" s="35">
        <f t="shared" si="15"/>
        <v>0</v>
      </c>
      <c r="K494" s="20"/>
      <c r="L494" s="7"/>
    </row>
    <row r="495" spans="1:12" s="9" customFormat="1" ht="18.75" x14ac:dyDescent="0.3">
      <c r="A495" s="19"/>
      <c r="B495" s="17"/>
      <c r="C495" s="17"/>
      <c r="D495" s="17" t="e">
        <f t="shared" si="14"/>
        <v>#REF!</v>
      </c>
      <c r="E495" s="18"/>
      <c r="F495" s="7"/>
      <c r="G495" s="19"/>
      <c r="H495" s="17"/>
      <c r="I495" s="17"/>
      <c r="J495" s="35">
        <f t="shared" si="15"/>
        <v>0</v>
      </c>
      <c r="K495" s="20"/>
      <c r="L495" s="7"/>
    </row>
    <row r="496" spans="1:12" s="9" customFormat="1" ht="18.75" x14ac:dyDescent="0.3">
      <c r="A496" s="19"/>
      <c r="B496" s="17"/>
      <c r="C496" s="17"/>
      <c r="D496" s="17" t="e">
        <f t="shared" si="14"/>
        <v>#REF!</v>
      </c>
      <c r="E496" s="18"/>
      <c r="F496" s="7"/>
      <c r="G496" s="19"/>
      <c r="H496" s="17"/>
      <c r="I496" s="17"/>
      <c r="J496" s="35">
        <f t="shared" si="15"/>
        <v>0</v>
      </c>
      <c r="K496" s="20"/>
      <c r="L496" s="7"/>
    </row>
    <row r="497" spans="1:12" s="9" customFormat="1" ht="18.75" x14ac:dyDescent="0.3">
      <c r="A497" s="19"/>
      <c r="B497" s="17"/>
      <c r="C497" s="17"/>
      <c r="D497" s="17" t="e">
        <f t="shared" si="14"/>
        <v>#REF!</v>
      </c>
      <c r="E497" s="18"/>
      <c r="F497" s="7"/>
      <c r="G497" s="19"/>
      <c r="H497" s="17"/>
      <c r="I497" s="17"/>
      <c r="J497" s="35">
        <f t="shared" si="15"/>
        <v>0</v>
      </c>
      <c r="K497" s="20"/>
      <c r="L497" s="7"/>
    </row>
    <row r="498" spans="1:12" s="9" customFormat="1" ht="18.75" x14ac:dyDescent="0.3">
      <c r="A498" s="19"/>
      <c r="B498" s="17"/>
      <c r="C498" s="17"/>
      <c r="D498" s="17" t="e">
        <f t="shared" si="14"/>
        <v>#REF!</v>
      </c>
      <c r="E498" s="18"/>
      <c r="F498" s="7"/>
      <c r="G498" s="19"/>
      <c r="H498" s="17"/>
      <c r="I498" s="17"/>
      <c r="J498" s="35">
        <f t="shared" si="15"/>
        <v>0</v>
      </c>
      <c r="K498" s="20"/>
      <c r="L498" s="7"/>
    </row>
    <row r="499" spans="1:12" s="9" customFormat="1" ht="18.75" x14ac:dyDescent="0.3">
      <c r="A499" s="19"/>
      <c r="B499" s="17"/>
      <c r="C499" s="17"/>
      <c r="D499" s="17" t="e">
        <f t="shared" si="14"/>
        <v>#REF!</v>
      </c>
      <c r="E499" s="18"/>
      <c r="F499" s="7"/>
      <c r="G499" s="19"/>
      <c r="H499" s="17"/>
      <c r="I499" s="17"/>
      <c r="J499" s="35">
        <f t="shared" si="15"/>
        <v>0</v>
      </c>
      <c r="K499" s="20"/>
      <c r="L499" s="7"/>
    </row>
    <row r="500" spans="1:12" s="9" customFormat="1" ht="18.75" x14ac:dyDescent="0.3">
      <c r="A500" s="19"/>
      <c r="B500" s="17"/>
      <c r="C500" s="17"/>
      <c r="D500" s="17" t="e">
        <f t="shared" si="14"/>
        <v>#REF!</v>
      </c>
      <c r="E500" s="18"/>
      <c r="F500" s="7"/>
      <c r="G500" s="19"/>
      <c r="H500" s="17"/>
      <c r="I500" s="17"/>
      <c r="J500" s="35">
        <f t="shared" si="15"/>
        <v>0</v>
      </c>
      <c r="K500" s="20"/>
      <c r="L500" s="7"/>
    </row>
    <row r="501" spans="1:12" s="9" customFormat="1" ht="18.75" x14ac:dyDescent="0.3">
      <c r="A501" s="19"/>
      <c r="B501" s="17"/>
      <c r="C501" s="17"/>
      <c r="D501" s="17" t="e">
        <f t="shared" si="14"/>
        <v>#REF!</v>
      </c>
      <c r="E501" s="18"/>
      <c r="F501" s="7"/>
      <c r="G501" s="19"/>
      <c r="H501" s="17"/>
      <c r="I501" s="17"/>
      <c r="J501" s="35">
        <f t="shared" si="15"/>
        <v>0</v>
      </c>
      <c r="K501" s="20"/>
      <c r="L501" s="7"/>
    </row>
    <row r="502" spans="1:12" s="9" customFormat="1" ht="18.75" x14ac:dyDescent="0.3">
      <c r="A502" s="19"/>
      <c r="B502" s="17"/>
      <c r="C502" s="17"/>
      <c r="D502" s="17" t="e">
        <f t="shared" si="14"/>
        <v>#REF!</v>
      </c>
      <c r="E502" s="18"/>
      <c r="F502" s="7"/>
      <c r="G502" s="19"/>
      <c r="H502" s="17"/>
      <c r="I502" s="17"/>
      <c r="J502" s="35">
        <f t="shared" si="15"/>
        <v>0</v>
      </c>
      <c r="K502" s="20"/>
      <c r="L502" s="7"/>
    </row>
    <row r="503" spans="1:12" s="9" customFormat="1" ht="18.75" x14ac:dyDescent="0.3">
      <c r="A503" s="19"/>
      <c r="B503" s="17"/>
      <c r="C503" s="17"/>
      <c r="D503" s="17" t="e">
        <f t="shared" si="14"/>
        <v>#REF!</v>
      </c>
      <c r="E503" s="18"/>
      <c r="F503" s="7"/>
      <c r="G503" s="19"/>
      <c r="H503" s="17"/>
      <c r="I503" s="17"/>
      <c r="J503" s="35">
        <f t="shared" si="15"/>
        <v>0</v>
      </c>
      <c r="K503" s="20"/>
      <c r="L503" s="7"/>
    </row>
    <row r="504" spans="1:12" s="9" customFormat="1" ht="18.75" x14ac:dyDescent="0.3">
      <c r="A504" s="19"/>
      <c r="B504" s="17"/>
      <c r="C504" s="17"/>
      <c r="D504" s="17" t="e">
        <f t="shared" si="14"/>
        <v>#REF!</v>
      </c>
      <c r="E504" s="18"/>
      <c r="F504" s="7"/>
      <c r="G504" s="19"/>
      <c r="H504" s="17"/>
      <c r="I504" s="17"/>
      <c r="J504" s="35">
        <f t="shared" si="15"/>
        <v>0</v>
      </c>
      <c r="K504" s="20"/>
      <c r="L504" s="7"/>
    </row>
    <row r="505" spans="1:12" s="9" customFormat="1" ht="18.75" x14ac:dyDescent="0.3">
      <c r="A505" s="19"/>
      <c r="B505" s="17"/>
      <c r="C505" s="17"/>
      <c r="D505" s="17" t="e">
        <f t="shared" si="14"/>
        <v>#REF!</v>
      </c>
      <c r="E505" s="18"/>
      <c r="F505" s="7"/>
      <c r="G505" s="19"/>
      <c r="H505" s="17"/>
      <c r="I505" s="17"/>
      <c r="J505" s="35">
        <f t="shared" si="15"/>
        <v>0</v>
      </c>
      <c r="K505" s="20"/>
      <c r="L505" s="7"/>
    </row>
    <row r="506" spans="1:12" s="9" customFormat="1" ht="18.75" x14ac:dyDescent="0.3">
      <c r="A506" s="19"/>
      <c r="B506" s="17"/>
      <c r="C506" s="17"/>
      <c r="D506" s="17" t="e">
        <f t="shared" si="14"/>
        <v>#REF!</v>
      </c>
      <c r="E506" s="18"/>
      <c r="F506" s="7"/>
      <c r="G506" s="19"/>
      <c r="H506" s="17"/>
      <c r="I506" s="17"/>
      <c r="J506" s="35">
        <f t="shared" si="15"/>
        <v>0</v>
      </c>
      <c r="K506" s="20"/>
      <c r="L506" s="7"/>
    </row>
    <row r="507" spans="1:12" s="9" customFormat="1" ht="18.75" x14ac:dyDescent="0.3">
      <c r="A507" s="19"/>
      <c r="B507" s="17"/>
      <c r="C507" s="17"/>
      <c r="D507" s="17" t="e">
        <f t="shared" si="14"/>
        <v>#REF!</v>
      </c>
      <c r="E507" s="18"/>
      <c r="F507" s="7"/>
      <c r="G507" s="19"/>
      <c r="H507" s="17"/>
      <c r="I507" s="17"/>
      <c r="J507" s="35">
        <f t="shared" si="15"/>
        <v>0</v>
      </c>
      <c r="K507" s="20"/>
      <c r="L507" s="7"/>
    </row>
    <row r="508" spans="1:12" s="9" customFormat="1" ht="18.75" x14ac:dyDescent="0.3">
      <c r="A508" s="19"/>
      <c r="B508" s="17"/>
      <c r="C508" s="17"/>
      <c r="D508" s="17" t="e">
        <f t="shared" si="14"/>
        <v>#REF!</v>
      </c>
      <c r="E508" s="18"/>
      <c r="F508" s="7"/>
      <c r="G508" s="19"/>
      <c r="H508" s="17"/>
      <c r="I508" s="17"/>
      <c r="J508" s="35">
        <f t="shared" si="15"/>
        <v>0</v>
      </c>
      <c r="K508" s="20"/>
      <c r="L508" s="7"/>
    </row>
    <row r="509" spans="1:12" s="9" customFormat="1" ht="18.75" x14ac:dyDescent="0.3">
      <c r="A509" s="19"/>
      <c r="B509" s="17"/>
      <c r="C509" s="17"/>
      <c r="D509" s="17" t="e">
        <f t="shared" si="14"/>
        <v>#REF!</v>
      </c>
      <c r="E509" s="18"/>
      <c r="F509" s="7"/>
      <c r="G509" s="19"/>
      <c r="H509" s="17"/>
      <c r="I509" s="17"/>
      <c r="J509" s="35">
        <f t="shared" si="15"/>
        <v>0</v>
      </c>
      <c r="K509" s="20"/>
      <c r="L509" s="7"/>
    </row>
    <row r="510" spans="1:12" s="9" customFormat="1" ht="18.75" x14ac:dyDescent="0.3">
      <c r="A510" s="19"/>
      <c r="B510" s="17"/>
      <c r="C510" s="17"/>
      <c r="D510" s="17" t="e">
        <f t="shared" si="14"/>
        <v>#REF!</v>
      </c>
      <c r="E510" s="18"/>
      <c r="F510" s="7"/>
      <c r="G510" s="19"/>
      <c r="H510" s="17"/>
      <c r="I510" s="17"/>
      <c r="J510" s="35">
        <f t="shared" si="15"/>
        <v>0</v>
      </c>
      <c r="K510" s="20"/>
      <c r="L510" s="7"/>
    </row>
    <row r="511" spans="1:12" s="9" customFormat="1" ht="18.75" x14ac:dyDescent="0.3">
      <c r="A511" s="19"/>
      <c r="B511" s="17"/>
      <c r="C511" s="17"/>
      <c r="D511" s="17" t="e">
        <f t="shared" si="14"/>
        <v>#REF!</v>
      </c>
      <c r="E511" s="18"/>
      <c r="F511" s="7"/>
      <c r="G511" s="19"/>
      <c r="H511" s="17"/>
      <c r="I511" s="17"/>
      <c r="J511" s="35">
        <f t="shared" si="15"/>
        <v>0</v>
      </c>
      <c r="K511" s="20"/>
      <c r="L511" s="7"/>
    </row>
    <row r="512" spans="1:12" s="9" customFormat="1" ht="18.75" x14ac:dyDescent="0.3">
      <c r="A512" s="19"/>
      <c r="B512" s="17"/>
      <c r="C512" s="17"/>
      <c r="D512" s="17" t="e">
        <f t="shared" si="14"/>
        <v>#REF!</v>
      </c>
      <c r="E512" s="18"/>
      <c r="F512" s="7"/>
      <c r="G512" s="19"/>
      <c r="H512" s="17"/>
      <c r="I512" s="17"/>
      <c r="J512" s="35">
        <f t="shared" si="15"/>
        <v>0</v>
      </c>
      <c r="K512" s="20"/>
      <c r="L512" s="7"/>
    </row>
    <row r="513" spans="1:12" s="9" customFormat="1" ht="18.75" x14ac:dyDescent="0.3">
      <c r="A513" s="19"/>
      <c r="B513" s="17"/>
      <c r="C513" s="17"/>
      <c r="D513" s="17" t="e">
        <f t="shared" si="14"/>
        <v>#REF!</v>
      </c>
      <c r="E513" s="18"/>
      <c r="F513" s="7"/>
      <c r="G513" s="19"/>
      <c r="H513" s="17"/>
      <c r="I513" s="17"/>
      <c r="J513" s="35">
        <f t="shared" si="15"/>
        <v>0</v>
      </c>
      <c r="K513" s="20"/>
      <c r="L513" s="7"/>
    </row>
    <row r="514" spans="1:12" s="9" customFormat="1" ht="18.75" x14ac:dyDescent="0.3">
      <c r="A514" s="19"/>
      <c r="B514" s="17"/>
      <c r="C514" s="17"/>
      <c r="D514" s="17" t="e">
        <f t="shared" si="14"/>
        <v>#REF!</v>
      </c>
      <c r="E514" s="18"/>
      <c r="F514" s="7"/>
      <c r="G514" s="19"/>
      <c r="H514" s="17"/>
      <c r="I514" s="17"/>
      <c r="J514" s="35">
        <f t="shared" si="15"/>
        <v>0</v>
      </c>
      <c r="K514" s="20"/>
      <c r="L514" s="7"/>
    </row>
    <row r="515" spans="1:12" s="9" customFormat="1" ht="18.75" x14ac:dyDescent="0.3">
      <c r="A515" s="19"/>
      <c r="B515" s="17"/>
      <c r="C515" s="17"/>
      <c r="D515" s="17" t="e">
        <f t="shared" si="14"/>
        <v>#REF!</v>
      </c>
      <c r="E515" s="18"/>
      <c r="F515" s="7"/>
      <c r="G515" s="19"/>
      <c r="H515" s="17"/>
      <c r="I515" s="17"/>
      <c r="J515" s="35">
        <f t="shared" si="15"/>
        <v>0</v>
      </c>
      <c r="K515" s="20"/>
      <c r="L515" s="7"/>
    </row>
    <row r="516" spans="1:12" s="9" customFormat="1" ht="18.75" x14ac:dyDescent="0.3">
      <c r="A516" s="19"/>
      <c r="B516" s="17"/>
      <c r="C516" s="17"/>
      <c r="D516" s="17" t="e">
        <f t="shared" si="14"/>
        <v>#REF!</v>
      </c>
      <c r="E516" s="18"/>
      <c r="F516" s="7"/>
      <c r="G516" s="19"/>
      <c r="H516" s="17"/>
      <c r="I516" s="17"/>
      <c r="J516" s="35">
        <f t="shared" si="15"/>
        <v>0</v>
      </c>
      <c r="K516" s="20"/>
      <c r="L516" s="7"/>
    </row>
    <row r="517" spans="1:12" s="9" customFormat="1" ht="18.75" x14ac:dyDescent="0.3">
      <c r="A517" s="19"/>
      <c r="B517" s="17"/>
      <c r="C517" s="17"/>
      <c r="D517" s="17" t="e">
        <f t="shared" si="14"/>
        <v>#REF!</v>
      </c>
      <c r="E517" s="18"/>
      <c r="F517" s="7"/>
      <c r="G517" s="19"/>
      <c r="H517" s="17"/>
      <c r="I517" s="17"/>
      <c r="J517" s="35">
        <f t="shared" si="15"/>
        <v>0</v>
      </c>
      <c r="K517" s="20"/>
      <c r="L517" s="7"/>
    </row>
    <row r="518" spans="1:12" s="9" customFormat="1" ht="18.75" x14ac:dyDescent="0.3">
      <c r="A518" s="19"/>
      <c r="B518" s="17"/>
      <c r="C518" s="17"/>
      <c r="D518" s="17" t="e">
        <f t="shared" si="14"/>
        <v>#REF!</v>
      </c>
      <c r="E518" s="18"/>
      <c r="F518" s="7"/>
      <c r="G518" s="19"/>
      <c r="H518" s="17"/>
      <c r="I518" s="17"/>
      <c r="J518" s="35">
        <f t="shared" si="15"/>
        <v>0</v>
      </c>
      <c r="K518" s="20"/>
      <c r="L518" s="7"/>
    </row>
    <row r="519" spans="1:12" s="9" customFormat="1" ht="18.75" x14ac:dyDescent="0.3">
      <c r="A519" s="19"/>
      <c r="B519" s="17"/>
      <c r="C519" s="17"/>
      <c r="D519" s="17" t="e">
        <f t="shared" ref="D519:D582" si="16">D518+B519-C519</f>
        <v>#REF!</v>
      </c>
      <c r="E519" s="18"/>
      <c r="F519" s="7"/>
      <c r="G519" s="19"/>
      <c r="H519" s="17"/>
      <c r="I519" s="17"/>
      <c r="J519" s="35">
        <f t="shared" si="15"/>
        <v>0</v>
      </c>
      <c r="K519" s="20"/>
      <c r="L519" s="7"/>
    </row>
    <row r="520" spans="1:12" s="9" customFormat="1" ht="18.75" x14ac:dyDescent="0.3">
      <c r="A520" s="19"/>
      <c r="B520" s="17"/>
      <c r="C520" s="17"/>
      <c r="D520" s="17" t="e">
        <f t="shared" si="16"/>
        <v>#REF!</v>
      </c>
      <c r="E520" s="18"/>
      <c r="F520" s="7"/>
      <c r="G520" s="19"/>
      <c r="H520" s="17"/>
      <c r="I520" s="17"/>
      <c r="J520" s="35">
        <f t="shared" ref="J520:J580" si="17">J519+H520-I520</f>
        <v>0</v>
      </c>
      <c r="K520" s="20"/>
      <c r="L520" s="7"/>
    </row>
    <row r="521" spans="1:12" s="9" customFormat="1" ht="18.75" x14ac:dyDescent="0.3">
      <c r="A521" s="19"/>
      <c r="B521" s="17"/>
      <c r="C521" s="17"/>
      <c r="D521" s="17" t="e">
        <f t="shared" si="16"/>
        <v>#REF!</v>
      </c>
      <c r="E521" s="18"/>
      <c r="F521" s="7"/>
      <c r="G521" s="19"/>
      <c r="H521" s="17"/>
      <c r="I521" s="17"/>
      <c r="J521" s="35">
        <f t="shared" si="17"/>
        <v>0</v>
      </c>
      <c r="K521" s="20"/>
      <c r="L521" s="7"/>
    </row>
    <row r="522" spans="1:12" s="9" customFormat="1" ht="18.75" x14ac:dyDescent="0.3">
      <c r="A522" s="19"/>
      <c r="B522" s="17"/>
      <c r="C522" s="17"/>
      <c r="D522" s="17" t="e">
        <f t="shared" si="16"/>
        <v>#REF!</v>
      </c>
      <c r="E522" s="18"/>
      <c r="F522" s="7"/>
      <c r="G522" s="19"/>
      <c r="H522" s="17"/>
      <c r="I522" s="17"/>
      <c r="J522" s="35">
        <f t="shared" si="17"/>
        <v>0</v>
      </c>
      <c r="K522" s="20"/>
      <c r="L522" s="7"/>
    </row>
    <row r="523" spans="1:12" s="9" customFormat="1" ht="18.75" x14ac:dyDescent="0.3">
      <c r="A523" s="19"/>
      <c r="B523" s="17"/>
      <c r="C523" s="17"/>
      <c r="D523" s="17" t="e">
        <f t="shared" si="16"/>
        <v>#REF!</v>
      </c>
      <c r="E523" s="18"/>
      <c r="F523" s="7"/>
      <c r="G523" s="19"/>
      <c r="H523" s="17"/>
      <c r="I523" s="17"/>
      <c r="J523" s="35">
        <f t="shared" si="17"/>
        <v>0</v>
      </c>
      <c r="K523" s="20"/>
      <c r="L523" s="7"/>
    </row>
    <row r="524" spans="1:12" s="9" customFormat="1" ht="18.75" x14ac:dyDescent="0.3">
      <c r="A524" s="19"/>
      <c r="B524" s="17"/>
      <c r="C524" s="17"/>
      <c r="D524" s="17" t="e">
        <f t="shared" si="16"/>
        <v>#REF!</v>
      </c>
      <c r="E524" s="18"/>
      <c r="F524" s="7"/>
      <c r="G524" s="19"/>
      <c r="H524" s="17"/>
      <c r="I524" s="17"/>
      <c r="J524" s="35">
        <f t="shared" si="17"/>
        <v>0</v>
      </c>
      <c r="K524" s="20"/>
      <c r="L524" s="7"/>
    </row>
    <row r="525" spans="1:12" s="9" customFormat="1" ht="18.75" x14ac:dyDescent="0.3">
      <c r="A525" s="19"/>
      <c r="B525" s="17"/>
      <c r="C525" s="17"/>
      <c r="D525" s="17" t="e">
        <f t="shared" si="16"/>
        <v>#REF!</v>
      </c>
      <c r="E525" s="18"/>
      <c r="F525" s="7"/>
      <c r="G525" s="19"/>
      <c r="H525" s="17"/>
      <c r="I525" s="17"/>
      <c r="J525" s="35">
        <f t="shared" si="17"/>
        <v>0</v>
      </c>
      <c r="K525" s="20"/>
      <c r="L525" s="7"/>
    </row>
    <row r="526" spans="1:12" s="9" customFormat="1" ht="18.75" x14ac:dyDescent="0.3">
      <c r="A526" s="19"/>
      <c r="B526" s="17"/>
      <c r="C526" s="17"/>
      <c r="D526" s="17" t="e">
        <f t="shared" si="16"/>
        <v>#REF!</v>
      </c>
      <c r="E526" s="18"/>
      <c r="F526" s="7"/>
      <c r="G526" s="19"/>
      <c r="H526" s="17"/>
      <c r="I526" s="17"/>
      <c r="J526" s="35">
        <f t="shared" si="17"/>
        <v>0</v>
      </c>
      <c r="K526" s="20"/>
      <c r="L526" s="7"/>
    </row>
    <row r="527" spans="1:12" s="9" customFormat="1" ht="18.75" x14ac:dyDescent="0.3">
      <c r="A527" s="19"/>
      <c r="B527" s="17"/>
      <c r="C527" s="17"/>
      <c r="D527" s="17" t="e">
        <f t="shared" si="16"/>
        <v>#REF!</v>
      </c>
      <c r="E527" s="18"/>
      <c r="F527" s="7"/>
      <c r="G527" s="19"/>
      <c r="H527" s="17"/>
      <c r="I527" s="17"/>
      <c r="J527" s="35">
        <f t="shared" si="17"/>
        <v>0</v>
      </c>
      <c r="K527" s="20"/>
      <c r="L527" s="7"/>
    </row>
    <row r="528" spans="1:12" s="9" customFormat="1" ht="18.75" x14ac:dyDescent="0.3">
      <c r="A528" s="19"/>
      <c r="B528" s="17"/>
      <c r="C528" s="17"/>
      <c r="D528" s="17" t="e">
        <f t="shared" si="16"/>
        <v>#REF!</v>
      </c>
      <c r="E528" s="18"/>
      <c r="F528" s="7"/>
      <c r="G528" s="19"/>
      <c r="H528" s="17"/>
      <c r="I528" s="17"/>
      <c r="J528" s="35">
        <f t="shared" si="17"/>
        <v>0</v>
      </c>
      <c r="K528" s="20"/>
      <c r="L528" s="7"/>
    </row>
    <row r="529" spans="1:12" s="9" customFormat="1" ht="18.75" x14ac:dyDescent="0.3">
      <c r="A529" s="19"/>
      <c r="B529" s="17"/>
      <c r="C529" s="17"/>
      <c r="D529" s="17" t="e">
        <f t="shared" si="16"/>
        <v>#REF!</v>
      </c>
      <c r="E529" s="18"/>
      <c r="F529" s="7"/>
      <c r="G529" s="19"/>
      <c r="H529" s="17"/>
      <c r="I529" s="17"/>
      <c r="J529" s="35">
        <f t="shared" si="17"/>
        <v>0</v>
      </c>
      <c r="K529" s="20"/>
      <c r="L529" s="7"/>
    </row>
    <row r="530" spans="1:12" s="9" customFormat="1" ht="18.75" x14ac:dyDescent="0.3">
      <c r="A530" s="19"/>
      <c r="B530" s="17"/>
      <c r="C530" s="17"/>
      <c r="D530" s="17" t="e">
        <f t="shared" si="16"/>
        <v>#REF!</v>
      </c>
      <c r="E530" s="18"/>
      <c r="F530" s="7"/>
      <c r="G530" s="19"/>
      <c r="H530" s="17"/>
      <c r="I530" s="17"/>
      <c r="J530" s="35">
        <f t="shared" si="17"/>
        <v>0</v>
      </c>
      <c r="K530" s="20"/>
      <c r="L530" s="7"/>
    </row>
    <row r="531" spans="1:12" s="9" customFormat="1" ht="18.75" x14ac:dyDescent="0.3">
      <c r="A531" s="19"/>
      <c r="B531" s="17"/>
      <c r="C531" s="17"/>
      <c r="D531" s="17" t="e">
        <f t="shared" si="16"/>
        <v>#REF!</v>
      </c>
      <c r="E531" s="18"/>
      <c r="F531" s="7"/>
      <c r="G531" s="19"/>
      <c r="H531" s="17"/>
      <c r="I531" s="17"/>
      <c r="J531" s="35">
        <f t="shared" si="17"/>
        <v>0</v>
      </c>
      <c r="K531" s="20"/>
      <c r="L531" s="7"/>
    </row>
    <row r="532" spans="1:12" s="9" customFormat="1" ht="18.75" x14ac:dyDescent="0.3">
      <c r="A532" s="19"/>
      <c r="B532" s="17"/>
      <c r="C532" s="17"/>
      <c r="D532" s="17" t="e">
        <f t="shared" si="16"/>
        <v>#REF!</v>
      </c>
      <c r="E532" s="18"/>
      <c r="F532" s="7"/>
      <c r="G532" s="19"/>
      <c r="H532" s="17"/>
      <c r="I532" s="17"/>
      <c r="J532" s="35">
        <f t="shared" si="17"/>
        <v>0</v>
      </c>
      <c r="K532" s="20"/>
      <c r="L532" s="7"/>
    </row>
    <row r="533" spans="1:12" s="9" customFormat="1" ht="18.75" x14ac:dyDescent="0.3">
      <c r="A533" s="19"/>
      <c r="B533" s="17"/>
      <c r="C533" s="17"/>
      <c r="D533" s="17" t="e">
        <f t="shared" si="16"/>
        <v>#REF!</v>
      </c>
      <c r="E533" s="18"/>
      <c r="F533" s="7"/>
      <c r="G533" s="19"/>
      <c r="H533" s="17"/>
      <c r="I533" s="17"/>
      <c r="J533" s="35">
        <f t="shared" si="17"/>
        <v>0</v>
      </c>
      <c r="K533" s="20"/>
      <c r="L533" s="7"/>
    </row>
    <row r="534" spans="1:12" s="9" customFormat="1" ht="18.75" x14ac:dyDescent="0.3">
      <c r="A534" s="19"/>
      <c r="B534" s="17"/>
      <c r="C534" s="17"/>
      <c r="D534" s="17" t="e">
        <f t="shared" si="16"/>
        <v>#REF!</v>
      </c>
      <c r="E534" s="18"/>
      <c r="F534" s="7"/>
      <c r="G534" s="19"/>
      <c r="H534" s="17"/>
      <c r="I534" s="17"/>
      <c r="J534" s="35">
        <f t="shared" si="17"/>
        <v>0</v>
      </c>
      <c r="K534" s="20"/>
      <c r="L534" s="7"/>
    </row>
    <row r="535" spans="1:12" s="9" customFormat="1" ht="18.75" x14ac:dyDescent="0.3">
      <c r="A535" s="19"/>
      <c r="B535" s="17"/>
      <c r="C535" s="17"/>
      <c r="D535" s="17" t="e">
        <f t="shared" si="16"/>
        <v>#REF!</v>
      </c>
      <c r="E535" s="18"/>
      <c r="F535" s="7"/>
      <c r="G535" s="19"/>
      <c r="H535" s="17"/>
      <c r="I535" s="17"/>
      <c r="J535" s="35">
        <f t="shared" si="17"/>
        <v>0</v>
      </c>
      <c r="K535" s="20"/>
      <c r="L535" s="7"/>
    </row>
    <row r="536" spans="1:12" s="9" customFormat="1" ht="18.75" x14ac:dyDescent="0.3">
      <c r="A536" s="19"/>
      <c r="B536" s="17"/>
      <c r="C536" s="17"/>
      <c r="D536" s="17" t="e">
        <f t="shared" si="16"/>
        <v>#REF!</v>
      </c>
      <c r="E536" s="18"/>
      <c r="F536" s="7"/>
      <c r="G536" s="19"/>
      <c r="H536" s="17"/>
      <c r="I536" s="17"/>
      <c r="J536" s="35">
        <f t="shared" si="17"/>
        <v>0</v>
      </c>
      <c r="K536" s="20"/>
      <c r="L536" s="7"/>
    </row>
    <row r="537" spans="1:12" s="9" customFormat="1" ht="18.75" x14ac:dyDescent="0.3">
      <c r="A537" s="19"/>
      <c r="B537" s="17"/>
      <c r="C537" s="17"/>
      <c r="D537" s="17" t="e">
        <f t="shared" si="16"/>
        <v>#REF!</v>
      </c>
      <c r="E537" s="18"/>
      <c r="F537" s="7"/>
      <c r="G537" s="19"/>
      <c r="H537" s="17"/>
      <c r="I537" s="17"/>
      <c r="J537" s="35">
        <f t="shared" si="17"/>
        <v>0</v>
      </c>
      <c r="K537" s="20"/>
      <c r="L537" s="7"/>
    </row>
    <row r="538" spans="1:12" s="9" customFormat="1" ht="18.75" x14ac:dyDescent="0.3">
      <c r="A538" s="19"/>
      <c r="B538" s="17"/>
      <c r="C538" s="17"/>
      <c r="D538" s="17" t="e">
        <f t="shared" si="16"/>
        <v>#REF!</v>
      </c>
      <c r="E538" s="18"/>
      <c r="F538" s="7"/>
      <c r="G538" s="19"/>
      <c r="H538" s="17"/>
      <c r="I538" s="17"/>
      <c r="J538" s="35">
        <f t="shared" si="17"/>
        <v>0</v>
      </c>
      <c r="K538" s="20"/>
      <c r="L538" s="7"/>
    </row>
    <row r="539" spans="1:12" s="9" customFormat="1" ht="18.75" x14ac:dyDescent="0.3">
      <c r="A539" s="19"/>
      <c r="B539" s="17"/>
      <c r="C539" s="17"/>
      <c r="D539" s="17" t="e">
        <f t="shared" si="16"/>
        <v>#REF!</v>
      </c>
      <c r="E539" s="18"/>
      <c r="F539" s="7"/>
      <c r="G539" s="19"/>
      <c r="H539" s="17"/>
      <c r="I539" s="17"/>
      <c r="J539" s="35">
        <f t="shared" si="17"/>
        <v>0</v>
      </c>
      <c r="K539" s="20"/>
      <c r="L539" s="7"/>
    </row>
    <row r="540" spans="1:12" s="9" customFormat="1" ht="18.75" x14ac:dyDescent="0.3">
      <c r="A540" s="19"/>
      <c r="B540" s="17"/>
      <c r="C540" s="17"/>
      <c r="D540" s="17" t="e">
        <f t="shared" si="16"/>
        <v>#REF!</v>
      </c>
      <c r="E540" s="18"/>
      <c r="F540" s="7"/>
      <c r="G540" s="19"/>
      <c r="H540" s="17"/>
      <c r="I540" s="17"/>
      <c r="J540" s="35">
        <f t="shared" si="17"/>
        <v>0</v>
      </c>
      <c r="K540" s="20"/>
      <c r="L540" s="7"/>
    </row>
    <row r="541" spans="1:12" s="9" customFormat="1" ht="18.75" x14ac:dyDescent="0.3">
      <c r="A541" s="19"/>
      <c r="B541" s="17"/>
      <c r="C541" s="17"/>
      <c r="D541" s="17" t="e">
        <f t="shared" si="16"/>
        <v>#REF!</v>
      </c>
      <c r="E541" s="18"/>
      <c r="F541" s="7"/>
      <c r="G541" s="19"/>
      <c r="H541" s="17"/>
      <c r="I541" s="17"/>
      <c r="J541" s="35">
        <f t="shared" si="17"/>
        <v>0</v>
      </c>
      <c r="K541" s="20"/>
      <c r="L541" s="7"/>
    </row>
    <row r="542" spans="1:12" s="9" customFormat="1" ht="18.75" x14ac:dyDescent="0.3">
      <c r="A542" s="19"/>
      <c r="B542" s="17"/>
      <c r="C542" s="17"/>
      <c r="D542" s="17" t="e">
        <f t="shared" si="16"/>
        <v>#REF!</v>
      </c>
      <c r="E542" s="18"/>
      <c r="F542" s="7"/>
      <c r="G542" s="19"/>
      <c r="H542" s="17"/>
      <c r="I542" s="17"/>
      <c r="J542" s="35">
        <f t="shared" si="17"/>
        <v>0</v>
      </c>
      <c r="K542" s="20"/>
      <c r="L542" s="7"/>
    </row>
    <row r="543" spans="1:12" s="9" customFormat="1" ht="18.75" x14ac:dyDescent="0.3">
      <c r="A543" s="19"/>
      <c r="B543" s="17"/>
      <c r="C543" s="17"/>
      <c r="D543" s="17" t="e">
        <f t="shared" si="16"/>
        <v>#REF!</v>
      </c>
      <c r="E543" s="18"/>
      <c r="F543" s="7"/>
      <c r="G543" s="19"/>
      <c r="H543" s="17"/>
      <c r="I543" s="17"/>
      <c r="J543" s="35">
        <f t="shared" si="17"/>
        <v>0</v>
      </c>
      <c r="K543" s="20"/>
      <c r="L543" s="7"/>
    </row>
    <row r="544" spans="1:12" s="9" customFormat="1" ht="18.75" x14ac:dyDescent="0.3">
      <c r="A544" s="19"/>
      <c r="B544" s="17"/>
      <c r="C544" s="17"/>
      <c r="D544" s="17" t="e">
        <f t="shared" si="16"/>
        <v>#REF!</v>
      </c>
      <c r="E544" s="18"/>
      <c r="F544" s="7"/>
      <c r="G544" s="19"/>
      <c r="H544" s="17"/>
      <c r="I544" s="17"/>
      <c r="J544" s="35">
        <f t="shared" si="17"/>
        <v>0</v>
      </c>
      <c r="K544" s="20"/>
      <c r="L544" s="7"/>
    </row>
    <row r="545" spans="1:12" s="9" customFormat="1" ht="18.75" x14ac:dyDescent="0.3">
      <c r="A545" s="19"/>
      <c r="B545" s="17"/>
      <c r="C545" s="17"/>
      <c r="D545" s="17" t="e">
        <f t="shared" si="16"/>
        <v>#REF!</v>
      </c>
      <c r="E545" s="18"/>
      <c r="F545" s="7"/>
      <c r="G545" s="19"/>
      <c r="H545" s="17"/>
      <c r="I545" s="17"/>
      <c r="J545" s="35">
        <f t="shared" si="17"/>
        <v>0</v>
      </c>
      <c r="K545" s="20"/>
      <c r="L545" s="7"/>
    </row>
    <row r="546" spans="1:12" s="9" customFormat="1" ht="18.75" x14ac:dyDescent="0.3">
      <c r="A546" s="19"/>
      <c r="B546" s="17"/>
      <c r="C546" s="17"/>
      <c r="D546" s="17" t="e">
        <f t="shared" si="16"/>
        <v>#REF!</v>
      </c>
      <c r="E546" s="18"/>
      <c r="F546" s="7"/>
      <c r="G546" s="19"/>
      <c r="H546" s="17"/>
      <c r="I546" s="17"/>
      <c r="J546" s="35">
        <f t="shared" si="17"/>
        <v>0</v>
      </c>
      <c r="K546" s="20"/>
      <c r="L546" s="7"/>
    </row>
    <row r="547" spans="1:12" s="9" customFormat="1" ht="18.75" x14ac:dyDescent="0.3">
      <c r="A547" s="19"/>
      <c r="B547" s="17"/>
      <c r="C547" s="17"/>
      <c r="D547" s="17" t="e">
        <f t="shared" si="16"/>
        <v>#REF!</v>
      </c>
      <c r="E547" s="18"/>
      <c r="F547" s="7"/>
      <c r="G547" s="19"/>
      <c r="H547" s="17"/>
      <c r="I547" s="17"/>
      <c r="J547" s="35">
        <f t="shared" si="17"/>
        <v>0</v>
      </c>
      <c r="K547" s="20"/>
      <c r="L547" s="7"/>
    </row>
    <row r="548" spans="1:12" s="9" customFormat="1" ht="18.75" x14ac:dyDescent="0.3">
      <c r="A548" s="19"/>
      <c r="B548" s="17"/>
      <c r="C548" s="17"/>
      <c r="D548" s="17" t="e">
        <f t="shared" si="16"/>
        <v>#REF!</v>
      </c>
      <c r="E548" s="18"/>
      <c r="F548" s="7"/>
      <c r="G548" s="19"/>
      <c r="H548" s="17"/>
      <c r="I548" s="17"/>
      <c r="J548" s="35">
        <f t="shared" si="17"/>
        <v>0</v>
      </c>
      <c r="K548" s="20"/>
      <c r="L548" s="7"/>
    </row>
    <row r="549" spans="1:12" s="9" customFormat="1" ht="18.75" x14ac:dyDescent="0.3">
      <c r="A549" s="19"/>
      <c r="B549" s="17"/>
      <c r="C549" s="17"/>
      <c r="D549" s="17" t="e">
        <f t="shared" si="16"/>
        <v>#REF!</v>
      </c>
      <c r="E549" s="18"/>
      <c r="F549" s="7"/>
      <c r="G549" s="19"/>
      <c r="H549" s="17"/>
      <c r="I549" s="17"/>
      <c r="J549" s="35">
        <f t="shared" si="17"/>
        <v>0</v>
      </c>
      <c r="K549" s="20"/>
      <c r="L549" s="7"/>
    </row>
    <row r="550" spans="1:12" s="9" customFormat="1" ht="18.75" x14ac:dyDescent="0.3">
      <c r="A550" s="19"/>
      <c r="B550" s="17"/>
      <c r="C550" s="17"/>
      <c r="D550" s="17" t="e">
        <f t="shared" si="16"/>
        <v>#REF!</v>
      </c>
      <c r="E550" s="18"/>
      <c r="F550" s="7"/>
      <c r="G550" s="19"/>
      <c r="H550" s="17"/>
      <c r="I550" s="17"/>
      <c r="J550" s="35">
        <f t="shared" si="17"/>
        <v>0</v>
      </c>
      <c r="K550" s="20"/>
      <c r="L550" s="7"/>
    </row>
    <row r="551" spans="1:12" s="9" customFormat="1" ht="18.75" x14ac:dyDescent="0.3">
      <c r="A551" s="19"/>
      <c r="B551" s="17"/>
      <c r="C551" s="17"/>
      <c r="D551" s="17" t="e">
        <f t="shared" si="16"/>
        <v>#REF!</v>
      </c>
      <c r="E551" s="18"/>
      <c r="F551" s="7"/>
      <c r="G551" s="19"/>
      <c r="H551" s="17"/>
      <c r="I551" s="17"/>
      <c r="J551" s="35">
        <f t="shared" si="17"/>
        <v>0</v>
      </c>
      <c r="K551" s="20"/>
      <c r="L551" s="7"/>
    </row>
    <row r="552" spans="1:12" s="9" customFormat="1" ht="18.75" x14ac:dyDescent="0.3">
      <c r="A552" s="19"/>
      <c r="B552" s="17"/>
      <c r="C552" s="17"/>
      <c r="D552" s="17" t="e">
        <f t="shared" si="16"/>
        <v>#REF!</v>
      </c>
      <c r="E552" s="18"/>
      <c r="F552" s="7"/>
      <c r="G552" s="19"/>
      <c r="H552" s="17"/>
      <c r="I552" s="17"/>
      <c r="J552" s="35">
        <f t="shared" si="17"/>
        <v>0</v>
      </c>
      <c r="K552" s="20"/>
      <c r="L552" s="7"/>
    </row>
    <row r="553" spans="1:12" s="9" customFormat="1" ht="18.75" x14ac:dyDescent="0.3">
      <c r="A553" s="19"/>
      <c r="B553" s="17"/>
      <c r="C553" s="17"/>
      <c r="D553" s="17" t="e">
        <f t="shared" si="16"/>
        <v>#REF!</v>
      </c>
      <c r="E553" s="18"/>
      <c r="F553" s="7"/>
      <c r="G553" s="19"/>
      <c r="H553" s="17"/>
      <c r="I553" s="17"/>
      <c r="J553" s="35">
        <f t="shared" si="17"/>
        <v>0</v>
      </c>
      <c r="K553" s="20"/>
      <c r="L553" s="7"/>
    </row>
    <row r="554" spans="1:12" s="9" customFormat="1" ht="18.75" x14ac:dyDescent="0.3">
      <c r="A554" s="19"/>
      <c r="B554" s="17"/>
      <c r="C554" s="17"/>
      <c r="D554" s="17" t="e">
        <f t="shared" si="16"/>
        <v>#REF!</v>
      </c>
      <c r="E554" s="18"/>
      <c r="F554" s="7"/>
      <c r="G554" s="19"/>
      <c r="H554" s="17"/>
      <c r="I554" s="17"/>
      <c r="J554" s="35">
        <f t="shared" si="17"/>
        <v>0</v>
      </c>
      <c r="K554" s="20"/>
      <c r="L554" s="7"/>
    </row>
    <row r="555" spans="1:12" s="9" customFormat="1" ht="18.75" x14ac:dyDescent="0.3">
      <c r="A555" s="19"/>
      <c r="B555" s="17"/>
      <c r="C555" s="17"/>
      <c r="D555" s="17" t="e">
        <f t="shared" si="16"/>
        <v>#REF!</v>
      </c>
      <c r="E555" s="18"/>
      <c r="F555" s="7"/>
      <c r="G555" s="19"/>
      <c r="H555" s="17"/>
      <c r="I555" s="17"/>
      <c r="J555" s="35">
        <f t="shared" si="17"/>
        <v>0</v>
      </c>
      <c r="K555" s="20"/>
      <c r="L555" s="7"/>
    </row>
    <row r="556" spans="1:12" s="9" customFormat="1" ht="18.75" x14ac:dyDescent="0.3">
      <c r="A556" s="19"/>
      <c r="B556" s="17"/>
      <c r="C556" s="17"/>
      <c r="D556" s="17" t="e">
        <f t="shared" si="16"/>
        <v>#REF!</v>
      </c>
      <c r="E556" s="18"/>
      <c r="F556" s="7"/>
      <c r="G556" s="19"/>
      <c r="H556" s="17"/>
      <c r="I556" s="17"/>
      <c r="J556" s="35">
        <f t="shared" si="17"/>
        <v>0</v>
      </c>
      <c r="K556" s="20"/>
      <c r="L556" s="7"/>
    </row>
    <row r="557" spans="1:12" s="9" customFormat="1" ht="18.75" x14ac:dyDescent="0.3">
      <c r="A557" s="19"/>
      <c r="B557" s="17"/>
      <c r="C557" s="17"/>
      <c r="D557" s="17" t="e">
        <f t="shared" si="16"/>
        <v>#REF!</v>
      </c>
      <c r="E557" s="18"/>
      <c r="F557" s="7"/>
      <c r="G557" s="19"/>
      <c r="H557" s="17"/>
      <c r="I557" s="17"/>
      <c r="J557" s="35">
        <f t="shared" si="17"/>
        <v>0</v>
      </c>
      <c r="K557" s="20"/>
      <c r="L557" s="7"/>
    </row>
    <row r="558" spans="1:12" s="9" customFormat="1" ht="18.75" x14ac:dyDescent="0.3">
      <c r="A558" s="19"/>
      <c r="B558" s="17"/>
      <c r="C558" s="17"/>
      <c r="D558" s="17" t="e">
        <f t="shared" si="16"/>
        <v>#REF!</v>
      </c>
      <c r="E558" s="18"/>
      <c r="F558" s="7"/>
      <c r="G558" s="19"/>
      <c r="H558" s="17"/>
      <c r="I558" s="17"/>
      <c r="J558" s="35">
        <f t="shared" si="17"/>
        <v>0</v>
      </c>
      <c r="K558" s="20"/>
      <c r="L558" s="7"/>
    </row>
    <row r="559" spans="1:12" s="9" customFormat="1" ht="18.75" x14ac:dyDescent="0.3">
      <c r="A559" s="19"/>
      <c r="B559" s="17"/>
      <c r="C559" s="17"/>
      <c r="D559" s="17" t="e">
        <f t="shared" si="16"/>
        <v>#REF!</v>
      </c>
      <c r="E559" s="18"/>
      <c r="F559" s="7"/>
      <c r="G559" s="19"/>
      <c r="H559" s="17"/>
      <c r="I559" s="17"/>
      <c r="J559" s="35">
        <f t="shared" si="17"/>
        <v>0</v>
      </c>
      <c r="K559" s="20"/>
      <c r="L559" s="7"/>
    </row>
    <row r="560" spans="1:12" s="9" customFormat="1" ht="18.75" x14ac:dyDescent="0.3">
      <c r="A560" s="19"/>
      <c r="B560" s="17"/>
      <c r="C560" s="17"/>
      <c r="D560" s="17" t="e">
        <f t="shared" si="16"/>
        <v>#REF!</v>
      </c>
      <c r="E560" s="18"/>
      <c r="F560" s="7"/>
      <c r="G560" s="19"/>
      <c r="H560" s="17"/>
      <c r="I560" s="17"/>
      <c r="J560" s="35">
        <f t="shared" si="17"/>
        <v>0</v>
      </c>
      <c r="K560" s="20"/>
      <c r="L560" s="7"/>
    </row>
    <row r="561" spans="1:12" s="9" customFormat="1" ht="18.75" x14ac:dyDescent="0.3">
      <c r="A561" s="19"/>
      <c r="B561" s="17"/>
      <c r="C561" s="17"/>
      <c r="D561" s="17" t="e">
        <f t="shared" si="16"/>
        <v>#REF!</v>
      </c>
      <c r="E561" s="18"/>
      <c r="F561" s="7"/>
      <c r="G561" s="19"/>
      <c r="H561" s="17"/>
      <c r="I561" s="17"/>
      <c r="J561" s="35">
        <f t="shared" si="17"/>
        <v>0</v>
      </c>
      <c r="K561" s="20"/>
      <c r="L561" s="7"/>
    </row>
    <row r="562" spans="1:12" s="9" customFormat="1" ht="18.75" x14ac:dyDescent="0.3">
      <c r="A562" s="19"/>
      <c r="B562" s="17"/>
      <c r="C562" s="17"/>
      <c r="D562" s="17" t="e">
        <f t="shared" si="16"/>
        <v>#REF!</v>
      </c>
      <c r="E562" s="18"/>
      <c r="F562" s="7"/>
      <c r="G562" s="19"/>
      <c r="H562" s="17"/>
      <c r="I562" s="17"/>
      <c r="J562" s="35">
        <f t="shared" si="17"/>
        <v>0</v>
      </c>
      <c r="K562" s="20"/>
      <c r="L562" s="7"/>
    </row>
    <row r="563" spans="1:12" s="9" customFormat="1" ht="18.75" x14ac:dyDescent="0.3">
      <c r="A563" s="19"/>
      <c r="B563" s="17"/>
      <c r="C563" s="17"/>
      <c r="D563" s="17" t="e">
        <f t="shared" si="16"/>
        <v>#REF!</v>
      </c>
      <c r="E563" s="18"/>
      <c r="F563" s="7"/>
      <c r="G563" s="19"/>
      <c r="H563" s="17"/>
      <c r="I563" s="17"/>
      <c r="J563" s="35">
        <f t="shared" si="17"/>
        <v>0</v>
      </c>
      <c r="K563" s="20"/>
      <c r="L563" s="7"/>
    </row>
    <row r="564" spans="1:12" s="9" customFormat="1" ht="18.75" x14ac:dyDescent="0.3">
      <c r="A564" s="19"/>
      <c r="B564" s="17"/>
      <c r="C564" s="17"/>
      <c r="D564" s="17" t="e">
        <f t="shared" si="16"/>
        <v>#REF!</v>
      </c>
      <c r="E564" s="18"/>
      <c r="F564" s="7"/>
      <c r="G564" s="19"/>
      <c r="H564" s="17"/>
      <c r="I564" s="17"/>
      <c r="J564" s="35">
        <f t="shared" si="17"/>
        <v>0</v>
      </c>
      <c r="K564" s="20"/>
      <c r="L564" s="7"/>
    </row>
    <row r="565" spans="1:12" s="9" customFormat="1" ht="18.75" x14ac:dyDescent="0.3">
      <c r="A565" s="19"/>
      <c r="B565" s="17"/>
      <c r="C565" s="17"/>
      <c r="D565" s="17" t="e">
        <f t="shared" si="16"/>
        <v>#REF!</v>
      </c>
      <c r="E565" s="18"/>
      <c r="F565" s="7"/>
      <c r="G565" s="19"/>
      <c r="H565" s="17"/>
      <c r="I565" s="17"/>
      <c r="J565" s="35">
        <f t="shared" si="17"/>
        <v>0</v>
      </c>
      <c r="K565" s="20"/>
      <c r="L565" s="7"/>
    </row>
    <row r="566" spans="1:12" s="9" customFormat="1" ht="18.75" x14ac:dyDescent="0.3">
      <c r="A566" s="19"/>
      <c r="B566" s="17"/>
      <c r="C566" s="17"/>
      <c r="D566" s="17" t="e">
        <f t="shared" si="16"/>
        <v>#REF!</v>
      </c>
      <c r="E566" s="18"/>
      <c r="F566" s="7"/>
      <c r="G566" s="19"/>
      <c r="H566" s="17"/>
      <c r="I566" s="17"/>
      <c r="J566" s="35">
        <f t="shared" si="17"/>
        <v>0</v>
      </c>
      <c r="K566" s="20"/>
      <c r="L566" s="7"/>
    </row>
    <row r="567" spans="1:12" s="9" customFormat="1" ht="18.75" x14ac:dyDescent="0.3">
      <c r="A567" s="19"/>
      <c r="B567" s="17"/>
      <c r="C567" s="17"/>
      <c r="D567" s="17" t="e">
        <f t="shared" si="16"/>
        <v>#REF!</v>
      </c>
      <c r="E567" s="18"/>
      <c r="F567" s="7"/>
      <c r="G567" s="19"/>
      <c r="H567" s="17"/>
      <c r="I567" s="17"/>
      <c r="J567" s="35">
        <f t="shared" si="17"/>
        <v>0</v>
      </c>
      <c r="K567" s="20"/>
      <c r="L567" s="7"/>
    </row>
    <row r="568" spans="1:12" s="9" customFormat="1" ht="18.75" x14ac:dyDescent="0.3">
      <c r="A568" s="19"/>
      <c r="B568" s="17"/>
      <c r="C568" s="17"/>
      <c r="D568" s="17" t="e">
        <f t="shared" si="16"/>
        <v>#REF!</v>
      </c>
      <c r="E568" s="18"/>
      <c r="F568" s="7"/>
      <c r="G568" s="19"/>
      <c r="H568" s="17"/>
      <c r="I568" s="17"/>
      <c r="J568" s="35">
        <f t="shared" si="17"/>
        <v>0</v>
      </c>
      <c r="K568" s="20"/>
      <c r="L568" s="7"/>
    </row>
    <row r="569" spans="1:12" s="9" customFormat="1" ht="18.75" x14ac:dyDescent="0.3">
      <c r="A569" s="19"/>
      <c r="B569" s="17"/>
      <c r="C569" s="17"/>
      <c r="D569" s="17" t="e">
        <f t="shared" si="16"/>
        <v>#REF!</v>
      </c>
      <c r="E569" s="18"/>
      <c r="F569" s="7"/>
      <c r="G569" s="19"/>
      <c r="H569" s="17"/>
      <c r="I569" s="17"/>
      <c r="J569" s="35">
        <f t="shared" si="17"/>
        <v>0</v>
      </c>
      <c r="K569" s="20"/>
      <c r="L569" s="7"/>
    </row>
    <row r="570" spans="1:12" s="9" customFormat="1" ht="18.75" x14ac:dyDescent="0.3">
      <c r="A570" s="19"/>
      <c r="B570" s="17"/>
      <c r="C570" s="17"/>
      <c r="D570" s="17" t="e">
        <f t="shared" si="16"/>
        <v>#REF!</v>
      </c>
      <c r="E570" s="18"/>
      <c r="F570" s="7"/>
      <c r="G570" s="19"/>
      <c r="H570" s="17"/>
      <c r="I570" s="17"/>
      <c r="J570" s="35">
        <f t="shared" si="17"/>
        <v>0</v>
      </c>
      <c r="K570" s="20"/>
      <c r="L570" s="7"/>
    </row>
    <row r="571" spans="1:12" s="9" customFormat="1" ht="18.75" x14ac:dyDescent="0.3">
      <c r="A571" s="19"/>
      <c r="B571" s="17"/>
      <c r="C571" s="17"/>
      <c r="D571" s="17" t="e">
        <f t="shared" si="16"/>
        <v>#REF!</v>
      </c>
      <c r="E571" s="18"/>
      <c r="F571" s="7"/>
      <c r="G571" s="19"/>
      <c r="H571" s="17"/>
      <c r="I571" s="17"/>
      <c r="J571" s="35">
        <f t="shared" si="17"/>
        <v>0</v>
      </c>
      <c r="K571" s="20"/>
      <c r="L571" s="7"/>
    </row>
    <row r="572" spans="1:12" s="9" customFormat="1" ht="18.75" x14ac:dyDescent="0.3">
      <c r="A572" s="19"/>
      <c r="B572" s="17"/>
      <c r="C572" s="17"/>
      <c r="D572" s="17" t="e">
        <f t="shared" si="16"/>
        <v>#REF!</v>
      </c>
      <c r="E572" s="18"/>
      <c r="F572" s="7"/>
      <c r="G572" s="19"/>
      <c r="H572" s="17"/>
      <c r="I572" s="17"/>
      <c r="J572" s="35">
        <f t="shared" si="17"/>
        <v>0</v>
      </c>
      <c r="K572" s="20"/>
      <c r="L572" s="7"/>
    </row>
    <row r="573" spans="1:12" s="9" customFormat="1" ht="18.75" x14ac:dyDescent="0.3">
      <c r="A573" s="19"/>
      <c r="B573" s="17"/>
      <c r="C573" s="17"/>
      <c r="D573" s="17" t="e">
        <f t="shared" si="16"/>
        <v>#REF!</v>
      </c>
      <c r="E573" s="18"/>
      <c r="F573" s="7"/>
      <c r="G573" s="19"/>
      <c r="H573" s="17"/>
      <c r="I573" s="17"/>
      <c r="J573" s="35">
        <f t="shared" si="17"/>
        <v>0</v>
      </c>
      <c r="K573" s="20"/>
      <c r="L573" s="7"/>
    </row>
    <row r="574" spans="1:12" s="9" customFormat="1" ht="18.75" x14ac:dyDescent="0.3">
      <c r="A574" s="19"/>
      <c r="B574" s="17"/>
      <c r="C574" s="17"/>
      <c r="D574" s="17" t="e">
        <f t="shared" si="16"/>
        <v>#REF!</v>
      </c>
      <c r="E574" s="18"/>
      <c r="F574" s="7"/>
      <c r="G574" s="19"/>
      <c r="H574" s="116"/>
      <c r="I574" s="116"/>
      <c r="J574" s="35">
        <f t="shared" si="17"/>
        <v>0</v>
      </c>
      <c r="K574" s="21"/>
      <c r="L574" s="7"/>
    </row>
    <row r="575" spans="1:12" s="9" customFormat="1" ht="18.75" x14ac:dyDescent="0.3">
      <c r="A575" s="19"/>
      <c r="B575" s="17"/>
      <c r="C575" s="17"/>
      <c r="D575" s="17" t="e">
        <f t="shared" si="16"/>
        <v>#REF!</v>
      </c>
      <c r="E575" s="18"/>
      <c r="F575" s="7"/>
      <c r="G575" s="22"/>
      <c r="H575" s="116"/>
      <c r="I575" s="116"/>
      <c r="J575" s="35">
        <f t="shared" si="17"/>
        <v>0</v>
      </c>
      <c r="K575" s="21"/>
      <c r="L575" s="7"/>
    </row>
    <row r="576" spans="1:12" s="9" customFormat="1" ht="18.75" x14ac:dyDescent="0.3">
      <c r="A576" s="19"/>
      <c r="B576" s="17"/>
      <c r="C576" s="17"/>
      <c r="D576" s="17" t="e">
        <f t="shared" si="16"/>
        <v>#REF!</v>
      </c>
      <c r="E576" s="18"/>
      <c r="F576" s="7"/>
      <c r="G576" s="22"/>
      <c r="H576" s="116"/>
      <c r="I576" s="116"/>
      <c r="J576" s="35">
        <f t="shared" si="17"/>
        <v>0</v>
      </c>
      <c r="K576" s="21"/>
      <c r="L576" s="7"/>
    </row>
    <row r="577" spans="1:12" s="9" customFormat="1" ht="18.75" x14ac:dyDescent="0.3">
      <c r="A577" s="19"/>
      <c r="B577" s="17"/>
      <c r="C577" s="17"/>
      <c r="D577" s="17" t="e">
        <f t="shared" si="16"/>
        <v>#REF!</v>
      </c>
      <c r="E577" s="18"/>
      <c r="F577" s="7"/>
      <c r="G577" s="22"/>
      <c r="H577" s="116"/>
      <c r="I577" s="116"/>
      <c r="J577" s="35">
        <f t="shared" si="17"/>
        <v>0</v>
      </c>
      <c r="K577" s="21"/>
      <c r="L577" s="7"/>
    </row>
    <row r="578" spans="1:12" s="9" customFormat="1" ht="18.75" x14ac:dyDescent="0.3">
      <c r="A578" s="19"/>
      <c r="B578" s="17"/>
      <c r="C578" s="17"/>
      <c r="D578" s="17" t="e">
        <f t="shared" si="16"/>
        <v>#REF!</v>
      </c>
      <c r="E578" s="18"/>
      <c r="F578" s="7"/>
      <c r="G578" s="22"/>
      <c r="H578" s="116"/>
      <c r="I578" s="116"/>
      <c r="J578" s="35">
        <f t="shared" si="17"/>
        <v>0</v>
      </c>
      <c r="K578" s="21"/>
      <c r="L578" s="7"/>
    </row>
    <row r="579" spans="1:12" s="9" customFormat="1" ht="18.75" x14ac:dyDescent="0.3">
      <c r="A579" s="19"/>
      <c r="B579" s="17"/>
      <c r="C579" s="17"/>
      <c r="D579" s="17" t="e">
        <f t="shared" si="16"/>
        <v>#REF!</v>
      </c>
      <c r="E579" s="18"/>
      <c r="F579" s="7"/>
      <c r="G579" s="22"/>
      <c r="H579" s="116"/>
      <c r="I579" s="116"/>
      <c r="J579" s="35">
        <f t="shared" si="17"/>
        <v>0</v>
      </c>
      <c r="K579" s="21"/>
      <c r="L579" s="7"/>
    </row>
    <row r="580" spans="1:12" s="9" customFormat="1" ht="19.5" thickBot="1" x14ac:dyDescent="0.35">
      <c r="A580" s="19"/>
      <c r="B580" s="17"/>
      <c r="C580" s="17"/>
      <c r="D580" s="17" t="e">
        <f t="shared" si="16"/>
        <v>#REF!</v>
      </c>
      <c r="E580" s="18"/>
      <c r="F580" s="7"/>
      <c r="G580" s="22"/>
      <c r="H580" s="116"/>
      <c r="I580" s="116"/>
      <c r="J580" s="35">
        <f t="shared" si="17"/>
        <v>0</v>
      </c>
      <c r="K580" s="21"/>
      <c r="L580" s="7"/>
    </row>
    <row r="581" spans="1:12" s="9" customFormat="1" ht="20.25" thickTop="1" thickBot="1" x14ac:dyDescent="0.35">
      <c r="A581" s="19"/>
      <c r="B581" s="17"/>
      <c r="C581" s="17"/>
      <c r="D581" s="17" t="e">
        <f t="shared" si="16"/>
        <v>#REF!</v>
      </c>
      <c r="E581" s="18"/>
      <c r="F581" s="7"/>
      <c r="G581" s="23" t="s">
        <v>9</v>
      </c>
      <c r="H581" s="117">
        <f>SUM(H6:H580)</f>
        <v>0</v>
      </c>
      <c r="I581" s="117">
        <f>SUM(I6:I580)</f>
        <v>0</v>
      </c>
      <c r="J581" s="37">
        <f>H581-I581</f>
        <v>0</v>
      </c>
      <c r="K581" s="24"/>
      <c r="L581" s="7"/>
    </row>
    <row r="582" spans="1:12" s="9" customFormat="1" ht="19.5" thickBot="1" x14ac:dyDescent="0.35">
      <c r="A582" s="19"/>
      <c r="B582" s="17"/>
      <c r="C582" s="17"/>
      <c r="D582" s="17" t="e">
        <f t="shared" si="16"/>
        <v>#REF!</v>
      </c>
      <c r="E582" s="18"/>
      <c r="F582" s="7"/>
      <c r="G582" s="25" t="s">
        <v>7</v>
      </c>
      <c r="H582" s="118">
        <f>H581-I581</f>
        <v>0</v>
      </c>
      <c r="I582" s="213"/>
      <c r="J582" s="214"/>
      <c r="K582" s="215"/>
      <c r="L582" s="7"/>
    </row>
    <row r="583" spans="1:12" s="9" customFormat="1" ht="18.75" x14ac:dyDescent="0.3">
      <c r="A583" s="19"/>
      <c r="B583" s="17"/>
      <c r="C583" s="17"/>
      <c r="D583" s="17" t="e">
        <f t="shared" ref="D583:D646" si="18">D582+B583-C583</f>
        <v>#REF!</v>
      </c>
      <c r="E583" s="18"/>
      <c r="F583" s="7"/>
      <c r="G583" s="7"/>
      <c r="H583" s="119"/>
      <c r="I583" s="119"/>
      <c r="J583" s="27"/>
      <c r="K583" s="28"/>
      <c r="L583" s="7"/>
    </row>
    <row r="584" spans="1:12" s="9" customFormat="1" ht="18.75" x14ac:dyDescent="0.3">
      <c r="A584" s="19"/>
      <c r="B584" s="17"/>
      <c r="C584" s="17"/>
      <c r="D584" s="17" t="e">
        <f t="shared" si="18"/>
        <v>#REF!</v>
      </c>
      <c r="E584" s="18"/>
      <c r="F584" s="7"/>
      <c r="G584" s="7"/>
      <c r="H584" s="120"/>
      <c r="I584" s="120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 t="e">
        <f t="shared" si="18"/>
        <v>#REF!</v>
      </c>
      <c r="E585" s="18"/>
      <c r="F585" s="7"/>
      <c r="G585" s="7"/>
      <c r="H585" s="120"/>
      <c r="I585" s="120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 t="e">
        <f t="shared" si="18"/>
        <v>#REF!</v>
      </c>
      <c r="E586" s="18"/>
      <c r="F586" s="7"/>
      <c r="G586" s="7"/>
      <c r="H586" s="120"/>
      <c r="I586" s="120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 t="e">
        <f t="shared" si="18"/>
        <v>#REF!</v>
      </c>
      <c r="E587" s="18"/>
      <c r="F587" s="7"/>
      <c r="G587" s="7"/>
      <c r="H587" s="120"/>
      <c r="I587" s="120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 t="e">
        <f t="shared" si="18"/>
        <v>#REF!</v>
      </c>
      <c r="E588" s="18"/>
      <c r="F588" s="7"/>
      <c r="G588" s="7"/>
      <c r="H588" s="120"/>
      <c r="I588" s="120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 t="e">
        <f t="shared" si="18"/>
        <v>#REF!</v>
      </c>
      <c r="E589" s="18"/>
      <c r="F589" s="7"/>
      <c r="G589" s="7"/>
      <c r="H589" s="120"/>
      <c r="I589" s="120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 t="e">
        <f t="shared" si="18"/>
        <v>#REF!</v>
      </c>
      <c r="E590" s="18"/>
      <c r="F590" s="7"/>
      <c r="G590" s="7"/>
      <c r="H590" s="120"/>
      <c r="I590" s="120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 t="e">
        <f t="shared" si="18"/>
        <v>#REF!</v>
      </c>
      <c r="E591" s="18"/>
      <c r="F591" s="7"/>
      <c r="G591" s="7"/>
      <c r="H591" s="120"/>
      <c r="I591" s="120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 t="e">
        <f t="shared" si="18"/>
        <v>#REF!</v>
      </c>
      <c r="E592" s="18"/>
      <c r="F592" s="7"/>
      <c r="G592" s="7"/>
      <c r="H592" s="120"/>
      <c r="I592" s="120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 t="e">
        <f t="shared" si="18"/>
        <v>#REF!</v>
      </c>
      <c r="E593" s="18"/>
      <c r="F593" s="7"/>
      <c r="G593" s="7"/>
      <c r="H593" s="120"/>
      <c r="I593" s="120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 t="e">
        <f t="shared" si="18"/>
        <v>#REF!</v>
      </c>
      <c r="E594" s="18"/>
      <c r="F594" s="7"/>
      <c r="G594" s="7"/>
      <c r="H594" s="120"/>
      <c r="I594" s="120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 t="e">
        <f t="shared" si="18"/>
        <v>#REF!</v>
      </c>
      <c r="E595" s="18"/>
      <c r="F595" s="7"/>
      <c r="G595" s="7"/>
      <c r="H595" s="120"/>
      <c r="I595" s="120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 t="e">
        <f t="shared" si="18"/>
        <v>#REF!</v>
      </c>
      <c r="E596" s="18"/>
      <c r="F596" s="7"/>
      <c r="G596" s="7"/>
      <c r="H596" s="120"/>
      <c r="I596" s="120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 t="e">
        <f t="shared" si="18"/>
        <v>#REF!</v>
      </c>
      <c r="E597" s="18"/>
      <c r="F597" s="7"/>
      <c r="G597" s="7"/>
      <c r="H597" s="120"/>
      <c r="I597" s="120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 t="e">
        <f t="shared" si="18"/>
        <v>#REF!</v>
      </c>
      <c r="E598" s="18"/>
      <c r="F598" s="7"/>
      <c r="G598" s="7"/>
      <c r="H598" s="120"/>
      <c r="I598" s="120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 t="e">
        <f t="shared" si="18"/>
        <v>#REF!</v>
      </c>
      <c r="E599" s="18"/>
      <c r="F599" s="7"/>
      <c r="G599" s="7"/>
      <c r="H599" s="120"/>
      <c r="I599" s="120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 t="e">
        <f t="shared" si="18"/>
        <v>#REF!</v>
      </c>
      <c r="E600" s="18"/>
      <c r="F600" s="7"/>
      <c r="G600" s="7"/>
      <c r="H600" s="120"/>
      <c r="I600" s="120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 t="e">
        <f t="shared" si="18"/>
        <v>#REF!</v>
      </c>
      <c r="E601" s="18"/>
      <c r="F601" s="7"/>
      <c r="G601" s="7"/>
      <c r="H601" s="120"/>
      <c r="I601" s="120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 t="e">
        <f t="shared" si="18"/>
        <v>#REF!</v>
      </c>
      <c r="E602" s="18"/>
      <c r="F602" s="7"/>
      <c r="G602" s="7"/>
      <c r="H602" s="120"/>
      <c r="I602" s="120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 t="e">
        <f t="shared" si="18"/>
        <v>#REF!</v>
      </c>
      <c r="E603" s="18"/>
      <c r="F603" s="7"/>
      <c r="G603" s="7"/>
      <c r="H603" s="120"/>
      <c r="I603" s="120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 t="e">
        <f t="shared" si="18"/>
        <v>#REF!</v>
      </c>
      <c r="E604" s="18"/>
      <c r="F604" s="7"/>
      <c r="G604" s="7"/>
      <c r="H604" s="120"/>
      <c r="I604" s="120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 t="e">
        <f t="shared" si="18"/>
        <v>#REF!</v>
      </c>
      <c r="E605" s="18"/>
      <c r="F605" s="7"/>
      <c r="G605" s="7"/>
      <c r="H605" s="120"/>
      <c r="I605" s="120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 t="e">
        <f t="shared" si="18"/>
        <v>#REF!</v>
      </c>
      <c r="E606" s="18"/>
      <c r="F606" s="7"/>
      <c r="G606" s="7"/>
      <c r="H606" s="120"/>
      <c r="I606" s="120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 t="e">
        <f t="shared" si="18"/>
        <v>#REF!</v>
      </c>
      <c r="E607" s="18"/>
      <c r="F607" s="7"/>
      <c r="G607" s="7"/>
      <c r="H607" s="120"/>
      <c r="I607" s="120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 t="e">
        <f t="shared" si="18"/>
        <v>#REF!</v>
      </c>
      <c r="E608" s="18"/>
      <c r="F608" s="7"/>
      <c r="G608" s="7"/>
      <c r="H608" s="120"/>
      <c r="I608" s="120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 t="e">
        <f t="shared" si="18"/>
        <v>#REF!</v>
      </c>
      <c r="E609" s="18"/>
      <c r="F609" s="7"/>
      <c r="G609" s="7"/>
      <c r="H609" s="120"/>
      <c r="I609" s="120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 t="e">
        <f t="shared" si="18"/>
        <v>#REF!</v>
      </c>
      <c r="E610" s="18"/>
      <c r="F610" s="7"/>
      <c r="G610" s="7"/>
      <c r="H610" s="120"/>
      <c r="I610" s="120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 t="e">
        <f t="shared" si="18"/>
        <v>#REF!</v>
      </c>
      <c r="E611" s="18"/>
      <c r="F611" s="7"/>
      <c r="G611" s="7"/>
      <c r="H611" s="120"/>
      <c r="I611" s="120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 t="e">
        <f t="shared" si="18"/>
        <v>#REF!</v>
      </c>
      <c r="E612" s="18"/>
      <c r="F612" s="7"/>
      <c r="G612" s="7"/>
      <c r="H612" s="120"/>
      <c r="I612" s="120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 t="e">
        <f t="shared" si="18"/>
        <v>#REF!</v>
      </c>
      <c r="E613" s="18"/>
      <c r="F613" s="7"/>
      <c r="G613" s="7"/>
      <c r="H613" s="120"/>
      <c r="I613" s="120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 t="e">
        <f t="shared" si="18"/>
        <v>#REF!</v>
      </c>
      <c r="E614" s="18"/>
      <c r="F614" s="7"/>
      <c r="G614" s="7"/>
      <c r="H614" s="120"/>
      <c r="I614" s="120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 t="e">
        <f t="shared" si="18"/>
        <v>#REF!</v>
      </c>
      <c r="E615" s="18"/>
      <c r="F615" s="7"/>
      <c r="G615" s="7"/>
      <c r="H615" s="120"/>
      <c r="I615" s="120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 t="e">
        <f t="shared" si="18"/>
        <v>#REF!</v>
      </c>
      <c r="E616" s="18"/>
      <c r="F616" s="7"/>
      <c r="G616" s="7"/>
      <c r="H616" s="120"/>
      <c r="I616" s="120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 t="e">
        <f t="shared" si="18"/>
        <v>#REF!</v>
      </c>
      <c r="E617" s="18"/>
      <c r="F617" s="7"/>
      <c r="G617" s="7"/>
      <c r="H617" s="120"/>
      <c r="I617" s="120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 t="e">
        <f t="shared" si="18"/>
        <v>#REF!</v>
      </c>
      <c r="E618" s="18"/>
      <c r="F618" s="7"/>
      <c r="G618" s="7"/>
      <c r="H618" s="120"/>
      <c r="I618" s="120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 t="e">
        <f t="shared" si="18"/>
        <v>#REF!</v>
      </c>
      <c r="E619" s="18"/>
      <c r="F619" s="7"/>
      <c r="G619" s="7"/>
      <c r="H619" s="120"/>
      <c r="I619" s="120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 t="e">
        <f t="shared" si="18"/>
        <v>#REF!</v>
      </c>
      <c r="E620" s="18"/>
      <c r="F620" s="7"/>
      <c r="G620" s="7"/>
      <c r="H620" s="120"/>
      <c r="I620" s="120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 t="e">
        <f t="shared" si="18"/>
        <v>#REF!</v>
      </c>
      <c r="E621" s="18"/>
      <c r="F621" s="7"/>
      <c r="G621" s="7"/>
      <c r="H621" s="120"/>
      <c r="I621" s="120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 t="e">
        <f t="shared" si="18"/>
        <v>#REF!</v>
      </c>
      <c r="E622" s="18"/>
      <c r="F622" s="7"/>
      <c r="G622" s="7"/>
      <c r="H622" s="120"/>
      <c r="I622" s="120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 t="e">
        <f t="shared" si="18"/>
        <v>#REF!</v>
      </c>
      <c r="E623" s="18"/>
      <c r="F623" s="7"/>
      <c r="G623" s="7"/>
      <c r="H623" s="120"/>
      <c r="I623" s="120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 t="e">
        <f t="shared" si="18"/>
        <v>#REF!</v>
      </c>
      <c r="E624" s="18"/>
      <c r="F624" s="7"/>
      <c r="G624" s="7"/>
      <c r="H624" s="120"/>
      <c r="I624" s="120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 t="e">
        <f t="shared" si="18"/>
        <v>#REF!</v>
      </c>
      <c r="E625" s="18"/>
      <c r="F625" s="7"/>
      <c r="G625" s="7"/>
      <c r="H625" s="120"/>
      <c r="I625" s="120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 t="e">
        <f t="shared" si="18"/>
        <v>#REF!</v>
      </c>
      <c r="E626" s="18"/>
      <c r="F626" s="7"/>
      <c r="G626" s="7"/>
      <c r="H626" s="120"/>
      <c r="I626" s="120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 t="e">
        <f t="shared" si="18"/>
        <v>#REF!</v>
      </c>
      <c r="E627" s="18"/>
      <c r="F627" s="7"/>
      <c r="G627" s="7"/>
      <c r="H627" s="120"/>
      <c r="I627" s="120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 t="e">
        <f t="shared" si="18"/>
        <v>#REF!</v>
      </c>
      <c r="E628" s="18"/>
      <c r="F628" s="7"/>
      <c r="G628" s="7"/>
      <c r="H628" s="120"/>
      <c r="I628" s="120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 t="e">
        <f t="shared" si="18"/>
        <v>#REF!</v>
      </c>
      <c r="E629" s="18"/>
      <c r="F629" s="7"/>
      <c r="G629" s="7"/>
      <c r="H629" s="120"/>
      <c r="I629" s="120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 t="e">
        <f t="shared" si="18"/>
        <v>#REF!</v>
      </c>
      <c r="E630" s="18"/>
      <c r="F630" s="7"/>
      <c r="G630" s="7"/>
      <c r="H630" s="120"/>
      <c r="I630" s="120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 t="e">
        <f t="shared" si="18"/>
        <v>#REF!</v>
      </c>
      <c r="E631" s="18"/>
      <c r="F631" s="7"/>
      <c r="G631" s="7"/>
      <c r="H631" s="120"/>
      <c r="I631" s="120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 t="e">
        <f t="shared" si="18"/>
        <v>#REF!</v>
      </c>
      <c r="E632" s="18"/>
      <c r="F632" s="7"/>
      <c r="G632" s="7"/>
      <c r="H632" s="120"/>
      <c r="I632" s="120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 t="e">
        <f t="shared" si="18"/>
        <v>#REF!</v>
      </c>
      <c r="E633" s="18"/>
      <c r="F633" s="7"/>
      <c r="G633" s="7"/>
      <c r="H633" s="120"/>
      <c r="I633" s="120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 t="e">
        <f t="shared" si="18"/>
        <v>#REF!</v>
      </c>
      <c r="E634" s="18"/>
      <c r="F634" s="7"/>
      <c r="G634" s="7"/>
      <c r="H634" s="120"/>
      <c r="I634" s="120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 t="e">
        <f t="shared" si="18"/>
        <v>#REF!</v>
      </c>
      <c r="E635" s="18"/>
      <c r="F635" s="7"/>
      <c r="G635" s="7"/>
      <c r="H635" s="120"/>
      <c r="I635" s="120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 t="e">
        <f t="shared" si="18"/>
        <v>#REF!</v>
      </c>
      <c r="E636" s="18"/>
      <c r="F636" s="7"/>
      <c r="G636" s="7"/>
      <c r="H636" s="120"/>
      <c r="I636" s="120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 t="e">
        <f t="shared" si="18"/>
        <v>#REF!</v>
      </c>
      <c r="E637" s="18"/>
      <c r="F637" s="7"/>
      <c r="G637" s="7"/>
      <c r="H637" s="120"/>
      <c r="I637" s="120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 t="e">
        <f t="shared" si="18"/>
        <v>#REF!</v>
      </c>
      <c r="E638" s="18"/>
      <c r="F638" s="7"/>
      <c r="G638" s="7"/>
      <c r="H638" s="120"/>
      <c r="I638" s="120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 t="e">
        <f t="shared" si="18"/>
        <v>#REF!</v>
      </c>
      <c r="E639" s="18"/>
      <c r="F639" s="7"/>
      <c r="G639" s="7"/>
      <c r="H639" s="120"/>
      <c r="I639" s="120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 t="e">
        <f t="shared" si="18"/>
        <v>#REF!</v>
      </c>
      <c r="E640" s="18"/>
      <c r="F640" s="7"/>
      <c r="G640" s="7"/>
      <c r="H640" s="120"/>
      <c r="I640" s="120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 t="e">
        <f t="shared" si="18"/>
        <v>#REF!</v>
      </c>
      <c r="E641" s="18"/>
      <c r="F641" s="7"/>
      <c r="G641" s="7"/>
      <c r="H641" s="120"/>
      <c r="I641" s="120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 t="e">
        <f t="shared" si="18"/>
        <v>#REF!</v>
      </c>
      <c r="E642" s="18"/>
      <c r="F642" s="7"/>
      <c r="G642" s="7"/>
      <c r="H642" s="120"/>
      <c r="I642" s="120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 t="e">
        <f t="shared" si="18"/>
        <v>#REF!</v>
      </c>
      <c r="E643" s="18"/>
      <c r="F643" s="7"/>
      <c r="G643" s="7"/>
      <c r="H643" s="120"/>
      <c r="I643" s="120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 t="e">
        <f t="shared" si="18"/>
        <v>#REF!</v>
      </c>
      <c r="E644" s="18"/>
      <c r="F644" s="7"/>
      <c r="G644" s="7"/>
      <c r="H644" s="120"/>
      <c r="I644" s="120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 t="e">
        <f t="shared" si="18"/>
        <v>#REF!</v>
      </c>
      <c r="E645" s="18"/>
      <c r="F645" s="7"/>
      <c r="G645" s="7"/>
      <c r="H645" s="120"/>
      <c r="I645" s="120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 t="e">
        <f t="shared" si="18"/>
        <v>#REF!</v>
      </c>
      <c r="E646" s="18"/>
      <c r="F646" s="7"/>
      <c r="G646" s="7"/>
      <c r="H646" s="120"/>
      <c r="I646" s="120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 t="e">
        <f t="shared" ref="D647:D710" si="19">D646+B647-C647</f>
        <v>#REF!</v>
      </c>
      <c r="E647" s="18"/>
      <c r="F647" s="7"/>
      <c r="G647" s="7"/>
      <c r="H647" s="120"/>
      <c r="I647" s="120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 t="e">
        <f t="shared" si="19"/>
        <v>#REF!</v>
      </c>
      <c r="E648" s="18"/>
      <c r="F648" s="7"/>
      <c r="G648" s="7"/>
      <c r="H648" s="120"/>
      <c r="I648" s="120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 t="e">
        <f t="shared" si="19"/>
        <v>#REF!</v>
      </c>
      <c r="E649" s="18"/>
      <c r="F649" s="7"/>
      <c r="G649" s="7"/>
      <c r="H649" s="120"/>
      <c r="I649" s="120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 t="e">
        <f t="shared" si="19"/>
        <v>#REF!</v>
      </c>
      <c r="E650" s="18"/>
      <c r="F650" s="7"/>
      <c r="G650" s="7"/>
      <c r="H650" s="120"/>
      <c r="I650" s="120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 t="e">
        <f t="shared" si="19"/>
        <v>#REF!</v>
      </c>
      <c r="E651" s="18"/>
      <c r="F651" s="7"/>
      <c r="G651" s="7"/>
      <c r="H651" s="120"/>
      <c r="I651" s="120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 t="e">
        <f t="shared" si="19"/>
        <v>#REF!</v>
      </c>
      <c r="E652" s="18"/>
      <c r="F652" s="7"/>
      <c r="G652" s="7"/>
      <c r="H652" s="120"/>
      <c r="I652" s="120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 t="e">
        <f t="shared" si="19"/>
        <v>#REF!</v>
      </c>
      <c r="E653" s="18"/>
      <c r="F653" s="7"/>
      <c r="G653" s="7"/>
      <c r="H653" s="120"/>
      <c r="I653" s="120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 t="e">
        <f t="shared" si="19"/>
        <v>#REF!</v>
      </c>
      <c r="E654" s="18"/>
      <c r="F654" s="7"/>
      <c r="G654" s="7"/>
      <c r="H654" s="120"/>
      <c r="I654" s="120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 t="e">
        <f t="shared" si="19"/>
        <v>#REF!</v>
      </c>
      <c r="E655" s="18"/>
      <c r="F655" s="7"/>
      <c r="G655" s="7"/>
      <c r="H655" s="120"/>
      <c r="I655" s="120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 t="e">
        <f t="shared" si="19"/>
        <v>#REF!</v>
      </c>
      <c r="E656" s="18"/>
      <c r="F656" s="7"/>
      <c r="G656" s="7"/>
      <c r="H656" s="120"/>
      <c r="I656" s="120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 t="e">
        <f t="shared" si="19"/>
        <v>#REF!</v>
      </c>
      <c r="E657" s="18"/>
      <c r="F657" s="7"/>
      <c r="G657" s="7"/>
      <c r="H657" s="120"/>
      <c r="I657" s="120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 t="e">
        <f t="shared" si="19"/>
        <v>#REF!</v>
      </c>
      <c r="E658" s="18"/>
      <c r="F658" s="7"/>
      <c r="G658" s="7"/>
      <c r="H658" s="120"/>
      <c r="I658" s="120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 t="e">
        <f t="shared" si="19"/>
        <v>#REF!</v>
      </c>
      <c r="E659" s="18"/>
      <c r="F659" s="7"/>
      <c r="G659" s="7"/>
      <c r="H659" s="120"/>
      <c r="I659" s="120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 t="e">
        <f t="shared" si="19"/>
        <v>#REF!</v>
      </c>
      <c r="E660" s="18"/>
      <c r="F660" s="7"/>
      <c r="G660" s="7"/>
      <c r="H660" s="120"/>
      <c r="I660" s="120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 t="e">
        <f t="shared" si="19"/>
        <v>#REF!</v>
      </c>
      <c r="E661" s="18"/>
      <c r="F661" s="7"/>
      <c r="G661" s="7"/>
      <c r="H661" s="120"/>
      <c r="I661" s="120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 t="e">
        <f t="shared" si="19"/>
        <v>#REF!</v>
      </c>
      <c r="E662" s="18"/>
      <c r="F662" s="7"/>
      <c r="G662" s="7"/>
      <c r="H662" s="120"/>
      <c r="I662" s="120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 t="e">
        <f t="shared" si="19"/>
        <v>#REF!</v>
      </c>
      <c r="E663" s="18"/>
      <c r="F663" s="7"/>
      <c r="G663" s="7"/>
      <c r="H663" s="120"/>
      <c r="I663" s="120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 t="e">
        <f t="shared" si="19"/>
        <v>#REF!</v>
      </c>
      <c r="E664" s="18"/>
      <c r="F664" s="7"/>
      <c r="G664" s="7"/>
      <c r="H664" s="120"/>
      <c r="I664" s="120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 t="e">
        <f t="shared" si="19"/>
        <v>#REF!</v>
      </c>
      <c r="E665" s="18"/>
      <c r="F665" s="7"/>
      <c r="G665" s="7"/>
      <c r="H665" s="120"/>
      <c r="I665" s="120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 t="e">
        <f t="shared" si="19"/>
        <v>#REF!</v>
      </c>
      <c r="E666" s="18"/>
      <c r="F666" s="7"/>
      <c r="G666" s="7"/>
      <c r="H666" s="120"/>
      <c r="I666" s="120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 t="e">
        <f t="shared" si="19"/>
        <v>#REF!</v>
      </c>
      <c r="E667" s="18"/>
      <c r="F667" s="7"/>
      <c r="G667" s="7"/>
      <c r="H667" s="120"/>
      <c r="I667" s="120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 t="e">
        <f t="shared" si="19"/>
        <v>#REF!</v>
      </c>
      <c r="E668" s="18"/>
      <c r="F668" s="7"/>
      <c r="G668" s="7"/>
      <c r="H668" s="120"/>
      <c r="I668" s="120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 t="e">
        <f t="shared" si="19"/>
        <v>#REF!</v>
      </c>
      <c r="E669" s="18"/>
      <c r="F669" s="7"/>
      <c r="G669" s="7"/>
      <c r="H669" s="120"/>
      <c r="I669" s="120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 t="e">
        <f t="shared" si="19"/>
        <v>#REF!</v>
      </c>
      <c r="E670" s="18"/>
      <c r="F670" s="7"/>
      <c r="G670" s="7"/>
      <c r="H670" s="120"/>
      <c r="I670" s="120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 t="e">
        <f t="shared" si="19"/>
        <v>#REF!</v>
      </c>
      <c r="E671" s="18"/>
      <c r="F671" s="7"/>
      <c r="G671" s="7"/>
      <c r="H671" s="120"/>
      <c r="I671" s="120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 t="e">
        <f t="shared" si="19"/>
        <v>#REF!</v>
      </c>
      <c r="E672" s="18"/>
      <c r="F672" s="7"/>
      <c r="G672" s="7"/>
      <c r="H672" s="120"/>
      <c r="I672" s="120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 t="e">
        <f t="shared" si="19"/>
        <v>#REF!</v>
      </c>
      <c r="E673" s="18"/>
      <c r="F673" s="7"/>
      <c r="G673" s="7"/>
      <c r="H673" s="120"/>
      <c r="I673" s="120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 t="e">
        <f t="shared" si="19"/>
        <v>#REF!</v>
      </c>
      <c r="E674" s="18"/>
      <c r="F674" s="7"/>
      <c r="G674" s="7"/>
      <c r="H674" s="120"/>
      <c r="I674" s="120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 t="e">
        <f t="shared" si="19"/>
        <v>#REF!</v>
      </c>
      <c r="E675" s="18"/>
      <c r="F675" s="7"/>
      <c r="G675" s="7"/>
      <c r="H675" s="120"/>
      <c r="I675" s="120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 t="e">
        <f t="shared" si="19"/>
        <v>#REF!</v>
      </c>
      <c r="E676" s="18"/>
      <c r="F676" s="7"/>
      <c r="G676" s="7"/>
      <c r="H676" s="120"/>
      <c r="I676" s="120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 t="e">
        <f t="shared" si="19"/>
        <v>#REF!</v>
      </c>
      <c r="E677" s="18"/>
      <c r="F677" s="7"/>
      <c r="G677" s="7"/>
      <c r="H677" s="120"/>
      <c r="I677" s="120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 t="e">
        <f t="shared" si="19"/>
        <v>#REF!</v>
      </c>
      <c r="E678" s="18"/>
      <c r="F678" s="7"/>
      <c r="G678" s="7"/>
      <c r="H678" s="120"/>
      <c r="I678" s="120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 t="e">
        <f t="shared" si="19"/>
        <v>#REF!</v>
      </c>
      <c r="E679" s="18"/>
      <c r="F679" s="7"/>
      <c r="G679" s="7"/>
      <c r="H679" s="120"/>
      <c r="I679" s="120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 t="e">
        <f t="shared" si="19"/>
        <v>#REF!</v>
      </c>
      <c r="E680" s="18"/>
      <c r="F680" s="7"/>
      <c r="G680" s="7"/>
      <c r="H680" s="120"/>
      <c r="I680" s="120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 t="e">
        <f t="shared" si="19"/>
        <v>#REF!</v>
      </c>
      <c r="E681" s="18"/>
      <c r="F681" s="7"/>
      <c r="G681" s="7"/>
      <c r="H681" s="120"/>
      <c r="I681" s="120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 t="e">
        <f t="shared" si="19"/>
        <v>#REF!</v>
      </c>
      <c r="E682" s="18"/>
      <c r="F682" s="7"/>
      <c r="G682" s="7"/>
      <c r="H682" s="120"/>
      <c r="I682" s="120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 t="e">
        <f t="shared" si="19"/>
        <v>#REF!</v>
      </c>
      <c r="E683" s="18"/>
      <c r="F683" s="7"/>
      <c r="G683" s="7"/>
      <c r="H683" s="120"/>
      <c r="I683" s="120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 t="e">
        <f t="shared" si="19"/>
        <v>#REF!</v>
      </c>
      <c r="E684" s="18"/>
      <c r="F684" s="7"/>
      <c r="G684" s="7"/>
      <c r="H684" s="120"/>
      <c r="I684" s="120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 t="e">
        <f t="shared" si="19"/>
        <v>#REF!</v>
      </c>
      <c r="E685" s="18"/>
      <c r="F685" s="7"/>
      <c r="G685" s="7"/>
      <c r="H685" s="120"/>
      <c r="I685" s="120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 t="e">
        <f t="shared" si="19"/>
        <v>#REF!</v>
      </c>
      <c r="E686" s="18"/>
      <c r="F686" s="7"/>
      <c r="G686" s="7"/>
      <c r="H686" s="120"/>
      <c r="I686" s="120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 t="e">
        <f t="shared" si="19"/>
        <v>#REF!</v>
      </c>
      <c r="E687" s="18"/>
      <c r="F687" s="7"/>
      <c r="G687" s="7"/>
      <c r="H687" s="120"/>
      <c r="I687" s="120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 t="e">
        <f t="shared" si="19"/>
        <v>#REF!</v>
      </c>
      <c r="E688" s="18"/>
      <c r="F688" s="7"/>
      <c r="G688" s="7"/>
      <c r="H688" s="120"/>
      <c r="I688" s="120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 t="e">
        <f t="shared" si="19"/>
        <v>#REF!</v>
      </c>
      <c r="E689" s="18"/>
      <c r="F689" s="7"/>
      <c r="G689" s="7"/>
      <c r="H689" s="120"/>
      <c r="I689" s="120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 t="e">
        <f t="shared" si="19"/>
        <v>#REF!</v>
      </c>
      <c r="E690" s="18"/>
      <c r="F690" s="7"/>
      <c r="G690" s="7"/>
      <c r="H690" s="120"/>
      <c r="I690" s="120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 t="e">
        <f t="shared" si="19"/>
        <v>#REF!</v>
      </c>
      <c r="E691" s="18"/>
      <c r="F691" s="7"/>
      <c r="G691" s="7"/>
      <c r="H691" s="120"/>
      <c r="I691" s="120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 t="e">
        <f t="shared" si="19"/>
        <v>#REF!</v>
      </c>
      <c r="E692" s="18"/>
      <c r="F692" s="7"/>
      <c r="G692" s="7"/>
      <c r="H692" s="120"/>
      <c r="I692" s="120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 t="e">
        <f t="shared" si="19"/>
        <v>#REF!</v>
      </c>
      <c r="E693" s="18"/>
      <c r="F693" s="7"/>
      <c r="G693" s="7"/>
      <c r="H693" s="120"/>
      <c r="I693" s="120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 t="e">
        <f t="shared" si="19"/>
        <v>#REF!</v>
      </c>
      <c r="E694" s="18"/>
      <c r="F694" s="7"/>
      <c r="G694" s="7"/>
      <c r="H694" s="120"/>
      <c r="I694" s="120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 t="e">
        <f t="shared" si="19"/>
        <v>#REF!</v>
      </c>
      <c r="E695" s="18"/>
      <c r="F695" s="7"/>
      <c r="G695" s="7"/>
      <c r="H695" s="120"/>
      <c r="I695" s="120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 t="e">
        <f t="shared" si="19"/>
        <v>#REF!</v>
      </c>
      <c r="E696" s="18"/>
      <c r="F696" s="7"/>
      <c r="G696" s="7"/>
      <c r="H696" s="120"/>
      <c r="I696" s="120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 t="e">
        <f t="shared" si="19"/>
        <v>#REF!</v>
      </c>
      <c r="E697" s="18"/>
      <c r="F697" s="7"/>
      <c r="G697" s="7"/>
      <c r="H697" s="120"/>
      <c r="I697" s="120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 t="e">
        <f t="shared" si="19"/>
        <v>#REF!</v>
      </c>
      <c r="E698" s="18"/>
      <c r="F698" s="7"/>
      <c r="G698" s="7"/>
      <c r="H698" s="120"/>
      <c r="I698" s="120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 t="e">
        <f t="shared" si="19"/>
        <v>#REF!</v>
      </c>
      <c r="E699" s="18"/>
      <c r="F699" s="7"/>
      <c r="G699" s="7"/>
      <c r="H699" s="120"/>
      <c r="I699" s="120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 t="e">
        <f t="shared" si="19"/>
        <v>#REF!</v>
      </c>
      <c r="E700" s="18"/>
      <c r="F700" s="7"/>
      <c r="G700" s="7"/>
      <c r="H700" s="120"/>
      <c r="I700" s="120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 t="e">
        <f t="shared" si="19"/>
        <v>#REF!</v>
      </c>
      <c r="E701" s="18"/>
      <c r="F701" s="7"/>
      <c r="G701" s="7"/>
      <c r="H701" s="120"/>
      <c r="I701" s="120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 t="e">
        <f t="shared" si="19"/>
        <v>#REF!</v>
      </c>
      <c r="E702" s="18"/>
      <c r="F702" s="7"/>
      <c r="G702" s="7"/>
      <c r="H702" s="120"/>
      <c r="I702" s="120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 t="e">
        <f t="shared" si="19"/>
        <v>#REF!</v>
      </c>
      <c r="E703" s="18"/>
      <c r="F703" s="7"/>
      <c r="G703" s="7"/>
      <c r="H703" s="120"/>
      <c r="I703" s="120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 t="e">
        <f t="shared" si="19"/>
        <v>#REF!</v>
      </c>
      <c r="E704" s="18"/>
      <c r="F704" s="7"/>
      <c r="G704" s="7"/>
      <c r="H704" s="120"/>
      <c r="I704" s="120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 t="e">
        <f t="shared" si="19"/>
        <v>#REF!</v>
      </c>
      <c r="E705" s="18"/>
      <c r="F705" s="7"/>
      <c r="G705" s="7"/>
      <c r="H705" s="120"/>
      <c r="I705" s="120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 t="e">
        <f t="shared" si="19"/>
        <v>#REF!</v>
      </c>
      <c r="E706" s="18"/>
      <c r="F706" s="7"/>
      <c r="G706" s="7"/>
      <c r="H706" s="120"/>
      <c r="I706" s="120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 t="e">
        <f t="shared" si="19"/>
        <v>#REF!</v>
      </c>
      <c r="E707" s="18"/>
      <c r="F707" s="7"/>
      <c r="G707" s="7"/>
      <c r="H707" s="120"/>
      <c r="I707" s="120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 t="e">
        <f t="shared" si="19"/>
        <v>#REF!</v>
      </c>
      <c r="E708" s="18"/>
      <c r="F708" s="7"/>
      <c r="G708" s="7"/>
      <c r="H708" s="120"/>
      <c r="I708" s="120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 t="e">
        <f t="shared" si="19"/>
        <v>#REF!</v>
      </c>
      <c r="E709" s="18"/>
      <c r="F709" s="7"/>
      <c r="G709" s="7"/>
      <c r="H709" s="120"/>
      <c r="I709" s="120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 t="e">
        <f t="shared" si="19"/>
        <v>#REF!</v>
      </c>
      <c r="E710" s="18"/>
      <c r="F710" s="7"/>
      <c r="G710" s="7"/>
      <c r="H710" s="120"/>
      <c r="I710" s="120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 t="e">
        <f t="shared" ref="D711:D774" si="20">D710+B711-C711</f>
        <v>#REF!</v>
      </c>
      <c r="E711" s="18"/>
      <c r="F711" s="7"/>
      <c r="G711" s="7"/>
      <c r="H711" s="120"/>
      <c r="I711" s="120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 t="e">
        <f t="shared" si="20"/>
        <v>#REF!</v>
      </c>
      <c r="E712" s="18"/>
      <c r="F712" s="7"/>
      <c r="G712" s="7"/>
      <c r="H712" s="120"/>
      <c r="I712" s="120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 t="e">
        <f t="shared" si="20"/>
        <v>#REF!</v>
      </c>
      <c r="E713" s="18"/>
      <c r="F713" s="7"/>
      <c r="G713" s="7"/>
      <c r="H713" s="120"/>
      <c r="I713" s="120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 t="e">
        <f t="shared" si="20"/>
        <v>#REF!</v>
      </c>
      <c r="E714" s="18"/>
      <c r="F714" s="7"/>
      <c r="G714" s="7"/>
      <c r="H714" s="120"/>
      <c r="I714" s="120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 t="e">
        <f t="shared" si="20"/>
        <v>#REF!</v>
      </c>
      <c r="E715" s="18"/>
      <c r="F715" s="7"/>
      <c r="G715" s="7"/>
      <c r="H715" s="120"/>
      <c r="I715" s="120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 t="e">
        <f t="shared" si="20"/>
        <v>#REF!</v>
      </c>
      <c r="E716" s="18"/>
      <c r="F716" s="7"/>
      <c r="G716" s="7"/>
      <c r="H716" s="120"/>
      <c r="I716" s="120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 t="e">
        <f t="shared" si="20"/>
        <v>#REF!</v>
      </c>
      <c r="E717" s="18"/>
      <c r="F717" s="7"/>
      <c r="G717" s="7"/>
      <c r="H717" s="120"/>
      <c r="I717" s="120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 t="e">
        <f t="shared" si="20"/>
        <v>#REF!</v>
      </c>
      <c r="E718" s="18"/>
      <c r="F718" s="7"/>
      <c r="G718" s="7"/>
      <c r="H718" s="120"/>
      <c r="I718" s="120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 t="e">
        <f t="shared" si="20"/>
        <v>#REF!</v>
      </c>
      <c r="E719" s="18"/>
      <c r="F719" s="7"/>
      <c r="G719" s="7"/>
      <c r="H719" s="120"/>
      <c r="I719" s="120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 t="e">
        <f t="shared" si="20"/>
        <v>#REF!</v>
      </c>
      <c r="E720" s="18"/>
      <c r="F720" s="7"/>
      <c r="G720" s="7"/>
      <c r="H720" s="120"/>
      <c r="I720" s="120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 t="e">
        <f t="shared" si="20"/>
        <v>#REF!</v>
      </c>
      <c r="E721" s="18"/>
      <c r="F721" s="7"/>
      <c r="G721" s="7"/>
      <c r="H721" s="120"/>
      <c r="I721" s="120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 t="e">
        <f t="shared" si="20"/>
        <v>#REF!</v>
      </c>
      <c r="E722" s="18"/>
      <c r="F722" s="7"/>
      <c r="G722" s="7"/>
      <c r="H722" s="120"/>
      <c r="I722" s="120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 t="e">
        <f t="shared" si="20"/>
        <v>#REF!</v>
      </c>
      <c r="E723" s="18"/>
      <c r="F723" s="7"/>
      <c r="G723" s="7"/>
      <c r="H723" s="120"/>
      <c r="I723" s="120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 t="e">
        <f t="shared" si="20"/>
        <v>#REF!</v>
      </c>
      <c r="E724" s="18"/>
      <c r="F724" s="7"/>
      <c r="G724" s="7"/>
      <c r="H724" s="120"/>
      <c r="I724" s="120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 t="e">
        <f t="shared" si="20"/>
        <v>#REF!</v>
      </c>
      <c r="E725" s="18"/>
      <c r="F725" s="7"/>
      <c r="G725" s="7"/>
      <c r="H725" s="120"/>
      <c r="I725" s="120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 t="e">
        <f t="shared" si="20"/>
        <v>#REF!</v>
      </c>
      <c r="E726" s="18"/>
      <c r="F726" s="7"/>
      <c r="G726" s="7"/>
      <c r="H726" s="120"/>
      <c r="I726" s="120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 t="e">
        <f t="shared" si="20"/>
        <v>#REF!</v>
      </c>
      <c r="E727" s="18"/>
      <c r="F727" s="7"/>
      <c r="G727" s="7"/>
      <c r="H727" s="120"/>
      <c r="I727" s="120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 t="e">
        <f t="shared" si="20"/>
        <v>#REF!</v>
      </c>
      <c r="E728" s="18"/>
      <c r="F728" s="7"/>
      <c r="G728" s="7"/>
      <c r="H728" s="120"/>
      <c r="I728" s="120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 t="e">
        <f t="shared" si="20"/>
        <v>#REF!</v>
      </c>
      <c r="E729" s="18"/>
      <c r="F729" s="7"/>
      <c r="G729" s="7"/>
      <c r="H729" s="120"/>
      <c r="I729" s="120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 t="e">
        <f t="shared" si="20"/>
        <v>#REF!</v>
      </c>
      <c r="E730" s="18"/>
      <c r="F730" s="7"/>
      <c r="G730" s="7"/>
      <c r="H730" s="120"/>
      <c r="I730" s="120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 t="e">
        <f t="shared" si="20"/>
        <v>#REF!</v>
      </c>
      <c r="E731" s="18"/>
      <c r="F731" s="7"/>
      <c r="G731" s="7"/>
      <c r="H731" s="120"/>
      <c r="I731" s="120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 t="e">
        <f t="shared" si="20"/>
        <v>#REF!</v>
      </c>
      <c r="E732" s="18"/>
      <c r="F732" s="7"/>
      <c r="G732" s="7"/>
      <c r="H732" s="120"/>
      <c r="I732" s="120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 t="e">
        <f t="shared" si="20"/>
        <v>#REF!</v>
      </c>
      <c r="E733" s="18"/>
      <c r="F733" s="7"/>
      <c r="G733" s="7"/>
      <c r="H733" s="120"/>
      <c r="I733" s="120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 t="e">
        <f t="shared" si="20"/>
        <v>#REF!</v>
      </c>
      <c r="E734" s="18"/>
      <c r="F734" s="7"/>
      <c r="G734" s="7"/>
      <c r="H734" s="120"/>
      <c r="I734" s="120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 t="e">
        <f t="shared" si="20"/>
        <v>#REF!</v>
      </c>
      <c r="E735" s="18"/>
      <c r="F735" s="7"/>
      <c r="G735" s="7"/>
      <c r="H735" s="120"/>
      <c r="I735" s="120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 t="e">
        <f t="shared" si="20"/>
        <v>#REF!</v>
      </c>
      <c r="E736" s="18"/>
      <c r="F736" s="7"/>
      <c r="G736" s="7"/>
      <c r="H736" s="120"/>
      <c r="I736" s="120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 t="e">
        <f t="shared" si="20"/>
        <v>#REF!</v>
      </c>
      <c r="E737" s="18"/>
      <c r="F737" s="7"/>
      <c r="G737" s="7"/>
      <c r="H737" s="120"/>
      <c r="I737" s="120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 t="e">
        <f t="shared" si="20"/>
        <v>#REF!</v>
      </c>
      <c r="E738" s="18"/>
      <c r="F738" s="7"/>
      <c r="G738" s="7"/>
      <c r="H738" s="120"/>
      <c r="I738" s="120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 t="e">
        <f t="shared" si="20"/>
        <v>#REF!</v>
      </c>
      <c r="E739" s="18"/>
      <c r="F739" s="7"/>
      <c r="G739" s="7"/>
      <c r="H739" s="120"/>
      <c r="I739" s="120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 t="e">
        <f t="shared" si="20"/>
        <v>#REF!</v>
      </c>
      <c r="E740" s="18"/>
      <c r="F740" s="7"/>
      <c r="G740" s="7"/>
      <c r="H740" s="120"/>
      <c r="I740" s="120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 t="e">
        <f t="shared" si="20"/>
        <v>#REF!</v>
      </c>
      <c r="E741" s="18"/>
      <c r="F741" s="7"/>
      <c r="G741" s="7"/>
      <c r="H741" s="120"/>
      <c r="I741" s="120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 t="e">
        <f t="shared" si="20"/>
        <v>#REF!</v>
      </c>
      <c r="E742" s="18"/>
      <c r="F742" s="7"/>
      <c r="G742" s="7"/>
      <c r="H742" s="120"/>
      <c r="I742" s="120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 t="e">
        <f t="shared" si="20"/>
        <v>#REF!</v>
      </c>
      <c r="E743" s="18"/>
      <c r="F743" s="7"/>
      <c r="G743" s="7"/>
      <c r="H743" s="120"/>
      <c r="I743" s="120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 t="e">
        <f t="shared" si="20"/>
        <v>#REF!</v>
      </c>
      <c r="E744" s="18"/>
      <c r="F744" s="7"/>
      <c r="G744" s="7"/>
      <c r="H744" s="120"/>
      <c r="I744" s="120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 t="e">
        <f t="shared" si="20"/>
        <v>#REF!</v>
      </c>
      <c r="E745" s="18"/>
      <c r="F745" s="7"/>
      <c r="G745" s="7"/>
      <c r="H745" s="120"/>
      <c r="I745" s="120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 t="e">
        <f t="shared" si="20"/>
        <v>#REF!</v>
      </c>
      <c r="E746" s="18"/>
      <c r="F746" s="7"/>
      <c r="G746" s="7"/>
      <c r="H746" s="120"/>
      <c r="I746" s="120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 t="e">
        <f t="shared" si="20"/>
        <v>#REF!</v>
      </c>
      <c r="E747" s="18"/>
      <c r="F747" s="7"/>
      <c r="G747" s="7"/>
      <c r="H747" s="120"/>
      <c r="I747" s="120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 t="e">
        <f t="shared" si="20"/>
        <v>#REF!</v>
      </c>
      <c r="E748" s="18"/>
      <c r="F748" s="7"/>
      <c r="G748" s="7"/>
      <c r="H748" s="120"/>
      <c r="I748" s="120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 t="e">
        <f t="shared" si="20"/>
        <v>#REF!</v>
      </c>
      <c r="E749" s="18"/>
      <c r="F749" s="7"/>
      <c r="G749" s="7"/>
      <c r="H749" s="120"/>
      <c r="I749" s="120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 t="e">
        <f t="shared" si="20"/>
        <v>#REF!</v>
      </c>
      <c r="E750" s="18"/>
      <c r="F750" s="7"/>
      <c r="G750" s="7"/>
      <c r="H750" s="120"/>
      <c r="I750" s="120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 t="e">
        <f t="shared" si="20"/>
        <v>#REF!</v>
      </c>
      <c r="E751" s="18"/>
      <c r="F751" s="7"/>
      <c r="G751" s="7"/>
      <c r="H751" s="120"/>
      <c r="I751" s="120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 t="e">
        <f t="shared" si="20"/>
        <v>#REF!</v>
      </c>
      <c r="E752" s="18"/>
      <c r="F752" s="7"/>
      <c r="G752" s="7"/>
      <c r="H752" s="120"/>
      <c r="I752" s="120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 t="e">
        <f t="shared" si="20"/>
        <v>#REF!</v>
      </c>
      <c r="E753" s="18"/>
      <c r="F753" s="7"/>
      <c r="G753" s="7"/>
      <c r="H753" s="120"/>
      <c r="I753" s="120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 t="e">
        <f t="shared" si="20"/>
        <v>#REF!</v>
      </c>
      <c r="E754" s="18"/>
      <c r="F754" s="7"/>
      <c r="G754" s="7"/>
      <c r="H754" s="120"/>
      <c r="I754" s="120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 t="e">
        <f t="shared" si="20"/>
        <v>#REF!</v>
      </c>
      <c r="E755" s="18"/>
      <c r="F755" s="7"/>
      <c r="G755" s="7"/>
      <c r="H755" s="120"/>
      <c r="I755" s="120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 t="e">
        <f t="shared" si="20"/>
        <v>#REF!</v>
      </c>
      <c r="E756" s="18"/>
      <c r="F756" s="7"/>
      <c r="G756" s="7"/>
      <c r="H756" s="120"/>
      <c r="I756" s="120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 t="e">
        <f t="shared" si="20"/>
        <v>#REF!</v>
      </c>
      <c r="E757" s="18"/>
      <c r="F757" s="7"/>
      <c r="G757" s="7"/>
      <c r="H757" s="120"/>
      <c r="I757" s="120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 t="e">
        <f t="shared" si="20"/>
        <v>#REF!</v>
      </c>
      <c r="E758" s="18"/>
      <c r="F758" s="7"/>
      <c r="G758" s="7"/>
      <c r="H758" s="120"/>
      <c r="I758" s="120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 t="e">
        <f t="shared" si="20"/>
        <v>#REF!</v>
      </c>
      <c r="E759" s="18"/>
      <c r="F759" s="7"/>
      <c r="G759" s="7"/>
      <c r="H759" s="120"/>
      <c r="I759" s="120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 t="e">
        <f t="shared" si="20"/>
        <v>#REF!</v>
      </c>
      <c r="E760" s="18"/>
      <c r="F760" s="7"/>
      <c r="G760" s="7"/>
      <c r="H760" s="120"/>
      <c r="I760" s="120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 t="e">
        <f t="shared" si="20"/>
        <v>#REF!</v>
      </c>
      <c r="E761" s="18"/>
      <c r="F761" s="7"/>
      <c r="G761" s="7"/>
      <c r="H761" s="120"/>
      <c r="I761" s="120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 t="e">
        <f t="shared" si="20"/>
        <v>#REF!</v>
      </c>
      <c r="E762" s="18"/>
      <c r="F762" s="7"/>
      <c r="G762" s="7"/>
      <c r="H762" s="120"/>
      <c r="I762" s="120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 t="e">
        <f t="shared" si="20"/>
        <v>#REF!</v>
      </c>
      <c r="E763" s="18"/>
      <c r="F763" s="7"/>
      <c r="G763" s="7"/>
      <c r="H763" s="120"/>
      <c r="I763" s="120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 t="e">
        <f t="shared" si="20"/>
        <v>#REF!</v>
      </c>
      <c r="E764" s="18"/>
      <c r="F764" s="7"/>
      <c r="G764" s="7"/>
      <c r="H764" s="120"/>
      <c r="I764" s="120"/>
      <c r="J764" s="7"/>
      <c r="K764" s="7"/>
      <c r="L764" s="7"/>
    </row>
    <row r="765" spans="1:12" s="9" customFormat="1" ht="18.75" x14ac:dyDescent="0.3">
      <c r="A765" s="19"/>
      <c r="B765" s="17"/>
      <c r="C765" s="17"/>
      <c r="D765" s="17" t="e">
        <f t="shared" si="20"/>
        <v>#REF!</v>
      </c>
      <c r="E765" s="18"/>
      <c r="F765" s="7"/>
      <c r="G765" s="7"/>
      <c r="H765" s="120"/>
      <c r="I765" s="120"/>
      <c r="J765" s="7"/>
      <c r="K765" s="7"/>
      <c r="L765" s="7"/>
    </row>
    <row r="766" spans="1:12" s="9" customFormat="1" ht="18.75" x14ac:dyDescent="0.3">
      <c r="A766" s="19"/>
      <c r="B766" s="17"/>
      <c r="C766" s="17"/>
      <c r="D766" s="17" t="e">
        <f t="shared" si="20"/>
        <v>#REF!</v>
      </c>
      <c r="E766" s="18"/>
      <c r="F766" s="7"/>
      <c r="G766" s="7"/>
      <c r="H766" s="120"/>
      <c r="I766" s="120"/>
      <c r="J766" s="7"/>
      <c r="K766" s="7"/>
      <c r="L766" s="7"/>
    </row>
    <row r="767" spans="1:12" s="9" customFormat="1" ht="18.75" x14ac:dyDescent="0.3">
      <c r="A767" s="19"/>
      <c r="B767" s="17"/>
      <c r="C767" s="17"/>
      <c r="D767" s="17" t="e">
        <f t="shared" si="20"/>
        <v>#REF!</v>
      </c>
      <c r="E767" s="18"/>
      <c r="F767" s="7"/>
      <c r="G767" s="7"/>
      <c r="H767" s="120"/>
      <c r="I767" s="120"/>
      <c r="J767" s="7"/>
      <c r="K767" s="7"/>
      <c r="L767" s="7"/>
    </row>
    <row r="768" spans="1:12" s="9" customFormat="1" ht="18.75" x14ac:dyDescent="0.3">
      <c r="A768" s="19"/>
      <c r="B768" s="17"/>
      <c r="C768" s="17"/>
      <c r="D768" s="17" t="e">
        <f t="shared" si="20"/>
        <v>#REF!</v>
      </c>
      <c r="E768" s="18"/>
      <c r="F768" s="7"/>
      <c r="G768" s="7"/>
      <c r="H768" s="120"/>
      <c r="I768" s="120"/>
      <c r="J768" s="7"/>
      <c r="K768" s="7"/>
      <c r="L768" s="7"/>
    </row>
    <row r="769" spans="1:12" s="9" customFormat="1" ht="18.75" x14ac:dyDescent="0.3">
      <c r="A769" s="19"/>
      <c r="B769" s="17"/>
      <c r="C769" s="17"/>
      <c r="D769" s="17" t="e">
        <f t="shared" si="20"/>
        <v>#REF!</v>
      </c>
      <c r="E769" s="18"/>
      <c r="F769" s="7"/>
      <c r="G769" s="7"/>
      <c r="H769" s="120"/>
      <c r="I769" s="120"/>
      <c r="J769" s="7"/>
      <c r="K769" s="7"/>
      <c r="L769" s="7"/>
    </row>
    <row r="770" spans="1:12" s="9" customFormat="1" ht="18.75" x14ac:dyDescent="0.3">
      <c r="A770" s="19"/>
      <c r="B770" s="17"/>
      <c r="C770" s="17"/>
      <c r="D770" s="17" t="e">
        <f t="shared" si="20"/>
        <v>#REF!</v>
      </c>
      <c r="E770" s="18"/>
      <c r="F770" s="7"/>
      <c r="G770" s="7"/>
      <c r="H770" s="120"/>
      <c r="I770" s="120"/>
      <c r="J770" s="7"/>
      <c r="K770" s="7"/>
      <c r="L770" s="7"/>
    </row>
    <row r="771" spans="1:12" s="9" customFormat="1" ht="18.75" x14ac:dyDescent="0.3">
      <c r="A771" s="19"/>
      <c r="B771" s="17"/>
      <c r="C771" s="17"/>
      <c r="D771" s="17" t="e">
        <f t="shared" si="20"/>
        <v>#REF!</v>
      </c>
      <c r="E771" s="18"/>
      <c r="F771" s="7"/>
      <c r="G771" s="7"/>
      <c r="H771" s="120"/>
      <c r="I771" s="120"/>
      <c r="J771" s="7"/>
      <c r="K771" s="7"/>
      <c r="L771" s="7"/>
    </row>
    <row r="772" spans="1:12" s="9" customFormat="1" ht="18.75" x14ac:dyDescent="0.3">
      <c r="A772" s="19"/>
      <c r="B772" s="17"/>
      <c r="C772" s="17"/>
      <c r="D772" s="17" t="e">
        <f t="shared" si="20"/>
        <v>#REF!</v>
      </c>
      <c r="E772" s="18"/>
      <c r="F772" s="7"/>
      <c r="G772" s="7"/>
      <c r="H772" s="120"/>
      <c r="I772" s="120"/>
      <c r="J772" s="7"/>
      <c r="K772" s="7"/>
      <c r="L772" s="7"/>
    </row>
    <row r="773" spans="1:12" s="9" customFormat="1" ht="18.75" x14ac:dyDescent="0.3">
      <c r="A773" s="19"/>
      <c r="B773" s="17"/>
      <c r="C773" s="17"/>
      <c r="D773" s="17" t="e">
        <f t="shared" si="20"/>
        <v>#REF!</v>
      </c>
      <c r="E773" s="18"/>
      <c r="F773" s="7"/>
      <c r="G773" s="7"/>
      <c r="H773" s="120"/>
      <c r="I773" s="120"/>
      <c r="J773" s="7"/>
      <c r="K773" s="7"/>
      <c r="L773" s="7"/>
    </row>
    <row r="774" spans="1:12" s="9" customFormat="1" ht="18.75" x14ac:dyDescent="0.3">
      <c r="A774" s="19"/>
      <c r="B774" s="17"/>
      <c r="C774" s="17"/>
      <c r="D774" s="17" t="e">
        <f t="shared" si="20"/>
        <v>#REF!</v>
      </c>
      <c r="E774" s="18"/>
      <c r="F774" s="7"/>
      <c r="G774" s="7"/>
      <c r="H774" s="120"/>
      <c r="I774" s="120"/>
      <c r="J774" s="7"/>
      <c r="K774" s="7"/>
      <c r="L774" s="7"/>
    </row>
    <row r="775" spans="1:12" s="9" customFormat="1" ht="18.75" x14ac:dyDescent="0.3">
      <c r="A775" s="19"/>
      <c r="B775" s="17"/>
      <c r="C775" s="17"/>
      <c r="D775" s="17" t="e">
        <f t="shared" ref="D775:D777" si="21">D774+B775-C775</f>
        <v>#REF!</v>
      </c>
      <c r="E775" s="18"/>
      <c r="F775" s="7"/>
      <c r="G775" s="7"/>
      <c r="H775" s="120"/>
      <c r="I775" s="120"/>
      <c r="J775" s="7"/>
      <c r="K775" s="7"/>
      <c r="L775" s="7"/>
    </row>
    <row r="776" spans="1:12" s="9" customFormat="1" ht="18.75" x14ac:dyDescent="0.3">
      <c r="A776" s="19"/>
      <c r="B776" s="17"/>
      <c r="C776" s="17"/>
      <c r="D776" s="17" t="e">
        <f t="shared" si="21"/>
        <v>#REF!</v>
      </c>
      <c r="E776" s="18"/>
      <c r="F776" s="7"/>
      <c r="G776" s="7"/>
      <c r="H776" s="120"/>
      <c r="I776" s="120"/>
      <c r="J776" s="7"/>
      <c r="K776" s="7"/>
      <c r="L776" s="7"/>
    </row>
    <row r="777" spans="1:12" s="9" customFormat="1" ht="18.75" x14ac:dyDescent="0.3">
      <c r="A777" s="19"/>
      <c r="B777" s="17"/>
      <c r="C777" s="17"/>
      <c r="D777" s="17" t="e">
        <f t="shared" si="21"/>
        <v>#REF!</v>
      </c>
      <c r="E777" s="18"/>
      <c r="F777" s="7"/>
      <c r="G777" s="7"/>
      <c r="H777" s="120"/>
      <c r="I777" s="120"/>
      <c r="J777" s="7"/>
      <c r="K777" s="7"/>
      <c r="L777" s="7"/>
    </row>
    <row r="778" spans="1:12" s="9" customFormat="1" ht="19.5" thickBot="1" x14ac:dyDescent="0.35">
      <c r="A778" s="19"/>
      <c r="B778" s="17"/>
      <c r="C778" s="17"/>
      <c r="D778" s="17" t="e">
        <f>D777+B778-C778</f>
        <v>#REF!</v>
      </c>
      <c r="E778" s="18"/>
      <c r="F778" s="7"/>
      <c r="G778" s="7"/>
      <c r="H778" s="120"/>
      <c r="I778" s="120"/>
      <c r="J778" s="7"/>
      <c r="K778" s="7"/>
      <c r="L778" s="7"/>
    </row>
    <row r="779" spans="1:12" ht="30" thickTop="1" thickBot="1" x14ac:dyDescent="0.5">
      <c r="A779" s="29" t="s">
        <v>9</v>
      </c>
      <c r="B779" s="30">
        <f>SUM(B6:B778)</f>
        <v>0</v>
      </c>
      <c r="C779" s="30">
        <f>SUM(C6:C778)</f>
        <v>0</v>
      </c>
      <c r="D779" s="30">
        <f>B779-C779</f>
        <v>0</v>
      </c>
      <c r="E779" s="31" t="s">
        <v>10</v>
      </c>
      <c r="F779" s="1"/>
      <c r="G779" s="1"/>
      <c r="H779" s="121"/>
      <c r="I779" s="121"/>
      <c r="J779" s="1"/>
      <c r="K779" s="1"/>
      <c r="L779" s="1"/>
    </row>
    <row r="780" spans="1:12" ht="29.25" thickBot="1" x14ac:dyDescent="0.5">
      <c r="A780" s="32" t="s">
        <v>7</v>
      </c>
      <c r="B780" s="33">
        <f>B779-C779</f>
        <v>0</v>
      </c>
      <c r="C780" s="204"/>
      <c r="D780" s="205"/>
      <c r="E780" s="206"/>
      <c r="F780" s="1"/>
      <c r="G780" s="1"/>
      <c r="H780" s="121"/>
      <c r="I780" s="121"/>
      <c r="J780" s="1"/>
      <c r="K780" s="1"/>
      <c r="L780" s="1"/>
    </row>
    <row r="781" spans="1:12" x14ac:dyDescent="0.45">
      <c r="J781" s="38">
        <f>H582</f>
        <v>0</v>
      </c>
      <c r="K781" s="2" t="s">
        <v>7</v>
      </c>
    </row>
  </sheetData>
  <mergeCells count="7">
    <mergeCell ref="C780:E780"/>
    <mergeCell ref="A1:E1"/>
    <mergeCell ref="G1:K1"/>
    <mergeCell ref="A2:C2"/>
    <mergeCell ref="D2:E2"/>
    <mergeCell ref="G2:I2"/>
    <mergeCell ref="I582:K582"/>
  </mergeCells>
  <pageMargins left="0.7" right="0.7" top="0.75" bottom="0.75" header="0.3" footer="0.3"/>
  <pageSetup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22E6-20C5-48A8-A421-790C904F048B}">
  <dimension ref="A1:N1160"/>
  <sheetViews>
    <sheetView showGridLines="0" rightToLeft="1" topLeftCell="A585" zoomScaleNormal="100" workbookViewId="0">
      <selection activeCell="E602" sqref="E602"/>
    </sheetView>
  </sheetViews>
  <sheetFormatPr defaultColWidth="9.140625" defaultRowHeight="28.5" x14ac:dyDescent="0.45"/>
  <cols>
    <col min="1" max="1" width="14.28515625" style="2" bestFit="1" customWidth="1"/>
    <col min="2" max="3" width="21" style="2" bestFit="1" customWidth="1"/>
    <col min="4" max="4" width="19.140625" style="2" customWidth="1"/>
    <col min="5" max="5" width="42.7109375" style="2" customWidth="1"/>
    <col min="6" max="6" width="9.140625" style="2"/>
    <col min="7" max="7" width="15.5703125" style="2" customWidth="1"/>
    <col min="8" max="9" width="16.42578125" style="2" bestFit="1" customWidth="1"/>
    <col min="10" max="10" width="19" style="2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870</v>
      </c>
      <c r="B1" s="208"/>
      <c r="C1" s="208"/>
      <c r="D1" s="208"/>
      <c r="E1" s="207"/>
      <c r="F1" s="1" t="s">
        <v>870</v>
      </c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 xml:space="preserve"> </v>
      </c>
      <c r="E2" s="211"/>
      <c r="F2" s="1"/>
      <c r="G2" s="212" t="s">
        <v>1</v>
      </c>
      <c r="H2" s="212"/>
      <c r="I2" s="212"/>
      <c r="J2" s="3" t="s">
        <v>883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128</v>
      </c>
      <c r="C5" s="11" t="s">
        <v>109</v>
      </c>
      <c r="D5" s="11" t="s">
        <v>7</v>
      </c>
      <c r="E5" s="12" t="s">
        <v>8</v>
      </c>
      <c r="F5" s="7"/>
      <c r="G5" s="10" t="s">
        <v>4</v>
      </c>
      <c r="H5" s="13" t="s">
        <v>5</v>
      </c>
      <c r="I5" s="13" t="s">
        <v>6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46157</v>
      </c>
      <c r="B6" s="15">
        <v>582.34</v>
      </c>
      <c r="C6" s="15"/>
      <c r="D6" s="15">
        <f>B6-C6</f>
        <v>582.34</v>
      </c>
      <c r="E6" s="16" t="s">
        <v>138</v>
      </c>
      <c r="F6" s="7"/>
      <c r="G6" s="14">
        <v>46161</v>
      </c>
      <c r="H6" s="34"/>
      <c r="I6" s="34">
        <v>678</v>
      </c>
      <c r="J6" s="34">
        <f>H6-I6</f>
        <v>-678</v>
      </c>
      <c r="K6" s="16" t="s">
        <v>147</v>
      </c>
      <c r="L6" s="7"/>
    </row>
    <row r="7" spans="1:12" s="9" customFormat="1" ht="18.75" x14ac:dyDescent="0.3">
      <c r="A7" s="14">
        <v>46157</v>
      </c>
      <c r="B7" s="17">
        <v>193.64</v>
      </c>
      <c r="C7" s="17"/>
      <c r="D7" s="17">
        <f>D6+B7-C7</f>
        <v>775.98</v>
      </c>
      <c r="E7" s="16" t="s">
        <v>139</v>
      </c>
      <c r="F7" s="7"/>
      <c r="G7" s="14"/>
      <c r="H7" s="35"/>
      <c r="I7" s="34">
        <v>240</v>
      </c>
      <c r="J7" s="35">
        <f>J6+H7-I7</f>
        <v>-918</v>
      </c>
      <c r="K7" s="18" t="s">
        <v>177</v>
      </c>
      <c r="L7" s="7"/>
    </row>
    <row r="8" spans="1:12" s="9" customFormat="1" ht="18.75" x14ac:dyDescent="0.3">
      <c r="A8" s="14">
        <v>46161</v>
      </c>
      <c r="B8" s="17"/>
      <c r="C8" s="17">
        <v>193.64</v>
      </c>
      <c r="D8" s="17">
        <f t="shared" ref="D8:D71" si="0">D7+B8-C8</f>
        <v>582.34</v>
      </c>
      <c r="E8" s="16" t="s">
        <v>144</v>
      </c>
      <c r="F8" s="7"/>
      <c r="G8" s="14"/>
      <c r="H8" s="35"/>
      <c r="I8" s="35">
        <v>317</v>
      </c>
      <c r="J8" s="35">
        <f t="shared" ref="J8:J71" si="1">J7+H8-I8</f>
        <v>-1235</v>
      </c>
      <c r="K8" s="16" t="s">
        <v>186</v>
      </c>
      <c r="L8" s="7"/>
    </row>
    <row r="9" spans="1:12" s="9" customFormat="1" ht="18.75" x14ac:dyDescent="0.3">
      <c r="A9" s="14">
        <v>46164</v>
      </c>
      <c r="B9" s="17"/>
      <c r="C9" s="17">
        <v>32.340000000000003</v>
      </c>
      <c r="D9" s="17">
        <f t="shared" si="0"/>
        <v>550</v>
      </c>
      <c r="E9" s="18" t="s">
        <v>176</v>
      </c>
      <c r="F9" s="7"/>
      <c r="G9" s="14">
        <v>46168</v>
      </c>
      <c r="H9" s="35"/>
      <c r="I9" s="35">
        <v>320</v>
      </c>
      <c r="J9" s="35">
        <f t="shared" si="1"/>
        <v>-1555</v>
      </c>
      <c r="K9" s="18" t="s">
        <v>200</v>
      </c>
      <c r="L9" s="7"/>
    </row>
    <row r="10" spans="1:12" s="9" customFormat="1" ht="18.75" x14ac:dyDescent="0.3">
      <c r="A10" s="14">
        <v>46167</v>
      </c>
      <c r="B10" s="17"/>
      <c r="C10" s="17">
        <v>70.510000000000005</v>
      </c>
      <c r="D10" s="17">
        <f t="shared" si="0"/>
        <v>479.49</v>
      </c>
      <c r="E10" s="16" t="s">
        <v>186</v>
      </c>
      <c r="F10" s="7"/>
      <c r="G10" s="14">
        <v>46168</v>
      </c>
      <c r="H10" s="35"/>
      <c r="I10" s="35">
        <v>258</v>
      </c>
      <c r="J10" s="35">
        <f t="shared" si="1"/>
        <v>-1813</v>
      </c>
      <c r="K10" s="18" t="s">
        <v>201</v>
      </c>
      <c r="L10" s="7"/>
    </row>
    <row r="11" spans="1:12" s="9" customFormat="1" ht="18.75" x14ac:dyDescent="0.3">
      <c r="A11" s="14">
        <v>46167</v>
      </c>
      <c r="B11" s="17">
        <v>26.08</v>
      </c>
      <c r="C11" s="17"/>
      <c r="D11" s="17">
        <f t="shared" si="0"/>
        <v>505.57</v>
      </c>
      <c r="E11" s="16" t="s">
        <v>138</v>
      </c>
      <c r="F11" s="7"/>
      <c r="G11" s="19">
        <v>46177</v>
      </c>
      <c r="H11" s="35"/>
      <c r="I11" s="35">
        <v>598</v>
      </c>
      <c r="J11" s="35">
        <f t="shared" si="1"/>
        <v>-2411</v>
      </c>
      <c r="K11" s="18" t="s">
        <v>231</v>
      </c>
      <c r="L11" s="7"/>
    </row>
    <row r="12" spans="1:12" s="9" customFormat="1" ht="18.75" x14ac:dyDescent="0.3">
      <c r="A12" s="14">
        <v>46168</v>
      </c>
      <c r="B12" s="17">
        <v>38.97</v>
      </c>
      <c r="C12" s="17"/>
      <c r="D12" s="17">
        <f t="shared" si="0"/>
        <v>544.54</v>
      </c>
      <c r="E12" s="18" t="s">
        <v>195</v>
      </c>
      <c r="F12" s="7"/>
      <c r="G12" s="19">
        <v>46177</v>
      </c>
      <c r="H12" s="35"/>
      <c r="I12" s="35">
        <v>117</v>
      </c>
      <c r="J12" s="35">
        <f t="shared" si="1"/>
        <v>-2528</v>
      </c>
      <c r="K12" s="18" t="s">
        <v>233</v>
      </c>
      <c r="L12" s="7"/>
    </row>
    <row r="13" spans="1:12" s="9" customFormat="1" ht="18.75" x14ac:dyDescent="0.3">
      <c r="A13" s="14">
        <v>46168</v>
      </c>
      <c r="B13" s="17"/>
      <c r="C13" s="17">
        <v>42.75</v>
      </c>
      <c r="D13" s="17">
        <f t="shared" si="0"/>
        <v>501.78999999999996</v>
      </c>
      <c r="E13" s="18" t="s">
        <v>200</v>
      </c>
      <c r="F13" s="7"/>
      <c r="G13" s="19">
        <v>46177</v>
      </c>
      <c r="H13" s="35"/>
      <c r="I13" s="35">
        <v>643</v>
      </c>
      <c r="J13" s="35">
        <f t="shared" si="1"/>
        <v>-3171</v>
      </c>
      <c r="K13" s="18" t="s">
        <v>235</v>
      </c>
      <c r="L13" s="7"/>
    </row>
    <row r="14" spans="1:12" s="9" customFormat="1" ht="18.75" x14ac:dyDescent="0.3">
      <c r="A14" s="14">
        <v>46168</v>
      </c>
      <c r="B14" s="17">
        <v>31.31</v>
      </c>
      <c r="C14" s="17"/>
      <c r="D14" s="17">
        <f t="shared" si="0"/>
        <v>533.09999999999991</v>
      </c>
      <c r="E14" s="16" t="s">
        <v>138</v>
      </c>
      <c r="F14" s="7"/>
      <c r="G14" s="19">
        <v>46182</v>
      </c>
      <c r="H14" s="35"/>
      <c r="I14" s="35">
        <v>193</v>
      </c>
      <c r="J14" s="35">
        <f t="shared" si="1"/>
        <v>-3364</v>
      </c>
      <c r="K14" s="18" t="s">
        <v>257</v>
      </c>
      <c r="L14" s="7"/>
    </row>
    <row r="15" spans="1:12" s="9" customFormat="1" ht="18.75" x14ac:dyDescent="0.3">
      <c r="A15" s="14">
        <v>46168</v>
      </c>
      <c r="B15" s="17"/>
      <c r="C15" s="17">
        <v>42.9</v>
      </c>
      <c r="D15" s="17">
        <f t="shared" si="0"/>
        <v>490.19999999999993</v>
      </c>
      <c r="E15" s="18" t="s">
        <v>201</v>
      </c>
      <c r="F15" s="7"/>
      <c r="G15" s="19">
        <v>46182</v>
      </c>
      <c r="H15" s="17">
        <v>108</v>
      </c>
      <c r="I15" s="17"/>
      <c r="J15" s="35">
        <f t="shared" si="1"/>
        <v>-3256</v>
      </c>
      <c r="K15" s="18" t="s">
        <v>260</v>
      </c>
      <c r="L15" s="7"/>
    </row>
    <row r="16" spans="1:12" s="9" customFormat="1" ht="18.75" x14ac:dyDescent="0.3">
      <c r="A16" s="19">
        <v>46176</v>
      </c>
      <c r="B16" s="17">
        <v>162.30000000000001</v>
      </c>
      <c r="C16" s="17"/>
      <c r="D16" s="17">
        <f t="shared" si="0"/>
        <v>652.5</v>
      </c>
      <c r="E16" s="16" t="s">
        <v>138</v>
      </c>
      <c r="F16" s="7"/>
      <c r="G16" s="19">
        <v>46182</v>
      </c>
      <c r="H16" s="17">
        <v>430</v>
      </c>
      <c r="I16" s="17"/>
      <c r="J16" s="35">
        <f t="shared" si="1"/>
        <v>-2826</v>
      </c>
      <c r="K16" s="18" t="s">
        <v>260</v>
      </c>
      <c r="L16" s="7"/>
    </row>
    <row r="17" spans="1:12" s="9" customFormat="1" ht="18.75" x14ac:dyDescent="0.3">
      <c r="A17" s="19">
        <v>46176</v>
      </c>
      <c r="B17" s="17">
        <v>22.64</v>
      </c>
      <c r="C17" s="17"/>
      <c r="D17" s="17">
        <f t="shared" si="0"/>
        <v>675.14</v>
      </c>
      <c r="E17" s="16" t="s">
        <v>138</v>
      </c>
      <c r="F17" s="7"/>
      <c r="G17" s="19">
        <v>46182</v>
      </c>
      <c r="H17" s="17">
        <v>150</v>
      </c>
      <c r="I17" s="17"/>
      <c r="J17" s="35">
        <f t="shared" si="1"/>
        <v>-2676</v>
      </c>
      <c r="K17" s="18" t="s">
        <v>262</v>
      </c>
      <c r="L17" s="7"/>
    </row>
    <row r="18" spans="1:12" s="9" customFormat="1" ht="18.75" x14ac:dyDescent="0.3">
      <c r="A18" s="19">
        <v>46176</v>
      </c>
      <c r="B18" s="17">
        <v>13.92</v>
      </c>
      <c r="C18" s="17"/>
      <c r="D18" s="17">
        <f t="shared" si="0"/>
        <v>689.06</v>
      </c>
      <c r="E18" s="18" t="s">
        <v>222</v>
      </c>
      <c r="F18" s="7"/>
      <c r="G18" s="19">
        <v>46182</v>
      </c>
      <c r="H18" s="35">
        <v>52</v>
      </c>
      <c r="I18" s="35"/>
      <c r="J18" s="35">
        <f t="shared" si="1"/>
        <v>-2624</v>
      </c>
      <c r="K18" s="18" t="s">
        <v>262</v>
      </c>
      <c r="L18" s="7"/>
    </row>
    <row r="19" spans="1:12" s="9" customFormat="1" ht="18.75" x14ac:dyDescent="0.3">
      <c r="A19" s="19">
        <v>46177</v>
      </c>
      <c r="B19" s="17"/>
      <c r="C19" s="17">
        <v>14.89</v>
      </c>
      <c r="D19" s="17">
        <f t="shared" si="0"/>
        <v>674.17</v>
      </c>
      <c r="E19" s="18" t="s">
        <v>227</v>
      </c>
      <c r="F19" s="7"/>
      <c r="G19" s="19">
        <v>46184</v>
      </c>
      <c r="H19" s="35"/>
      <c r="I19" s="35">
        <v>680</v>
      </c>
      <c r="J19" s="35">
        <f t="shared" si="1"/>
        <v>-3304</v>
      </c>
      <c r="K19" s="18" t="s">
        <v>284</v>
      </c>
      <c r="L19" s="7"/>
    </row>
    <row r="20" spans="1:12" s="9" customFormat="1" ht="18.75" x14ac:dyDescent="0.3">
      <c r="A20" s="19">
        <v>46177</v>
      </c>
      <c r="B20" s="17"/>
      <c r="C20" s="17">
        <v>15.7</v>
      </c>
      <c r="D20" s="17">
        <f t="shared" si="0"/>
        <v>658.46999999999991</v>
      </c>
      <c r="E20" s="18" t="s">
        <v>227</v>
      </c>
      <c r="F20" s="7"/>
      <c r="G20" s="19">
        <v>46184</v>
      </c>
      <c r="H20" s="35"/>
      <c r="I20" s="35">
        <v>72</v>
      </c>
      <c r="J20" s="35">
        <f t="shared" si="1"/>
        <v>-3376</v>
      </c>
      <c r="K20" s="18" t="s">
        <v>285</v>
      </c>
      <c r="L20" s="7"/>
    </row>
    <row r="21" spans="1:12" s="9" customFormat="1" ht="18.75" x14ac:dyDescent="0.3">
      <c r="A21" s="19">
        <v>46177</v>
      </c>
      <c r="B21" s="17"/>
      <c r="C21" s="17">
        <v>114.65</v>
      </c>
      <c r="D21" s="17">
        <f t="shared" si="0"/>
        <v>543.81999999999994</v>
      </c>
      <c r="E21" s="18" t="s">
        <v>231</v>
      </c>
      <c r="F21" s="7"/>
      <c r="G21" s="19">
        <v>46185</v>
      </c>
      <c r="H21" s="35"/>
      <c r="I21" s="35">
        <v>684</v>
      </c>
      <c r="J21" s="35">
        <f t="shared" si="1"/>
        <v>-4060</v>
      </c>
      <c r="K21" s="18" t="s">
        <v>294</v>
      </c>
      <c r="L21" s="7"/>
    </row>
    <row r="22" spans="1:12" s="9" customFormat="1" ht="18.75" x14ac:dyDescent="0.3">
      <c r="A22" s="19">
        <v>46177</v>
      </c>
      <c r="B22" s="17"/>
      <c r="C22" s="17">
        <v>21.23</v>
      </c>
      <c r="D22" s="17">
        <f t="shared" si="0"/>
        <v>522.58999999999992</v>
      </c>
      <c r="E22" s="18" t="s">
        <v>233</v>
      </c>
      <c r="F22" s="7"/>
      <c r="G22" s="19">
        <v>46185</v>
      </c>
      <c r="H22" s="35"/>
      <c r="I22" s="35">
        <v>528</v>
      </c>
      <c r="J22" s="35">
        <f t="shared" si="1"/>
        <v>-4588</v>
      </c>
      <c r="K22" s="18" t="s">
        <v>296</v>
      </c>
      <c r="L22" s="7"/>
    </row>
    <row r="23" spans="1:12" s="9" customFormat="1" ht="18.75" x14ac:dyDescent="0.3">
      <c r="A23" s="19">
        <v>46177</v>
      </c>
      <c r="B23" s="17"/>
      <c r="C23" s="17">
        <v>122.22</v>
      </c>
      <c r="D23" s="17">
        <f t="shared" si="0"/>
        <v>400.36999999999989</v>
      </c>
      <c r="E23" s="18" t="s">
        <v>235</v>
      </c>
      <c r="F23" s="7"/>
      <c r="G23" s="19">
        <v>46185</v>
      </c>
      <c r="H23" s="35"/>
      <c r="I23" s="35">
        <v>197</v>
      </c>
      <c r="J23" s="35">
        <f t="shared" si="1"/>
        <v>-4785</v>
      </c>
      <c r="K23" s="18" t="s">
        <v>297</v>
      </c>
      <c r="L23" s="7"/>
    </row>
    <row r="24" spans="1:12" s="9" customFormat="1" ht="18.75" x14ac:dyDescent="0.3">
      <c r="A24" s="19">
        <v>46178</v>
      </c>
      <c r="B24" s="17"/>
      <c r="C24" s="17">
        <v>10.14</v>
      </c>
      <c r="D24" s="17">
        <f t="shared" si="0"/>
        <v>390.2299999999999</v>
      </c>
      <c r="E24" s="18" t="s">
        <v>227</v>
      </c>
      <c r="F24" s="7"/>
      <c r="G24" s="19">
        <v>46185</v>
      </c>
      <c r="H24" s="35"/>
      <c r="I24" s="35">
        <v>333</v>
      </c>
      <c r="J24" s="35">
        <f t="shared" si="1"/>
        <v>-5118</v>
      </c>
      <c r="K24" s="18" t="s">
        <v>298</v>
      </c>
      <c r="L24" s="7"/>
    </row>
    <row r="25" spans="1:12" s="9" customFormat="1" ht="18.75" x14ac:dyDescent="0.3">
      <c r="A25" s="19">
        <v>46178</v>
      </c>
      <c r="B25" s="17">
        <v>5323.75</v>
      </c>
      <c r="C25" s="17"/>
      <c r="D25" s="17">
        <f t="shared" si="0"/>
        <v>5713.98</v>
      </c>
      <c r="E25" s="18" t="s">
        <v>248</v>
      </c>
      <c r="F25" s="7"/>
      <c r="G25" s="19">
        <v>46188</v>
      </c>
      <c r="H25" s="35">
        <v>234</v>
      </c>
      <c r="I25" s="35"/>
      <c r="J25" s="35">
        <f t="shared" si="1"/>
        <v>-4884</v>
      </c>
      <c r="K25" s="20" t="s">
        <v>305</v>
      </c>
      <c r="L25" s="7"/>
    </row>
    <row r="26" spans="1:12" s="9" customFormat="1" ht="18.75" x14ac:dyDescent="0.3">
      <c r="A26" s="19">
        <v>46181</v>
      </c>
      <c r="B26" s="17"/>
      <c r="C26" s="17">
        <v>38.53</v>
      </c>
      <c r="D26" s="17">
        <f t="shared" si="0"/>
        <v>5675.45</v>
      </c>
      <c r="E26" s="18" t="s">
        <v>254</v>
      </c>
      <c r="F26" s="7"/>
      <c r="G26" s="19">
        <v>46189</v>
      </c>
      <c r="H26" s="35"/>
      <c r="I26" s="35">
        <v>615</v>
      </c>
      <c r="J26" s="35">
        <f t="shared" si="1"/>
        <v>-5499</v>
      </c>
      <c r="K26" s="18" t="s">
        <v>310</v>
      </c>
      <c r="L26" s="7"/>
    </row>
    <row r="27" spans="1:12" s="9" customFormat="1" ht="18.75" x14ac:dyDescent="0.3">
      <c r="A27" s="19">
        <v>46181</v>
      </c>
      <c r="B27" s="17">
        <v>369.25</v>
      </c>
      <c r="C27" s="17"/>
      <c r="D27" s="17">
        <f t="shared" si="0"/>
        <v>6044.7</v>
      </c>
      <c r="E27" s="16" t="s">
        <v>138</v>
      </c>
      <c r="F27" s="7"/>
      <c r="G27" s="19">
        <v>46190</v>
      </c>
      <c r="H27" s="35"/>
      <c r="I27" s="35">
        <v>1423</v>
      </c>
      <c r="J27" s="35">
        <f t="shared" si="1"/>
        <v>-6922</v>
      </c>
      <c r="K27" s="18" t="s">
        <v>316</v>
      </c>
      <c r="L27" s="7"/>
    </row>
    <row r="28" spans="1:12" s="9" customFormat="1" ht="18.75" x14ac:dyDescent="0.3">
      <c r="A28" s="19">
        <v>46182</v>
      </c>
      <c r="B28" s="17">
        <v>107.72</v>
      </c>
      <c r="C28" s="17"/>
      <c r="D28" s="17">
        <f t="shared" si="0"/>
        <v>6152.42</v>
      </c>
      <c r="E28" s="18" t="s">
        <v>260</v>
      </c>
      <c r="F28" s="7"/>
      <c r="G28" s="19">
        <v>46190</v>
      </c>
      <c r="H28" s="35"/>
      <c r="I28" s="35">
        <v>26</v>
      </c>
      <c r="J28" s="35">
        <f t="shared" si="1"/>
        <v>-6948</v>
      </c>
      <c r="K28" s="18" t="s">
        <v>320</v>
      </c>
      <c r="L28" s="7"/>
    </row>
    <row r="29" spans="1:12" s="9" customFormat="1" ht="18.75" x14ac:dyDescent="0.3">
      <c r="A29" s="19">
        <v>46182</v>
      </c>
      <c r="B29" s="17">
        <v>26.9</v>
      </c>
      <c r="C29" s="17"/>
      <c r="D29" s="17">
        <f t="shared" si="0"/>
        <v>6179.32</v>
      </c>
      <c r="E29" s="18" t="s">
        <v>260</v>
      </c>
      <c r="F29" s="7"/>
      <c r="G29" s="19">
        <v>46196</v>
      </c>
      <c r="H29" s="35"/>
      <c r="I29" s="35">
        <v>480</v>
      </c>
      <c r="J29" s="35">
        <f t="shared" si="1"/>
        <v>-7428</v>
      </c>
      <c r="K29" s="18" t="s">
        <v>335</v>
      </c>
      <c r="L29" s="7"/>
    </row>
    <row r="30" spans="1:12" s="9" customFormat="1" ht="18.75" x14ac:dyDescent="0.3">
      <c r="A30" s="19">
        <v>46182</v>
      </c>
      <c r="B30" s="17">
        <v>85.67</v>
      </c>
      <c r="C30" s="17"/>
      <c r="D30" s="17">
        <f t="shared" si="0"/>
        <v>6264.99</v>
      </c>
      <c r="E30" s="18" t="s">
        <v>262</v>
      </c>
      <c r="F30" s="7"/>
      <c r="G30" s="19">
        <v>46197</v>
      </c>
      <c r="H30" s="35"/>
      <c r="I30" s="35">
        <v>131</v>
      </c>
      <c r="J30" s="35">
        <f t="shared" si="1"/>
        <v>-7559</v>
      </c>
      <c r="K30" s="18" t="s">
        <v>341</v>
      </c>
      <c r="L30" s="7"/>
    </row>
    <row r="31" spans="1:12" s="9" customFormat="1" ht="18.75" x14ac:dyDescent="0.3">
      <c r="A31" s="19">
        <v>46182</v>
      </c>
      <c r="B31" s="17">
        <v>29.23</v>
      </c>
      <c r="C31" s="17"/>
      <c r="D31" s="17">
        <f t="shared" si="0"/>
        <v>6294.2199999999993</v>
      </c>
      <c r="E31" s="18" t="s">
        <v>262</v>
      </c>
      <c r="F31" s="7"/>
      <c r="G31" s="19">
        <v>46198</v>
      </c>
      <c r="H31" s="35"/>
      <c r="I31" s="35">
        <v>511</v>
      </c>
      <c r="J31" s="35">
        <f t="shared" si="1"/>
        <v>-8070</v>
      </c>
      <c r="K31" s="20" t="s">
        <v>347</v>
      </c>
      <c r="L31" s="7"/>
    </row>
    <row r="32" spans="1:12" s="9" customFormat="1" ht="18.75" x14ac:dyDescent="0.3">
      <c r="A32" s="19">
        <v>46183</v>
      </c>
      <c r="B32" s="17"/>
      <c r="C32" s="17">
        <v>69.400000000000006</v>
      </c>
      <c r="D32" s="17">
        <f t="shared" si="0"/>
        <v>6224.82</v>
      </c>
      <c r="E32" s="18" t="s">
        <v>227</v>
      </c>
      <c r="F32" s="7"/>
      <c r="G32" s="19">
        <v>46198</v>
      </c>
      <c r="H32" s="35">
        <v>125</v>
      </c>
      <c r="I32" s="35"/>
      <c r="J32" s="35">
        <f t="shared" si="1"/>
        <v>-7945</v>
      </c>
      <c r="K32" s="20" t="s">
        <v>303</v>
      </c>
      <c r="L32" s="7"/>
    </row>
    <row r="33" spans="1:12" s="9" customFormat="1" ht="18.75" x14ac:dyDescent="0.3">
      <c r="A33" s="19">
        <v>46183</v>
      </c>
      <c r="B33" s="17">
        <v>4.05</v>
      </c>
      <c r="C33" s="17"/>
      <c r="D33" s="17">
        <f t="shared" si="0"/>
        <v>6228.87</v>
      </c>
      <c r="E33" s="16" t="s">
        <v>138</v>
      </c>
      <c r="F33" s="7"/>
      <c r="G33" s="19">
        <v>46198</v>
      </c>
      <c r="H33" s="35"/>
      <c r="I33" s="35">
        <v>20</v>
      </c>
      <c r="J33" s="35">
        <f t="shared" si="1"/>
        <v>-7965</v>
      </c>
      <c r="K33" s="20" t="s">
        <v>352</v>
      </c>
      <c r="L33" s="7"/>
    </row>
    <row r="34" spans="1:12" s="9" customFormat="1" ht="18.75" x14ac:dyDescent="0.3">
      <c r="A34" s="19">
        <v>46183</v>
      </c>
      <c r="B34" s="17">
        <v>57.32</v>
      </c>
      <c r="C34" s="17"/>
      <c r="D34" s="17">
        <f t="shared" si="0"/>
        <v>6286.19</v>
      </c>
      <c r="E34" s="16" t="s">
        <v>138</v>
      </c>
      <c r="F34" s="7"/>
      <c r="G34" s="19">
        <v>46202</v>
      </c>
      <c r="H34" s="35">
        <v>99</v>
      </c>
      <c r="I34" s="35"/>
      <c r="J34" s="35">
        <f t="shared" si="1"/>
        <v>-7866</v>
      </c>
      <c r="K34" s="18" t="s">
        <v>351</v>
      </c>
      <c r="L34" s="7"/>
    </row>
    <row r="35" spans="1:12" s="9" customFormat="1" ht="18.75" x14ac:dyDescent="0.3">
      <c r="A35" s="19">
        <v>46183</v>
      </c>
      <c r="B35" s="17">
        <v>6.52</v>
      </c>
      <c r="C35" s="17"/>
      <c r="D35" s="17">
        <f t="shared" si="0"/>
        <v>6292.71</v>
      </c>
      <c r="E35" s="16" t="s">
        <v>138</v>
      </c>
      <c r="F35" s="7"/>
      <c r="G35" s="19">
        <v>46203</v>
      </c>
      <c r="H35" s="35"/>
      <c r="I35" s="35">
        <v>110</v>
      </c>
      <c r="J35" s="35">
        <f t="shared" si="1"/>
        <v>-7976</v>
      </c>
      <c r="K35" s="18" t="s">
        <v>351</v>
      </c>
      <c r="L35" s="7"/>
    </row>
    <row r="36" spans="1:12" s="9" customFormat="1" ht="18.75" x14ac:dyDescent="0.3">
      <c r="A36" s="19">
        <v>46184</v>
      </c>
      <c r="B36" s="17">
        <v>212.64</v>
      </c>
      <c r="C36" s="17"/>
      <c r="D36" s="17">
        <f t="shared" si="0"/>
        <v>6505.35</v>
      </c>
      <c r="E36" s="16" t="s">
        <v>138</v>
      </c>
      <c r="F36" s="7"/>
      <c r="G36" s="19">
        <v>46204</v>
      </c>
      <c r="H36" s="35"/>
      <c r="I36" s="35">
        <v>730</v>
      </c>
      <c r="J36" s="35">
        <f t="shared" si="1"/>
        <v>-8706</v>
      </c>
      <c r="K36" s="18" t="s">
        <v>372</v>
      </c>
      <c r="L36" s="7"/>
    </row>
    <row r="37" spans="1:12" s="9" customFormat="1" ht="18.75" x14ac:dyDescent="0.3">
      <c r="A37" s="19">
        <v>46184</v>
      </c>
      <c r="B37" s="17"/>
      <c r="C37" s="17">
        <v>117.47</v>
      </c>
      <c r="D37" s="17">
        <f t="shared" si="0"/>
        <v>6387.88</v>
      </c>
      <c r="E37" s="18" t="s">
        <v>284</v>
      </c>
      <c r="F37" s="7"/>
      <c r="G37" s="19">
        <v>46204</v>
      </c>
      <c r="H37" s="35"/>
      <c r="I37" s="35">
        <v>20</v>
      </c>
      <c r="J37" s="35">
        <f t="shared" si="1"/>
        <v>-8726</v>
      </c>
      <c r="K37" s="18" t="s">
        <v>373</v>
      </c>
      <c r="L37" s="7"/>
    </row>
    <row r="38" spans="1:12" s="9" customFormat="1" ht="18.75" x14ac:dyDescent="0.3">
      <c r="A38" s="19">
        <v>46184</v>
      </c>
      <c r="B38" s="17"/>
      <c r="C38" s="17">
        <v>13.09</v>
      </c>
      <c r="D38" s="17">
        <f t="shared" si="0"/>
        <v>6374.79</v>
      </c>
      <c r="E38" s="18" t="s">
        <v>285</v>
      </c>
      <c r="F38" s="7"/>
      <c r="G38" s="19">
        <v>46206</v>
      </c>
      <c r="H38" s="35"/>
      <c r="I38" s="35">
        <v>1187</v>
      </c>
      <c r="J38" s="35">
        <f t="shared" si="1"/>
        <v>-9913</v>
      </c>
      <c r="K38" s="18" t="s">
        <v>383</v>
      </c>
      <c r="L38" s="7"/>
    </row>
    <row r="39" spans="1:12" s="9" customFormat="1" ht="18.75" x14ac:dyDescent="0.3">
      <c r="A39" s="19">
        <v>46184</v>
      </c>
      <c r="B39" s="17">
        <v>175.26</v>
      </c>
      <c r="C39" s="17"/>
      <c r="D39" s="17">
        <f t="shared" si="0"/>
        <v>6550.05</v>
      </c>
      <c r="E39" s="16" t="s">
        <v>138</v>
      </c>
      <c r="F39" s="7"/>
      <c r="G39" s="19">
        <v>46206</v>
      </c>
      <c r="H39" s="35"/>
      <c r="I39" s="35">
        <v>2912</v>
      </c>
      <c r="J39" s="35">
        <f t="shared" si="1"/>
        <v>-12825</v>
      </c>
      <c r="K39" s="18" t="s">
        <v>384</v>
      </c>
      <c r="L39" s="7"/>
    </row>
    <row r="40" spans="1:12" s="9" customFormat="1" ht="18.75" x14ac:dyDescent="0.3">
      <c r="A40" s="19">
        <v>46185</v>
      </c>
      <c r="B40" s="17"/>
      <c r="C40" s="17">
        <v>127.92</v>
      </c>
      <c r="D40" s="17">
        <f t="shared" si="0"/>
        <v>6422.13</v>
      </c>
      <c r="E40" s="18" t="s">
        <v>294</v>
      </c>
      <c r="F40" s="7"/>
      <c r="G40" s="19">
        <v>46206</v>
      </c>
      <c r="H40" s="35"/>
      <c r="I40" s="35">
        <v>5820</v>
      </c>
      <c r="J40" s="35">
        <f t="shared" si="1"/>
        <v>-18645</v>
      </c>
      <c r="K40" s="18" t="s">
        <v>385</v>
      </c>
      <c r="L40" s="7"/>
    </row>
    <row r="41" spans="1:12" s="9" customFormat="1" ht="18.75" x14ac:dyDescent="0.3">
      <c r="A41" s="19">
        <v>46185</v>
      </c>
      <c r="B41" s="17"/>
      <c r="C41" s="17">
        <v>92.6</v>
      </c>
      <c r="D41" s="17">
        <f t="shared" si="0"/>
        <v>6329.53</v>
      </c>
      <c r="E41" s="18" t="s">
        <v>296</v>
      </c>
      <c r="F41" s="7"/>
      <c r="G41" s="19">
        <v>46206</v>
      </c>
      <c r="H41" s="35"/>
      <c r="I41" s="35">
        <v>317</v>
      </c>
      <c r="J41" s="35">
        <f t="shared" si="1"/>
        <v>-18962</v>
      </c>
      <c r="K41" s="18" t="s">
        <v>386</v>
      </c>
      <c r="L41" s="7"/>
    </row>
    <row r="42" spans="1:12" s="9" customFormat="1" ht="18.75" x14ac:dyDescent="0.3">
      <c r="A42" s="19">
        <v>46185</v>
      </c>
      <c r="B42" s="17"/>
      <c r="C42" s="17">
        <v>37.549999999999997</v>
      </c>
      <c r="D42" s="17">
        <f t="shared" si="0"/>
        <v>6291.98</v>
      </c>
      <c r="E42" s="18" t="s">
        <v>297</v>
      </c>
      <c r="F42" s="7"/>
      <c r="G42" s="19">
        <v>46206</v>
      </c>
      <c r="H42" s="35"/>
      <c r="I42" s="35">
        <v>555</v>
      </c>
      <c r="J42" s="35">
        <f t="shared" si="1"/>
        <v>-19517</v>
      </c>
      <c r="K42" s="18" t="s">
        <v>387</v>
      </c>
      <c r="L42" s="7"/>
    </row>
    <row r="43" spans="1:12" s="9" customFormat="1" ht="18.75" x14ac:dyDescent="0.3">
      <c r="A43" s="19">
        <v>46185</v>
      </c>
      <c r="B43" s="17"/>
      <c r="C43" s="17">
        <v>51.19</v>
      </c>
      <c r="D43" s="17">
        <f t="shared" si="0"/>
        <v>6240.79</v>
      </c>
      <c r="E43" s="18" t="s">
        <v>298</v>
      </c>
      <c r="F43" s="7"/>
      <c r="G43" s="19">
        <v>46206</v>
      </c>
      <c r="H43" s="61">
        <v>637</v>
      </c>
      <c r="I43" s="35"/>
      <c r="J43" s="35">
        <f t="shared" si="1"/>
        <v>-18880</v>
      </c>
      <c r="K43" s="18" t="s">
        <v>390</v>
      </c>
      <c r="L43" s="7"/>
    </row>
    <row r="44" spans="1:12" s="9" customFormat="1" ht="18.75" x14ac:dyDescent="0.3">
      <c r="A44" s="19">
        <v>46185</v>
      </c>
      <c r="B44" s="17"/>
      <c r="C44" s="17">
        <v>1.4</v>
      </c>
      <c r="D44" s="17">
        <f t="shared" si="0"/>
        <v>6239.39</v>
      </c>
      <c r="E44" s="18" t="s">
        <v>227</v>
      </c>
      <c r="F44" s="7"/>
      <c r="G44" s="19">
        <v>46206</v>
      </c>
      <c r="H44" s="35"/>
      <c r="I44" s="35">
        <v>4620</v>
      </c>
      <c r="J44" s="35">
        <f t="shared" si="1"/>
        <v>-23500</v>
      </c>
      <c r="K44" s="18" t="s">
        <v>398</v>
      </c>
      <c r="L44" s="7"/>
    </row>
    <row r="45" spans="1:12" s="9" customFormat="1" ht="18.75" x14ac:dyDescent="0.3">
      <c r="A45" s="19">
        <v>46185</v>
      </c>
      <c r="B45" s="17">
        <v>0.2</v>
      </c>
      <c r="C45" s="17"/>
      <c r="D45" s="17">
        <f t="shared" si="0"/>
        <v>6239.59</v>
      </c>
      <c r="E45" s="18" t="s">
        <v>304</v>
      </c>
      <c r="F45" s="7"/>
      <c r="G45" s="19">
        <v>46209</v>
      </c>
      <c r="H45" s="35"/>
      <c r="I45" s="35">
        <v>195</v>
      </c>
      <c r="J45" s="35">
        <f t="shared" si="1"/>
        <v>-23695</v>
      </c>
      <c r="K45" s="18" t="s">
        <v>402</v>
      </c>
      <c r="L45" s="7"/>
    </row>
    <row r="46" spans="1:12" s="9" customFormat="1" ht="18.75" x14ac:dyDescent="0.3">
      <c r="A46" s="19">
        <v>46188</v>
      </c>
      <c r="B46" s="17"/>
      <c r="C46" s="17">
        <v>85.67</v>
      </c>
      <c r="D46" s="17">
        <f t="shared" si="0"/>
        <v>6153.92</v>
      </c>
      <c r="E46" s="18" t="s">
        <v>303</v>
      </c>
      <c r="F46" s="7"/>
      <c r="G46" s="19">
        <v>46210</v>
      </c>
      <c r="H46" s="35"/>
      <c r="I46" s="35">
        <v>45</v>
      </c>
      <c r="J46" s="35">
        <f t="shared" si="1"/>
        <v>-23740</v>
      </c>
      <c r="K46" s="20" t="s">
        <v>298</v>
      </c>
      <c r="L46" s="7"/>
    </row>
    <row r="47" spans="1:12" s="9" customFormat="1" ht="18.75" x14ac:dyDescent="0.3">
      <c r="A47" s="19">
        <v>46188</v>
      </c>
      <c r="B47" s="17"/>
      <c r="C47" s="17">
        <v>4.63</v>
      </c>
      <c r="D47" s="17">
        <f t="shared" si="0"/>
        <v>6149.29</v>
      </c>
      <c r="E47" s="18" t="s">
        <v>225</v>
      </c>
      <c r="F47" s="7"/>
      <c r="G47" s="19">
        <v>46210</v>
      </c>
      <c r="H47" s="35"/>
      <c r="I47" s="35">
        <v>310</v>
      </c>
      <c r="J47" s="35">
        <f t="shared" si="1"/>
        <v>-24050</v>
      </c>
      <c r="K47" s="18" t="s">
        <v>406</v>
      </c>
      <c r="L47" s="7"/>
    </row>
    <row r="48" spans="1:12" s="9" customFormat="1" ht="18.75" x14ac:dyDescent="0.3">
      <c r="A48" s="19">
        <v>46189</v>
      </c>
      <c r="B48" s="17"/>
      <c r="C48" s="17">
        <v>111.95</v>
      </c>
      <c r="D48" s="17">
        <f t="shared" si="0"/>
        <v>6037.34</v>
      </c>
      <c r="E48" s="18" t="s">
        <v>310</v>
      </c>
      <c r="F48" s="7"/>
      <c r="G48" s="19">
        <v>46210</v>
      </c>
      <c r="H48" s="35"/>
      <c r="I48" s="35">
        <v>520</v>
      </c>
      <c r="J48" s="35">
        <f t="shared" si="1"/>
        <v>-24570</v>
      </c>
      <c r="K48" s="18" t="s">
        <v>407</v>
      </c>
      <c r="L48" s="7"/>
    </row>
    <row r="49" spans="1:12" s="9" customFormat="1" ht="18.75" x14ac:dyDescent="0.3">
      <c r="A49" s="19">
        <v>46189</v>
      </c>
      <c r="B49" s="17">
        <v>231.64</v>
      </c>
      <c r="C49" s="17"/>
      <c r="D49" s="17">
        <f t="shared" si="0"/>
        <v>6268.9800000000005</v>
      </c>
      <c r="E49" s="18" t="s">
        <v>105</v>
      </c>
      <c r="F49" s="7"/>
      <c r="G49" s="19">
        <v>46210</v>
      </c>
      <c r="H49" s="35"/>
      <c r="I49" s="35">
        <v>813</v>
      </c>
      <c r="J49" s="35">
        <f t="shared" si="1"/>
        <v>-25383</v>
      </c>
      <c r="K49" s="18" t="s">
        <v>408</v>
      </c>
      <c r="L49" s="7"/>
    </row>
    <row r="50" spans="1:12" s="9" customFormat="1" ht="18.75" x14ac:dyDescent="0.3">
      <c r="A50" s="19">
        <v>46189</v>
      </c>
      <c r="B50" s="17"/>
      <c r="C50" s="17">
        <v>233.25</v>
      </c>
      <c r="D50" s="17">
        <f t="shared" si="0"/>
        <v>6035.7300000000005</v>
      </c>
      <c r="E50" s="18" t="s">
        <v>313</v>
      </c>
      <c r="F50" s="7"/>
      <c r="G50" s="19">
        <v>46210</v>
      </c>
      <c r="H50" s="35"/>
      <c r="I50" s="35">
        <v>605</v>
      </c>
      <c r="J50" s="35">
        <f t="shared" si="1"/>
        <v>-25988</v>
      </c>
      <c r="K50" s="18" t="s">
        <v>409</v>
      </c>
      <c r="L50" s="7"/>
    </row>
    <row r="51" spans="1:12" s="9" customFormat="1" ht="18.75" x14ac:dyDescent="0.3">
      <c r="A51" s="19">
        <v>46189</v>
      </c>
      <c r="B51" s="17">
        <v>361.32</v>
      </c>
      <c r="C51" s="17"/>
      <c r="D51" s="17">
        <f t="shared" si="0"/>
        <v>6397.05</v>
      </c>
      <c r="E51" s="18" t="s">
        <v>105</v>
      </c>
      <c r="F51" s="7"/>
      <c r="G51" s="19">
        <v>46210</v>
      </c>
      <c r="H51" s="35">
        <v>90</v>
      </c>
      <c r="I51" s="35"/>
      <c r="J51" s="35">
        <f t="shared" si="1"/>
        <v>-25898</v>
      </c>
      <c r="K51" s="20"/>
      <c r="L51" s="7"/>
    </row>
    <row r="52" spans="1:12" s="9" customFormat="1" ht="18.75" x14ac:dyDescent="0.3">
      <c r="A52" s="19">
        <v>46189</v>
      </c>
      <c r="B52" s="17"/>
      <c r="C52" s="17">
        <v>63.43</v>
      </c>
      <c r="D52" s="17">
        <f t="shared" si="0"/>
        <v>6333.62</v>
      </c>
      <c r="E52" s="18" t="s">
        <v>313</v>
      </c>
      <c r="F52" s="7"/>
      <c r="G52" s="19">
        <v>46212</v>
      </c>
      <c r="H52" s="35"/>
      <c r="I52" s="35">
        <v>485</v>
      </c>
      <c r="J52" s="35">
        <f t="shared" si="1"/>
        <v>-26383</v>
      </c>
      <c r="K52" s="18" t="s">
        <v>422</v>
      </c>
      <c r="L52" s="7"/>
    </row>
    <row r="53" spans="1:12" s="9" customFormat="1" ht="18.75" x14ac:dyDescent="0.3">
      <c r="A53" s="19">
        <v>46190</v>
      </c>
      <c r="B53" s="17"/>
      <c r="C53" s="17">
        <v>18.920000000000002</v>
      </c>
      <c r="D53" s="17">
        <f t="shared" si="0"/>
        <v>6314.7</v>
      </c>
      <c r="E53" s="18" t="s">
        <v>313</v>
      </c>
      <c r="F53" s="7"/>
      <c r="G53" s="19">
        <v>46212</v>
      </c>
      <c r="H53" s="35"/>
      <c r="I53" s="35">
        <v>176</v>
      </c>
      <c r="J53" s="35">
        <f t="shared" si="1"/>
        <v>-26559</v>
      </c>
      <c r="K53" s="18" t="s">
        <v>424</v>
      </c>
      <c r="L53" s="7"/>
    </row>
    <row r="54" spans="1:12" s="9" customFormat="1" ht="18.75" x14ac:dyDescent="0.3">
      <c r="A54" s="19">
        <v>46190</v>
      </c>
      <c r="B54" s="17">
        <v>63.97</v>
      </c>
      <c r="C54" s="17"/>
      <c r="D54" s="17">
        <f t="shared" si="0"/>
        <v>6378.67</v>
      </c>
      <c r="E54" s="16" t="s">
        <v>138</v>
      </c>
      <c r="F54" s="7"/>
      <c r="G54" s="19">
        <v>46212</v>
      </c>
      <c r="H54" s="35"/>
      <c r="I54" s="35">
        <v>182</v>
      </c>
      <c r="J54" s="35">
        <f t="shared" si="1"/>
        <v>-26741</v>
      </c>
      <c r="K54" s="18" t="s">
        <v>425</v>
      </c>
      <c r="L54" s="7"/>
    </row>
    <row r="55" spans="1:12" s="9" customFormat="1" ht="18.75" x14ac:dyDescent="0.3">
      <c r="A55" s="19">
        <v>46190</v>
      </c>
      <c r="B55" s="17">
        <v>26.07</v>
      </c>
      <c r="C55" s="17"/>
      <c r="D55" s="17">
        <f t="shared" si="0"/>
        <v>6404.74</v>
      </c>
      <c r="E55" s="16" t="s">
        <v>138</v>
      </c>
      <c r="F55" s="7"/>
      <c r="G55" s="19">
        <v>46213</v>
      </c>
      <c r="H55" s="35"/>
      <c r="I55" s="35">
        <v>65</v>
      </c>
      <c r="J55" s="35">
        <f t="shared" si="1"/>
        <v>-26806</v>
      </c>
      <c r="K55" s="18" t="s">
        <v>428</v>
      </c>
      <c r="L55" s="7"/>
    </row>
    <row r="56" spans="1:12" s="9" customFormat="1" ht="18.75" x14ac:dyDescent="0.3">
      <c r="A56" s="19">
        <v>46190</v>
      </c>
      <c r="B56" s="17"/>
      <c r="C56" s="17">
        <v>319.57</v>
      </c>
      <c r="D56" s="17">
        <f t="shared" si="0"/>
        <v>6085.17</v>
      </c>
      <c r="E56" s="18" t="s">
        <v>316</v>
      </c>
      <c r="F56" s="7"/>
      <c r="G56" s="19">
        <v>46213</v>
      </c>
      <c r="H56" s="35"/>
      <c r="I56" s="35">
        <v>65</v>
      </c>
      <c r="J56" s="35">
        <f t="shared" si="1"/>
        <v>-26871</v>
      </c>
      <c r="K56" s="18" t="s">
        <v>429</v>
      </c>
      <c r="L56" s="7"/>
    </row>
    <row r="57" spans="1:12" s="9" customFormat="1" ht="18.75" x14ac:dyDescent="0.3">
      <c r="A57" s="19">
        <v>46190</v>
      </c>
      <c r="B57" s="17"/>
      <c r="C57" s="17">
        <v>5.61</v>
      </c>
      <c r="D57" s="17">
        <f t="shared" si="0"/>
        <v>6079.56</v>
      </c>
      <c r="E57" s="18" t="s">
        <v>320</v>
      </c>
      <c r="F57" s="7"/>
      <c r="G57" s="19">
        <v>46213</v>
      </c>
      <c r="H57" s="35"/>
      <c r="I57" s="35">
        <v>23</v>
      </c>
      <c r="J57" s="35">
        <f t="shared" si="1"/>
        <v>-26894</v>
      </c>
      <c r="K57" s="18" t="s">
        <v>430</v>
      </c>
      <c r="L57" s="7"/>
    </row>
    <row r="58" spans="1:12" s="9" customFormat="1" ht="18.75" x14ac:dyDescent="0.3">
      <c r="A58" s="19">
        <v>46190</v>
      </c>
      <c r="B58" s="17">
        <v>255.98</v>
      </c>
      <c r="C58" s="17"/>
      <c r="D58" s="17">
        <f t="shared" si="0"/>
        <v>6335.54</v>
      </c>
      <c r="E58" s="16" t="s">
        <v>138</v>
      </c>
      <c r="F58" s="7"/>
      <c r="G58" s="19">
        <v>46216</v>
      </c>
      <c r="H58" s="35"/>
      <c r="I58" s="35">
        <v>4150</v>
      </c>
      <c r="J58" s="35">
        <f t="shared" si="1"/>
        <v>-31044</v>
      </c>
      <c r="K58" s="18" t="s">
        <v>437</v>
      </c>
      <c r="L58" s="7"/>
    </row>
    <row r="59" spans="1:12" s="9" customFormat="1" ht="18.75" x14ac:dyDescent="0.3">
      <c r="A59" s="19">
        <v>46190</v>
      </c>
      <c r="B59" s="17"/>
      <c r="C59" s="17">
        <v>68.06</v>
      </c>
      <c r="D59" s="17">
        <f t="shared" si="0"/>
        <v>6267.48</v>
      </c>
      <c r="E59" s="18" t="s">
        <v>313</v>
      </c>
      <c r="F59" s="7"/>
      <c r="G59" s="19">
        <v>46216</v>
      </c>
      <c r="H59" s="35"/>
      <c r="I59" s="35">
        <v>703</v>
      </c>
      <c r="J59" s="35">
        <f t="shared" si="1"/>
        <v>-31747</v>
      </c>
      <c r="K59" s="18" t="s">
        <v>439</v>
      </c>
      <c r="L59" s="7"/>
    </row>
    <row r="60" spans="1:12" s="9" customFormat="1" ht="18.75" x14ac:dyDescent="0.3">
      <c r="A60" s="19">
        <v>46190</v>
      </c>
      <c r="B60" s="17">
        <v>4.16</v>
      </c>
      <c r="C60" s="17"/>
      <c r="D60" s="17">
        <f t="shared" si="0"/>
        <v>6271.6399999999994</v>
      </c>
      <c r="E60" s="16" t="s">
        <v>324</v>
      </c>
      <c r="F60" s="7"/>
      <c r="G60" s="19">
        <v>46218</v>
      </c>
      <c r="H60" s="35"/>
      <c r="I60" s="35">
        <v>79</v>
      </c>
      <c r="J60" s="35">
        <f t="shared" si="1"/>
        <v>-31826</v>
      </c>
      <c r="K60" s="18" t="s">
        <v>451</v>
      </c>
      <c r="L60" s="7"/>
    </row>
    <row r="61" spans="1:12" s="9" customFormat="1" ht="18.75" x14ac:dyDescent="0.3">
      <c r="A61" s="19">
        <v>46190</v>
      </c>
      <c r="B61" s="17">
        <v>91.1</v>
      </c>
      <c r="C61" s="17"/>
      <c r="D61" s="17">
        <f t="shared" si="0"/>
        <v>6362.74</v>
      </c>
      <c r="E61" s="16" t="s">
        <v>138</v>
      </c>
      <c r="F61" s="7"/>
      <c r="G61" s="19">
        <v>46218</v>
      </c>
      <c r="H61" s="35"/>
      <c r="I61" s="35">
        <v>230</v>
      </c>
      <c r="J61" s="35">
        <f t="shared" si="1"/>
        <v>-32056</v>
      </c>
      <c r="K61" s="18" t="s">
        <v>454</v>
      </c>
      <c r="L61" s="7"/>
    </row>
    <row r="62" spans="1:12" s="9" customFormat="1" ht="18.75" x14ac:dyDescent="0.3">
      <c r="A62" s="19">
        <v>46190</v>
      </c>
      <c r="B62" s="17"/>
      <c r="C62" s="17">
        <v>91.24</v>
      </c>
      <c r="D62" s="17">
        <f t="shared" si="0"/>
        <v>6271.5</v>
      </c>
      <c r="E62" s="18" t="s">
        <v>313</v>
      </c>
      <c r="F62" s="7"/>
      <c r="G62" s="19">
        <v>46220</v>
      </c>
      <c r="H62" s="35"/>
      <c r="I62" s="35">
        <v>3816</v>
      </c>
      <c r="J62" s="35">
        <f t="shared" si="1"/>
        <v>-35872</v>
      </c>
      <c r="K62" s="18" t="s">
        <v>460</v>
      </c>
      <c r="L62" s="7"/>
    </row>
    <row r="63" spans="1:12" s="9" customFormat="1" ht="18.75" x14ac:dyDescent="0.3">
      <c r="A63" s="19">
        <v>46190</v>
      </c>
      <c r="B63" s="17">
        <v>89.33</v>
      </c>
      <c r="C63" s="17"/>
      <c r="D63" s="17">
        <f t="shared" si="0"/>
        <v>6360.83</v>
      </c>
      <c r="E63" s="16" t="s">
        <v>138</v>
      </c>
      <c r="F63" s="7"/>
      <c r="G63" s="19">
        <v>46220</v>
      </c>
      <c r="H63" s="35"/>
      <c r="I63" s="35">
        <v>1029</v>
      </c>
      <c r="J63" s="35">
        <f t="shared" si="1"/>
        <v>-36901</v>
      </c>
      <c r="K63" s="18" t="s">
        <v>461</v>
      </c>
      <c r="L63" s="7"/>
    </row>
    <row r="64" spans="1:12" s="9" customFormat="1" ht="18.75" x14ac:dyDescent="0.3">
      <c r="A64" s="19">
        <v>46196</v>
      </c>
      <c r="B64" s="17">
        <v>1.73</v>
      </c>
      <c r="C64" s="17"/>
      <c r="D64" s="17">
        <f t="shared" si="0"/>
        <v>6362.5599999999995</v>
      </c>
      <c r="E64" s="16" t="s">
        <v>138</v>
      </c>
      <c r="F64" s="7"/>
      <c r="G64" s="19">
        <v>46220</v>
      </c>
      <c r="H64" s="35"/>
      <c r="I64" s="35">
        <v>85</v>
      </c>
      <c r="J64" s="35">
        <f t="shared" si="1"/>
        <v>-36986</v>
      </c>
      <c r="K64" s="18" t="s">
        <v>462</v>
      </c>
      <c r="L64" s="7"/>
    </row>
    <row r="65" spans="1:12" s="9" customFormat="1" ht="18.75" x14ac:dyDescent="0.3">
      <c r="A65" s="19">
        <v>46196</v>
      </c>
      <c r="B65" s="17">
        <v>449.74</v>
      </c>
      <c r="C65" s="17"/>
      <c r="D65" s="17">
        <f t="shared" si="0"/>
        <v>6812.2999999999993</v>
      </c>
      <c r="E65" s="16" t="s">
        <v>138</v>
      </c>
      <c r="F65" s="7"/>
      <c r="G65" s="19">
        <v>46220</v>
      </c>
      <c r="H65" s="61">
        <v>718</v>
      </c>
      <c r="I65" s="35"/>
      <c r="J65" s="35">
        <f t="shared" si="1"/>
        <v>-36268</v>
      </c>
      <c r="K65" s="18" t="s">
        <v>463</v>
      </c>
      <c r="L65" s="7"/>
    </row>
    <row r="66" spans="1:12" s="9" customFormat="1" ht="18.75" x14ac:dyDescent="0.3">
      <c r="A66" s="19">
        <v>46196</v>
      </c>
      <c r="B66" s="17"/>
      <c r="C66" s="17">
        <v>151.72999999999999</v>
      </c>
      <c r="D66" s="17">
        <f t="shared" si="0"/>
        <v>6660.57</v>
      </c>
      <c r="E66" s="18" t="s">
        <v>313</v>
      </c>
      <c r="F66" s="7"/>
      <c r="G66" s="19">
        <v>46220</v>
      </c>
      <c r="H66" s="35">
        <v>679</v>
      </c>
      <c r="I66" s="35"/>
      <c r="J66" s="35">
        <f t="shared" si="1"/>
        <v>-35589</v>
      </c>
      <c r="K66" s="18" t="s">
        <v>464</v>
      </c>
      <c r="L66" s="7"/>
    </row>
    <row r="67" spans="1:12" s="9" customFormat="1" ht="18.75" x14ac:dyDescent="0.3">
      <c r="A67" s="19">
        <v>46196</v>
      </c>
      <c r="B67" s="17">
        <v>143.29</v>
      </c>
      <c r="C67" s="17"/>
      <c r="D67" s="17">
        <f t="shared" si="0"/>
        <v>6803.86</v>
      </c>
      <c r="E67" s="18"/>
      <c r="F67" s="7"/>
      <c r="G67" s="19">
        <v>46220</v>
      </c>
      <c r="H67" s="35"/>
      <c r="I67" s="35">
        <v>954</v>
      </c>
      <c r="J67" s="35">
        <f t="shared" si="1"/>
        <v>-36543</v>
      </c>
      <c r="K67" s="18" t="s">
        <v>467</v>
      </c>
      <c r="L67" s="7"/>
    </row>
    <row r="68" spans="1:12" s="9" customFormat="1" ht="18.75" x14ac:dyDescent="0.3">
      <c r="A68" s="19">
        <v>46196</v>
      </c>
      <c r="B68" s="17"/>
      <c r="C68" s="17">
        <v>82.63</v>
      </c>
      <c r="D68" s="17">
        <f t="shared" si="0"/>
        <v>6721.23</v>
      </c>
      <c r="E68" s="18" t="s">
        <v>335</v>
      </c>
      <c r="F68" s="7"/>
      <c r="G68" s="19">
        <v>46220</v>
      </c>
      <c r="H68" s="35">
        <v>224</v>
      </c>
      <c r="I68" s="35"/>
      <c r="J68" s="35">
        <f t="shared" si="1"/>
        <v>-36319</v>
      </c>
      <c r="K68" s="18" t="s">
        <v>470</v>
      </c>
      <c r="L68" s="7"/>
    </row>
    <row r="69" spans="1:12" s="9" customFormat="1" ht="18.75" x14ac:dyDescent="0.3">
      <c r="A69" s="19">
        <v>46197</v>
      </c>
      <c r="B69" s="17"/>
      <c r="C69" s="17">
        <v>23.83</v>
      </c>
      <c r="D69" s="17">
        <f t="shared" si="0"/>
        <v>6697.4</v>
      </c>
      <c r="E69" s="18" t="s">
        <v>341</v>
      </c>
      <c r="F69" s="7"/>
      <c r="G69" s="19">
        <v>46220</v>
      </c>
      <c r="H69" s="35">
        <v>2266</v>
      </c>
      <c r="I69" s="35"/>
      <c r="J69" s="35">
        <f t="shared" si="1"/>
        <v>-34053</v>
      </c>
      <c r="K69" s="18" t="s">
        <v>471</v>
      </c>
      <c r="L69" s="7"/>
    </row>
    <row r="70" spans="1:12" s="9" customFormat="1" ht="18.75" x14ac:dyDescent="0.3">
      <c r="A70" s="19">
        <v>46198</v>
      </c>
      <c r="B70" s="17"/>
      <c r="C70" s="17">
        <v>159.41999999999999</v>
      </c>
      <c r="D70" s="17">
        <f t="shared" si="0"/>
        <v>6537.98</v>
      </c>
      <c r="E70" s="18" t="s">
        <v>347</v>
      </c>
      <c r="F70" s="7"/>
      <c r="G70" s="19">
        <v>46220</v>
      </c>
      <c r="H70" s="35"/>
      <c r="I70" s="35">
        <v>1298</v>
      </c>
      <c r="J70" s="35">
        <f t="shared" si="1"/>
        <v>-35351</v>
      </c>
      <c r="K70" s="18" t="s">
        <v>472</v>
      </c>
      <c r="L70" s="7"/>
    </row>
    <row r="71" spans="1:12" s="9" customFormat="1" ht="18.75" x14ac:dyDescent="0.3">
      <c r="A71" s="19">
        <v>46198</v>
      </c>
      <c r="B71" s="17">
        <v>70.95</v>
      </c>
      <c r="C71" s="17"/>
      <c r="D71" s="17">
        <f t="shared" si="0"/>
        <v>6608.9299999999994</v>
      </c>
      <c r="E71" s="18" t="s">
        <v>303</v>
      </c>
      <c r="F71" s="7"/>
      <c r="G71" s="19">
        <v>46220</v>
      </c>
      <c r="H71" s="35"/>
      <c r="I71" s="35">
        <v>2952</v>
      </c>
      <c r="J71" s="35">
        <f t="shared" si="1"/>
        <v>-38303</v>
      </c>
      <c r="K71" s="18" t="s">
        <v>473</v>
      </c>
      <c r="L71" s="7"/>
    </row>
    <row r="72" spans="1:12" s="9" customFormat="1" ht="18.75" x14ac:dyDescent="0.3">
      <c r="A72" s="19">
        <v>46198</v>
      </c>
      <c r="B72" s="17">
        <v>325.16000000000003</v>
      </c>
      <c r="C72" s="17"/>
      <c r="D72" s="17">
        <f t="shared" ref="D72:D135" si="2">D71+B72-C72</f>
        <v>6934.0899999999992</v>
      </c>
      <c r="E72" s="16" t="s">
        <v>138</v>
      </c>
      <c r="F72" s="7"/>
      <c r="G72" s="19">
        <v>46220</v>
      </c>
      <c r="H72" s="35"/>
      <c r="I72" s="35">
        <v>835</v>
      </c>
      <c r="J72" s="35">
        <f t="shared" ref="J72:J135" si="3">J71+H72-I72</f>
        <v>-39138</v>
      </c>
      <c r="K72" s="18" t="s">
        <v>474</v>
      </c>
      <c r="L72" s="7"/>
    </row>
    <row r="73" spans="1:12" s="9" customFormat="1" ht="18.75" x14ac:dyDescent="0.3">
      <c r="A73" s="19">
        <v>46198</v>
      </c>
      <c r="B73" s="17"/>
      <c r="C73" s="17">
        <v>9.8800000000000008</v>
      </c>
      <c r="D73" s="17">
        <f t="shared" si="2"/>
        <v>6924.2099999999991</v>
      </c>
      <c r="E73" s="18" t="s">
        <v>351</v>
      </c>
      <c r="F73" s="7"/>
      <c r="G73" s="19">
        <v>46223</v>
      </c>
      <c r="H73" s="35"/>
      <c r="I73" s="35">
        <v>1460</v>
      </c>
      <c r="J73" s="35">
        <f t="shared" si="3"/>
        <v>-40598</v>
      </c>
      <c r="K73" s="18" t="s">
        <v>476</v>
      </c>
      <c r="L73" s="7"/>
    </row>
    <row r="74" spans="1:12" s="9" customFormat="1" ht="18.75" x14ac:dyDescent="0.3">
      <c r="A74" s="19">
        <v>46198</v>
      </c>
      <c r="B74" s="17"/>
      <c r="C74" s="17">
        <v>6.21</v>
      </c>
      <c r="D74" s="17">
        <f t="shared" si="2"/>
        <v>6917.9999999999991</v>
      </c>
      <c r="E74" s="18" t="s">
        <v>352</v>
      </c>
      <c r="F74" s="7"/>
      <c r="G74" s="19">
        <v>46223</v>
      </c>
      <c r="H74" s="35"/>
      <c r="I74" s="35">
        <v>365</v>
      </c>
      <c r="J74" s="35">
        <f t="shared" si="3"/>
        <v>-40963</v>
      </c>
      <c r="K74" s="18" t="s">
        <v>478</v>
      </c>
      <c r="L74" s="7"/>
    </row>
    <row r="75" spans="1:12" s="9" customFormat="1" ht="18.75" x14ac:dyDescent="0.3">
      <c r="A75" s="19">
        <v>46202</v>
      </c>
      <c r="B75" s="17">
        <v>9.8800000000000008</v>
      </c>
      <c r="C75" s="17"/>
      <c r="D75" s="17">
        <f t="shared" si="2"/>
        <v>6927.8799999999992</v>
      </c>
      <c r="E75" s="18" t="s">
        <v>351</v>
      </c>
      <c r="F75" s="7"/>
      <c r="G75" s="19">
        <v>46226</v>
      </c>
      <c r="H75" s="35"/>
      <c r="I75" s="35">
        <v>4085</v>
      </c>
      <c r="J75" s="35">
        <f t="shared" si="3"/>
        <v>-45048</v>
      </c>
      <c r="K75" s="18" t="s">
        <v>504</v>
      </c>
      <c r="L75" s="7"/>
    </row>
    <row r="76" spans="1:12" s="9" customFormat="1" ht="18.75" x14ac:dyDescent="0.3">
      <c r="A76" s="19">
        <v>46203</v>
      </c>
      <c r="B76" s="17"/>
      <c r="C76" s="17">
        <v>8.75</v>
      </c>
      <c r="D76" s="17">
        <f t="shared" si="2"/>
        <v>6919.1299999999992</v>
      </c>
      <c r="E76" s="18" t="s">
        <v>351</v>
      </c>
      <c r="F76" s="7"/>
      <c r="G76" s="19">
        <v>46226</v>
      </c>
      <c r="H76" s="35">
        <v>354</v>
      </c>
      <c r="I76" s="35"/>
      <c r="J76" s="35">
        <f t="shared" si="3"/>
        <v>-44694</v>
      </c>
      <c r="K76" s="18" t="s">
        <v>504</v>
      </c>
      <c r="L76" s="7"/>
    </row>
    <row r="77" spans="1:12" s="9" customFormat="1" ht="18.75" x14ac:dyDescent="0.3">
      <c r="A77" s="19">
        <v>46204</v>
      </c>
      <c r="B77" s="17"/>
      <c r="C77" s="17">
        <v>123.21</v>
      </c>
      <c r="D77" s="17">
        <f t="shared" si="2"/>
        <v>6795.9199999999992</v>
      </c>
      <c r="E77" s="18" t="s">
        <v>372</v>
      </c>
      <c r="F77" s="7"/>
      <c r="G77" s="19">
        <v>46226</v>
      </c>
      <c r="H77" s="35"/>
      <c r="I77" s="35">
        <v>779</v>
      </c>
      <c r="J77" s="35">
        <f t="shared" si="3"/>
        <v>-45473</v>
      </c>
      <c r="K77" s="18" t="s">
        <v>505</v>
      </c>
      <c r="L77" s="7"/>
    </row>
    <row r="78" spans="1:12" s="9" customFormat="1" ht="18.75" x14ac:dyDescent="0.3">
      <c r="A78" s="19">
        <v>46204</v>
      </c>
      <c r="B78" s="17">
        <v>0.56999999999999995</v>
      </c>
      <c r="C78" s="17"/>
      <c r="D78" s="17">
        <f t="shared" si="2"/>
        <v>6796.4899999999989</v>
      </c>
      <c r="E78" s="18"/>
      <c r="F78" s="7"/>
      <c r="G78" s="19">
        <v>46226</v>
      </c>
      <c r="H78" s="35"/>
      <c r="I78" s="35">
        <v>469</v>
      </c>
      <c r="J78" s="35">
        <f t="shared" si="3"/>
        <v>-45942</v>
      </c>
      <c r="K78" s="18" t="s">
        <v>506</v>
      </c>
      <c r="L78" s="7"/>
    </row>
    <row r="79" spans="1:12" s="9" customFormat="1" ht="18.75" x14ac:dyDescent="0.3">
      <c r="A79" s="19">
        <v>46204</v>
      </c>
      <c r="B79" s="17"/>
      <c r="C79" s="17">
        <v>3.83</v>
      </c>
      <c r="D79" s="17">
        <f t="shared" si="2"/>
        <v>6792.6599999999989</v>
      </c>
      <c r="E79" s="18" t="s">
        <v>373</v>
      </c>
      <c r="F79" s="7"/>
      <c r="G79" s="19">
        <v>46226</v>
      </c>
      <c r="H79" s="35">
        <v>203</v>
      </c>
      <c r="I79" s="35"/>
      <c r="J79" s="35">
        <f t="shared" si="3"/>
        <v>-45739</v>
      </c>
      <c r="K79" s="18" t="s">
        <v>507</v>
      </c>
      <c r="L79" s="7"/>
    </row>
    <row r="80" spans="1:12" s="9" customFormat="1" ht="18.75" x14ac:dyDescent="0.3">
      <c r="A80" s="19">
        <v>46205</v>
      </c>
      <c r="B80" s="17">
        <v>8.91</v>
      </c>
      <c r="C80" s="17"/>
      <c r="D80" s="17">
        <f t="shared" si="2"/>
        <v>6801.5699999999988</v>
      </c>
      <c r="E80" s="18" t="s">
        <v>351</v>
      </c>
      <c r="F80" s="7"/>
      <c r="G80" s="19">
        <v>46226</v>
      </c>
      <c r="H80" s="35"/>
      <c r="I80" s="35">
        <v>978</v>
      </c>
      <c r="J80" s="35">
        <f t="shared" si="3"/>
        <v>-46717</v>
      </c>
      <c r="K80" s="18" t="s">
        <v>507</v>
      </c>
      <c r="L80" s="7"/>
    </row>
    <row r="81" spans="1:12" s="9" customFormat="1" ht="18.75" x14ac:dyDescent="0.3">
      <c r="A81" s="19">
        <v>46205</v>
      </c>
      <c r="B81" s="17">
        <v>3.83</v>
      </c>
      <c r="C81" s="17"/>
      <c r="D81" s="17">
        <f t="shared" si="2"/>
        <v>6805.3999999999987</v>
      </c>
      <c r="E81" s="18"/>
      <c r="F81" s="7"/>
      <c r="G81" s="19">
        <v>46226</v>
      </c>
      <c r="H81" s="35"/>
      <c r="I81" s="35">
        <v>363</v>
      </c>
      <c r="J81" s="35">
        <f t="shared" si="3"/>
        <v>-47080</v>
      </c>
      <c r="K81" s="18" t="s">
        <v>508</v>
      </c>
      <c r="L81" s="7"/>
    </row>
    <row r="82" spans="1:12" s="9" customFormat="1" ht="18.75" x14ac:dyDescent="0.3">
      <c r="A82" s="19">
        <v>46205</v>
      </c>
      <c r="B82" s="17">
        <v>50.18</v>
      </c>
      <c r="C82" s="17"/>
      <c r="D82" s="17">
        <f t="shared" si="2"/>
        <v>6855.579999999999</v>
      </c>
      <c r="E82" s="18" t="s">
        <v>378</v>
      </c>
      <c r="F82" s="7"/>
      <c r="G82" s="19">
        <v>46230</v>
      </c>
      <c r="H82" s="35"/>
      <c r="I82" s="35">
        <v>809</v>
      </c>
      <c r="J82" s="35">
        <f t="shared" si="3"/>
        <v>-47889</v>
      </c>
      <c r="K82" s="18" t="s">
        <v>512</v>
      </c>
      <c r="L82" s="7"/>
    </row>
    <row r="83" spans="1:12" s="9" customFormat="1" ht="18.75" x14ac:dyDescent="0.3">
      <c r="A83" s="19">
        <v>46205</v>
      </c>
      <c r="B83" s="17">
        <v>275.66000000000003</v>
      </c>
      <c r="C83" s="17"/>
      <c r="D83" s="17">
        <f t="shared" si="2"/>
        <v>7131.2399999999989</v>
      </c>
      <c r="E83" s="16" t="s">
        <v>138</v>
      </c>
      <c r="F83" s="7"/>
      <c r="G83" s="19">
        <v>46230</v>
      </c>
      <c r="H83" s="35"/>
      <c r="I83" s="35">
        <v>28</v>
      </c>
      <c r="J83" s="35">
        <f t="shared" si="3"/>
        <v>-47917</v>
      </c>
      <c r="K83" s="18" t="s">
        <v>513</v>
      </c>
      <c r="L83" s="7"/>
    </row>
    <row r="84" spans="1:12" s="9" customFormat="1" ht="18.75" x14ac:dyDescent="0.3">
      <c r="A84" s="19">
        <v>46205</v>
      </c>
      <c r="B84" s="17">
        <v>2.13</v>
      </c>
      <c r="C84" s="17"/>
      <c r="D84" s="17">
        <f t="shared" si="2"/>
        <v>7133.369999999999</v>
      </c>
      <c r="E84" s="16" t="s">
        <v>138</v>
      </c>
      <c r="F84" s="7"/>
      <c r="G84" s="19">
        <v>46230</v>
      </c>
      <c r="H84" s="35"/>
      <c r="I84" s="35">
        <v>1033</v>
      </c>
      <c r="J84" s="35">
        <f t="shared" si="3"/>
        <v>-48950</v>
      </c>
      <c r="K84" s="18" t="s">
        <v>514</v>
      </c>
      <c r="L84" s="7"/>
    </row>
    <row r="85" spans="1:12" s="9" customFormat="1" ht="18.75" x14ac:dyDescent="0.3">
      <c r="A85" s="19">
        <v>46206</v>
      </c>
      <c r="B85" s="17"/>
      <c r="C85" s="17">
        <v>215.78</v>
      </c>
      <c r="D85" s="17">
        <f t="shared" si="2"/>
        <v>6917.5899999999992</v>
      </c>
      <c r="E85" s="18" t="s">
        <v>383</v>
      </c>
      <c r="F85" s="7"/>
      <c r="G85" s="19">
        <v>46230</v>
      </c>
      <c r="H85" s="35"/>
      <c r="I85" s="35">
        <v>1445</v>
      </c>
      <c r="J85" s="35">
        <f t="shared" si="3"/>
        <v>-50395</v>
      </c>
      <c r="K85" s="18" t="s">
        <v>515</v>
      </c>
      <c r="L85" s="7"/>
    </row>
    <row r="86" spans="1:12" s="9" customFormat="1" ht="18.75" x14ac:dyDescent="0.3">
      <c r="A86" s="19">
        <v>46206</v>
      </c>
      <c r="B86" s="17"/>
      <c r="C86" s="17">
        <f>503.85+25.69</f>
        <v>529.54000000000008</v>
      </c>
      <c r="D86" s="17">
        <f t="shared" si="2"/>
        <v>6388.0499999999993</v>
      </c>
      <c r="E86" s="18" t="s">
        <v>384</v>
      </c>
      <c r="F86" s="7"/>
      <c r="G86" s="19">
        <v>46230</v>
      </c>
      <c r="H86" s="35"/>
      <c r="I86" s="35">
        <v>1885</v>
      </c>
      <c r="J86" s="35">
        <f t="shared" si="3"/>
        <v>-52280</v>
      </c>
      <c r="K86" s="18" t="s">
        <v>516</v>
      </c>
      <c r="L86" s="7"/>
    </row>
    <row r="87" spans="1:12" s="9" customFormat="1" ht="18.75" x14ac:dyDescent="0.3">
      <c r="A87" s="19">
        <v>46206</v>
      </c>
      <c r="B87" s="17"/>
      <c r="C87" s="17">
        <f>1044.41+3.91</f>
        <v>1048.3200000000002</v>
      </c>
      <c r="D87" s="17">
        <f t="shared" si="2"/>
        <v>5339.73</v>
      </c>
      <c r="E87" s="18" t="s">
        <v>385</v>
      </c>
      <c r="F87" s="7"/>
      <c r="G87" s="19">
        <v>46231</v>
      </c>
      <c r="H87" s="35"/>
      <c r="I87" s="35">
        <v>15</v>
      </c>
      <c r="J87" s="35">
        <f t="shared" si="3"/>
        <v>-52295</v>
      </c>
      <c r="K87" s="20"/>
      <c r="L87" s="7"/>
    </row>
    <row r="88" spans="1:12" s="9" customFormat="1" ht="18.75" x14ac:dyDescent="0.3">
      <c r="A88" s="19">
        <v>46206</v>
      </c>
      <c r="B88" s="17"/>
      <c r="C88" s="17">
        <v>57.65</v>
      </c>
      <c r="D88" s="17">
        <f t="shared" si="2"/>
        <v>5282.08</v>
      </c>
      <c r="E88" s="18" t="s">
        <v>386</v>
      </c>
      <c r="F88" s="7"/>
      <c r="G88" s="19">
        <v>46231</v>
      </c>
      <c r="H88" s="35"/>
      <c r="I88" s="35">
        <v>312</v>
      </c>
      <c r="J88" s="35">
        <f t="shared" si="3"/>
        <v>-52607</v>
      </c>
      <c r="K88" s="18" t="s">
        <v>518</v>
      </c>
      <c r="L88" s="7"/>
    </row>
    <row r="89" spans="1:12" s="9" customFormat="1" ht="18.75" x14ac:dyDescent="0.3">
      <c r="A89" s="19">
        <v>46206</v>
      </c>
      <c r="B89" s="17"/>
      <c r="C89" s="17">
        <v>92.4</v>
      </c>
      <c r="D89" s="17">
        <f t="shared" si="2"/>
        <v>5189.68</v>
      </c>
      <c r="E89" s="18" t="s">
        <v>387</v>
      </c>
      <c r="F89" s="7"/>
      <c r="G89" s="19">
        <v>46231</v>
      </c>
      <c r="H89" s="35"/>
      <c r="I89" s="35">
        <v>450</v>
      </c>
      <c r="J89" s="35">
        <f t="shared" si="3"/>
        <v>-53057</v>
      </c>
      <c r="K89" s="18" t="s">
        <v>519</v>
      </c>
      <c r="L89" s="7"/>
    </row>
    <row r="90" spans="1:12" s="9" customFormat="1" ht="18.75" x14ac:dyDescent="0.3">
      <c r="A90" s="19">
        <v>46206</v>
      </c>
      <c r="B90" s="17">
        <v>130.5</v>
      </c>
      <c r="C90" s="17"/>
      <c r="D90" s="17">
        <f t="shared" si="2"/>
        <v>5320.18</v>
      </c>
      <c r="E90" s="18" t="s">
        <v>388</v>
      </c>
      <c r="F90" s="7"/>
      <c r="G90" s="19">
        <v>46231</v>
      </c>
      <c r="H90" s="35"/>
      <c r="I90" s="35">
        <v>645</v>
      </c>
      <c r="J90" s="35">
        <f t="shared" si="3"/>
        <v>-53702</v>
      </c>
      <c r="K90" s="18" t="s">
        <v>520</v>
      </c>
      <c r="L90" s="7"/>
    </row>
    <row r="91" spans="1:12" s="9" customFormat="1" ht="18.75" x14ac:dyDescent="0.3">
      <c r="A91" s="19">
        <v>46206</v>
      </c>
      <c r="B91" s="17">
        <v>115.75</v>
      </c>
      <c r="C91" s="17"/>
      <c r="D91" s="17">
        <f t="shared" si="2"/>
        <v>5435.93</v>
      </c>
      <c r="E91" s="18" t="s">
        <v>390</v>
      </c>
      <c r="F91" s="7"/>
      <c r="G91" s="19">
        <v>46231</v>
      </c>
      <c r="H91" s="35"/>
      <c r="I91" s="35">
        <v>55</v>
      </c>
      <c r="J91" s="35">
        <f t="shared" si="3"/>
        <v>-53757</v>
      </c>
      <c r="K91" s="18" t="s">
        <v>523</v>
      </c>
      <c r="L91" s="7"/>
    </row>
    <row r="92" spans="1:12" s="9" customFormat="1" ht="18.75" x14ac:dyDescent="0.3">
      <c r="A92" s="19">
        <v>46206</v>
      </c>
      <c r="B92" s="17">
        <v>202.62</v>
      </c>
      <c r="C92" s="17"/>
      <c r="D92" s="17">
        <f t="shared" si="2"/>
        <v>5638.55</v>
      </c>
      <c r="E92" s="16" t="s">
        <v>138</v>
      </c>
      <c r="F92" s="7"/>
      <c r="G92" s="19">
        <v>46231</v>
      </c>
      <c r="H92" s="35"/>
      <c r="I92" s="35">
        <v>400</v>
      </c>
      <c r="J92" s="35">
        <f t="shared" si="3"/>
        <v>-54157</v>
      </c>
      <c r="K92" s="18" t="s">
        <v>524</v>
      </c>
      <c r="L92" s="7"/>
    </row>
    <row r="93" spans="1:12" s="9" customFormat="1" ht="18.75" x14ac:dyDescent="0.3">
      <c r="A93" s="19">
        <v>46206</v>
      </c>
      <c r="B93" s="17"/>
      <c r="C93" s="17">
        <v>96.77</v>
      </c>
      <c r="D93" s="17">
        <f t="shared" si="2"/>
        <v>5541.78</v>
      </c>
      <c r="E93" s="18" t="s">
        <v>303</v>
      </c>
      <c r="F93" s="7"/>
      <c r="G93" s="19">
        <v>46232</v>
      </c>
      <c r="H93" s="35">
        <v>386</v>
      </c>
      <c r="I93" s="35"/>
      <c r="J93" s="35">
        <f t="shared" si="3"/>
        <v>-53771</v>
      </c>
      <c r="K93" s="18" t="s">
        <v>526</v>
      </c>
      <c r="L93" s="7"/>
    </row>
    <row r="94" spans="1:12" s="9" customFormat="1" ht="18.75" x14ac:dyDescent="0.3">
      <c r="A94" s="19">
        <v>46206</v>
      </c>
      <c r="B94" s="17"/>
      <c r="C94" s="17">
        <v>3.6</v>
      </c>
      <c r="D94" s="17">
        <f t="shared" si="2"/>
        <v>5538.1799999999994</v>
      </c>
      <c r="E94" s="18" t="s">
        <v>394</v>
      </c>
      <c r="F94" s="7"/>
      <c r="G94" s="19">
        <v>46232</v>
      </c>
      <c r="H94" s="35"/>
      <c r="I94" s="35">
        <v>210</v>
      </c>
      <c r="J94" s="35">
        <f t="shared" si="3"/>
        <v>-53981</v>
      </c>
      <c r="K94" s="20" t="s">
        <v>352</v>
      </c>
      <c r="L94" s="7"/>
    </row>
    <row r="95" spans="1:12" s="9" customFormat="1" ht="18.75" x14ac:dyDescent="0.3">
      <c r="A95" s="19">
        <v>46206</v>
      </c>
      <c r="B95" s="17">
        <v>4.2300000000000004</v>
      </c>
      <c r="C95" s="17"/>
      <c r="D95" s="17">
        <f t="shared" si="2"/>
        <v>5542.4099999999989</v>
      </c>
      <c r="E95" s="18" t="s">
        <v>394</v>
      </c>
      <c r="F95" s="7"/>
      <c r="G95" s="19">
        <v>46233</v>
      </c>
      <c r="H95" s="35"/>
      <c r="I95" s="35">
        <v>1959</v>
      </c>
      <c r="J95" s="35">
        <f t="shared" si="3"/>
        <v>-55940</v>
      </c>
      <c r="K95" s="18" t="s">
        <v>535</v>
      </c>
      <c r="L95" s="7"/>
    </row>
    <row r="96" spans="1:12" s="9" customFormat="1" ht="18.75" x14ac:dyDescent="0.3">
      <c r="A96" s="19">
        <v>46206</v>
      </c>
      <c r="B96" s="17">
        <v>135.26</v>
      </c>
      <c r="C96" s="17"/>
      <c r="D96" s="17">
        <f t="shared" si="2"/>
        <v>5677.6699999999992</v>
      </c>
      <c r="E96" s="16" t="s">
        <v>138</v>
      </c>
      <c r="F96" s="7"/>
      <c r="G96" s="19">
        <v>46233</v>
      </c>
      <c r="H96" s="35"/>
      <c r="I96" s="35">
        <v>211</v>
      </c>
      <c r="J96" s="35">
        <f t="shared" si="3"/>
        <v>-56151</v>
      </c>
      <c r="K96" s="18" t="s">
        <v>536</v>
      </c>
      <c r="L96" s="7"/>
    </row>
    <row r="97" spans="1:12" s="9" customFormat="1" ht="18.75" x14ac:dyDescent="0.3">
      <c r="A97" s="19">
        <v>46206</v>
      </c>
      <c r="B97" s="17">
        <v>4.3499999999999996</v>
      </c>
      <c r="C97" s="17"/>
      <c r="D97" s="17">
        <f t="shared" si="2"/>
        <v>5682.0199999999995</v>
      </c>
      <c r="E97" s="16" t="s">
        <v>138</v>
      </c>
      <c r="F97" s="7"/>
      <c r="G97" s="19">
        <v>46233</v>
      </c>
      <c r="H97" s="35"/>
      <c r="I97" s="35">
        <v>970</v>
      </c>
      <c r="J97" s="35">
        <f t="shared" si="3"/>
        <v>-57121</v>
      </c>
      <c r="K97" s="18" t="s">
        <v>537</v>
      </c>
      <c r="L97" s="7"/>
    </row>
    <row r="98" spans="1:12" s="9" customFormat="1" ht="18.75" x14ac:dyDescent="0.3">
      <c r="A98" s="19">
        <v>46206</v>
      </c>
      <c r="B98" s="17"/>
      <c r="C98" s="17">
        <f>50.18+1114.24</f>
        <v>1164.42</v>
      </c>
      <c r="D98" s="17">
        <f t="shared" si="2"/>
        <v>4517.5999999999995</v>
      </c>
      <c r="E98" s="18" t="s">
        <v>398</v>
      </c>
      <c r="F98" s="7"/>
      <c r="G98" s="19">
        <v>46233</v>
      </c>
      <c r="H98" s="35"/>
      <c r="I98" s="35">
        <v>700</v>
      </c>
      <c r="J98" s="35">
        <f t="shared" si="3"/>
        <v>-57821</v>
      </c>
      <c r="K98" s="18" t="s">
        <v>538</v>
      </c>
      <c r="L98" s="7"/>
    </row>
    <row r="99" spans="1:12" s="9" customFormat="1" ht="18.75" x14ac:dyDescent="0.3">
      <c r="A99" s="19">
        <v>46209</v>
      </c>
      <c r="B99" s="17"/>
      <c r="C99" s="17">
        <v>13.8</v>
      </c>
      <c r="D99" s="17">
        <f t="shared" si="2"/>
        <v>4503.7999999999993</v>
      </c>
      <c r="E99" s="18" t="s">
        <v>225</v>
      </c>
      <c r="F99" s="7"/>
      <c r="G99" s="19">
        <v>46233</v>
      </c>
      <c r="H99" s="35">
        <v>485</v>
      </c>
      <c r="I99" s="35"/>
      <c r="J99" s="35">
        <f t="shared" si="3"/>
        <v>-57336</v>
      </c>
      <c r="K99" s="18" t="s">
        <v>539</v>
      </c>
      <c r="L99" s="7"/>
    </row>
    <row r="100" spans="1:12" s="9" customFormat="1" ht="18.75" x14ac:dyDescent="0.3">
      <c r="A100" s="19">
        <v>46209</v>
      </c>
      <c r="B100" s="17"/>
      <c r="C100" s="17">
        <v>30</v>
      </c>
      <c r="D100" s="17">
        <f t="shared" si="2"/>
        <v>4473.7999999999993</v>
      </c>
      <c r="E100" s="18" t="s">
        <v>305</v>
      </c>
      <c r="F100" s="7"/>
      <c r="G100" s="19">
        <v>46234</v>
      </c>
      <c r="H100" s="35"/>
      <c r="I100" s="35">
        <v>75</v>
      </c>
      <c r="J100" s="35">
        <f t="shared" si="3"/>
        <v>-57411</v>
      </c>
      <c r="K100" s="20" t="s">
        <v>352</v>
      </c>
      <c r="L100" s="7"/>
    </row>
    <row r="101" spans="1:12" s="9" customFormat="1" ht="18.75" x14ac:dyDescent="0.3">
      <c r="A101" s="19">
        <v>46209</v>
      </c>
      <c r="B101" s="17"/>
      <c r="C101" s="17">
        <v>33.83</v>
      </c>
      <c r="D101" s="17">
        <f t="shared" si="2"/>
        <v>4439.9699999999993</v>
      </c>
      <c r="E101" s="18" t="s">
        <v>401</v>
      </c>
      <c r="F101" s="7"/>
      <c r="G101" s="19">
        <v>46238</v>
      </c>
      <c r="H101" s="35"/>
      <c r="I101" s="35">
        <v>735</v>
      </c>
      <c r="J101" s="35">
        <f t="shared" si="3"/>
        <v>-58146</v>
      </c>
      <c r="K101" s="18" t="s">
        <v>549</v>
      </c>
      <c r="L101" s="7"/>
    </row>
    <row r="102" spans="1:12" s="9" customFormat="1" ht="18.75" x14ac:dyDescent="0.3">
      <c r="A102" s="19">
        <v>46209</v>
      </c>
      <c r="B102" s="17"/>
      <c r="C102" s="17">
        <f>12.93+22.66</f>
        <v>35.590000000000003</v>
      </c>
      <c r="D102" s="17">
        <f t="shared" si="2"/>
        <v>4404.3799999999992</v>
      </c>
      <c r="E102" s="18" t="s">
        <v>402</v>
      </c>
      <c r="F102" s="7"/>
      <c r="G102" s="19">
        <v>46238</v>
      </c>
      <c r="H102" s="35"/>
      <c r="I102" s="35">
        <v>400</v>
      </c>
      <c r="J102" s="35">
        <f t="shared" si="3"/>
        <v>-58546</v>
      </c>
      <c r="K102" s="20" t="s">
        <v>352</v>
      </c>
      <c r="L102" s="7"/>
    </row>
    <row r="103" spans="1:12" s="9" customFormat="1" ht="18.75" x14ac:dyDescent="0.3">
      <c r="A103" s="19">
        <v>46209</v>
      </c>
      <c r="B103" s="17">
        <v>93.76</v>
      </c>
      <c r="C103" s="17"/>
      <c r="D103" s="17">
        <f t="shared" si="2"/>
        <v>4498.1399999999994</v>
      </c>
      <c r="E103" s="18" t="s">
        <v>303</v>
      </c>
      <c r="F103" s="7"/>
      <c r="G103" s="19">
        <v>46238</v>
      </c>
      <c r="H103" s="35"/>
      <c r="I103" s="35">
        <v>1612</v>
      </c>
      <c r="J103" s="35">
        <f t="shared" si="3"/>
        <v>-60158</v>
      </c>
      <c r="K103" s="18" t="s">
        <v>551</v>
      </c>
      <c r="L103" s="7"/>
    </row>
    <row r="104" spans="1:12" s="9" customFormat="1" ht="18.75" x14ac:dyDescent="0.3">
      <c r="A104" s="19">
        <v>46209</v>
      </c>
      <c r="B104" s="17">
        <v>25.64</v>
      </c>
      <c r="C104" s="17"/>
      <c r="D104" s="17">
        <f t="shared" si="2"/>
        <v>4523.78</v>
      </c>
      <c r="E104" s="18" t="s">
        <v>403</v>
      </c>
      <c r="F104" s="7"/>
      <c r="G104" s="19">
        <v>46238</v>
      </c>
      <c r="H104" s="35"/>
      <c r="I104" s="35">
        <v>210</v>
      </c>
      <c r="J104" s="35">
        <f t="shared" si="3"/>
        <v>-60368</v>
      </c>
      <c r="K104" s="18" t="s">
        <v>552</v>
      </c>
      <c r="L104" s="7"/>
    </row>
    <row r="105" spans="1:12" s="9" customFormat="1" ht="18.75" x14ac:dyDescent="0.3">
      <c r="A105" s="19">
        <v>46209</v>
      </c>
      <c r="B105" s="17"/>
      <c r="C105" s="17">
        <v>8.0299999999999994</v>
      </c>
      <c r="D105" s="17">
        <f t="shared" si="2"/>
        <v>4515.75</v>
      </c>
      <c r="E105" s="18" t="s">
        <v>298</v>
      </c>
      <c r="F105" s="7"/>
      <c r="G105" s="19">
        <v>46238</v>
      </c>
      <c r="H105" s="35"/>
      <c r="I105" s="35">
        <f>2295+1427+34</f>
        <v>3756</v>
      </c>
      <c r="J105" s="35">
        <f t="shared" si="3"/>
        <v>-64124</v>
      </c>
      <c r="K105" s="18" t="s">
        <v>553</v>
      </c>
      <c r="L105" s="7"/>
    </row>
    <row r="106" spans="1:12" s="9" customFormat="1" ht="18.75" x14ac:dyDescent="0.3">
      <c r="A106" s="19">
        <v>46210</v>
      </c>
      <c r="B106" s="17"/>
      <c r="C106" s="17">
        <f>51.25+2.13</f>
        <v>53.38</v>
      </c>
      <c r="D106" s="17">
        <f t="shared" si="2"/>
        <v>4462.37</v>
      </c>
      <c r="E106" s="18" t="s">
        <v>406</v>
      </c>
      <c r="F106" s="7"/>
      <c r="G106" s="19">
        <v>46238</v>
      </c>
      <c r="H106" s="35"/>
      <c r="I106" s="35">
        <v>1335</v>
      </c>
      <c r="J106" s="35">
        <f t="shared" si="3"/>
        <v>-65459</v>
      </c>
      <c r="K106" s="18" t="s">
        <v>554</v>
      </c>
      <c r="L106" s="7"/>
    </row>
    <row r="107" spans="1:12" s="9" customFormat="1" ht="18.75" x14ac:dyDescent="0.3">
      <c r="A107" s="19">
        <v>46210</v>
      </c>
      <c r="B107" s="17"/>
      <c r="C107" s="17">
        <v>103.99</v>
      </c>
      <c r="D107" s="17">
        <f t="shared" si="2"/>
        <v>4358.38</v>
      </c>
      <c r="E107" s="18" t="s">
        <v>407</v>
      </c>
      <c r="F107" s="7"/>
      <c r="G107" s="19">
        <v>46238</v>
      </c>
      <c r="H107" s="35"/>
      <c r="I107" s="35">
        <v>26</v>
      </c>
      <c r="J107" s="35">
        <f t="shared" si="3"/>
        <v>-65485</v>
      </c>
      <c r="K107" s="18" t="s">
        <v>556</v>
      </c>
      <c r="L107" s="7"/>
    </row>
    <row r="108" spans="1:12" s="9" customFormat="1" ht="18.75" x14ac:dyDescent="0.3">
      <c r="A108" s="19">
        <v>46210</v>
      </c>
      <c r="B108" s="17"/>
      <c r="C108" s="17">
        <v>147.82</v>
      </c>
      <c r="D108" s="17">
        <f t="shared" si="2"/>
        <v>4210.5600000000004</v>
      </c>
      <c r="E108" s="18" t="s">
        <v>408</v>
      </c>
      <c r="F108" s="7"/>
      <c r="G108" s="19">
        <v>46238</v>
      </c>
      <c r="H108" s="35"/>
      <c r="I108" s="35">
        <v>1175</v>
      </c>
      <c r="J108" s="35">
        <f t="shared" si="3"/>
        <v>-66660</v>
      </c>
      <c r="K108" s="18" t="s">
        <v>561</v>
      </c>
      <c r="L108" s="7"/>
    </row>
    <row r="109" spans="1:12" s="9" customFormat="1" ht="18.75" x14ac:dyDescent="0.3">
      <c r="A109" s="19">
        <v>46210</v>
      </c>
      <c r="B109" s="17"/>
      <c r="C109" s="17">
        <v>109.91</v>
      </c>
      <c r="D109" s="17">
        <f t="shared" si="2"/>
        <v>4100.6500000000005</v>
      </c>
      <c r="E109" s="18" t="s">
        <v>409</v>
      </c>
      <c r="F109" s="7"/>
      <c r="G109" s="19"/>
      <c r="H109" s="35"/>
      <c r="I109" s="35">
        <v>45</v>
      </c>
      <c r="J109" s="35">
        <f t="shared" si="3"/>
        <v>-66705</v>
      </c>
      <c r="K109" s="20" t="s">
        <v>562</v>
      </c>
      <c r="L109" s="7"/>
    </row>
    <row r="110" spans="1:12" s="9" customFormat="1" ht="18.75" x14ac:dyDescent="0.3">
      <c r="A110" s="19">
        <v>46210</v>
      </c>
      <c r="B110" s="17">
        <v>30</v>
      </c>
      <c r="C110" s="17"/>
      <c r="D110" s="17">
        <f t="shared" si="2"/>
        <v>4130.6500000000005</v>
      </c>
      <c r="E110" s="18" t="s">
        <v>305</v>
      </c>
      <c r="F110" s="7"/>
      <c r="G110" s="19"/>
      <c r="H110" s="35"/>
      <c r="I110" s="35">
        <v>827</v>
      </c>
      <c r="J110" s="35">
        <f t="shared" si="3"/>
        <v>-67532</v>
      </c>
      <c r="K110" s="18" t="s">
        <v>563</v>
      </c>
      <c r="L110" s="7"/>
    </row>
    <row r="111" spans="1:12" s="9" customFormat="1" ht="18.75" x14ac:dyDescent="0.3">
      <c r="A111" s="19">
        <v>46210</v>
      </c>
      <c r="B111" s="17">
        <v>471.08</v>
      </c>
      <c r="C111" s="17"/>
      <c r="D111" s="17">
        <f t="shared" si="2"/>
        <v>4601.7300000000005</v>
      </c>
      <c r="E111" s="16" t="s">
        <v>138</v>
      </c>
      <c r="F111" s="7"/>
      <c r="G111" s="19"/>
      <c r="H111" s="35"/>
      <c r="I111" s="35">
        <v>4177</v>
      </c>
      <c r="J111" s="35">
        <f t="shared" si="3"/>
        <v>-71709</v>
      </c>
      <c r="K111" s="18" t="s">
        <v>564</v>
      </c>
      <c r="L111" s="7"/>
    </row>
    <row r="112" spans="1:12" s="9" customFormat="1" ht="18.75" x14ac:dyDescent="0.3">
      <c r="A112" s="19">
        <v>46210</v>
      </c>
      <c r="B112" s="17">
        <v>13.28</v>
      </c>
      <c r="C112" s="17"/>
      <c r="D112" s="17">
        <f t="shared" si="2"/>
        <v>4615.01</v>
      </c>
      <c r="E112" s="16" t="s">
        <v>138</v>
      </c>
      <c r="F112" s="7"/>
      <c r="G112" s="19"/>
      <c r="H112" s="35"/>
      <c r="I112" s="35">
        <f>1699+412</f>
        <v>2111</v>
      </c>
      <c r="J112" s="35">
        <f t="shared" si="3"/>
        <v>-73820</v>
      </c>
      <c r="K112" s="18" t="s">
        <v>557</v>
      </c>
      <c r="L112" s="7"/>
    </row>
    <row r="113" spans="1:12" s="9" customFormat="1" ht="18.75" x14ac:dyDescent="0.3">
      <c r="A113" s="19">
        <v>46211</v>
      </c>
      <c r="B113" s="17">
        <v>35.44</v>
      </c>
      <c r="C113" s="17"/>
      <c r="D113" s="17">
        <f t="shared" si="2"/>
        <v>4650.45</v>
      </c>
      <c r="E113" s="18" t="s">
        <v>415</v>
      </c>
      <c r="F113" s="7"/>
      <c r="G113" s="19"/>
      <c r="H113" s="35"/>
      <c r="I113" s="35">
        <v>1785</v>
      </c>
      <c r="J113" s="35">
        <f t="shared" si="3"/>
        <v>-75605</v>
      </c>
      <c r="K113" s="18" t="s">
        <v>565</v>
      </c>
      <c r="L113" s="7"/>
    </row>
    <row r="114" spans="1:12" s="9" customFormat="1" ht="18.75" x14ac:dyDescent="0.3">
      <c r="A114" s="19">
        <v>46211</v>
      </c>
      <c r="B114" s="17">
        <v>4.6500000000000004</v>
      </c>
      <c r="C114" s="17"/>
      <c r="D114" s="17">
        <f t="shared" si="2"/>
        <v>4655.0999999999995</v>
      </c>
      <c r="E114" s="16" t="s">
        <v>138</v>
      </c>
      <c r="F114" s="7"/>
      <c r="G114" s="19"/>
      <c r="H114" s="35">
        <v>121</v>
      </c>
      <c r="I114" s="35"/>
      <c r="J114" s="35">
        <f t="shared" si="3"/>
        <v>-75484</v>
      </c>
      <c r="K114" s="18" t="s">
        <v>566</v>
      </c>
      <c r="L114" s="7"/>
    </row>
    <row r="115" spans="1:12" s="9" customFormat="1" ht="18.75" x14ac:dyDescent="0.3">
      <c r="A115" s="19">
        <v>46211</v>
      </c>
      <c r="B115" s="17">
        <v>40.729999999999997</v>
      </c>
      <c r="C115" s="17"/>
      <c r="D115" s="17">
        <f t="shared" si="2"/>
        <v>4695.829999999999</v>
      </c>
      <c r="E115" s="16" t="s">
        <v>138</v>
      </c>
      <c r="F115" s="7"/>
      <c r="G115" s="19"/>
      <c r="H115" s="35"/>
      <c r="I115" s="35">
        <v>44</v>
      </c>
      <c r="J115" s="35">
        <f t="shared" si="3"/>
        <v>-75528</v>
      </c>
      <c r="K115" s="18" t="s">
        <v>569</v>
      </c>
      <c r="L115" s="7"/>
    </row>
    <row r="116" spans="1:12" s="9" customFormat="1" ht="18.75" x14ac:dyDescent="0.3">
      <c r="A116" s="19">
        <v>46211</v>
      </c>
      <c r="B116" s="17">
        <v>37.1</v>
      </c>
      <c r="C116" s="17"/>
      <c r="D116" s="17">
        <f t="shared" si="2"/>
        <v>4732.9299999999994</v>
      </c>
      <c r="E116" s="16" t="s">
        <v>138</v>
      </c>
      <c r="F116" s="7"/>
      <c r="G116" s="19">
        <v>46245</v>
      </c>
      <c r="H116" s="35"/>
      <c r="I116" s="35">
        <v>15</v>
      </c>
      <c r="J116" s="35">
        <f t="shared" si="3"/>
        <v>-75543</v>
      </c>
      <c r="K116" s="20" t="s">
        <v>298</v>
      </c>
      <c r="L116" s="7"/>
    </row>
    <row r="117" spans="1:12" s="9" customFormat="1" ht="18.75" x14ac:dyDescent="0.3">
      <c r="A117" s="19">
        <v>46211</v>
      </c>
      <c r="B117" s="17">
        <v>30.41</v>
      </c>
      <c r="C117" s="17"/>
      <c r="D117" s="17">
        <f t="shared" si="2"/>
        <v>4763.3399999999992</v>
      </c>
      <c r="E117" s="16" t="s">
        <v>138</v>
      </c>
      <c r="F117" s="7"/>
      <c r="G117" s="19">
        <v>46245</v>
      </c>
      <c r="H117" s="35"/>
      <c r="I117" s="35">
        <v>70</v>
      </c>
      <c r="J117" s="35">
        <f t="shared" si="3"/>
        <v>-75613</v>
      </c>
      <c r="K117" s="20" t="s">
        <v>298</v>
      </c>
      <c r="L117" s="7"/>
    </row>
    <row r="118" spans="1:12" s="9" customFormat="1" ht="18.75" x14ac:dyDescent="0.3">
      <c r="A118" s="19">
        <v>46212</v>
      </c>
      <c r="B118" s="17">
        <v>332.83</v>
      </c>
      <c r="C118" s="17"/>
      <c r="D118" s="17">
        <f t="shared" si="2"/>
        <v>5096.1699999999992</v>
      </c>
      <c r="E118" s="16" t="s">
        <v>138</v>
      </c>
      <c r="F118" s="7"/>
      <c r="G118" s="19">
        <v>46245</v>
      </c>
      <c r="H118" s="35"/>
      <c r="I118" s="35">
        <v>925</v>
      </c>
      <c r="J118" s="35">
        <f t="shared" si="3"/>
        <v>-76538</v>
      </c>
      <c r="K118" s="18" t="s">
        <v>584</v>
      </c>
      <c r="L118" s="7"/>
    </row>
    <row r="119" spans="1:12" s="9" customFormat="1" ht="18.75" x14ac:dyDescent="0.3">
      <c r="A119" s="19">
        <v>46212</v>
      </c>
      <c r="B119" s="17">
        <v>1.3</v>
      </c>
      <c r="C119" s="17"/>
      <c r="D119" s="17">
        <f t="shared" si="2"/>
        <v>5097.4699999999993</v>
      </c>
      <c r="E119" s="16" t="s">
        <v>138</v>
      </c>
      <c r="F119" s="7"/>
      <c r="G119" s="19">
        <v>46245</v>
      </c>
      <c r="H119" s="35"/>
      <c r="I119" s="35">
        <v>1245</v>
      </c>
      <c r="J119" s="35">
        <f t="shared" si="3"/>
        <v>-77783</v>
      </c>
      <c r="K119" s="18" t="s">
        <v>585</v>
      </c>
      <c r="L119" s="7"/>
    </row>
    <row r="120" spans="1:12" s="9" customFormat="1" ht="18.75" x14ac:dyDescent="0.3">
      <c r="A120" s="19">
        <v>46212</v>
      </c>
      <c r="B120" s="17">
        <v>213.37</v>
      </c>
      <c r="C120" s="17"/>
      <c r="D120" s="17">
        <f t="shared" si="2"/>
        <v>5310.8399999999992</v>
      </c>
      <c r="E120" s="16" t="s">
        <v>138</v>
      </c>
      <c r="F120" s="7"/>
      <c r="G120" s="19">
        <v>46245</v>
      </c>
      <c r="H120" s="35"/>
      <c r="I120" s="35">
        <v>1725</v>
      </c>
      <c r="J120" s="35">
        <f t="shared" si="3"/>
        <v>-79508</v>
      </c>
      <c r="K120" s="18" t="s">
        <v>586</v>
      </c>
      <c r="L120" s="7"/>
    </row>
    <row r="121" spans="1:12" s="9" customFormat="1" ht="18.75" x14ac:dyDescent="0.3">
      <c r="A121" s="19">
        <v>46212</v>
      </c>
      <c r="B121" s="17"/>
      <c r="C121" s="17">
        <v>174.5</v>
      </c>
      <c r="D121" s="17">
        <f t="shared" si="2"/>
        <v>5136.3399999999992</v>
      </c>
      <c r="E121" s="18" t="s">
        <v>421</v>
      </c>
      <c r="F121" s="7"/>
      <c r="G121" s="19">
        <v>46245</v>
      </c>
      <c r="H121" s="35"/>
      <c r="I121" s="35">
        <v>2000</v>
      </c>
      <c r="J121" s="35">
        <f t="shared" si="3"/>
        <v>-81508</v>
      </c>
      <c r="K121" s="18" t="s">
        <v>587</v>
      </c>
      <c r="L121" s="7"/>
    </row>
    <row r="122" spans="1:12" s="9" customFormat="1" ht="18.75" x14ac:dyDescent="0.3">
      <c r="A122" s="19">
        <v>46212</v>
      </c>
      <c r="B122" s="17"/>
      <c r="C122" s="17">
        <v>98.91</v>
      </c>
      <c r="D122" s="17">
        <f t="shared" si="2"/>
        <v>5037.4299999999994</v>
      </c>
      <c r="E122" s="18" t="s">
        <v>422</v>
      </c>
      <c r="F122" s="7"/>
      <c r="G122" s="19">
        <v>46245</v>
      </c>
      <c r="H122" s="35"/>
      <c r="I122" s="35">
        <v>75</v>
      </c>
      <c r="J122" s="35">
        <f t="shared" si="3"/>
        <v>-81583</v>
      </c>
      <c r="K122" s="18" t="s">
        <v>588</v>
      </c>
      <c r="L122" s="7"/>
    </row>
    <row r="123" spans="1:12" s="9" customFormat="1" ht="18.75" x14ac:dyDescent="0.3">
      <c r="A123" s="19">
        <v>46212</v>
      </c>
      <c r="B123" s="17"/>
      <c r="C123" s="17">
        <v>29.26</v>
      </c>
      <c r="D123" s="17">
        <f t="shared" si="2"/>
        <v>5008.1699999999992</v>
      </c>
      <c r="E123" s="18" t="s">
        <v>424</v>
      </c>
      <c r="F123" s="7"/>
      <c r="G123" s="19">
        <v>46245</v>
      </c>
      <c r="H123" s="35"/>
      <c r="I123" s="35">
        <v>265</v>
      </c>
      <c r="J123" s="35">
        <f t="shared" si="3"/>
        <v>-81848</v>
      </c>
      <c r="K123" s="18" t="s">
        <v>589</v>
      </c>
      <c r="L123" s="7"/>
    </row>
    <row r="124" spans="1:12" s="9" customFormat="1" ht="18.75" x14ac:dyDescent="0.3">
      <c r="A124" s="19">
        <v>46212</v>
      </c>
      <c r="B124" s="17"/>
      <c r="C124" s="17">
        <v>30.41</v>
      </c>
      <c r="D124" s="17">
        <f t="shared" si="2"/>
        <v>4977.7599999999993</v>
      </c>
      <c r="E124" s="18" t="s">
        <v>425</v>
      </c>
      <c r="F124" s="7"/>
      <c r="G124" s="19">
        <v>46245</v>
      </c>
      <c r="H124" s="35"/>
      <c r="I124" s="35">
        <v>100</v>
      </c>
      <c r="J124" s="35">
        <f t="shared" si="3"/>
        <v>-81948</v>
      </c>
      <c r="K124" s="18" t="s">
        <v>591</v>
      </c>
      <c r="L124" s="7"/>
    </row>
    <row r="125" spans="1:12" s="9" customFormat="1" ht="18.75" x14ac:dyDescent="0.3">
      <c r="A125" s="19">
        <v>46213</v>
      </c>
      <c r="B125" s="17"/>
      <c r="C125" s="17">
        <v>14.8</v>
      </c>
      <c r="D125" s="17">
        <f t="shared" si="2"/>
        <v>4962.9599999999991</v>
      </c>
      <c r="E125" s="18" t="s">
        <v>428</v>
      </c>
      <c r="F125" s="7"/>
      <c r="G125" s="19">
        <v>46246</v>
      </c>
      <c r="H125" s="35"/>
      <c r="I125" s="35">
        <v>215</v>
      </c>
      <c r="J125" s="35">
        <f t="shared" si="3"/>
        <v>-82163</v>
      </c>
      <c r="K125" s="18" t="s">
        <v>593</v>
      </c>
      <c r="L125" s="7"/>
    </row>
    <row r="126" spans="1:12" s="9" customFormat="1" ht="18.75" x14ac:dyDescent="0.3">
      <c r="A126" s="19">
        <v>46213</v>
      </c>
      <c r="B126" s="17"/>
      <c r="C126" s="17">
        <v>11.77</v>
      </c>
      <c r="D126" s="17">
        <f t="shared" si="2"/>
        <v>4951.1899999999987</v>
      </c>
      <c r="E126" s="18" t="s">
        <v>429</v>
      </c>
      <c r="F126" s="7"/>
      <c r="G126" s="19">
        <v>46246</v>
      </c>
      <c r="H126" s="35"/>
      <c r="I126" s="35">
        <v>38</v>
      </c>
      <c r="J126" s="35">
        <f t="shared" si="3"/>
        <v>-82201</v>
      </c>
      <c r="K126" s="18" t="s">
        <v>594</v>
      </c>
      <c r="L126" s="7"/>
    </row>
    <row r="127" spans="1:12" s="9" customFormat="1" ht="18.75" x14ac:dyDescent="0.3">
      <c r="A127" s="19">
        <v>46213</v>
      </c>
      <c r="B127" s="17"/>
      <c r="C127" s="17">
        <v>4.1500000000000004</v>
      </c>
      <c r="D127" s="17">
        <f t="shared" si="2"/>
        <v>4947.0399999999991</v>
      </c>
      <c r="E127" s="18" t="s">
        <v>430</v>
      </c>
      <c r="F127" s="7"/>
      <c r="G127" s="19">
        <v>46246</v>
      </c>
      <c r="H127" s="35"/>
      <c r="I127" s="35">
        <v>882</v>
      </c>
      <c r="J127" s="35">
        <f t="shared" si="3"/>
        <v>-83083</v>
      </c>
      <c r="K127" s="18" t="s">
        <v>596</v>
      </c>
      <c r="L127" s="7"/>
    </row>
    <row r="128" spans="1:12" s="9" customFormat="1" ht="18.75" x14ac:dyDescent="0.3">
      <c r="A128" s="19">
        <v>46216</v>
      </c>
      <c r="B128" s="17"/>
      <c r="C128" s="17">
        <v>754.79</v>
      </c>
      <c r="D128" s="17">
        <f t="shared" si="2"/>
        <v>4192.2499999999991</v>
      </c>
      <c r="E128" s="18" t="s">
        <v>437</v>
      </c>
      <c r="F128" s="7"/>
      <c r="G128" s="19">
        <v>46246</v>
      </c>
      <c r="H128" s="35"/>
      <c r="I128" s="35">
        <v>98</v>
      </c>
      <c r="J128" s="35">
        <f t="shared" si="3"/>
        <v>-83181</v>
      </c>
      <c r="K128" s="18" t="s">
        <v>597</v>
      </c>
      <c r="L128" s="7"/>
    </row>
    <row r="129" spans="1:12" s="9" customFormat="1" ht="18.75" x14ac:dyDescent="0.3">
      <c r="A129" s="19">
        <v>46216</v>
      </c>
      <c r="B129" s="17"/>
      <c r="C129" s="17">
        <v>121.01</v>
      </c>
      <c r="D129" s="17">
        <f t="shared" si="2"/>
        <v>4071.2399999999989</v>
      </c>
      <c r="E129" s="18" t="s">
        <v>439</v>
      </c>
      <c r="F129" s="7"/>
      <c r="G129" s="19">
        <v>46246</v>
      </c>
      <c r="H129" s="35"/>
      <c r="I129" s="35">
        <v>920</v>
      </c>
      <c r="J129" s="35">
        <f t="shared" si="3"/>
        <v>-84101</v>
      </c>
      <c r="K129" s="18" t="s">
        <v>598</v>
      </c>
      <c r="L129" s="7"/>
    </row>
    <row r="130" spans="1:12" s="9" customFormat="1" ht="18.75" x14ac:dyDescent="0.3">
      <c r="A130" s="19">
        <v>46217</v>
      </c>
      <c r="B130" s="17"/>
      <c r="C130" s="17">
        <v>58.44</v>
      </c>
      <c r="D130" s="17">
        <f t="shared" si="2"/>
        <v>4012.7999999999988</v>
      </c>
      <c r="E130" s="18" t="s">
        <v>446</v>
      </c>
      <c r="F130" s="7"/>
      <c r="G130" s="19">
        <v>46246</v>
      </c>
      <c r="H130" s="35"/>
      <c r="I130" s="35">
        <v>290</v>
      </c>
      <c r="J130" s="35">
        <f t="shared" si="3"/>
        <v>-84391</v>
      </c>
      <c r="K130" s="18" t="s">
        <v>599</v>
      </c>
      <c r="L130" s="7"/>
    </row>
    <row r="131" spans="1:12" s="9" customFormat="1" ht="18.75" x14ac:dyDescent="0.3">
      <c r="A131" s="19">
        <v>46217</v>
      </c>
      <c r="B131" s="17">
        <v>65.650000000000006</v>
      </c>
      <c r="C131" s="17"/>
      <c r="D131" s="17">
        <f t="shared" si="2"/>
        <v>4078.4499999999989</v>
      </c>
      <c r="E131" s="16" t="s">
        <v>138</v>
      </c>
      <c r="F131" s="7"/>
      <c r="G131" s="19">
        <v>46246</v>
      </c>
      <c r="H131" s="35"/>
      <c r="I131" s="35">
        <v>4035</v>
      </c>
      <c r="J131" s="35">
        <f t="shared" si="3"/>
        <v>-88426</v>
      </c>
      <c r="K131" s="18" t="s">
        <v>600</v>
      </c>
      <c r="L131" s="7"/>
    </row>
    <row r="132" spans="1:12" s="9" customFormat="1" ht="18.75" x14ac:dyDescent="0.3">
      <c r="A132" s="19">
        <v>46217</v>
      </c>
      <c r="B132" s="17">
        <v>215.62</v>
      </c>
      <c r="C132" s="17"/>
      <c r="D132" s="17">
        <f t="shared" si="2"/>
        <v>4294.0699999999988</v>
      </c>
      <c r="E132" s="16" t="s">
        <v>138</v>
      </c>
      <c r="F132" s="7"/>
      <c r="G132" s="19">
        <v>46246</v>
      </c>
      <c r="H132" s="35"/>
      <c r="I132" s="35">
        <v>1742</v>
      </c>
      <c r="J132" s="35">
        <f t="shared" si="3"/>
        <v>-90168</v>
      </c>
      <c r="K132" s="18" t="s">
        <v>601</v>
      </c>
      <c r="L132" s="7"/>
    </row>
    <row r="133" spans="1:12" s="9" customFormat="1" ht="18.75" x14ac:dyDescent="0.3">
      <c r="A133" s="19">
        <v>46217</v>
      </c>
      <c r="B133" s="17">
        <v>196.49</v>
      </c>
      <c r="C133" s="17"/>
      <c r="D133" s="17">
        <f t="shared" si="2"/>
        <v>4490.5599999999986</v>
      </c>
      <c r="E133" s="16" t="s">
        <v>138</v>
      </c>
      <c r="F133" s="7"/>
      <c r="G133" s="19">
        <v>46246</v>
      </c>
      <c r="H133" s="35"/>
      <c r="I133" s="35">
        <v>1317</v>
      </c>
      <c r="J133" s="35">
        <f t="shared" si="3"/>
        <v>-91485</v>
      </c>
      <c r="K133" s="18" t="s">
        <v>602</v>
      </c>
      <c r="L133" s="7"/>
    </row>
    <row r="134" spans="1:12" s="9" customFormat="1" ht="18.75" x14ac:dyDescent="0.3">
      <c r="A134" s="19">
        <v>46217</v>
      </c>
      <c r="B134" s="17">
        <v>88.73</v>
      </c>
      <c r="C134" s="17"/>
      <c r="D134" s="17">
        <f t="shared" si="2"/>
        <v>4579.2899999999981</v>
      </c>
      <c r="E134" s="16" t="s">
        <v>138</v>
      </c>
      <c r="F134" s="7"/>
      <c r="G134" s="19">
        <v>46247</v>
      </c>
      <c r="H134" s="35"/>
      <c r="I134" s="35">
        <v>20</v>
      </c>
      <c r="J134" s="35">
        <f t="shared" si="3"/>
        <v>-91505</v>
      </c>
      <c r="K134" s="20" t="s">
        <v>298</v>
      </c>
      <c r="L134" s="7"/>
    </row>
    <row r="135" spans="1:12" s="9" customFormat="1" ht="18.75" x14ac:dyDescent="0.3">
      <c r="A135" s="19">
        <v>46217</v>
      </c>
      <c r="B135" s="17"/>
      <c r="C135" s="17">
        <v>27.02</v>
      </c>
      <c r="D135" s="17">
        <f t="shared" si="2"/>
        <v>4552.2699999999977</v>
      </c>
      <c r="E135" s="18" t="s">
        <v>446</v>
      </c>
      <c r="F135" s="7"/>
      <c r="G135" s="19">
        <v>46247</v>
      </c>
      <c r="H135" s="35"/>
      <c r="I135" s="35">
        <v>133</v>
      </c>
      <c r="J135" s="35">
        <f t="shared" si="3"/>
        <v>-91638</v>
      </c>
      <c r="K135" s="18" t="s">
        <v>612</v>
      </c>
      <c r="L135" s="7"/>
    </row>
    <row r="136" spans="1:12" s="9" customFormat="1" ht="18.75" x14ac:dyDescent="0.3">
      <c r="A136" s="19">
        <v>46217</v>
      </c>
      <c r="B136" s="17"/>
      <c r="C136" s="17">
        <v>11.31</v>
      </c>
      <c r="D136" s="17">
        <f t="shared" ref="D136:D199" si="4">D135+B136-C136</f>
        <v>4540.9599999999973</v>
      </c>
      <c r="E136" s="18" t="s">
        <v>446</v>
      </c>
      <c r="F136" s="7"/>
      <c r="G136" s="19">
        <v>46247</v>
      </c>
      <c r="H136" s="35"/>
      <c r="I136" s="35">
        <v>1823</v>
      </c>
      <c r="J136" s="35">
        <f t="shared" ref="J136:J199" si="5">J135+H136-I136</f>
        <v>-93461</v>
      </c>
      <c r="K136" s="18" t="s">
        <v>621</v>
      </c>
      <c r="L136" s="7"/>
    </row>
    <row r="137" spans="1:12" s="9" customFormat="1" ht="18.75" x14ac:dyDescent="0.3">
      <c r="A137" s="19">
        <v>46217</v>
      </c>
      <c r="B137" s="17"/>
      <c r="C137" s="17">
        <v>798.18</v>
      </c>
      <c r="D137" s="17">
        <f t="shared" si="4"/>
        <v>3742.7799999999975</v>
      </c>
      <c r="E137" s="18" t="s">
        <v>421</v>
      </c>
      <c r="F137" s="7"/>
      <c r="G137" s="19">
        <v>46247</v>
      </c>
      <c r="H137" s="35"/>
      <c r="I137" s="35">
        <v>230</v>
      </c>
      <c r="J137" s="35">
        <f t="shared" si="5"/>
        <v>-93691</v>
      </c>
      <c r="K137" s="18" t="s">
        <v>622</v>
      </c>
      <c r="L137" s="7"/>
    </row>
    <row r="138" spans="1:12" s="9" customFormat="1" ht="18.75" x14ac:dyDescent="0.3">
      <c r="A138" s="19">
        <v>46218</v>
      </c>
      <c r="B138" s="17"/>
      <c r="C138" s="17">
        <v>17.579999999999998</v>
      </c>
      <c r="D138" s="17">
        <f t="shared" si="4"/>
        <v>3725.1999999999975</v>
      </c>
      <c r="E138" s="18" t="s">
        <v>451</v>
      </c>
      <c r="F138" s="7"/>
      <c r="G138" s="19">
        <v>46247</v>
      </c>
      <c r="H138" s="35"/>
      <c r="I138" s="35">
        <v>40</v>
      </c>
      <c r="J138" s="35">
        <f t="shared" si="5"/>
        <v>-93731</v>
      </c>
      <c r="K138" s="18" t="s">
        <v>624</v>
      </c>
      <c r="L138" s="7"/>
    </row>
    <row r="139" spans="1:12" s="9" customFormat="1" ht="18.75" x14ac:dyDescent="0.3">
      <c r="A139" s="19">
        <v>46218</v>
      </c>
      <c r="B139" s="17"/>
      <c r="C139" s="17">
        <v>45.96</v>
      </c>
      <c r="D139" s="17">
        <f t="shared" si="4"/>
        <v>3679.2399999999975</v>
      </c>
      <c r="E139" s="18" t="s">
        <v>454</v>
      </c>
      <c r="F139" s="7"/>
      <c r="G139" s="19">
        <v>46248</v>
      </c>
      <c r="H139" s="35"/>
      <c r="I139" s="35">
        <v>270</v>
      </c>
      <c r="J139" s="35">
        <f t="shared" si="5"/>
        <v>-94001</v>
      </c>
      <c r="K139" s="18" t="s">
        <v>630</v>
      </c>
      <c r="L139" s="7"/>
    </row>
    <row r="140" spans="1:12" s="9" customFormat="1" ht="18.75" x14ac:dyDescent="0.3">
      <c r="A140" s="19">
        <v>46219</v>
      </c>
      <c r="B140" s="17">
        <v>351.5</v>
      </c>
      <c r="C140" s="17"/>
      <c r="D140" s="17">
        <f t="shared" si="4"/>
        <v>4030.7399999999975</v>
      </c>
      <c r="E140" s="16" t="s">
        <v>138</v>
      </c>
      <c r="F140" s="7"/>
      <c r="G140" s="19">
        <v>46248</v>
      </c>
      <c r="H140" s="35"/>
      <c r="I140" s="35">
        <v>170</v>
      </c>
      <c r="J140" s="35">
        <f t="shared" si="5"/>
        <v>-94171</v>
      </c>
      <c r="K140" s="18" t="s">
        <v>630</v>
      </c>
      <c r="L140" s="7"/>
    </row>
    <row r="141" spans="1:12" s="9" customFormat="1" ht="18.75" x14ac:dyDescent="0.3">
      <c r="A141" s="19">
        <v>46219</v>
      </c>
      <c r="B141" s="17"/>
      <c r="C141" s="17">
        <v>257.54000000000002</v>
      </c>
      <c r="D141" s="17">
        <f t="shared" si="4"/>
        <v>3773.1999999999975</v>
      </c>
      <c r="E141" s="18" t="s">
        <v>446</v>
      </c>
      <c r="F141" s="7"/>
      <c r="G141" s="19">
        <v>46248</v>
      </c>
      <c r="H141" s="35"/>
      <c r="I141" s="35">
        <v>194</v>
      </c>
      <c r="J141" s="35">
        <f t="shared" si="5"/>
        <v>-94365</v>
      </c>
      <c r="K141" s="18" t="s">
        <v>632</v>
      </c>
      <c r="L141" s="7"/>
    </row>
    <row r="142" spans="1:12" s="9" customFormat="1" ht="18.75" x14ac:dyDescent="0.3">
      <c r="A142" s="19">
        <v>46219</v>
      </c>
      <c r="B142" s="17"/>
      <c r="C142" s="17">
        <v>1.44</v>
      </c>
      <c r="D142" s="17">
        <f t="shared" si="4"/>
        <v>3771.7599999999975</v>
      </c>
      <c r="E142" s="18" t="s">
        <v>305</v>
      </c>
      <c r="F142" s="7"/>
      <c r="G142" s="19">
        <v>46248</v>
      </c>
      <c r="H142" s="35"/>
      <c r="I142" s="35">
        <v>105</v>
      </c>
      <c r="J142" s="35">
        <f t="shared" si="5"/>
        <v>-94470</v>
      </c>
      <c r="K142" s="18" t="s">
        <v>633</v>
      </c>
      <c r="L142" s="7"/>
    </row>
    <row r="143" spans="1:12" s="9" customFormat="1" ht="18.75" x14ac:dyDescent="0.3">
      <c r="A143" s="19">
        <v>46219</v>
      </c>
      <c r="B143" s="17">
        <v>780.28</v>
      </c>
      <c r="C143" s="17"/>
      <c r="D143" s="17">
        <f t="shared" si="4"/>
        <v>4552.0399999999972</v>
      </c>
      <c r="E143" s="16" t="s">
        <v>138</v>
      </c>
      <c r="F143" s="7"/>
      <c r="G143" s="19">
        <v>46248</v>
      </c>
      <c r="H143" s="35"/>
      <c r="I143" s="35">
        <v>1550</v>
      </c>
      <c r="J143" s="35">
        <f t="shared" si="5"/>
        <v>-96020</v>
      </c>
      <c r="K143" s="18" t="s">
        <v>634</v>
      </c>
      <c r="L143" s="7"/>
    </row>
    <row r="144" spans="1:12" s="9" customFormat="1" ht="18.75" x14ac:dyDescent="0.3">
      <c r="A144" s="19">
        <v>46220</v>
      </c>
      <c r="B144" s="17"/>
      <c r="C144" s="17">
        <v>670.53</v>
      </c>
      <c r="D144" s="17">
        <f t="shared" si="4"/>
        <v>3881.5099999999975</v>
      </c>
      <c r="E144" s="18" t="s">
        <v>460</v>
      </c>
      <c r="F144" s="7"/>
      <c r="G144" s="19">
        <v>46248</v>
      </c>
      <c r="H144" s="35"/>
      <c r="I144" s="35">
        <v>2000</v>
      </c>
      <c r="J144" s="35">
        <f t="shared" si="5"/>
        <v>-98020</v>
      </c>
      <c r="K144" s="18" t="s">
        <v>635</v>
      </c>
      <c r="L144" s="7"/>
    </row>
    <row r="145" spans="1:12" s="9" customFormat="1" ht="18.75" x14ac:dyDescent="0.3">
      <c r="A145" s="19">
        <v>46220</v>
      </c>
      <c r="B145" s="17"/>
      <c r="C145" s="17">
        <v>200.43</v>
      </c>
      <c r="D145" s="17">
        <f t="shared" si="4"/>
        <v>3681.0799999999977</v>
      </c>
      <c r="E145" s="18" t="s">
        <v>461</v>
      </c>
      <c r="F145" s="7"/>
      <c r="G145" s="19">
        <v>46251</v>
      </c>
      <c r="H145" s="35"/>
      <c r="I145" s="35">
        <v>105</v>
      </c>
      <c r="J145" s="35">
        <f t="shared" si="5"/>
        <v>-98125</v>
      </c>
      <c r="K145" s="20" t="s">
        <v>298</v>
      </c>
      <c r="L145" s="7"/>
    </row>
    <row r="146" spans="1:12" s="9" customFormat="1" ht="18.75" x14ac:dyDescent="0.3">
      <c r="A146" s="19">
        <v>46220</v>
      </c>
      <c r="B146" s="17"/>
      <c r="C146" s="17">
        <v>17.170000000000002</v>
      </c>
      <c r="D146" s="17">
        <f t="shared" si="4"/>
        <v>3663.9099999999976</v>
      </c>
      <c r="E146" s="18" t="s">
        <v>462</v>
      </c>
      <c r="F146" s="7"/>
      <c r="G146" s="19">
        <v>46251</v>
      </c>
      <c r="H146" s="35">
        <v>105</v>
      </c>
      <c r="I146" s="35"/>
      <c r="J146" s="35">
        <f t="shared" si="5"/>
        <v>-98020</v>
      </c>
      <c r="K146" s="18" t="s">
        <v>617</v>
      </c>
      <c r="L146" s="7"/>
    </row>
    <row r="147" spans="1:12" s="9" customFormat="1" ht="18.75" x14ac:dyDescent="0.3">
      <c r="A147" s="19">
        <v>46220</v>
      </c>
      <c r="B147" s="17">
        <v>121.12</v>
      </c>
      <c r="C147" s="17"/>
      <c r="D147" s="17">
        <f t="shared" si="4"/>
        <v>3785.0299999999975</v>
      </c>
      <c r="E147" s="18" t="s">
        <v>463</v>
      </c>
      <c r="F147" s="7"/>
      <c r="G147" s="19">
        <v>46251</v>
      </c>
      <c r="H147" s="35"/>
      <c r="I147" s="35">
        <v>55</v>
      </c>
      <c r="J147" s="35">
        <f t="shared" si="5"/>
        <v>-98075</v>
      </c>
      <c r="K147" s="20" t="s">
        <v>643</v>
      </c>
      <c r="L147" s="7"/>
    </row>
    <row r="148" spans="1:12" s="9" customFormat="1" ht="18.75" x14ac:dyDescent="0.3">
      <c r="A148" s="19">
        <v>46220</v>
      </c>
      <c r="B148" s="17">
        <v>123.48</v>
      </c>
      <c r="C148" s="17"/>
      <c r="D148" s="17">
        <f t="shared" si="4"/>
        <v>3908.5099999999975</v>
      </c>
      <c r="E148" s="18" t="s">
        <v>464</v>
      </c>
      <c r="F148" s="7"/>
      <c r="G148" s="19">
        <v>46251</v>
      </c>
      <c r="H148" s="35"/>
      <c r="I148" s="35">
        <v>248</v>
      </c>
      <c r="J148" s="35">
        <f t="shared" si="5"/>
        <v>-98323</v>
      </c>
      <c r="K148" s="18" t="s">
        <v>644</v>
      </c>
      <c r="L148" s="7"/>
    </row>
    <row r="149" spans="1:12" s="9" customFormat="1" ht="18.75" x14ac:dyDescent="0.3">
      <c r="A149" s="19">
        <v>46220</v>
      </c>
      <c r="B149" s="17"/>
      <c r="C149" s="17">
        <v>161.22</v>
      </c>
      <c r="D149" s="17">
        <f t="shared" si="4"/>
        <v>3747.2899999999977</v>
      </c>
      <c r="E149" s="18" t="s">
        <v>467</v>
      </c>
      <c r="F149" s="7"/>
      <c r="G149" s="19">
        <v>46251</v>
      </c>
      <c r="H149" s="35"/>
      <c r="I149" s="35">
        <v>43</v>
      </c>
      <c r="J149" s="35">
        <f t="shared" si="5"/>
        <v>-98366</v>
      </c>
      <c r="K149" s="18" t="s">
        <v>646</v>
      </c>
      <c r="L149" s="7"/>
    </row>
    <row r="150" spans="1:12" s="9" customFormat="1" ht="18.75" x14ac:dyDescent="0.3">
      <c r="A150" s="19">
        <v>46220</v>
      </c>
      <c r="B150" s="17">
        <v>40.82</v>
      </c>
      <c r="C150" s="17"/>
      <c r="D150" s="17">
        <f t="shared" si="4"/>
        <v>3788.1099999999979</v>
      </c>
      <c r="E150" s="18" t="s">
        <v>470</v>
      </c>
      <c r="F150" s="7"/>
      <c r="G150" s="19">
        <v>46252</v>
      </c>
      <c r="H150" s="35"/>
      <c r="I150" s="35">
        <v>2641</v>
      </c>
      <c r="J150" s="35">
        <f t="shared" si="5"/>
        <v>-101007</v>
      </c>
      <c r="K150" s="18" t="s">
        <v>654</v>
      </c>
      <c r="L150" s="7"/>
    </row>
    <row r="151" spans="1:12" s="9" customFormat="1" ht="18.75" x14ac:dyDescent="0.3">
      <c r="A151" s="19">
        <v>46220</v>
      </c>
      <c r="B151" s="17">
        <v>412.07</v>
      </c>
      <c r="C151" s="17"/>
      <c r="D151" s="17">
        <f t="shared" si="4"/>
        <v>4200.1799999999976</v>
      </c>
      <c r="E151" s="18" t="s">
        <v>471</v>
      </c>
      <c r="F151" s="7"/>
      <c r="G151" s="19">
        <v>46252</v>
      </c>
      <c r="H151" s="35"/>
      <c r="I151" s="35">
        <v>1676</v>
      </c>
      <c r="J151" s="35">
        <f t="shared" si="5"/>
        <v>-102683</v>
      </c>
      <c r="K151" s="18" t="s">
        <v>656</v>
      </c>
      <c r="L151" s="7"/>
    </row>
    <row r="152" spans="1:12" s="9" customFormat="1" ht="18.75" x14ac:dyDescent="0.3">
      <c r="A152" s="19">
        <v>46220</v>
      </c>
      <c r="B152" s="17"/>
      <c r="C152" s="17">
        <f>220.02+180.36</f>
        <v>400.38</v>
      </c>
      <c r="D152" s="17">
        <f t="shared" si="4"/>
        <v>3799.7999999999975</v>
      </c>
      <c r="E152" s="18" t="s">
        <v>472</v>
      </c>
      <c r="F152" s="7"/>
      <c r="G152" s="19">
        <v>46252</v>
      </c>
      <c r="H152" s="35"/>
      <c r="I152" s="35">
        <v>155</v>
      </c>
      <c r="J152" s="35">
        <f t="shared" si="5"/>
        <v>-102838</v>
      </c>
      <c r="K152" s="18" t="s">
        <v>657</v>
      </c>
      <c r="L152" s="7"/>
    </row>
    <row r="153" spans="1:12" s="9" customFormat="1" ht="18.75" x14ac:dyDescent="0.3">
      <c r="A153" s="19">
        <v>46220</v>
      </c>
      <c r="B153" s="17"/>
      <c r="C153" s="17">
        <v>621.53</v>
      </c>
      <c r="D153" s="17">
        <f t="shared" si="4"/>
        <v>3178.2699999999977</v>
      </c>
      <c r="E153" s="18" t="s">
        <v>473</v>
      </c>
      <c r="F153" s="7"/>
      <c r="G153" s="19">
        <v>46252</v>
      </c>
      <c r="H153" s="35"/>
      <c r="I153" s="35">
        <v>1092</v>
      </c>
      <c r="J153" s="35">
        <f t="shared" si="5"/>
        <v>-103930</v>
      </c>
      <c r="K153" s="18" t="s">
        <v>658</v>
      </c>
      <c r="L153" s="7"/>
    </row>
    <row r="154" spans="1:12" s="9" customFormat="1" ht="18.75" x14ac:dyDescent="0.3">
      <c r="A154" s="19">
        <v>46220</v>
      </c>
      <c r="B154" s="17"/>
      <c r="C154" s="17">
        <v>152.03</v>
      </c>
      <c r="D154" s="17">
        <f t="shared" si="4"/>
        <v>3026.2399999999975</v>
      </c>
      <c r="E154" s="18" t="s">
        <v>474</v>
      </c>
      <c r="F154" s="7"/>
      <c r="G154" s="19">
        <v>46253</v>
      </c>
      <c r="H154" s="35"/>
      <c r="I154" s="35">
        <v>215</v>
      </c>
      <c r="J154" s="35">
        <f t="shared" si="5"/>
        <v>-104145</v>
      </c>
      <c r="K154" s="18" t="s">
        <v>665</v>
      </c>
      <c r="L154" s="7"/>
    </row>
    <row r="155" spans="1:12" s="9" customFormat="1" ht="18.75" x14ac:dyDescent="0.3">
      <c r="A155" s="19">
        <v>46223</v>
      </c>
      <c r="B155" s="17"/>
      <c r="C155" s="17">
        <v>324.62</v>
      </c>
      <c r="D155" s="17">
        <f t="shared" si="4"/>
        <v>2701.6199999999976</v>
      </c>
      <c r="E155" s="18" t="s">
        <v>476</v>
      </c>
      <c r="F155" s="7"/>
      <c r="G155" s="19">
        <v>46253</v>
      </c>
      <c r="H155" s="35"/>
      <c r="I155" s="35">
        <v>389</v>
      </c>
      <c r="J155" s="35">
        <f t="shared" si="5"/>
        <v>-104534</v>
      </c>
      <c r="K155" s="18" t="s">
        <v>668</v>
      </c>
      <c r="L155" s="7"/>
    </row>
    <row r="156" spans="1:12" s="9" customFormat="1" ht="18.75" x14ac:dyDescent="0.3">
      <c r="A156" s="19">
        <v>46223</v>
      </c>
      <c r="B156" s="17"/>
      <c r="C156" s="17">
        <v>66.39</v>
      </c>
      <c r="D156" s="17">
        <f t="shared" si="4"/>
        <v>2635.2299999999977</v>
      </c>
      <c r="E156" s="18" t="s">
        <v>478</v>
      </c>
      <c r="F156" s="7"/>
      <c r="G156" s="19">
        <v>46254</v>
      </c>
      <c r="H156" s="35"/>
      <c r="I156" s="35">
        <v>393</v>
      </c>
      <c r="J156" s="35">
        <f t="shared" si="5"/>
        <v>-104927</v>
      </c>
      <c r="K156" s="18" t="s">
        <v>671</v>
      </c>
      <c r="L156" s="7"/>
    </row>
    <row r="157" spans="1:12" s="9" customFormat="1" ht="18.75" x14ac:dyDescent="0.3">
      <c r="A157" s="19">
        <v>46223</v>
      </c>
      <c r="B157" s="17"/>
      <c r="C157" s="17">
        <v>94.28</v>
      </c>
      <c r="D157" s="17">
        <f t="shared" si="4"/>
        <v>2540.9499999999975</v>
      </c>
      <c r="E157" s="18" t="s">
        <v>479</v>
      </c>
      <c r="F157" s="7"/>
      <c r="G157" s="19">
        <v>46254</v>
      </c>
      <c r="H157" s="35"/>
      <c r="I157" s="35">
        <v>1316</v>
      </c>
      <c r="J157" s="35">
        <f t="shared" si="5"/>
        <v>-106243</v>
      </c>
      <c r="K157" s="18" t="s">
        <v>672</v>
      </c>
      <c r="L157" s="7"/>
    </row>
    <row r="158" spans="1:12" s="9" customFormat="1" ht="18.75" x14ac:dyDescent="0.3">
      <c r="A158" s="19">
        <v>46223</v>
      </c>
      <c r="B158" s="17">
        <f>77.69+4.45</f>
        <v>82.14</v>
      </c>
      <c r="C158" s="17"/>
      <c r="D158" s="17">
        <f t="shared" si="4"/>
        <v>2623.0899999999974</v>
      </c>
      <c r="E158" s="18" t="s">
        <v>482</v>
      </c>
      <c r="F158" s="7"/>
      <c r="G158" s="19">
        <v>46255</v>
      </c>
      <c r="H158" s="35"/>
      <c r="I158" s="35">
        <v>447</v>
      </c>
      <c r="J158" s="35">
        <f t="shared" si="5"/>
        <v>-106690</v>
      </c>
      <c r="K158" s="18" t="s">
        <v>676</v>
      </c>
      <c r="L158" s="7"/>
    </row>
    <row r="159" spans="1:12" s="9" customFormat="1" ht="18.75" x14ac:dyDescent="0.3">
      <c r="A159" s="19">
        <v>46223</v>
      </c>
      <c r="B159" s="17">
        <v>124.81</v>
      </c>
      <c r="C159" s="17"/>
      <c r="D159" s="17">
        <f t="shared" si="4"/>
        <v>2747.8999999999974</v>
      </c>
      <c r="E159" s="18" t="s">
        <v>482</v>
      </c>
      <c r="F159" s="7"/>
      <c r="G159" s="19">
        <v>46255</v>
      </c>
      <c r="H159" s="35"/>
      <c r="I159" s="35">
        <v>2985</v>
      </c>
      <c r="J159" s="35">
        <f t="shared" si="5"/>
        <v>-109675</v>
      </c>
      <c r="K159" s="18" t="s">
        <v>678</v>
      </c>
      <c r="L159" s="7"/>
    </row>
    <row r="160" spans="1:12" s="9" customFormat="1" ht="18.75" x14ac:dyDescent="0.3">
      <c r="A160" s="19">
        <v>46223</v>
      </c>
      <c r="B160" s="17">
        <v>5.17</v>
      </c>
      <c r="C160" s="17"/>
      <c r="D160" s="17">
        <f t="shared" si="4"/>
        <v>2753.0699999999974</v>
      </c>
      <c r="E160" s="18" t="s">
        <v>482</v>
      </c>
      <c r="F160" s="7"/>
      <c r="G160" s="19">
        <v>46255</v>
      </c>
      <c r="H160" s="35"/>
      <c r="I160" s="35">
        <v>944</v>
      </c>
      <c r="J160" s="35">
        <f t="shared" si="5"/>
        <v>-110619</v>
      </c>
      <c r="K160" s="18" t="s">
        <v>679</v>
      </c>
      <c r="L160" s="7"/>
    </row>
    <row r="161" spans="1:12" s="9" customFormat="1" ht="18.75" x14ac:dyDescent="0.3">
      <c r="A161" s="19">
        <v>46223</v>
      </c>
      <c r="B161" s="17">
        <v>74.11</v>
      </c>
      <c r="C161" s="17"/>
      <c r="D161" s="17">
        <f t="shared" si="4"/>
        <v>2827.1799999999976</v>
      </c>
      <c r="E161" s="18" t="s">
        <v>482</v>
      </c>
      <c r="F161" s="7"/>
      <c r="G161" s="19">
        <v>46255</v>
      </c>
      <c r="H161" s="35">
        <v>564</v>
      </c>
      <c r="I161" s="35"/>
      <c r="J161" s="35">
        <f t="shared" si="5"/>
        <v>-110055</v>
      </c>
      <c r="K161" s="18" t="s">
        <v>681</v>
      </c>
      <c r="L161" s="7"/>
    </row>
    <row r="162" spans="1:12" s="9" customFormat="1" ht="18.75" x14ac:dyDescent="0.3">
      <c r="A162" s="19">
        <v>46223</v>
      </c>
      <c r="B162" s="17">
        <v>64.22</v>
      </c>
      <c r="C162" s="17"/>
      <c r="D162" s="17">
        <f t="shared" si="4"/>
        <v>2891.3999999999974</v>
      </c>
      <c r="E162" s="18" t="s">
        <v>482</v>
      </c>
      <c r="F162" s="7"/>
      <c r="G162" s="19">
        <v>46258</v>
      </c>
      <c r="H162" s="35"/>
      <c r="I162" s="35">
        <f>2674+24</f>
        <v>2698</v>
      </c>
      <c r="J162" s="35">
        <f t="shared" si="5"/>
        <v>-112753</v>
      </c>
      <c r="K162" s="18" t="s">
        <v>689</v>
      </c>
      <c r="L162" s="7"/>
    </row>
    <row r="163" spans="1:12" s="9" customFormat="1" ht="18.75" x14ac:dyDescent="0.3">
      <c r="A163" s="19">
        <v>46224</v>
      </c>
      <c r="B163" s="17">
        <v>6.27</v>
      </c>
      <c r="C163" s="17"/>
      <c r="D163" s="17">
        <f t="shared" si="4"/>
        <v>2897.6699999999973</v>
      </c>
      <c r="E163" s="16" t="s">
        <v>138</v>
      </c>
      <c r="F163" s="7"/>
      <c r="G163" s="19">
        <v>46258</v>
      </c>
      <c r="H163" s="35"/>
      <c r="I163" s="35">
        <v>78</v>
      </c>
      <c r="J163" s="35">
        <f t="shared" si="5"/>
        <v>-112831</v>
      </c>
      <c r="K163" s="18" t="s">
        <v>690</v>
      </c>
      <c r="L163" s="7"/>
    </row>
    <row r="164" spans="1:12" s="9" customFormat="1" ht="18.75" x14ac:dyDescent="0.3">
      <c r="A164" s="19">
        <v>46224</v>
      </c>
      <c r="B164" s="17"/>
      <c r="C164" s="17">
        <v>8.8800000000000008</v>
      </c>
      <c r="D164" s="17">
        <f t="shared" si="4"/>
        <v>2888.7899999999972</v>
      </c>
      <c r="E164" s="18" t="s">
        <v>491</v>
      </c>
      <c r="F164" s="7"/>
      <c r="G164" s="19">
        <v>46258</v>
      </c>
      <c r="H164" s="35"/>
      <c r="I164" s="35">
        <v>773</v>
      </c>
      <c r="J164" s="35">
        <f t="shared" si="5"/>
        <v>-113604</v>
      </c>
      <c r="K164" s="18" t="s">
        <v>691</v>
      </c>
      <c r="L164" s="7"/>
    </row>
    <row r="165" spans="1:12" s="9" customFormat="1" ht="18.75" x14ac:dyDescent="0.3">
      <c r="A165" s="19">
        <v>46224</v>
      </c>
      <c r="B165" s="17">
        <v>55.45</v>
      </c>
      <c r="C165" s="17"/>
      <c r="D165" s="17">
        <f t="shared" si="4"/>
        <v>2944.2399999999971</v>
      </c>
      <c r="E165" s="18" t="s">
        <v>480</v>
      </c>
      <c r="F165" s="7"/>
      <c r="G165" s="19">
        <v>46258</v>
      </c>
      <c r="H165" s="35">
        <v>3850</v>
      </c>
      <c r="I165" s="35"/>
      <c r="J165" s="35">
        <f t="shared" si="5"/>
        <v>-109754</v>
      </c>
      <c r="K165" s="18" t="s">
        <v>692</v>
      </c>
      <c r="L165" s="7"/>
    </row>
    <row r="166" spans="1:12" s="9" customFormat="1" ht="18.75" x14ac:dyDescent="0.3">
      <c r="A166" s="19">
        <v>46224</v>
      </c>
      <c r="B166" s="17"/>
      <c r="C166" s="17">
        <v>33.69</v>
      </c>
      <c r="D166" s="17">
        <f t="shared" si="4"/>
        <v>2910.549999999997</v>
      </c>
      <c r="E166" s="18" t="s">
        <v>226</v>
      </c>
      <c r="F166" s="7"/>
      <c r="G166" s="19">
        <v>46259</v>
      </c>
      <c r="H166" s="35"/>
      <c r="I166" s="35">
        <v>2390</v>
      </c>
      <c r="J166" s="35">
        <f t="shared" si="5"/>
        <v>-112144</v>
      </c>
      <c r="K166" s="18" t="s">
        <v>697</v>
      </c>
      <c r="L166" s="7"/>
    </row>
    <row r="167" spans="1:12" s="9" customFormat="1" ht="18.75" x14ac:dyDescent="0.3">
      <c r="A167" s="19">
        <v>46224</v>
      </c>
      <c r="B167" s="17">
        <v>110.47</v>
      </c>
      <c r="C167" s="17"/>
      <c r="D167" s="17">
        <f t="shared" si="4"/>
        <v>3021.0199999999968</v>
      </c>
      <c r="E167" s="16" t="s">
        <v>138</v>
      </c>
      <c r="F167" s="7"/>
      <c r="G167" s="19">
        <v>46259</v>
      </c>
      <c r="H167" s="35"/>
      <c r="I167" s="35">
        <v>189</v>
      </c>
      <c r="J167" s="35">
        <f t="shared" si="5"/>
        <v>-112333</v>
      </c>
      <c r="K167" s="18" t="s">
        <v>698</v>
      </c>
      <c r="L167" s="7"/>
    </row>
    <row r="168" spans="1:12" s="9" customFormat="1" ht="18.75" x14ac:dyDescent="0.3">
      <c r="A168" s="19">
        <v>46224</v>
      </c>
      <c r="B168" s="17">
        <v>232.96</v>
      </c>
      <c r="C168" s="17"/>
      <c r="D168" s="17">
        <f t="shared" si="4"/>
        <v>3253.9799999999968</v>
      </c>
      <c r="E168" s="16" t="s">
        <v>138</v>
      </c>
      <c r="F168" s="7"/>
      <c r="G168" s="19">
        <v>46259</v>
      </c>
      <c r="H168" s="35"/>
      <c r="I168" s="35">
        <v>1000</v>
      </c>
      <c r="J168" s="35">
        <f t="shared" si="5"/>
        <v>-113333</v>
      </c>
      <c r="K168" s="18" t="s">
        <v>699</v>
      </c>
      <c r="L168" s="7"/>
    </row>
    <row r="169" spans="1:12" s="9" customFormat="1" ht="18.75" x14ac:dyDescent="0.3">
      <c r="A169" s="19">
        <v>46224</v>
      </c>
      <c r="B169" s="17">
        <v>47.13</v>
      </c>
      <c r="C169" s="17"/>
      <c r="D169" s="17">
        <f t="shared" si="4"/>
        <v>3301.1099999999969</v>
      </c>
      <c r="E169" s="16" t="s">
        <v>138</v>
      </c>
      <c r="F169" s="7"/>
      <c r="G169" s="19">
        <v>46259</v>
      </c>
      <c r="H169" s="35"/>
      <c r="I169" s="35">
        <v>1399</v>
      </c>
      <c r="J169" s="35">
        <f t="shared" si="5"/>
        <v>-114732</v>
      </c>
      <c r="K169" s="18" t="s">
        <v>700</v>
      </c>
      <c r="L169" s="7"/>
    </row>
    <row r="170" spans="1:12" s="9" customFormat="1" ht="18.75" x14ac:dyDescent="0.3">
      <c r="A170" s="19">
        <v>46224</v>
      </c>
      <c r="B170" s="17">
        <v>127.52</v>
      </c>
      <c r="C170" s="17"/>
      <c r="D170" s="17">
        <f t="shared" si="4"/>
        <v>3428.6299999999969</v>
      </c>
      <c r="E170" s="18" t="s">
        <v>480</v>
      </c>
      <c r="F170" s="7"/>
      <c r="G170" s="19">
        <v>46259</v>
      </c>
      <c r="H170" s="35">
        <v>173</v>
      </c>
      <c r="I170" s="35"/>
      <c r="J170" s="35">
        <f t="shared" si="5"/>
        <v>-114559</v>
      </c>
      <c r="K170" s="20" t="s">
        <v>705</v>
      </c>
      <c r="L170" s="7"/>
    </row>
    <row r="171" spans="1:12" s="9" customFormat="1" ht="18.75" x14ac:dyDescent="0.3">
      <c r="A171" s="19">
        <v>46224</v>
      </c>
      <c r="B171" s="17">
        <v>206.73</v>
      </c>
      <c r="C171" s="17"/>
      <c r="D171" s="17">
        <f t="shared" si="4"/>
        <v>3635.3599999999969</v>
      </c>
      <c r="E171" s="16" t="s">
        <v>138</v>
      </c>
      <c r="F171" s="7"/>
      <c r="G171" s="19">
        <v>46261</v>
      </c>
      <c r="H171" s="35"/>
      <c r="I171" s="35">
        <v>1310</v>
      </c>
      <c r="J171" s="35">
        <f t="shared" si="5"/>
        <v>-115869</v>
      </c>
      <c r="K171" s="18" t="s">
        <v>713</v>
      </c>
      <c r="L171" s="7"/>
    </row>
    <row r="172" spans="1:12" s="9" customFormat="1" ht="18.75" x14ac:dyDescent="0.3">
      <c r="A172" s="19">
        <v>46225</v>
      </c>
      <c r="B172" s="17">
        <v>75.69</v>
      </c>
      <c r="C172" s="17"/>
      <c r="D172" s="17">
        <f t="shared" si="4"/>
        <v>3711.049999999997</v>
      </c>
      <c r="E172" s="18"/>
      <c r="F172" s="7"/>
      <c r="G172" s="19">
        <v>46261</v>
      </c>
      <c r="H172" s="35"/>
      <c r="I172" s="35">
        <v>2934</v>
      </c>
      <c r="J172" s="35">
        <f t="shared" si="5"/>
        <v>-118803</v>
      </c>
      <c r="K172" s="18" t="s">
        <v>714</v>
      </c>
      <c r="L172" s="7"/>
    </row>
    <row r="173" spans="1:12" s="9" customFormat="1" ht="18.75" x14ac:dyDescent="0.3">
      <c r="A173" s="19">
        <v>46225</v>
      </c>
      <c r="B173" s="17"/>
      <c r="C173" s="17">
        <v>9.23</v>
      </c>
      <c r="D173" s="17">
        <f t="shared" si="4"/>
        <v>3701.819999999997</v>
      </c>
      <c r="E173" s="18"/>
      <c r="F173" s="7"/>
      <c r="G173" s="19">
        <v>46261</v>
      </c>
      <c r="H173" s="35">
        <v>797</v>
      </c>
      <c r="I173" s="35"/>
      <c r="J173" s="35">
        <f t="shared" si="5"/>
        <v>-118006</v>
      </c>
      <c r="K173" s="18" t="s">
        <v>716</v>
      </c>
      <c r="L173" s="7"/>
    </row>
    <row r="174" spans="1:12" s="9" customFormat="1" ht="18.75" x14ac:dyDescent="0.3">
      <c r="A174" s="19">
        <v>46225</v>
      </c>
      <c r="B174" s="17">
        <v>138.33000000000001</v>
      </c>
      <c r="C174" s="17"/>
      <c r="D174" s="17">
        <f t="shared" si="4"/>
        <v>3840.1499999999969</v>
      </c>
      <c r="E174" s="18"/>
      <c r="F174" s="7"/>
      <c r="G174" s="19">
        <v>46261</v>
      </c>
      <c r="H174" s="35"/>
      <c r="I174" s="35">
        <v>1029</v>
      </c>
      <c r="J174" s="35">
        <f t="shared" si="5"/>
        <v>-119035</v>
      </c>
      <c r="K174" s="18" t="s">
        <v>718</v>
      </c>
      <c r="L174" s="7"/>
    </row>
    <row r="175" spans="1:12" s="9" customFormat="1" ht="18.75" x14ac:dyDescent="0.3">
      <c r="A175" s="19">
        <v>46225</v>
      </c>
      <c r="B175" s="17">
        <v>2.98</v>
      </c>
      <c r="C175" s="17"/>
      <c r="D175" s="17">
        <f t="shared" si="4"/>
        <v>3843.1299999999969</v>
      </c>
      <c r="E175" s="18" t="s">
        <v>303</v>
      </c>
      <c r="F175" s="7"/>
      <c r="G175" s="19">
        <v>46261</v>
      </c>
      <c r="H175" s="35"/>
      <c r="I175" s="35">
        <v>140</v>
      </c>
      <c r="J175" s="35">
        <f t="shared" si="5"/>
        <v>-119175</v>
      </c>
      <c r="K175" s="18" t="s">
        <v>719</v>
      </c>
      <c r="L175" s="7"/>
    </row>
    <row r="176" spans="1:12" s="9" customFormat="1" ht="18.75" x14ac:dyDescent="0.3">
      <c r="A176" s="19">
        <v>46225</v>
      </c>
      <c r="B176" s="17"/>
      <c r="C176" s="17">
        <v>4.84</v>
      </c>
      <c r="D176" s="17">
        <f t="shared" si="4"/>
        <v>3838.2899999999968</v>
      </c>
      <c r="E176" s="18" t="s">
        <v>491</v>
      </c>
      <c r="F176" s="7"/>
      <c r="G176" s="19">
        <v>46262</v>
      </c>
      <c r="H176" s="35"/>
      <c r="I176" s="35">
        <v>190</v>
      </c>
      <c r="J176" s="35">
        <f t="shared" si="5"/>
        <v>-119365</v>
      </c>
      <c r="K176" s="20" t="s">
        <v>298</v>
      </c>
      <c r="L176" s="7"/>
    </row>
    <row r="177" spans="1:12" s="9" customFormat="1" ht="18.75" x14ac:dyDescent="0.3">
      <c r="A177" s="19">
        <v>46225</v>
      </c>
      <c r="B177" s="17">
        <v>5.96</v>
      </c>
      <c r="C177" s="17"/>
      <c r="D177" s="17">
        <f t="shared" si="4"/>
        <v>3844.2499999999968</v>
      </c>
      <c r="E177" s="18" t="s">
        <v>480</v>
      </c>
      <c r="F177" s="7"/>
      <c r="G177" s="19">
        <v>46265</v>
      </c>
      <c r="H177" s="35">
        <v>250</v>
      </c>
      <c r="I177" s="35"/>
      <c r="J177" s="35">
        <f t="shared" si="5"/>
        <v>-119115</v>
      </c>
      <c r="K177" s="18" t="s">
        <v>305</v>
      </c>
      <c r="L177" s="7"/>
    </row>
    <row r="178" spans="1:12" s="9" customFormat="1" ht="18.75" x14ac:dyDescent="0.3">
      <c r="A178" s="19">
        <v>46225</v>
      </c>
      <c r="B178" s="17">
        <v>440.27</v>
      </c>
      <c r="C178" s="17"/>
      <c r="D178" s="17">
        <f t="shared" si="4"/>
        <v>4284.5199999999968</v>
      </c>
      <c r="E178" s="16" t="s">
        <v>138</v>
      </c>
      <c r="F178" s="7"/>
      <c r="G178" s="19">
        <v>46265</v>
      </c>
      <c r="H178" s="35">
        <f>760+77</f>
        <v>837</v>
      </c>
      <c r="I178" s="35"/>
      <c r="J178" s="35">
        <f>J177+H178-I178</f>
        <v>-118278</v>
      </c>
      <c r="K178" s="18" t="s">
        <v>741</v>
      </c>
      <c r="L178" s="7"/>
    </row>
    <row r="179" spans="1:12" s="9" customFormat="1" ht="18.75" x14ac:dyDescent="0.3">
      <c r="A179" s="19">
        <v>46225</v>
      </c>
      <c r="B179" s="17">
        <v>184.42</v>
      </c>
      <c r="C179" s="17"/>
      <c r="D179" s="17">
        <f t="shared" si="4"/>
        <v>4468.9399999999969</v>
      </c>
      <c r="E179" s="16" t="s">
        <v>138</v>
      </c>
      <c r="F179" s="7"/>
      <c r="G179" s="19">
        <v>46265</v>
      </c>
      <c r="H179" s="35"/>
      <c r="I179" s="35">
        <v>1270</v>
      </c>
      <c r="J179" s="35">
        <f t="shared" si="5"/>
        <v>-119548</v>
      </c>
      <c r="K179" s="18" t="s">
        <v>742</v>
      </c>
      <c r="L179" s="7"/>
    </row>
    <row r="180" spans="1:12" s="9" customFormat="1" ht="18.75" x14ac:dyDescent="0.3">
      <c r="A180" s="19">
        <v>46225</v>
      </c>
      <c r="B180" s="17">
        <v>73.36</v>
      </c>
      <c r="C180" s="17"/>
      <c r="D180" s="17">
        <f t="shared" si="4"/>
        <v>4542.2999999999965</v>
      </c>
      <c r="E180" s="18" t="s">
        <v>480</v>
      </c>
      <c r="F180" s="7"/>
      <c r="G180" s="19">
        <v>46265</v>
      </c>
      <c r="H180" s="35"/>
      <c r="I180" s="35">
        <v>250</v>
      </c>
      <c r="J180" s="35">
        <f t="shared" si="5"/>
        <v>-119798</v>
      </c>
      <c r="K180" s="18" t="s">
        <v>743</v>
      </c>
      <c r="L180" s="7"/>
    </row>
    <row r="181" spans="1:12" s="9" customFormat="1" ht="18.75" x14ac:dyDescent="0.3">
      <c r="A181" s="19">
        <v>46226</v>
      </c>
      <c r="B181" s="17"/>
      <c r="C181" s="17">
        <v>817.15</v>
      </c>
      <c r="D181" s="17">
        <f t="shared" si="4"/>
        <v>3725.1499999999965</v>
      </c>
      <c r="E181" s="18" t="s">
        <v>504</v>
      </c>
      <c r="F181" s="7"/>
      <c r="G181" s="19">
        <v>46268</v>
      </c>
      <c r="H181" s="35"/>
      <c r="I181" s="35">
        <v>845</v>
      </c>
      <c r="J181" s="35">
        <f t="shared" si="5"/>
        <v>-120643</v>
      </c>
      <c r="K181" s="18" t="s">
        <v>755</v>
      </c>
      <c r="L181" s="7"/>
    </row>
    <row r="182" spans="1:12" s="9" customFormat="1" ht="18.75" x14ac:dyDescent="0.3">
      <c r="A182" s="19">
        <v>46226</v>
      </c>
      <c r="B182" s="17">
        <v>94.28</v>
      </c>
      <c r="C182" s="17"/>
      <c r="D182" s="17">
        <f t="shared" si="4"/>
        <v>3819.4299999999967</v>
      </c>
      <c r="E182" s="18" t="s">
        <v>504</v>
      </c>
      <c r="F182" s="7"/>
      <c r="G182" s="19">
        <v>46268</v>
      </c>
      <c r="H182" s="35"/>
      <c r="I182" s="35">
        <v>368</v>
      </c>
      <c r="J182" s="35">
        <f t="shared" si="5"/>
        <v>-121011</v>
      </c>
      <c r="K182" s="18" t="s">
        <v>756</v>
      </c>
      <c r="L182" s="7"/>
    </row>
    <row r="183" spans="1:12" s="9" customFormat="1" ht="18.75" x14ac:dyDescent="0.3">
      <c r="A183" s="19">
        <v>46226</v>
      </c>
      <c r="B183" s="17"/>
      <c r="C183" s="17">
        <v>207.67</v>
      </c>
      <c r="D183" s="17">
        <f t="shared" si="4"/>
        <v>3611.7599999999966</v>
      </c>
      <c r="E183" s="18" t="s">
        <v>505</v>
      </c>
      <c r="F183" s="7"/>
      <c r="G183" s="19">
        <v>46268</v>
      </c>
      <c r="H183" s="35"/>
      <c r="I183" s="35">
        <v>594</v>
      </c>
      <c r="J183" s="35">
        <f t="shared" si="5"/>
        <v>-121605</v>
      </c>
      <c r="K183" s="18" t="s">
        <v>757</v>
      </c>
      <c r="L183" s="7"/>
    </row>
    <row r="184" spans="1:12" s="9" customFormat="1" ht="18.75" x14ac:dyDescent="0.3">
      <c r="A184" s="19">
        <v>46226</v>
      </c>
      <c r="B184" s="17"/>
      <c r="C184" s="17">
        <v>94.23</v>
      </c>
      <c r="D184" s="17">
        <f t="shared" si="4"/>
        <v>3517.5299999999966</v>
      </c>
      <c r="E184" s="18" t="s">
        <v>506</v>
      </c>
      <c r="F184" s="7"/>
      <c r="G184" s="19">
        <v>46268</v>
      </c>
      <c r="H184" s="35"/>
      <c r="I184" s="35">
        <v>233</v>
      </c>
      <c r="J184" s="35">
        <f t="shared" si="5"/>
        <v>-121838</v>
      </c>
      <c r="K184" s="18" t="s">
        <v>758</v>
      </c>
      <c r="L184" s="7"/>
    </row>
    <row r="185" spans="1:12" s="9" customFormat="1" ht="18.75" x14ac:dyDescent="0.3">
      <c r="A185" s="19">
        <v>46226</v>
      </c>
      <c r="B185" s="17">
        <v>34.659999999999997</v>
      </c>
      <c r="C185" s="17"/>
      <c r="D185" s="17">
        <f t="shared" si="4"/>
        <v>3552.1899999999964</v>
      </c>
      <c r="E185" s="18" t="s">
        <v>507</v>
      </c>
      <c r="F185" s="7"/>
      <c r="G185" s="19">
        <v>46268</v>
      </c>
      <c r="H185" s="35"/>
      <c r="I185" s="35">
        <v>1154</v>
      </c>
      <c r="J185" s="35">
        <f t="shared" si="5"/>
        <v>-122992</v>
      </c>
      <c r="K185" s="18" t="s">
        <v>759</v>
      </c>
      <c r="L185" s="7"/>
    </row>
    <row r="186" spans="1:12" s="9" customFormat="1" ht="18.75" x14ac:dyDescent="0.3">
      <c r="A186" s="19">
        <v>46226</v>
      </c>
      <c r="B186" s="17"/>
      <c r="C186" s="17">
        <v>177.75</v>
      </c>
      <c r="D186" s="17">
        <f t="shared" si="4"/>
        <v>3374.4399999999964</v>
      </c>
      <c r="E186" s="18" t="s">
        <v>507</v>
      </c>
      <c r="F186" s="7"/>
      <c r="G186" s="19">
        <v>46268</v>
      </c>
      <c r="H186" s="35"/>
      <c r="I186" s="35">
        <v>3165</v>
      </c>
      <c r="J186" s="35">
        <f t="shared" si="5"/>
        <v>-126157</v>
      </c>
      <c r="K186" s="18" t="s">
        <v>760</v>
      </c>
      <c r="L186" s="7"/>
    </row>
    <row r="187" spans="1:12" s="9" customFormat="1" ht="18.75" x14ac:dyDescent="0.3">
      <c r="A187" s="19">
        <v>46226</v>
      </c>
      <c r="B187" s="17"/>
      <c r="C187" s="17">
        <v>66.05</v>
      </c>
      <c r="D187" s="17">
        <f t="shared" si="4"/>
        <v>3308.3899999999962</v>
      </c>
      <c r="E187" s="18" t="s">
        <v>508</v>
      </c>
      <c r="F187" s="7"/>
      <c r="G187" s="19">
        <v>46268</v>
      </c>
      <c r="H187" s="35"/>
      <c r="I187" s="35">
        <v>2168</v>
      </c>
      <c r="J187" s="35">
        <f t="shared" si="5"/>
        <v>-128325</v>
      </c>
      <c r="K187" s="18" t="s">
        <v>761</v>
      </c>
      <c r="L187" s="7"/>
    </row>
    <row r="188" spans="1:12" s="9" customFormat="1" ht="18.75" x14ac:dyDescent="0.3">
      <c r="A188" s="19">
        <v>46227</v>
      </c>
      <c r="B188" s="17">
        <v>35.81</v>
      </c>
      <c r="C188" s="17"/>
      <c r="D188" s="17">
        <f t="shared" si="4"/>
        <v>3344.1999999999962</v>
      </c>
      <c r="E188" s="18" t="s">
        <v>105</v>
      </c>
      <c r="F188" s="7"/>
      <c r="G188" s="19">
        <v>46268</v>
      </c>
      <c r="H188" s="35"/>
      <c r="I188" s="35">
        <v>1615</v>
      </c>
      <c r="J188" s="35">
        <f t="shared" si="5"/>
        <v>-129940</v>
      </c>
      <c r="K188" s="18" t="s">
        <v>762</v>
      </c>
      <c r="L188" s="7"/>
    </row>
    <row r="189" spans="1:12" s="9" customFormat="1" ht="18.75" x14ac:dyDescent="0.3">
      <c r="A189" s="19">
        <v>46227</v>
      </c>
      <c r="B189" s="17">
        <v>39.64</v>
      </c>
      <c r="C189" s="17"/>
      <c r="D189" s="17">
        <f t="shared" si="4"/>
        <v>3383.8399999999961</v>
      </c>
      <c r="E189" s="18" t="s">
        <v>480</v>
      </c>
      <c r="F189" s="7"/>
      <c r="G189" s="19">
        <v>46272</v>
      </c>
      <c r="H189" s="35"/>
      <c r="I189" s="35">
        <v>303</v>
      </c>
      <c r="J189" s="35">
        <f t="shared" si="5"/>
        <v>-130243</v>
      </c>
      <c r="K189" s="18" t="s">
        <v>768</v>
      </c>
      <c r="L189" s="7"/>
    </row>
    <row r="190" spans="1:12" s="9" customFormat="1" ht="18.75" x14ac:dyDescent="0.3">
      <c r="A190" s="19">
        <v>46227</v>
      </c>
      <c r="B190" s="17">
        <v>3.68</v>
      </c>
      <c r="C190" s="17"/>
      <c r="D190" s="17">
        <f t="shared" si="4"/>
        <v>3387.5199999999959</v>
      </c>
      <c r="E190" s="18" t="s">
        <v>105</v>
      </c>
      <c r="F190" s="7"/>
      <c r="G190" s="19">
        <v>46272</v>
      </c>
      <c r="H190" s="35"/>
      <c r="I190" s="35">
        <v>920</v>
      </c>
      <c r="J190" s="35">
        <f t="shared" si="5"/>
        <v>-131163</v>
      </c>
      <c r="K190" s="18" t="s">
        <v>769</v>
      </c>
      <c r="L190" s="7"/>
    </row>
    <row r="191" spans="1:12" s="9" customFormat="1" ht="18.75" x14ac:dyDescent="0.3">
      <c r="A191" s="19">
        <v>46227</v>
      </c>
      <c r="B191" s="17">
        <v>92.68</v>
      </c>
      <c r="C191" s="17"/>
      <c r="D191" s="17">
        <f t="shared" si="4"/>
        <v>3480.1999999999957</v>
      </c>
      <c r="E191" s="18" t="s">
        <v>480</v>
      </c>
      <c r="F191" s="7"/>
      <c r="G191" s="19">
        <v>46272</v>
      </c>
      <c r="H191" s="35"/>
      <c r="I191" s="35">
        <v>179</v>
      </c>
      <c r="J191" s="35">
        <f t="shared" si="5"/>
        <v>-131342</v>
      </c>
      <c r="K191" s="18" t="s">
        <v>770</v>
      </c>
      <c r="L191" s="7"/>
    </row>
    <row r="192" spans="1:12" s="9" customFormat="1" ht="18.75" x14ac:dyDescent="0.3">
      <c r="A192" s="19">
        <v>46227</v>
      </c>
      <c r="B192" s="17">
        <v>41.65</v>
      </c>
      <c r="C192" s="17"/>
      <c r="D192" s="17">
        <f t="shared" si="4"/>
        <v>3521.8499999999958</v>
      </c>
      <c r="E192" s="18" t="s">
        <v>105</v>
      </c>
      <c r="F192" s="7"/>
      <c r="G192" s="19">
        <v>46272</v>
      </c>
      <c r="H192" s="35"/>
      <c r="I192" s="35">
        <v>440</v>
      </c>
      <c r="J192" s="35">
        <f t="shared" si="5"/>
        <v>-131782</v>
      </c>
      <c r="K192" s="18" t="s">
        <v>771</v>
      </c>
      <c r="L192" s="7"/>
    </row>
    <row r="193" spans="1:12" s="9" customFormat="1" ht="18.75" x14ac:dyDescent="0.3">
      <c r="A193" s="19">
        <v>46227</v>
      </c>
      <c r="B193" s="17">
        <v>68.540000000000006</v>
      </c>
      <c r="C193" s="17"/>
      <c r="D193" s="17">
        <f t="shared" si="4"/>
        <v>3590.3899999999958</v>
      </c>
      <c r="E193" s="18" t="s">
        <v>480</v>
      </c>
      <c r="F193" s="7"/>
      <c r="G193" s="19">
        <v>46272</v>
      </c>
      <c r="H193" s="35"/>
      <c r="I193" s="35">
        <v>610</v>
      </c>
      <c r="J193" s="35">
        <f t="shared" si="5"/>
        <v>-132392</v>
      </c>
      <c r="K193" s="18" t="s">
        <v>772</v>
      </c>
      <c r="L193" s="7"/>
    </row>
    <row r="194" spans="1:12" s="9" customFormat="1" ht="18.75" x14ac:dyDescent="0.3">
      <c r="A194" s="19">
        <v>46227</v>
      </c>
      <c r="B194" s="17">
        <v>23.92</v>
      </c>
      <c r="C194" s="17"/>
      <c r="D194" s="17">
        <f t="shared" si="4"/>
        <v>3614.3099999999959</v>
      </c>
      <c r="E194" s="18" t="s">
        <v>480</v>
      </c>
      <c r="F194" s="7"/>
      <c r="G194" s="19">
        <v>46272</v>
      </c>
      <c r="H194" s="35"/>
      <c r="I194" s="35">
        <v>8938</v>
      </c>
      <c r="J194" s="35">
        <f t="shared" si="5"/>
        <v>-141330</v>
      </c>
      <c r="K194" s="18" t="s">
        <v>773</v>
      </c>
      <c r="L194" s="7"/>
    </row>
    <row r="195" spans="1:12" s="9" customFormat="1" ht="18.75" x14ac:dyDescent="0.3">
      <c r="A195" s="19">
        <v>46230</v>
      </c>
      <c r="B195" s="17">
        <v>174.15</v>
      </c>
      <c r="C195" s="17"/>
      <c r="D195" s="17">
        <f t="shared" si="4"/>
        <v>3788.4599999999959</v>
      </c>
      <c r="E195" s="18" t="s">
        <v>105</v>
      </c>
      <c r="F195" s="7"/>
      <c r="G195" s="19">
        <v>46272</v>
      </c>
      <c r="H195" s="35"/>
      <c r="I195" s="35">
        <v>605</v>
      </c>
      <c r="J195" s="35">
        <f t="shared" si="5"/>
        <v>-141935</v>
      </c>
      <c r="K195" s="18" t="s">
        <v>774</v>
      </c>
      <c r="L195" s="7"/>
    </row>
    <row r="196" spans="1:12" s="9" customFormat="1" ht="18.75" x14ac:dyDescent="0.3">
      <c r="A196" s="19">
        <v>46230</v>
      </c>
      <c r="B196" s="17">
        <v>46.75</v>
      </c>
      <c r="C196" s="17"/>
      <c r="D196" s="17">
        <f t="shared" si="4"/>
        <v>3835.2099999999959</v>
      </c>
      <c r="E196" s="18" t="s">
        <v>105</v>
      </c>
      <c r="F196" s="7"/>
      <c r="G196" s="19">
        <v>46272</v>
      </c>
      <c r="H196" s="35"/>
      <c r="I196" s="35">
        <v>2983</v>
      </c>
      <c r="J196" s="35">
        <f t="shared" si="5"/>
        <v>-144918</v>
      </c>
      <c r="K196" s="18" t="s">
        <v>775</v>
      </c>
      <c r="L196" s="7"/>
    </row>
    <row r="197" spans="1:12" s="9" customFormat="1" ht="18.75" x14ac:dyDescent="0.3">
      <c r="A197" s="19">
        <v>46230</v>
      </c>
      <c r="B197" s="17">
        <v>52.27</v>
      </c>
      <c r="C197" s="17"/>
      <c r="D197" s="17">
        <f t="shared" si="4"/>
        <v>3887.4799999999959</v>
      </c>
      <c r="E197" s="18" t="s">
        <v>105</v>
      </c>
      <c r="F197" s="7"/>
      <c r="G197" s="19">
        <v>46273</v>
      </c>
      <c r="H197" s="35"/>
      <c r="I197" s="35">
        <v>57</v>
      </c>
      <c r="J197" s="35">
        <f t="shared" si="5"/>
        <v>-144975</v>
      </c>
      <c r="K197" s="18" t="s">
        <v>783</v>
      </c>
      <c r="L197" s="7"/>
    </row>
    <row r="198" spans="1:12" s="9" customFormat="1" ht="18.75" x14ac:dyDescent="0.3">
      <c r="A198" s="19">
        <v>46230</v>
      </c>
      <c r="B198" s="17">
        <v>2.69</v>
      </c>
      <c r="C198" s="17"/>
      <c r="D198" s="17">
        <f t="shared" si="4"/>
        <v>3890.169999999996</v>
      </c>
      <c r="E198" s="18" t="s">
        <v>105</v>
      </c>
      <c r="F198" s="7"/>
      <c r="G198" s="19">
        <v>46274</v>
      </c>
      <c r="H198" s="35"/>
      <c r="I198" s="35">
        <v>190</v>
      </c>
      <c r="J198" s="35">
        <f t="shared" si="5"/>
        <v>-145165</v>
      </c>
      <c r="K198" s="18" t="s">
        <v>787</v>
      </c>
      <c r="L198" s="7"/>
    </row>
    <row r="199" spans="1:12" s="9" customFormat="1" ht="18.75" x14ac:dyDescent="0.3">
      <c r="A199" s="19">
        <v>46230</v>
      </c>
      <c r="B199" s="17">
        <v>191.51</v>
      </c>
      <c r="C199" s="17"/>
      <c r="D199" s="17">
        <f t="shared" si="4"/>
        <v>4081.6799999999957</v>
      </c>
      <c r="E199" s="18" t="s">
        <v>105</v>
      </c>
      <c r="F199" s="7"/>
      <c r="G199" s="19">
        <v>46274</v>
      </c>
      <c r="H199" s="35">
        <v>1497</v>
      </c>
      <c r="I199" s="35"/>
      <c r="J199" s="35">
        <f t="shared" si="5"/>
        <v>-143668</v>
      </c>
      <c r="K199" s="18" t="s">
        <v>788</v>
      </c>
      <c r="L199" s="7"/>
    </row>
    <row r="200" spans="1:12" s="9" customFormat="1" ht="18.75" x14ac:dyDescent="0.3">
      <c r="A200" s="19">
        <v>46230</v>
      </c>
      <c r="B200" s="17">
        <v>177.3</v>
      </c>
      <c r="C200" s="17"/>
      <c r="D200" s="17">
        <f t="shared" ref="D200:D263" si="6">D199+B200-C200</f>
        <v>4258.9799999999959</v>
      </c>
      <c r="E200" s="18" t="s">
        <v>105</v>
      </c>
      <c r="F200" s="7"/>
      <c r="G200" s="19">
        <v>46274</v>
      </c>
      <c r="H200" s="35"/>
      <c r="I200" s="35">
        <v>526</v>
      </c>
      <c r="J200" s="35">
        <f t="shared" ref="J200:J237" si="7">J199+H200-I200</f>
        <v>-144194</v>
      </c>
      <c r="K200" s="18" t="s">
        <v>790</v>
      </c>
      <c r="L200" s="7"/>
    </row>
    <row r="201" spans="1:12" s="9" customFormat="1" ht="18.75" x14ac:dyDescent="0.3">
      <c r="A201" s="19">
        <v>46230</v>
      </c>
      <c r="B201" s="17">
        <v>93.26</v>
      </c>
      <c r="C201" s="17"/>
      <c r="D201" s="17">
        <f t="shared" si="6"/>
        <v>4352.2399999999961</v>
      </c>
      <c r="E201" s="18" t="s">
        <v>105</v>
      </c>
      <c r="F201" s="7"/>
      <c r="G201" s="19">
        <v>46274</v>
      </c>
      <c r="H201" s="35">
        <v>2291</v>
      </c>
      <c r="I201" s="35"/>
      <c r="J201" s="35">
        <f t="shared" si="7"/>
        <v>-141903</v>
      </c>
      <c r="K201" s="18" t="s">
        <v>791</v>
      </c>
      <c r="L201" s="7"/>
    </row>
    <row r="202" spans="1:12" s="9" customFormat="1" ht="18.75" x14ac:dyDescent="0.3">
      <c r="A202" s="19">
        <v>46230</v>
      </c>
      <c r="B202" s="17">
        <v>46.05</v>
      </c>
      <c r="C202" s="17"/>
      <c r="D202" s="17">
        <f t="shared" si="6"/>
        <v>4398.2899999999963</v>
      </c>
      <c r="E202" s="18" t="s">
        <v>105</v>
      </c>
      <c r="F202" s="7"/>
      <c r="G202" s="19">
        <v>46274</v>
      </c>
      <c r="H202" s="35"/>
      <c r="I202" s="35">
        <v>535</v>
      </c>
      <c r="J202" s="35">
        <f t="shared" si="7"/>
        <v>-142438</v>
      </c>
      <c r="K202" s="18" t="s">
        <v>792</v>
      </c>
      <c r="L202" s="7"/>
    </row>
    <row r="203" spans="1:12" s="9" customFormat="1" ht="18.75" x14ac:dyDescent="0.3">
      <c r="A203" s="19">
        <v>46230</v>
      </c>
      <c r="B203" s="17">
        <v>68.540000000000006</v>
      </c>
      <c r="C203" s="17"/>
      <c r="D203" s="17">
        <f t="shared" si="6"/>
        <v>4466.8299999999963</v>
      </c>
      <c r="E203" s="18" t="s">
        <v>105</v>
      </c>
      <c r="F203" s="7"/>
      <c r="G203" s="19">
        <v>46274</v>
      </c>
      <c r="H203" s="35"/>
      <c r="I203" s="35">
        <v>341</v>
      </c>
      <c r="J203" s="35">
        <f t="shared" si="7"/>
        <v>-142779</v>
      </c>
      <c r="K203" s="18" t="s">
        <v>793</v>
      </c>
      <c r="L203" s="7"/>
    </row>
    <row r="204" spans="1:12" s="9" customFormat="1" ht="18.75" x14ac:dyDescent="0.3">
      <c r="A204" s="19">
        <v>46230</v>
      </c>
      <c r="B204" s="17">
        <v>23.92</v>
      </c>
      <c r="C204" s="17"/>
      <c r="D204" s="17">
        <f t="shared" si="6"/>
        <v>4490.7499999999964</v>
      </c>
      <c r="E204" s="18" t="s">
        <v>105</v>
      </c>
      <c r="F204" s="7"/>
      <c r="G204" s="19">
        <v>46274</v>
      </c>
      <c r="H204" s="35"/>
      <c r="I204" s="35">
        <v>240</v>
      </c>
      <c r="J204" s="35">
        <f t="shared" si="7"/>
        <v>-143019</v>
      </c>
      <c r="K204" s="18" t="s">
        <v>298</v>
      </c>
      <c r="L204" s="7"/>
    </row>
    <row r="205" spans="1:12" s="9" customFormat="1" ht="18.75" x14ac:dyDescent="0.3">
      <c r="A205" s="19">
        <v>46230</v>
      </c>
      <c r="B205" s="17">
        <v>76.37</v>
      </c>
      <c r="C205" s="17"/>
      <c r="D205" s="17">
        <f t="shared" si="6"/>
        <v>4567.1199999999963</v>
      </c>
      <c r="E205" s="18" t="s">
        <v>105</v>
      </c>
      <c r="F205" s="7"/>
      <c r="G205" s="19">
        <v>46275</v>
      </c>
      <c r="H205" s="35"/>
      <c r="I205" s="35">
        <v>183</v>
      </c>
      <c r="J205" s="35">
        <f t="shared" si="7"/>
        <v>-143202</v>
      </c>
      <c r="K205" s="18" t="s">
        <v>795</v>
      </c>
      <c r="L205" s="7"/>
    </row>
    <row r="206" spans="1:12" s="9" customFormat="1" ht="18.75" x14ac:dyDescent="0.3">
      <c r="A206" s="19">
        <v>46230</v>
      </c>
      <c r="B206" s="17">
        <v>28.18</v>
      </c>
      <c r="C206" s="17"/>
      <c r="D206" s="17">
        <f t="shared" si="6"/>
        <v>4595.2999999999965</v>
      </c>
      <c r="E206" s="18" t="s">
        <v>105</v>
      </c>
      <c r="F206" s="7"/>
      <c r="G206" s="19">
        <v>46275</v>
      </c>
      <c r="H206" s="35"/>
      <c r="I206" s="35">
        <f>992-25</f>
        <v>967</v>
      </c>
      <c r="J206" s="35">
        <f t="shared" si="7"/>
        <v>-144169</v>
      </c>
      <c r="K206" s="18" t="s">
        <v>796</v>
      </c>
      <c r="L206" s="7"/>
    </row>
    <row r="207" spans="1:12" s="9" customFormat="1" ht="18.75" x14ac:dyDescent="0.3">
      <c r="A207" s="19">
        <v>46230</v>
      </c>
      <c r="B207" s="17"/>
      <c r="C207" s="17">
        <v>112.89</v>
      </c>
      <c r="D207" s="17">
        <f t="shared" si="6"/>
        <v>4482.4099999999962</v>
      </c>
      <c r="E207" s="18" t="s">
        <v>446</v>
      </c>
      <c r="F207" s="7"/>
      <c r="G207" s="19">
        <v>46275</v>
      </c>
      <c r="H207" s="35">
        <v>1234</v>
      </c>
      <c r="I207" s="35"/>
      <c r="J207" s="35">
        <f t="shared" si="7"/>
        <v>-142935</v>
      </c>
      <c r="K207" s="18" t="s">
        <v>797</v>
      </c>
      <c r="L207" s="7"/>
    </row>
    <row r="208" spans="1:12" s="9" customFormat="1" ht="18.75" x14ac:dyDescent="0.3">
      <c r="A208" s="19">
        <v>46230</v>
      </c>
      <c r="B208" s="17"/>
      <c r="C208" s="17">
        <v>41.82</v>
      </c>
      <c r="D208" s="17">
        <f t="shared" si="6"/>
        <v>4440.5899999999965</v>
      </c>
      <c r="E208" s="18" t="s">
        <v>446</v>
      </c>
      <c r="F208" s="7"/>
      <c r="G208" s="19">
        <v>46279</v>
      </c>
      <c r="H208" s="35"/>
      <c r="I208" s="35">
        <v>2317</v>
      </c>
      <c r="J208" s="35">
        <f t="shared" si="7"/>
        <v>-145252</v>
      </c>
      <c r="K208" s="18" t="s">
        <v>809</v>
      </c>
      <c r="L208" s="7"/>
    </row>
    <row r="209" spans="1:12" s="9" customFormat="1" ht="18.75" x14ac:dyDescent="0.3">
      <c r="A209" s="19">
        <v>46230</v>
      </c>
      <c r="B209" s="17"/>
      <c r="C209" s="17">
        <v>63.83</v>
      </c>
      <c r="D209" s="17">
        <f t="shared" si="6"/>
        <v>4376.7599999999966</v>
      </c>
      <c r="E209" s="18" t="s">
        <v>446</v>
      </c>
      <c r="F209" s="7"/>
      <c r="G209" s="19">
        <v>46275</v>
      </c>
      <c r="H209" s="35"/>
      <c r="I209" s="35">
        <v>1915</v>
      </c>
      <c r="J209" s="35">
        <f t="shared" si="7"/>
        <v>-147167</v>
      </c>
      <c r="K209" s="18" t="s">
        <v>810</v>
      </c>
      <c r="L209" s="7"/>
    </row>
    <row r="210" spans="1:12" s="9" customFormat="1" ht="18.75" x14ac:dyDescent="0.3">
      <c r="A210" s="19">
        <v>46230</v>
      </c>
      <c r="B210" s="17">
        <v>111.63</v>
      </c>
      <c r="C210" s="17"/>
      <c r="D210" s="17">
        <f t="shared" si="6"/>
        <v>4488.3899999999967</v>
      </c>
      <c r="E210" s="18" t="s">
        <v>105</v>
      </c>
      <c r="F210" s="7"/>
      <c r="G210" s="19">
        <v>46276</v>
      </c>
      <c r="H210" s="35"/>
      <c r="I210" s="35">
        <v>2441</v>
      </c>
      <c r="J210" s="35">
        <f t="shared" si="7"/>
        <v>-149608</v>
      </c>
      <c r="K210" s="18" t="s">
        <v>812</v>
      </c>
      <c r="L210" s="7"/>
    </row>
    <row r="211" spans="1:12" s="9" customFormat="1" ht="18.75" x14ac:dyDescent="0.3">
      <c r="A211" s="19">
        <v>46230</v>
      </c>
      <c r="B211" s="17">
        <v>94.88</v>
      </c>
      <c r="C211" s="17"/>
      <c r="D211" s="17">
        <f t="shared" si="6"/>
        <v>4583.2699999999968</v>
      </c>
      <c r="E211" s="18" t="s">
        <v>105</v>
      </c>
      <c r="F211" s="7"/>
      <c r="G211" s="19">
        <v>46279</v>
      </c>
      <c r="H211" s="35"/>
      <c r="I211" s="35">
        <v>532</v>
      </c>
      <c r="J211" s="35">
        <f t="shared" si="7"/>
        <v>-150140</v>
      </c>
      <c r="K211" s="18" t="s">
        <v>814</v>
      </c>
      <c r="L211" s="7"/>
    </row>
    <row r="212" spans="1:12" s="9" customFormat="1" ht="18.75" x14ac:dyDescent="0.3">
      <c r="A212" s="19">
        <v>46230</v>
      </c>
      <c r="B212" s="17">
        <v>188.9</v>
      </c>
      <c r="C212" s="17"/>
      <c r="D212" s="17">
        <f t="shared" si="6"/>
        <v>4772.1699999999964</v>
      </c>
      <c r="E212" s="18" t="s">
        <v>105</v>
      </c>
      <c r="F212" s="7"/>
      <c r="G212" s="19">
        <v>46280</v>
      </c>
      <c r="H212" s="35">
        <v>167</v>
      </c>
      <c r="I212" s="35"/>
      <c r="J212" s="35">
        <f t="shared" si="7"/>
        <v>-149973</v>
      </c>
      <c r="K212" s="20" t="s">
        <v>818</v>
      </c>
      <c r="L212" s="7"/>
    </row>
    <row r="213" spans="1:12" s="9" customFormat="1" ht="18.75" x14ac:dyDescent="0.3">
      <c r="A213" s="19">
        <v>46230</v>
      </c>
      <c r="B213" s="17"/>
      <c r="C213" s="17">
        <v>147.09</v>
      </c>
      <c r="D213" s="17">
        <f t="shared" si="6"/>
        <v>4625.0799999999963</v>
      </c>
      <c r="E213" s="18" t="s">
        <v>512</v>
      </c>
      <c r="F213" s="7"/>
      <c r="G213" s="19">
        <v>46280</v>
      </c>
      <c r="H213" s="35"/>
      <c r="I213" s="35">
        <v>929</v>
      </c>
      <c r="J213" s="35">
        <f t="shared" si="7"/>
        <v>-150902</v>
      </c>
      <c r="K213" s="18" t="s">
        <v>820</v>
      </c>
      <c r="L213" s="7"/>
    </row>
    <row r="214" spans="1:12" s="9" customFormat="1" ht="18.75" x14ac:dyDescent="0.3">
      <c r="A214" s="19">
        <v>46230</v>
      </c>
      <c r="B214" s="17"/>
      <c r="C214" s="17">
        <v>5.0199999999999996</v>
      </c>
      <c r="D214" s="17">
        <f t="shared" si="6"/>
        <v>4620.0599999999959</v>
      </c>
      <c r="E214" s="18" t="s">
        <v>513</v>
      </c>
      <c r="F214" s="7"/>
      <c r="G214" s="19">
        <v>46280</v>
      </c>
      <c r="H214" s="35"/>
      <c r="I214" s="35">
        <v>223</v>
      </c>
      <c r="J214" s="35">
        <f t="shared" si="7"/>
        <v>-151125</v>
      </c>
      <c r="K214" s="18" t="s">
        <v>822</v>
      </c>
      <c r="L214" s="7"/>
    </row>
    <row r="215" spans="1:12" s="9" customFormat="1" ht="18.75" x14ac:dyDescent="0.3">
      <c r="A215" s="19">
        <v>46230</v>
      </c>
      <c r="B215" s="17"/>
      <c r="C215" s="17">
        <f>5.96+30.23+35.5+9.4+191.33</f>
        <v>272.42</v>
      </c>
      <c r="D215" s="17">
        <f t="shared" si="6"/>
        <v>4347.6399999999958</v>
      </c>
      <c r="E215" s="18" t="s">
        <v>514</v>
      </c>
      <c r="F215" s="7"/>
      <c r="G215" s="19">
        <v>46280</v>
      </c>
      <c r="H215" s="35">
        <v>235</v>
      </c>
      <c r="I215" s="35"/>
      <c r="J215" s="35">
        <f t="shared" si="7"/>
        <v>-150890</v>
      </c>
      <c r="K215" s="18" t="s">
        <v>822</v>
      </c>
      <c r="L215" s="7"/>
    </row>
    <row r="216" spans="1:12" s="9" customFormat="1" ht="18.75" x14ac:dyDescent="0.3">
      <c r="A216" s="19">
        <v>46230</v>
      </c>
      <c r="B216" s="17"/>
      <c r="C216" s="17">
        <v>262.86</v>
      </c>
      <c r="D216" s="17">
        <f t="shared" si="6"/>
        <v>4084.7799999999957</v>
      </c>
      <c r="E216" s="18" t="s">
        <v>515</v>
      </c>
      <c r="F216" s="7"/>
      <c r="G216" s="19">
        <v>46280</v>
      </c>
      <c r="H216" s="35">
        <v>1640</v>
      </c>
      <c r="I216" s="35"/>
      <c r="J216" s="35">
        <f t="shared" si="7"/>
        <v>-149250</v>
      </c>
      <c r="K216" s="18" t="s">
        <v>823</v>
      </c>
      <c r="L216" s="7"/>
    </row>
    <row r="217" spans="1:12" s="9" customFormat="1" ht="18.75" x14ac:dyDescent="0.3">
      <c r="A217" s="19">
        <v>46230</v>
      </c>
      <c r="B217" s="17"/>
      <c r="C217" s="17">
        <v>370.62</v>
      </c>
      <c r="D217" s="17">
        <f t="shared" si="6"/>
        <v>3714.1599999999958</v>
      </c>
      <c r="E217" s="18" t="s">
        <v>516</v>
      </c>
      <c r="F217" s="7"/>
      <c r="G217" s="19">
        <v>46280</v>
      </c>
      <c r="H217" s="35">
        <v>351</v>
      </c>
      <c r="I217" s="35"/>
      <c r="J217" s="35">
        <f t="shared" si="7"/>
        <v>-148899</v>
      </c>
      <c r="K217" s="18" t="s">
        <v>826</v>
      </c>
      <c r="L217" s="7"/>
    </row>
    <row r="218" spans="1:12" s="9" customFormat="1" ht="18.75" x14ac:dyDescent="0.3">
      <c r="A218" s="19">
        <v>46231</v>
      </c>
      <c r="B218" s="17"/>
      <c r="C218" s="17">
        <v>3.4</v>
      </c>
      <c r="D218" s="17">
        <f t="shared" si="6"/>
        <v>3710.7599999999957</v>
      </c>
      <c r="E218" s="18"/>
      <c r="F218" s="7"/>
      <c r="G218" s="19">
        <v>46280</v>
      </c>
      <c r="H218" s="35"/>
      <c r="I218" s="35">
        <v>626</v>
      </c>
      <c r="J218" s="35">
        <f t="shared" si="7"/>
        <v>-149525</v>
      </c>
      <c r="K218" s="18" t="s">
        <v>830</v>
      </c>
      <c r="L218" s="7"/>
    </row>
    <row r="219" spans="1:12" s="9" customFormat="1" ht="18.75" x14ac:dyDescent="0.3">
      <c r="A219" s="19">
        <v>46231</v>
      </c>
      <c r="B219" s="17"/>
      <c r="C219" s="17">
        <v>83.23</v>
      </c>
      <c r="D219" s="17">
        <f t="shared" si="6"/>
        <v>3627.5299999999957</v>
      </c>
      <c r="E219" s="18" t="s">
        <v>518</v>
      </c>
      <c r="F219" s="7"/>
      <c r="G219" s="19">
        <v>46281</v>
      </c>
      <c r="H219" s="35"/>
      <c r="I219" s="35">
        <v>649</v>
      </c>
      <c r="J219" s="35">
        <f t="shared" si="7"/>
        <v>-150174</v>
      </c>
      <c r="K219" s="18" t="s">
        <v>843</v>
      </c>
      <c r="L219" s="7"/>
    </row>
    <row r="220" spans="1:12" s="9" customFormat="1" ht="18.75" x14ac:dyDescent="0.3">
      <c r="A220" s="19">
        <v>46231</v>
      </c>
      <c r="B220" s="17"/>
      <c r="C220" s="17">
        <v>75.33</v>
      </c>
      <c r="D220" s="17">
        <f t="shared" si="6"/>
        <v>3552.1999999999957</v>
      </c>
      <c r="E220" s="18" t="s">
        <v>519</v>
      </c>
      <c r="F220" s="7"/>
      <c r="G220" s="19">
        <v>46281</v>
      </c>
      <c r="H220" s="35"/>
      <c r="I220" s="35">
        <v>266</v>
      </c>
      <c r="J220" s="35">
        <f t="shared" si="7"/>
        <v>-150440</v>
      </c>
      <c r="K220" s="18" t="s">
        <v>844</v>
      </c>
      <c r="L220" s="7"/>
    </row>
    <row r="221" spans="1:12" s="9" customFormat="1" ht="18.75" x14ac:dyDescent="0.3">
      <c r="A221" s="19">
        <v>46231</v>
      </c>
      <c r="B221" s="17"/>
      <c r="C221" s="17">
        <v>107.92</v>
      </c>
      <c r="D221" s="17">
        <f t="shared" si="6"/>
        <v>3444.2799999999957</v>
      </c>
      <c r="E221" s="18" t="s">
        <v>520</v>
      </c>
      <c r="F221" s="7"/>
      <c r="G221" s="19">
        <v>46281</v>
      </c>
      <c r="H221" s="35"/>
      <c r="I221" s="35">
        <v>81</v>
      </c>
      <c r="J221" s="35">
        <f t="shared" si="7"/>
        <v>-150521</v>
      </c>
      <c r="K221" s="18" t="s">
        <v>842</v>
      </c>
      <c r="L221" s="7"/>
    </row>
    <row r="222" spans="1:12" s="9" customFormat="1" ht="18.75" x14ac:dyDescent="0.3">
      <c r="A222" s="19">
        <v>46231</v>
      </c>
      <c r="B222" s="17"/>
      <c r="C222" s="17">
        <v>9.0299999999999994</v>
      </c>
      <c r="D222" s="17">
        <f t="shared" si="6"/>
        <v>3435.2499999999955</v>
      </c>
      <c r="E222" s="18" t="s">
        <v>523</v>
      </c>
      <c r="F222" s="7"/>
      <c r="G222" s="19">
        <v>46282</v>
      </c>
      <c r="H222" s="35"/>
      <c r="I222" s="35">
        <v>320</v>
      </c>
      <c r="J222" s="35">
        <f t="shared" si="7"/>
        <v>-150841</v>
      </c>
      <c r="K222" s="18" t="s">
        <v>851</v>
      </c>
      <c r="L222" s="7"/>
    </row>
    <row r="223" spans="1:12" s="9" customFormat="1" ht="18.75" x14ac:dyDescent="0.3">
      <c r="A223" s="19">
        <v>46231</v>
      </c>
      <c r="B223" s="17"/>
      <c r="C223" s="17">
        <v>80</v>
      </c>
      <c r="D223" s="17">
        <f t="shared" si="6"/>
        <v>3355.2499999999955</v>
      </c>
      <c r="E223" s="18" t="s">
        <v>524</v>
      </c>
      <c r="F223" s="7"/>
      <c r="G223" s="19">
        <v>46282</v>
      </c>
      <c r="H223" s="35"/>
      <c r="I223" s="35">
        <v>2380</v>
      </c>
      <c r="J223" s="35">
        <f t="shared" si="7"/>
        <v>-153221</v>
      </c>
      <c r="K223" s="18" t="s">
        <v>852</v>
      </c>
      <c r="L223" s="7"/>
    </row>
    <row r="224" spans="1:12" s="9" customFormat="1" ht="18.75" x14ac:dyDescent="0.3">
      <c r="A224" s="19">
        <v>46232</v>
      </c>
      <c r="B224" s="17">
        <v>77.239999999999995</v>
      </c>
      <c r="C224" s="17"/>
      <c r="D224" s="17">
        <f t="shared" si="6"/>
        <v>3432.4899999999952</v>
      </c>
      <c r="E224" s="18" t="s">
        <v>526</v>
      </c>
      <c r="F224" s="7"/>
      <c r="G224" s="19">
        <v>46282</v>
      </c>
      <c r="H224" s="35"/>
      <c r="I224" s="35">
        <v>2539</v>
      </c>
      <c r="J224" s="35">
        <f t="shared" si="7"/>
        <v>-155760</v>
      </c>
      <c r="K224" s="18" t="s">
        <v>853</v>
      </c>
      <c r="L224" s="7"/>
    </row>
    <row r="225" spans="1:12" s="9" customFormat="1" ht="18.75" x14ac:dyDescent="0.3">
      <c r="A225" s="19">
        <v>46232</v>
      </c>
      <c r="B225" s="17"/>
      <c r="C225" s="17">
        <f>24.25+30.89+12.94</f>
        <v>68.08</v>
      </c>
      <c r="D225" s="17">
        <f t="shared" si="6"/>
        <v>3364.4099999999953</v>
      </c>
      <c r="E225" s="18" t="s">
        <v>527</v>
      </c>
      <c r="F225" s="7"/>
      <c r="G225" s="19"/>
      <c r="H225" s="35"/>
      <c r="I225" s="35">
        <v>35</v>
      </c>
      <c r="J225" s="35">
        <f t="shared" si="7"/>
        <v>-155795</v>
      </c>
      <c r="K225" s="18" t="s">
        <v>855</v>
      </c>
      <c r="L225" s="7"/>
    </row>
    <row r="226" spans="1:12" s="9" customFormat="1" ht="18.75" x14ac:dyDescent="0.3">
      <c r="A226" s="19">
        <v>46232</v>
      </c>
      <c r="B226" s="17">
        <v>6.9</v>
      </c>
      <c r="C226" s="17"/>
      <c r="D226" s="17">
        <f t="shared" si="6"/>
        <v>3371.3099999999954</v>
      </c>
      <c r="E226" s="18" t="s">
        <v>105</v>
      </c>
      <c r="F226" s="7"/>
      <c r="G226" s="19"/>
      <c r="H226" s="35"/>
      <c r="I226" s="35">
        <v>128</v>
      </c>
      <c r="J226" s="35">
        <f t="shared" si="7"/>
        <v>-155923</v>
      </c>
      <c r="K226" s="18" t="s">
        <v>860</v>
      </c>
      <c r="L226" s="7"/>
    </row>
    <row r="227" spans="1:12" s="9" customFormat="1" ht="18.75" x14ac:dyDescent="0.3">
      <c r="A227" s="19">
        <v>46232</v>
      </c>
      <c r="B227" s="17">
        <v>252.15</v>
      </c>
      <c r="C227" s="17"/>
      <c r="D227" s="17">
        <f t="shared" si="6"/>
        <v>3623.4599999999955</v>
      </c>
      <c r="E227" s="18" t="s">
        <v>105</v>
      </c>
      <c r="F227" s="7"/>
      <c r="G227" s="19"/>
      <c r="H227" s="35"/>
      <c r="I227" s="35">
        <v>592</v>
      </c>
      <c r="J227" s="35">
        <f t="shared" si="7"/>
        <v>-156515</v>
      </c>
      <c r="K227" s="18" t="s">
        <v>864</v>
      </c>
      <c r="L227" s="7"/>
    </row>
    <row r="228" spans="1:12" s="9" customFormat="1" ht="18.75" x14ac:dyDescent="0.3">
      <c r="A228" s="19">
        <v>46232</v>
      </c>
      <c r="B228" s="17">
        <v>174.6</v>
      </c>
      <c r="C228" s="17"/>
      <c r="D228" s="17">
        <f t="shared" si="6"/>
        <v>3798.0599999999954</v>
      </c>
      <c r="E228" s="18" t="s">
        <v>105</v>
      </c>
      <c r="F228" s="7"/>
      <c r="G228" s="19"/>
      <c r="H228" s="35"/>
      <c r="I228" s="35">
        <f>591-319</f>
        <v>272</v>
      </c>
      <c r="J228" s="35">
        <f t="shared" si="7"/>
        <v>-156787</v>
      </c>
      <c r="K228" s="18" t="s">
        <v>866</v>
      </c>
      <c r="L228" s="7"/>
    </row>
    <row r="229" spans="1:12" s="9" customFormat="1" ht="18.75" x14ac:dyDescent="0.3">
      <c r="A229" s="19">
        <v>46232</v>
      </c>
      <c r="B229" s="17">
        <v>195.55</v>
      </c>
      <c r="C229" s="17"/>
      <c r="D229" s="17">
        <f t="shared" si="6"/>
        <v>3993.6099999999956</v>
      </c>
      <c r="E229" s="18" t="s">
        <v>105</v>
      </c>
      <c r="F229" s="7"/>
      <c r="G229" s="19"/>
      <c r="H229" s="35"/>
      <c r="I229" s="35">
        <v>188</v>
      </c>
      <c r="J229" s="35">
        <f t="shared" si="7"/>
        <v>-156975</v>
      </c>
      <c r="K229" s="18" t="s">
        <v>867</v>
      </c>
      <c r="L229" s="7"/>
    </row>
    <row r="230" spans="1:12" s="9" customFormat="1" ht="18.75" x14ac:dyDescent="0.3">
      <c r="A230" s="19">
        <v>46232</v>
      </c>
      <c r="B230" s="17">
        <v>227.79</v>
      </c>
      <c r="C230" s="17"/>
      <c r="D230" s="17">
        <f t="shared" si="6"/>
        <v>4221.399999999996</v>
      </c>
      <c r="E230" s="18" t="s">
        <v>480</v>
      </c>
      <c r="F230" s="7"/>
      <c r="G230" s="19"/>
      <c r="H230" s="35"/>
      <c r="I230" s="35">
        <f>912-20</f>
        <v>892</v>
      </c>
      <c r="J230" s="35">
        <f t="shared" si="7"/>
        <v>-157867</v>
      </c>
      <c r="K230" s="18" t="s">
        <v>868</v>
      </c>
      <c r="L230" s="7"/>
    </row>
    <row r="231" spans="1:12" s="9" customFormat="1" ht="18.75" x14ac:dyDescent="0.3">
      <c r="A231" s="19">
        <v>46232</v>
      </c>
      <c r="B231" s="17">
        <v>132.1</v>
      </c>
      <c r="C231" s="17"/>
      <c r="D231" s="17">
        <f t="shared" si="6"/>
        <v>4353.4999999999964</v>
      </c>
      <c r="E231" s="18" t="s">
        <v>105</v>
      </c>
      <c r="F231" s="7"/>
      <c r="G231" s="19"/>
      <c r="H231" s="35"/>
      <c r="I231" s="35">
        <v>433</v>
      </c>
      <c r="J231" s="35">
        <f t="shared" si="7"/>
        <v>-158300</v>
      </c>
      <c r="K231" s="18" t="s">
        <v>869</v>
      </c>
      <c r="L231" s="7"/>
    </row>
    <row r="232" spans="1:12" s="9" customFormat="1" ht="18.75" x14ac:dyDescent="0.3">
      <c r="A232" s="19">
        <v>46232</v>
      </c>
      <c r="B232" s="17">
        <v>131.86000000000001</v>
      </c>
      <c r="C232" s="17"/>
      <c r="D232" s="17">
        <f t="shared" si="6"/>
        <v>4485.359999999996</v>
      </c>
      <c r="E232" s="18" t="s">
        <v>105</v>
      </c>
      <c r="F232" s="7"/>
      <c r="G232" s="19">
        <v>46286</v>
      </c>
      <c r="H232" s="35"/>
      <c r="I232" s="35">
        <v>724</v>
      </c>
      <c r="J232" s="35">
        <f t="shared" si="7"/>
        <v>-159024</v>
      </c>
      <c r="K232" s="18" t="s">
        <v>875</v>
      </c>
      <c r="L232" s="7"/>
    </row>
    <row r="233" spans="1:12" s="9" customFormat="1" ht="18.75" x14ac:dyDescent="0.3">
      <c r="A233" s="19">
        <v>46232</v>
      </c>
      <c r="B233" s="17">
        <v>88.08</v>
      </c>
      <c r="C233" s="17"/>
      <c r="D233" s="17">
        <f t="shared" si="6"/>
        <v>4573.439999999996</v>
      </c>
      <c r="E233" s="18" t="s">
        <v>480</v>
      </c>
      <c r="F233" s="7"/>
      <c r="G233" s="19">
        <v>46286</v>
      </c>
      <c r="H233" s="35"/>
      <c r="I233" s="35">
        <v>65</v>
      </c>
      <c r="J233" s="35">
        <f t="shared" si="7"/>
        <v>-159089</v>
      </c>
      <c r="K233" s="18" t="s">
        <v>877</v>
      </c>
      <c r="L233" s="7"/>
    </row>
    <row r="234" spans="1:12" s="9" customFormat="1" ht="18.75" x14ac:dyDescent="0.3">
      <c r="A234" s="19">
        <v>46232</v>
      </c>
      <c r="B234" s="17">
        <v>2.8</v>
      </c>
      <c r="C234" s="17"/>
      <c r="D234" s="17">
        <f t="shared" si="6"/>
        <v>4576.2399999999961</v>
      </c>
      <c r="E234" s="18" t="s">
        <v>303</v>
      </c>
      <c r="F234" s="7"/>
      <c r="G234" s="19">
        <v>46286</v>
      </c>
      <c r="H234" s="35"/>
      <c r="I234" s="35">
        <v>595</v>
      </c>
      <c r="J234" s="35">
        <f t="shared" si="7"/>
        <v>-159684</v>
      </c>
      <c r="K234" s="18" t="s">
        <v>880</v>
      </c>
      <c r="L234" s="7"/>
    </row>
    <row r="235" spans="1:12" s="9" customFormat="1" ht="18.75" x14ac:dyDescent="0.3">
      <c r="A235" s="19">
        <v>46232</v>
      </c>
      <c r="B235" s="17">
        <v>1.72</v>
      </c>
      <c r="C235" s="17"/>
      <c r="D235" s="17">
        <f t="shared" si="6"/>
        <v>4577.9599999999964</v>
      </c>
      <c r="E235" s="18" t="s">
        <v>303</v>
      </c>
      <c r="F235" s="7"/>
      <c r="G235" s="19">
        <v>46287</v>
      </c>
      <c r="H235" s="35"/>
      <c r="I235" s="35">
        <v>151</v>
      </c>
      <c r="J235" s="35">
        <f t="shared" si="7"/>
        <v>-159835</v>
      </c>
      <c r="K235" s="18" t="s">
        <v>922</v>
      </c>
      <c r="L235" s="7"/>
    </row>
    <row r="236" spans="1:12" s="9" customFormat="1" ht="18.75" x14ac:dyDescent="0.3">
      <c r="A236" s="19">
        <v>46232</v>
      </c>
      <c r="B236" s="17">
        <v>4.18</v>
      </c>
      <c r="C236" s="17"/>
      <c r="D236" s="17">
        <f t="shared" si="6"/>
        <v>4582.1399999999967</v>
      </c>
      <c r="E236" s="18" t="s">
        <v>305</v>
      </c>
      <c r="F236" s="7"/>
      <c r="G236" s="19">
        <v>46287</v>
      </c>
      <c r="H236" s="35"/>
      <c r="I236" s="35">
        <v>892</v>
      </c>
      <c r="J236" s="35">
        <f t="shared" si="7"/>
        <v>-160727</v>
      </c>
      <c r="K236" s="18" t="s">
        <v>923</v>
      </c>
      <c r="L236" s="7"/>
    </row>
    <row r="237" spans="1:12" s="9" customFormat="1" ht="18.75" x14ac:dyDescent="0.3">
      <c r="A237" s="19">
        <v>46232</v>
      </c>
      <c r="B237" s="17"/>
      <c r="C237" s="17">
        <v>43.56</v>
      </c>
      <c r="D237" s="17">
        <f t="shared" si="6"/>
        <v>4538.5799999999963</v>
      </c>
      <c r="E237" s="18" t="s">
        <v>226</v>
      </c>
      <c r="F237" s="7"/>
      <c r="G237" s="19"/>
      <c r="H237" s="35"/>
      <c r="I237" s="35"/>
      <c r="J237" s="35">
        <f t="shared" si="7"/>
        <v>-160727</v>
      </c>
      <c r="K237" s="20"/>
      <c r="L237" s="7"/>
    </row>
    <row r="238" spans="1:12" s="9" customFormat="1" ht="18.75" x14ac:dyDescent="0.3">
      <c r="A238" s="19">
        <v>46232</v>
      </c>
      <c r="B238" s="17">
        <v>221.59</v>
      </c>
      <c r="C238" s="17"/>
      <c r="D238" s="17">
        <f t="shared" si="6"/>
        <v>4760.1699999999964</v>
      </c>
      <c r="E238" s="18" t="s">
        <v>105</v>
      </c>
      <c r="F238" s="7"/>
      <c r="G238" s="19"/>
      <c r="H238" s="125"/>
      <c r="I238" s="125"/>
      <c r="J238" s="125">
        <f t="shared" ref="J238:J263" si="8">J237+H238-I238</f>
        <v>-160727</v>
      </c>
      <c r="K238" s="20"/>
      <c r="L238" s="7"/>
    </row>
    <row r="239" spans="1:12" s="9" customFormat="1" ht="18.75" x14ac:dyDescent="0.3">
      <c r="A239" s="19">
        <v>46232</v>
      </c>
      <c r="B239" s="17">
        <v>254.61</v>
      </c>
      <c r="C239" s="17"/>
      <c r="D239" s="17">
        <f t="shared" si="6"/>
        <v>5014.7799999999961</v>
      </c>
      <c r="E239" s="18" t="s">
        <v>480</v>
      </c>
      <c r="F239" s="7"/>
      <c r="G239" s="19"/>
      <c r="H239" s="125"/>
      <c r="I239" s="125"/>
      <c r="J239" s="125">
        <f t="shared" si="8"/>
        <v>-160727</v>
      </c>
      <c r="K239" s="20"/>
      <c r="L239" s="7"/>
    </row>
    <row r="240" spans="1:12" s="9" customFormat="1" ht="18.75" x14ac:dyDescent="0.3">
      <c r="A240" s="19">
        <v>46234</v>
      </c>
      <c r="B240" s="17"/>
      <c r="C240" s="17">
        <v>522.44000000000005</v>
      </c>
      <c r="D240" s="17">
        <f t="shared" si="6"/>
        <v>4492.3399999999965</v>
      </c>
      <c r="E240" s="18" t="s">
        <v>535</v>
      </c>
      <c r="F240" s="7"/>
      <c r="G240" s="19"/>
      <c r="H240" s="125"/>
      <c r="I240" s="125"/>
      <c r="J240" s="125">
        <f t="shared" si="8"/>
        <v>-160727</v>
      </c>
      <c r="K240" s="20"/>
      <c r="L240" s="7"/>
    </row>
    <row r="241" spans="1:12" s="9" customFormat="1" ht="18.75" x14ac:dyDescent="0.3">
      <c r="A241" s="19">
        <v>46234</v>
      </c>
      <c r="B241" s="17"/>
      <c r="C241" s="17">
        <v>42.62</v>
      </c>
      <c r="D241" s="17">
        <f t="shared" si="6"/>
        <v>4449.7199999999966</v>
      </c>
      <c r="E241" s="18" t="s">
        <v>536</v>
      </c>
      <c r="F241" s="7"/>
      <c r="G241" s="19"/>
      <c r="H241" s="125"/>
      <c r="I241" s="125"/>
      <c r="J241" s="125">
        <f t="shared" si="8"/>
        <v>-160727</v>
      </c>
      <c r="K241" s="20"/>
      <c r="L241" s="7"/>
    </row>
    <row r="242" spans="1:12" s="9" customFormat="1" ht="18.75" x14ac:dyDescent="0.3">
      <c r="A242" s="19">
        <v>46234</v>
      </c>
      <c r="B242" s="17"/>
      <c r="C242" s="17">
        <v>176.36</v>
      </c>
      <c r="D242" s="17">
        <f t="shared" si="6"/>
        <v>4273.3599999999969</v>
      </c>
      <c r="E242" s="18" t="s">
        <v>537</v>
      </c>
      <c r="F242" s="7"/>
      <c r="G242" s="19"/>
      <c r="H242" s="125"/>
      <c r="I242" s="125"/>
      <c r="J242" s="125">
        <f t="shared" si="8"/>
        <v>-160727</v>
      </c>
      <c r="K242" s="20"/>
      <c r="L242" s="7"/>
    </row>
    <row r="243" spans="1:12" s="9" customFormat="1" ht="18.75" x14ac:dyDescent="0.3">
      <c r="A243" s="19">
        <v>46234</v>
      </c>
      <c r="B243" s="17"/>
      <c r="C243" s="17">
        <v>171.88</v>
      </c>
      <c r="D243" s="17">
        <f t="shared" si="6"/>
        <v>4101.4799999999968</v>
      </c>
      <c r="E243" s="18" t="s">
        <v>538</v>
      </c>
      <c r="F243" s="7"/>
      <c r="G243" s="19"/>
      <c r="H243" s="125"/>
      <c r="I243" s="125"/>
      <c r="J243" s="125">
        <f t="shared" si="8"/>
        <v>-160727</v>
      </c>
      <c r="K243" s="20"/>
      <c r="L243" s="7"/>
    </row>
    <row r="244" spans="1:12" s="9" customFormat="1" ht="18.75" x14ac:dyDescent="0.3">
      <c r="A244" s="19">
        <v>46234</v>
      </c>
      <c r="B244" s="17">
        <v>88.21</v>
      </c>
      <c r="C244" s="17"/>
      <c r="D244" s="17">
        <f t="shared" si="6"/>
        <v>4189.6899999999969</v>
      </c>
      <c r="E244" s="18" t="s">
        <v>539</v>
      </c>
      <c r="F244" s="7"/>
      <c r="G244" s="19"/>
      <c r="H244" s="125"/>
      <c r="I244" s="125"/>
      <c r="J244" s="125">
        <f t="shared" si="8"/>
        <v>-160727</v>
      </c>
      <c r="K244" s="20"/>
      <c r="L244" s="7"/>
    </row>
    <row r="245" spans="1:12" s="9" customFormat="1" ht="18.75" x14ac:dyDescent="0.3">
      <c r="A245" s="19">
        <v>46234</v>
      </c>
      <c r="B245" s="17">
        <v>222.87</v>
      </c>
      <c r="C245" s="17"/>
      <c r="D245" s="17">
        <f t="shared" si="6"/>
        <v>4412.5599999999968</v>
      </c>
      <c r="E245" s="18" t="s">
        <v>105</v>
      </c>
      <c r="F245" s="7"/>
      <c r="G245" s="19"/>
      <c r="H245" s="125"/>
      <c r="I245" s="125"/>
      <c r="J245" s="125">
        <f t="shared" si="8"/>
        <v>-160727</v>
      </c>
      <c r="K245" s="20"/>
      <c r="L245" s="7"/>
    </row>
    <row r="246" spans="1:12" s="9" customFormat="1" ht="18.75" x14ac:dyDescent="0.3">
      <c r="A246" s="19">
        <v>46234</v>
      </c>
      <c r="B246" s="17">
        <v>284.64</v>
      </c>
      <c r="C246" s="17"/>
      <c r="D246" s="17">
        <f t="shared" si="6"/>
        <v>4697.1999999999971</v>
      </c>
      <c r="E246" s="18" t="s">
        <v>480</v>
      </c>
      <c r="F246" s="7"/>
      <c r="G246" s="19"/>
      <c r="H246" s="125"/>
      <c r="I246" s="125"/>
      <c r="J246" s="125">
        <f t="shared" si="8"/>
        <v>-160727</v>
      </c>
      <c r="K246" s="20"/>
      <c r="L246" s="7"/>
    </row>
    <row r="247" spans="1:12" s="9" customFormat="1" ht="18.75" x14ac:dyDescent="0.3">
      <c r="A247" s="19">
        <v>46234</v>
      </c>
      <c r="B247" s="17">
        <v>0.75</v>
      </c>
      <c r="C247" s="17"/>
      <c r="D247" s="17">
        <f t="shared" si="6"/>
        <v>4697.9499999999971</v>
      </c>
      <c r="E247" s="18" t="s">
        <v>305</v>
      </c>
      <c r="F247" s="7"/>
      <c r="G247" s="19"/>
      <c r="H247" s="125"/>
      <c r="I247" s="125"/>
      <c r="J247" s="125">
        <f t="shared" si="8"/>
        <v>-160727</v>
      </c>
      <c r="K247" s="20"/>
      <c r="L247" s="7"/>
    </row>
    <row r="248" spans="1:12" s="9" customFormat="1" ht="18.75" x14ac:dyDescent="0.3">
      <c r="A248" s="19">
        <v>46234</v>
      </c>
      <c r="B248" s="17">
        <v>112.76</v>
      </c>
      <c r="C248" s="17"/>
      <c r="D248" s="17">
        <f t="shared" si="6"/>
        <v>4810.7099999999973</v>
      </c>
      <c r="E248" s="18" t="s">
        <v>480</v>
      </c>
      <c r="F248" s="7"/>
      <c r="G248" s="19"/>
      <c r="H248" s="125"/>
      <c r="I248" s="125"/>
      <c r="J248" s="125">
        <f t="shared" si="8"/>
        <v>-160727</v>
      </c>
      <c r="K248" s="20"/>
      <c r="L248" s="7"/>
    </row>
    <row r="249" spans="1:12" s="9" customFormat="1" ht="18.75" x14ac:dyDescent="0.3">
      <c r="A249" s="19">
        <v>46234</v>
      </c>
      <c r="B249" s="17">
        <v>322.3</v>
      </c>
      <c r="C249" s="17"/>
      <c r="D249" s="17">
        <f t="shared" si="6"/>
        <v>5133.0099999999975</v>
      </c>
      <c r="E249" s="18" t="s">
        <v>105</v>
      </c>
      <c r="F249" s="7"/>
      <c r="G249" s="19"/>
      <c r="H249" s="125"/>
      <c r="I249" s="125"/>
      <c r="J249" s="125">
        <f t="shared" si="8"/>
        <v>-160727</v>
      </c>
      <c r="K249" s="20"/>
      <c r="L249" s="7"/>
    </row>
    <row r="250" spans="1:12" s="9" customFormat="1" ht="18.75" x14ac:dyDescent="0.3">
      <c r="A250" s="19">
        <v>46234</v>
      </c>
      <c r="B250" s="17">
        <v>26.66</v>
      </c>
      <c r="C250" s="17"/>
      <c r="D250" s="17">
        <f t="shared" si="6"/>
        <v>5159.6699999999973</v>
      </c>
      <c r="E250" s="18" t="s">
        <v>480</v>
      </c>
      <c r="F250" s="7"/>
      <c r="G250" s="19"/>
      <c r="H250" s="125"/>
      <c r="I250" s="125"/>
      <c r="J250" s="125">
        <f t="shared" si="8"/>
        <v>-160727</v>
      </c>
      <c r="K250" s="20"/>
      <c r="L250" s="7"/>
    </row>
    <row r="251" spans="1:12" s="9" customFormat="1" ht="18.75" x14ac:dyDescent="0.3">
      <c r="A251" s="19">
        <v>46234</v>
      </c>
      <c r="B251" s="17">
        <v>243.55</v>
      </c>
      <c r="C251" s="17"/>
      <c r="D251" s="17">
        <f t="shared" si="6"/>
        <v>5403.2199999999975</v>
      </c>
      <c r="E251" s="18" t="s">
        <v>480</v>
      </c>
      <c r="F251" s="7"/>
      <c r="G251" s="19"/>
      <c r="H251" s="125"/>
      <c r="I251" s="125"/>
      <c r="J251" s="125">
        <f t="shared" si="8"/>
        <v>-160727</v>
      </c>
      <c r="K251" s="20"/>
      <c r="L251" s="7"/>
    </row>
    <row r="252" spans="1:12" s="9" customFormat="1" ht="18.75" x14ac:dyDescent="0.3">
      <c r="A252" s="19">
        <v>46234</v>
      </c>
      <c r="B252" s="17"/>
      <c r="C252" s="17">
        <v>2.11</v>
      </c>
      <c r="D252" s="17">
        <f t="shared" si="6"/>
        <v>5401.1099999999979</v>
      </c>
      <c r="E252" s="18" t="s">
        <v>298</v>
      </c>
      <c r="F252" s="7"/>
      <c r="G252" s="19"/>
      <c r="H252" s="125"/>
      <c r="I252" s="125"/>
      <c r="J252" s="125">
        <f t="shared" si="8"/>
        <v>-160727</v>
      </c>
      <c r="K252" s="20"/>
      <c r="L252" s="7"/>
    </row>
    <row r="253" spans="1:12" s="9" customFormat="1" ht="18.75" x14ac:dyDescent="0.3">
      <c r="A253" s="19">
        <v>46234</v>
      </c>
      <c r="B253" s="17"/>
      <c r="C253" s="17">
        <v>19.61</v>
      </c>
      <c r="D253" s="17">
        <f t="shared" si="6"/>
        <v>5381.4999999999982</v>
      </c>
      <c r="E253" s="18" t="s">
        <v>527</v>
      </c>
      <c r="F253" s="7"/>
      <c r="G253" s="19"/>
      <c r="H253" s="125"/>
      <c r="I253" s="125"/>
      <c r="J253" s="125">
        <f t="shared" si="8"/>
        <v>-160727</v>
      </c>
      <c r="K253" s="20"/>
      <c r="L253" s="7"/>
    </row>
    <row r="254" spans="1:12" s="9" customFormat="1" ht="18.75" x14ac:dyDescent="0.3">
      <c r="A254" s="19">
        <v>46238</v>
      </c>
      <c r="B254" s="17"/>
      <c r="C254" s="17">
        <v>153.44999999999999</v>
      </c>
      <c r="D254" s="17">
        <f t="shared" si="6"/>
        <v>5228.0499999999984</v>
      </c>
      <c r="E254" s="18" t="s">
        <v>549</v>
      </c>
      <c r="F254" s="7"/>
      <c r="G254" s="19"/>
      <c r="H254" s="125"/>
      <c r="I254" s="125"/>
      <c r="J254" s="125">
        <f t="shared" si="8"/>
        <v>-160727</v>
      </c>
      <c r="K254" s="20"/>
      <c r="L254" s="7"/>
    </row>
    <row r="255" spans="1:12" s="9" customFormat="1" ht="18.75" x14ac:dyDescent="0.3">
      <c r="A255" s="19">
        <v>46238</v>
      </c>
      <c r="B255" s="17"/>
      <c r="C255" s="17">
        <v>73.959999999999994</v>
      </c>
      <c r="D255" s="17">
        <f t="shared" si="6"/>
        <v>5154.0899999999983</v>
      </c>
      <c r="E255" s="18" t="s">
        <v>527</v>
      </c>
      <c r="F255" s="7"/>
      <c r="G255" s="19"/>
      <c r="H255" s="125"/>
      <c r="I255" s="125"/>
      <c r="J255" s="125">
        <f t="shared" si="8"/>
        <v>-160727</v>
      </c>
      <c r="K255" s="20"/>
      <c r="L255" s="7"/>
    </row>
    <row r="256" spans="1:12" s="9" customFormat="1" ht="18.75" x14ac:dyDescent="0.3">
      <c r="A256" s="19">
        <v>46238</v>
      </c>
      <c r="B256" s="17"/>
      <c r="C256" s="17">
        <v>293.04000000000002</v>
      </c>
      <c r="D256" s="17">
        <f t="shared" si="6"/>
        <v>4861.0499999999984</v>
      </c>
      <c r="E256" s="18" t="s">
        <v>551</v>
      </c>
      <c r="F256" s="7"/>
      <c r="G256" s="19"/>
      <c r="H256" s="125"/>
      <c r="I256" s="125"/>
      <c r="J256" s="125">
        <f t="shared" si="8"/>
        <v>-160727</v>
      </c>
      <c r="K256" s="20"/>
      <c r="L256" s="7"/>
    </row>
    <row r="257" spans="1:12" s="9" customFormat="1" ht="18.75" x14ac:dyDescent="0.3">
      <c r="A257" s="19">
        <v>46238</v>
      </c>
      <c r="B257" s="17"/>
      <c r="C257" s="17">
        <v>35.270000000000003</v>
      </c>
      <c r="D257" s="17">
        <f t="shared" si="6"/>
        <v>4825.7799999999979</v>
      </c>
      <c r="E257" s="18" t="s">
        <v>552</v>
      </c>
      <c r="F257" s="7"/>
      <c r="G257" s="19"/>
      <c r="H257" s="125"/>
      <c r="I257" s="125"/>
      <c r="J257" s="125">
        <f t="shared" si="8"/>
        <v>-160727</v>
      </c>
      <c r="K257" s="20"/>
      <c r="L257" s="7"/>
    </row>
    <row r="258" spans="1:12" s="9" customFormat="1" ht="18.75" x14ac:dyDescent="0.3">
      <c r="A258" s="19">
        <v>46238</v>
      </c>
      <c r="B258" s="17"/>
      <c r="C258" s="17">
        <f>612.19+387.32</f>
        <v>999.51</v>
      </c>
      <c r="D258" s="17">
        <f t="shared" si="6"/>
        <v>3826.2699999999977</v>
      </c>
      <c r="E258" s="18" t="s">
        <v>553</v>
      </c>
      <c r="F258" s="7"/>
      <c r="G258" s="19"/>
      <c r="H258" s="125"/>
      <c r="I258" s="125"/>
      <c r="J258" s="125">
        <f t="shared" si="8"/>
        <v>-160727</v>
      </c>
      <c r="K258" s="20"/>
      <c r="L258" s="7"/>
    </row>
    <row r="259" spans="1:12" s="9" customFormat="1" ht="18.75" x14ac:dyDescent="0.3">
      <c r="A259" s="19">
        <v>46238</v>
      </c>
      <c r="B259" s="17"/>
      <c r="C259" s="17">
        <v>242.87</v>
      </c>
      <c r="D259" s="17">
        <f t="shared" si="6"/>
        <v>3583.3999999999978</v>
      </c>
      <c r="E259" s="18" t="s">
        <v>554</v>
      </c>
      <c r="F259" s="7"/>
      <c r="G259" s="19"/>
      <c r="H259" s="125"/>
      <c r="I259" s="125"/>
      <c r="J259" s="125">
        <f t="shared" si="8"/>
        <v>-160727</v>
      </c>
      <c r="K259" s="20"/>
      <c r="L259" s="7"/>
    </row>
    <row r="260" spans="1:12" s="9" customFormat="1" ht="18.75" x14ac:dyDescent="0.3">
      <c r="A260" s="19">
        <v>46238</v>
      </c>
      <c r="B260" s="17"/>
      <c r="C260" s="17">
        <v>5.78</v>
      </c>
      <c r="D260" s="17">
        <f t="shared" si="6"/>
        <v>3577.6199999999976</v>
      </c>
      <c r="E260" s="18" t="s">
        <v>556</v>
      </c>
      <c r="F260" s="7"/>
      <c r="G260" s="19"/>
      <c r="H260" s="125"/>
      <c r="I260" s="125"/>
      <c r="J260" s="125">
        <f t="shared" si="8"/>
        <v>-160727</v>
      </c>
      <c r="K260" s="20"/>
      <c r="L260" s="7"/>
    </row>
    <row r="261" spans="1:12" s="9" customFormat="1" ht="18.75" x14ac:dyDescent="0.3">
      <c r="A261" s="19">
        <v>46238</v>
      </c>
      <c r="B261" s="17">
        <v>2.11</v>
      </c>
      <c r="C261" s="17"/>
      <c r="D261" s="17">
        <f t="shared" si="6"/>
        <v>3579.7299999999977</v>
      </c>
      <c r="E261" s="18" t="s">
        <v>560</v>
      </c>
      <c r="F261" s="7"/>
      <c r="G261" s="19"/>
      <c r="H261" s="125"/>
      <c r="I261" s="125"/>
      <c r="J261" s="125">
        <f t="shared" si="8"/>
        <v>-160727</v>
      </c>
      <c r="K261" s="20"/>
      <c r="L261" s="7"/>
    </row>
    <row r="262" spans="1:12" s="9" customFormat="1" ht="18.75" x14ac:dyDescent="0.3">
      <c r="A262" s="19">
        <v>46238</v>
      </c>
      <c r="B262" s="17">
        <v>111.02</v>
      </c>
      <c r="C262" s="17"/>
      <c r="D262" s="17">
        <f t="shared" si="6"/>
        <v>3690.7499999999977</v>
      </c>
      <c r="E262" s="18" t="s">
        <v>560</v>
      </c>
      <c r="F262" s="7"/>
      <c r="G262" s="19"/>
      <c r="H262" s="125"/>
      <c r="I262" s="125"/>
      <c r="J262" s="125">
        <f t="shared" si="8"/>
        <v>-160727</v>
      </c>
      <c r="K262" s="20"/>
      <c r="L262" s="7"/>
    </row>
    <row r="263" spans="1:12" s="9" customFormat="1" ht="18.75" x14ac:dyDescent="0.3">
      <c r="A263" s="19">
        <v>46238</v>
      </c>
      <c r="B263" s="17">
        <v>262.24</v>
      </c>
      <c r="C263" s="17"/>
      <c r="D263" s="17">
        <f t="shared" si="6"/>
        <v>3952.989999999998</v>
      </c>
      <c r="E263" s="18" t="s">
        <v>560</v>
      </c>
      <c r="F263" s="7"/>
      <c r="G263" s="19"/>
      <c r="H263" s="125"/>
      <c r="I263" s="125"/>
      <c r="J263" s="125">
        <f t="shared" si="8"/>
        <v>-160727</v>
      </c>
      <c r="K263" s="20"/>
      <c r="L263" s="7"/>
    </row>
    <row r="264" spans="1:12" s="9" customFormat="1" ht="18.75" x14ac:dyDescent="0.3">
      <c r="A264" s="19">
        <v>46238</v>
      </c>
      <c r="B264" s="17">
        <v>83.06</v>
      </c>
      <c r="C264" s="17"/>
      <c r="D264" s="17">
        <f t="shared" ref="D264:D327" si="9">D263+B264-C264</f>
        <v>4036.0499999999979</v>
      </c>
      <c r="E264" s="18" t="s">
        <v>560</v>
      </c>
      <c r="F264" s="7"/>
      <c r="G264" s="19"/>
      <c r="H264" s="125"/>
      <c r="I264" s="125"/>
      <c r="J264" s="125">
        <f t="shared" ref="J264:J327" si="10">J263+H264-I264</f>
        <v>-160727</v>
      </c>
      <c r="K264" s="20"/>
      <c r="L264" s="7"/>
    </row>
    <row r="265" spans="1:12" s="9" customFormat="1" ht="18.75" x14ac:dyDescent="0.3">
      <c r="A265" s="19">
        <v>46238</v>
      </c>
      <c r="B265" s="17">
        <v>20.329999999999998</v>
      </c>
      <c r="C265" s="17"/>
      <c r="D265" s="17">
        <f t="shared" si="9"/>
        <v>4056.3799999999978</v>
      </c>
      <c r="E265" s="18" t="s">
        <v>560</v>
      </c>
      <c r="F265" s="7"/>
      <c r="G265" s="19"/>
      <c r="H265" s="125"/>
      <c r="I265" s="125"/>
      <c r="J265" s="125">
        <f t="shared" si="10"/>
        <v>-160727</v>
      </c>
      <c r="K265" s="20"/>
      <c r="L265" s="7"/>
    </row>
    <row r="266" spans="1:12" s="9" customFormat="1" ht="18.75" x14ac:dyDescent="0.3">
      <c r="A266" s="19">
        <v>46238</v>
      </c>
      <c r="B266" s="17"/>
      <c r="C266" s="17">
        <v>1.89</v>
      </c>
      <c r="D266" s="17">
        <f t="shared" si="9"/>
        <v>4054.489999999998</v>
      </c>
      <c r="E266" s="18" t="s">
        <v>560</v>
      </c>
      <c r="F266" s="7"/>
      <c r="G266" s="19"/>
      <c r="H266" s="125"/>
      <c r="I266" s="125"/>
      <c r="J266" s="125">
        <f t="shared" si="10"/>
        <v>-160727</v>
      </c>
      <c r="K266" s="20"/>
      <c r="L266" s="7"/>
    </row>
    <row r="267" spans="1:12" s="9" customFormat="1" ht="18.75" x14ac:dyDescent="0.3">
      <c r="A267" s="19">
        <v>46238</v>
      </c>
      <c r="B267" s="17">
        <v>9.07</v>
      </c>
      <c r="C267" s="17"/>
      <c r="D267" s="17">
        <f t="shared" si="9"/>
        <v>4063.5599999999981</v>
      </c>
      <c r="E267" s="18" t="s">
        <v>560</v>
      </c>
      <c r="F267" s="7"/>
      <c r="G267" s="19"/>
      <c r="H267" s="125"/>
      <c r="I267" s="125"/>
      <c r="J267" s="125">
        <f t="shared" si="10"/>
        <v>-160727</v>
      </c>
      <c r="K267" s="20"/>
      <c r="L267" s="7"/>
    </row>
    <row r="268" spans="1:12" s="9" customFormat="1" ht="18.75" x14ac:dyDescent="0.3">
      <c r="A268" s="19">
        <v>46238</v>
      </c>
      <c r="B268" s="17">
        <v>9.76</v>
      </c>
      <c r="C268" s="17"/>
      <c r="D268" s="17">
        <f t="shared" si="9"/>
        <v>4073.3199999999983</v>
      </c>
      <c r="E268" s="18" t="s">
        <v>560</v>
      </c>
      <c r="F268" s="7"/>
      <c r="G268" s="19"/>
      <c r="H268" s="125"/>
      <c r="I268" s="125"/>
      <c r="J268" s="125">
        <f t="shared" si="10"/>
        <v>-160727</v>
      </c>
      <c r="K268" s="20"/>
      <c r="L268" s="7"/>
    </row>
    <row r="269" spans="1:12" s="9" customFormat="1" ht="18.75" x14ac:dyDescent="0.3">
      <c r="A269" s="19">
        <v>46238</v>
      </c>
      <c r="B269" s="17">
        <v>68.86</v>
      </c>
      <c r="C269" s="17"/>
      <c r="D269" s="17">
        <f t="shared" si="9"/>
        <v>4142.1799999999985</v>
      </c>
      <c r="E269" s="18" t="s">
        <v>560</v>
      </c>
      <c r="F269" s="7"/>
      <c r="G269" s="19"/>
      <c r="H269" s="125"/>
      <c r="I269" s="125"/>
      <c r="J269" s="125">
        <f t="shared" si="10"/>
        <v>-160727</v>
      </c>
      <c r="K269" s="20"/>
      <c r="L269" s="7"/>
    </row>
    <row r="270" spans="1:12" s="9" customFormat="1" ht="18.75" x14ac:dyDescent="0.3">
      <c r="A270" s="19">
        <v>46238</v>
      </c>
      <c r="B270" s="17">
        <v>49.15</v>
      </c>
      <c r="C270" s="17"/>
      <c r="D270" s="17">
        <f t="shared" si="9"/>
        <v>4191.3299999999981</v>
      </c>
      <c r="E270" s="18" t="s">
        <v>560</v>
      </c>
      <c r="F270" s="7"/>
      <c r="G270" s="19"/>
      <c r="H270" s="125"/>
      <c r="I270" s="125"/>
      <c r="J270" s="125">
        <f t="shared" si="10"/>
        <v>-160727</v>
      </c>
      <c r="K270" s="20"/>
      <c r="L270" s="7"/>
    </row>
    <row r="271" spans="1:12" s="9" customFormat="1" ht="18.75" x14ac:dyDescent="0.3">
      <c r="A271" s="19">
        <v>46238</v>
      </c>
      <c r="B271" s="17">
        <v>12.88</v>
      </c>
      <c r="C271" s="17"/>
      <c r="D271" s="17">
        <f t="shared" si="9"/>
        <v>4204.2099999999982</v>
      </c>
      <c r="E271" s="18" t="s">
        <v>560</v>
      </c>
      <c r="F271" s="7"/>
      <c r="G271" s="19"/>
      <c r="H271" s="125"/>
      <c r="I271" s="125"/>
      <c r="J271" s="125">
        <f t="shared" si="10"/>
        <v>-160727</v>
      </c>
      <c r="K271" s="20"/>
      <c r="L271" s="7"/>
    </row>
    <row r="272" spans="1:12" s="9" customFormat="1" ht="18.75" x14ac:dyDescent="0.3">
      <c r="A272" s="19">
        <v>46238</v>
      </c>
      <c r="B272" s="17">
        <v>4.6399999999999997</v>
      </c>
      <c r="C272" s="17"/>
      <c r="D272" s="17">
        <f t="shared" si="9"/>
        <v>4208.8499999999985</v>
      </c>
      <c r="E272" s="18" t="s">
        <v>560</v>
      </c>
      <c r="F272" s="7"/>
      <c r="G272" s="19"/>
      <c r="H272" s="125"/>
      <c r="I272" s="125"/>
      <c r="J272" s="125">
        <f t="shared" si="10"/>
        <v>-160727</v>
      </c>
      <c r="K272" s="20"/>
      <c r="L272" s="7"/>
    </row>
    <row r="273" spans="1:12" s="9" customFormat="1" ht="18.75" x14ac:dyDescent="0.3">
      <c r="A273" s="19">
        <v>46238</v>
      </c>
      <c r="B273" s="17">
        <v>71.05</v>
      </c>
      <c r="C273" s="17"/>
      <c r="D273" s="17">
        <f t="shared" si="9"/>
        <v>4279.8999999999987</v>
      </c>
      <c r="E273" s="18" t="s">
        <v>560</v>
      </c>
      <c r="F273" s="7"/>
      <c r="G273" s="19"/>
      <c r="H273" s="125"/>
      <c r="I273" s="125"/>
      <c r="J273" s="125">
        <f t="shared" si="10"/>
        <v>-160727</v>
      </c>
      <c r="K273" s="20"/>
      <c r="L273" s="7"/>
    </row>
    <row r="274" spans="1:12" s="9" customFormat="1" ht="18.75" x14ac:dyDescent="0.3">
      <c r="A274" s="19">
        <v>46238</v>
      </c>
      <c r="B274" s="17">
        <v>121.74</v>
      </c>
      <c r="C274" s="17"/>
      <c r="D274" s="17">
        <f t="shared" si="9"/>
        <v>4401.6399999999985</v>
      </c>
      <c r="E274" s="18" t="s">
        <v>560</v>
      </c>
      <c r="F274" s="7"/>
      <c r="G274" s="19"/>
      <c r="H274" s="125"/>
      <c r="I274" s="125"/>
      <c r="J274" s="125">
        <f t="shared" si="10"/>
        <v>-160727</v>
      </c>
      <c r="K274" s="20"/>
      <c r="L274" s="7"/>
    </row>
    <row r="275" spans="1:12" s="9" customFormat="1" ht="18.75" x14ac:dyDescent="0.3">
      <c r="A275" s="19">
        <v>46238</v>
      </c>
      <c r="B275" s="17"/>
      <c r="C275" s="17">
        <v>2.71</v>
      </c>
      <c r="D275" s="17">
        <f t="shared" si="9"/>
        <v>4398.9299999999985</v>
      </c>
      <c r="E275" s="18" t="s">
        <v>560</v>
      </c>
      <c r="F275" s="7"/>
      <c r="G275" s="19"/>
      <c r="H275" s="125"/>
      <c r="I275" s="125"/>
      <c r="J275" s="125">
        <f t="shared" si="10"/>
        <v>-160727</v>
      </c>
      <c r="K275" s="20"/>
      <c r="L275" s="7"/>
    </row>
    <row r="276" spans="1:12" s="9" customFormat="1" ht="18.75" x14ac:dyDescent="0.3">
      <c r="A276" s="19">
        <v>46238</v>
      </c>
      <c r="B276" s="17">
        <v>467.85</v>
      </c>
      <c r="C276" s="17"/>
      <c r="D276" s="17">
        <f t="shared" si="9"/>
        <v>4866.7799999999988</v>
      </c>
      <c r="E276" s="18" t="s">
        <v>560</v>
      </c>
      <c r="F276" s="7"/>
      <c r="G276" s="19"/>
      <c r="H276" s="125"/>
      <c r="I276" s="125"/>
      <c r="J276" s="125">
        <f t="shared" si="10"/>
        <v>-160727</v>
      </c>
      <c r="K276" s="18"/>
      <c r="L276" s="7"/>
    </row>
    <row r="277" spans="1:12" s="9" customFormat="1" ht="18.75" x14ac:dyDescent="0.3">
      <c r="A277" s="19">
        <v>46238</v>
      </c>
      <c r="B277" s="17">
        <v>28.54</v>
      </c>
      <c r="C277" s="17"/>
      <c r="D277" s="17">
        <f t="shared" si="9"/>
        <v>4895.3199999999988</v>
      </c>
      <c r="E277" s="18" t="s">
        <v>560</v>
      </c>
      <c r="F277" s="7"/>
      <c r="G277" s="19"/>
      <c r="H277" s="125"/>
      <c r="I277" s="125"/>
      <c r="J277" s="125">
        <f t="shared" si="10"/>
        <v>-160727</v>
      </c>
      <c r="K277" s="20"/>
      <c r="L277" s="7"/>
    </row>
    <row r="278" spans="1:12" s="9" customFormat="1" ht="18.75" x14ac:dyDescent="0.3">
      <c r="A278" s="19">
        <v>46238</v>
      </c>
      <c r="B278" s="17">
        <v>341.48</v>
      </c>
      <c r="C278" s="17"/>
      <c r="D278" s="17">
        <f t="shared" si="9"/>
        <v>5236.7999999999993</v>
      </c>
      <c r="E278" s="18" t="s">
        <v>560</v>
      </c>
      <c r="F278" s="7"/>
      <c r="G278" s="19"/>
      <c r="H278" s="125"/>
      <c r="I278" s="125"/>
      <c r="J278" s="125">
        <f t="shared" si="10"/>
        <v>-160727</v>
      </c>
      <c r="K278" s="20"/>
      <c r="L278" s="7"/>
    </row>
    <row r="279" spans="1:12" s="9" customFormat="1" ht="18.75" x14ac:dyDescent="0.3">
      <c r="A279" s="19">
        <v>46238</v>
      </c>
      <c r="B279" s="17"/>
      <c r="C279" s="17">
        <v>127.57</v>
      </c>
      <c r="D279" s="17">
        <f t="shared" si="9"/>
        <v>5109.2299999999996</v>
      </c>
      <c r="E279" s="18" t="s">
        <v>560</v>
      </c>
      <c r="F279" s="7"/>
      <c r="G279" s="19"/>
      <c r="H279" s="125"/>
      <c r="I279" s="125"/>
      <c r="J279" s="125">
        <f t="shared" si="10"/>
        <v>-160727</v>
      </c>
      <c r="K279" s="20"/>
      <c r="L279" s="7"/>
    </row>
    <row r="280" spans="1:12" s="9" customFormat="1" ht="18.75" x14ac:dyDescent="0.3">
      <c r="A280" s="19">
        <v>46238</v>
      </c>
      <c r="B280" s="17">
        <v>267.54000000000002</v>
      </c>
      <c r="C280" s="17"/>
      <c r="D280" s="17">
        <f t="shared" si="9"/>
        <v>5376.7699999999995</v>
      </c>
      <c r="E280" s="18" t="s">
        <v>560</v>
      </c>
      <c r="F280" s="7"/>
      <c r="G280" s="19"/>
      <c r="H280" s="125"/>
      <c r="I280" s="125"/>
      <c r="J280" s="125">
        <f t="shared" si="10"/>
        <v>-160727</v>
      </c>
      <c r="K280" s="20"/>
      <c r="L280" s="7"/>
    </row>
    <row r="281" spans="1:12" s="9" customFormat="1" ht="18.75" x14ac:dyDescent="0.3">
      <c r="A281" s="19">
        <v>46238</v>
      </c>
      <c r="B281" s="17">
        <v>4.0199999999999996</v>
      </c>
      <c r="C281" s="17"/>
      <c r="D281" s="17">
        <f t="shared" si="9"/>
        <v>5380.79</v>
      </c>
      <c r="E281" s="18" t="s">
        <v>560</v>
      </c>
      <c r="F281" s="7"/>
      <c r="G281" s="19"/>
      <c r="H281" s="125"/>
      <c r="I281" s="125"/>
      <c r="J281" s="125">
        <f t="shared" si="10"/>
        <v>-160727</v>
      </c>
      <c r="K281" s="20"/>
      <c r="L281" s="7"/>
    </row>
    <row r="282" spans="1:12" s="9" customFormat="1" ht="18.75" x14ac:dyDescent="0.3">
      <c r="A282" s="19">
        <v>46238</v>
      </c>
      <c r="B282" s="17">
        <v>189.46</v>
      </c>
      <c r="C282" s="17"/>
      <c r="D282" s="17">
        <f t="shared" si="9"/>
        <v>5570.25</v>
      </c>
      <c r="E282" s="18" t="s">
        <v>560</v>
      </c>
      <c r="F282" s="7"/>
      <c r="G282" s="19"/>
      <c r="H282" s="125"/>
      <c r="I282" s="125"/>
      <c r="J282" s="125">
        <f t="shared" si="10"/>
        <v>-160727</v>
      </c>
      <c r="K282" s="20"/>
      <c r="L282" s="7"/>
    </row>
    <row r="283" spans="1:12" s="9" customFormat="1" ht="18.75" x14ac:dyDescent="0.3">
      <c r="A283" s="19">
        <v>46238</v>
      </c>
      <c r="B283" s="17">
        <v>52.65</v>
      </c>
      <c r="C283" s="17"/>
      <c r="D283" s="17">
        <f t="shared" si="9"/>
        <v>5622.9</v>
      </c>
      <c r="E283" s="18" t="s">
        <v>560</v>
      </c>
      <c r="F283" s="7"/>
      <c r="G283" s="19"/>
      <c r="H283" s="125"/>
      <c r="I283" s="125"/>
      <c r="J283" s="125">
        <f t="shared" si="10"/>
        <v>-160727</v>
      </c>
      <c r="K283" s="20"/>
      <c r="L283" s="7"/>
    </row>
    <row r="284" spans="1:12" s="9" customFormat="1" ht="18.75" x14ac:dyDescent="0.3">
      <c r="A284" s="19"/>
      <c r="B284" s="17"/>
      <c r="C284" s="17">
        <v>213.66</v>
      </c>
      <c r="D284" s="17">
        <f t="shared" si="9"/>
        <v>5409.24</v>
      </c>
      <c r="E284" s="18" t="s">
        <v>561</v>
      </c>
      <c r="F284" s="7"/>
      <c r="G284" s="19"/>
      <c r="H284" s="125"/>
      <c r="I284" s="125"/>
      <c r="J284" s="125">
        <f t="shared" si="10"/>
        <v>-160727</v>
      </c>
      <c r="K284" s="20"/>
      <c r="L284" s="7"/>
    </row>
    <row r="285" spans="1:12" s="9" customFormat="1" ht="18.75" x14ac:dyDescent="0.3">
      <c r="A285" s="19"/>
      <c r="B285" s="17"/>
      <c r="C285" s="17">
        <v>8.1</v>
      </c>
      <c r="D285" s="17">
        <f t="shared" si="9"/>
        <v>5401.1399999999994</v>
      </c>
      <c r="E285" s="18" t="s">
        <v>562</v>
      </c>
      <c r="F285" s="7"/>
      <c r="G285" s="19"/>
      <c r="H285" s="125"/>
      <c r="I285" s="125"/>
      <c r="J285" s="125">
        <f t="shared" si="10"/>
        <v>-160727</v>
      </c>
      <c r="K285" s="20"/>
      <c r="L285" s="7"/>
    </row>
    <row r="286" spans="1:12" s="9" customFormat="1" ht="18.75" x14ac:dyDescent="0.3">
      <c r="A286" s="19"/>
      <c r="B286" s="17"/>
      <c r="C286" s="17">
        <v>150.41</v>
      </c>
      <c r="D286" s="17">
        <f t="shared" si="9"/>
        <v>5250.73</v>
      </c>
      <c r="E286" s="18" t="s">
        <v>563</v>
      </c>
      <c r="F286" s="7"/>
      <c r="G286" s="19"/>
      <c r="H286" s="125"/>
      <c r="I286" s="125"/>
      <c r="J286" s="125">
        <f t="shared" si="10"/>
        <v>-160727</v>
      </c>
      <c r="K286" s="20"/>
      <c r="L286" s="7"/>
    </row>
    <row r="287" spans="1:12" s="9" customFormat="1" ht="18.75" x14ac:dyDescent="0.3">
      <c r="A287" s="19"/>
      <c r="B287" s="17"/>
      <c r="C287" s="17">
        <v>759.42</v>
      </c>
      <c r="D287" s="17">
        <f t="shared" si="9"/>
        <v>4491.3099999999995</v>
      </c>
      <c r="E287" s="18" t="s">
        <v>564</v>
      </c>
      <c r="F287" s="7"/>
      <c r="G287" s="19"/>
      <c r="H287" s="125"/>
      <c r="I287" s="125"/>
      <c r="J287" s="125">
        <f t="shared" si="10"/>
        <v>-160727</v>
      </c>
      <c r="K287" s="20"/>
      <c r="L287" s="7"/>
    </row>
    <row r="288" spans="1:12" s="9" customFormat="1" ht="18.75" x14ac:dyDescent="0.3">
      <c r="A288" s="19"/>
      <c r="B288" s="17"/>
      <c r="C288" s="17">
        <f>339.77+82.43</f>
        <v>422.2</v>
      </c>
      <c r="D288" s="17">
        <f t="shared" si="9"/>
        <v>4069.1099999999997</v>
      </c>
      <c r="E288" s="18" t="s">
        <v>557</v>
      </c>
      <c r="F288" s="7"/>
      <c r="G288" s="19"/>
      <c r="H288" s="125"/>
      <c r="I288" s="125"/>
      <c r="J288" s="125">
        <f t="shared" si="10"/>
        <v>-160727</v>
      </c>
      <c r="K288" s="20"/>
      <c r="L288" s="7"/>
    </row>
    <row r="289" spans="1:12" s="9" customFormat="1" ht="18.75" x14ac:dyDescent="0.3">
      <c r="A289" s="19"/>
      <c r="B289" s="17"/>
      <c r="C289" s="17">
        <v>324.54000000000002</v>
      </c>
      <c r="D289" s="17">
        <f t="shared" si="9"/>
        <v>3744.5699999999997</v>
      </c>
      <c r="E289" s="18" t="s">
        <v>565</v>
      </c>
      <c r="F289" s="7"/>
      <c r="G289" s="19"/>
      <c r="H289" s="125"/>
      <c r="I289" s="125"/>
      <c r="J289" s="125">
        <f t="shared" si="10"/>
        <v>-160727</v>
      </c>
      <c r="K289" s="20"/>
      <c r="L289" s="7"/>
    </row>
    <row r="290" spans="1:12" s="9" customFormat="1" ht="18.75" x14ac:dyDescent="0.3">
      <c r="A290" s="19"/>
      <c r="B290" s="17">
        <v>22.04</v>
      </c>
      <c r="C290" s="17"/>
      <c r="D290" s="17">
        <f t="shared" si="9"/>
        <v>3766.6099999999997</v>
      </c>
      <c r="E290" s="18" t="s">
        <v>566</v>
      </c>
      <c r="F290" s="7"/>
      <c r="G290" s="19"/>
      <c r="H290" s="125"/>
      <c r="I290" s="125"/>
      <c r="J290" s="125">
        <f t="shared" si="10"/>
        <v>-160727</v>
      </c>
      <c r="K290" s="20"/>
      <c r="L290" s="7"/>
    </row>
    <row r="291" spans="1:12" s="9" customFormat="1" ht="18.75" x14ac:dyDescent="0.3">
      <c r="A291" s="19"/>
      <c r="B291" s="17"/>
      <c r="C291" s="17">
        <v>374.22</v>
      </c>
      <c r="D291" s="17">
        <f t="shared" si="9"/>
        <v>3392.3899999999994</v>
      </c>
      <c r="E291" s="18" t="s">
        <v>568</v>
      </c>
      <c r="F291" s="7"/>
      <c r="G291" s="19"/>
      <c r="H291" s="125"/>
      <c r="I291" s="125"/>
      <c r="J291" s="125">
        <f t="shared" si="10"/>
        <v>-160727</v>
      </c>
      <c r="K291" s="20"/>
      <c r="L291" s="7"/>
    </row>
    <row r="292" spans="1:12" s="9" customFormat="1" ht="18.75" x14ac:dyDescent="0.3">
      <c r="A292" s="19"/>
      <c r="B292" s="17"/>
      <c r="C292" s="17">
        <v>1.75</v>
      </c>
      <c r="D292" s="17">
        <f t="shared" si="9"/>
        <v>3390.6399999999994</v>
      </c>
      <c r="E292" s="18" t="s">
        <v>569</v>
      </c>
      <c r="F292" s="7"/>
      <c r="G292" s="19"/>
      <c r="H292" s="125"/>
      <c r="I292" s="125"/>
      <c r="J292" s="125">
        <f t="shared" si="10"/>
        <v>-160727</v>
      </c>
      <c r="K292" s="20"/>
      <c r="L292" s="7"/>
    </row>
    <row r="293" spans="1:12" s="9" customFormat="1" ht="18.75" x14ac:dyDescent="0.3">
      <c r="A293" s="19"/>
      <c r="B293" s="17">
        <v>2.67</v>
      </c>
      <c r="C293" s="17"/>
      <c r="D293" s="17">
        <f t="shared" si="9"/>
        <v>3393.3099999999995</v>
      </c>
      <c r="E293" s="18"/>
      <c r="F293" s="7"/>
      <c r="G293" s="19"/>
      <c r="H293" s="125"/>
      <c r="I293" s="125"/>
      <c r="J293" s="125">
        <f t="shared" si="10"/>
        <v>-160727</v>
      </c>
      <c r="K293" s="20"/>
      <c r="L293" s="7"/>
    </row>
    <row r="294" spans="1:12" s="9" customFormat="1" ht="18.75" x14ac:dyDescent="0.3">
      <c r="A294" s="19"/>
      <c r="B294" s="17">
        <v>0.15</v>
      </c>
      <c r="C294" s="17"/>
      <c r="D294" s="17">
        <f t="shared" si="9"/>
        <v>3393.4599999999996</v>
      </c>
      <c r="E294" s="18"/>
      <c r="F294" s="7"/>
      <c r="G294" s="19"/>
      <c r="H294" s="125"/>
      <c r="I294" s="125"/>
      <c r="J294" s="125">
        <f t="shared" si="10"/>
        <v>-160727</v>
      </c>
      <c r="K294" s="20"/>
      <c r="L294" s="7"/>
    </row>
    <row r="295" spans="1:12" s="9" customFormat="1" ht="18.75" x14ac:dyDescent="0.3">
      <c r="A295" s="19"/>
      <c r="B295" s="17">
        <v>643.27</v>
      </c>
      <c r="C295" s="17"/>
      <c r="D295" s="17">
        <f t="shared" si="9"/>
        <v>4036.7299999999996</v>
      </c>
      <c r="E295" s="18"/>
      <c r="F295" s="7"/>
      <c r="G295" s="19"/>
      <c r="H295" s="125"/>
      <c r="I295" s="125"/>
      <c r="J295" s="125">
        <f t="shared" si="10"/>
        <v>-160727</v>
      </c>
      <c r="K295" s="20"/>
      <c r="L295" s="7"/>
    </row>
    <row r="296" spans="1:12" s="9" customFormat="1" ht="18.75" x14ac:dyDescent="0.3">
      <c r="A296" s="19"/>
      <c r="B296" s="17">
        <v>500.65</v>
      </c>
      <c r="C296" s="17"/>
      <c r="D296" s="17">
        <f t="shared" si="9"/>
        <v>4537.3799999999992</v>
      </c>
      <c r="E296" s="18"/>
      <c r="F296" s="7"/>
      <c r="G296" s="19"/>
      <c r="H296" s="125"/>
      <c r="I296" s="125"/>
      <c r="J296" s="125">
        <f t="shared" si="10"/>
        <v>-160727</v>
      </c>
      <c r="K296" s="18"/>
      <c r="L296" s="7"/>
    </row>
    <row r="297" spans="1:12" s="9" customFormat="1" ht="18.75" x14ac:dyDescent="0.3">
      <c r="A297" s="19"/>
      <c r="B297" s="17"/>
      <c r="C297" s="17">
        <v>168.76</v>
      </c>
      <c r="D297" s="17">
        <f t="shared" si="9"/>
        <v>4368.619999999999</v>
      </c>
      <c r="E297" s="18"/>
      <c r="F297" s="7"/>
      <c r="G297" s="19"/>
      <c r="H297" s="125"/>
      <c r="I297" s="125"/>
      <c r="J297" s="125">
        <f t="shared" si="10"/>
        <v>-160727</v>
      </c>
      <c r="K297" s="18"/>
      <c r="L297" s="7"/>
    </row>
    <row r="298" spans="1:12" s="9" customFormat="1" ht="18.75" x14ac:dyDescent="0.3">
      <c r="A298" s="19"/>
      <c r="B298" s="17">
        <v>0.5</v>
      </c>
      <c r="C298" s="17"/>
      <c r="D298" s="17">
        <f t="shared" si="9"/>
        <v>4369.119999999999</v>
      </c>
      <c r="E298" s="18"/>
      <c r="F298" s="7"/>
      <c r="G298" s="19"/>
      <c r="H298" s="125"/>
      <c r="I298" s="125"/>
      <c r="J298" s="125">
        <f t="shared" si="10"/>
        <v>-160727</v>
      </c>
      <c r="K298" s="18"/>
      <c r="L298" s="7"/>
    </row>
    <row r="299" spans="1:12" s="9" customFormat="1" ht="18.75" x14ac:dyDescent="0.3">
      <c r="A299" s="19"/>
      <c r="B299" s="17">
        <v>168.44</v>
      </c>
      <c r="C299" s="17"/>
      <c r="D299" s="17">
        <f t="shared" si="9"/>
        <v>4537.5599999999986</v>
      </c>
      <c r="E299" s="18"/>
      <c r="F299" s="7"/>
      <c r="G299" s="19"/>
      <c r="H299" s="125"/>
      <c r="I299" s="125"/>
      <c r="J299" s="125">
        <f t="shared" si="10"/>
        <v>-160727</v>
      </c>
      <c r="K299" s="20"/>
      <c r="L299" s="7"/>
    </row>
    <row r="300" spans="1:12" s="9" customFormat="1" ht="18.75" x14ac:dyDescent="0.3">
      <c r="A300" s="19"/>
      <c r="B300" s="17"/>
      <c r="C300" s="17">
        <v>2.84</v>
      </c>
      <c r="D300" s="17">
        <f t="shared" si="9"/>
        <v>4534.7199999999984</v>
      </c>
      <c r="E300" s="18" t="s">
        <v>298</v>
      </c>
      <c r="F300" s="7"/>
      <c r="G300" s="19"/>
      <c r="H300" s="125"/>
      <c r="I300" s="125"/>
      <c r="J300" s="125">
        <f t="shared" si="10"/>
        <v>-160727</v>
      </c>
      <c r="K300" s="20"/>
      <c r="L300" s="7"/>
    </row>
    <row r="301" spans="1:12" s="9" customFormat="1" ht="18.75" x14ac:dyDescent="0.3">
      <c r="A301" s="19"/>
      <c r="B301" s="17"/>
      <c r="C301" s="17">
        <v>13.74</v>
      </c>
      <c r="D301" s="17">
        <f t="shared" si="9"/>
        <v>4520.9799999999987</v>
      </c>
      <c r="E301" s="18" t="s">
        <v>298</v>
      </c>
      <c r="F301" s="7"/>
      <c r="G301" s="19"/>
      <c r="H301" s="125"/>
      <c r="I301" s="125"/>
      <c r="J301" s="125">
        <f t="shared" si="10"/>
        <v>-160727</v>
      </c>
      <c r="K301" s="20"/>
      <c r="L301" s="7"/>
    </row>
    <row r="302" spans="1:12" s="9" customFormat="1" ht="18.75" x14ac:dyDescent="0.3">
      <c r="A302" s="19">
        <v>46245</v>
      </c>
      <c r="B302" s="17"/>
      <c r="C302" s="17">
        <v>168.23</v>
      </c>
      <c r="D302" s="17">
        <f t="shared" si="9"/>
        <v>4352.7499999999991</v>
      </c>
      <c r="E302" s="18" t="s">
        <v>584</v>
      </c>
      <c r="F302" s="7"/>
      <c r="G302" s="19"/>
      <c r="H302" s="125"/>
      <c r="I302" s="125"/>
      <c r="J302" s="125">
        <f t="shared" si="10"/>
        <v>-160727</v>
      </c>
      <c r="K302" s="20"/>
      <c r="L302" s="7"/>
    </row>
    <row r="303" spans="1:12" s="9" customFormat="1" ht="18.75" x14ac:dyDescent="0.3">
      <c r="A303" s="19">
        <v>46245</v>
      </c>
      <c r="B303" s="17"/>
      <c r="C303" s="17">
        <v>226.5</v>
      </c>
      <c r="D303" s="17">
        <f t="shared" si="9"/>
        <v>4126.2499999999991</v>
      </c>
      <c r="E303" s="18" t="s">
        <v>585</v>
      </c>
      <c r="F303" s="7"/>
      <c r="G303" s="19"/>
      <c r="H303" s="125"/>
      <c r="I303" s="125"/>
      <c r="J303" s="125">
        <f t="shared" si="10"/>
        <v>-160727</v>
      </c>
      <c r="K303" s="20"/>
      <c r="L303" s="7"/>
    </row>
    <row r="304" spans="1:12" s="9" customFormat="1" ht="18.75" x14ac:dyDescent="0.3">
      <c r="A304" s="19">
        <v>46245</v>
      </c>
      <c r="B304" s="17"/>
      <c r="C304" s="17">
        <v>313.73</v>
      </c>
      <c r="D304" s="17">
        <f t="shared" si="9"/>
        <v>3812.5199999999991</v>
      </c>
      <c r="E304" s="18" t="s">
        <v>586</v>
      </c>
      <c r="F304" s="7"/>
      <c r="G304" s="19"/>
      <c r="H304" s="125"/>
      <c r="I304" s="125"/>
      <c r="J304" s="125">
        <f t="shared" si="10"/>
        <v>-160727</v>
      </c>
      <c r="K304" s="20"/>
      <c r="L304" s="7"/>
    </row>
    <row r="305" spans="1:12" s="9" customFormat="1" ht="18.75" x14ac:dyDescent="0.3">
      <c r="A305" s="19">
        <v>46245</v>
      </c>
      <c r="B305" s="17"/>
      <c r="C305" s="17">
        <v>368.19</v>
      </c>
      <c r="D305" s="17">
        <f t="shared" si="9"/>
        <v>3444.329999999999</v>
      </c>
      <c r="E305" s="18" t="s">
        <v>587</v>
      </c>
      <c r="F305" s="7"/>
      <c r="G305" s="19"/>
      <c r="H305" s="125"/>
      <c r="I305" s="125"/>
      <c r="J305" s="125">
        <f t="shared" si="10"/>
        <v>-160727</v>
      </c>
      <c r="K305" s="20"/>
      <c r="L305" s="7"/>
    </row>
    <row r="306" spans="1:12" s="9" customFormat="1" ht="18.75" x14ac:dyDescent="0.3">
      <c r="A306" s="19">
        <v>46245</v>
      </c>
      <c r="B306" s="17"/>
      <c r="C306" s="17">
        <v>15.39</v>
      </c>
      <c r="D306" s="17">
        <f t="shared" si="9"/>
        <v>3428.9399999999991</v>
      </c>
      <c r="E306" s="18" t="s">
        <v>588</v>
      </c>
      <c r="F306" s="7"/>
      <c r="G306" s="19"/>
      <c r="H306" s="125"/>
      <c r="I306" s="125"/>
      <c r="J306" s="125">
        <f t="shared" si="10"/>
        <v>-160727</v>
      </c>
      <c r="K306" s="18"/>
      <c r="L306" s="7"/>
    </row>
    <row r="307" spans="1:12" s="9" customFormat="1" ht="18.75" x14ac:dyDescent="0.3">
      <c r="A307" s="19">
        <v>46245</v>
      </c>
      <c r="B307" s="17"/>
      <c r="C307" s="17">
        <v>46.44</v>
      </c>
      <c r="D307" s="17">
        <f t="shared" si="9"/>
        <v>3382.4999999999991</v>
      </c>
      <c r="E307" s="18" t="s">
        <v>589</v>
      </c>
      <c r="F307" s="7"/>
      <c r="G307" s="19"/>
      <c r="H307" s="125"/>
      <c r="I307" s="125"/>
      <c r="J307" s="125">
        <f t="shared" si="10"/>
        <v>-160727</v>
      </c>
      <c r="K307" s="20"/>
      <c r="L307" s="7"/>
    </row>
    <row r="308" spans="1:12" s="9" customFormat="1" ht="18.75" x14ac:dyDescent="0.3">
      <c r="A308" s="19">
        <v>46245</v>
      </c>
      <c r="B308" s="17"/>
      <c r="C308" s="17">
        <v>18.28</v>
      </c>
      <c r="D308" s="17">
        <f t="shared" si="9"/>
        <v>3364.2199999999989</v>
      </c>
      <c r="E308" s="18" t="s">
        <v>591</v>
      </c>
      <c r="F308" s="7"/>
      <c r="G308" s="19"/>
      <c r="H308" s="125"/>
      <c r="I308" s="125"/>
      <c r="J308" s="125">
        <f t="shared" si="10"/>
        <v>-160727</v>
      </c>
      <c r="K308" s="20"/>
      <c r="L308" s="7"/>
    </row>
    <row r="309" spans="1:12" s="9" customFormat="1" ht="18.75" x14ac:dyDescent="0.3">
      <c r="A309" s="19">
        <v>46246</v>
      </c>
      <c r="B309" s="17">
        <v>16.97</v>
      </c>
      <c r="C309" s="17"/>
      <c r="D309" s="17">
        <f t="shared" si="9"/>
        <v>3381.1899999999987</v>
      </c>
      <c r="E309" s="18" t="s">
        <v>105</v>
      </c>
      <c r="F309" s="7"/>
      <c r="G309" s="19"/>
      <c r="H309" s="125"/>
      <c r="I309" s="125"/>
      <c r="J309" s="125">
        <f t="shared" si="10"/>
        <v>-160727</v>
      </c>
      <c r="K309" s="20"/>
      <c r="L309" s="7"/>
    </row>
    <row r="310" spans="1:12" s="9" customFormat="1" ht="18.75" x14ac:dyDescent="0.3">
      <c r="A310" s="19">
        <v>46246</v>
      </c>
      <c r="B310" s="17"/>
      <c r="C310" s="17">
        <v>103.23</v>
      </c>
      <c r="D310" s="17">
        <f t="shared" si="9"/>
        <v>3277.9599999999987</v>
      </c>
      <c r="E310" s="18" t="s">
        <v>225</v>
      </c>
      <c r="F310" s="7"/>
      <c r="G310" s="19"/>
      <c r="H310" s="125"/>
      <c r="I310" s="125"/>
      <c r="J310" s="125">
        <f t="shared" si="10"/>
        <v>-160727</v>
      </c>
      <c r="K310" s="17"/>
      <c r="L310" s="7"/>
    </row>
    <row r="311" spans="1:12" s="9" customFormat="1" ht="18.75" x14ac:dyDescent="0.3">
      <c r="A311" s="19">
        <v>46246</v>
      </c>
      <c r="B311" s="17"/>
      <c r="C311" s="17">
        <v>88.67</v>
      </c>
      <c r="D311" s="17">
        <f t="shared" si="9"/>
        <v>3189.2899999999986</v>
      </c>
      <c r="E311" s="18" t="s">
        <v>305</v>
      </c>
      <c r="F311" s="7"/>
      <c r="G311" s="19"/>
      <c r="H311" s="125"/>
      <c r="I311" s="125"/>
      <c r="J311" s="125">
        <f t="shared" si="10"/>
        <v>-160727</v>
      </c>
      <c r="K311" s="17"/>
      <c r="L311" s="7"/>
    </row>
    <row r="312" spans="1:12" s="9" customFormat="1" ht="18.75" x14ac:dyDescent="0.3">
      <c r="A312" s="19">
        <v>46246</v>
      </c>
      <c r="B312" s="17">
        <v>342.67</v>
      </c>
      <c r="C312" s="17"/>
      <c r="D312" s="17">
        <f t="shared" si="9"/>
        <v>3531.9599999999987</v>
      </c>
      <c r="E312" s="18" t="s">
        <v>105</v>
      </c>
      <c r="F312" s="7"/>
      <c r="G312" s="19"/>
      <c r="H312" s="125"/>
      <c r="I312" s="125"/>
      <c r="J312" s="125">
        <f t="shared" si="10"/>
        <v>-160727</v>
      </c>
      <c r="K312" s="20"/>
      <c r="L312" s="7"/>
    </row>
    <row r="313" spans="1:12" s="9" customFormat="1" ht="18.75" x14ac:dyDescent="0.3">
      <c r="A313" s="19">
        <v>46246</v>
      </c>
      <c r="B313" s="17"/>
      <c r="C313" s="17">
        <v>37.5</v>
      </c>
      <c r="D313" s="17">
        <f t="shared" si="9"/>
        <v>3494.4599999999987</v>
      </c>
      <c r="E313" s="18" t="s">
        <v>225</v>
      </c>
      <c r="F313" s="7"/>
      <c r="G313" s="19"/>
      <c r="H313" s="125"/>
      <c r="I313" s="125"/>
      <c r="J313" s="125">
        <f t="shared" si="10"/>
        <v>-160727</v>
      </c>
      <c r="K313" s="20"/>
      <c r="L313" s="7"/>
    </row>
    <row r="314" spans="1:12" s="9" customFormat="1" ht="18.75" x14ac:dyDescent="0.3">
      <c r="A314" s="19">
        <v>46246</v>
      </c>
      <c r="B314" s="17"/>
      <c r="C314" s="17">
        <v>1.04</v>
      </c>
      <c r="D314" s="17">
        <f t="shared" si="9"/>
        <v>3493.4199999999987</v>
      </c>
      <c r="E314" s="18" t="s">
        <v>592</v>
      </c>
      <c r="F314" s="7"/>
      <c r="G314" s="19"/>
      <c r="H314" s="125"/>
      <c r="I314" s="125"/>
      <c r="J314" s="125">
        <f t="shared" si="10"/>
        <v>-160727</v>
      </c>
      <c r="K314" s="20"/>
      <c r="L314" s="7"/>
    </row>
    <row r="315" spans="1:12" s="9" customFormat="1" ht="18.75" x14ac:dyDescent="0.3">
      <c r="A315" s="19">
        <v>46246</v>
      </c>
      <c r="B315" s="17">
        <v>298</v>
      </c>
      <c r="C315" s="17"/>
      <c r="D315" s="17">
        <f t="shared" si="9"/>
        <v>3791.4199999999987</v>
      </c>
      <c r="E315" s="18" t="s">
        <v>105</v>
      </c>
      <c r="F315" s="7"/>
      <c r="G315" s="19"/>
      <c r="H315" s="125"/>
      <c r="I315" s="125"/>
      <c r="J315" s="125">
        <f t="shared" si="10"/>
        <v>-160727</v>
      </c>
      <c r="K315" s="20"/>
      <c r="L315" s="7"/>
    </row>
    <row r="316" spans="1:12" s="9" customFormat="1" ht="18.75" x14ac:dyDescent="0.3">
      <c r="A316" s="19">
        <v>46246</v>
      </c>
      <c r="B316" s="17">
        <v>323.35000000000002</v>
      </c>
      <c r="C316" s="17"/>
      <c r="D316" s="17">
        <f t="shared" si="9"/>
        <v>4114.7699999999986</v>
      </c>
      <c r="E316" s="18" t="s">
        <v>105</v>
      </c>
      <c r="F316" s="7"/>
      <c r="G316" s="19"/>
      <c r="H316" s="125"/>
      <c r="I316" s="125"/>
      <c r="J316" s="125">
        <f t="shared" si="10"/>
        <v>-160727</v>
      </c>
      <c r="K316" s="20"/>
      <c r="L316" s="7"/>
    </row>
    <row r="317" spans="1:12" s="9" customFormat="1" ht="18.75" x14ac:dyDescent="0.3">
      <c r="A317" s="19">
        <v>46246</v>
      </c>
      <c r="B317" s="17">
        <v>436.83</v>
      </c>
      <c r="C317" s="17"/>
      <c r="D317" s="17">
        <f t="shared" si="9"/>
        <v>4551.5999999999985</v>
      </c>
      <c r="E317" s="18" t="s">
        <v>105</v>
      </c>
      <c r="F317" s="7"/>
      <c r="G317" s="19"/>
      <c r="H317" s="125"/>
      <c r="I317" s="125"/>
      <c r="J317" s="125">
        <f t="shared" si="10"/>
        <v>-160727</v>
      </c>
      <c r="K317" s="20"/>
      <c r="L317" s="7"/>
    </row>
    <row r="318" spans="1:12" s="9" customFormat="1" ht="18.75" x14ac:dyDescent="0.3">
      <c r="A318" s="19">
        <v>46246</v>
      </c>
      <c r="B318" s="17"/>
      <c r="C318" s="17">
        <v>39.78</v>
      </c>
      <c r="D318" s="17">
        <f t="shared" si="9"/>
        <v>4511.8199999999988</v>
      </c>
      <c r="E318" s="18" t="s">
        <v>593</v>
      </c>
      <c r="F318" s="7"/>
      <c r="G318" s="19"/>
      <c r="H318" s="125"/>
      <c r="I318" s="125"/>
      <c r="J318" s="125">
        <f t="shared" si="10"/>
        <v>-160727</v>
      </c>
      <c r="K318" s="20"/>
      <c r="L318" s="7"/>
    </row>
    <row r="319" spans="1:12" s="9" customFormat="1" ht="18.75" x14ac:dyDescent="0.3">
      <c r="A319" s="19">
        <v>46246</v>
      </c>
      <c r="B319" s="17"/>
      <c r="C319" s="17">
        <v>5.92</v>
      </c>
      <c r="D319" s="17">
        <f t="shared" si="9"/>
        <v>4505.8999999999987</v>
      </c>
      <c r="E319" s="18" t="s">
        <v>594</v>
      </c>
      <c r="F319" s="7"/>
      <c r="G319" s="19"/>
      <c r="H319" s="125"/>
      <c r="I319" s="125"/>
      <c r="J319" s="125">
        <f t="shared" si="10"/>
        <v>-160727</v>
      </c>
      <c r="K319" s="20"/>
      <c r="L319" s="7"/>
    </row>
    <row r="320" spans="1:12" s="9" customFormat="1" ht="18.75" x14ac:dyDescent="0.3">
      <c r="A320" s="19">
        <v>46246</v>
      </c>
      <c r="B320" s="17"/>
      <c r="C320" s="17">
        <v>160.4</v>
      </c>
      <c r="D320" s="17">
        <f t="shared" si="9"/>
        <v>4345.4999999999991</v>
      </c>
      <c r="E320" s="18" t="s">
        <v>596</v>
      </c>
      <c r="F320" s="7"/>
      <c r="G320" s="19"/>
      <c r="H320" s="125"/>
      <c r="I320" s="125"/>
      <c r="J320" s="125">
        <f t="shared" si="10"/>
        <v>-160727</v>
      </c>
      <c r="K320" s="20"/>
      <c r="L320" s="7"/>
    </row>
    <row r="321" spans="1:12" s="9" customFormat="1" ht="18.75" x14ac:dyDescent="0.3">
      <c r="A321" s="19">
        <v>46246</v>
      </c>
      <c r="B321" s="17"/>
      <c r="C321" s="17">
        <v>17.899999999999999</v>
      </c>
      <c r="D321" s="17">
        <f t="shared" si="9"/>
        <v>4327.5999999999995</v>
      </c>
      <c r="E321" s="18" t="s">
        <v>597</v>
      </c>
      <c r="F321" s="7"/>
      <c r="G321" s="19"/>
      <c r="H321" s="125"/>
      <c r="I321" s="125"/>
      <c r="J321" s="125">
        <f t="shared" si="10"/>
        <v>-160727</v>
      </c>
      <c r="K321" s="20"/>
      <c r="L321" s="7"/>
    </row>
    <row r="322" spans="1:12" s="9" customFormat="1" ht="18.75" x14ac:dyDescent="0.3">
      <c r="A322" s="19">
        <v>46246</v>
      </c>
      <c r="B322" s="17"/>
      <c r="C322" s="17">
        <v>204.58</v>
      </c>
      <c r="D322" s="17">
        <f t="shared" si="9"/>
        <v>4123.0199999999995</v>
      </c>
      <c r="E322" s="18" t="s">
        <v>598</v>
      </c>
      <c r="F322" s="7"/>
      <c r="G322" s="19"/>
      <c r="H322" s="125"/>
      <c r="I322" s="125"/>
      <c r="J322" s="125">
        <f t="shared" si="10"/>
        <v>-160727</v>
      </c>
      <c r="K322" s="20"/>
      <c r="L322" s="7"/>
    </row>
    <row r="323" spans="1:12" s="9" customFormat="1" ht="18.75" x14ac:dyDescent="0.3">
      <c r="A323" s="19">
        <v>46246</v>
      </c>
      <c r="B323" s="17"/>
      <c r="C323" s="17">
        <v>59.62</v>
      </c>
      <c r="D323" s="17">
        <f t="shared" si="9"/>
        <v>4063.3999999999996</v>
      </c>
      <c r="E323" s="18" t="s">
        <v>599</v>
      </c>
      <c r="F323" s="7"/>
      <c r="G323" s="19"/>
      <c r="H323" s="125"/>
      <c r="I323" s="125"/>
      <c r="J323" s="125">
        <f t="shared" si="10"/>
        <v>-160727</v>
      </c>
      <c r="K323" s="20"/>
      <c r="L323" s="7"/>
    </row>
    <row r="324" spans="1:12" s="9" customFormat="1" ht="18.75" x14ac:dyDescent="0.3">
      <c r="A324" s="19">
        <v>46246</v>
      </c>
      <c r="B324" s="17"/>
      <c r="C324" s="17">
        <v>807.19</v>
      </c>
      <c r="D324" s="17">
        <f t="shared" si="9"/>
        <v>3256.2099999999996</v>
      </c>
      <c r="E324" s="18" t="s">
        <v>600</v>
      </c>
      <c r="F324" s="7"/>
      <c r="G324" s="19"/>
      <c r="H324" s="125"/>
      <c r="I324" s="125"/>
      <c r="J324" s="125">
        <f t="shared" si="10"/>
        <v>-160727</v>
      </c>
      <c r="K324" s="20"/>
      <c r="L324" s="7"/>
    </row>
    <row r="325" spans="1:12" s="9" customFormat="1" ht="18.75" x14ac:dyDescent="0.3">
      <c r="A325" s="19">
        <v>46246</v>
      </c>
      <c r="B325" s="17"/>
      <c r="C325" s="17">
        <f>283.62+28.54+19.81</f>
        <v>331.97</v>
      </c>
      <c r="D325" s="17">
        <f t="shared" si="9"/>
        <v>2924.24</v>
      </c>
      <c r="E325" s="18" t="s">
        <v>601</v>
      </c>
      <c r="F325" s="7"/>
      <c r="G325" s="19"/>
      <c r="H325" s="125"/>
      <c r="I325" s="125"/>
      <c r="J325" s="125">
        <f t="shared" si="10"/>
        <v>-160727</v>
      </c>
      <c r="K325" s="20"/>
      <c r="L325" s="7"/>
    </row>
    <row r="326" spans="1:12" s="9" customFormat="1" ht="18.75" x14ac:dyDescent="0.3">
      <c r="A326" s="19">
        <v>46246</v>
      </c>
      <c r="B326" s="17"/>
      <c r="C326" s="17">
        <f>307.16-67.86</f>
        <v>239.3</v>
      </c>
      <c r="D326" s="17">
        <f t="shared" si="9"/>
        <v>2684.9399999999996</v>
      </c>
      <c r="E326" s="18" t="s">
        <v>602</v>
      </c>
      <c r="F326" s="7"/>
      <c r="G326" s="19"/>
      <c r="H326" s="125"/>
      <c r="I326" s="125"/>
      <c r="J326" s="125">
        <f>J325+H326-I326</f>
        <v>-160727</v>
      </c>
      <c r="K326" s="20"/>
      <c r="L326" s="7"/>
    </row>
    <row r="327" spans="1:12" s="9" customFormat="1" ht="18.75" x14ac:dyDescent="0.3">
      <c r="A327" s="19">
        <v>46246</v>
      </c>
      <c r="B327" s="17"/>
      <c r="C327" s="17">
        <v>3.58</v>
      </c>
      <c r="D327" s="17">
        <f t="shared" si="9"/>
        <v>2681.3599999999997</v>
      </c>
      <c r="E327" s="18" t="s">
        <v>298</v>
      </c>
      <c r="F327" s="7"/>
      <c r="G327" s="19"/>
      <c r="H327" s="125"/>
      <c r="I327" s="125"/>
      <c r="J327" s="125">
        <f t="shared" si="10"/>
        <v>-160727</v>
      </c>
      <c r="K327" s="20"/>
      <c r="L327" s="7"/>
    </row>
    <row r="328" spans="1:12" s="9" customFormat="1" ht="18.75" x14ac:dyDescent="0.3">
      <c r="A328" s="19">
        <v>46246</v>
      </c>
      <c r="B328" s="17">
        <v>201.75</v>
      </c>
      <c r="C328" s="17"/>
      <c r="D328" s="17">
        <f t="shared" ref="D328:D391" si="11">D327+B328-C328</f>
        <v>2883.1099999999997</v>
      </c>
      <c r="E328" s="18" t="s">
        <v>105</v>
      </c>
      <c r="F328" s="7"/>
      <c r="G328" s="19"/>
      <c r="H328" s="125"/>
      <c r="I328" s="125"/>
      <c r="J328" s="125">
        <f t="shared" ref="J328:J391" si="12">J327+H328-I328</f>
        <v>-160727</v>
      </c>
      <c r="K328" s="20"/>
      <c r="L328" s="7"/>
    </row>
    <row r="329" spans="1:12" s="9" customFormat="1" ht="18.75" x14ac:dyDescent="0.3">
      <c r="A329" s="19">
        <v>46246</v>
      </c>
      <c r="B329" s="17"/>
      <c r="C329" s="17">
        <v>42.65</v>
      </c>
      <c r="D329" s="17">
        <f t="shared" si="11"/>
        <v>2840.4599999999996</v>
      </c>
      <c r="E329" s="18" t="s">
        <v>225</v>
      </c>
      <c r="F329" s="7"/>
      <c r="G329" s="19"/>
      <c r="H329" s="125"/>
      <c r="I329" s="125"/>
      <c r="J329" s="125">
        <f t="shared" si="12"/>
        <v>-160727</v>
      </c>
      <c r="K329" s="20"/>
      <c r="L329" s="7"/>
    </row>
    <row r="330" spans="1:12" s="9" customFormat="1" ht="18.75" x14ac:dyDescent="0.3">
      <c r="A330" s="19">
        <v>46247</v>
      </c>
      <c r="B330" s="17"/>
      <c r="C330" s="17">
        <v>24.23</v>
      </c>
      <c r="D330" s="17">
        <f t="shared" si="11"/>
        <v>2816.2299999999996</v>
      </c>
      <c r="E330" s="18" t="s">
        <v>612</v>
      </c>
      <c r="F330" s="7"/>
      <c r="G330" s="19"/>
      <c r="H330" s="125"/>
      <c r="I330" s="125"/>
      <c r="J330" s="125">
        <f t="shared" si="12"/>
        <v>-160727</v>
      </c>
      <c r="K330" s="20"/>
      <c r="L330" s="7"/>
    </row>
    <row r="331" spans="1:12" s="9" customFormat="1" ht="18.75" x14ac:dyDescent="0.3">
      <c r="A331" s="19">
        <v>46247</v>
      </c>
      <c r="B331" s="17">
        <f>1196.13-213.46</f>
        <v>982.67000000000007</v>
      </c>
      <c r="C331" s="17"/>
      <c r="D331" s="17">
        <f t="shared" si="11"/>
        <v>3798.8999999999996</v>
      </c>
      <c r="E331" s="18" t="s">
        <v>616</v>
      </c>
      <c r="F331" s="7"/>
      <c r="G331" s="19"/>
      <c r="H331" s="125"/>
      <c r="I331" s="125"/>
      <c r="J331" s="125">
        <f t="shared" si="12"/>
        <v>-160727</v>
      </c>
      <c r="K331" s="20"/>
      <c r="L331" s="7"/>
    </row>
    <row r="332" spans="1:12" s="9" customFormat="1" ht="18.75" x14ac:dyDescent="0.3">
      <c r="A332" s="19">
        <v>46247</v>
      </c>
      <c r="B332" s="17">
        <v>213.46</v>
      </c>
      <c r="C332" s="17"/>
      <c r="D332" s="17">
        <f t="shared" si="11"/>
        <v>4012.3599999999997</v>
      </c>
      <c r="E332" s="18" t="s">
        <v>617</v>
      </c>
      <c r="F332" s="7"/>
      <c r="G332" s="19"/>
      <c r="H332" s="125"/>
      <c r="I332" s="125"/>
      <c r="J332" s="125">
        <f t="shared" si="12"/>
        <v>-160727</v>
      </c>
      <c r="K332" s="20"/>
      <c r="L332" s="7"/>
    </row>
    <row r="333" spans="1:12" s="9" customFormat="1" ht="18.75" x14ac:dyDescent="0.3">
      <c r="A333" s="19">
        <v>46247</v>
      </c>
      <c r="B333" s="17">
        <v>274.29000000000002</v>
      </c>
      <c r="C333" s="17"/>
      <c r="D333" s="17">
        <f t="shared" si="11"/>
        <v>4286.6499999999996</v>
      </c>
      <c r="E333" s="18" t="s">
        <v>105</v>
      </c>
      <c r="F333" s="7"/>
      <c r="G333" s="19"/>
      <c r="H333" s="125"/>
      <c r="I333" s="125"/>
      <c r="J333" s="125">
        <f t="shared" si="12"/>
        <v>-160727</v>
      </c>
      <c r="K333" s="20"/>
      <c r="L333" s="7"/>
    </row>
    <row r="334" spans="1:12" s="9" customFormat="1" ht="18.75" x14ac:dyDescent="0.3">
      <c r="A334" s="19">
        <v>46247</v>
      </c>
      <c r="B334" s="17">
        <v>19.940000000000001</v>
      </c>
      <c r="C334" s="17"/>
      <c r="D334" s="17">
        <f t="shared" si="11"/>
        <v>4306.5899999999992</v>
      </c>
      <c r="E334" s="18" t="s">
        <v>105</v>
      </c>
      <c r="F334" s="7"/>
      <c r="G334" s="19"/>
      <c r="H334" s="125"/>
      <c r="I334" s="125"/>
      <c r="J334" s="125">
        <f t="shared" si="12"/>
        <v>-160727</v>
      </c>
      <c r="K334" s="20"/>
      <c r="L334" s="7"/>
    </row>
    <row r="335" spans="1:12" s="9" customFormat="1" ht="18.75" x14ac:dyDescent="0.3">
      <c r="A335" s="19">
        <v>46247</v>
      </c>
      <c r="B335" s="17">
        <v>1.47</v>
      </c>
      <c r="C335" s="17"/>
      <c r="D335" s="17">
        <f t="shared" si="11"/>
        <v>4308.0599999999995</v>
      </c>
      <c r="E335" s="18" t="s">
        <v>105</v>
      </c>
      <c r="F335" s="7"/>
      <c r="G335" s="19"/>
      <c r="H335" s="125"/>
      <c r="I335" s="125"/>
      <c r="J335" s="125">
        <f t="shared" si="12"/>
        <v>-160727</v>
      </c>
      <c r="K335" s="20"/>
      <c r="L335" s="7"/>
    </row>
    <row r="336" spans="1:12" s="9" customFormat="1" ht="18.75" x14ac:dyDescent="0.3">
      <c r="A336" s="19">
        <v>46247</v>
      </c>
      <c r="B336" s="17">
        <v>20.260000000000002</v>
      </c>
      <c r="C336" s="17"/>
      <c r="D336" s="17">
        <f t="shared" si="11"/>
        <v>4328.32</v>
      </c>
      <c r="E336" s="18" t="s">
        <v>105</v>
      </c>
      <c r="F336" s="7"/>
      <c r="G336" s="19"/>
      <c r="H336" s="125"/>
      <c r="I336" s="125"/>
      <c r="J336" s="125">
        <f t="shared" si="12"/>
        <v>-160727</v>
      </c>
      <c r="K336" s="20"/>
      <c r="L336" s="7"/>
    </row>
    <row r="337" spans="1:12" s="9" customFormat="1" ht="18.75" x14ac:dyDescent="0.3">
      <c r="A337" s="19">
        <v>46247</v>
      </c>
      <c r="B337" s="17">
        <v>120.08</v>
      </c>
      <c r="C337" s="17"/>
      <c r="D337" s="17">
        <f t="shared" si="11"/>
        <v>4448.3999999999996</v>
      </c>
      <c r="E337" s="18" t="s">
        <v>105</v>
      </c>
      <c r="F337" s="7"/>
      <c r="G337" s="19"/>
      <c r="H337" s="125"/>
      <c r="I337" s="125"/>
      <c r="J337" s="125">
        <f t="shared" si="12"/>
        <v>-160727</v>
      </c>
      <c r="K337" s="20"/>
      <c r="L337" s="7"/>
    </row>
    <row r="338" spans="1:12" s="9" customFormat="1" ht="18.75" x14ac:dyDescent="0.3">
      <c r="A338" s="19">
        <v>46247</v>
      </c>
      <c r="B338" s="17"/>
      <c r="C338" s="17">
        <v>364.6</v>
      </c>
      <c r="D338" s="17">
        <f t="shared" si="11"/>
        <v>4083.7999999999997</v>
      </c>
      <c r="E338" s="18" t="s">
        <v>621</v>
      </c>
      <c r="F338" s="7"/>
      <c r="G338" s="19"/>
      <c r="H338" s="125"/>
      <c r="I338" s="125"/>
      <c r="J338" s="125">
        <f t="shared" si="12"/>
        <v>-160727</v>
      </c>
      <c r="K338" s="20"/>
      <c r="L338" s="7"/>
    </row>
    <row r="339" spans="1:12" s="9" customFormat="1" ht="18.75" x14ac:dyDescent="0.3">
      <c r="A339" s="19">
        <v>46247</v>
      </c>
      <c r="B339" s="17"/>
      <c r="C339" s="17">
        <v>42.23</v>
      </c>
      <c r="D339" s="17">
        <f t="shared" si="11"/>
        <v>4041.5699999999997</v>
      </c>
      <c r="E339" s="18" t="s">
        <v>622</v>
      </c>
      <c r="F339" s="7"/>
      <c r="G339" s="19"/>
      <c r="H339" s="125"/>
      <c r="I339" s="125"/>
      <c r="J339" s="125">
        <f t="shared" si="12"/>
        <v>-160727</v>
      </c>
      <c r="K339" s="20"/>
      <c r="L339" s="7"/>
    </row>
    <row r="340" spans="1:12" s="9" customFormat="1" ht="18.75" x14ac:dyDescent="0.3">
      <c r="A340" s="19">
        <v>46247</v>
      </c>
      <c r="B340" s="17"/>
      <c r="C340" s="17">
        <v>7.32</v>
      </c>
      <c r="D340" s="17">
        <f t="shared" si="11"/>
        <v>4034.2499999999995</v>
      </c>
      <c r="E340" s="18" t="s">
        <v>624</v>
      </c>
      <c r="F340" s="7"/>
      <c r="G340" s="19"/>
      <c r="H340" s="125"/>
      <c r="I340" s="125"/>
      <c r="J340" s="125">
        <f t="shared" si="12"/>
        <v>-160727</v>
      </c>
      <c r="K340" s="20"/>
      <c r="L340" s="7"/>
    </row>
    <row r="341" spans="1:12" s="9" customFormat="1" ht="18.75" x14ac:dyDescent="0.3">
      <c r="A341" s="19">
        <v>46248</v>
      </c>
      <c r="B341" s="17">
        <v>362.35</v>
      </c>
      <c r="C341" s="17"/>
      <c r="D341" s="17">
        <f t="shared" si="11"/>
        <v>4396.5999999999995</v>
      </c>
      <c r="E341" s="18" t="s">
        <v>105</v>
      </c>
      <c r="F341" s="7"/>
      <c r="G341" s="19"/>
      <c r="H341" s="125"/>
      <c r="I341" s="125"/>
      <c r="J341" s="125">
        <f t="shared" si="12"/>
        <v>-160727</v>
      </c>
      <c r="K341" s="20"/>
      <c r="L341" s="7"/>
    </row>
    <row r="342" spans="1:12" s="9" customFormat="1" ht="18.75" x14ac:dyDescent="0.3">
      <c r="A342" s="19">
        <v>46248</v>
      </c>
      <c r="B342" s="17">
        <v>309.70999999999998</v>
      </c>
      <c r="C342" s="17"/>
      <c r="D342" s="17">
        <f t="shared" si="11"/>
        <v>4706.3099999999995</v>
      </c>
      <c r="E342" s="18" t="s">
        <v>105</v>
      </c>
      <c r="F342" s="7"/>
      <c r="G342" s="19"/>
      <c r="H342" s="125"/>
      <c r="I342" s="125"/>
      <c r="J342" s="125">
        <f t="shared" si="12"/>
        <v>-160727</v>
      </c>
      <c r="K342" s="20"/>
      <c r="L342" s="7"/>
    </row>
    <row r="343" spans="1:12" s="9" customFormat="1" ht="18.75" x14ac:dyDescent="0.3">
      <c r="A343" s="19">
        <v>46248</v>
      </c>
      <c r="B343" s="17"/>
      <c r="C343" s="17">
        <v>37.26</v>
      </c>
      <c r="D343" s="17">
        <f t="shared" si="11"/>
        <v>4669.0499999999993</v>
      </c>
      <c r="E343" s="18" t="s">
        <v>225</v>
      </c>
      <c r="F343" s="7"/>
      <c r="G343" s="19"/>
      <c r="H343" s="125"/>
      <c r="I343" s="125"/>
      <c r="J343" s="125">
        <f t="shared" si="12"/>
        <v>-160727</v>
      </c>
      <c r="K343" s="20"/>
      <c r="L343" s="7"/>
    </row>
    <row r="344" spans="1:12" s="9" customFormat="1" ht="18.75" x14ac:dyDescent="0.3">
      <c r="A344" s="19">
        <v>46248</v>
      </c>
      <c r="B344" s="17"/>
      <c r="C344" s="17">
        <v>22.8</v>
      </c>
      <c r="D344" s="17">
        <f t="shared" si="11"/>
        <v>4646.2499999999991</v>
      </c>
      <c r="E344" s="18" t="s">
        <v>225</v>
      </c>
      <c r="F344" s="7"/>
      <c r="G344" s="19"/>
      <c r="H344" s="125"/>
      <c r="I344" s="125"/>
      <c r="J344" s="125">
        <f t="shared" si="12"/>
        <v>-160727</v>
      </c>
      <c r="K344" s="20"/>
      <c r="L344" s="7"/>
    </row>
    <row r="345" spans="1:12" s="9" customFormat="1" ht="18.75" x14ac:dyDescent="0.3">
      <c r="A345" s="19">
        <v>46248</v>
      </c>
      <c r="B345" s="17">
        <v>332.32</v>
      </c>
      <c r="C345" s="17"/>
      <c r="D345" s="17">
        <f t="shared" si="11"/>
        <v>4978.5699999999988</v>
      </c>
      <c r="E345" s="18" t="s">
        <v>105</v>
      </c>
      <c r="F345" s="7"/>
      <c r="G345" s="19"/>
      <c r="H345" s="125"/>
      <c r="I345" s="125"/>
      <c r="J345" s="125">
        <f t="shared" si="12"/>
        <v>-160727</v>
      </c>
      <c r="K345" s="20"/>
      <c r="L345" s="7"/>
    </row>
    <row r="346" spans="1:12" s="9" customFormat="1" ht="18.75" x14ac:dyDescent="0.3">
      <c r="A346" s="19">
        <v>46248</v>
      </c>
      <c r="B346" s="17">
        <v>71.97</v>
      </c>
      <c r="C346" s="17"/>
      <c r="D346" s="17">
        <f t="shared" si="11"/>
        <v>5050.5399999999991</v>
      </c>
      <c r="E346" s="18" t="s">
        <v>105</v>
      </c>
      <c r="F346" s="7"/>
      <c r="G346" s="19"/>
      <c r="H346" s="125"/>
      <c r="I346" s="125"/>
      <c r="J346" s="125">
        <f t="shared" si="12"/>
        <v>-160727</v>
      </c>
      <c r="K346" s="20"/>
      <c r="L346" s="7"/>
    </row>
    <row r="347" spans="1:12" s="9" customFormat="1" ht="18.75" x14ac:dyDescent="0.3">
      <c r="A347" s="19">
        <v>46248</v>
      </c>
      <c r="B347" s="17">
        <v>22.76</v>
      </c>
      <c r="C347" s="17"/>
      <c r="D347" s="17">
        <f t="shared" si="11"/>
        <v>5073.2999999999993</v>
      </c>
      <c r="E347" s="18" t="s">
        <v>105</v>
      </c>
      <c r="F347" s="7"/>
      <c r="G347" s="19"/>
      <c r="H347" s="125"/>
      <c r="I347" s="125"/>
      <c r="J347" s="125">
        <f t="shared" si="12"/>
        <v>-160727</v>
      </c>
      <c r="K347" s="20"/>
      <c r="L347" s="7"/>
    </row>
    <row r="348" spans="1:12" s="9" customFormat="1" ht="18.75" x14ac:dyDescent="0.3">
      <c r="A348" s="19">
        <v>46248</v>
      </c>
      <c r="B348" s="17"/>
      <c r="C348" s="17">
        <v>49.71</v>
      </c>
      <c r="D348" s="17">
        <f t="shared" si="11"/>
        <v>5023.5899999999992</v>
      </c>
      <c r="E348" s="18" t="s">
        <v>630</v>
      </c>
      <c r="F348" s="7"/>
      <c r="G348" s="19"/>
      <c r="H348" s="125"/>
      <c r="I348" s="125"/>
      <c r="J348" s="125">
        <f t="shared" si="12"/>
        <v>-160727</v>
      </c>
      <c r="K348" s="20"/>
      <c r="L348" s="7"/>
    </row>
    <row r="349" spans="1:12" s="9" customFormat="1" ht="18.75" x14ac:dyDescent="0.3">
      <c r="A349" s="19">
        <v>46248</v>
      </c>
      <c r="B349" s="17"/>
      <c r="C349" s="17">
        <v>4.71</v>
      </c>
      <c r="D349" s="17">
        <f t="shared" si="11"/>
        <v>5018.8799999999992</v>
      </c>
      <c r="E349" s="18" t="s">
        <v>630</v>
      </c>
      <c r="F349" s="7"/>
      <c r="G349" s="19"/>
      <c r="H349" s="125"/>
      <c r="I349" s="125"/>
      <c r="J349" s="125">
        <f t="shared" si="12"/>
        <v>-160727</v>
      </c>
      <c r="K349" s="20"/>
      <c r="L349" s="7"/>
    </row>
    <row r="350" spans="1:12" s="9" customFormat="1" ht="18.75" x14ac:dyDescent="0.3">
      <c r="A350" s="19">
        <v>46248</v>
      </c>
      <c r="B350" s="17"/>
      <c r="C350" s="17">
        <v>35.26</v>
      </c>
      <c r="D350" s="17">
        <f t="shared" si="11"/>
        <v>4983.619999999999</v>
      </c>
      <c r="E350" s="18" t="s">
        <v>632</v>
      </c>
      <c r="F350" s="7"/>
      <c r="G350" s="19"/>
      <c r="H350" s="125"/>
      <c r="I350" s="125"/>
      <c r="J350" s="125">
        <f t="shared" si="12"/>
        <v>-160727</v>
      </c>
      <c r="K350" s="20"/>
      <c r="L350" s="7"/>
    </row>
    <row r="351" spans="1:12" s="9" customFormat="1" ht="18.75" x14ac:dyDescent="0.3">
      <c r="A351" s="19">
        <v>46248</v>
      </c>
      <c r="B351" s="17"/>
      <c r="C351" s="17">
        <v>19.09</v>
      </c>
      <c r="D351" s="17">
        <f t="shared" si="11"/>
        <v>4964.5299999999988</v>
      </c>
      <c r="E351" s="18" t="s">
        <v>633</v>
      </c>
      <c r="F351" s="7"/>
      <c r="G351" s="19"/>
      <c r="H351" s="125"/>
      <c r="I351" s="125"/>
      <c r="J351" s="125">
        <f t="shared" si="12"/>
        <v>-160727</v>
      </c>
      <c r="K351" s="20"/>
      <c r="L351" s="7"/>
    </row>
    <row r="352" spans="1:12" s="9" customFormat="1" ht="18.75" x14ac:dyDescent="0.3">
      <c r="A352" s="19">
        <v>46248</v>
      </c>
      <c r="B352" s="17"/>
      <c r="C352" s="17">
        <v>282.66000000000003</v>
      </c>
      <c r="D352" s="17">
        <f t="shared" si="11"/>
        <v>4681.869999999999</v>
      </c>
      <c r="E352" s="18" t="s">
        <v>634</v>
      </c>
      <c r="F352" s="7"/>
      <c r="G352" s="19"/>
      <c r="H352" s="125"/>
      <c r="I352" s="125"/>
      <c r="J352" s="125">
        <f t="shared" si="12"/>
        <v>-160727</v>
      </c>
      <c r="K352" s="20"/>
      <c r="L352" s="7"/>
    </row>
    <row r="353" spans="1:12" s="9" customFormat="1" ht="18.75" x14ac:dyDescent="0.3">
      <c r="A353" s="19">
        <v>46248</v>
      </c>
      <c r="B353" s="17"/>
      <c r="C353" s="17">
        <v>363.68</v>
      </c>
      <c r="D353" s="17">
        <f t="shared" si="11"/>
        <v>4318.1899999999987</v>
      </c>
      <c r="E353" s="18" t="s">
        <v>635</v>
      </c>
      <c r="F353" s="7"/>
      <c r="G353" s="19"/>
      <c r="H353" s="125"/>
      <c r="I353" s="125"/>
      <c r="J353" s="125">
        <f t="shared" si="12"/>
        <v>-160727</v>
      </c>
      <c r="K353" s="20"/>
      <c r="L353" s="7"/>
    </row>
    <row r="354" spans="1:12" s="9" customFormat="1" ht="18.75" x14ac:dyDescent="0.3">
      <c r="A354" s="19">
        <v>46251</v>
      </c>
      <c r="B354" s="17"/>
      <c r="C354" s="17">
        <v>18.55</v>
      </c>
      <c r="D354" s="17">
        <f t="shared" si="11"/>
        <v>4299.6399999999985</v>
      </c>
      <c r="E354" s="18" t="s">
        <v>298</v>
      </c>
      <c r="F354" s="7"/>
      <c r="G354" s="19"/>
      <c r="H354" s="125"/>
      <c r="I354" s="125"/>
      <c r="J354" s="125">
        <f t="shared" si="12"/>
        <v>-160727</v>
      </c>
      <c r="K354" s="20"/>
      <c r="L354" s="7"/>
    </row>
    <row r="355" spans="1:12" s="9" customFormat="1" ht="18.75" x14ac:dyDescent="0.3">
      <c r="A355" s="19">
        <v>46251</v>
      </c>
      <c r="B355" s="17">
        <v>59.64</v>
      </c>
      <c r="C355" s="17"/>
      <c r="D355" s="17">
        <f t="shared" si="11"/>
        <v>4359.2799999999988</v>
      </c>
      <c r="E355" s="18" t="s">
        <v>617</v>
      </c>
      <c r="F355" s="7"/>
      <c r="G355" s="19"/>
      <c r="H355" s="125"/>
      <c r="I355" s="125"/>
      <c r="J355" s="125">
        <f t="shared" si="12"/>
        <v>-160727</v>
      </c>
      <c r="K355" s="20"/>
      <c r="L355" s="7"/>
    </row>
    <row r="356" spans="1:12" s="9" customFormat="1" ht="18.75" x14ac:dyDescent="0.3">
      <c r="A356" s="19">
        <v>46251</v>
      </c>
      <c r="B356" s="17"/>
      <c r="C356" s="17">
        <v>9.1</v>
      </c>
      <c r="D356" s="17">
        <f t="shared" si="11"/>
        <v>4350.1799999999985</v>
      </c>
      <c r="E356" s="20" t="s">
        <v>643</v>
      </c>
      <c r="F356" s="7"/>
      <c r="G356" s="19"/>
      <c r="H356" s="125"/>
      <c r="I356" s="125"/>
      <c r="J356" s="125">
        <f t="shared" si="12"/>
        <v>-160727</v>
      </c>
      <c r="K356" s="20"/>
      <c r="L356" s="7"/>
    </row>
    <row r="357" spans="1:12" s="9" customFormat="1" ht="18.75" x14ac:dyDescent="0.3">
      <c r="A357" s="19">
        <v>46251</v>
      </c>
      <c r="B357" s="17"/>
      <c r="C357" s="17">
        <v>45.17</v>
      </c>
      <c r="D357" s="17">
        <f t="shared" si="11"/>
        <v>4305.0099999999984</v>
      </c>
      <c r="E357" s="18" t="s">
        <v>644</v>
      </c>
      <c r="F357" s="7"/>
      <c r="G357" s="19"/>
      <c r="H357" s="125"/>
      <c r="I357" s="125"/>
      <c r="J357" s="125">
        <f t="shared" si="12"/>
        <v>-160727</v>
      </c>
      <c r="K357" s="20"/>
      <c r="L357" s="7"/>
    </row>
    <row r="358" spans="1:12" s="9" customFormat="1" ht="18.75" x14ac:dyDescent="0.3">
      <c r="A358" s="19">
        <v>46251</v>
      </c>
      <c r="B358" s="17">
        <v>7.74</v>
      </c>
      <c r="C358" s="17"/>
      <c r="D358" s="17">
        <f t="shared" si="11"/>
        <v>4312.7499999999982</v>
      </c>
      <c r="E358" s="18" t="s">
        <v>105</v>
      </c>
      <c r="F358" s="7"/>
      <c r="G358" s="19"/>
      <c r="H358" s="125"/>
      <c r="I358" s="125"/>
      <c r="J358" s="125">
        <f t="shared" si="12"/>
        <v>-160727</v>
      </c>
      <c r="K358" s="20"/>
      <c r="L358" s="7"/>
    </row>
    <row r="359" spans="1:12" s="9" customFormat="1" ht="18.75" x14ac:dyDescent="0.3">
      <c r="A359" s="19">
        <v>46251</v>
      </c>
      <c r="B359" s="17"/>
      <c r="C359" s="17">
        <v>7.74</v>
      </c>
      <c r="D359" s="17">
        <f t="shared" si="11"/>
        <v>4305.0099999999984</v>
      </c>
      <c r="E359" s="18" t="s">
        <v>646</v>
      </c>
      <c r="F359" s="7"/>
      <c r="G359" s="19"/>
      <c r="H359" s="125"/>
      <c r="I359" s="125"/>
      <c r="J359" s="125">
        <f t="shared" si="12"/>
        <v>-160727</v>
      </c>
      <c r="K359" s="20"/>
      <c r="L359" s="7"/>
    </row>
    <row r="360" spans="1:12" s="9" customFormat="1" ht="18.75" x14ac:dyDescent="0.3">
      <c r="A360" s="19">
        <v>46252</v>
      </c>
      <c r="B360" s="17"/>
      <c r="C360" s="17">
        <v>480.22</v>
      </c>
      <c r="D360" s="17">
        <f t="shared" si="11"/>
        <v>3824.7899999999981</v>
      </c>
      <c r="E360" s="18" t="s">
        <v>654</v>
      </c>
      <c r="F360" s="7"/>
      <c r="G360" s="19"/>
      <c r="H360" s="125"/>
      <c r="I360" s="125"/>
      <c r="J360" s="125">
        <f t="shared" si="12"/>
        <v>-160727</v>
      </c>
      <c r="K360" s="20"/>
      <c r="L360" s="7"/>
    </row>
    <row r="361" spans="1:12" s="9" customFormat="1" ht="18.75" x14ac:dyDescent="0.3">
      <c r="A361" s="19">
        <v>46252</v>
      </c>
      <c r="B361" s="17"/>
      <c r="C361" s="17">
        <v>279.39999999999998</v>
      </c>
      <c r="D361" s="17">
        <f t="shared" si="11"/>
        <v>3545.3899999999981</v>
      </c>
      <c r="E361" s="18" t="s">
        <v>656</v>
      </c>
      <c r="F361" s="7"/>
      <c r="G361" s="19"/>
      <c r="H361" s="125"/>
      <c r="I361" s="125"/>
      <c r="J361" s="125">
        <f t="shared" si="12"/>
        <v>-160727</v>
      </c>
      <c r="K361" s="20"/>
      <c r="L361" s="7"/>
    </row>
    <row r="362" spans="1:12" s="9" customFormat="1" ht="18.75" x14ac:dyDescent="0.3">
      <c r="A362" s="19">
        <v>46252</v>
      </c>
      <c r="B362" s="17"/>
      <c r="C362" s="17">
        <v>24.61</v>
      </c>
      <c r="D362" s="17">
        <f t="shared" si="11"/>
        <v>3520.7799999999979</v>
      </c>
      <c r="E362" s="18" t="s">
        <v>657</v>
      </c>
      <c r="F362" s="7"/>
      <c r="G362" s="19"/>
      <c r="H362" s="125"/>
      <c r="I362" s="125"/>
      <c r="J362" s="125">
        <f t="shared" si="12"/>
        <v>-160727</v>
      </c>
      <c r="K362" s="18"/>
      <c r="L362" s="7"/>
    </row>
    <row r="363" spans="1:12" s="9" customFormat="1" ht="18.75" x14ac:dyDescent="0.3">
      <c r="A363" s="19">
        <v>46252</v>
      </c>
      <c r="B363" s="17"/>
      <c r="C363" s="17">
        <v>198.57</v>
      </c>
      <c r="D363" s="17">
        <f t="shared" si="11"/>
        <v>3322.2099999999978</v>
      </c>
      <c r="E363" s="18" t="s">
        <v>658</v>
      </c>
      <c r="F363" s="7"/>
      <c r="G363" s="19"/>
      <c r="H363" s="125"/>
      <c r="I363" s="125"/>
      <c r="J363" s="125">
        <f t="shared" si="12"/>
        <v>-160727</v>
      </c>
      <c r="K363" s="20"/>
      <c r="L363" s="7"/>
    </row>
    <row r="364" spans="1:12" s="9" customFormat="1" ht="18.75" x14ac:dyDescent="0.3">
      <c r="A364" s="19">
        <v>46252</v>
      </c>
      <c r="B364" s="17"/>
      <c r="C364" s="17">
        <v>59.64</v>
      </c>
      <c r="D364" s="17">
        <f t="shared" si="11"/>
        <v>3262.5699999999979</v>
      </c>
      <c r="E364" s="18" t="s">
        <v>303</v>
      </c>
      <c r="F364" s="7"/>
      <c r="G364" s="19"/>
      <c r="H364" s="125"/>
      <c r="I364" s="125"/>
      <c r="J364" s="125">
        <f t="shared" si="12"/>
        <v>-160727</v>
      </c>
      <c r="K364" s="20"/>
      <c r="L364" s="7"/>
    </row>
    <row r="365" spans="1:12" s="9" customFormat="1" ht="18.75" x14ac:dyDescent="0.3">
      <c r="A365" s="19">
        <v>46252</v>
      </c>
      <c r="B365" s="17"/>
      <c r="C365" s="17">
        <v>66.38</v>
      </c>
      <c r="D365" s="17">
        <f t="shared" si="11"/>
        <v>3196.1899999999978</v>
      </c>
      <c r="E365" s="18" t="s">
        <v>664</v>
      </c>
      <c r="F365" s="7"/>
      <c r="G365" s="19"/>
      <c r="H365" s="125"/>
      <c r="I365" s="125"/>
      <c r="J365" s="125">
        <f t="shared" si="12"/>
        <v>-160727</v>
      </c>
      <c r="K365" s="20"/>
      <c r="L365" s="7"/>
    </row>
    <row r="366" spans="1:12" s="9" customFormat="1" ht="18.75" x14ac:dyDescent="0.3">
      <c r="A366" s="19">
        <v>46252</v>
      </c>
      <c r="B366" s="17"/>
      <c r="C366" s="17">
        <v>31.2</v>
      </c>
      <c r="D366" s="17">
        <f t="shared" si="11"/>
        <v>3164.989999999998</v>
      </c>
      <c r="E366" s="18" t="s">
        <v>225</v>
      </c>
      <c r="F366" s="7"/>
      <c r="G366" s="19"/>
      <c r="H366" s="125"/>
      <c r="I366" s="125"/>
      <c r="J366" s="125">
        <f t="shared" si="12"/>
        <v>-160727</v>
      </c>
      <c r="K366" s="20"/>
      <c r="L366" s="7"/>
    </row>
    <row r="367" spans="1:12" s="9" customFormat="1" ht="18.75" x14ac:dyDescent="0.3">
      <c r="A367" s="19">
        <v>46252</v>
      </c>
      <c r="B367" s="17"/>
      <c r="C367" s="17">
        <v>196.98</v>
      </c>
      <c r="D367" s="17">
        <f t="shared" si="11"/>
        <v>2968.0099999999979</v>
      </c>
      <c r="E367" s="18" t="s">
        <v>225</v>
      </c>
      <c r="F367" s="7"/>
      <c r="G367" s="19"/>
      <c r="H367" s="125"/>
      <c r="I367" s="125"/>
      <c r="J367" s="125">
        <f t="shared" si="12"/>
        <v>-160727</v>
      </c>
      <c r="K367" s="20"/>
      <c r="L367" s="7"/>
    </row>
    <row r="368" spans="1:12" s="9" customFormat="1" ht="18.75" x14ac:dyDescent="0.3">
      <c r="A368" s="19">
        <v>46252</v>
      </c>
      <c r="B368" s="17"/>
      <c r="C368" s="17">
        <v>39.409999999999997</v>
      </c>
      <c r="D368" s="17">
        <f t="shared" si="11"/>
        <v>2928.5999999999981</v>
      </c>
      <c r="E368" s="18" t="s">
        <v>225</v>
      </c>
      <c r="F368" s="7"/>
      <c r="G368" s="19"/>
      <c r="H368" s="125"/>
      <c r="I368" s="125"/>
      <c r="J368" s="125">
        <f t="shared" si="12"/>
        <v>-160727</v>
      </c>
      <c r="K368" s="20"/>
      <c r="L368" s="7"/>
    </row>
    <row r="369" spans="1:12" s="9" customFormat="1" ht="18.75" x14ac:dyDescent="0.3">
      <c r="A369" s="19">
        <v>46252</v>
      </c>
      <c r="B369" s="17">
        <v>669.93</v>
      </c>
      <c r="C369" s="17"/>
      <c r="D369" s="17">
        <f t="shared" si="11"/>
        <v>3598.5299999999979</v>
      </c>
      <c r="E369" s="18" t="s">
        <v>105</v>
      </c>
      <c r="F369" s="7"/>
      <c r="G369" s="19"/>
      <c r="H369" s="125"/>
      <c r="I369" s="125"/>
      <c r="J369" s="125">
        <f t="shared" si="12"/>
        <v>-160727</v>
      </c>
      <c r="K369" s="20"/>
      <c r="L369" s="7"/>
    </row>
    <row r="370" spans="1:12" s="9" customFormat="1" ht="18.75" x14ac:dyDescent="0.3">
      <c r="A370" s="19">
        <v>46252</v>
      </c>
      <c r="B370" s="17">
        <v>81.38</v>
      </c>
      <c r="C370" s="17"/>
      <c r="D370" s="17">
        <f t="shared" si="11"/>
        <v>3679.909999999998</v>
      </c>
      <c r="E370" s="18" t="s">
        <v>105</v>
      </c>
      <c r="F370" s="7"/>
      <c r="G370" s="19"/>
      <c r="H370" s="125"/>
      <c r="I370" s="125"/>
      <c r="J370" s="125">
        <f t="shared" si="12"/>
        <v>-160727</v>
      </c>
      <c r="K370" s="20"/>
      <c r="L370" s="7"/>
    </row>
    <row r="371" spans="1:12" s="9" customFormat="1" ht="18.75" x14ac:dyDescent="0.3">
      <c r="A371" s="19">
        <v>46252</v>
      </c>
      <c r="B371" s="17">
        <v>31.2</v>
      </c>
      <c r="C371" s="17"/>
      <c r="D371" s="17">
        <f t="shared" si="11"/>
        <v>3711.1099999999979</v>
      </c>
      <c r="E371" s="18" t="s">
        <v>105</v>
      </c>
      <c r="F371" s="7"/>
      <c r="G371" s="19"/>
      <c r="H371" s="125"/>
      <c r="I371" s="125"/>
      <c r="J371" s="125">
        <f t="shared" si="12"/>
        <v>-160727</v>
      </c>
      <c r="K371" s="20"/>
      <c r="L371" s="7"/>
    </row>
    <row r="372" spans="1:12" s="9" customFormat="1" ht="18.75" x14ac:dyDescent="0.3">
      <c r="A372" s="19">
        <v>46252</v>
      </c>
      <c r="B372" s="17">
        <v>101.95</v>
      </c>
      <c r="C372" s="17"/>
      <c r="D372" s="17">
        <f t="shared" si="11"/>
        <v>3813.0599999999977</v>
      </c>
      <c r="E372" s="18" t="s">
        <v>105</v>
      </c>
      <c r="F372" s="7"/>
      <c r="G372" s="19"/>
      <c r="H372" s="125"/>
      <c r="I372" s="125"/>
      <c r="J372" s="125">
        <f t="shared" si="12"/>
        <v>-160727</v>
      </c>
      <c r="K372" s="20"/>
      <c r="L372" s="7"/>
    </row>
    <row r="373" spans="1:12" s="9" customFormat="1" ht="18.75" x14ac:dyDescent="0.3">
      <c r="A373" s="19">
        <v>46252</v>
      </c>
      <c r="B373" s="17">
        <v>196.86</v>
      </c>
      <c r="C373" s="17"/>
      <c r="D373" s="17">
        <f t="shared" si="11"/>
        <v>4009.9199999999978</v>
      </c>
      <c r="E373" s="18" t="s">
        <v>105</v>
      </c>
      <c r="F373" s="7"/>
      <c r="G373" s="19"/>
      <c r="H373" s="125"/>
      <c r="I373" s="125"/>
      <c r="J373" s="125">
        <f t="shared" si="12"/>
        <v>-160727</v>
      </c>
      <c r="K373" s="20"/>
      <c r="L373" s="7"/>
    </row>
    <row r="374" spans="1:12" s="9" customFormat="1" ht="18.75" x14ac:dyDescent="0.3">
      <c r="A374" s="19">
        <v>46252</v>
      </c>
      <c r="B374" s="17">
        <v>40.869999999999997</v>
      </c>
      <c r="C374" s="17"/>
      <c r="D374" s="17">
        <f t="shared" si="11"/>
        <v>4050.7899999999977</v>
      </c>
      <c r="E374" s="18" t="s">
        <v>105</v>
      </c>
      <c r="F374" s="7"/>
      <c r="G374" s="19"/>
      <c r="H374" s="125"/>
      <c r="I374" s="125"/>
      <c r="J374" s="125">
        <f t="shared" si="12"/>
        <v>-160727</v>
      </c>
      <c r="K374" s="20"/>
      <c r="L374" s="7"/>
    </row>
    <row r="375" spans="1:12" s="9" customFormat="1" ht="18.75" x14ac:dyDescent="0.3">
      <c r="A375" s="19">
        <v>46252</v>
      </c>
      <c r="B375" s="17">
        <v>307.26</v>
      </c>
      <c r="C375" s="17"/>
      <c r="D375" s="17">
        <f t="shared" si="11"/>
        <v>4358.0499999999975</v>
      </c>
      <c r="E375" s="18" t="s">
        <v>105</v>
      </c>
      <c r="F375" s="7"/>
      <c r="G375" s="19"/>
      <c r="H375" s="125"/>
      <c r="I375" s="125"/>
      <c r="J375" s="125">
        <f t="shared" si="12"/>
        <v>-160727</v>
      </c>
      <c r="K375" s="20"/>
      <c r="L375" s="7"/>
    </row>
    <row r="376" spans="1:12" s="9" customFormat="1" ht="18.75" x14ac:dyDescent="0.3">
      <c r="A376" s="19">
        <v>46253</v>
      </c>
      <c r="B376" s="17">
        <v>221.31</v>
      </c>
      <c r="C376" s="17"/>
      <c r="D376" s="17">
        <f t="shared" si="11"/>
        <v>4579.3599999999979</v>
      </c>
      <c r="E376" s="18" t="s">
        <v>663</v>
      </c>
      <c r="F376" s="7"/>
      <c r="G376" s="19"/>
      <c r="H376" s="125"/>
      <c r="I376" s="125"/>
      <c r="J376" s="125">
        <f t="shared" si="12"/>
        <v>-160727</v>
      </c>
      <c r="K376" s="20"/>
      <c r="L376" s="7"/>
    </row>
    <row r="377" spans="1:12" s="9" customFormat="1" ht="18.75" x14ac:dyDescent="0.3">
      <c r="A377" s="19">
        <v>46253</v>
      </c>
      <c r="B377" s="17"/>
      <c r="C377" s="17">
        <v>221.31</v>
      </c>
      <c r="D377" s="17">
        <f t="shared" si="11"/>
        <v>4358.0499999999975</v>
      </c>
      <c r="E377" s="18" t="s">
        <v>663</v>
      </c>
      <c r="F377" s="7"/>
      <c r="G377" s="19"/>
      <c r="H377" s="125"/>
      <c r="I377" s="125"/>
      <c r="J377" s="125">
        <f t="shared" si="12"/>
        <v>-160727</v>
      </c>
      <c r="K377" s="20"/>
      <c r="L377" s="7"/>
    </row>
    <row r="378" spans="1:12" s="9" customFormat="1" ht="18.75" x14ac:dyDescent="0.3">
      <c r="A378" s="19">
        <v>46253</v>
      </c>
      <c r="B378" s="17"/>
      <c r="C378" s="17">
        <v>1.56</v>
      </c>
      <c r="D378" s="17">
        <f t="shared" si="11"/>
        <v>4356.4899999999971</v>
      </c>
      <c r="E378" s="18" t="s">
        <v>225</v>
      </c>
      <c r="F378" s="7"/>
      <c r="G378" s="19"/>
      <c r="H378" s="125"/>
      <c r="I378" s="125"/>
      <c r="J378" s="125">
        <f t="shared" si="12"/>
        <v>-160727</v>
      </c>
      <c r="K378" s="20"/>
      <c r="L378" s="7"/>
    </row>
    <row r="379" spans="1:12" s="9" customFormat="1" ht="18.75" x14ac:dyDescent="0.3">
      <c r="A379" s="19">
        <v>46253</v>
      </c>
      <c r="B379" s="17">
        <v>233.6</v>
      </c>
      <c r="C379" s="17"/>
      <c r="D379" s="17">
        <f t="shared" si="11"/>
        <v>4590.0899999999974</v>
      </c>
      <c r="E379" s="18" t="s">
        <v>105</v>
      </c>
      <c r="F379" s="7"/>
      <c r="G379" s="19"/>
      <c r="H379" s="125"/>
      <c r="I379" s="125"/>
      <c r="J379" s="125">
        <f t="shared" si="12"/>
        <v>-160727</v>
      </c>
      <c r="K379" s="20"/>
      <c r="L379" s="7"/>
    </row>
    <row r="380" spans="1:12" s="9" customFormat="1" ht="18.75" x14ac:dyDescent="0.3">
      <c r="A380" s="19">
        <v>46253</v>
      </c>
      <c r="B380" s="17">
        <v>131.43</v>
      </c>
      <c r="C380" s="17"/>
      <c r="D380" s="17">
        <f t="shared" si="11"/>
        <v>4721.5199999999977</v>
      </c>
      <c r="E380" s="18" t="s">
        <v>105</v>
      </c>
      <c r="F380" s="7"/>
      <c r="G380" s="19"/>
      <c r="H380" s="125"/>
      <c r="I380" s="125"/>
      <c r="J380" s="125">
        <f t="shared" si="12"/>
        <v>-160727</v>
      </c>
      <c r="K380" s="20"/>
      <c r="L380" s="7"/>
    </row>
    <row r="381" spans="1:12" s="9" customFormat="1" ht="18.75" x14ac:dyDescent="0.3">
      <c r="A381" s="19">
        <v>46253</v>
      </c>
      <c r="B381" s="17">
        <v>1.45</v>
      </c>
      <c r="C381" s="17"/>
      <c r="D381" s="17">
        <f t="shared" si="11"/>
        <v>4722.9699999999975</v>
      </c>
      <c r="E381" s="18" t="s">
        <v>105</v>
      </c>
      <c r="F381" s="7"/>
      <c r="G381" s="19"/>
      <c r="H381" s="125"/>
      <c r="I381" s="125"/>
      <c r="J381" s="125">
        <f t="shared" si="12"/>
        <v>-160727</v>
      </c>
      <c r="K381" s="20"/>
      <c r="L381" s="7"/>
    </row>
    <row r="382" spans="1:12" s="9" customFormat="1" ht="18.75" x14ac:dyDescent="0.3">
      <c r="A382" s="19">
        <v>46253</v>
      </c>
      <c r="B382" s="17">
        <v>428.75</v>
      </c>
      <c r="C382" s="17"/>
      <c r="D382" s="17">
        <f t="shared" si="11"/>
        <v>5151.7199999999975</v>
      </c>
      <c r="E382" s="18" t="s">
        <v>105</v>
      </c>
      <c r="F382" s="7"/>
      <c r="G382" s="19"/>
      <c r="H382" s="125"/>
      <c r="I382" s="125"/>
      <c r="J382" s="125">
        <f t="shared" si="12"/>
        <v>-160727</v>
      </c>
      <c r="K382" s="20"/>
      <c r="L382" s="7"/>
    </row>
    <row r="383" spans="1:12" s="9" customFormat="1" ht="18.75" x14ac:dyDescent="0.3">
      <c r="A383" s="19">
        <v>46253</v>
      </c>
      <c r="B383" s="17">
        <v>251.75</v>
      </c>
      <c r="C383" s="17"/>
      <c r="D383" s="17">
        <f t="shared" si="11"/>
        <v>5403.4699999999975</v>
      </c>
      <c r="E383" s="18" t="s">
        <v>105</v>
      </c>
      <c r="F383" s="7"/>
      <c r="G383" s="19"/>
      <c r="H383" s="125"/>
      <c r="I383" s="125"/>
      <c r="J383" s="125">
        <f t="shared" si="12"/>
        <v>-160727</v>
      </c>
      <c r="K383" s="20"/>
      <c r="L383" s="7"/>
    </row>
    <row r="384" spans="1:12" s="9" customFormat="1" ht="18.75" x14ac:dyDescent="0.3">
      <c r="A384" s="19">
        <v>46253</v>
      </c>
      <c r="B384" s="17">
        <v>222.42</v>
      </c>
      <c r="C384" s="17"/>
      <c r="D384" s="17">
        <f t="shared" si="11"/>
        <v>5625.8899999999976</v>
      </c>
      <c r="E384" s="18" t="s">
        <v>105</v>
      </c>
      <c r="F384" s="7"/>
      <c r="G384" s="19"/>
      <c r="H384" s="125"/>
      <c r="I384" s="125"/>
      <c r="J384" s="125">
        <f t="shared" si="12"/>
        <v>-160727</v>
      </c>
      <c r="K384" s="20"/>
      <c r="L384" s="7"/>
    </row>
    <row r="385" spans="1:12" s="9" customFormat="1" ht="18.75" x14ac:dyDescent="0.3">
      <c r="A385" s="19">
        <v>46253</v>
      </c>
      <c r="B385" s="17"/>
      <c r="C385" s="17">
        <v>35.81</v>
      </c>
      <c r="D385" s="17">
        <f t="shared" si="11"/>
        <v>5590.0799999999972</v>
      </c>
      <c r="E385" s="18" t="s">
        <v>665</v>
      </c>
      <c r="F385" s="7"/>
      <c r="G385" s="19"/>
      <c r="H385" s="125"/>
      <c r="I385" s="125"/>
      <c r="J385" s="125">
        <f t="shared" si="12"/>
        <v>-160727</v>
      </c>
      <c r="K385" s="20"/>
      <c r="L385" s="7"/>
    </row>
    <row r="386" spans="1:12" s="9" customFormat="1" ht="18.75" x14ac:dyDescent="0.3">
      <c r="A386" s="19">
        <v>46253</v>
      </c>
      <c r="B386" s="17"/>
      <c r="C386" s="17">
        <v>1.56</v>
      </c>
      <c r="D386" s="17">
        <f t="shared" si="11"/>
        <v>5588.5199999999968</v>
      </c>
      <c r="E386" s="18" t="s">
        <v>666</v>
      </c>
      <c r="F386" s="7"/>
      <c r="G386" s="19"/>
      <c r="H386" s="125"/>
      <c r="I386" s="125"/>
      <c r="J386" s="125">
        <f t="shared" si="12"/>
        <v>-160727</v>
      </c>
      <c r="K386" s="20"/>
      <c r="L386" s="7"/>
    </row>
    <row r="387" spans="1:12" s="9" customFormat="1" ht="18.75" x14ac:dyDescent="0.3">
      <c r="A387" s="19">
        <v>46253</v>
      </c>
      <c r="B387" s="17"/>
      <c r="C387" s="17">
        <v>59.93</v>
      </c>
      <c r="D387" s="17">
        <f t="shared" si="11"/>
        <v>5528.5899999999965</v>
      </c>
      <c r="E387" s="18" t="s">
        <v>668</v>
      </c>
      <c r="F387" s="7"/>
      <c r="G387" s="19"/>
      <c r="H387" s="125"/>
      <c r="I387" s="125"/>
      <c r="J387" s="125">
        <f t="shared" si="12"/>
        <v>-160727</v>
      </c>
      <c r="K387" s="20"/>
      <c r="L387" s="7"/>
    </row>
    <row r="388" spans="1:12" s="9" customFormat="1" ht="18.75" x14ac:dyDescent="0.3">
      <c r="A388" s="19">
        <v>46254</v>
      </c>
      <c r="B388" s="17"/>
      <c r="C388" s="17">
        <v>56.05</v>
      </c>
      <c r="D388" s="17">
        <f t="shared" si="11"/>
        <v>5472.5399999999963</v>
      </c>
      <c r="E388" s="18" t="s">
        <v>671</v>
      </c>
      <c r="F388" s="7"/>
      <c r="G388" s="19"/>
      <c r="H388" s="125"/>
      <c r="I388" s="125"/>
      <c r="J388" s="125">
        <f t="shared" si="12"/>
        <v>-160727</v>
      </c>
      <c r="K388" s="20"/>
      <c r="L388" s="7"/>
    </row>
    <row r="389" spans="1:12" s="9" customFormat="1" ht="18.75" x14ac:dyDescent="0.3">
      <c r="A389" s="19">
        <v>46254</v>
      </c>
      <c r="B389" s="17"/>
      <c r="C389" s="17">
        <v>239.36</v>
      </c>
      <c r="D389" s="17">
        <f t="shared" si="11"/>
        <v>5233.1799999999967</v>
      </c>
      <c r="E389" s="18" t="s">
        <v>672</v>
      </c>
      <c r="F389" s="7"/>
      <c r="G389" s="19"/>
      <c r="H389" s="125"/>
      <c r="I389" s="125"/>
      <c r="J389" s="125">
        <f t="shared" si="12"/>
        <v>-160727</v>
      </c>
      <c r="K389" s="20"/>
      <c r="L389" s="7"/>
    </row>
    <row r="390" spans="1:12" s="9" customFormat="1" ht="18.75" x14ac:dyDescent="0.3">
      <c r="A390" s="19">
        <v>46254</v>
      </c>
      <c r="B390" s="17">
        <v>16.8</v>
      </c>
      <c r="C390" s="17"/>
      <c r="D390" s="17">
        <f t="shared" si="11"/>
        <v>5249.9799999999968</v>
      </c>
      <c r="E390" s="18" t="s">
        <v>664</v>
      </c>
      <c r="F390" s="7"/>
      <c r="G390" s="19"/>
      <c r="H390" s="125"/>
      <c r="I390" s="125"/>
      <c r="J390" s="125">
        <f t="shared" si="12"/>
        <v>-160727</v>
      </c>
      <c r="K390" s="20"/>
      <c r="L390" s="7"/>
    </row>
    <row r="391" spans="1:12" s="9" customFormat="1" ht="18.75" x14ac:dyDescent="0.3">
      <c r="A391" s="19">
        <v>46254</v>
      </c>
      <c r="B391" s="17">
        <v>279.12</v>
      </c>
      <c r="C391" s="17"/>
      <c r="D391" s="17">
        <f t="shared" si="11"/>
        <v>5529.0999999999967</v>
      </c>
      <c r="E391" s="18" t="s">
        <v>105</v>
      </c>
      <c r="F391" s="7"/>
      <c r="G391" s="19"/>
      <c r="H391" s="125"/>
      <c r="I391" s="125"/>
      <c r="J391" s="125">
        <f t="shared" si="12"/>
        <v>-160727</v>
      </c>
      <c r="K391" s="20"/>
      <c r="L391" s="7"/>
    </row>
    <row r="392" spans="1:12" s="9" customFormat="1" ht="18.75" x14ac:dyDescent="0.3">
      <c r="A392" s="19">
        <v>46254</v>
      </c>
      <c r="B392" s="17">
        <v>242.08</v>
      </c>
      <c r="C392" s="17"/>
      <c r="D392" s="17">
        <f t="shared" ref="D392:D455" si="13">D391+B392-C392</f>
        <v>5771.1799999999967</v>
      </c>
      <c r="E392" s="18" t="s">
        <v>105</v>
      </c>
      <c r="F392" s="7"/>
      <c r="G392" s="19"/>
      <c r="H392" s="125"/>
      <c r="I392" s="125"/>
      <c r="J392" s="125">
        <f t="shared" ref="J392:J455" si="14">J391+H392-I392</f>
        <v>-160727</v>
      </c>
      <c r="K392" s="20"/>
      <c r="L392" s="7"/>
    </row>
    <row r="393" spans="1:12" s="9" customFormat="1" ht="18.75" x14ac:dyDescent="0.3">
      <c r="A393" s="19">
        <v>46254</v>
      </c>
      <c r="B393" s="17">
        <v>180.35</v>
      </c>
      <c r="C393" s="17"/>
      <c r="D393" s="17">
        <f t="shared" si="13"/>
        <v>5951.529999999997</v>
      </c>
      <c r="E393" s="18" t="s">
        <v>105</v>
      </c>
      <c r="F393" s="7"/>
      <c r="G393" s="19"/>
      <c r="H393" s="125"/>
      <c r="I393" s="125"/>
      <c r="J393" s="125">
        <f t="shared" si="14"/>
        <v>-160727</v>
      </c>
      <c r="K393" s="20"/>
      <c r="L393" s="7"/>
    </row>
    <row r="394" spans="1:12" s="9" customFormat="1" ht="18.75" x14ac:dyDescent="0.3">
      <c r="A394" s="19">
        <v>46254</v>
      </c>
      <c r="B394" s="17">
        <v>132.97999999999999</v>
      </c>
      <c r="C394" s="17"/>
      <c r="D394" s="17">
        <f t="shared" si="13"/>
        <v>6084.5099999999966</v>
      </c>
      <c r="E394" s="18" t="s">
        <v>105</v>
      </c>
      <c r="F394" s="7"/>
      <c r="G394" s="19"/>
      <c r="H394" s="125"/>
      <c r="I394" s="125"/>
      <c r="J394" s="125">
        <f t="shared" si="14"/>
        <v>-160727</v>
      </c>
      <c r="K394" s="20"/>
      <c r="L394" s="7"/>
    </row>
    <row r="395" spans="1:12" s="9" customFormat="1" ht="18.75" x14ac:dyDescent="0.3">
      <c r="A395" s="19">
        <v>46254</v>
      </c>
      <c r="B395" s="17">
        <v>5.01</v>
      </c>
      <c r="C395" s="17"/>
      <c r="D395" s="17">
        <f t="shared" si="13"/>
        <v>6089.5199999999968</v>
      </c>
      <c r="E395" s="18" t="s">
        <v>105</v>
      </c>
      <c r="F395" s="7"/>
      <c r="G395" s="19"/>
      <c r="H395" s="125"/>
      <c r="I395" s="125"/>
      <c r="J395" s="125">
        <f t="shared" si="14"/>
        <v>-160727</v>
      </c>
      <c r="K395" s="20"/>
      <c r="L395" s="7"/>
    </row>
    <row r="396" spans="1:12" s="9" customFormat="1" ht="18.75" x14ac:dyDescent="0.3">
      <c r="A396" s="19">
        <v>46254</v>
      </c>
      <c r="B396" s="17">
        <v>248.6</v>
      </c>
      <c r="C396" s="17"/>
      <c r="D396" s="17">
        <f t="shared" si="13"/>
        <v>6338.1199999999972</v>
      </c>
      <c r="E396" s="18" t="s">
        <v>105</v>
      </c>
      <c r="F396" s="7"/>
      <c r="G396" s="19"/>
      <c r="H396" s="125"/>
      <c r="I396" s="125"/>
      <c r="J396" s="125">
        <f t="shared" si="14"/>
        <v>-160727</v>
      </c>
      <c r="K396" s="20"/>
      <c r="L396" s="7"/>
    </row>
    <row r="397" spans="1:12" s="9" customFormat="1" ht="18.75" x14ac:dyDescent="0.3">
      <c r="A397" s="19">
        <v>46254</v>
      </c>
      <c r="B397" s="17"/>
      <c r="C397" s="17">
        <v>19.32</v>
      </c>
      <c r="D397" s="17">
        <f t="shared" si="13"/>
        <v>6318.7999999999975</v>
      </c>
      <c r="E397" s="18" t="s">
        <v>225</v>
      </c>
      <c r="F397" s="7"/>
      <c r="G397" s="19"/>
      <c r="H397" s="125"/>
      <c r="I397" s="125"/>
      <c r="J397" s="125">
        <f t="shared" si="14"/>
        <v>-160727</v>
      </c>
      <c r="K397" s="20"/>
      <c r="L397" s="7"/>
    </row>
    <row r="398" spans="1:12" s="9" customFormat="1" ht="18.75" x14ac:dyDescent="0.3">
      <c r="A398" s="19">
        <v>46254</v>
      </c>
      <c r="B398" s="17"/>
      <c r="C398" s="17">
        <v>199.53</v>
      </c>
      <c r="D398" s="17">
        <f t="shared" si="13"/>
        <v>6119.2699999999977</v>
      </c>
      <c r="E398" s="18" t="s">
        <v>225</v>
      </c>
      <c r="F398" s="7"/>
      <c r="G398" s="19"/>
      <c r="H398" s="125"/>
      <c r="I398" s="125"/>
      <c r="J398" s="125">
        <f t="shared" si="14"/>
        <v>-160727</v>
      </c>
      <c r="K398" s="20"/>
      <c r="L398" s="7"/>
    </row>
    <row r="399" spans="1:12" s="9" customFormat="1" ht="18.75" x14ac:dyDescent="0.3">
      <c r="A399" s="19">
        <v>46254</v>
      </c>
      <c r="B399" s="17"/>
      <c r="C399" s="17">
        <v>138.09</v>
      </c>
      <c r="D399" s="17">
        <f t="shared" si="13"/>
        <v>5981.1799999999976</v>
      </c>
      <c r="E399" s="18" t="s">
        <v>225</v>
      </c>
      <c r="F399" s="7"/>
      <c r="G399" s="19"/>
      <c r="H399" s="125"/>
      <c r="I399" s="125"/>
      <c r="J399" s="125">
        <f t="shared" si="14"/>
        <v>-160727</v>
      </c>
      <c r="K399" s="20"/>
      <c r="L399" s="7"/>
    </row>
    <row r="400" spans="1:12" s="9" customFormat="1" ht="18.75" x14ac:dyDescent="0.3">
      <c r="A400" s="19">
        <v>46255</v>
      </c>
      <c r="B400" s="17"/>
      <c r="C400" s="17">
        <f>1.49+73.15</f>
        <v>74.64</v>
      </c>
      <c r="D400" s="17">
        <f t="shared" si="13"/>
        <v>5906.5399999999972</v>
      </c>
      <c r="E400" s="18" t="s">
        <v>676</v>
      </c>
      <c r="F400" s="7"/>
      <c r="G400" s="19"/>
      <c r="H400" s="125"/>
      <c r="I400" s="125"/>
      <c r="J400" s="125">
        <f t="shared" si="14"/>
        <v>-160727</v>
      </c>
      <c r="K400" s="20"/>
      <c r="L400" s="7"/>
    </row>
    <row r="401" spans="1:12" s="9" customFormat="1" ht="18.75" x14ac:dyDescent="0.3">
      <c r="A401" s="19">
        <v>46255</v>
      </c>
      <c r="B401" s="17"/>
      <c r="C401" s="17">
        <f>589.01+8.05</f>
        <v>597.05999999999995</v>
      </c>
      <c r="D401" s="17">
        <f t="shared" si="13"/>
        <v>5309.4799999999977</v>
      </c>
      <c r="E401" s="18" t="s">
        <v>678</v>
      </c>
      <c r="F401" s="7"/>
      <c r="G401" s="19"/>
      <c r="H401" s="125"/>
      <c r="I401" s="125"/>
      <c r="J401" s="125">
        <f t="shared" si="14"/>
        <v>-160727</v>
      </c>
      <c r="K401" s="20"/>
      <c r="L401" s="7"/>
    </row>
    <row r="402" spans="1:12" s="9" customFormat="1" ht="18.75" x14ac:dyDescent="0.3">
      <c r="A402" s="19">
        <v>46255</v>
      </c>
      <c r="B402" s="17"/>
      <c r="C402" s="17">
        <v>157.37</v>
      </c>
      <c r="D402" s="17">
        <f t="shared" si="13"/>
        <v>5152.1099999999979</v>
      </c>
      <c r="E402" s="18" t="s">
        <v>679</v>
      </c>
      <c r="F402" s="7"/>
      <c r="G402" s="19"/>
      <c r="H402" s="125"/>
      <c r="I402" s="125"/>
      <c r="J402" s="125">
        <f t="shared" si="14"/>
        <v>-160727</v>
      </c>
      <c r="K402" s="20"/>
      <c r="L402" s="7"/>
    </row>
    <row r="403" spans="1:12" s="9" customFormat="1" ht="18.75" x14ac:dyDescent="0.3">
      <c r="A403" s="19">
        <v>46255</v>
      </c>
      <c r="B403" s="17">
        <v>20.27</v>
      </c>
      <c r="C403" s="17"/>
      <c r="D403" s="17">
        <f t="shared" si="13"/>
        <v>5172.3799999999983</v>
      </c>
      <c r="E403" s="18" t="s">
        <v>680</v>
      </c>
      <c r="F403" s="7"/>
      <c r="G403" s="19"/>
      <c r="H403" s="125"/>
      <c r="I403" s="125"/>
      <c r="J403" s="125">
        <f t="shared" si="14"/>
        <v>-160727</v>
      </c>
      <c r="K403" s="20"/>
      <c r="L403" s="7"/>
    </row>
    <row r="404" spans="1:12" s="9" customFormat="1" ht="18.75" x14ac:dyDescent="0.3">
      <c r="A404" s="19">
        <v>46255</v>
      </c>
      <c r="B404" s="17">
        <v>112.75</v>
      </c>
      <c r="C404" s="17"/>
      <c r="D404" s="17">
        <f t="shared" si="13"/>
        <v>5285.1299999999983</v>
      </c>
      <c r="E404" s="18" t="s">
        <v>681</v>
      </c>
      <c r="F404" s="7"/>
      <c r="G404" s="19"/>
      <c r="H404" s="125"/>
      <c r="I404" s="125"/>
      <c r="J404" s="125">
        <f t="shared" si="14"/>
        <v>-160727</v>
      </c>
      <c r="K404" s="20"/>
      <c r="L404" s="7"/>
    </row>
    <row r="405" spans="1:12" s="9" customFormat="1" ht="18.75" x14ac:dyDescent="0.3">
      <c r="A405" s="19">
        <v>46255</v>
      </c>
      <c r="B405" s="17"/>
      <c r="C405" s="17">
        <v>112.7</v>
      </c>
      <c r="D405" s="17">
        <f t="shared" si="13"/>
        <v>5172.4299999999985</v>
      </c>
      <c r="E405" s="18" t="s">
        <v>279</v>
      </c>
      <c r="F405" s="7"/>
      <c r="G405" s="19"/>
      <c r="H405" s="125"/>
      <c r="I405" s="125"/>
      <c r="J405" s="125">
        <f t="shared" si="14"/>
        <v>-160727</v>
      </c>
      <c r="K405" s="20"/>
      <c r="L405" s="7"/>
    </row>
    <row r="406" spans="1:12" s="9" customFormat="1" ht="18.75" x14ac:dyDescent="0.3">
      <c r="A406" s="19">
        <v>46255</v>
      </c>
      <c r="B406" s="17"/>
      <c r="C406" s="17">
        <v>20.37</v>
      </c>
      <c r="D406" s="17">
        <f t="shared" si="13"/>
        <v>5152.0599999999986</v>
      </c>
      <c r="E406" s="18" t="s">
        <v>225</v>
      </c>
      <c r="F406" s="7"/>
      <c r="G406" s="19"/>
      <c r="H406" s="125"/>
      <c r="I406" s="125"/>
      <c r="J406" s="125">
        <f t="shared" si="14"/>
        <v>-160727</v>
      </c>
      <c r="K406" s="20"/>
      <c r="L406" s="7"/>
    </row>
    <row r="407" spans="1:12" s="9" customFormat="1" ht="18.75" x14ac:dyDescent="0.3">
      <c r="A407" s="19">
        <v>46255</v>
      </c>
      <c r="B407" s="17"/>
      <c r="C407" s="17">
        <v>3.87</v>
      </c>
      <c r="D407" s="17">
        <f t="shared" si="13"/>
        <v>5148.1899999999987</v>
      </c>
      <c r="E407" s="18" t="s">
        <v>225</v>
      </c>
      <c r="F407" s="7"/>
      <c r="G407" s="19"/>
      <c r="H407" s="125"/>
      <c r="I407" s="125"/>
      <c r="J407" s="125">
        <f t="shared" si="14"/>
        <v>-160727</v>
      </c>
      <c r="K407" s="20"/>
      <c r="L407" s="7"/>
    </row>
    <row r="408" spans="1:12" s="9" customFormat="1" ht="18.75" x14ac:dyDescent="0.3">
      <c r="A408" s="19">
        <v>46255</v>
      </c>
      <c r="B408" s="17"/>
      <c r="C408" s="17">
        <v>19.940000000000001</v>
      </c>
      <c r="D408" s="17">
        <f t="shared" si="13"/>
        <v>5128.2499999999991</v>
      </c>
      <c r="E408" s="18" t="s">
        <v>225</v>
      </c>
      <c r="F408" s="7"/>
      <c r="G408" s="19"/>
      <c r="H408" s="125"/>
      <c r="I408" s="125"/>
      <c r="J408" s="125">
        <f t="shared" si="14"/>
        <v>-160727</v>
      </c>
      <c r="K408" s="20"/>
      <c r="L408" s="7"/>
    </row>
    <row r="409" spans="1:12" s="9" customFormat="1" ht="18.75" x14ac:dyDescent="0.3">
      <c r="A409" s="19">
        <v>46255</v>
      </c>
      <c r="B409" s="17"/>
      <c r="C409" s="17">
        <v>5.57</v>
      </c>
      <c r="D409" s="17">
        <f t="shared" si="13"/>
        <v>5122.6799999999994</v>
      </c>
      <c r="E409" s="18" t="s">
        <v>225</v>
      </c>
      <c r="F409" s="7"/>
      <c r="G409" s="19"/>
      <c r="H409" s="125"/>
      <c r="I409" s="125"/>
      <c r="J409" s="125">
        <f t="shared" si="14"/>
        <v>-160727</v>
      </c>
      <c r="K409" s="20"/>
      <c r="L409" s="7"/>
    </row>
    <row r="410" spans="1:12" s="9" customFormat="1" ht="18.75" x14ac:dyDescent="0.3">
      <c r="A410" s="19">
        <v>46255</v>
      </c>
      <c r="B410" s="17">
        <v>121.7</v>
      </c>
      <c r="C410" s="17"/>
      <c r="D410" s="17">
        <f t="shared" si="13"/>
        <v>5244.3799999999992</v>
      </c>
      <c r="E410" s="18" t="s">
        <v>105</v>
      </c>
      <c r="F410" s="7"/>
      <c r="G410" s="19"/>
      <c r="H410" s="125"/>
      <c r="I410" s="125"/>
      <c r="J410" s="125">
        <f t="shared" si="14"/>
        <v>-160727</v>
      </c>
      <c r="K410" s="20"/>
      <c r="L410" s="7"/>
    </row>
    <row r="411" spans="1:12" s="9" customFormat="1" ht="18.75" x14ac:dyDescent="0.3">
      <c r="A411" s="19">
        <v>46255</v>
      </c>
      <c r="B411" s="17">
        <v>347.83</v>
      </c>
      <c r="C411" s="17"/>
      <c r="D411" s="17">
        <f t="shared" si="13"/>
        <v>5592.2099999999991</v>
      </c>
      <c r="E411" s="18" t="s">
        <v>105</v>
      </c>
      <c r="F411" s="7"/>
      <c r="G411" s="19"/>
      <c r="H411" s="125"/>
      <c r="I411" s="125"/>
      <c r="J411" s="125">
        <f t="shared" si="14"/>
        <v>-160727</v>
      </c>
      <c r="K411" s="20"/>
      <c r="L411" s="7"/>
    </row>
    <row r="412" spans="1:12" s="9" customFormat="1" ht="18.75" x14ac:dyDescent="0.3">
      <c r="A412" s="19">
        <v>46255</v>
      </c>
      <c r="B412" s="17">
        <v>101.81</v>
      </c>
      <c r="C412" s="17"/>
      <c r="D412" s="17">
        <f t="shared" si="13"/>
        <v>5694.0199999999995</v>
      </c>
      <c r="E412" s="18" t="s">
        <v>105</v>
      </c>
      <c r="F412" s="7"/>
      <c r="G412" s="19"/>
      <c r="H412" s="125"/>
      <c r="I412" s="125"/>
      <c r="J412" s="125">
        <f t="shared" si="14"/>
        <v>-160727</v>
      </c>
      <c r="K412" s="20"/>
      <c r="L412" s="7"/>
    </row>
    <row r="413" spans="1:12" s="9" customFormat="1" ht="18.75" x14ac:dyDescent="0.3">
      <c r="A413" s="19">
        <v>46255</v>
      </c>
      <c r="B413" s="17">
        <v>103.51</v>
      </c>
      <c r="C413" s="17"/>
      <c r="D413" s="17">
        <f t="shared" si="13"/>
        <v>5797.53</v>
      </c>
      <c r="E413" s="18" t="s">
        <v>105</v>
      </c>
      <c r="F413" s="7"/>
      <c r="G413" s="19"/>
      <c r="H413" s="125"/>
      <c r="I413" s="125"/>
      <c r="J413" s="125">
        <f t="shared" si="14"/>
        <v>-160727</v>
      </c>
      <c r="K413" s="20"/>
      <c r="L413" s="7"/>
    </row>
    <row r="414" spans="1:12" s="9" customFormat="1" ht="18.75" x14ac:dyDescent="0.3">
      <c r="A414" s="19">
        <v>46255</v>
      </c>
      <c r="B414" s="17">
        <v>41.85</v>
      </c>
      <c r="C414" s="17"/>
      <c r="D414" s="17">
        <f t="shared" si="13"/>
        <v>5839.38</v>
      </c>
      <c r="E414" s="18" t="s">
        <v>105</v>
      </c>
      <c r="F414" s="7"/>
      <c r="G414" s="19"/>
      <c r="H414" s="125"/>
      <c r="I414" s="125"/>
      <c r="J414" s="125">
        <f t="shared" si="14"/>
        <v>-160727</v>
      </c>
      <c r="K414" s="18"/>
      <c r="L414" s="7"/>
    </row>
    <row r="415" spans="1:12" s="9" customFormat="1" ht="18.75" x14ac:dyDescent="0.3">
      <c r="A415" s="19">
        <v>46255</v>
      </c>
      <c r="B415" s="17">
        <v>199.53</v>
      </c>
      <c r="C415" s="17"/>
      <c r="D415" s="17">
        <f t="shared" si="13"/>
        <v>6038.91</v>
      </c>
      <c r="E415" s="18" t="s">
        <v>105</v>
      </c>
      <c r="F415" s="7"/>
      <c r="G415" s="19"/>
      <c r="H415" s="125"/>
      <c r="I415" s="125"/>
      <c r="J415" s="125">
        <f t="shared" si="14"/>
        <v>-160727</v>
      </c>
      <c r="K415" s="20"/>
      <c r="L415" s="7"/>
    </row>
    <row r="416" spans="1:12" s="9" customFormat="1" ht="18.75" x14ac:dyDescent="0.3">
      <c r="A416" s="19">
        <v>46258</v>
      </c>
      <c r="B416" s="17"/>
      <c r="C416" s="17">
        <v>2.42</v>
      </c>
      <c r="D416" s="17">
        <f t="shared" si="13"/>
        <v>6036.49</v>
      </c>
      <c r="E416" s="18" t="s">
        <v>298</v>
      </c>
      <c r="F416" s="7"/>
      <c r="G416" s="19"/>
      <c r="H416" s="125"/>
      <c r="I416" s="125"/>
      <c r="J416" s="125">
        <f t="shared" si="14"/>
        <v>-160727</v>
      </c>
      <c r="K416" s="20"/>
      <c r="L416" s="7"/>
    </row>
    <row r="417" spans="1:12" s="9" customFormat="1" ht="18.75" x14ac:dyDescent="0.3">
      <c r="A417" s="19">
        <v>46258</v>
      </c>
      <c r="B417" s="17"/>
      <c r="C417" s="17">
        <f>486.21+4.51</f>
        <v>490.71999999999997</v>
      </c>
      <c r="D417" s="17">
        <f t="shared" si="13"/>
        <v>5545.7699999999995</v>
      </c>
      <c r="E417" s="18" t="s">
        <v>689</v>
      </c>
      <c r="F417" s="7"/>
      <c r="G417" s="19"/>
      <c r="H417" s="125"/>
      <c r="I417" s="125"/>
      <c r="J417" s="125">
        <f t="shared" si="14"/>
        <v>-160727</v>
      </c>
      <c r="K417" s="20"/>
      <c r="L417" s="7"/>
    </row>
    <row r="418" spans="1:12" s="9" customFormat="1" ht="18.75" x14ac:dyDescent="0.3">
      <c r="A418" s="19">
        <v>46258</v>
      </c>
      <c r="B418" s="17"/>
      <c r="C418" s="17">
        <v>18.72</v>
      </c>
      <c r="D418" s="17">
        <f t="shared" si="13"/>
        <v>5527.0499999999993</v>
      </c>
      <c r="E418" s="18" t="s">
        <v>690</v>
      </c>
      <c r="F418" s="7"/>
      <c r="G418" s="19"/>
      <c r="H418" s="125"/>
      <c r="I418" s="125"/>
      <c r="J418" s="125">
        <f t="shared" si="14"/>
        <v>-160727</v>
      </c>
      <c r="K418" s="20"/>
      <c r="L418" s="7"/>
    </row>
    <row r="419" spans="1:12" s="9" customFormat="1" ht="18.75" x14ac:dyDescent="0.3">
      <c r="A419" s="19">
        <v>46258</v>
      </c>
      <c r="B419" s="17"/>
      <c r="C419" s="17">
        <v>128.86000000000001</v>
      </c>
      <c r="D419" s="17">
        <f t="shared" si="13"/>
        <v>5398.19</v>
      </c>
      <c r="E419" s="18" t="s">
        <v>691</v>
      </c>
      <c r="F419" s="7"/>
      <c r="G419" s="19"/>
      <c r="H419" s="125"/>
      <c r="I419" s="125"/>
      <c r="J419" s="125">
        <f t="shared" si="14"/>
        <v>-160727</v>
      </c>
      <c r="K419" s="20"/>
      <c r="L419" s="7"/>
    </row>
    <row r="420" spans="1:12" s="9" customFormat="1" ht="18.75" x14ac:dyDescent="0.3">
      <c r="A420" s="19">
        <v>46258</v>
      </c>
      <c r="B420" s="17">
        <v>831.36</v>
      </c>
      <c r="C420" s="17"/>
      <c r="D420" s="17">
        <f t="shared" si="13"/>
        <v>6229.5499999999993</v>
      </c>
      <c r="E420" s="18" t="s">
        <v>692</v>
      </c>
      <c r="F420" s="7"/>
      <c r="G420" s="19"/>
      <c r="H420" s="125"/>
      <c r="I420" s="125"/>
      <c r="J420" s="125">
        <f t="shared" si="14"/>
        <v>-160727</v>
      </c>
      <c r="K420" s="18"/>
      <c r="L420" s="7"/>
    </row>
    <row r="421" spans="1:12" s="9" customFormat="1" ht="18.75" x14ac:dyDescent="0.3">
      <c r="A421" s="19">
        <v>46258</v>
      </c>
      <c r="B421" s="17">
        <v>6.9</v>
      </c>
      <c r="C421" s="17"/>
      <c r="D421" s="17">
        <f t="shared" si="13"/>
        <v>6236.4499999999989</v>
      </c>
      <c r="E421" s="18" t="s">
        <v>105</v>
      </c>
      <c r="F421" s="7"/>
      <c r="G421" s="19"/>
      <c r="H421" s="125"/>
      <c r="I421" s="125"/>
      <c r="J421" s="125">
        <f t="shared" si="14"/>
        <v>-160727</v>
      </c>
      <c r="K421" s="18"/>
      <c r="L421" s="7"/>
    </row>
    <row r="422" spans="1:12" s="9" customFormat="1" ht="18.75" x14ac:dyDescent="0.3">
      <c r="A422" s="19">
        <v>46258</v>
      </c>
      <c r="B422" s="17">
        <v>11.93</v>
      </c>
      <c r="C422" s="17"/>
      <c r="D422" s="17">
        <f t="shared" si="13"/>
        <v>6248.3799999999992</v>
      </c>
      <c r="E422" s="18" t="s">
        <v>105</v>
      </c>
      <c r="F422" s="7"/>
      <c r="G422" s="19"/>
      <c r="H422" s="125"/>
      <c r="I422" s="125"/>
      <c r="J422" s="125">
        <f t="shared" si="14"/>
        <v>-160727</v>
      </c>
      <c r="K422" s="20"/>
      <c r="L422" s="7"/>
    </row>
    <row r="423" spans="1:12" s="9" customFormat="1" ht="18.75" x14ac:dyDescent="0.3">
      <c r="A423" s="19">
        <v>46258</v>
      </c>
      <c r="B423" s="17">
        <v>265.27999999999997</v>
      </c>
      <c r="C423" s="17"/>
      <c r="D423" s="17">
        <f t="shared" si="13"/>
        <v>6513.6599999999989</v>
      </c>
      <c r="E423" s="18" t="s">
        <v>105</v>
      </c>
      <c r="F423" s="7"/>
      <c r="G423" s="19"/>
      <c r="H423" s="125"/>
      <c r="I423" s="125"/>
      <c r="J423" s="125">
        <f t="shared" si="14"/>
        <v>-160727</v>
      </c>
      <c r="K423" s="20"/>
      <c r="L423" s="7"/>
    </row>
    <row r="424" spans="1:12" s="9" customFormat="1" ht="18.75" x14ac:dyDescent="0.3">
      <c r="A424" s="19">
        <v>46258</v>
      </c>
      <c r="B424" s="17"/>
      <c r="C424" s="17">
        <v>289.47000000000003</v>
      </c>
      <c r="D424" s="17">
        <f t="shared" si="13"/>
        <v>6224.1899999999987</v>
      </c>
      <c r="E424" s="18" t="s">
        <v>303</v>
      </c>
      <c r="F424" s="7"/>
      <c r="G424" s="19"/>
      <c r="H424" s="125"/>
      <c r="I424" s="125"/>
      <c r="J424" s="125">
        <f t="shared" si="14"/>
        <v>-160727</v>
      </c>
      <c r="K424" s="20"/>
      <c r="L424" s="7"/>
    </row>
    <row r="425" spans="1:12" s="9" customFormat="1" ht="18.75" x14ac:dyDescent="0.3">
      <c r="A425" s="19">
        <v>46259</v>
      </c>
      <c r="B425" s="17"/>
      <c r="C425" s="17">
        <v>434.4</v>
      </c>
      <c r="D425" s="17">
        <f t="shared" si="13"/>
        <v>5789.7899999999991</v>
      </c>
      <c r="E425" s="18" t="s">
        <v>697</v>
      </c>
      <c r="F425" s="7"/>
      <c r="G425" s="19"/>
      <c r="H425" s="125"/>
      <c r="I425" s="125"/>
      <c r="J425" s="125">
        <f t="shared" si="14"/>
        <v>-160727</v>
      </c>
      <c r="K425" s="20"/>
      <c r="L425" s="7"/>
    </row>
    <row r="426" spans="1:12" s="9" customFormat="1" ht="18.75" x14ac:dyDescent="0.3">
      <c r="A426" s="19">
        <v>46259</v>
      </c>
      <c r="B426" s="17"/>
      <c r="C426" s="17">
        <v>31.47</v>
      </c>
      <c r="D426" s="17">
        <f t="shared" si="13"/>
        <v>5758.3199999999988</v>
      </c>
      <c r="E426" s="18" t="s">
        <v>698</v>
      </c>
      <c r="F426" s="7"/>
      <c r="G426" s="19"/>
      <c r="H426" s="125"/>
      <c r="I426" s="125"/>
      <c r="J426" s="125">
        <f t="shared" si="14"/>
        <v>-160727</v>
      </c>
      <c r="K426" s="20"/>
      <c r="L426" s="7"/>
    </row>
    <row r="427" spans="1:12" s="9" customFormat="1" ht="18.75" x14ac:dyDescent="0.3">
      <c r="A427" s="19">
        <v>46259</v>
      </c>
      <c r="B427" s="17"/>
      <c r="C427" s="17">
        <v>129.62</v>
      </c>
      <c r="D427" s="17">
        <f t="shared" si="13"/>
        <v>5628.6999999999989</v>
      </c>
      <c r="E427" s="18" t="s">
        <v>699</v>
      </c>
      <c r="F427" s="7"/>
      <c r="G427" s="19"/>
      <c r="H427" s="125"/>
      <c r="I427" s="125"/>
      <c r="J427" s="125">
        <f t="shared" si="14"/>
        <v>-160727</v>
      </c>
      <c r="K427" s="20"/>
      <c r="L427" s="7"/>
    </row>
    <row r="428" spans="1:12" s="9" customFormat="1" ht="18.75" x14ac:dyDescent="0.3">
      <c r="A428" s="19">
        <v>46259</v>
      </c>
      <c r="B428" s="17"/>
      <c r="C428" s="17">
        <v>233.11</v>
      </c>
      <c r="D428" s="17">
        <f t="shared" si="13"/>
        <v>5395.5899999999992</v>
      </c>
      <c r="E428" s="18" t="s">
        <v>700</v>
      </c>
      <c r="F428" s="7"/>
      <c r="G428" s="19"/>
      <c r="H428" s="125"/>
      <c r="I428" s="125"/>
      <c r="J428" s="125">
        <f t="shared" si="14"/>
        <v>-160727</v>
      </c>
      <c r="K428" s="20"/>
      <c r="L428" s="7"/>
    </row>
    <row r="429" spans="1:12" s="9" customFormat="1" ht="18.75" x14ac:dyDescent="0.3">
      <c r="A429" s="19">
        <v>46259</v>
      </c>
      <c r="B429" s="17">
        <v>99.02</v>
      </c>
      <c r="C429" s="17"/>
      <c r="D429" s="17">
        <f t="shared" si="13"/>
        <v>5494.61</v>
      </c>
      <c r="E429" s="18" t="s">
        <v>704</v>
      </c>
      <c r="F429" s="7"/>
      <c r="G429" s="19"/>
      <c r="H429" s="125"/>
      <c r="I429" s="125"/>
      <c r="J429" s="125">
        <f t="shared" si="14"/>
        <v>-160727</v>
      </c>
      <c r="K429" s="20"/>
      <c r="L429" s="7"/>
    </row>
    <row r="430" spans="1:12" s="9" customFormat="1" ht="18.75" x14ac:dyDescent="0.3">
      <c r="A430" s="19">
        <v>46259</v>
      </c>
      <c r="B430" s="17"/>
      <c r="C430" s="17">
        <v>69.33</v>
      </c>
      <c r="D430" s="17">
        <f t="shared" si="13"/>
        <v>5425.28</v>
      </c>
      <c r="E430" s="18" t="s">
        <v>707</v>
      </c>
      <c r="F430" s="7"/>
      <c r="G430" s="19"/>
      <c r="H430" s="125"/>
      <c r="I430" s="125"/>
      <c r="J430" s="125">
        <f t="shared" si="14"/>
        <v>-160727</v>
      </c>
      <c r="K430" s="20"/>
      <c r="L430" s="7"/>
    </row>
    <row r="431" spans="1:12" s="9" customFormat="1" ht="18.75" x14ac:dyDescent="0.3">
      <c r="A431" s="19">
        <v>46259</v>
      </c>
      <c r="B431" s="17"/>
      <c r="C431" s="17">
        <v>35.93</v>
      </c>
      <c r="D431" s="17">
        <f t="shared" si="13"/>
        <v>5389.3499999999995</v>
      </c>
      <c r="E431" s="18" t="s">
        <v>225</v>
      </c>
      <c r="F431" s="7"/>
      <c r="G431" s="19"/>
      <c r="H431" s="125"/>
      <c r="I431" s="125"/>
      <c r="J431" s="125">
        <f t="shared" si="14"/>
        <v>-160727</v>
      </c>
      <c r="K431" s="20"/>
      <c r="L431" s="7"/>
    </row>
    <row r="432" spans="1:12" s="9" customFormat="1" ht="18.75" x14ac:dyDescent="0.3">
      <c r="A432" s="19">
        <v>46259</v>
      </c>
      <c r="B432" s="17"/>
      <c r="C432" s="17">
        <v>99.02</v>
      </c>
      <c r="D432" s="17">
        <f t="shared" si="13"/>
        <v>5290.329999999999</v>
      </c>
      <c r="E432" s="18" t="s">
        <v>303</v>
      </c>
      <c r="F432" s="7"/>
      <c r="G432" s="19"/>
      <c r="H432" s="125"/>
      <c r="I432" s="125"/>
      <c r="J432" s="125">
        <f t="shared" si="14"/>
        <v>-160727</v>
      </c>
      <c r="K432" s="20"/>
      <c r="L432" s="7"/>
    </row>
    <row r="433" spans="1:12" s="9" customFormat="1" ht="18.75" x14ac:dyDescent="0.3">
      <c r="A433" s="19">
        <v>46259</v>
      </c>
      <c r="B433" s="17">
        <v>35.909999999999997</v>
      </c>
      <c r="C433" s="17"/>
      <c r="D433" s="17">
        <f t="shared" si="13"/>
        <v>5326.2399999999989</v>
      </c>
      <c r="E433" s="18" t="s">
        <v>105</v>
      </c>
      <c r="F433" s="7"/>
      <c r="G433" s="19"/>
      <c r="H433" s="125"/>
      <c r="I433" s="125"/>
      <c r="J433" s="125">
        <f t="shared" si="14"/>
        <v>-160727</v>
      </c>
      <c r="K433" s="20"/>
      <c r="L433" s="7"/>
    </row>
    <row r="434" spans="1:12" s="9" customFormat="1" ht="18.75" x14ac:dyDescent="0.3">
      <c r="A434" s="19">
        <v>46259</v>
      </c>
      <c r="B434" s="17">
        <v>106.21</v>
      </c>
      <c r="C434" s="17"/>
      <c r="D434" s="17">
        <f t="shared" si="13"/>
        <v>5432.4499999999989</v>
      </c>
      <c r="E434" s="18" t="s">
        <v>105</v>
      </c>
      <c r="F434" s="7"/>
      <c r="G434" s="19"/>
      <c r="H434" s="125"/>
      <c r="I434" s="125"/>
      <c r="J434" s="125">
        <f t="shared" si="14"/>
        <v>-160727</v>
      </c>
      <c r="K434" s="20"/>
      <c r="L434" s="7"/>
    </row>
    <row r="435" spans="1:12" s="9" customFormat="1" ht="18.75" x14ac:dyDescent="0.3">
      <c r="A435" s="19">
        <v>46259</v>
      </c>
      <c r="B435" s="17">
        <v>86.57</v>
      </c>
      <c r="C435" s="17"/>
      <c r="D435" s="17">
        <f t="shared" si="13"/>
        <v>5519.0199999999986</v>
      </c>
      <c r="E435" s="18" t="s">
        <v>105</v>
      </c>
      <c r="F435" s="7"/>
      <c r="G435" s="19"/>
      <c r="H435" s="125"/>
      <c r="I435" s="125"/>
      <c r="J435" s="125">
        <f t="shared" si="14"/>
        <v>-160727</v>
      </c>
      <c r="K435" s="20"/>
      <c r="L435" s="7"/>
    </row>
    <row r="436" spans="1:12" s="9" customFormat="1" ht="18.75" x14ac:dyDescent="0.3">
      <c r="A436" s="19">
        <v>46259</v>
      </c>
      <c r="B436" s="17">
        <v>34.799999999999997</v>
      </c>
      <c r="C436" s="17"/>
      <c r="D436" s="17">
        <f t="shared" si="13"/>
        <v>5553.8199999999988</v>
      </c>
      <c r="E436" s="18" t="s">
        <v>105</v>
      </c>
      <c r="F436" s="7"/>
      <c r="G436" s="19"/>
      <c r="H436" s="125"/>
      <c r="I436" s="125"/>
      <c r="J436" s="125">
        <f t="shared" si="14"/>
        <v>-160727</v>
      </c>
      <c r="K436" s="20"/>
      <c r="L436" s="7"/>
    </row>
    <row r="437" spans="1:12" s="9" customFormat="1" ht="18.75" x14ac:dyDescent="0.3">
      <c r="A437" s="19">
        <v>46259</v>
      </c>
      <c r="B437" s="17">
        <v>19.059999999999999</v>
      </c>
      <c r="C437" s="17"/>
      <c r="D437" s="17">
        <f t="shared" si="13"/>
        <v>5572.8799999999992</v>
      </c>
      <c r="E437" s="18" t="s">
        <v>105</v>
      </c>
      <c r="F437" s="7"/>
      <c r="G437" s="19"/>
      <c r="H437" s="125"/>
      <c r="I437" s="125"/>
      <c r="J437" s="125">
        <f t="shared" si="14"/>
        <v>-160727</v>
      </c>
      <c r="K437" s="20"/>
      <c r="L437" s="7"/>
    </row>
    <row r="438" spans="1:12" s="9" customFormat="1" ht="18.75" x14ac:dyDescent="0.3">
      <c r="A438" s="19">
        <v>46259</v>
      </c>
      <c r="B438" s="17"/>
      <c r="C438" s="17">
        <v>8.76</v>
      </c>
      <c r="D438" s="17">
        <f t="shared" si="13"/>
        <v>5564.119999999999</v>
      </c>
      <c r="E438" s="18" t="s">
        <v>225</v>
      </c>
      <c r="F438" s="7"/>
      <c r="G438" s="19"/>
      <c r="H438" s="125"/>
      <c r="I438" s="125"/>
      <c r="J438" s="125">
        <f t="shared" si="14"/>
        <v>-160727</v>
      </c>
      <c r="K438" s="20"/>
      <c r="L438" s="7"/>
    </row>
    <row r="439" spans="1:12" s="9" customFormat="1" ht="18.75" x14ac:dyDescent="0.3">
      <c r="A439" s="19">
        <v>46260</v>
      </c>
      <c r="B439" s="17"/>
      <c r="C439" s="17">
        <v>22.62</v>
      </c>
      <c r="D439" s="17">
        <f t="shared" si="13"/>
        <v>5541.4999999999991</v>
      </c>
      <c r="E439" s="18" t="s">
        <v>225</v>
      </c>
      <c r="F439" s="7"/>
      <c r="G439" s="19"/>
      <c r="H439" s="125"/>
      <c r="I439" s="125"/>
      <c r="J439" s="125">
        <f t="shared" si="14"/>
        <v>-160727</v>
      </c>
      <c r="K439" s="20"/>
      <c r="L439" s="7"/>
    </row>
    <row r="440" spans="1:12" s="9" customFormat="1" ht="18.75" x14ac:dyDescent="0.3">
      <c r="A440" s="19">
        <v>46260</v>
      </c>
      <c r="B440" s="17">
        <v>58.74</v>
      </c>
      <c r="C440" s="17"/>
      <c r="D440" s="17">
        <f t="shared" si="13"/>
        <v>5600.2399999999989</v>
      </c>
      <c r="E440" s="18" t="s">
        <v>707</v>
      </c>
      <c r="F440" s="7"/>
      <c r="G440" s="19"/>
      <c r="H440" s="125"/>
      <c r="I440" s="125"/>
      <c r="J440" s="125">
        <f t="shared" si="14"/>
        <v>-160727</v>
      </c>
      <c r="K440" s="20"/>
      <c r="L440" s="7"/>
    </row>
    <row r="441" spans="1:12" s="9" customFormat="1" ht="18.75" x14ac:dyDescent="0.3">
      <c r="A441" s="19">
        <v>46260</v>
      </c>
      <c r="B441" s="17">
        <v>331.01</v>
      </c>
      <c r="C441" s="17"/>
      <c r="D441" s="17">
        <f t="shared" si="13"/>
        <v>5931.2499999999991</v>
      </c>
      <c r="E441" s="18" t="s">
        <v>105</v>
      </c>
      <c r="F441" s="7"/>
      <c r="G441" s="19"/>
      <c r="H441" s="125"/>
      <c r="I441" s="125"/>
      <c r="J441" s="125">
        <f t="shared" si="14"/>
        <v>-160727</v>
      </c>
      <c r="K441" s="20"/>
      <c r="L441" s="7"/>
    </row>
    <row r="442" spans="1:12" s="9" customFormat="1" ht="18.75" x14ac:dyDescent="0.3">
      <c r="A442" s="19">
        <v>46260</v>
      </c>
      <c r="B442" s="17">
        <v>10.41</v>
      </c>
      <c r="C442" s="17"/>
      <c r="D442" s="17">
        <f t="shared" si="13"/>
        <v>5941.6599999999989</v>
      </c>
      <c r="E442" s="18" t="s">
        <v>105</v>
      </c>
      <c r="F442" s="7"/>
      <c r="G442" s="19"/>
      <c r="H442" s="125"/>
      <c r="I442" s="125"/>
      <c r="J442" s="125">
        <f t="shared" si="14"/>
        <v>-160727</v>
      </c>
      <c r="K442" s="20"/>
      <c r="L442" s="7"/>
    </row>
    <row r="443" spans="1:12" s="9" customFormat="1" ht="18.75" x14ac:dyDescent="0.3">
      <c r="A443" s="19">
        <v>46261</v>
      </c>
      <c r="B443" s="17">
        <v>632.29999999999995</v>
      </c>
      <c r="C443" s="17"/>
      <c r="D443" s="17">
        <f t="shared" si="13"/>
        <v>6573.9599999999991</v>
      </c>
      <c r="E443" s="18" t="s">
        <v>105</v>
      </c>
      <c r="F443" s="7"/>
      <c r="G443" s="19"/>
      <c r="H443" s="125"/>
      <c r="I443" s="125"/>
      <c r="J443" s="125">
        <f t="shared" si="14"/>
        <v>-160727</v>
      </c>
      <c r="K443" s="20"/>
      <c r="L443" s="7"/>
    </row>
    <row r="444" spans="1:12" s="9" customFormat="1" ht="18.75" x14ac:dyDescent="0.3">
      <c r="A444" s="19">
        <v>46261</v>
      </c>
      <c r="B444" s="17"/>
      <c r="C444" s="17">
        <v>26.52</v>
      </c>
      <c r="D444" s="17">
        <f t="shared" si="13"/>
        <v>6547.4399999999987</v>
      </c>
      <c r="E444" s="18" t="s">
        <v>225</v>
      </c>
      <c r="F444" s="7"/>
      <c r="G444" s="19"/>
      <c r="H444" s="125"/>
      <c r="I444" s="125"/>
      <c r="J444" s="125">
        <f t="shared" si="14"/>
        <v>-160727</v>
      </c>
      <c r="K444" s="20"/>
      <c r="L444" s="7"/>
    </row>
    <row r="445" spans="1:12" s="9" customFormat="1" ht="18.75" x14ac:dyDescent="0.3">
      <c r="A445" s="19">
        <v>46261</v>
      </c>
      <c r="B445" s="17">
        <v>298.16000000000003</v>
      </c>
      <c r="C445" s="17"/>
      <c r="D445" s="17">
        <f t="shared" si="13"/>
        <v>6845.5999999999985</v>
      </c>
      <c r="E445" s="18" t="s">
        <v>105</v>
      </c>
      <c r="F445" s="7"/>
      <c r="G445" s="19"/>
      <c r="H445" s="125"/>
      <c r="I445" s="125"/>
      <c r="J445" s="125">
        <f t="shared" si="14"/>
        <v>-160727</v>
      </c>
      <c r="K445" s="20"/>
      <c r="L445" s="7"/>
    </row>
    <row r="446" spans="1:12" s="9" customFormat="1" ht="18.75" x14ac:dyDescent="0.3">
      <c r="A446" s="19">
        <v>46261</v>
      </c>
      <c r="B446" s="17"/>
      <c r="C446" s="17">
        <v>261.83999999999997</v>
      </c>
      <c r="D446" s="17">
        <f t="shared" si="13"/>
        <v>6583.7599999999984</v>
      </c>
      <c r="E446" s="18" t="s">
        <v>713</v>
      </c>
      <c r="F446" s="7"/>
      <c r="G446" s="19"/>
      <c r="H446" s="125"/>
      <c r="I446" s="125"/>
      <c r="J446" s="125">
        <f t="shared" si="14"/>
        <v>-160727</v>
      </c>
      <c r="K446" s="20"/>
      <c r="L446" s="7"/>
    </row>
    <row r="447" spans="1:12" s="9" customFormat="1" ht="18.75" x14ac:dyDescent="0.3">
      <c r="A447" s="19">
        <v>46261</v>
      </c>
      <c r="B447" s="17"/>
      <c r="C447" s="17">
        <v>515.62</v>
      </c>
      <c r="D447" s="17">
        <f t="shared" si="13"/>
        <v>6068.1399999999985</v>
      </c>
      <c r="E447" s="18" t="s">
        <v>714</v>
      </c>
      <c r="F447" s="7"/>
      <c r="G447" s="19"/>
      <c r="H447" s="125"/>
      <c r="I447" s="125"/>
      <c r="J447" s="125">
        <f t="shared" si="14"/>
        <v>-160727</v>
      </c>
      <c r="K447" s="20"/>
      <c r="L447" s="7"/>
    </row>
    <row r="448" spans="1:12" s="9" customFormat="1" ht="18.75" x14ac:dyDescent="0.3">
      <c r="A448" s="19">
        <v>46261</v>
      </c>
      <c r="B448" s="17">
        <v>155.1</v>
      </c>
      <c r="C448" s="17"/>
      <c r="D448" s="17">
        <f t="shared" si="13"/>
        <v>6223.2399999999989</v>
      </c>
      <c r="E448" s="18" t="s">
        <v>716</v>
      </c>
      <c r="F448" s="7"/>
      <c r="G448" s="19"/>
      <c r="H448" s="125"/>
      <c r="I448" s="125"/>
      <c r="J448" s="125">
        <f t="shared" si="14"/>
        <v>-160727</v>
      </c>
      <c r="K448" s="20"/>
      <c r="L448" s="7"/>
    </row>
    <row r="449" spans="1:12" s="9" customFormat="1" ht="18.75" x14ac:dyDescent="0.3">
      <c r="A449" s="19">
        <v>46261</v>
      </c>
      <c r="B449" s="17"/>
      <c r="C449" s="17">
        <v>171.44</v>
      </c>
      <c r="D449" s="17">
        <f t="shared" si="13"/>
        <v>6051.7999999999993</v>
      </c>
      <c r="E449" s="18" t="s">
        <v>718</v>
      </c>
      <c r="F449" s="7"/>
      <c r="G449" s="19"/>
      <c r="H449" s="125"/>
      <c r="I449" s="125"/>
      <c r="J449" s="125">
        <f t="shared" si="14"/>
        <v>-160727</v>
      </c>
      <c r="K449" s="20"/>
      <c r="L449" s="7"/>
    </row>
    <row r="450" spans="1:12" s="9" customFormat="1" ht="18.75" x14ac:dyDescent="0.3">
      <c r="A450" s="19">
        <v>46261</v>
      </c>
      <c r="B450" s="17"/>
      <c r="C450" s="17">
        <v>23.06</v>
      </c>
      <c r="D450" s="17">
        <f t="shared" si="13"/>
        <v>6028.7399999999989</v>
      </c>
      <c r="E450" s="18" t="s">
        <v>719</v>
      </c>
      <c r="F450" s="7"/>
      <c r="G450" s="19"/>
      <c r="H450" s="125"/>
      <c r="I450" s="125"/>
      <c r="J450" s="125">
        <f t="shared" si="14"/>
        <v>-160727</v>
      </c>
      <c r="K450" s="20"/>
      <c r="L450" s="7"/>
    </row>
    <row r="451" spans="1:12" s="9" customFormat="1" ht="18.75" x14ac:dyDescent="0.3">
      <c r="A451" s="19">
        <v>46261</v>
      </c>
      <c r="B451" s="17">
        <v>208.69</v>
      </c>
      <c r="C451" s="17"/>
      <c r="D451" s="17">
        <f t="shared" si="13"/>
        <v>6237.4299999999985</v>
      </c>
      <c r="E451" s="18" t="s">
        <v>105</v>
      </c>
      <c r="F451" s="7"/>
      <c r="G451" s="19"/>
      <c r="H451" s="125"/>
      <c r="I451" s="125"/>
      <c r="J451" s="125">
        <f t="shared" si="14"/>
        <v>-160727</v>
      </c>
      <c r="K451" s="20"/>
      <c r="L451" s="7"/>
    </row>
    <row r="452" spans="1:12" s="9" customFormat="1" ht="18.75" x14ac:dyDescent="0.3">
      <c r="A452" s="19">
        <v>46261</v>
      </c>
      <c r="B452" s="17"/>
      <c r="C452" s="17">
        <v>22.35</v>
      </c>
      <c r="D452" s="17">
        <f t="shared" si="13"/>
        <v>6215.0799999999981</v>
      </c>
      <c r="E452" s="18" t="s">
        <v>225</v>
      </c>
      <c r="F452" s="7"/>
      <c r="G452" s="19"/>
      <c r="H452" s="125"/>
      <c r="I452" s="125"/>
      <c r="J452" s="125">
        <f t="shared" si="14"/>
        <v>-160727</v>
      </c>
      <c r="K452" s="20"/>
      <c r="L452" s="7"/>
    </row>
    <row r="453" spans="1:12" s="9" customFormat="1" ht="18.75" x14ac:dyDescent="0.3">
      <c r="A453" s="19">
        <v>46261</v>
      </c>
      <c r="B453" s="17"/>
      <c r="C453" s="17">
        <v>23.16</v>
      </c>
      <c r="D453" s="17">
        <f t="shared" si="13"/>
        <v>6191.9199999999983</v>
      </c>
      <c r="E453" s="18" t="s">
        <v>225</v>
      </c>
      <c r="F453" s="7"/>
      <c r="G453" s="19"/>
      <c r="H453" s="125"/>
      <c r="I453" s="125"/>
      <c r="J453" s="125">
        <f t="shared" si="14"/>
        <v>-160727</v>
      </c>
      <c r="K453" s="20"/>
      <c r="L453" s="7"/>
    </row>
    <row r="454" spans="1:12" s="9" customFormat="1" ht="18.75" x14ac:dyDescent="0.3">
      <c r="A454" s="19">
        <v>46262</v>
      </c>
      <c r="B454" s="17"/>
      <c r="C454" s="17">
        <v>37.68</v>
      </c>
      <c r="D454" s="17">
        <f t="shared" si="13"/>
        <v>6154.239999999998</v>
      </c>
      <c r="E454" s="18" t="s">
        <v>298</v>
      </c>
      <c r="F454" s="7"/>
      <c r="G454" s="19"/>
      <c r="H454" s="125"/>
      <c r="I454" s="125"/>
      <c r="J454" s="125">
        <f t="shared" si="14"/>
        <v>-160727</v>
      </c>
      <c r="K454" s="20"/>
      <c r="L454" s="7"/>
    </row>
    <row r="455" spans="1:12" s="9" customFormat="1" ht="18.75" x14ac:dyDescent="0.3">
      <c r="A455" s="19">
        <v>46262</v>
      </c>
      <c r="B455" s="17"/>
      <c r="C455" s="17">
        <v>46.53</v>
      </c>
      <c r="D455" s="17">
        <f t="shared" si="13"/>
        <v>6107.7099999999982</v>
      </c>
      <c r="E455" s="18" t="s">
        <v>225</v>
      </c>
      <c r="F455" s="7"/>
      <c r="G455" s="19"/>
      <c r="H455" s="125"/>
      <c r="I455" s="125"/>
      <c r="J455" s="125">
        <f t="shared" si="14"/>
        <v>-160727</v>
      </c>
      <c r="K455" s="20"/>
      <c r="L455" s="7"/>
    </row>
    <row r="456" spans="1:12" s="9" customFormat="1" ht="18.75" x14ac:dyDescent="0.3">
      <c r="A456" s="19">
        <v>46262</v>
      </c>
      <c r="B456" s="17">
        <v>412.28</v>
      </c>
      <c r="C456" s="17"/>
      <c r="D456" s="17">
        <f t="shared" ref="D456:D519" si="15">D455+B456-C456</f>
        <v>6519.989999999998</v>
      </c>
      <c r="E456" s="18" t="s">
        <v>105</v>
      </c>
      <c r="F456" s="7"/>
      <c r="G456" s="19"/>
      <c r="H456" s="125"/>
      <c r="I456" s="125"/>
      <c r="J456" s="125">
        <f t="shared" ref="J456:J519" si="16">J455+H456-I456</f>
        <v>-160727</v>
      </c>
      <c r="K456" s="20"/>
      <c r="L456" s="7"/>
    </row>
    <row r="457" spans="1:12" s="9" customFormat="1" ht="18.75" x14ac:dyDescent="0.3">
      <c r="A457" s="19">
        <v>46262</v>
      </c>
      <c r="B457" s="17">
        <v>21.87</v>
      </c>
      <c r="C457" s="17"/>
      <c r="D457" s="17">
        <f t="shared" si="15"/>
        <v>6541.8599999999979</v>
      </c>
      <c r="E457" s="18" t="s">
        <v>105</v>
      </c>
      <c r="F457" s="7"/>
      <c r="G457" s="19"/>
      <c r="H457" s="125"/>
      <c r="I457" s="125"/>
      <c r="J457" s="125">
        <f t="shared" si="16"/>
        <v>-160727</v>
      </c>
      <c r="K457" s="20"/>
      <c r="L457" s="7"/>
    </row>
    <row r="458" spans="1:12" s="9" customFormat="1" ht="18.75" x14ac:dyDescent="0.3">
      <c r="A458" s="19">
        <v>46265</v>
      </c>
      <c r="B458" s="17">
        <v>49.97</v>
      </c>
      <c r="C458" s="17"/>
      <c r="D458" s="17">
        <f t="shared" si="15"/>
        <v>6591.8299999999981</v>
      </c>
      <c r="E458" s="18" t="s">
        <v>305</v>
      </c>
      <c r="F458" s="7"/>
      <c r="G458" s="19"/>
      <c r="H458" s="125"/>
      <c r="I458" s="125"/>
      <c r="J458" s="125">
        <f t="shared" si="16"/>
        <v>-160727</v>
      </c>
      <c r="K458" s="20"/>
      <c r="L458" s="7"/>
    </row>
    <row r="459" spans="1:12" s="9" customFormat="1" ht="18.75" x14ac:dyDescent="0.3">
      <c r="A459" s="19">
        <v>46265</v>
      </c>
      <c r="B459" s="17">
        <f>151.99+15.48</f>
        <v>167.47</v>
      </c>
      <c r="C459" s="17"/>
      <c r="D459" s="17">
        <f t="shared" si="15"/>
        <v>6759.2999999999984</v>
      </c>
      <c r="E459" s="18" t="s">
        <v>741</v>
      </c>
      <c r="F459" s="7"/>
      <c r="G459" s="19"/>
      <c r="H459" s="125"/>
      <c r="I459" s="125"/>
      <c r="J459" s="125">
        <f t="shared" si="16"/>
        <v>-160727</v>
      </c>
      <c r="K459" s="20"/>
      <c r="L459" s="7"/>
    </row>
    <row r="460" spans="1:12" s="9" customFormat="1" ht="18.75" x14ac:dyDescent="0.3">
      <c r="A460" s="19">
        <v>46265</v>
      </c>
      <c r="B460" s="17"/>
      <c r="C460" s="17">
        <v>211.35</v>
      </c>
      <c r="D460" s="17">
        <f t="shared" si="15"/>
        <v>6547.949999999998</v>
      </c>
      <c r="E460" s="18" t="s">
        <v>742</v>
      </c>
      <c r="F460" s="7"/>
      <c r="G460" s="19"/>
      <c r="H460" s="125"/>
      <c r="I460" s="125"/>
      <c r="J460" s="125">
        <f t="shared" si="16"/>
        <v>-160727</v>
      </c>
      <c r="K460" s="20"/>
      <c r="L460" s="7"/>
    </row>
    <row r="461" spans="1:12" s="9" customFormat="1" ht="18.75" x14ac:dyDescent="0.3">
      <c r="A461" s="19">
        <v>46265</v>
      </c>
      <c r="B461" s="17"/>
      <c r="C461" s="17">
        <v>45.5</v>
      </c>
      <c r="D461" s="17">
        <f t="shared" si="15"/>
        <v>6502.449999999998</v>
      </c>
      <c r="E461" s="18" t="s">
        <v>743</v>
      </c>
      <c r="F461" s="7"/>
      <c r="G461" s="19"/>
      <c r="H461" s="125"/>
      <c r="I461" s="125"/>
      <c r="J461" s="125">
        <f t="shared" si="16"/>
        <v>-160727</v>
      </c>
      <c r="K461" s="20"/>
      <c r="L461" s="7"/>
    </row>
    <row r="462" spans="1:12" s="9" customFormat="1" ht="18.75" x14ac:dyDescent="0.3">
      <c r="A462" s="19">
        <v>46265</v>
      </c>
      <c r="B462" s="17">
        <v>508.65</v>
      </c>
      <c r="C462" s="17"/>
      <c r="D462" s="17">
        <f t="shared" si="15"/>
        <v>7011.0999999999976</v>
      </c>
      <c r="E462" s="18" t="s">
        <v>105</v>
      </c>
      <c r="F462" s="7"/>
      <c r="G462" s="19"/>
      <c r="H462" s="125"/>
      <c r="I462" s="125"/>
      <c r="J462" s="125">
        <f t="shared" si="16"/>
        <v>-160727</v>
      </c>
      <c r="K462" s="20"/>
      <c r="L462" s="7"/>
    </row>
    <row r="463" spans="1:12" s="9" customFormat="1" ht="18.75" x14ac:dyDescent="0.3">
      <c r="A463" s="19">
        <v>46265</v>
      </c>
      <c r="B463" s="17"/>
      <c r="C463" s="17">
        <v>49.97</v>
      </c>
      <c r="D463" s="17">
        <f t="shared" si="15"/>
        <v>6961.1299999999974</v>
      </c>
      <c r="E463" s="18" t="s">
        <v>225</v>
      </c>
      <c r="F463" s="7"/>
      <c r="G463" s="19"/>
      <c r="H463" s="125"/>
      <c r="I463" s="125"/>
      <c r="J463" s="125">
        <f t="shared" si="16"/>
        <v>-160727</v>
      </c>
      <c r="K463" s="20"/>
      <c r="L463" s="7"/>
    </row>
    <row r="464" spans="1:12" s="9" customFormat="1" ht="18.75" x14ac:dyDescent="0.3">
      <c r="A464" s="19">
        <v>46265</v>
      </c>
      <c r="B464" s="17"/>
      <c r="C464" s="17">
        <v>16.22</v>
      </c>
      <c r="D464" s="17">
        <f t="shared" si="15"/>
        <v>6944.9099999999971</v>
      </c>
      <c r="E464" s="18" t="s">
        <v>225</v>
      </c>
      <c r="F464" s="7"/>
      <c r="G464" s="19"/>
      <c r="H464" s="125"/>
      <c r="I464" s="125"/>
      <c r="J464" s="125">
        <f t="shared" si="16"/>
        <v>-160727</v>
      </c>
      <c r="K464" s="20"/>
      <c r="L464" s="7"/>
    </row>
    <row r="465" spans="1:12" s="9" customFormat="1" ht="18.75" x14ac:dyDescent="0.3">
      <c r="A465" s="19">
        <v>46266</v>
      </c>
      <c r="B465" s="17">
        <v>252.34</v>
      </c>
      <c r="C465" s="17"/>
      <c r="D465" s="17">
        <f t="shared" si="15"/>
        <v>7197.2499999999973</v>
      </c>
      <c r="E465" s="18" t="s">
        <v>105</v>
      </c>
      <c r="F465" s="7"/>
      <c r="G465" s="19"/>
      <c r="H465" s="125"/>
      <c r="I465" s="125"/>
      <c r="J465" s="125">
        <f t="shared" si="16"/>
        <v>-160727</v>
      </c>
      <c r="K465" s="20"/>
      <c r="L465" s="7"/>
    </row>
    <row r="466" spans="1:12" s="9" customFormat="1" ht="18.75" x14ac:dyDescent="0.3">
      <c r="A466" s="19">
        <v>46266</v>
      </c>
      <c r="B466" s="17">
        <v>4.33</v>
      </c>
      <c r="C466" s="17"/>
      <c r="D466" s="17">
        <f t="shared" si="15"/>
        <v>7201.5799999999972</v>
      </c>
      <c r="E466" s="18" t="s">
        <v>105</v>
      </c>
      <c r="F466" s="7"/>
      <c r="G466" s="19"/>
      <c r="H466" s="125"/>
      <c r="I466" s="125"/>
      <c r="J466" s="125">
        <f t="shared" si="16"/>
        <v>-160727</v>
      </c>
      <c r="K466" s="20"/>
      <c r="L466" s="7"/>
    </row>
    <row r="467" spans="1:12" s="9" customFormat="1" ht="18.75" x14ac:dyDescent="0.3">
      <c r="A467" s="19">
        <v>46266</v>
      </c>
      <c r="B467" s="17">
        <v>46.65</v>
      </c>
      <c r="C467" s="17"/>
      <c r="D467" s="17">
        <f t="shared" si="15"/>
        <v>7248.2299999999968</v>
      </c>
      <c r="E467" s="18" t="s">
        <v>105</v>
      </c>
      <c r="F467" s="7"/>
      <c r="G467" s="19"/>
      <c r="H467" s="125"/>
      <c r="I467" s="125"/>
      <c r="J467" s="125">
        <f t="shared" si="16"/>
        <v>-160727</v>
      </c>
      <c r="K467" s="20"/>
      <c r="L467" s="7"/>
    </row>
    <row r="468" spans="1:12" s="9" customFormat="1" ht="18.75" x14ac:dyDescent="0.3">
      <c r="A468" s="19">
        <v>46266</v>
      </c>
      <c r="B468" s="17">
        <v>72.91</v>
      </c>
      <c r="C468" s="17"/>
      <c r="D468" s="17">
        <f t="shared" si="15"/>
        <v>7321.1399999999967</v>
      </c>
      <c r="E468" s="18" t="s">
        <v>105</v>
      </c>
      <c r="F468" s="7"/>
      <c r="G468" s="19"/>
      <c r="H468" s="125"/>
      <c r="I468" s="125"/>
      <c r="J468" s="125">
        <f t="shared" si="16"/>
        <v>-160727</v>
      </c>
      <c r="K468" s="20"/>
      <c r="L468" s="7"/>
    </row>
    <row r="469" spans="1:12" s="9" customFormat="1" ht="18.75" x14ac:dyDescent="0.3">
      <c r="A469" s="19">
        <v>46266</v>
      </c>
      <c r="B469" s="17">
        <v>335.95</v>
      </c>
      <c r="C469" s="17"/>
      <c r="D469" s="17">
        <f t="shared" si="15"/>
        <v>7657.0899999999965</v>
      </c>
      <c r="E469" s="18" t="s">
        <v>105</v>
      </c>
      <c r="F469" s="7"/>
      <c r="G469" s="19"/>
      <c r="H469" s="125"/>
      <c r="I469" s="125"/>
      <c r="J469" s="125">
        <f t="shared" si="16"/>
        <v>-160727</v>
      </c>
      <c r="K469" s="20"/>
      <c r="L469" s="7"/>
    </row>
    <row r="470" spans="1:12" s="9" customFormat="1" ht="18.75" x14ac:dyDescent="0.3">
      <c r="A470" s="19">
        <v>46266</v>
      </c>
      <c r="B470" s="17">
        <v>50.53</v>
      </c>
      <c r="C470" s="17"/>
      <c r="D470" s="17">
        <f t="shared" si="15"/>
        <v>7707.6199999999963</v>
      </c>
      <c r="E470" s="18" t="s">
        <v>105</v>
      </c>
      <c r="F470" s="7"/>
      <c r="G470" s="19"/>
      <c r="H470" s="125"/>
      <c r="I470" s="125"/>
      <c r="J470" s="125">
        <f t="shared" si="16"/>
        <v>-160727</v>
      </c>
      <c r="K470" s="20"/>
      <c r="L470" s="7"/>
    </row>
    <row r="471" spans="1:12" s="9" customFormat="1" ht="18.75" x14ac:dyDescent="0.3">
      <c r="A471" s="19">
        <v>46267</v>
      </c>
      <c r="B471" s="17">
        <v>150.36000000000001</v>
      </c>
      <c r="C471" s="17"/>
      <c r="D471" s="17">
        <f t="shared" si="15"/>
        <v>7857.9799999999959</v>
      </c>
      <c r="E471" s="18" t="s">
        <v>105</v>
      </c>
      <c r="F471" s="7"/>
      <c r="G471" s="19"/>
      <c r="H471" s="125"/>
      <c r="I471" s="125"/>
      <c r="J471" s="125">
        <f t="shared" si="16"/>
        <v>-160727</v>
      </c>
      <c r="K471" s="20"/>
      <c r="L471" s="7"/>
    </row>
    <row r="472" spans="1:12" s="9" customFormat="1" ht="18.75" x14ac:dyDescent="0.3">
      <c r="A472" s="19">
        <v>46267</v>
      </c>
      <c r="B472" s="17">
        <v>331.39</v>
      </c>
      <c r="C472" s="17"/>
      <c r="D472" s="17">
        <f t="shared" si="15"/>
        <v>8189.3699999999963</v>
      </c>
      <c r="E472" s="18" t="s">
        <v>105</v>
      </c>
      <c r="F472" s="7"/>
      <c r="G472" s="19"/>
      <c r="H472" s="125"/>
      <c r="I472" s="125"/>
      <c r="J472" s="125">
        <f t="shared" si="16"/>
        <v>-160727</v>
      </c>
      <c r="K472" s="20"/>
      <c r="L472" s="7"/>
    </row>
    <row r="473" spans="1:12" s="9" customFormat="1" ht="18.75" x14ac:dyDescent="0.3">
      <c r="A473" s="19">
        <v>46268</v>
      </c>
      <c r="B473" s="17"/>
      <c r="C473" s="60">
        <v>140.76</v>
      </c>
      <c r="D473" s="17">
        <f t="shared" si="15"/>
        <v>8048.609999999996</v>
      </c>
      <c r="E473" s="18" t="s">
        <v>755</v>
      </c>
      <c r="F473" s="7"/>
      <c r="G473" s="19"/>
      <c r="H473" s="125"/>
      <c r="I473" s="125"/>
      <c r="J473" s="125">
        <f t="shared" si="16"/>
        <v>-160727</v>
      </c>
      <c r="K473" s="20"/>
      <c r="L473" s="7"/>
    </row>
    <row r="474" spans="1:12" s="9" customFormat="1" ht="18.75" x14ac:dyDescent="0.3">
      <c r="A474" s="19">
        <v>46268</v>
      </c>
      <c r="B474" s="17"/>
      <c r="C474" s="60">
        <v>67.040000000000006</v>
      </c>
      <c r="D474" s="17">
        <f t="shared" si="15"/>
        <v>7981.5699999999961</v>
      </c>
      <c r="E474" s="18" t="s">
        <v>756</v>
      </c>
      <c r="F474" s="7"/>
      <c r="G474" s="19"/>
      <c r="H474" s="125"/>
      <c r="I474" s="125"/>
      <c r="J474" s="125">
        <f t="shared" si="16"/>
        <v>-160727</v>
      </c>
      <c r="K474" s="20"/>
      <c r="L474" s="7"/>
    </row>
    <row r="475" spans="1:12" s="9" customFormat="1" ht="18.75" x14ac:dyDescent="0.3">
      <c r="A475" s="19">
        <v>46268</v>
      </c>
      <c r="B475" s="17"/>
      <c r="C475" s="60">
        <v>25.87</v>
      </c>
      <c r="D475" s="17">
        <f t="shared" si="15"/>
        <v>7955.6999999999962</v>
      </c>
      <c r="E475" s="18" t="s">
        <v>757</v>
      </c>
      <c r="F475" s="7"/>
      <c r="G475" s="19"/>
      <c r="H475" s="125"/>
      <c r="I475" s="125"/>
      <c r="J475" s="125">
        <f t="shared" si="16"/>
        <v>-160727</v>
      </c>
      <c r="K475" s="20"/>
      <c r="L475" s="7"/>
    </row>
    <row r="476" spans="1:12" s="9" customFormat="1" ht="18.75" x14ac:dyDescent="0.3">
      <c r="A476" s="19">
        <v>46268</v>
      </c>
      <c r="B476" s="17"/>
      <c r="C476" s="60">
        <v>73.08</v>
      </c>
      <c r="D476" s="17">
        <f t="shared" si="15"/>
        <v>7882.6199999999963</v>
      </c>
      <c r="E476" s="18" t="s">
        <v>757</v>
      </c>
      <c r="F476" s="7"/>
      <c r="G476" s="19"/>
      <c r="H476" s="125"/>
      <c r="I476" s="125"/>
      <c r="J476" s="125">
        <f t="shared" si="16"/>
        <v>-160727</v>
      </c>
      <c r="K476" s="20"/>
      <c r="L476" s="7"/>
    </row>
    <row r="477" spans="1:12" s="9" customFormat="1" ht="18.75" x14ac:dyDescent="0.3">
      <c r="A477" s="19">
        <v>46268</v>
      </c>
      <c r="B477" s="17"/>
      <c r="C477" s="60">
        <v>46.65</v>
      </c>
      <c r="D477" s="17">
        <f t="shared" si="15"/>
        <v>7835.9699999999966</v>
      </c>
      <c r="E477" s="18" t="s">
        <v>758</v>
      </c>
      <c r="F477" s="7"/>
      <c r="G477" s="19"/>
      <c r="H477" s="125"/>
      <c r="I477" s="125"/>
      <c r="J477" s="125">
        <f t="shared" si="16"/>
        <v>-160727</v>
      </c>
      <c r="K477" s="20"/>
      <c r="L477" s="7"/>
    </row>
    <row r="478" spans="1:12" s="9" customFormat="1" ht="18.75" x14ac:dyDescent="0.3">
      <c r="A478" s="19">
        <v>46268</v>
      </c>
      <c r="B478" s="17"/>
      <c r="C478" s="60">
        <v>200.4</v>
      </c>
      <c r="D478" s="17">
        <f t="shared" si="15"/>
        <v>7635.569999999997</v>
      </c>
      <c r="E478" s="18" t="s">
        <v>759</v>
      </c>
      <c r="F478" s="7"/>
      <c r="G478" s="19"/>
      <c r="H478" s="125"/>
      <c r="I478" s="125"/>
      <c r="J478" s="125">
        <f t="shared" si="16"/>
        <v>-160727</v>
      </c>
      <c r="K478" s="20"/>
      <c r="L478" s="7"/>
    </row>
    <row r="479" spans="1:12" s="9" customFormat="1" ht="18.75" x14ac:dyDescent="0.3">
      <c r="A479" s="19">
        <v>46268</v>
      </c>
      <c r="B479" s="17"/>
      <c r="C479" s="60">
        <v>633.04999999999995</v>
      </c>
      <c r="D479" s="17">
        <f t="shared" si="15"/>
        <v>7002.5199999999968</v>
      </c>
      <c r="E479" s="18" t="s">
        <v>760</v>
      </c>
      <c r="F479" s="7"/>
      <c r="G479" s="19"/>
      <c r="H479" s="125"/>
      <c r="I479" s="125"/>
      <c r="J479" s="125">
        <f t="shared" si="16"/>
        <v>-160727</v>
      </c>
      <c r="K479" s="20"/>
      <c r="L479" s="7"/>
    </row>
    <row r="480" spans="1:12" s="9" customFormat="1" ht="18.75" x14ac:dyDescent="0.3">
      <c r="A480" s="19">
        <v>46268</v>
      </c>
      <c r="B480" s="17"/>
      <c r="C480" s="60">
        <v>394.25</v>
      </c>
      <c r="D480" s="17">
        <f t="shared" si="15"/>
        <v>6608.2699999999968</v>
      </c>
      <c r="E480" s="18" t="s">
        <v>761</v>
      </c>
      <c r="F480" s="7"/>
      <c r="G480" s="19"/>
      <c r="H480" s="125"/>
      <c r="I480" s="125"/>
      <c r="J480" s="125">
        <f t="shared" si="16"/>
        <v>-160727</v>
      </c>
      <c r="K480" s="20"/>
      <c r="L480" s="7"/>
    </row>
    <row r="481" spans="1:12" s="9" customFormat="1" ht="18.75" x14ac:dyDescent="0.3">
      <c r="A481" s="19">
        <v>46268</v>
      </c>
      <c r="B481" s="17"/>
      <c r="C481" s="60">
        <f>293.63+0.47</f>
        <v>294.10000000000002</v>
      </c>
      <c r="D481" s="17">
        <f t="shared" si="15"/>
        <v>6314.1699999999964</v>
      </c>
      <c r="E481" s="18" t="s">
        <v>762</v>
      </c>
      <c r="F481" s="7"/>
      <c r="G481" s="19"/>
      <c r="H481" s="125"/>
      <c r="I481" s="125"/>
      <c r="J481" s="125">
        <f t="shared" si="16"/>
        <v>-160727</v>
      </c>
      <c r="K481" s="20"/>
      <c r="L481" s="7"/>
    </row>
    <row r="482" spans="1:12" s="9" customFormat="1" ht="18.75" x14ac:dyDescent="0.3">
      <c r="A482" s="19">
        <v>46268</v>
      </c>
      <c r="B482" s="17">
        <v>144.71</v>
      </c>
      <c r="C482" s="17"/>
      <c r="D482" s="17">
        <f t="shared" si="15"/>
        <v>6458.8799999999965</v>
      </c>
      <c r="E482" s="18" t="s">
        <v>105</v>
      </c>
      <c r="F482" s="7"/>
      <c r="G482" s="19"/>
      <c r="H482" s="125"/>
      <c r="I482" s="125"/>
      <c r="J482" s="125">
        <f t="shared" si="16"/>
        <v>-160727</v>
      </c>
      <c r="K482" s="20"/>
      <c r="L482" s="7"/>
    </row>
    <row r="483" spans="1:12" s="9" customFormat="1" ht="18.75" x14ac:dyDescent="0.3">
      <c r="A483" s="19">
        <v>46269</v>
      </c>
      <c r="B483" s="17">
        <v>266.08999999999997</v>
      </c>
      <c r="C483" s="17"/>
      <c r="D483" s="17">
        <f t="shared" si="15"/>
        <v>6724.9699999999966</v>
      </c>
      <c r="E483" s="18" t="s">
        <v>105</v>
      </c>
      <c r="F483" s="7"/>
      <c r="G483" s="19"/>
      <c r="H483" s="125"/>
      <c r="I483" s="125"/>
      <c r="J483" s="125">
        <f t="shared" si="16"/>
        <v>-160727</v>
      </c>
      <c r="K483" s="20"/>
      <c r="L483" s="7"/>
    </row>
    <row r="484" spans="1:12" s="9" customFormat="1" ht="18.75" x14ac:dyDescent="0.3">
      <c r="A484" s="19">
        <v>46269</v>
      </c>
      <c r="B484" s="17">
        <v>285.12</v>
      </c>
      <c r="C484" s="17"/>
      <c r="D484" s="17">
        <f t="shared" si="15"/>
        <v>7010.0899999999965</v>
      </c>
      <c r="E484" s="18" t="s">
        <v>105</v>
      </c>
      <c r="F484" s="7"/>
      <c r="G484" s="19"/>
      <c r="H484" s="125"/>
      <c r="I484" s="125"/>
      <c r="J484" s="125">
        <f t="shared" si="16"/>
        <v>-160727</v>
      </c>
      <c r="K484" s="20"/>
      <c r="L484" s="7"/>
    </row>
    <row r="485" spans="1:12" s="9" customFormat="1" ht="18.75" x14ac:dyDescent="0.3">
      <c r="A485" s="19">
        <v>46269</v>
      </c>
      <c r="B485" s="17">
        <v>31.51</v>
      </c>
      <c r="C485" s="17"/>
      <c r="D485" s="17">
        <f t="shared" si="15"/>
        <v>7041.5999999999967</v>
      </c>
      <c r="E485" s="18" t="s">
        <v>105</v>
      </c>
      <c r="F485" s="7"/>
      <c r="G485" s="19"/>
      <c r="H485" s="125"/>
      <c r="I485" s="125"/>
      <c r="J485" s="125">
        <f t="shared" si="16"/>
        <v>-160727</v>
      </c>
      <c r="K485" s="20"/>
      <c r="L485" s="7"/>
    </row>
    <row r="486" spans="1:12" s="9" customFormat="1" ht="18.75" x14ac:dyDescent="0.3">
      <c r="A486" s="19">
        <v>46272</v>
      </c>
      <c r="B486" s="17"/>
      <c r="C486" s="60">
        <v>50.53</v>
      </c>
      <c r="D486" s="17">
        <f t="shared" si="15"/>
        <v>6991.069999999997</v>
      </c>
      <c r="E486" s="18" t="s">
        <v>768</v>
      </c>
      <c r="F486" s="7"/>
      <c r="G486" s="19"/>
      <c r="H486" s="125"/>
      <c r="I486" s="125"/>
      <c r="J486" s="125">
        <f t="shared" si="16"/>
        <v>-160727</v>
      </c>
      <c r="K486" s="20"/>
      <c r="L486" s="7"/>
    </row>
    <row r="487" spans="1:12" s="9" customFormat="1" ht="18.75" x14ac:dyDescent="0.3">
      <c r="A487" s="19">
        <v>46272</v>
      </c>
      <c r="B487" s="17"/>
      <c r="C487" s="60">
        <v>167.77</v>
      </c>
      <c r="D487" s="17">
        <f t="shared" si="15"/>
        <v>6823.2999999999965</v>
      </c>
      <c r="E487" s="18" t="s">
        <v>769</v>
      </c>
      <c r="F487" s="7"/>
      <c r="G487" s="19"/>
      <c r="H487" s="125"/>
      <c r="I487" s="125"/>
      <c r="J487" s="125">
        <f t="shared" si="16"/>
        <v>-160727</v>
      </c>
      <c r="K487" s="20"/>
      <c r="L487" s="7"/>
    </row>
    <row r="488" spans="1:12" s="9" customFormat="1" ht="18.75" x14ac:dyDescent="0.3">
      <c r="A488" s="19">
        <v>46272</v>
      </c>
      <c r="B488" s="17"/>
      <c r="C488" s="60">
        <v>32.590000000000003</v>
      </c>
      <c r="D488" s="17">
        <f t="shared" si="15"/>
        <v>6790.7099999999964</v>
      </c>
      <c r="E488" s="18" t="s">
        <v>770</v>
      </c>
      <c r="F488" s="7"/>
      <c r="G488" s="19"/>
      <c r="H488" s="125"/>
      <c r="I488" s="125"/>
      <c r="J488" s="125">
        <f t="shared" si="16"/>
        <v>-160727</v>
      </c>
      <c r="K488" s="20"/>
      <c r="L488" s="7"/>
    </row>
    <row r="489" spans="1:12" s="9" customFormat="1" ht="18.75" x14ac:dyDescent="0.3">
      <c r="A489" s="19">
        <v>46272</v>
      </c>
      <c r="B489" s="17"/>
      <c r="C489" s="60">
        <v>70.459999999999994</v>
      </c>
      <c r="D489" s="17">
        <f t="shared" si="15"/>
        <v>6720.2499999999964</v>
      </c>
      <c r="E489" s="18" t="s">
        <v>771</v>
      </c>
      <c r="F489" s="7"/>
      <c r="G489" s="19"/>
      <c r="H489" s="125"/>
      <c r="I489" s="125"/>
      <c r="J489" s="125">
        <f t="shared" si="16"/>
        <v>-160727</v>
      </c>
      <c r="K489" s="20"/>
      <c r="L489" s="7"/>
    </row>
    <row r="490" spans="1:12" s="9" customFormat="1" ht="18.75" x14ac:dyDescent="0.3">
      <c r="A490" s="19">
        <v>46272</v>
      </c>
      <c r="B490" s="17"/>
      <c r="C490" s="60">
        <v>101.79</v>
      </c>
      <c r="D490" s="17">
        <f t="shared" si="15"/>
        <v>6618.4599999999964</v>
      </c>
      <c r="E490" s="18" t="s">
        <v>772</v>
      </c>
      <c r="F490" s="7"/>
      <c r="G490" s="19"/>
      <c r="H490" s="125"/>
      <c r="I490" s="125"/>
      <c r="J490" s="125">
        <f t="shared" si="16"/>
        <v>-160727</v>
      </c>
      <c r="K490" s="20"/>
      <c r="L490" s="7"/>
    </row>
    <row r="491" spans="1:12" s="9" customFormat="1" ht="18.75" x14ac:dyDescent="0.3">
      <c r="A491" s="19">
        <v>46272</v>
      </c>
      <c r="B491" s="17"/>
      <c r="C491" s="60">
        <v>1625.07</v>
      </c>
      <c r="D491" s="17">
        <f t="shared" si="15"/>
        <v>4993.3899999999967</v>
      </c>
      <c r="E491" s="18" t="s">
        <v>773</v>
      </c>
      <c r="F491" s="7"/>
      <c r="G491" s="19"/>
      <c r="H491" s="125"/>
      <c r="I491" s="125"/>
      <c r="J491" s="125">
        <f t="shared" si="16"/>
        <v>-160727</v>
      </c>
      <c r="K491" s="20"/>
      <c r="L491" s="7"/>
    </row>
    <row r="492" spans="1:12" s="9" customFormat="1" ht="18.75" x14ac:dyDescent="0.3">
      <c r="A492" s="19">
        <v>46272</v>
      </c>
      <c r="B492" s="17"/>
      <c r="C492" s="60">
        <v>110.12</v>
      </c>
      <c r="D492" s="17">
        <f t="shared" si="15"/>
        <v>4883.2699999999968</v>
      </c>
      <c r="E492" s="18" t="s">
        <v>774</v>
      </c>
      <c r="F492" s="7"/>
      <c r="G492" s="19"/>
      <c r="H492" s="125"/>
      <c r="I492" s="125"/>
      <c r="J492" s="125">
        <f t="shared" si="16"/>
        <v>-160727</v>
      </c>
      <c r="K492" s="20"/>
      <c r="L492" s="7"/>
    </row>
    <row r="493" spans="1:12" s="9" customFormat="1" ht="18.75" x14ac:dyDescent="0.3">
      <c r="A493" s="19">
        <v>46272</v>
      </c>
      <c r="B493" s="17"/>
      <c r="C493" s="60">
        <v>542.42999999999995</v>
      </c>
      <c r="D493" s="17">
        <f t="shared" si="15"/>
        <v>4340.8399999999965</v>
      </c>
      <c r="E493" s="18" t="s">
        <v>775</v>
      </c>
      <c r="F493" s="7"/>
      <c r="G493" s="19"/>
      <c r="H493" s="125"/>
      <c r="I493" s="125"/>
      <c r="J493" s="125">
        <f t="shared" si="16"/>
        <v>-160727</v>
      </c>
      <c r="K493" s="20"/>
      <c r="L493" s="7"/>
    </row>
    <row r="494" spans="1:12" s="9" customFormat="1" ht="18.75" x14ac:dyDescent="0.3">
      <c r="A494" s="19">
        <v>46272</v>
      </c>
      <c r="B494" s="17"/>
      <c r="C494" s="17">
        <v>94.58</v>
      </c>
      <c r="D494" s="17">
        <f t="shared" si="15"/>
        <v>4246.2599999999966</v>
      </c>
      <c r="E494" s="18" t="s">
        <v>225</v>
      </c>
      <c r="F494" s="7"/>
      <c r="G494" s="165"/>
      <c r="H494" s="167"/>
      <c r="I494" s="167"/>
      <c r="J494" s="167">
        <f t="shared" si="16"/>
        <v>-160727</v>
      </c>
      <c r="K494" s="168"/>
      <c r="L494" s="7"/>
    </row>
    <row r="495" spans="1:12" s="9" customFormat="1" ht="18.75" x14ac:dyDescent="0.3">
      <c r="A495" s="19">
        <v>46272</v>
      </c>
      <c r="B495" s="17"/>
      <c r="C495" s="17">
        <v>7.11</v>
      </c>
      <c r="D495" s="17">
        <f t="shared" si="15"/>
        <v>4239.1499999999969</v>
      </c>
      <c r="E495" s="18" t="s">
        <v>225</v>
      </c>
      <c r="F495" s="7"/>
      <c r="G495" s="165"/>
      <c r="H495" s="167"/>
      <c r="I495" s="167"/>
      <c r="J495" s="167">
        <f t="shared" si="16"/>
        <v>-160727</v>
      </c>
      <c r="K495" s="168"/>
      <c r="L495" s="7"/>
    </row>
    <row r="496" spans="1:12" s="9" customFormat="1" ht="18.75" x14ac:dyDescent="0.3">
      <c r="A496" s="19">
        <v>46272</v>
      </c>
      <c r="B496" s="17">
        <v>217.45</v>
      </c>
      <c r="C496" s="17"/>
      <c r="D496" s="17">
        <f t="shared" si="15"/>
        <v>4456.5999999999967</v>
      </c>
      <c r="E496" s="18" t="s">
        <v>105</v>
      </c>
      <c r="F496" s="7"/>
      <c r="G496" s="19"/>
      <c r="H496" s="125"/>
      <c r="I496" s="125"/>
      <c r="J496" s="125">
        <f t="shared" si="16"/>
        <v>-160727</v>
      </c>
      <c r="K496" s="20"/>
      <c r="L496" s="7"/>
    </row>
    <row r="497" spans="1:12" s="9" customFormat="1" ht="18.75" x14ac:dyDescent="0.3">
      <c r="A497" s="19">
        <v>46272</v>
      </c>
      <c r="B497" s="17">
        <v>93.6</v>
      </c>
      <c r="C497" s="17"/>
      <c r="D497" s="17">
        <f t="shared" si="15"/>
        <v>4550.1999999999971</v>
      </c>
      <c r="E497" s="18" t="s">
        <v>105</v>
      </c>
      <c r="F497" s="7"/>
      <c r="G497" s="19"/>
      <c r="H497" s="125"/>
      <c r="I497" s="125"/>
      <c r="J497" s="125">
        <f t="shared" si="16"/>
        <v>-160727</v>
      </c>
      <c r="K497" s="20"/>
      <c r="L497" s="7"/>
    </row>
    <row r="498" spans="1:12" s="9" customFormat="1" ht="18.75" x14ac:dyDescent="0.3">
      <c r="A498" s="19">
        <v>46272</v>
      </c>
      <c r="B498" s="17">
        <v>63.33</v>
      </c>
      <c r="C498" s="17"/>
      <c r="D498" s="17">
        <f t="shared" si="15"/>
        <v>4613.529999999997</v>
      </c>
      <c r="E498" s="18" t="s">
        <v>105</v>
      </c>
      <c r="F498" s="7"/>
      <c r="G498" s="19"/>
      <c r="H498" s="125"/>
      <c r="I498" s="125"/>
      <c r="J498" s="125">
        <f t="shared" si="16"/>
        <v>-160727</v>
      </c>
      <c r="K498" s="20"/>
      <c r="L498" s="7"/>
    </row>
    <row r="499" spans="1:12" s="9" customFormat="1" ht="18.75" x14ac:dyDescent="0.3">
      <c r="A499" s="19">
        <v>46272</v>
      </c>
      <c r="B499" s="17">
        <v>188.37</v>
      </c>
      <c r="C499" s="17"/>
      <c r="D499" s="17">
        <f t="shared" si="15"/>
        <v>4801.8999999999969</v>
      </c>
      <c r="E499" s="18" t="s">
        <v>105</v>
      </c>
      <c r="F499" s="7"/>
      <c r="G499" s="19"/>
      <c r="H499" s="125"/>
      <c r="I499" s="125"/>
      <c r="J499" s="125">
        <f t="shared" si="16"/>
        <v>-160727</v>
      </c>
      <c r="K499" s="20"/>
      <c r="L499" s="7"/>
    </row>
    <row r="500" spans="1:12" s="9" customFormat="1" ht="18.75" x14ac:dyDescent="0.3">
      <c r="A500" s="19">
        <v>46272</v>
      </c>
      <c r="B500" s="17">
        <v>6.93</v>
      </c>
      <c r="C500" s="17"/>
      <c r="D500" s="17">
        <f t="shared" si="15"/>
        <v>4808.8299999999972</v>
      </c>
      <c r="E500" s="18" t="s">
        <v>105</v>
      </c>
      <c r="F500" s="7"/>
      <c r="G500" s="19"/>
      <c r="H500" s="125"/>
      <c r="I500" s="125"/>
      <c r="J500" s="125">
        <f t="shared" si="16"/>
        <v>-160727</v>
      </c>
      <c r="K500" s="20"/>
      <c r="L500" s="7"/>
    </row>
    <row r="501" spans="1:12" s="9" customFormat="1" ht="18.75" x14ac:dyDescent="0.3">
      <c r="A501" s="19">
        <v>46273</v>
      </c>
      <c r="B501" s="17"/>
      <c r="C501" s="60">
        <v>11.28</v>
      </c>
      <c r="D501" s="17">
        <f t="shared" si="15"/>
        <v>4797.5499999999975</v>
      </c>
      <c r="E501" s="18" t="s">
        <v>783</v>
      </c>
      <c r="F501" s="7"/>
      <c r="G501" s="19"/>
      <c r="H501" s="125"/>
      <c r="I501" s="125"/>
      <c r="J501" s="125">
        <f t="shared" si="16"/>
        <v>-160727</v>
      </c>
      <c r="K501" s="20"/>
      <c r="L501" s="7"/>
    </row>
    <row r="502" spans="1:12" s="9" customFormat="1" ht="18.75" x14ac:dyDescent="0.3">
      <c r="A502" s="19">
        <v>46273</v>
      </c>
      <c r="B502" s="17">
        <v>906.12</v>
      </c>
      <c r="C502" s="17"/>
      <c r="D502" s="17">
        <f t="shared" si="15"/>
        <v>5703.6699999999973</v>
      </c>
      <c r="E502" s="18" t="s">
        <v>105</v>
      </c>
      <c r="F502" s="7"/>
      <c r="G502" s="19"/>
      <c r="H502" s="125"/>
      <c r="I502" s="125"/>
      <c r="J502" s="125">
        <f t="shared" si="16"/>
        <v>-160727</v>
      </c>
      <c r="K502" s="20"/>
      <c r="L502" s="7"/>
    </row>
    <row r="503" spans="1:12" s="9" customFormat="1" ht="18.75" x14ac:dyDescent="0.3">
      <c r="A503" s="19">
        <v>46273</v>
      </c>
      <c r="B503" s="17">
        <v>110.85</v>
      </c>
      <c r="C503" s="17"/>
      <c r="D503" s="17">
        <f t="shared" si="15"/>
        <v>5814.5199999999977</v>
      </c>
      <c r="E503" s="18" t="s">
        <v>105</v>
      </c>
      <c r="F503" s="7"/>
      <c r="G503" s="19"/>
      <c r="H503" s="125"/>
      <c r="I503" s="125"/>
      <c r="J503" s="125">
        <f t="shared" si="16"/>
        <v>-160727</v>
      </c>
      <c r="K503" s="20"/>
      <c r="L503" s="7"/>
    </row>
    <row r="504" spans="1:12" s="9" customFormat="1" ht="18.75" x14ac:dyDescent="0.3">
      <c r="A504" s="19">
        <v>46273</v>
      </c>
      <c r="B504" s="17"/>
      <c r="C504" s="17">
        <v>111.63</v>
      </c>
      <c r="D504" s="17">
        <f t="shared" si="15"/>
        <v>5702.8899999999976</v>
      </c>
      <c r="E504" s="18" t="s">
        <v>225</v>
      </c>
      <c r="F504" s="7"/>
      <c r="G504" s="19"/>
      <c r="H504" s="125"/>
      <c r="I504" s="125"/>
      <c r="J504" s="125">
        <f t="shared" si="16"/>
        <v>-160727</v>
      </c>
      <c r="K504" s="20"/>
      <c r="L504" s="7"/>
    </row>
    <row r="505" spans="1:12" s="9" customFormat="1" ht="18.75" x14ac:dyDescent="0.3">
      <c r="A505" s="19">
        <v>46273</v>
      </c>
      <c r="B505" s="17"/>
      <c r="C505" s="17">
        <v>8</v>
      </c>
      <c r="D505" s="17">
        <f t="shared" si="15"/>
        <v>5694.8899999999976</v>
      </c>
      <c r="E505" s="18" t="s">
        <v>303</v>
      </c>
      <c r="F505" s="7"/>
      <c r="G505" s="19"/>
      <c r="H505" s="125"/>
      <c r="I505" s="125"/>
      <c r="J505" s="125">
        <f t="shared" si="16"/>
        <v>-160727</v>
      </c>
      <c r="K505" s="20"/>
      <c r="L505" s="7"/>
    </row>
    <row r="506" spans="1:12" s="9" customFormat="1" ht="18.75" x14ac:dyDescent="0.3">
      <c r="A506" s="19">
        <v>46273</v>
      </c>
      <c r="B506" s="17"/>
      <c r="C506" s="60">
        <v>100.54</v>
      </c>
      <c r="D506" s="17">
        <f t="shared" si="15"/>
        <v>5594.3499999999976</v>
      </c>
      <c r="E506" s="18" t="s">
        <v>303</v>
      </c>
      <c r="F506" s="7"/>
      <c r="G506" s="19"/>
      <c r="H506" s="125"/>
      <c r="I506" s="125"/>
      <c r="J506" s="125">
        <f t="shared" si="16"/>
        <v>-160727</v>
      </c>
      <c r="K506" s="20"/>
      <c r="L506" s="7"/>
    </row>
    <row r="507" spans="1:12" s="9" customFormat="1" ht="18.75" x14ac:dyDescent="0.3">
      <c r="A507" s="19">
        <v>46274</v>
      </c>
      <c r="B507" s="17"/>
      <c r="C507" s="60">
        <v>31.75</v>
      </c>
      <c r="D507" s="17">
        <f t="shared" si="15"/>
        <v>5562.5999999999976</v>
      </c>
      <c r="E507" s="18" t="s">
        <v>787</v>
      </c>
      <c r="F507" s="7"/>
      <c r="G507" s="19"/>
      <c r="H507" s="125"/>
      <c r="I507" s="125"/>
      <c r="J507" s="125">
        <f t="shared" si="16"/>
        <v>-160727</v>
      </c>
      <c r="K507" s="20"/>
      <c r="L507" s="7"/>
    </row>
    <row r="508" spans="1:12" s="9" customFormat="1" ht="18.75" x14ac:dyDescent="0.3">
      <c r="A508" s="19">
        <v>46274</v>
      </c>
      <c r="B508" s="17"/>
      <c r="C508" s="60">
        <v>19.45</v>
      </c>
      <c r="D508" s="17">
        <f t="shared" si="15"/>
        <v>5543.1499999999978</v>
      </c>
      <c r="E508" s="18" t="s">
        <v>788</v>
      </c>
      <c r="F508" s="7"/>
      <c r="G508" s="19"/>
      <c r="H508" s="125"/>
      <c r="I508" s="125"/>
      <c r="J508" s="125">
        <f t="shared" si="16"/>
        <v>-160727</v>
      </c>
      <c r="K508" s="20"/>
      <c r="L508" s="7"/>
    </row>
    <row r="509" spans="1:12" s="9" customFormat="1" ht="18.75" x14ac:dyDescent="0.3">
      <c r="A509" s="19">
        <v>46274</v>
      </c>
      <c r="B509" s="60">
        <v>287.48</v>
      </c>
      <c r="C509" s="17"/>
      <c r="D509" s="17">
        <f t="shared" si="15"/>
        <v>5830.6299999999974</v>
      </c>
      <c r="E509" s="18" t="s">
        <v>788</v>
      </c>
      <c r="F509" s="7"/>
      <c r="G509" s="19"/>
      <c r="H509" s="125"/>
      <c r="I509" s="125"/>
      <c r="J509" s="125">
        <f t="shared" si="16"/>
        <v>-160727</v>
      </c>
      <c r="K509" s="20"/>
      <c r="L509" s="7"/>
    </row>
    <row r="510" spans="1:12" s="9" customFormat="1" ht="18.75" x14ac:dyDescent="0.3">
      <c r="A510" s="19">
        <v>46274</v>
      </c>
      <c r="B510" s="60">
        <v>21.24</v>
      </c>
      <c r="C510" s="17"/>
      <c r="D510" s="17">
        <f t="shared" si="15"/>
        <v>5851.8699999999972</v>
      </c>
      <c r="E510" s="18" t="s">
        <v>788</v>
      </c>
      <c r="F510" s="7"/>
      <c r="G510" s="19"/>
      <c r="H510" s="125"/>
      <c r="I510" s="125"/>
      <c r="J510" s="125">
        <f t="shared" si="16"/>
        <v>-160727</v>
      </c>
      <c r="K510" s="20"/>
      <c r="L510" s="7"/>
    </row>
    <row r="511" spans="1:12" s="9" customFormat="1" ht="18.75" x14ac:dyDescent="0.3">
      <c r="A511" s="19">
        <v>46274</v>
      </c>
      <c r="B511" s="60">
        <v>100.54</v>
      </c>
      <c r="C511" s="17"/>
      <c r="D511" s="17">
        <f t="shared" si="15"/>
        <v>5952.4099999999971</v>
      </c>
      <c r="E511" s="18" t="s">
        <v>788</v>
      </c>
      <c r="F511" s="7"/>
      <c r="G511" s="19"/>
      <c r="H511" s="125"/>
      <c r="I511" s="125"/>
      <c r="J511" s="125">
        <f t="shared" si="16"/>
        <v>-160727</v>
      </c>
      <c r="K511" s="20"/>
      <c r="L511" s="7"/>
    </row>
    <row r="512" spans="1:12" s="9" customFormat="1" ht="18.75" x14ac:dyDescent="0.3">
      <c r="A512" s="19">
        <v>46274</v>
      </c>
      <c r="B512" s="17"/>
      <c r="C512" s="60">
        <v>87.74</v>
      </c>
      <c r="D512" s="17">
        <f t="shared" si="15"/>
        <v>5864.6699999999973</v>
      </c>
      <c r="E512" s="18" t="s">
        <v>790</v>
      </c>
      <c r="F512" s="7"/>
      <c r="G512" s="19"/>
      <c r="H512" s="125"/>
      <c r="I512" s="125"/>
      <c r="J512" s="125">
        <f t="shared" si="16"/>
        <v>-160727</v>
      </c>
      <c r="K512" s="20"/>
      <c r="L512" s="7"/>
    </row>
    <row r="513" spans="1:12" s="9" customFormat="1" ht="18.75" x14ac:dyDescent="0.3">
      <c r="A513" s="19">
        <v>46274</v>
      </c>
      <c r="B513" s="60">
        <v>416.64</v>
      </c>
      <c r="C513" s="17"/>
      <c r="D513" s="17">
        <f t="shared" si="15"/>
        <v>6281.3099999999977</v>
      </c>
      <c r="E513" s="18" t="s">
        <v>791</v>
      </c>
      <c r="F513" s="7"/>
      <c r="G513" s="19"/>
      <c r="H513" s="125"/>
      <c r="I513" s="125"/>
      <c r="J513" s="125">
        <f t="shared" si="16"/>
        <v>-160727</v>
      </c>
      <c r="K513" s="20"/>
      <c r="L513" s="7"/>
    </row>
    <row r="514" spans="1:12" s="9" customFormat="1" ht="18.75" x14ac:dyDescent="0.3">
      <c r="A514" s="19">
        <v>46274</v>
      </c>
      <c r="B514" s="17"/>
      <c r="C514" s="60">
        <v>118.58</v>
      </c>
      <c r="D514" s="17">
        <f t="shared" si="15"/>
        <v>6162.7299999999977</v>
      </c>
      <c r="E514" s="18" t="s">
        <v>792</v>
      </c>
      <c r="F514" s="7"/>
      <c r="G514" s="19"/>
      <c r="H514" s="125"/>
      <c r="I514" s="125"/>
      <c r="J514" s="125">
        <f t="shared" si="16"/>
        <v>-160727</v>
      </c>
      <c r="K514" s="20"/>
      <c r="L514" s="7"/>
    </row>
    <row r="515" spans="1:12" s="9" customFormat="1" ht="18.75" x14ac:dyDescent="0.3">
      <c r="A515" s="19">
        <v>46274</v>
      </c>
      <c r="B515" s="17"/>
      <c r="C515" s="60">
        <v>61.97</v>
      </c>
      <c r="D515" s="17">
        <f t="shared" si="15"/>
        <v>6100.7599999999975</v>
      </c>
      <c r="E515" s="18" t="s">
        <v>793</v>
      </c>
      <c r="F515" s="7"/>
      <c r="G515" s="19"/>
      <c r="H515" s="125"/>
      <c r="I515" s="125"/>
      <c r="J515" s="125">
        <f t="shared" si="16"/>
        <v>-160727</v>
      </c>
      <c r="K515" s="20"/>
      <c r="L515" s="7"/>
    </row>
    <row r="516" spans="1:12" s="9" customFormat="1" ht="18.75" x14ac:dyDescent="0.3">
      <c r="A516" s="19">
        <v>46274</v>
      </c>
      <c r="B516" s="17"/>
      <c r="C516" s="17">
        <v>18</v>
      </c>
      <c r="D516" s="17">
        <f t="shared" si="15"/>
        <v>6082.7599999999975</v>
      </c>
      <c r="E516" s="18" t="s">
        <v>225</v>
      </c>
      <c r="F516" s="7"/>
      <c r="G516" s="19"/>
      <c r="H516" s="125"/>
      <c r="I516" s="125"/>
      <c r="J516" s="125">
        <f t="shared" si="16"/>
        <v>-160727</v>
      </c>
      <c r="K516" s="20"/>
      <c r="L516" s="7"/>
    </row>
    <row r="517" spans="1:12" s="9" customFormat="1" ht="18.75" x14ac:dyDescent="0.3">
      <c r="A517" s="19">
        <v>46274</v>
      </c>
      <c r="B517" s="17"/>
      <c r="C517" s="17">
        <v>3.98</v>
      </c>
      <c r="D517" s="17">
        <f t="shared" si="15"/>
        <v>6078.7799999999979</v>
      </c>
      <c r="E517" s="18" t="s">
        <v>225</v>
      </c>
      <c r="F517" s="7"/>
      <c r="G517" s="19"/>
      <c r="H517" s="125"/>
      <c r="I517" s="125"/>
      <c r="J517" s="125">
        <f t="shared" si="16"/>
        <v>-160727</v>
      </c>
      <c r="K517" s="20"/>
      <c r="L517" s="7"/>
    </row>
    <row r="518" spans="1:12" s="9" customFormat="1" ht="18.75" x14ac:dyDescent="0.3">
      <c r="A518" s="19">
        <v>46274</v>
      </c>
      <c r="B518" s="17">
        <v>18.16</v>
      </c>
      <c r="C518" s="17"/>
      <c r="D518" s="17">
        <f t="shared" si="15"/>
        <v>6096.9399999999978</v>
      </c>
      <c r="E518" s="18" t="s">
        <v>105</v>
      </c>
      <c r="F518" s="7"/>
      <c r="G518" s="19"/>
      <c r="H518" s="125"/>
      <c r="I518" s="125"/>
      <c r="J518" s="125">
        <f t="shared" si="16"/>
        <v>-160727</v>
      </c>
      <c r="K518" s="20"/>
      <c r="L518" s="7"/>
    </row>
    <row r="519" spans="1:12" s="9" customFormat="1" ht="18.75" x14ac:dyDescent="0.3">
      <c r="A519" s="19">
        <v>46274</v>
      </c>
      <c r="B519" s="17">
        <v>139.34</v>
      </c>
      <c r="C519" s="17"/>
      <c r="D519" s="17">
        <f t="shared" si="15"/>
        <v>6236.2799999999979</v>
      </c>
      <c r="E519" s="18" t="s">
        <v>105</v>
      </c>
      <c r="F519" s="7"/>
      <c r="G519" s="19"/>
      <c r="H519" s="125"/>
      <c r="I519" s="125"/>
      <c r="J519" s="125">
        <f t="shared" si="16"/>
        <v>-160727</v>
      </c>
      <c r="K519" s="20"/>
      <c r="L519" s="7"/>
    </row>
    <row r="520" spans="1:12" s="9" customFormat="1" ht="18.75" x14ac:dyDescent="0.3">
      <c r="A520" s="19">
        <v>46274</v>
      </c>
      <c r="B520" s="17"/>
      <c r="C520" s="17">
        <v>39.85</v>
      </c>
      <c r="D520" s="17">
        <f t="shared" ref="D520:D583" si="17">D519+B520-C520</f>
        <v>6196.4299999999976</v>
      </c>
      <c r="E520" s="18" t="s">
        <v>298</v>
      </c>
      <c r="F520" s="7"/>
      <c r="G520" s="19"/>
      <c r="H520" s="125"/>
      <c r="I520" s="125"/>
      <c r="J520" s="125">
        <f t="shared" ref="J520:J583" si="18">J519+H520-I520</f>
        <v>-160727</v>
      </c>
      <c r="K520" s="20"/>
      <c r="L520" s="7"/>
    </row>
    <row r="521" spans="1:12" s="9" customFormat="1" ht="18.75" x14ac:dyDescent="0.3">
      <c r="A521" s="19">
        <v>46275</v>
      </c>
      <c r="B521" s="17"/>
      <c r="C521" s="17">
        <v>4.8099999999999996</v>
      </c>
      <c r="D521" s="17">
        <f t="shared" si="17"/>
        <v>6191.6199999999972</v>
      </c>
      <c r="E521" s="18" t="s">
        <v>225</v>
      </c>
      <c r="F521" s="7"/>
      <c r="G521" s="19"/>
      <c r="H521" s="125"/>
      <c r="I521" s="125"/>
      <c r="J521" s="125">
        <f t="shared" si="18"/>
        <v>-160727</v>
      </c>
      <c r="K521" s="20"/>
      <c r="L521" s="7"/>
    </row>
    <row r="522" spans="1:12" s="9" customFormat="1" ht="18.75" x14ac:dyDescent="0.3">
      <c r="A522" s="19">
        <v>46275</v>
      </c>
      <c r="B522" s="17"/>
      <c r="C522" s="17"/>
      <c r="D522" s="17">
        <f t="shared" si="17"/>
        <v>6191.6199999999972</v>
      </c>
      <c r="E522" s="18" t="s">
        <v>105</v>
      </c>
      <c r="F522" s="7"/>
      <c r="G522" s="19"/>
      <c r="H522" s="125"/>
      <c r="I522" s="125"/>
      <c r="J522" s="125">
        <f t="shared" si="18"/>
        <v>-160727</v>
      </c>
      <c r="K522" s="20"/>
      <c r="L522" s="7"/>
    </row>
    <row r="523" spans="1:12" s="9" customFormat="1" ht="18.75" x14ac:dyDescent="0.3">
      <c r="A523" s="19"/>
      <c r="B523" s="17">
        <v>569.74</v>
      </c>
      <c r="C523" s="17"/>
      <c r="D523" s="17">
        <f t="shared" si="17"/>
        <v>6761.3599999999969</v>
      </c>
      <c r="E523" s="18"/>
      <c r="F523" s="7"/>
      <c r="G523" s="19"/>
      <c r="H523" s="125"/>
      <c r="I523" s="125"/>
      <c r="J523" s="125">
        <f t="shared" si="18"/>
        <v>-160727</v>
      </c>
      <c r="K523" s="20"/>
      <c r="L523" s="7"/>
    </row>
    <row r="524" spans="1:12" s="9" customFormat="1" ht="18.75" x14ac:dyDescent="0.3">
      <c r="A524" s="19">
        <v>46275</v>
      </c>
      <c r="B524" s="17">
        <v>475.27</v>
      </c>
      <c r="C524" s="17"/>
      <c r="D524" s="17">
        <f t="shared" si="17"/>
        <v>7236.6299999999974</v>
      </c>
      <c r="E524" s="18" t="s">
        <v>105</v>
      </c>
      <c r="F524" s="7"/>
      <c r="G524" s="19"/>
      <c r="H524" s="125"/>
      <c r="I524" s="125"/>
      <c r="J524" s="125">
        <f t="shared" si="18"/>
        <v>-160727</v>
      </c>
      <c r="K524" s="20"/>
      <c r="L524" s="7"/>
    </row>
    <row r="525" spans="1:12" s="9" customFormat="1" ht="18.75" x14ac:dyDescent="0.3">
      <c r="A525" s="19">
        <v>46275</v>
      </c>
      <c r="B525" s="17"/>
      <c r="C525" s="60">
        <v>29.27</v>
      </c>
      <c r="D525" s="17">
        <f t="shared" si="17"/>
        <v>7207.3599999999969</v>
      </c>
      <c r="E525" s="18" t="s">
        <v>795</v>
      </c>
      <c r="F525" s="7"/>
      <c r="G525" s="19"/>
      <c r="H525" s="125"/>
      <c r="I525" s="125"/>
      <c r="J525" s="125">
        <f t="shared" si="18"/>
        <v>-160727</v>
      </c>
      <c r="K525" s="20"/>
      <c r="L525" s="7"/>
    </row>
    <row r="526" spans="1:12" s="9" customFormat="1" ht="18.75" x14ac:dyDescent="0.3">
      <c r="A526" s="19">
        <v>46275</v>
      </c>
      <c r="B526" s="17"/>
      <c r="C526" s="60">
        <f>165.31-4.19</f>
        <v>161.12</v>
      </c>
      <c r="D526" s="17">
        <f t="shared" si="17"/>
        <v>7046.2399999999971</v>
      </c>
      <c r="E526" s="18" t="s">
        <v>796</v>
      </c>
      <c r="F526" s="7"/>
      <c r="G526" s="19"/>
      <c r="H526" s="125"/>
      <c r="I526" s="125"/>
      <c r="J526" s="125">
        <f t="shared" si="18"/>
        <v>-160727</v>
      </c>
      <c r="K526" s="20"/>
      <c r="L526" s="7"/>
    </row>
    <row r="527" spans="1:12" s="9" customFormat="1" ht="18.75" x14ac:dyDescent="0.3">
      <c r="A527" s="19">
        <v>46275</v>
      </c>
      <c r="B527" s="17">
        <f>172.73+74.24</f>
        <v>246.96999999999997</v>
      </c>
      <c r="C527" s="17"/>
      <c r="D527" s="17">
        <f t="shared" si="17"/>
        <v>7293.2099999999973</v>
      </c>
      <c r="E527" s="18" t="s">
        <v>797</v>
      </c>
      <c r="F527" s="7"/>
      <c r="G527" s="19"/>
      <c r="H527" s="125"/>
      <c r="I527" s="125"/>
      <c r="J527" s="125">
        <f t="shared" si="18"/>
        <v>-160727</v>
      </c>
      <c r="K527" s="20"/>
      <c r="L527" s="7"/>
    </row>
    <row r="528" spans="1:12" s="9" customFormat="1" ht="18.75" x14ac:dyDescent="0.3">
      <c r="A528" s="19">
        <v>46275</v>
      </c>
      <c r="B528" s="17"/>
      <c r="C528" s="60">
        <v>378.68</v>
      </c>
      <c r="D528" s="17">
        <f t="shared" si="17"/>
        <v>6914.529999999997</v>
      </c>
      <c r="E528" s="18" t="s">
        <v>810</v>
      </c>
      <c r="F528" s="7"/>
      <c r="G528" s="19"/>
      <c r="H528" s="125"/>
      <c r="I528" s="125"/>
      <c r="J528" s="125">
        <f t="shared" si="18"/>
        <v>-160727</v>
      </c>
      <c r="K528" s="20"/>
      <c r="L528" s="7"/>
    </row>
    <row r="529" spans="1:12" s="9" customFormat="1" ht="18.75" x14ac:dyDescent="0.3">
      <c r="A529" s="19">
        <v>46276</v>
      </c>
      <c r="B529" s="17">
        <v>488.15</v>
      </c>
      <c r="C529" s="17"/>
      <c r="D529" s="17">
        <f t="shared" si="17"/>
        <v>7402.6799999999967</v>
      </c>
      <c r="E529" s="18" t="s">
        <v>105</v>
      </c>
      <c r="F529" s="7"/>
      <c r="G529" s="19"/>
      <c r="H529" s="125"/>
      <c r="I529" s="125"/>
      <c r="J529" s="125">
        <f t="shared" si="18"/>
        <v>-160727</v>
      </c>
      <c r="K529" s="20"/>
      <c r="L529" s="7"/>
    </row>
    <row r="530" spans="1:12" s="9" customFormat="1" ht="18.75" x14ac:dyDescent="0.3">
      <c r="A530" s="19">
        <v>46276</v>
      </c>
      <c r="B530" s="17">
        <v>8.8699999999999992</v>
      </c>
      <c r="C530" s="17"/>
      <c r="D530" s="17">
        <f t="shared" si="17"/>
        <v>7411.5499999999965</v>
      </c>
      <c r="E530" s="18" t="s">
        <v>105</v>
      </c>
      <c r="F530" s="7"/>
      <c r="G530" s="19"/>
      <c r="H530" s="125"/>
      <c r="I530" s="125"/>
      <c r="J530" s="125">
        <f t="shared" si="18"/>
        <v>-160727</v>
      </c>
      <c r="K530" s="20"/>
      <c r="L530" s="7"/>
    </row>
    <row r="531" spans="1:12" s="9" customFormat="1" ht="18.75" x14ac:dyDescent="0.3">
      <c r="A531" s="19">
        <v>46276</v>
      </c>
      <c r="B531" s="17">
        <v>464.43</v>
      </c>
      <c r="C531" s="17"/>
      <c r="D531" s="17">
        <f t="shared" si="17"/>
        <v>7875.9799999999968</v>
      </c>
      <c r="E531" s="18" t="s">
        <v>105</v>
      </c>
      <c r="F531" s="7"/>
      <c r="G531" s="19"/>
      <c r="H531" s="125"/>
      <c r="I531" s="125"/>
      <c r="J531" s="125">
        <f t="shared" si="18"/>
        <v>-160727</v>
      </c>
      <c r="K531" s="20"/>
      <c r="L531" s="7"/>
    </row>
    <row r="532" spans="1:12" s="9" customFormat="1" ht="18.75" x14ac:dyDescent="0.3">
      <c r="A532" s="19">
        <v>46276</v>
      </c>
      <c r="B532" s="17">
        <v>0.15</v>
      </c>
      <c r="C532" s="17"/>
      <c r="D532" s="17">
        <f t="shared" si="17"/>
        <v>7876.1299999999965</v>
      </c>
      <c r="E532" s="18" t="s">
        <v>105</v>
      </c>
      <c r="F532" s="7"/>
      <c r="G532" s="19"/>
      <c r="H532" s="125"/>
      <c r="I532" s="125"/>
      <c r="J532" s="125">
        <f t="shared" si="18"/>
        <v>-160727</v>
      </c>
      <c r="K532" s="20"/>
      <c r="L532" s="7"/>
    </row>
    <row r="533" spans="1:12" s="9" customFormat="1" ht="18.75" x14ac:dyDescent="0.3">
      <c r="A533" s="19">
        <v>46276</v>
      </c>
      <c r="B533" s="17"/>
      <c r="C533" s="17">
        <v>3.65</v>
      </c>
      <c r="D533" s="17">
        <f t="shared" si="17"/>
        <v>7872.4799999999968</v>
      </c>
      <c r="E533" s="18" t="s">
        <v>225</v>
      </c>
      <c r="F533" s="7"/>
      <c r="G533" s="19"/>
      <c r="H533" s="125"/>
      <c r="I533" s="125"/>
      <c r="J533" s="125">
        <f t="shared" si="18"/>
        <v>-160727</v>
      </c>
      <c r="K533" s="20"/>
      <c r="L533" s="7"/>
    </row>
    <row r="534" spans="1:12" s="9" customFormat="1" ht="18.75" x14ac:dyDescent="0.3">
      <c r="A534" s="19">
        <v>46276</v>
      </c>
      <c r="B534" s="17"/>
      <c r="C534" s="17">
        <v>431.49</v>
      </c>
      <c r="D534" s="17">
        <f t="shared" si="17"/>
        <v>7440.9899999999971</v>
      </c>
      <c r="E534" s="18" t="s">
        <v>225</v>
      </c>
      <c r="F534" s="7"/>
      <c r="G534" s="19"/>
      <c r="H534" s="125"/>
      <c r="I534" s="125"/>
      <c r="J534" s="125">
        <f t="shared" si="18"/>
        <v>-160727</v>
      </c>
      <c r="K534" s="20"/>
      <c r="L534" s="7"/>
    </row>
    <row r="535" spans="1:12" s="9" customFormat="1" ht="18.75" x14ac:dyDescent="0.3">
      <c r="A535" s="19">
        <v>46276</v>
      </c>
      <c r="B535" s="17"/>
      <c r="C535" s="17">
        <v>57.17</v>
      </c>
      <c r="D535" s="17">
        <f t="shared" si="17"/>
        <v>7383.819999999997</v>
      </c>
      <c r="E535" s="18" t="s">
        <v>225</v>
      </c>
      <c r="F535" s="7"/>
      <c r="G535" s="19"/>
      <c r="H535" s="125"/>
      <c r="I535" s="125"/>
      <c r="J535" s="125">
        <f t="shared" si="18"/>
        <v>-160727</v>
      </c>
      <c r="K535" s="20"/>
      <c r="L535" s="7"/>
    </row>
    <row r="536" spans="1:12" s="9" customFormat="1" ht="18.75" x14ac:dyDescent="0.3">
      <c r="A536" s="19">
        <v>46276</v>
      </c>
      <c r="B536" s="17">
        <v>4.1900000000000004</v>
      </c>
      <c r="C536" s="17"/>
      <c r="D536" s="17">
        <f t="shared" si="17"/>
        <v>7388.0099999999966</v>
      </c>
      <c r="E536" s="18" t="s">
        <v>105</v>
      </c>
      <c r="F536" s="7"/>
      <c r="G536" s="19"/>
      <c r="H536" s="125"/>
      <c r="I536" s="125"/>
      <c r="J536" s="125">
        <f t="shared" si="18"/>
        <v>-160727</v>
      </c>
      <c r="K536" s="20"/>
      <c r="L536" s="7"/>
    </row>
    <row r="537" spans="1:12" s="9" customFormat="1" ht="18.75" x14ac:dyDescent="0.3">
      <c r="A537" s="19">
        <v>46279</v>
      </c>
      <c r="B537" s="17">
        <v>396.1</v>
      </c>
      <c r="C537" s="17"/>
      <c r="D537" s="17">
        <f t="shared" si="17"/>
        <v>7784.1099999999969</v>
      </c>
      <c r="E537" s="18" t="s">
        <v>105</v>
      </c>
      <c r="F537" s="7"/>
      <c r="G537" s="19"/>
      <c r="H537" s="125"/>
      <c r="I537" s="125"/>
      <c r="J537" s="125">
        <f t="shared" si="18"/>
        <v>-160727</v>
      </c>
      <c r="K537" s="20"/>
      <c r="L537" s="7"/>
    </row>
    <row r="538" spans="1:12" s="9" customFormat="1" ht="18.75" x14ac:dyDescent="0.3">
      <c r="A538" s="19">
        <v>46279</v>
      </c>
      <c r="B538" s="17">
        <v>73.83</v>
      </c>
      <c r="C538" s="17"/>
      <c r="D538" s="17">
        <f t="shared" si="17"/>
        <v>7857.9399999999969</v>
      </c>
      <c r="E538" s="18" t="s">
        <v>105</v>
      </c>
      <c r="F538" s="7"/>
      <c r="G538" s="19"/>
      <c r="H538" s="125"/>
      <c r="I538" s="125"/>
      <c r="J538" s="125">
        <f t="shared" si="18"/>
        <v>-160727</v>
      </c>
      <c r="K538" s="20"/>
      <c r="L538" s="7"/>
    </row>
    <row r="539" spans="1:12" s="9" customFormat="1" ht="18.75" x14ac:dyDescent="0.3">
      <c r="A539" s="19">
        <v>46279</v>
      </c>
      <c r="B539" s="17"/>
      <c r="C539" s="17">
        <v>396.67</v>
      </c>
      <c r="D539" s="17">
        <f t="shared" si="17"/>
        <v>7461.2699999999968</v>
      </c>
      <c r="E539" s="18" t="s">
        <v>225</v>
      </c>
      <c r="F539" s="7"/>
      <c r="G539" s="19"/>
      <c r="H539" s="125"/>
      <c r="I539" s="125"/>
      <c r="J539" s="125">
        <f t="shared" si="18"/>
        <v>-160727</v>
      </c>
      <c r="K539" s="20"/>
      <c r="L539" s="7"/>
    </row>
    <row r="540" spans="1:12" s="9" customFormat="1" ht="18.75" x14ac:dyDescent="0.3">
      <c r="A540" s="19">
        <v>46279</v>
      </c>
      <c r="B540" s="17"/>
      <c r="C540" s="17">
        <v>31.31</v>
      </c>
      <c r="D540" s="17">
        <f t="shared" si="17"/>
        <v>7429.9599999999964</v>
      </c>
      <c r="E540" s="18" t="s">
        <v>225</v>
      </c>
      <c r="F540" s="7"/>
      <c r="G540" s="19"/>
      <c r="H540" s="125"/>
      <c r="I540" s="125"/>
      <c r="J540" s="125">
        <f t="shared" si="18"/>
        <v>-160727</v>
      </c>
      <c r="K540" s="20"/>
      <c r="L540" s="7"/>
    </row>
    <row r="541" spans="1:12" s="9" customFormat="1" ht="18.75" x14ac:dyDescent="0.3">
      <c r="A541" s="19">
        <v>46279</v>
      </c>
      <c r="B541" s="17"/>
      <c r="C541" s="60">
        <v>421.2</v>
      </c>
      <c r="D541" s="17">
        <f t="shared" si="17"/>
        <v>7008.7599999999966</v>
      </c>
      <c r="E541" s="18" t="s">
        <v>809</v>
      </c>
      <c r="F541" s="7"/>
      <c r="G541" s="19"/>
      <c r="H541" s="125"/>
      <c r="I541" s="125"/>
      <c r="J541" s="125">
        <f t="shared" si="18"/>
        <v>-160727</v>
      </c>
      <c r="K541" s="20"/>
      <c r="L541" s="7"/>
    </row>
    <row r="542" spans="1:12" s="9" customFormat="1" ht="18.75" x14ac:dyDescent="0.3">
      <c r="A542" s="19">
        <v>46276</v>
      </c>
      <c r="B542" s="17"/>
      <c r="C542" s="60">
        <v>488.15</v>
      </c>
      <c r="D542" s="17">
        <f t="shared" si="17"/>
        <v>6520.6099999999969</v>
      </c>
      <c r="E542" s="18" t="s">
        <v>812</v>
      </c>
      <c r="F542" s="7"/>
      <c r="G542" s="19"/>
      <c r="H542" s="125"/>
      <c r="I542" s="125"/>
      <c r="J542" s="125">
        <f t="shared" si="18"/>
        <v>-160727</v>
      </c>
      <c r="K542" s="20"/>
      <c r="L542" s="7"/>
    </row>
    <row r="543" spans="1:12" s="9" customFormat="1" ht="18.75" x14ac:dyDescent="0.3">
      <c r="A543" s="19">
        <v>46279</v>
      </c>
      <c r="B543" s="17"/>
      <c r="C543" s="60">
        <v>96.68</v>
      </c>
      <c r="D543" s="17">
        <f t="shared" si="17"/>
        <v>6423.9299999999967</v>
      </c>
      <c r="E543" s="18" t="s">
        <v>814</v>
      </c>
      <c r="F543" s="7"/>
      <c r="G543" s="19"/>
      <c r="H543" s="125"/>
      <c r="I543" s="125"/>
      <c r="J543" s="125">
        <f t="shared" si="18"/>
        <v>-160727</v>
      </c>
      <c r="K543" s="20"/>
      <c r="L543" s="7"/>
    </row>
    <row r="544" spans="1:12" s="9" customFormat="1" ht="18.75" x14ac:dyDescent="0.3">
      <c r="A544" s="19">
        <v>46279</v>
      </c>
      <c r="B544" s="17">
        <v>233.56</v>
      </c>
      <c r="C544" s="17"/>
      <c r="D544" s="17">
        <f t="shared" si="17"/>
        <v>6657.4899999999971</v>
      </c>
      <c r="E544" s="18" t="s">
        <v>105</v>
      </c>
      <c r="F544" s="7"/>
      <c r="G544" s="19"/>
      <c r="H544" s="125"/>
      <c r="I544" s="125"/>
      <c r="J544" s="125">
        <f t="shared" si="18"/>
        <v>-160727</v>
      </c>
      <c r="K544" s="20"/>
      <c r="L544" s="7"/>
    </row>
    <row r="545" spans="1:12" s="9" customFormat="1" ht="18.75" x14ac:dyDescent="0.3">
      <c r="A545" s="19">
        <v>46280</v>
      </c>
      <c r="B545" s="17">
        <f>27.88+0.27</f>
        <v>28.15</v>
      </c>
      <c r="C545" s="17"/>
      <c r="D545" s="17">
        <f t="shared" si="17"/>
        <v>6685.6399999999967</v>
      </c>
      <c r="E545" s="18" t="s">
        <v>817</v>
      </c>
      <c r="F545" s="7"/>
      <c r="G545" s="19"/>
      <c r="H545" s="125"/>
      <c r="I545" s="125"/>
      <c r="J545" s="125">
        <f t="shared" si="18"/>
        <v>-160727</v>
      </c>
      <c r="K545" s="20"/>
      <c r="L545" s="7"/>
    </row>
    <row r="546" spans="1:12" s="9" customFormat="1" ht="18.75" x14ac:dyDescent="0.3">
      <c r="A546" s="19">
        <v>46280</v>
      </c>
      <c r="B546" s="17"/>
      <c r="C546" s="60">
        <v>154.85</v>
      </c>
      <c r="D546" s="17">
        <f t="shared" si="17"/>
        <v>6530.7899999999963</v>
      </c>
      <c r="E546" s="18" t="s">
        <v>820</v>
      </c>
      <c r="F546" s="7"/>
      <c r="G546" s="19"/>
      <c r="H546" s="125"/>
      <c r="I546" s="125"/>
      <c r="J546" s="125">
        <f t="shared" si="18"/>
        <v>-160727</v>
      </c>
      <c r="K546" s="20"/>
      <c r="L546" s="7"/>
    </row>
    <row r="547" spans="1:12" s="9" customFormat="1" ht="18.75" x14ac:dyDescent="0.3">
      <c r="A547" s="19">
        <v>46280</v>
      </c>
      <c r="B547" s="17"/>
      <c r="C547" s="60">
        <v>37.159999999999997</v>
      </c>
      <c r="D547" s="17">
        <f t="shared" si="17"/>
        <v>6493.6299999999965</v>
      </c>
      <c r="E547" s="18" t="s">
        <v>822</v>
      </c>
      <c r="F547" s="7"/>
      <c r="G547" s="19"/>
      <c r="H547" s="125"/>
      <c r="I547" s="125"/>
      <c r="J547" s="125">
        <f t="shared" si="18"/>
        <v>-160727</v>
      </c>
      <c r="K547" s="20"/>
      <c r="L547" s="7"/>
    </row>
    <row r="548" spans="1:12" s="9" customFormat="1" ht="18.75" x14ac:dyDescent="0.3">
      <c r="A548" s="19">
        <v>46280</v>
      </c>
      <c r="B548" s="17">
        <v>39.14</v>
      </c>
      <c r="C548" s="17"/>
      <c r="D548" s="17">
        <f t="shared" si="17"/>
        <v>6532.7699999999968</v>
      </c>
      <c r="E548" s="18" t="s">
        <v>822</v>
      </c>
      <c r="F548" s="7"/>
      <c r="G548" s="19"/>
      <c r="H548" s="125"/>
      <c r="I548" s="125"/>
      <c r="J548" s="125">
        <f t="shared" si="18"/>
        <v>-160727</v>
      </c>
      <c r="K548" s="20"/>
      <c r="L548" s="7"/>
    </row>
    <row r="549" spans="1:12" s="9" customFormat="1" ht="18.75" x14ac:dyDescent="0.3">
      <c r="A549" s="19">
        <v>46280</v>
      </c>
      <c r="B549" s="17">
        <v>596.36</v>
      </c>
      <c r="C549" s="17"/>
      <c r="D549" s="17">
        <f t="shared" si="17"/>
        <v>7129.1299999999965</v>
      </c>
      <c r="E549" s="18" t="s">
        <v>823</v>
      </c>
      <c r="F549" s="7"/>
      <c r="G549" s="19"/>
      <c r="H549" s="125"/>
      <c r="I549" s="125"/>
      <c r="J549" s="125">
        <f t="shared" si="18"/>
        <v>-160727</v>
      </c>
      <c r="K549" s="20"/>
      <c r="L549" s="7"/>
    </row>
    <row r="550" spans="1:12" s="9" customFormat="1" ht="18.75" x14ac:dyDescent="0.3">
      <c r="A550" s="19">
        <v>46280</v>
      </c>
      <c r="B550" s="17"/>
      <c r="C550" s="17">
        <f>19.93+23.17+3.79</f>
        <v>46.89</v>
      </c>
      <c r="D550" s="17">
        <f t="shared" si="17"/>
        <v>7082.2399999999961</v>
      </c>
      <c r="E550" s="18" t="s">
        <v>225</v>
      </c>
      <c r="F550" s="7"/>
      <c r="G550" s="19"/>
      <c r="H550" s="125"/>
      <c r="I550" s="125"/>
      <c r="J550" s="125">
        <f t="shared" si="18"/>
        <v>-160727</v>
      </c>
      <c r="K550" s="20"/>
      <c r="L550" s="7"/>
    </row>
    <row r="551" spans="1:12" s="9" customFormat="1" ht="18.75" x14ac:dyDescent="0.3">
      <c r="A551" s="19">
        <v>46280</v>
      </c>
      <c r="B551" s="17"/>
      <c r="C551" s="17">
        <v>30.88</v>
      </c>
      <c r="D551" s="17">
        <f t="shared" si="17"/>
        <v>7051.359999999996</v>
      </c>
      <c r="E551" s="18" t="s">
        <v>225</v>
      </c>
      <c r="F551" s="7"/>
      <c r="G551" s="19"/>
      <c r="H551" s="125"/>
      <c r="I551" s="125"/>
      <c r="J551" s="125">
        <f t="shared" si="18"/>
        <v>-160727</v>
      </c>
      <c r="K551" s="20"/>
      <c r="L551" s="7"/>
    </row>
    <row r="552" spans="1:12" s="9" customFormat="1" ht="18.75" x14ac:dyDescent="0.3">
      <c r="A552" s="19">
        <v>46280</v>
      </c>
      <c r="B552" s="17"/>
      <c r="C552" s="17">
        <v>596.36</v>
      </c>
      <c r="D552" s="17">
        <f t="shared" si="17"/>
        <v>6454.9999999999964</v>
      </c>
      <c r="E552" s="18" t="s">
        <v>303</v>
      </c>
      <c r="F552" s="7"/>
      <c r="G552" s="19"/>
      <c r="H552" s="125"/>
      <c r="I552" s="125"/>
      <c r="J552" s="125">
        <f t="shared" si="18"/>
        <v>-160727</v>
      </c>
      <c r="K552" s="20"/>
      <c r="L552" s="7"/>
    </row>
    <row r="553" spans="1:12" s="9" customFormat="1" ht="18.75" x14ac:dyDescent="0.3">
      <c r="A553" s="19">
        <v>46280</v>
      </c>
      <c r="B553" s="17"/>
      <c r="C553" s="17">
        <v>200.81</v>
      </c>
      <c r="D553" s="17">
        <f t="shared" si="17"/>
        <v>6254.189999999996</v>
      </c>
      <c r="E553" s="18" t="s">
        <v>303</v>
      </c>
      <c r="F553" s="7"/>
      <c r="G553" s="19"/>
      <c r="H553" s="125"/>
      <c r="I553" s="125"/>
      <c r="J553" s="125">
        <f t="shared" si="18"/>
        <v>-160727</v>
      </c>
      <c r="K553" s="20"/>
      <c r="L553" s="7"/>
    </row>
    <row r="554" spans="1:12" s="9" customFormat="1" ht="18.75" x14ac:dyDescent="0.3">
      <c r="A554" s="19">
        <v>46280</v>
      </c>
      <c r="B554" s="17"/>
      <c r="C554" s="17">
        <v>0.62</v>
      </c>
      <c r="D554" s="17">
        <f t="shared" si="17"/>
        <v>6253.5699999999961</v>
      </c>
      <c r="E554" s="18" t="s">
        <v>825</v>
      </c>
      <c r="F554" s="7"/>
      <c r="G554" s="19"/>
      <c r="H554" s="125"/>
      <c r="I554" s="125"/>
      <c r="J554" s="125">
        <f t="shared" si="18"/>
        <v>-160727</v>
      </c>
      <c r="K554" s="20"/>
      <c r="L554" s="7"/>
    </row>
    <row r="555" spans="1:12" s="9" customFormat="1" ht="18.75" x14ac:dyDescent="0.3">
      <c r="A555" s="19">
        <v>46280</v>
      </c>
      <c r="B555" s="17">
        <v>125.14</v>
      </c>
      <c r="C555" s="17"/>
      <c r="D555" s="17">
        <f t="shared" si="17"/>
        <v>6378.7099999999964</v>
      </c>
      <c r="E555" s="18" t="s">
        <v>105</v>
      </c>
      <c r="F555" s="7"/>
      <c r="G555" s="19"/>
      <c r="H555" s="125"/>
      <c r="I555" s="125"/>
      <c r="J555" s="125">
        <f t="shared" si="18"/>
        <v>-160727</v>
      </c>
      <c r="K555" s="20"/>
      <c r="L555" s="7"/>
    </row>
    <row r="556" spans="1:12" s="9" customFormat="1" ht="18.75" x14ac:dyDescent="0.3">
      <c r="A556" s="19">
        <v>46280</v>
      </c>
      <c r="B556" s="17">
        <v>460.31</v>
      </c>
      <c r="C556" s="17"/>
      <c r="D556" s="17">
        <f t="shared" si="17"/>
        <v>6839.0199999999968</v>
      </c>
      <c r="E556" s="18" t="s">
        <v>105</v>
      </c>
      <c r="F556" s="7"/>
      <c r="G556" s="19"/>
      <c r="H556" s="125"/>
      <c r="I556" s="125"/>
      <c r="J556" s="125">
        <f t="shared" si="18"/>
        <v>-160727</v>
      </c>
      <c r="K556" s="20"/>
      <c r="L556" s="7"/>
    </row>
    <row r="557" spans="1:12" s="9" customFormat="1" ht="18.75" x14ac:dyDescent="0.3">
      <c r="A557" s="19">
        <v>46280</v>
      </c>
      <c r="B557" s="17">
        <v>200.81</v>
      </c>
      <c r="C557" s="17"/>
      <c r="D557" s="17">
        <f t="shared" si="17"/>
        <v>7039.8299999999972</v>
      </c>
      <c r="E557" s="18" t="s">
        <v>826</v>
      </c>
      <c r="F557" s="7"/>
      <c r="G557" s="19"/>
      <c r="H557" s="125"/>
      <c r="I557" s="125"/>
      <c r="J557" s="125">
        <f t="shared" si="18"/>
        <v>-160727</v>
      </c>
      <c r="K557" s="20"/>
      <c r="L557" s="7"/>
    </row>
    <row r="558" spans="1:12" s="9" customFormat="1" ht="18.75" x14ac:dyDescent="0.3">
      <c r="A558" s="19">
        <v>46280</v>
      </c>
      <c r="B558" s="17"/>
      <c r="C558" s="60">
        <v>1.65</v>
      </c>
      <c r="D558" s="17">
        <f t="shared" si="17"/>
        <v>7038.1799999999976</v>
      </c>
      <c r="E558" s="18" t="s">
        <v>829</v>
      </c>
      <c r="F558" s="7"/>
      <c r="G558" s="19"/>
      <c r="H558" s="125"/>
      <c r="I558" s="125"/>
      <c r="J558" s="125">
        <f t="shared" si="18"/>
        <v>-160727</v>
      </c>
      <c r="K558" s="20"/>
      <c r="L558" s="7"/>
    </row>
    <row r="559" spans="1:12" s="9" customFormat="1" ht="18.75" x14ac:dyDescent="0.3">
      <c r="A559" s="19">
        <v>46280</v>
      </c>
      <c r="B559" s="17"/>
      <c r="C559" s="60">
        <v>125.14</v>
      </c>
      <c r="D559" s="17">
        <f t="shared" si="17"/>
        <v>6913.0399999999972</v>
      </c>
      <c r="E559" s="18" t="s">
        <v>830</v>
      </c>
      <c r="F559" s="7"/>
      <c r="G559" s="19"/>
      <c r="H559" s="125"/>
      <c r="I559" s="125"/>
      <c r="J559" s="125">
        <f t="shared" si="18"/>
        <v>-160727</v>
      </c>
      <c r="K559" s="20"/>
      <c r="L559" s="7"/>
    </row>
    <row r="560" spans="1:12" s="9" customFormat="1" ht="18.75" x14ac:dyDescent="0.3">
      <c r="A560" s="19">
        <v>46281</v>
      </c>
      <c r="B560" s="17"/>
      <c r="C560" s="60">
        <v>118.1</v>
      </c>
      <c r="D560" s="17">
        <f t="shared" si="17"/>
        <v>6794.9399999999969</v>
      </c>
      <c r="E560" s="18" t="s">
        <v>843</v>
      </c>
      <c r="F560" s="7"/>
      <c r="G560" s="19"/>
      <c r="H560" s="125"/>
      <c r="I560" s="125"/>
      <c r="J560" s="125">
        <f t="shared" si="18"/>
        <v>-160727</v>
      </c>
      <c r="K560" s="20"/>
      <c r="L560" s="7"/>
    </row>
    <row r="561" spans="1:12" s="9" customFormat="1" ht="18.75" x14ac:dyDescent="0.3">
      <c r="A561" s="19">
        <v>46281</v>
      </c>
      <c r="B561" s="17"/>
      <c r="C561" s="60">
        <v>48.31</v>
      </c>
      <c r="D561" s="17">
        <f t="shared" si="17"/>
        <v>6746.6299999999965</v>
      </c>
      <c r="E561" s="18" t="s">
        <v>844</v>
      </c>
      <c r="F561" s="7"/>
      <c r="G561" s="19"/>
      <c r="H561" s="127"/>
      <c r="I561" s="127"/>
      <c r="J561" s="125">
        <f t="shared" si="18"/>
        <v>-160727</v>
      </c>
      <c r="K561" s="21"/>
      <c r="L561" s="7"/>
    </row>
    <row r="562" spans="1:12" s="9" customFormat="1" ht="18.75" x14ac:dyDescent="0.3">
      <c r="A562" s="19">
        <v>46281</v>
      </c>
      <c r="B562" s="17"/>
      <c r="C562" s="60">
        <v>14.7</v>
      </c>
      <c r="D562" s="17">
        <f t="shared" si="17"/>
        <v>6731.9299999999967</v>
      </c>
      <c r="E562" s="18" t="s">
        <v>842</v>
      </c>
      <c r="F562" s="7"/>
      <c r="G562" s="19"/>
      <c r="H562" s="127"/>
      <c r="I562" s="127"/>
      <c r="J562" s="125">
        <f t="shared" si="18"/>
        <v>-160727</v>
      </c>
      <c r="K562" s="21"/>
      <c r="L562" s="7"/>
    </row>
    <row r="563" spans="1:12" s="9" customFormat="1" ht="18.75" x14ac:dyDescent="0.3">
      <c r="A563" s="19">
        <v>46281</v>
      </c>
      <c r="B563" s="17"/>
      <c r="C563" s="17">
        <v>3.85</v>
      </c>
      <c r="D563" s="17">
        <f t="shared" si="17"/>
        <v>6728.0799999999963</v>
      </c>
      <c r="E563" s="18" t="s">
        <v>225</v>
      </c>
      <c r="F563" s="7"/>
      <c r="G563" s="19"/>
      <c r="H563" s="127"/>
      <c r="I563" s="127"/>
      <c r="J563" s="125">
        <f t="shared" si="18"/>
        <v>-160727</v>
      </c>
      <c r="K563" s="21"/>
      <c r="L563" s="7"/>
    </row>
    <row r="564" spans="1:12" s="9" customFormat="1" ht="18.75" x14ac:dyDescent="0.3">
      <c r="A564" s="19">
        <v>46281</v>
      </c>
      <c r="B564" s="17"/>
      <c r="C564" s="17">
        <v>7.35</v>
      </c>
      <c r="D564" s="17">
        <f t="shared" si="17"/>
        <v>6720.7299999999959</v>
      </c>
      <c r="E564" s="18" t="s">
        <v>225</v>
      </c>
      <c r="F564" s="7"/>
      <c r="G564" s="19"/>
      <c r="H564" s="127"/>
      <c r="I564" s="127"/>
      <c r="J564" s="125">
        <f t="shared" si="18"/>
        <v>-160727</v>
      </c>
      <c r="K564" s="21"/>
      <c r="L564" s="7"/>
    </row>
    <row r="565" spans="1:12" s="9" customFormat="1" ht="18.75" x14ac:dyDescent="0.3">
      <c r="A565" s="19">
        <v>46281</v>
      </c>
      <c r="B565" s="17"/>
      <c r="C565" s="17">
        <v>22.13</v>
      </c>
      <c r="D565" s="17">
        <f t="shared" si="17"/>
        <v>6698.5999999999958</v>
      </c>
      <c r="E565" s="18" t="s">
        <v>225</v>
      </c>
      <c r="F565" s="7"/>
      <c r="G565" s="22"/>
      <c r="H565" s="127"/>
      <c r="I565" s="127"/>
      <c r="J565" s="125">
        <f t="shared" si="18"/>
        <v>-160727</v>
      </c>
      <c r="K565" s="21"/>
      <c r="L565" s="7"/>
    </row>
    <row r="566" spans="1:12" s="9" customFormat="1" ht="18.75" x14ac:dyDescent="0.3">
      <c r="A566" s="19">
        <v>46281</v>
      </c>
      <c r="B566" s="17">
        <v>483.6</v>
      </c>
      <c r="C566" s="17"/>
      <c r="D566" s="17">
        <f t="shared" si="17"/>
        <v>7182.1999999999962</v>
      </c>
      <c r="E566" s="18" t="s">
        <v>105</v>
      </c>
      <c r="F566" s="7"/>
      <c r="G566" s="22"/>
      <c r="H566" s="127"/>
      <c r="I566" s="127"/>
      <c r="J566" s="125">
        <f t="shared" si="18"/>
        <v>-160727</v>
      </c>
      <c r="K566" s="21"/>
      <c r="L566" s="7"/>
    </row>
    <row r="567" spans="1:12" s="9" customFormat="1" ht="18.75" x14ac:dyDescent="0.3">
      <c r="A567" s="19">
        <v>46281</v>
      </c>
      <c r="B567" s="17">
        <v>130.72</v>
      </c>
      <c r="C567" s="17"/>
      <c r="D567" s="17">
        <f t="shared" si="17"/>
        <v>7312.9199999999964</v>
      </c>
      <c r="E567" s="18" t="s">
        <v>105</v>
      </c>
      <c r="F567" s="7"/>
      <c r="G567" s="22"/>
      <c r="H567" s="127"/>
      <c r="I567" s="127"/>
      <c r="J567" s="125">
        <f t="shared" si="18"/>
        <v>-160727</v>
      </c>
      <c r="K567" s="21"/>
      <c r="L567" s="7"/>
    </row>
    <row r="568" spans="1:12" s="9" customFormat="1" ht="18.75" x14ac:dyDescent="0.3">
      <c r="A568" s="19">
        <v>46281</v>
      </c>
      <c r="B568" s="17">
        <v>3.32</v>
      </c>
      <c r="C568" s="17"/>
      <c r="D568" s="17">
        <f t="shared" si="17"/>
        <v>7316.2399999999961</v>
      </c>
      <c r="E568" s="18" t="s">
        <v>105</v>
      </c>
      <c r="F568" s="7"/>
      <c r="G568" s="22"/>
      <c r="H568" s="127"/>
      <c r="I568" s="127"/>
      <c r="J568" s="125">
        <f t="shared" si="18"/>
        <v>-160727</v>
      </c>
      <c r="K568" s="21"/>
      <c r="L568" s="7"/>
    </row>
    <row r="569" spans="1:12" s="9" customFormat="1" ht="18.75" x14ac:dyDescent="0.3">
      <c r="A569" s="19">
        <v>46281</v>
      </c>
      <c r="B569" s="17">
        <v>7.39</v>
      </c>
      <c r="C569" s="17"/>
      <c r="D569" s="17">
        <f t="shared" si="17"/>
        <v>7323.6299999999965</v>
      </c>
      <c r="E569" s="18" t="s">
        <v>105</v>
      </c>
      <c r="F569" s="7"/>
      <c r="G569" s="22"/>
      <c r="H569" s="127"/>
      <c r="I569" s="127"/>
      <c r="J569" s="125">
        <f t="shared" si="18"/>
        <v>-160727</v>
      </c>
      <c r="K569" s="21"/>
      <c r="L569" s="7"/>
    </row>
    <row r="570" spans="1:12" s="9" customFormat="1" ht="18.75" x14ac:dyDescent="0.3">
      <c r="A570" s="19">
        <v>46282</v>
      </c>
      <c r="B570" s="17"/>
      <c r="C570" s="60">
        <v>53.33</v>
      </c>
      <c r="D570" s="17">
        <f t="shared" si="17"/>
        <v>7270.2999999999965</v>
      </c>
      <c r="E570" s="18" t="s">
        <v>851</v>
      </c>
      <c r="F570" s="7"/>
      <c r="G570" s="22"/>
      <c r="H570" s="127"/>
      <c r="I570" s="127"/>
      <c r="J570" s="125">
        <f t="shared" si="18"/>
        <v>-160727</v>
      </c>
      <c r="K570" s="21"/>
      <c r="L570" s="7"/>
    </row>
    <row r="571" spans="1:12" s="9" customFormat="1" ht="18.75" x14ac:dyDescent="0.3">
      <c r="A571" s="19">
        <v>46282</v>
      </c>
      <c r="B571" s="17"/>
      <c r="C571" s="60">
        <v>400.82</v>
      </c>
      <c r="D571" s="17">
        <f t="shared" si="17"/>
        <v>6869.4799999999968</v>
      </c>
      <c r="E571" s="18" t="s">
        <v>852</v>
      </c>
      <c r="F571" s="7"/>
      <c r="G571" s="22"/>
      <c r="H571" s="127"/>
      <c r="I571" s="127"/>
      <c r="J571" s="125">
        <f t="shared" si="18"/>
        <v>-160727</v>
      </c>
      <c r="K571" s="21"/>
      <c r="L571" s="7"/>
    </row>
    <row r="572" spans="1:12" s="9" customFormat="1" ht="18.75" x14ac:dyDescent="0.3">
      <c r="A572" s="19">
        <v>46282</v>
      </c>
      <c r="B572" s="17"/>
      <c r="C572" s="60">
        <v>507.72</v>
      </c>
      <c r="D572" s="17">
        <f t="shared" si="17"/>
        <v>6361.7599999999966</v>
      </c>
      <c r="E572" s="18" t="s">
        <v>853</v>
      </c>
      <c r="F572" s="7"/>
      <c r="G572" s="22"/>
      <c r="H572" s="127"/>
      <c r="I572" s="127"/>
      <c r="J572" s="125">
        <f t="shared" si="18"/>
        <v>-160727</v>
      </c>
      <c r="K572" s="21"/>
      <c r="L572" s="7"/>
    </row>
    <row r="573" spans="1:12" s="9" customFormat="1" ht="18.75" x14ac:dyDescent="0.3">
      <c r="A573" s="19">
        <v>46282</v>
      </c>
      <c r="B573" s="17"/>
      <c r="C573" s="60">
        <v>8.11</v>
      </c>
      <c r="D573" s="17">
        <f t="shared" si="17"/>
        <v>6353.6499999999969</v>
      </c>
      <c r="E573" s="18" t="s">
        <v>855</v>
      </c>
      <c r="F573" s="7"/>
      <c r="G573" s="22"/>
      <c r="H573" s="127"/>
      <c r="I573" s="127"/>
      <c r="J573" s="125">
        <f t="shared" si="18"/>
        <v>-160727</v>
      </c>
      <c r="K573" s="21"/>
      <c r="L573" s="7"/>
    </row>
    <row r="574" spans="1:12" s="9" customFormat="1" ht="18.75" x14ac:dyDescent="0.3">
      <c r="A574" s="19">
        <v>46282</v>
      </c>
      <c r="B574" s="17"/>
      <c r="C574" s="17">
        <v>2.78</v>
      </c>
      <c r="D574" s="17">
        <f t="shared" si="17"/>
        <v>6350.8699999999972</v>
      </c>
      <c r="E574" s="18" t="s">
        <v>298</v>
      </c>
      <c r="F574" s="7"/>
      <c r="G574" s="22"/>
      <c r="H574" s="127"/>
      <c r="I574" s="127"/>
      <c r="J574" s="125">
        <f t="shared" si="18"/>
        <v>-160727</v>
      </c>
      <c r="K574" s="21"/>
      <c r="L574" s="7"/>
    </row>
    <row r="575" spans="1:12" s="9" customFormat="1" ht="18.75" x14ac:dyDescent="0.3">
      <c r="A575" s="19">
        <v>46282</v>
      </c>
      <c r="B575" s="17">
        <v>197.18</v>
      </c>
      <c r="C575" s="17"/>
      <c r="D575" s="17">
        <f t="shared" si="17"/>
        <v>6548.0499999999975</v>
      </c>
      <c r="E575" s="18" t="s">
        <v>105</v>
      </c>
      <c r="F575" s="7"/>
      <c r="G575" s="22"/>
      <c r="H575" s="127"/>
      <c r="I575" s="127"/>
      <c r="J575" s="125">
        <f t="shared" si="18"/>
        <v>-160727</v>
      </c>
      <c r="K575" s="21"/>
      <c r="L575" s="7"/>
    </row>
    <row r="576" spans="1:12" s="9" customFormat="1" ht="18.75" x14ac:dyDescent="0.3">
      <c r="A576" s="19">
        <v>46282</v>
      </c>
      <c r="B576" s="17">
        <v>36.450000000000003</v>
      </c>
      <c r="C576" s="17"/>
      <c r="D576" s="17">
        <f t="shared" si="17"/>
        <v>6584.4999999999973</v>
      </c>
      <c r="E576" s="18" t="s">
        <v>105</v>
      </c>
      <c r="F576" s="7"/>
      <c r="G576" s="22"/>
      <c r="H576" s="127"/>
      <c r="I576" s="127"/>
      <c r="J576" s="125">
        <f t="shared" si="18"/>
        <v>-160727</v>
      </c>
      <c r="K576" s="21"/>
      <c r="L576" s="7"/>
    </row>
    <row r="577" spans="1:12" s="9" customFormat="1" ht="18.75" x14ac:dyDescent="0.3">
      <c r="A577" s="19">
        <v>46282</v>
      </c>
      <c r="B577" s="17">
        <v>2.77</v>
      </c>
      <c r="C577" s="17"/>
      <c r="D577" s="17">
        <f t="shared" si="17"/>
        <v>6587.2699999999977</v>
      </c>
      <c r="E577" s="18" t="s">
        <v>105</v>
      </c>
      <c r="F577" s="7"/>
      <c r="G577" s="22"/>
      <c r="H577" s="127"/>
      <c r="I577" s="127"/>
      <c r="J577" s="125">
        <f t="shared" si="18"/>
        <v>-160727</v>
      </c>
      <c r="K577" s="21"/>
      <c r="L577" s="7"/>
    </row>
    <row r="578" spans="1:12" s="9" customFormat="1" ht="18.75" x14ac:dyDescent="0.3">
      <c r="A578" s="19">
        <v>46282</v>
      </c>
      <c r="B578" s="17">
        <v>0.16</v>
      </c>
      <c r="C578" s="17"/>
      <c r="D578" s="17">
        <f t="shared" si="17"/>
        <v>6587.4299999999976</v>
      </c>
      <c r="E578" s="18" t="s">
        <v>105</v>
      </c>
      <c r="F578" s="7"/>
      <c r="G578" s="22"/>
      <c r="H578" s="169"/>
      <c r="I578" s="127"/>
      <c r="J578" s="125">
        <f t="shared" si="18"/>
        <v>-160727</v>
      </c>
      <c r="K578" s="21"/>
      <c r="L578" s="7"/>
    </row>
    <row r="579" spans="1:12" s="9" customFormat="1" ht="18.75" x14ac:dyDescent="0.3">
      <c r="A579" s="19">
        <v>46282</v>
      </c>
      <c r="B579" s="17"/>
      <c r="C579" s="60">
        <v>25.46</v>
      </c>
      <c r="D579" s="17">
        <f t="shared" si="17"/>
        <v>6561.9699999999975</v>
      </c>
      <c r="E579" s="18" t="s">
        <v>860</v>
      </c>
      <c r="F579" s="7"/>
      <c r="G579" s="22"/>
      <c r="H579" s="127"/>
      <c r="I579" s="127"/>
      <c r="J579" s="125">
        <f t="shared" si="18"/>
        <v>-160727</v>
      </c>
      <c r="K579" s="21"/>
      <c r="L579" s="7"/>
    </row>
    <row r="580" spans="1:12" s="9" customFormat="1" ht="18.75" x14ac:dyDescent="0.3">
      <c r="A580" s="19">
        <v>46282</v>
      </c>
      <c r="B580" s="17"/>
      <c r="C580" s="60">
        <v>0.15</v>
      </c>
      <c r="D580" s="17">
        <f t="shared" si="17"/>
        <v>6561.8199999999979</v>
      </c>
      <c r="E580" s="18" t="s">
        <v>860</v>
      </c>
      <c r="F580" s="7"/>
      <c r="G580" s="22"/>
      <c r="H580" s="127"/>
      <c r="I580" s="169"/>
      <c r="J580" s="125">
        <f t="shared" si="18"/>
        <v>-160727</v>
      </c>
      <c r="K580" s="21"/>
      <c r="L580" s="7"/>
    </row>
    <row r="581" spans="1:12" s="9" customFormat="1" ht="18.75" x14ac:dyDescent="0.3">
      <c r="A581" s="19">
        <v>46283</v>
      </c>
      <c r="B581" s="17"/>
      <c r="C581" s="60">
        <f>107.61+5.3</f>
        <v>112.91</v>
      </c>
      <c r="D581" s="17">
        <f t="shared" si="17"/>
        <v>6448.909999999998</v>
      </c>
      <c r="E581" s="18" t="s">
        <v>864</v>
      </c>
      <c r="F581" s="7"/>
      <c r="G581" s="22"/>
      <c r="H581" s="127"/>
      <c r="I581" s="127"/>
      <c r="J581" s="125">
        <f t="shared" si="18"/>
        <v>-160727</v>
      </c>
      <c r="K581" s="21"/>
      <c r="L581" s="7"/>
    </row>
    <row r="582" spans="1:12" s="9" customFormat="1" ht="18.75" x14ac:dyDescent="0.3">
      <c r="A582" s="19">
        <v>46283</v>
      </c>
      <c r="B582" s="17"/>
      <c r="C582" s="60">
        <v>49.35</v>
      </c>
      <c r="D582" s="17">
        <f t="shared" si="17"/>
        <v>6399.5599999999977</v>
      </c>
      <c r="E582" s="18" t="s">
        <v>866</v>
      </c>
      <c r="F582" s="7"/>
      <c r="G582" s="22"/>
      <c r="H582" s="127"/>
      <c r="I582" s="127"/>
      <c r="J582" s="125">
        <f t="shared" si="18"/>
        <v>-160727</v>
      </c>
      <c r="K582" s="21"/>
      <c r="L582" s="7"/>
    </row>
    <row r="583" spans="1:12" s="9" customFormat="1" ht="18.75" x14ac:dyDescent="0.3">
      <c r="A583" s="19">
        <v>46283</v>
      </c>
      <c r="B583" s="17"/>
      <c r="C583" s="60">
        <v>34.24</v>
      </c>
      <c r="D583" s="17">
        <f t="shared" si="17"/>
        <v>6365.3199999999979</v>
      </c>
      <c r="E583" s="18" t="s">
        <v>867</v>
      </c>
      <c r="F583" s="7"/>
      <c r="G583" s="22"/>
      <c r="H583" s="127"/>
      <c r="I583" s="127"/>
      <c r="J583" s="125">
        <f t="shared" si="18"/>
        <v>-160727</v>
      </c>
      <c r="K583" s="21"/>
      <c r="L583" s="7"/>
    </row>
    <row r="584" spans="1:12" s="9" customFormat="1" ht="18.75" x14ac:dyDescent="0.3">
      <c r="A584" s="19">
        <v>46283</v>
      </c>
      <c r="B584" s="17"/>
      <c r="C584" s="60">
        <f>182.46-6.1</f>
        <v>176.36</v>
      </c>
      <c r="D584" s="17">
        <f t="shared" ref="D584:D600" si="19">D583+B584-C584</f>
        <v>6188.9599999999982</v>
      </c>
      <c r="E584" s="18" t="s">
        <v>868</v>
      </c>
      <c r="F584" s="7"/>
      <c r="G584" s="22"/>
      <c r="H584" s="127"/>
      <c r="I584" s="127"/>
      <c r="J584" s="125">
        <f t="shared" ref="J584:J605" si="20">J583+H584-I584</f>
        <v>-160727</v>
      </c>
      <c r="K584" s="21"/>
      <c r="L584" s="7"/>
    </row>
    <row r="585" spans="1:12" s="9" customFormat="1" ht="18.75" x14ac:dyDescent="0.3">
      <c r="A585" s="19">
        <v>46283</v>
      </c>
      <c r="B585" s="17"/>
      <c r="C585" s="60">
        <v>123.77</v>
      </c>
      <c r="D585" s="17">
        <f t="shared" si="19"/>
        <v>6065.1899999999978</v>
      </c>
      <c r="E585" s="18" t="s">
        <v>869</v>
      </c>
      <c r="F585" s="7"/>
      <c r="G585" s="22"/>
      <c r="H585" s="127"/>
      <c r="I585" s="127"/>
      <c r="J585" s="125">
        <f t="shared" si="20"/>
        <v>-160727</v>
      </c>
      <c r="K585" s="21"/>
      <c r="L585" s="7"/>
    </row>
    <row r="586" spans="1:12" s="9" customFormat="1" ht="18.75" x14ac:dyDescent="0.3">
      <c r="A586" s="19">
        <v>46283</v>
      </c>
      <c r="B586" s="17">
        <v>5.3</v>
      </c>
      <c r="C586" s="17"/>
      <c r="D586" s="17">
        <f t="shared" si="19"/>
        <v>6070.489999999998</v>
      </c>
      <c r="E586" s="18" t="s">
        <v>105</v>
      </c>
      <c r="F586" s="7"/>
      <c r="G586" s="22"/>
      <c r="H586" s="127"/>
      <c r="I586" s="127"/>
      <c r="J586" s="125">
        <f t="shared" si="20"/>
        <v>-160727</v>
      </c>
      <c r="K586" s="21"/>
      <c r="L586" s="7"/>
    </row>
    <row r="587" spans="1:12" s="9" customFormat="1" ht="18.75" x14ac:dyDescent="0.3">
      <c r="A587" s="19">
        <v>46283</v>
      </c>
      <c r="B587" s="17">
        <v>67.13</v>
      </c>
      <c r="C587" s="17"/>
      <c r="D587" s="17">
        <f t="shared" si="19"/>
        <v>6137.6199999999981</v>
      </c>
      <c r="E587" s="18" t="s">
        <v>105</v>
      </c>
      <c r="F587" s="7"/>
      <c r="G587" s="22"/>
      <c r="H587" s="127"/>
      <c r="I587" s="127"/>
      <c r="J587" s="125">
        <f t="shared" si="20"/>
        <v>-160727</v>
      </c>
      <c r="K587" s="21"/>
      <c r="L587" s="7"/>
    </row>
    <row r="588" spans="1:12" s="9" customFormat="1" ht="18.75" x14ac:dyDescent="0.3">
      <c r="A588" s="19">
        <v>46283</v>
      </c>
      <c r="B588" s="17">
        <v>263.02999999999997</v>
      </c>
      <c r="C588" s="17"/>
      <c r="D588" s="17">
        <f t="shared" si="19"/>
        <v>6400.6499999999978</v>
      </c>
      <c r="E588" s="18" t="s">
        <v>105</v>
      </c>
      <c r="F588" s="7"/>
      <c r="G588" s="22"/>
      <c r="H588" s="127"/>
      <c r="I588" s="127"/>
      <c r="J588" s="125">
        <f t="shared" si="20"/>
        <v>-160727</v>
      </c>
      <c r="K588" s="21"/>
      <c r="L588" s="7"/>
    </row>
    <row r="589" spans="1:12" s="9" customFormat="1" ht="18.75" x14ac:dyDescent="0.3">
      <c r="A589" s="19">
        <v>46283</v>
      </c>
      <c r="B589" s="17">
        <v>18.559999999999999</v>
      </c>
      <c r="C589" s="17"/>
      <c r="D589" s="17">
        <f t="shared" si="19"/>
        <v>6419.2099999999982</v>
      </c>
      <c r="E589" s="18" t="s">
        <v>105</v>
      </c>
      <c r="F589" s="7"/>
      <c r="G589" s="22"/>
      <c r="H589" s="127"/>
      <c r="I589" s="127"/>
      <c r="J589" s="125">
        <f t="shared" si="20"/>
        <v>-160727</v>
      </c>
      <c r="K589" s="21"/>
      <c r="L589" s="7"/>
    </row>
    <row r="590" spans="1:12" s="9" customFormat="1" ht="18.75" x14ac:dyDescent="0.3">
      <c r="A590" s="19">
        <v>46286</v>
      </c>
      <c r="B590" s="17"/>
      <c r="C590" s="17">
        <v>234.95</v>
      </c>
      <c r="D590" s="17">
        <f t="shared" si="19"/>
        <v>6184.2599999999984</v>
      </c>
      <c r="E590" s="18" t="s">
        <v>105</v>
      </c>
      <c r="F590" s="7"/>
      <c r="G590" s="22"/>
      <c r="H590" s="127"/>
      <c r="I590" s="127"/>
      <c r="J590" s="125">
        <f t="shared" si="20"/>
        <v>-160727</v>
      </c>
      <c r="K590" s="21"/>
      <c r="L590" s="7"/>
    </row>
    <row r="591" spans="1:12" s="9" customFormat="1" ht="18.75" x14ac:dyDescent="0.3">
      <c r="A591" s="19">
        <v>46286</v>
      </c>
      <c r="B591" s="17"/>
      <c r="C591" s="60">
        <v>120.68</v>
      </c>
      <c r="D591" s="17">
        <f t="shared" si="19"/>
        <v>6063.5799999999981</v>
      </c>
      <c r="E591" s="18" t="s">
        <v>875</v>
      </c>
      <c r="F591" s="7"/>
      <c r="G591" s="22"/>
      <c r="H591" s="127"/>
      <c r="I591" s="127"/>
      <c r="J591" s="125">
        <f t="shared" si="20"/>
        <v>-160727</v>
      </c>
      <c r="K591" s="21"/>
      <c r="L591" s="7"/>
    </row>
    <row r="592" spans="1:12" s="9" customFormat="1" ht="18.75" x14ac:dyDescent="0.3">
      <c r="A592" s="19">
        <v>46286</v>
      </c>
      <c r="B592" s="17"/>
      <c r="C592" s="60">
        <v>11.11</v>
      </c>
      <c r="D592" s="17">
        <f t="shared" si="19"/>
        <v>6052.4699999999984</v>
      </c>
      <c r="E592" s="18" t="s">
        <v>877</v>
      </c>
      <c r="F592" s="7"/>
      <c r="G592" s="22"/>
      <c r="H592" s="127"/>
      <c r="I592" s="127"/>
      <c r="J592" s="125">
        <f t="shared" si="20"/>
        <v>-160727</v>
      </c>
      <c r="K592" s="21"/>
      <c r="L592" s="7"/>
    </row>
    <row r="593" spans="1:12" s="9" customFormat="1" ht="18.75" x14ac:dyDescent="0.3">
      <c r="A593" s="19">
        <v>46286</v>
      </c>
      <c r="B593" s="17"/>
      <c r="C593" s="60">
        <v>108.12</v>
      </c>
      <c r="D593" s="17">
        <f t="shared" si="19"/>
        <v>5944.3499999999985</v>
      </c>
      <c r="E593" s="18" t="s">
        <v>880</v>
      </c>
      <c r="F593" s="7"/>
      <c r="G593" s="22"/>
      <c r="H593" s="127"/>
      <c r="I593" s="127"/>
      <c r="J593" s="125">
        <f t="shared" si="20"/>
        <v>-160727</v>
      </c>
      <c r="K593" s="21"/>
      <c r="L593" s="7"/>
    </row>
    <row r="594" spans="1:12" s="9" customFormat="1" ht="18.75" x14ac:dyDescent="0.3">
      <c r="A594" s="19">
        <v>46286</v>
      </c>
      <c r="B594" s="17">
        <v>268.45</v>
      </c>
      <c r="C594" s="17"/>
      <c r="D594" s="17">
        <f t="shared" si="19"/>
        <v>6212.7999999999984</v>
      </c>
      <c r="E594" s="18" t="s">
        <v>105</v>
      </c>
      <c r="F594" s="7"/>
      <c r="G594" s="22"/>
      <c r="H594" s="127"/>
      <c r="I594" s="127"/>
      <c r="J594" s="125">
        <f t="shared" si="20"/>
        <v>-160727</v>
      </c>
      <c r="K594" s="21"/>
      <c r="L594" s="7"/>
    </row>
    <row r="595" spans="1:12" s="9" customFormat="1" ht="18.75" x14ac:dyDescent="0.3">
      <c r="A595" s="19">
        <v>46286</v>
      </c>
      <c r="B595" s="17"/>
      <c r="C595" s="17">
        <v>19.57</v>
      </c>
      <c r="D595" s="17">
        <f t="shared" si="19"/>
        <v>6193.2299999999987</v>
      </c>
      <c r="E595" s="18" t="s">
        <v>225</v>
      </c>
      <c r="F595" s="7"/>
      <c r="G595" s="22"/>
      <c r="H595" s="127"/>
      <c r="I595" s="127"/>
      <c r="J595" s="125">
        <f t="shared" si="20"/>
        <v>-160727</v>
      </c>
      <c r="K595" s="21"/>
      <c r="L595" s="7"/>
    </row>
    <row r="596" spans="1:12" s="9" customFormat="1" ht="18.75" x14ac:dyDescent="0.3">
      <c r="A596" s="19">
        <v>46287</v>
      </c>
      <c r="B596" s="17"/>
      <c r="C596" s="17">
        <v>0.65</v>
      </c>
      <c r="D596" s="17">
        <f t="shared" si="19"/>
        <v>6192.579999999999</v>
      </c>
      <c r="E596" s="18"/>
      <c r="F596" s="7"/>
      <c r="G596" s="22"/>
      <c r="H596" s="127"/>
      <c r="I596" s="127"/>
      <c r="J596" s="125">
        <f t="shared" si="20"/>
        <v>-160727</v>
      </c>
      <c r="K596" s="21"/>
      <c r="L596" s="7"/>
    </row>
    <row r="597" spans="1:12" s="9" customFormat="1" ht="18.75" x14ac:dyDescent="0.3">
      <c r="A597" s="19">
        <v>46287</v>
      </c>
      <c r="B597" s="17"/>
      <c r="C597" s="17">
        <v>25.18</v>
      </c>
      <c r="D597" s="17">
        <f t="shared" si="19"/>
        <v>6167.3999999999987</v>
      </c>
      <c r="E597" s="18" t="s">
        <v>922</v>
      </c>
      <c r="F597" s="7"/>
      <c r="G597" s="22"/>
      <c r="H597" s="127"/>
      <c r="I597" s="127"/>
      <c r="J597" s="125">
        <f t="shared" si="20"/>
        <v>-160727</v>
      </c>
      <c r="K597" s="21"/>
      <c r="L597" s="7"/>
    </row>
    <row r="598" spans="1:12" s="9" customFormat="1" ht="18.75" x14ac:dyDescent="0.3">
      <c r="A598" s="19">
        <v>46287</v>
      </c>
      <c r="B598" s="17"/>
      <c r="C598" s="17">
        <v>148.63</v>
      </c>
      <c r="D598" s="17">
        <f t="shared" si="19"/>
        <v>6018.7699999999986</v>
      </c>
      <c r="E598" s="18" t="s">
        <v>923</v>
      </c>
      <c r="F598" s="7"/>
      <c r="G598" s="22"/>
      <c r="H598" s="127"/>
      <c r="I598" s="127"/>
      <c r="J598" s="125">
        <f t="shared" si="20"/>
        <v>-160727</v>
      </c>
      <c r="K598" s="21"/>
      <c r="L598" s="7"/>
    </row>
    <row r="599" spans="1:12" s="9" customFormat="1" ht="18.75" x14ac:dyDescent="0.3">
      <c r="A599" s="19">
        <v>46287</v>
      </c>
      <c r="B599" s="17">
        <v>0.05</v>
      </c>
      <c r="C599" s="17"/>
      <c r="D599" s="17">
        <f t="shared" si="19"/>
        <v>6018.8199999999988</v>
      </c>
      <c r="E599" s="18" t="s">
        <v>105</v>
      </c>
      <c r="F599" s="7"/>
      <c r="G599" s="22"/>
      <c r="H599" s="127"/>
      <c r="I599" s="127"/>
      <c r="J599" s="125">
        <f t="shared" si="20"/>
        <v>-160727</v>
      </c>
      <c r="K599" s="21"/>
      <c r="L599" s="7"/>
    </row>
    <row r="600" spans="1:12" s="9" customFormat="1" ht="18.75" x14ac:dyDescent="0.3">
      <c r="A600" s="19">
        <v>46287</v>
      </c>
      <c r="B600" s="17">
        <v>18.16</v>
      </c>
      <c r="C600" s="17"/>
      <c r="D600" s="17">
        <f t="shared" si="19"/>
        <v>6036.9799999999987</v>
      </c>
      <c r="E600" s="18" t="s">
        <v>105</v>
      </c>
      <c r="F600" s="7"/>
      <c r="G600" s="22"/>
      <c r="H600" s="127"/>
      <c r="I600" s="127"/>
      <c r="J600" s="125">
        <f t="shared" si="20"/>
        <v>-160727</v>
      </c>
      <c r="K600" s="21"/>
      <c r="L600" s="7"/>
    </row>
    <row r="601" spans="1:12" s="9" customFormat="1" ht="18.75" x14ac:dyDescent="0.3">
      <c r="A601" s="19">
        <v>46287</v>
      </c>
      <c r="B601" s="17">
        <v>242.41</v>
      </c>
      <c r="C601" s="17"/>
      <c r="D601" s="17">
        <f t="shared" ref="D601:D646" si="21">D600+B601-C601</f>
        <v>6279.3899999999985</v>
      </c>
      <c r="E601" s="18" t="s">
        <v>105</v>
      </c>
      <c r="F601" s="7"/>
      <c r="G601" s="22"/>
      <c r="H601" s="127"/>
      <c r="I601" s="127"/>
      <c r="J601" s="125">
        <f t="shared" si="20"/>
        <v>-160727</v>
      </c>
      <c r="K601" s="21"/>
      <c r="L601" s="7"/>
    </row>
    <row r="602" spans="1:12" s="9" customFormat="1" ht="18.75" x14ac:dyDescent="0.3">
      <c r="A602" s="19"/>
      <c r="B602" s="17"/>
      <c r="C602" s="17">
        <v>13.54</v>
      </c>
      <c r="D602" s="17">
        <f t="shared" si="21"/>
        <v>6265.8499999999985</v>
      </c>
      <c r="E602" s="18" t="s">
        <v>105</v>
      </c>
      <c r="F602" s="7"/>
      <c r="G602" s="22"/>
      <c r="H602" s="127"/>
      <c r="I602" s="127"/>
      <c r="J602" s="125">
        <f t="shared" si="20"/>
        <v>-160727</v>
      </c>
      <c r="K602" s="21"/>
      <c r="L602" s="7"/>
    </row>
    <row r="603" spans="1:12" s="9" customFormat="1" ht="18.75" x14ac:dyDescent="0.3">
      <c r="A603" s="19"/>
      <c r="B603" s="17"/>
      <c r="C603" s="17"/>
      <c r="D603" s="17">
        <f t="shared" si="21"/>
        <v>6265.8499999999985</v>
      </c>
      <c r="E603" s="18"/>
      <c r="F603" s="7"/>
      <c r="G603" s="22"/>
      <c r="H603" s="127"/>
      <c r="I603" s="127"/>
      <c r="J603" s="125">
        <f t="shared" si="20"/>
        <v>-160727</v>
      </c>
      <c r="K603" s="21"/>
      <c r="L603" s="7"/>
    </row>
    <row r="604" spans="1:12" s="9" customFormat="1" ht="18.75" x14ac:dyDescent="0.3">
      <c r="A604" s="19"/>
      <c r="B604" s="17"/>
      <c r="C604" s="17"/>
      <c r="D604" s="17">
        <f t="shared" si="21"/>
        <v>6265.8499999999985</v>
      </c>
      <c r="E604" s="18"/>
      <c r="F604" s="7"/>
      <c r="G604" s="22"/>
      <c r="H604" s="127"/>
      <c r="I604" s="127"/>
      <c r="J604" s="125">
        <f t="shared" si="20"/>
        <v>-160727</v>
      </c>
      <c r="K604" s="21"/>
      <c r="L604" s="7"/>
    </row>
    <row r="605" spans="1:12" s="9" customFormat="1" ht="18.75" x14ac:dyDescent="0.3">
      <c r="A605" s="19"/>
      <c r="B605" s="17"/>
      <c r="C605" s="17"/>
      <c r="D605" s="17">
        <f t="shared" si="21"/>
        <v>6265.8499999999985</v>
      </c>
      <c r="E605" s="18"/>
      <c r="F605" s="7"/>
      <c r="G605" s="22"/>
      <c r="H605" s="127"/>
      <c r="I605" s="127"/>
      <c r="J605" s="125">
        <f t="shared" si="20"/>
        <v>-160727</v>
      </c>
      <c r="K605" s="21"/>
      <c r="L605" s="7"/>
    </row>
    <row r="606" spans="1:12" s="9" customFormat="1" ht="18.75" x14ac:dyDescent="0.3">
      <c r="A606" s="19"/>
      <c r="B606" s="17"/>
      <c r="C606" s="17"/>
      <c r="D606" s="17">
        <f t="shared" si="21"/>
        <v>6265.8499999999985</v>
      </c>
      <c r="E606" s="18"/>
      <c r="F606" s="7"/>
      <c r="G606" s="22"/>
      <c r="H606" s="127"/>
      <c r="I606" s="127"/>
      <c r="J606" s="125">
        <f>J605+H606-I606</f>
        <v>-160727</v>
      </c>
      <c r="K606" s="21"/>
      <c r="L606" s="7"/>
    </row>
    <row r="607" spans="1:12" s="9" customFormat="1" ht="18.75" x14ac:dyDescent="0.3">
      <c r="A607" s="19"/>
      <c r="B607" s="17"/>
      <c r="C607" s="17"/>
      <c r="D607" s="17">
        <f t="shared" si="21"/>
        <v>6265.8499999999985</v>
      </c>
      <c r="E607" s="18"/>
      <c r="F607" s="7"/>
      <c r="G607" s="22"/>
      <c r="H607" s="127"/>
      <c r="I607" s="127"/>
      <c r="J607" s="125">
        <f t="shared" ref="J607:J670" si="22">J606+H607-I607</f>
        <v>-160727</v>
      </c>
      <c r="K607" s="21"/>
      <c r="L607" s="7"/>
    </row>
    <row r="608" spans="1:12" s="9" customFormat="1" ht="18.75" x14ac:dyDescent="0.3">
      <c r="A608" s="19"/>
      <c r="B608" s="17"/>
      <c r="C608" s="17"/>
      <c r="D608" s="17">
        <f t="shared" si="21"/>
        <v>6265.8499999999985</v>
      </c>
      <c r="E608" s="18"/>
      <c r="F608" s="7"/>
      <c r="G608" s="22"/>
      <c r="H608" s="127"/>
      <c r="I608" s="127"/>
      <c r="J608" s="125">
        <f t="shared" si="22"/>
        <v>-160727</v>
      </c>
      <c r="K608" s="21"/>
      <c r="L608" s="7"/>
    </row>
    <row r="609" spans="1:12" s="9" customFormat="1" ht="18.75" x14ac:dyDescent="0.3">
      <c r="A609" s="19"/>
      <c r="B609" s="17"/>
      <c r="C609" s="17"/>
      <c r="D609" s="17">
        <f t="shared" si="21"/>
        <v>6265.8499999999985</v>
      </c>
      <c r="E609" s="18"/>
      <c r="F609" s="7"/>
      <c r="G609" s="22"/>
      <c r="H609" s="127"/>
      <c r="I609" s="127"/>
      <c r="J609" s="125">
        <f t="shared" si="22"/>
        <v>-160727</v>
      </c>
      <c r="K609" s="21"/>
      <c r="L609" s="7"/>
    </row>
    <row r="610" spans="1:12" s="9" customFormat="1" ht="18.75" x14ac:dyDescent="0.3">
      <c r="A610" s="19"/>
      <c r="B610" s="17"/>
      <c r="C610" s="17"/>
      <c r="D610" s="17">
        <f t="shared" si="21"/>
        <v>6265.8499999999985</v>
      </c>
      <c r="E610" s="18"/>
      <c r="F610" s="7"/>
      <c r="G610" s="22"/>
      <c r="H610" s="127"/>
      <c r="I610" s="127"/>
      <c r="J610" s="125">
        <f t="shared" si="22"/>
        <v>-160727</v>
      </c>
      <c r="K610" s="21"/>
      <c r="L610" s="7"/>
    </row>
    <row r="611" spans="1:12" s="9" customFormat="1" ht="18.75" x14ac:dyDescent="0.3">
      <c r="A611" s="19"/>
      <c r="B611" s="17"/>
      <c r="C611" s="17"/>
      <c r="D611" s="17">
        <f t="shared" si="21"/>
        <v>6265.8499999999985</v>
      </c>
      <c r="E611" s="18"/>
      <c r="F611" s="7"/>
      <c r="G611" s="22"/>
      <c r="H611" s="127"/>
      <c r="I611" s="127"/>
      <c r="J611" s="125">
        <f t="shared" si="22"/>
        <v>-160727</v>
      </c>
      <c r="K611" s="21"/>
      <c r="L611" s="7"/>
    </row>
    <row r="612" spans="1:12" s="9" customFormat="1" ht="18.75" x14ac:dyDescent="0.3">
      <c r="A612" s="19"/>
      <c r="B612" s="17"/>
      <c r="C612" s="17"/>
      <c r="D612" s="17">
        <f t="shared" si="21"/>
        <v>6265.8499999999985</v>
      </c>
      <c r="E612" s="18"/>
      <c r="F612" s="7"/>
      <c r="G612" s="22"/>
      <c r="H612" s="127"/>
      <c r="I612" s="127"/>
      <c r="J612" s="125">
        <f t="shared" si="22"/>
        <v>-160727</v>
      </c>
      <c r="K612" s="21"/>
      <c r="L612" s="7"/>
    </row>
    <row r="613" spans="1:12" s="9" customFormat="1" ht="18.75" x14ac:dyDescent="0.3">
      <c r="A613" s="19"/>
      <c r="B613" s="17"/>
      <c r="C613" s="17"/>
      <c r="D613" s="17">
        <f t="shared" si="21"/>
        <v>6265.8499999999985</v>
      </c>
      <c r="E613" s="18"/>
      <c r="F613" s="7"/>
      <c r="G613" s="22"/>
      <c r="H613" s="127"/>
      <c r="I613" s="127"/>
      <c r="J613" s="125">
        <f t="shared" si="22"/>
        <v>-160727</v>
      </c>
      <c r="K613" s="21"/>
      <c r="L613" s="7"/>
    </row>
    <row r="614" spans="1:12" s="9" customFormat="1" ht="18.75" x14ac:dyDescent="0.3">
      <c r="A614" s="19"/>
      <c r="B614" s="17"/>
      <c r="C614" s="17"/>
      <c r="D614" s="17">
        <f t="shared" si="21"/>
        <v>6265.8499999999985</v>
      </c>
      <c r="E614" s="18"/>
      <c r="F614" s="7"/>
      <c r="G614" s="22"/>
      <c r="H614" s="127"/>
      <c r="I614" s="127"/>
      <c r="J614" s="125">
        <f t="shared" si="22"/>
        <v>-160727</v>
      </c>
      <c r="K614" s="21"/>
      <c r="L614" s="7"/>
    </row>
    <row r="615" spans="1:12" s="9" customFormat="1" ht="18.75" x14ac:dyDescent="0.3">
      <c r="A615" s="19"/>
      <c r="B615" s="17"/>
      <c r="C615" s="17"/>
      <c r="D615" s="17">
        <f t="shared" si="21"/>
        <v>6265.8499999999985</v>
      </c>
      <c r="E615" s="18"/>
      <c r="F615" s="7"/>
      <c r="G615" s="22"/>
      <c r="H615" s="127"/>
      <c r="I615" s="127"/>
      <c r="J615" s="125">
        <f t="shared" si="22"/>
        <v>-160727</v>
      </c>
      <c r="K615" s="21"/>
      <c r="L615" s="7"/>
    </row>
    <row r="616" spans="1:12" s="9" customFormat="1" ht="18.75" x14ac:dyDescent="0.3">
      <c r="A616" s="19"/>
      <c r="B616" s="17"/>
      <c r="C616" s="17"/>
      <c r="D616" s="17">
        <f t="shared" si="21"/>
        <v>6265.8499999999985</v>
      </c>
      <c r="E616" s="18"/>
      <c r="F616" s="7"/>
      <c r="G616" s="22"/>
      <c r="H616" s="127"/>
      <c r="I616" s="127"/>
      <c r="J616" s="125">
        <f t="shared" si="22"/>
        <v>-160727</v>
      </c>
      <c r="K616" s="21"/>
      <c r="L616" s="7"/>
    </row>
    <row r="617" spans="1:12" s="9" customFormat="1" ht="18.75" x14ac:dyDescent="0.3">
      <c r="A617" s="19"/>
      <c r="B617" s="17"/>
      <c r="C617" s="17"/>
      <c r="D617" s="17">
        <f t="shared" si="21"/>
        <v>6265.8499999999985</v>
      </c>
      <c r="E617" s="18"/>
      <c r="F617" s="7"/>
      <c r="G617" s="22"/>
      <c r="H617" s="127"/>
      <c r="I617" s="127"/>
      <c r="J617" s="125">
        <f t="shared" si="22"/>
        <v>-160727</v>
      </c>
      <c r="K617" s="21"/>
      <c r="L617" s="7"/>
    </row>
    <row r="618" spans="1:12" s="9" customFormat="1" ht="18.75" x14ac:dyDescent="0.3">
      <c r="A618" s="19"/>
      <c r="B618" s="17"/>
      <c r="C618" s="17"/>
      <c r="D618" s="17">
        <f t="shared" si="21"/>
        <v>6265.8499999999985</v>
      </c>
      <c r="E618" s="18"/>
      <c r="F618" s="7"/>
      <c r="G618" s="22"/>
      <c r="H618" s="127"/>
      <c r="I618" s="127"/>
      <c r="J618" s="125">
        <f t="shared" si="22"/>
        <v>-160727</v>
      </c>
      <c r="K618" s="21"/>
      <c r="L618" s="7"/>
    </row>
    <row r="619" spans="1:12" s="9" customFormat="1" ht="18.75" x14ac:dyDescent="0.3">
      <c r="A619" s="19"/>
      <c r="B619" s="17"/>
      <c r="C619" s="17"/>
      <c r="D619" s="17">
        <f t="shared" si="21"/>
        <v>6265.8499999999985</v>
      </c>
      <c r="E619" s="18"/>
      <c r="F619" s="7"/>
      <c r="G619" s="22"/>
      <c r="H619" s="127"/>
      <c r="I619" s="127"/>
      <c r="J619" s="125">
        <f t="shared" si="22"/>
        <v>-160727</v>
      </c>
      <c r="K619" s="21"/>
      <c r="L619" s="7"/>
    </row>
    <row r="620" spans="1:12" s="9" customFormat="1" ht="18.75" x14ac:dyDescent="0.3">
      <c r="A620" s="19"/>
      <c r="B620" s="17"/>
      <c r="C620" s="17"/>
      <c r="D620" s="17">
        <f t="shared" si="21"/>
        <v>6265.8499999999985</v>
      </c>
      <c r="E620" s="18"/>
      <c r="F620" s="7"/>
      <c r="G620" s="22"/>
      <c r="H620" s="127"/>
      <c r="I620" s="127"/>
      <c r="J620" s="125">
        <f t="shared" si="22"/>
        <v>-160727</v>
      </c>
      <c r="K620" s="21"/>
      <c r="L620" s="7"/>
    </row>
    <row r="621" spans="1:12" s="9" customFormat="1" ht="18.75" x14ac:dyDescent="0.3">
      <c r="A621" s="19"/>
      <c r="B621" s="17"/>
      <c r="C621" s="17"/>
      <c r="D621" s="17">
        <f t="shared" si="21"/>
        <v>6265.8499999999985</v>
      </c>
      <c r="E621" s="18"/>
      <c r="F621" s="7"/>
      <c r="G621" s="22"/>
      <c r="H621" s="127"/>
      <c r="I621" s="127"/>
      <c r="J621" s="125">
        <f t="shared" si="22"/>
        <v>-160727</v>
      </c>
      <c r="K621" s="21"/>
      <c r="L621" s="7"/>
    </row>
    <row r="622" spans="1:12" s="9" customFormat="1" ht="18.75" x14ac:dyDescent="0.3">
      <c r="A622" s="19"/>
      <c r="B622" s="17"/>
      <c r="C622" s="17"/>
      <c r="D622" s="17">
        <f t="shared" si="21"/>
        <v>6265.8499999999985</v>
      </c>
      <c r="E622" s="18"/>
      <c r="F622" s="7"/>
      <c r="G622" s="22"/>
      <c r="H622" s="127"/>
      <c r="I622" s="127"/>
      <c r="J622" s="125">
        <f t="shared" si="22"/>
        <v>-160727</v>
      </c>
      <c r="K622" s="21"/>
      <c r="L622" s="7"/>
    </row>
    <row r="623" spans="1:12" s="9" customFormat="1" ht="18.75" x14ac:dyDescent="0.3">
      <c r="A623" s="19"/>
      <c r="B623" s="17"/>
      <c r="C623" s="17"/>
      <c r="D623" s="17">
        <f t="shared" si="21"/>
        <v>6265.8499999999985</v>
      </c>
      <c r="E623" s="18"/>
      <c r="F623" s="7"/>
      <c r="G623" s="22"/>
      <c r="H623" s="127"/>
      <c r="I623" s="127"/>
      <c r="J623" s="125">
        <f t="shared" si="22"/>
        <v>-160727</v>
      </c>
      <c r="K623" s="21"/>
      <c r="L623" s="7"/>
    </row>
    <row r="624" spans="1:12" s="9" customFormat="1" ht="18.75" x14ac:dyDescent="0.3">
      <c r="A624" s="19"/>
      <c r="B624" s="17"/>
      <c r="C624" s="17"/>
      <c r="D624" s="17">
        <f t="shared" si="21"/>
        <v>6265.8499999999985</v>
      </c>
      <c r="E624" s="18"/>
      <c r="F624" s="7"/>
      <c r="G624" s="22"/>
      <c r="H624" s="127"/>
      <c r="I624" s="127"/>
      <c r="J624" s="125">
        <f t="shared" si="22"/>
        <v>-160727</v>
      </c>
      <c r="K624" s="21"/>
      <c r="L624" s="7"/>
    </row>
    <row r="625" spans="1:12" s="9" customFormat="1" ht="18.75" x14ac:dyDescent="0.3">
      <c r="A625" s="19"/>
      <c r="B625" s="17"/>
      <c r="C625" s="17"/>
      <c r="D625" s="17">
        <f t="shared" si="21"/>
        <v>6265.8499999999985</v>
      </c>
      <c r="E625" s="170"/>
      <c r="F625" s="7"/>
      <c r="G625" s="22"/>
      <c r="H625" s="127"/>
      <c r="I625" s="127"/>
      <c r="J625" s="125">
        <f t="shared" si="22"/>
        <v>-160727</v>
      </c>
      <c r="K625" s="21"/>
      <c r="L625" s="7"/>
    </row>
    <row r="626" spans="1:12" s="9" customFormat="1" ht="18.75" x14ac:dyDescent="0.3">
      <c r="A626" s="19"/>
      <c r="B626" s="17"/>
      <c r="C626" s="17"/>
      <c r="D626" s="17">
        <f t="shared" si="21"/>
        <v>6265.8499999999985</v>
      </c>
      <c r="E626" s="18"/>
      <c r="F626" s="7"/>
      <c r="G626" s="22"/>
      <c r="H626" s="127"/>
      <c r="I626" s="127"/>
      <c r="J626" s="125">
        <f t="shared" si="22"/>
        <v>-160727</v>
      </c>
      <c r="K626" s="21"/>
      <c r="L626" s="7"/>
    </row>
    <row r="627" spans="1:12" s="9" customFormat="1" ht="18.75" x14ac:dyDescent="0.3">
      <c r="A627" s="19"/>
      <c r="B627" s="17"/>
      <c r="C627" s="17"/>
      <c r="D627" s="17">
        <f t="shared" si="21"/>
        <v>6265.8499999999985</v>
      </c>
      <c r="E627" s="18"/>
      <c r="F627" s="7"/>
      <c r="G627" s="22"/>
      <c r="H627" s="127"/>
      <c r="I627" s="127"/>
      <c r="J627" s="125">
        <f t="shared" si="22"/>
        <v>-160727</v>
      </c>
      <c r="K627" s="21"/>
      <c r="L627" s="7"/>
    </row>
    <row r="628" spans="1:12" s="9" customFormat="1" ht="18.75" x14ac:dyDescent="0.3">
      <c r="A628" s="19"/>
      <c r="B628" s="17"/>
      <c r="C628" s="17"/>
      <c r="D628" s="17">
        <f t="shared" si="21"/>
        <v>6265.8499999999985</v>
      </c>
      <c r="E628" s="18"/>
      <c r="F628" s="7"/>
      <c r="G628" s="22"/>
      <c r="H628" s="127"/>
      <c r="I628" s="127"/>
      <c r="J628" s="125">
        <f t="shared" si="22"/>
        <v>-160727</v>
      </c>
      <c r="K628" s="21"/>
      <c r="L628" s="7"/>
    </row>
    <row r="629" spans="1:12" s="9" customFormat="1" ht="18.75" x14ac:dyDescent="0.3">
      <c r="A629" s="19"/>
      <c r="B629" s="17"/>
      <c r="C629" s="17"/>
      <c r="D629" s="17">
        <f t="shared" si="21"/>
        <v>6265.8499999999985</v>
      </c>
      <c r="E629" s="18"/>
      <c r="F629" s="7"/>
      <c r="G629" s="22"/>
      <c r="H629" s="127"/>
      <c r="I629" s="127"/>
      <c r="J629" s="125">
        <f t="shared" si="22"/>
        <v>-160727</v>
      </c>
      <c r="K629" s="21"/>
      <c r="L629" s="7"/>
    </row>
    <row r="630" spans="1:12" s="9" customFormat="1" ht="18.75" x14ac:dyDescent="0.3">
      <c r="A630" s="19"/>
      <c r="B630" s="17"/>
      <c r="C630" s="17"/>
      <c r="D630" s="17">
        <f t="shared" si="21"/>
        <v>6265.8499999999985</v>
      </c>
      <c r="E630" s="18"/>
      <c r="F630" s="7"/>
      <c r="G630" s="22"/>
      <c r="H630" s="127"/>
      <c r="I630" s="127"/>
      <c r="J630" s="125">
        <f t="shared" si="22"/>
        <v>-160727</v>
      </c>
      <c r="K630" s="21"/>
      <c r="L630" s="7"/>
    </row>
    <row r="631" spans="1:12" s="9" customFormat="1" ht="18.75" x14ac:dyDescent="0.3">
      <c r="A631" s="19"/>
      <c r="B631" s="17"/>
      <c r="C631" s="17"/>
      <c r="D631" s="17">
        <f t="shared" si="21"/>
        <v>6265.8499999999985</v>
      </c>
      <c r="E631" s="18"/>
      <c r="F631" s="7"/>
      <c r="G631" s="22"/>
      <c r="H631" s="127"/>
      <c r="I631" s="127"/>
      <c r="J631" s="125">
        <f t="shared" si="22"/>
        <v>-160727</v>
      </c>
      <c r="K631" s="21"/>
      <c r="L631" s="7"/>
    </row>
    <row r="632" spans="1:12" s="9" customFormat="1" ht="18.75" x14ac:dyDescent="0.3">
      <c r="A632" s="19"/>
      <c r="B632" s="17"/>
      <c r="C632" s="17"/>
      <c r="D632" s="17">
        <f t="shared" si="21"/>
        <v>6265.8499999999985</v>
      </c>
      <c r="E632" s="18"/>
      <c r="F632" s="7"/>
      <c r="G632" s="22"/>
      <c r="H632" s="127"/>
      <c r="I632" s="127"/>
      <c r="J632" s="125">
        <f t="shared" si="22"/>
        <v>-160727</v>
      </c>
      <c r="K632" s="21"/>
      <c r="L632" s="7"/>
    </row>
    <row r="633" spans="1:12" s="9" customFormat="1" ht="18.75" x14ac:dyDescent="0.3">
      <c r="A633" s="19"/>
      <c r="B633" s="17"/>
      <c r="C633" s="17"/>
      <c r="D633" s="17">
        <f t="shared" si="21"/>
        <v>6265.8499999999985</v>
      </c>
      <c r="E633" s="18"/>
      <c r="F633" s="7"/>
      <c r="G633" s="22"/>
      <c r="H633" s="127"/>
      <c r="I633" s="127"/>
      <c r="J633" s="125">
        <f t="shared" si="22"/>
        <v>-160727</v>
      </c>
      <c r="K633" s="21"/>
      <c r="L633" s="7"/>
    </row>
    <row r="634" spans="1:12" s="9" customFormat="1" ht="18.75" x14ac:dyDescent="0.3">
      <c r="A634" s="19"/>
      <c r="B634" s="17"/>
      <c r="C634" s="17"/>
      <c r="D634" s="17">
        <f t="shared" si="21"/>
        <v>6265.8499999999985</v>
      </c>
      <c r="E634" s="18"/>
      <c r="F634" s="7"/>
      <c r="G634" s="22"/>
      <c r="H634" s="127"/>
      <c r="I634" s="127"/>
      <c r="J634" s="125">
        <f t="shared" si="22"/>
        <v>-160727</v>
      </c>
      <c r="K634" s="21"/>
      <c r="L634" s="7"/>
    </row>
    <row r="635" spans="1:12" s="9" customFormat="1" ht="18.75" x14ac:dyDescent="0.3">
      <c r="A635" s="19"/>
      <c r="B635" s="17"/>
      <c r="C635" s="17"/>
      <c r="D635" s="17">
        <f t="shared" si="21"/>
        <v>6265.8499999999985</v>
      </c>
      <c r="E635" s="18"/>
      <c r="F635" s="7"/>
      <c r="G635" s="22"/>
      <c r="H635" s="127"/>
      <c r="I635" s="127"/>
      <c r="J635" s="125">
        <f t="shared" si="22"/>
        <v>-160727</v>
      </c>
      <c r="K635" s="21"/>
      <c r="L635" s="7"/>
    </row>
    <row r="636" spans="1:12" s="9" customFormat="1" ht="18.75" x14ac:dyDescent="0.3">
      <c r="A636" s="19"/>
      <c r="B636" s="17"/>
      <c r="C636" s="17"/>
      <c r="D636" s="17">
        <f t="shared" si="21"/>
        <v>6265.8499999999985</v>
      </c>
      <c r="E636" s="18"/>
      <c r="F636" s="7"/>
      <c r="G636" s="22"/>
      <c r="H636" s="127"/>
      <c r="I636" s="127"/>
      <c r="J636" s="125">
        <f t="shared" si="22"/>
        <v>-160727</v>
      </c>
      <c r="K636" s="21"/>
      <c r="L636" s="7"/>
    </row>
    <row r="637" spans="1:12" s="9" customFormat="1" ht="18.75" x14ac:dyDescent="0.3">
      <c r="A637" s="19"/>
      <c r="B637" s="17"/>
      <c r="C637" s="17"/>
      <c r="D637" s="17">
        <f t="shared" si="21"/>
        <v>6265.8499999999985</v>
      </c>
      <c r="E637" s="18"/>
      <c r="F637" s="7"/>
      <c r="G637" s="22"/>
      <c r="H637" s="127"/>
      <c r="I637" s="127"/>
      <c r="J637" s="125">
        <f t="shared" si="22"/>
        <v>-160727</v>
      </c>
      <c r="K637" s="21"/>
      <c r="L637" s="7"/>
    </row>
    <row r="638" spans="1:12" s="9" customFormat="1" ht="18.75" x14ac:dyDescent="0.3">
      <c r="A638" s="19"/>
      <c r="B638" s="17"/>
      <c r="C638" s="17"/>
      <c r="D638" s="17">
        <f t="shared" si="21"/>
        <v>6265.8499999999985</v>
      </c>
      <c r="E638" s="18"/>
      <c r="F638" s="7"/>
      <c r="G638" s="22"/>
      <c r="H638" s="127"/>
      <c r="I638" s="127"/>
      <c r="J638" s="125">
        <f t="shared" si="22"/>
        <v>-160727</v>
      </c>
      <c r="K638" s="21"/>
      <c r="L638" s="7"/>
    </row>
    <row r="639" spans="1:12" s="9" customFormat="1" ht="18.75" x14ac:dyDescent="0.3">
      <c r="A639" s="19"/>
      <c r="B639" s="17"/>
      <c r="C639" s="17"/>
      <c r="D639" s="17">
        <f t="shared" si="21"/>
        <v>6265.8499999999985</v>
      </c>
      <c r="E639" s="18"/>
      <c r="F639" s="7"/>
      <c r="G639" s="22"/>
      <c r="H639" s="127"/>
      <c r="I639" s="127"/>
      <c r="J639" s="125">
        <f t="shared" si="22"/>
        <v>-160727</v>
      </c>
      <c r="K639" s="21"/>
      <c r="L639" s="7"/>
    </row>
    <row r="640" spans="1:12" s="9" customFormat="1" ht="18.75" x14ac:dyDescent="0.3">
      <c r="A640" s="19"/>
      <c r="B640" s="17"/>
      <c r="C640" s="17"/>
      <c r="D640" s="17">
        <f t="shared" si="21"/>
        <v>6265.8499999999985</v>
      </c>
      <c r="E640" s="18"/>
      <c r="F640" s="7"/>
      <c r="G640" s="22"/>
      <c r="H640" s="127"/>
      <c r="I640" s="127"/>
      <c r="J640" s="125">
        <f t="shared" si="22"/>
        <v>-160727</v>
      </c>
      <c r="K640" s="21"/>
      <c r="L640" s="7"/>
    </row>
    <row r="641" spans="1:12" s="9" customFormat="1" ht="18.75" x14ac:dyDescent="0.3">
      <c r="A641" s="19"/>
      <c r="B641" s="17"/>
      <c r="C641" s="17"/>
      <c r="D641" s="17">
        <f t="shared" si="21"/>
        <v>6265.8499999999985</v>
      </c>
      <c r="E641" s="18"/>
      <c r="F641" s="7"/>
      <c r="G641" s="22"/>
      <c r="H641" s="127"/>
      <c r="I641" s="127"/>
      <c r="J641" s="125">
        <f t="shared" si="22"/>
        <v>-160727</v>
      </c>
      <c r="K641" s="21"/>
      <c r="L641" s="7"/>
    </row>
    <row r="642" spans="1:12" s="9" customFormat="1" ht="18.75" x14ac:dyDescent="0.3">
      <c r="A642" s="19"/>
      <c r="B642" s="17"/>
      <c r="C642" s="17"/>
      <c r="D642" s="17">
        <f t="shared" si="21"/>
        <v>6265.8499999999985</v>
      </c>
      <c r="E642" s="18"/>
      <c r="F642" s="7"/>
      <c r="G642" s="22"/>
      <c r="H642" s="127"/>
      <c r="I642" s="127"/>
      <c r="J642" s="125">
        <f t="shared" si="22"/>
        <v>-160727</v>
      </c>
      <c r="K642" s="21"/>
      <c r="L642" s="7"/>
    </row>
    <row r="643" spans="1:12" s="9" customFormat="1" ht="18.75" x14ac:dyDescent="0.3">
      <c r="A643" s="19"/>
      <c r="B643" s="17"/>
      <c r="C643" s="17"/>
      <c r="D643" s="17">
        <f t="shared" si="21"/>
        <v>6265.8499999999985</v>
      </c>
      <c r="E643" s="18"/>
      <c r="F643" s="7"/>
      <c r="G643" s="22"/>
      <c r="H643" s="127"/>
      <c r="I643" s="127"/>
      <c r="J643" s="125">
        <f t="shared" si="22"/>
        <v>-160727</v>
      </c>
      <c r="K643" s="21"/>
      <c r="L643" s="7"/>
    </row>
    <row r="644" spans="1:12" s="9" customFormat="1" ht="18.75" x14ac:dyDescent="0.3">
      <c r="A644" s="19"/>
      <c r="B644" s="17"/>
      <c r="C644" s="17"/>
      <c r="D644" s="17">
        <f t="shared" si="21"/>
        <v>6265.8499999999985</v>
      </c>
      <c r="E644" s="18"/>
      <c r="F644" s="7"/>
      <c r="G644" s="22"/>
      <c r="H644" s="127"/>
      <c r="I644" s="127"/>
      <c r="J644" s="125">
        <f t="shared" si="22"/>
        <v>-160727</v>
      </c>
      <c r="K644" s="21"/>
      <c r="L644" s="7"/>
    </row>
    <row r="645" spans="1:12" s="9" customFormat="1" ht="18.75" x14ac:dyDescent="0.3">
      <c r="A645" s="19"/>
      <c r="B645" s="17"/>
      <c r="C645" s="17"/>
      <c r="D645" s="17">
        <f t="shared" si="21"/>
        <v>6265.8499999999985</v>
      </c>
      <c r="E645" s="18"/>
      <c r="F645" s="7"/>
      <c r="G645" s="22"/>
      <c r="H645" s="127"/>
      <c r="I645" s="127"/>
      <c r="J645" s="125">
        <f t="shared" si="22"/>
        <v>-160727</v>
      </c>
      <c r="K645" s="21"/>
      <c r="L645" s="7"/>
    </row>
    <row r="646" spans="1:12" s="9" customFormat="1" ht="18.75" x14ac:dyDescent="0.3">
      <c r="A646" s="19"/>
      <c r="B646" s="17"/>
      <c r="C646" s="17"/>
      <c r="D646" s="17">
        <f t="shared" si="21"/>
        <v>6265.8499999999985</v>
      </c>
      <c r="E646" s="18"/>
      <c r="F646" s="7"/>
      <c r="G646" s="22"/>
      <c r="H646" s="127"/>
      <c r="I646" s="127"/>
      <c r="J646" s="125">
        <f t="shared" si="22"/>
        <v>-160727</v>
      </c>
      <c r="K646" s="21"/>
      <c r="L646" s="7"/>
    </row>
    <row r="647" spans="1:12" s="9" customFormat="1" ht="18.75" x14ac:dyDescent="0.3">
      <c r="A647" s="19"/>
      <c r="B647" s="17"/>
      <c r="C647" s="17"/>
      <c r="D647" s="17">
        <f t="shared" ref="D647:D710" si="23">D646+B647-C647</f>
        <v>6265.8499999999985</v>
      </c>
      <c r="E647" s="18"/>
      <c r="F647" s="7"/>
      <c r="G647" s="22"/>
      <c r="H647" s="127"/>
      <c r="I647" s="127"/>
      <c r="J647" s="125">
        <f t="shared" si="22"/>
        <v>-160727</v>
      </c>
      <c r="K647" s="21"/>
      <c r="L647" s="7"/>
    </row>
    <row r="648" spans="1:12" s="9" customFormat="1" ht="18.75" x14ac:dyDescent="0.3">
      <c r="A648" s="19"/>
      <c r="B648" s="17"/>
      <c r="C648" s="17"/>
      <c r="D648" s="17">
        <f t="shared" si="23"/>
        <v>6265.8499999999985</v>
      </c>
      <c r="E648" s="18"/>
      <c r="F648" s="7"/>
      <c r="G648" s="22"/>
      <c r="H648" s="127"/>
      <c r="I648" s="127"/>
      <c r="J648" s="125">
        <f t="shared" si="22"/>
        <v>-160727</v>
      </c>
      <c r="K648" s="21"/>
      <c r="L648" s="7"/>
    </row>
    <row r="649" spans="1:12" s="9" customFormat="1" ht="18.75" x14ac:dyDescent="0.3">
      <c r="A649" s="19"/>
      <c r="B649" s="17"/>
      <c r="C649" s="17"/>
      <c r="D649" s="17">
        <f t="shared" si="23"/>
        <v>6265.8499999999985</v>
      </c>
      <c r="E649" s="18"/>
      <c r="F649" s="7"/>
      <c r="G649" s="22"/>
      <c r="H649" s="127"/>
      <c r="I649" s="127"/>
      <c r="J649" s="125">
        <f t="shared" si="22"/>
        <v>-160727</v>
      </c>
      <c r="K649" s="21"/>
      <c r="L649" s="7"/>
    </row>
    <row r="650" spans="1:12" s="9" customFormat="1" ht="18.75" x14ac:dyDescent="0.3">
      <c r="A650" s="19"/>
      <c r="B650" s="17"/>
      <c r="C650" s="17"/>
      <c r="D650" s="17">
        <f t="shared" si="23"/>
        <v>6265.8499999999985</v>
      </c>
      <c r="E650" s="18"/>
      <c r="F650" s="7"/>
      <c r="G650" s="22"/>
      <c r="H650" s="127"/>
      <c r="I650" s="127"/>
      <c r="J650" s="125">
        <f t="shared" si="22"/>
        <v>-160727</v>
      </c>
      <c r="K650" s="21"/>
      <c r="L650" s="7"/>
    </row>
    <row r="651" spans="1:12" s="9" customFormat="1" ht="18.75" x14ac:dyDescent="0.3">
      <c r="A651" s="19"/>
      <c r="B651" s="17"/>
      <c r="C651" s="17"/>
      <c r="D651" s="17">
        <f t="shared" si="23"/>
        <v>6265.8499999999985</v>
      </c>
      <c r="E651" s="18"/>
      <c r="F651" s="7"/>
      <c r="G651" s="22"/>
      <c r="H651" s="127"/>
      <c r="I651" s="127"/>
      <c r="J651" s="125">
        <f t="shared" si="22"/>
        <v>-160727</v>
      </c>
      <c r="K651" s="21"/>
      <c r="L651" s="7"/>
    </row>
    <row r="652" spans="1:12" s="9" customFormat="1" ht="18.75" x14ac:dyDescent="0.3">
      <c r="A652" s="19"/>
      <c r="B652" s="17"/>
      <c r="C652" s="17"/>
      <c r="D652" s="17">
        <f t="shared" si="23"/>
        <v>6265.8499999999985</v>
      </c>
      <c r="E652" s="18"/>
      <c r="F652" s="7"/>
      <c r="G652" s="22"/>
      <c r="H652" s="127"/>
      <c r="I652" s="127"/>
      <c r="J652" s="125">
        <f t="shared" si="22"/>
        <v>-160727</v>
      </c>
      <c r="K652" s="21"/>
      <c r="L652" s="7"/>
    </row>
    <row r="653" spans="1:12" s="9" customFormat="1" ht="18.75" x14ac:dyDescent="0.3">
      <c r="A653" s="19"/>
      <c r="B653" s="17"/>
      <c r="C653" s="17"/>
      <c r="D653" s="17">
        <f t="shared" si="23"/>
        <v>6265.8499999999985</v>
      </c>
      <c r="E653" s="18"/>
      <c r="F653" s="7"/>
      <c r="G653" s="22"/>
      <c r="H653" s="127"/>
      <c r="I653" s="127"/>
      <c r="J653" s="125">
        <f t="shared" si="22"/>
        <v>-160727</v>
      </c>
      <c r="K653" s="21"/>
      <c r="L653" s="7"/>
    </row>
    <row r="654" spans="1:12" s="9" customFormat="1" ht="18.75" x14ac:dyDescent="0.3">
      <c r="A654" s="19"/>
      <c r="B654" s="17"/>
      <c r="C654" s="17"/>
      <c r="D654" s="17">
        <f t="shared" si="23"/>
        <v>6265.8499999999985</v>
      </c>
      <c r="E654" s="18"/>
      <c r="F654" s="7"/>
      <c r="G654" s="22"/>
      <c r="H654" s="127"/>
      <c r="I654" s="127"/>
      <c r="J654" s="125">
        <f t="shared" si="22"/>
        <v>-160727</v>
      </c>
      <c r="K654" s="21"/>
      <c r="L654" s="7"/>
    </row>
    <row r="655" spans="1:12" s="9" customFormat="1" ht="18.75" x14ac:dyDescent="0.3">
      <c r="A655" s="19"/>
      <c r="B655" s="17"/>
      <c r="C655" s="17"/>
      <c r="D655" s="17">
        <f t="shared" si="23"/>
        <v>6265.8499999999985</v>
      </c>
      <c r="E655" s="18"/>
      <c r="F655" s="7"/>
      <c r="G655" s="22"/>
      <c r="H655" s="127"/>
      <c r="I655" s="127"/>
      <c r="J655" s="125">
        <f t="shared" si="22"/>
        <v>-160727</v>
      </c>
      <c r="K655" s="21"/>
      <c r="L655" s="7"/>
    </row>
    <row r="656" spans="1:12" s="9" customFormat="1" ht="18.75" x14ac:dyDescent="0.3">
      <c r="A656" s="19"/>
      <c r="B656" s="17"/>
      <c r="C656" s="17"/>
      <c r="D656" s="17">
        <f t="shared" si="23"/>
        <v>6265.8499999999985</v>
      </c>
      <c r="E656" s="18"/>
      <c r="F656" s="7"/>
      <c r="G656" s="22"/>
      <c r="H656" s="127"/>
      <c r="I656" s="127"/>
      <c r="J656" s="125">
        <f t="shared" si="22"/>
        <v>-160727</v>
      </c>
      <c r="K656" s="21"/>
      <c r="L656" s="7"/>
    </row>
    <row r="657" spans="1:14" s="9" customFormat="1" ht="18.75" x14ac:dyDescent="0.3">
      <c r="A657" s="19"/>
      <c r="B657" s="17"/>
      <c r="C657" s="17"/>
      <c r="D657" s="17">
        <f t="shared" si="23"/>
        <v>6265.8499999999985</v>
      </c>
      <c r="E657" s="18"/>
      <c r="F657" s="7"/>
      <c r="G657" s="22"/>
      <c r="H657" s="127"/>
      <c r="I657" s="127"/>
      <c r="J657" s="125">
        <f t="shared" si="22"/>
        <v>-160727</v>
      </c>
      <c r="K657" s="21"/>
      <c r="L657" s="7"/>
    </row>
    <row r="658" spans="1:14" s="9" customFormat="1" ht="18.75" x14ac:dyDescent="0.3">
      <c r="A658" s="19"/>
      <c r="B658" s="17"/>
      <c r="C658" s="17"/>
      <c r="D658" s="17">
        <f t="shared" si="23"/>
        <v>6265.8499999999985</v>
      </c>
      <c r="E658" s="18"/>
      <c r="F658" s="7"/>
      <c r="G658" s="22"/>
      <c r="H658" s="127"/>
      <c r="I658" s="127"/>
      <c r="J658" s="125">
        <f t="shared" si="22"/>
        <v>-160727</v>
      </c>
      <c r="K658" s="21"/>
      <c r="L658" s="7"/>
    </row>
    <row r="659" spans="1:14" s="9" customFormat="1" ht="18.75" x14ac:dyDescent="0.3">
      <c r="A659" s="19"/>
      <c r="B659" s="17"/>
      <c r="C659" s="17"/>
      <c r="D659" s="17">
        <f t="shared" si="23"/>
        <v>6265.8499999999985</v>
      </c>
      <c r="E659" s="18"/>
      <c r="F659" s="7"/>
      <c r="G659" s="22"/>
      <c r="H659" s="127"/>
      <c r="I659" s="127"/>
      <c r="J659" s="125">
        <f t="shared" si="22"/>
        <v>-160727</v>
      </c>
      <c r="K659" s="21"/>
      <c r="L659" s="7"/>
    </row>
    <row r="660" spans="1:14" s="9" customFormat="1" ht="18.75" x14ac:dyDescent="0.3">
      <c r="A660" s="19"/>
      <c r="B660" s="17"/>
      <c r="C660" s="17"/>
      <c r="D660" s="17">
        <f t="shared" si="23"/>
        <v>6265.8499999999985</v>
      </c>
      <c r="E660" s="18"/>
      <c r="F660" s="7"/>
      <c r="G660" s="22"/>
      <c r="H660" s="127"/>
      <c r="I660" s="127"/>
      <c r="J660" s="125">
        <f t="shared" si="22"/>
        <v>-160727</v>
      </c>
      <c r="K660" s="21"/>
      <c r="L660" s="7"/>
    </row>
    <row r="661" spans="1:14" s="9" customFormat="1" ht="18.75" x14ac:dyDescent="0.3">
      <c r="A661" s="19"/>
      <c r="B661" s="17"/>
      <c r="C661" s="17"/>
      <c r="D661" s="17">
        <f t="shared" si="23"/>
        <v>6265.8499999999985</v>
      </c>
      <c r="E661" s="18"/>
      <c r="F661" s="7"/>
      <c r="G661" s="22"/>
      <c r="H661" s="127"/>
      <c r="I661" s="127"/>
      <c r="J661" s="125">
        <f t="shared" si="22"/>
        <v>-160727</v>
      </c>
      <c r="K661" s="21"/>
      <c r="L661" s="7"/>
    </row>
    <row r="662" spans="1:14" s="9" customFormat="1" ht="18.75" x14ac:dyDescent="0.3">
      <c r="A662" s="19"/>
      <c r="B662" s="17"/>
      <c r="C662" s="17"/>
      <c r="D662" s="17">
        <f t="shared" si="23"/>
        <v>6265.8499999999985</v>
      </c>
      <c r="E662" s="18"/>
      <c r="F662" s="7"/>
      <c r="G662" s="22"/>
      <c r="H662" s="127"/>
      <c r="I662" s="127"/>
      <c r="J662" s="125">
        <f t="shared" si="22"/>
        <v>-160727</v>
      </c>
      <c r="K662" s="21"/>
      <c r="L662" s="7"/>
    </row>
    <row r="663" spans="1:14" s="9" customFormat="1" ht="18.75" x14ac:dyDescent="0.3">
      <c r="A663" s="19"/>
      <c r="B663" s="17"/>
      <c r="C663" s="17"/>
      <c r="D663" s="17">
        <f t="shared" si="23"/>
        <v>6265.8499999999985</v>
      </c>
      <c r="E663" s="18"/>
      <c r="F663" s="7"/>
      <c r="G663" s="22"/>
      <c r="H663" s="127"/>
      <c r="I663" s="127"/>
      <c r="J663" s="125">
        <f t="shared" si="22"/>
        <v>-160727</v>
      </c>
      <c r="K663" s="21"/>
      <c r="L663" s="7"/>
    </row>
    <row r="664" spans="1:14" s="9" customFormat="1" ht="18.75" x14ac:dyDescent="0.3">
      <c r="A664" s="19"/>
      <c r="B664" s="17"/>
      <c r="C664" s="17"/>
      <c r="D664" s="17">
        <f t="shared" si="23"/>
        <v>6265.8499999999985</v>
      </c>
      <c r="E664" s="18"/>
      <c r="F664" s="7"/>
      <c r="G664" s="22"/>
      <c r="H664" s="127"/>
      <c r="I664" s="127"/>
      <c r="J664" s="125">
        <f t="shared" si="22"/>
        <v>-160727</v>
      </c>
      <c r="K664" s="21"/>
      <c r="L664" s="7"/>
    </row>
    <row r="665" spans="1:14" s="9" customFormat="1" ht="18.75" x14ac:dyDescent="0.3">
      <c r="A665" s="19"/>
      <c r="B665" s="17"/>
      <c r="C665" s="17"/>
      <c r="D665" s="17">
        <f t="shared" si="23"/>
        <v>6265.8499999999985</v>
      </c>
      <c r="E665" s="18"/>
      <c r="F665" s="7"/>
      <c r="G665" s="22"/>
      <c r="H665" s="127"/>
      <c r="I665" s="127"/>
      <c r="J665" s="125">
        <f t="shared" si="22"/>
        <v>-160727</v>
      </c>
      <c r="K665" s="21"/>
      <c r="L665" s="7"/>
    </row>
    <row r="666" spans="1:14" s="9" customFormat="1" ht="18.75" x14ac:dyDescent="0.3">
      <c r="A666" s="19"/>
      <c r="B666" s="17"/>
      <c r="C666" s="17"/>
      <c r="D666" s="17">
        <f t="shared" si="23"/>
        <v>6265.8499999999985</v>
      </c>
      <c r="E666" s="18"/>
      <c r="F666" s="7"/>
      <c r="G666" s="22"/>
      <c r="H666" s="127"/>
      <c r="I666" s="127"/>
      <c r="J666" s="125">
        <f t="shared" si="22"/>
        <v>-160727</v>
      </c>
      <c r="K666" s="21"/>
      <c r="L666" s="7"/>
    </row>
    <row r="667" spans="1:14" s="9" customFormat="1" ht="18.75" x14ac:dyDescent="0.3">
      <c r="A667" s="19"/>
      <c r="B667" s="17"/>
      <c r="C667" s="17"/>
      <c r="D667" s="17">
        <f t="shared" si="23"/>
        <v>6265.8499999999985</v>
      </c>
      <c r="E667" s="18"/>
      <c r="F667" s="7"/>
      <c r="G667" s="22"/>
      <c r="H667" s="127"/>
      <c r="I667" s="127"/>
      <c r="J667" s="125">
        <f t="shared" si="22"/>
        <v>-160727</v>
      </c>
      <c r="K667" s="21"/>
      <c r="L667" s="7"/>
    </row>
    <row r="668" spans="1:14" s="9" customFormat="1" ht="18.75" x14ac:dyDescent="0.3">
      <c r="A668" s="19"/>
      <c r="B668" s="17"/>
      <c r="C668" s="17"/>
      <c r="D668" s="17">
        <f t="shared" si="23"/>
        <v>6265.8499999999985</v>
      </c>
      <c r="E668" s="18"/>
      <c r="F668" s="7"/>
      <c r="G668" s="22"/>
      <c r="H668" s="127"/>
      <c r="I668" s="127"/>
      <c r="J668" s="125">
        <f t="shared" si="22"/>
        <v>-160727</v>
      </c>
      <c r="K668" s="21"/>
      <c r="L668" s="7"/>
    </row>
    <row r="669" spans="1:14" s="9" customFormat="1" ht="18.75" x14ac:dyDescent="0.3">
      <c r="A669" s="19"/>
      <c r="B669" s="17"/>
      <c r="C669" s="17"/>
      <c r="D669" s="17">
        <f t="shared" si="23"/>
        <v>6265.8499999999985</v>
      </c>
      <c r="E669" s="18"/>
      <c r="F669" s="7"/>
      <c r="G669" s="22"/>
      <c r="H669" s="127"/>
      <c r="I669" s="127"/>
      <c r="J669" s="125">
        <f t="shared" si="22"/>
        <v>-160727</v>
      </c>
      <c r="K669" s="21"/>
      <c r="L669" s="7"/>
    </row>
    <row r="670" spans="1:14" s="9" customFormat="1" ht="18.75" x14ac:dyDescent="0.3">
      <c r="A670" s="19"/>
      <c r="B670" s="17"/>
      <c r="C670" s="17"/>
      <c r="D670" s="17">
        <f t="shared" si="23"/>
        <v>6265.8499999999985</v>
      </c>
      <c r="E670" s="18"/>
      <c r="F670" s="7"/>
      <c r="G670" s="22"/>
      <c r="H670" s="127"/>
      <c r="I670" s="127"/>
      <c r="J670" s="125">
        <f t="shared" si="22"/>
        <v>-160727</v>
      </c>
      <c r="K670" s="21"/>
      <c r="L670" s="7"/>
    </row>
    <row r="671" spans="1:14" s="9" customFormat="1" ht="18.75" x14ac:dyDescent="0.3">
      <c r="A671" s="19"/>
      <c r="B671" s="17"/>
      <c r="C671" s="17"/>
      <c r="D671" s="17">
        <f t="shared" si="23"/>
        <v>6265.8499999999985</v>
      </c>
      <c r="E671" s="18"/>
      <c r="F671" s="7"/>
      <c r="G671" s="22"/>
      <c r="H671" s="127"/>
      <c r="I671" s="127"/>
      <c r="J671" s="125">
        <f t="shared" ref="J671:J734" si="24">J670+H671-I671</f>
        <v>-160727</v>
      </c>
      <c r="K671" s="21"/>
      <c r="L671" s="7"/>
    </row>
    <row r="672" spans="1:14" s="9" customFormat="1" ht="18.75" x14ac:dyDescent="0.3">
      <c r="A672" s="19"/>
      <c r="B672" s="17"/>
      <c r="C672" s="17"/>
      <c r="D672" s="17">
        <f t="shared" si="23"/>
        <v>6265.8499999999985</v>
      </c>
      <c r="E672" s="18"/>
      <c r="F672" s="7"/>
      <c r="G672" s="22"/>
      <c r="H672" s="127"/>
      <c r="I672" s="127"/>
      <c r="J672" s="125">
        <f t="shared" si="24"/>
        <v>-160727</v>
      </c>
      <c r="K672" s="21"/>
      <c r="L672" s="7"/>
      <c r="N672" s="171"/>
    </row>
    <row r="673" spans="1:12" s="9" customFormat="1" ht="18.75" x14ac:dyDescent="0.3">
      <c r="A673" s="19"/>
      <c r="B673" s="17"/>
      <c r="C673" s="17"/>
      <c r="D673" s="17">
        <f t="shared" si="23"/>
        <v>6265.8499999999985</v>
      </c>
      <c r="E673" s="18"/>
      <c r="F673" s="7"/>
      <c r="G673" s="22"/>
      <c r="H673" s="127"/>
      <c r="I673" s="127"/>
      <c r="J673" s="125">
        <f t="shared" si="24"/>
        <v>-160727</v>
      </c>
      <c r="K673" s="21"/>
      <c r="L673" s="7"/>
    </row>
    <row r="674" spans="1:12" s="9" customFormat="1" ht="18.75" x14ac:dyDescent="0.3">
      <c r="A674" s="19"/>
      <c r="B674" s="17"/>
      <c r="C674" s="17"/>
      <c r="D674" s="17">
        <f t="shared" si="23"/>
        <v>6265.8499999999985</v>
      </c>
      <c r="E674" s="18"/>
      <c r="F674" s="7"/>
      <c r="G674" s="22"/>
      <c r="H674" s="127"/>
      <c r="I674" s="127"/>
      <c r="J674" s="125">
        <f t="shared" si="24"/>
        <v>-160727</v>
      </c>
      <c r="K674" s="21"/>
      <c r="L674" s="7"/>
    </row>
    <row r="675" spans="1:12" s="9" customFormat="1" ht="18.75" x14ac:dyDescent="0.3">
      <c r="A675" s="19"/>
      <c r="B675" s="17"/>
      <c r="C675" s="17"/>
      <c r="D675" s="17">
        <f t="shared" si="23"/>
        <v>6265.8499999999985</v>
      </c>
      <c r="E675" s="18"/>
      <c r="F675" s="7"/>
      <c r="G675" s="22"/>
      <c r="H675" s="127"/>
      <c r="I675" s="127"/>
      <c r="J675" s="125">
        <f t="shared" si="24"/>
        <v>-160727</v>
      </c>
      <c r="K675" s="21"/>
      <c r="L675" s="7"/>
    </row>
    <row r="676" spans="1:12" s="9" customFormat="1" ht="18.75" x14ac:dyDescent="0.3">
      <c r="A676" s="19"/>
      <c r="B676" s="17"/>
      <c r="C676" s="17"/>
      <c r="D676" s="17">
        <f t="shared" si="23"/>
        <v>6265.8499999999985</v>
      </c>
      <c r="E676" s="18"/>
      <c r="F676" s="7"/>
      <c r="G676" s="22"/>
      <c r="H676" s="127"/>
      <c r="I676" s="127"/>
      <c r="J676" s="125">
        <f t="shared" si="24"/>
        <v>-160727</v>
      </c>
      <c r="K676" s="21"/>
      <c r="L676" s="7"/>
    </row>
    <row r="677" spans="1:12" s="9" customFormat="1" ht="18.75" x14ac:dyDescent="0.3">
      <c r="A677" s="19"/>
      <c r="B677" s="17"/>
      <c r="C677" s="17"/>
      <c r="D677" s="17">
        <f t="shared" si="23"/>
        <v>6265.8499999999985</v>
      </c>
      <c r="E677" s="18"/>
      <c r="F677" s="7"/>
      <c r="G677" s="22"/>
      <c r="H677" s="127"/>
      <c r="I677" s="127"/>
      <c r="J677" s="125">
        <f t="shared" si="24"/>
        <v>-160727</v>
      </c>
      <c r="K677" s="21"/>
      <c r="L677" s="7"/>
    </row>
    <row r="678" spans="1:12" s="9" customFormat="1" ht="18.75" x14ac:dyDescent="0.3">
      <c r="A678" s="19"/>
      <c r="B678" s="17"/>
      <c r="C678" s="17"/>
      <c r="D678" s="17">
        <f t="shared" si="23"/>
        <v>6265.8499999999985</v>
      </c>
      <c r="E678" s="18"/>
      <c r="F678" s="7"/>
      <c r="G678" s="22"/>
      <c r="H678" s="127"/>
      <c r="I678" s="127"/>
      <c r="J678" s="125">
        <f t="shared" si="24"/>
        <v>-160727</v>
      </c>
      <c r="K678" s="21"/>
      <c r="L678" s="7"/>
    </row>
    <row r="679" spans="1:12" s="9" customFormat="1" ht="18.75" x14ac:dyDescent="0.3">
      <c r="A679" s="19"/>
      <c r="B679" s="17"/>
      <c r="C679" s="17"/>
      <c r="D679" s="17">
        <f t="shared" si="23"/>
        <v>6265.8499999999985</v>
      </c>
      <c r="E679" s="18"/>
      <c r="F679" s="7"/>
      <c r="G679" s="22"/>
      <c r="H679" s="127"/>
      <c r="I679" s="127"/>
      <c r="J679" s="125">
        <f t="shared" si="24"/>
        <v>-160727</v>
      </c>
      <c r="K679" s="21"/>
      <c r="L679" s="7"/>
    </row>
    <row r="680" spans="1:12" s="9" customFormat="1" ht="18.75" x14ac:dyDescent="0.3">
      <c r="A680" s="19"/>
      <c r="B680" s="17"/>
      <c r="C680" s="17"/>
      <c r="D680" s="17">
        <f t="shared" si="23"/>
        <v>6265.8499999999985</v>
      </c>
      <c r="E680" s="18"/>
      <c r="F680" s="7"/>
      <c r="G680" s="22"/>
      <c r="H680" s="127"/>
      <c r="I680" s="127"/>
      <c r="J680" s="125">
        <f t="shared" si="24"/>
        <v>-160727</v>
      </c>
      <c r="K680" s="21"/>
      <c r="L680" s="7"/>
    </row>
    <row r="681" spans="1:12" s="9" customFormat="1" ht="18.75" x14ac:dyDescent="0.3">
      <c r="A681" s="19"/>
      <c r="B681" s="17"/>
      <c r="C681" s="17"/>
      <c r="D681" s="17">
        <f t="shared" si="23"/>
        <v>6265.8499999999985</v>
      </c>
      <c r="E681" s="18"/>
      <c r="F681" s="7"/>
      <c r="G681" s="22"/>
      <c r="H681" s="127"/>
      <c r="I681" s="127"/>
      <c r="J681" s="125">
        <f t="shared" si="24"/>
        <v>-160727</v>
      </c>
      <c r="K681" s="21"/>
      <c r="L681" s="7"/>
    </row>
    <row r="682" spans="1:12" s="9" customFormat="1" ht="18.75" x14ac:dyDescent="0.3">
      <c r="A682" s="19"/>
      <c r="B682" s="17"/>
      <c r="C682" s="17"/>
      <c r="D682" s="17">
        <f t="shared" si="23"/>
        <v>6265.8499999999985</v>
      </c>
      <c r="E682" s="18"/>
      <c r="F682" s="7"/>
      <c r="G682" s="22"/>
      <c r="H682" s="127"/>
      <c r="I682" s="127"/>
      <c r="J682" s="125">
        <f t="shared" si="24"/>
        <v>-160727</v>
      </c>
      <c r="K682" s="21"/>
      <c r="L682" s="7"/>
    </row>
    <row r="683" spans="1:12" s="9" customFormat="1" ht="18.75" x14ac:dyDescent="0.3">
      <c r="A683" s="19"/>
      <c r="B683" s="17"/>
      <c r="C683" s="17"/>
      <c r="D683" s="17">
        <f t="shared" si="23"/>
        <v>6265.8499999999985</v>
      </c>
      <c r="E683" s="18"/>
      <c r="F683" s="7"/>
      <c r="G683" s="22"/>
      <c r="H683" s="127"/>
      <c r="I683" s="127"/>
      <c r="J683" s="125">
        <f t="shared" si="24"/>
        <v>-160727</v>
      </c>
      <c r="K683" s="21"/>
      <c r="L683" s="7"/>
    </row>
    <row r="684" spans="1:12" s="9" customFormat="1" ht="18.75" x14ac:dyDescent="0.3">
      <c r="A684" s="19"/>
      <c r="B684" s="17"/>
      <c r="C684" s="17"/>
      <c r="D684" s="17">
        <f t="shared" si="23"/>
        <v>6265.8499999999985</v>
      </c>
      <c r="E684" s="18"/>
      <c r="F684" s="7"/>
      <c r="G684" s="22"/>
      <c r="H684" s="127"/>
      <c r="I684" s="127"/>
      <c r="J684" s="125">
        <f t="shared" si="24"/>
        <v>-160727</v>
      </c>
      <c r="K684" s="21"/>
      <c r="L684" s="7"/>
    </row>
    <row r="685" spans="1:12" s="9" customFormat="1" ht="18.75" x14ac:dyDescent="0.3">
      <c r="A685" s="19"/>
      <c r="B685" s="17"/>
      <c r="C685" s="17"/>
      <c r="D685" s="17">
        <f t="shared" si="23"/>
        <v>6265.8499999999985</v>
      </c>
      <c r="E685" s="18"/>
      <c r="F685" s="7"/>
      <c r="G685" s="22"/>
      <c r="H685" s="127"/>
      <c r="I685" s="127"/>
      <c r="J685" s="125">
        <f t="shared" si="24"/>
        <v>-160727</v>
      </c>
      <c r="K685" s="21"/>
      <c r="L685" s="7"/>
    </row>
    <row r="686" spans="1:12" s="9" customFormat="1" ht="18.75" x14ac:dyDescent="0.3">
      <c r="A686" s="19"/>
      <c r="B686" s="17"/>
      <c r="C686" s="17"/>
      <c r="D686" s="17">
        <f t="shared" si="23"/>
        <v>6265.8499999999985</v>
      </c>
      <c r="E686" s="18"/>
      <c r="F686" s="7"/>
      <c r="G686" s="22"/>
      <c r="H686" s="127"/>
      <c r="I686" s="127"/>
      <c r="J686" s="125">
        <f t="shared" si="24"/>
        <v>-160727</v>
      </c>
      <c r="K686" s="21"/>
      <c r="L686" s="7"/>
    </row>
    <row r="687" spans="1:12" s="9" customFormat="1" ht="18.75" x14ac:dyDescent="0.3">
      <c r="A687" s="19"/>
      <c r="B687" s="17"/>
      <c r="C687" s="17"/>
      <c r="D687" s="17">
        <f t="shared" si="23"/>
        <v>6265.8499999999985</v>
      </c>
      <c r="E687" s="18"/>
      <c r="F687" s="7"/>
      <c r="G687" s="22"/>
      <c r="H687" s="127"/>
      <c r="I687" s="127"/>
      <c r="J687" s="125">
        <f t="shared" si="24"/>
        <v>-160727</v>
      </c>
      <c r="K687" s="21"/>
      <c r="L687" s="7"/>
    </row>
    <row r="688" spans="1:12" s="9" customFormat="1" ht="18.75" x14ac:dyDescent="0.3">
      <c r="A688" s="19"/>
      <c r="B688" s="17"/>
      <c r="C688" s="17"/>
      <c r="D688" s="17">
        <f t="shared" si="23"/>
        <v>6265.8499999999985</v>
      </c>
      <c r="E688" s="18"/>
      <c r="F688" s="7"/>
      <c r="G688" s="22"/>
      <c r="H688" s="127"/>
      <c r="I688" s="127"/>
      <c r="J688" s="125">
        <f t="shared" si="24"/>
        <v>-160727</v>
      </c>
      <c r="K688" s="21"/>
      <c r="L688" s="7"/>
    </row>
    <row r="689" spans="1:12" s="9" customFormat="1" ht="18.75" x14ac:dyDescent="0.3">
      <c r="A689" s="19"/>
      <c r="B689" s="60"/>
      <c r="C689" s="60"/>
      <c r="D689" s="60">
        <f t="shared" si="23"/>
        <v>6265.8499999999985</v>
      </c>
      <c r="E689" s="66"/>
      <c r="F689" s="7"/>
      <c r="G689" s="22"/>
      <c r="H689" s="127"/>
      <c r="I689" s="127"/>
      <c r="J689" s="125">
        <f t="shared" si="24"/>
        <v>-160727</v>
      </c>
      <c r="K689" s="21"/>
      <c r="L689" s="7"/>
    </row>
    <row r="690" spans="1:12" s="9" customFormat="1" ht="18.75" x14ac:dyDescent="0.3">
      <c r="A690" s="19"/>
      <c r="B690" s="60"/>
      <c r="C690" s="60"/>
      <c r="D690" s="60">
        <f t="shared" si="23"/>
        <v>6265.8499999999985</v>
      </c>
      <c r="E690" s="66"/>
      <c r="F690" s="7"/>
      <c r="G690" s="22"/>
      <c r="H690" s="127"/>
      <c r="I690" s="127"/>
      <c r="J690" s="125">
        <f t="shared" si="24"/>
        <v>-160727</v>
      </c>
      <c r="K690" s="66"/>
      <c r="L690" s="7"/>
    </row>
    <row r="691" spans="1:12" s="9" customFormat="1" ht="18.75" x14ac:dyDescent="0.3">
      <c r="A691" s="19"/>
      <c r="B691" s="60"/>
      <c r="C691" s="60"/>
      <c r="D691" s="60">
        <f t="shared" si="23"/>
        <v>6265.8499999999985</v>
      </c>
      <c r="E691" s="66"/>
      <c r="F691" s="172"/>
      <c r="G691" s="22"/>
      <c r="H691" s="127"/>
      <c r="I691" s="127"/>
      <c r="J691" s="125">
        <f t="shared" si="24"/>
        <v>-160727</v>
      </c>
      <c r="K691" s="21"/>
      <c r="L691" s="7"/>
    </row>
    <row r="692" spans="1:12" s="9" customFormat="1" ht="18.75" x14ac:dyDescent="0.3">
      <c r="A692" s="19"/>
      <c r="B692" s="17"/>
      <c r="C692" s="17"/>
      <c r="D692" s="60">
        <f t="shared" si="23"/>
        <v>6265.8499999999985</v>
      </c>
      <c r="E692" s="18"/>
      <c r="F692" s="7"/>
      <c r="G692" s="22"/>
      <c r="H692" s="127"/>
      <c r="I692" s="127"/>
      <c r="J692" s="125">
        <f t="shared" si="24"/>
        <v>-160727</v>
      </c>
      <c r="K692" s="21"/>
      <c r="L692" s="7"/>
    </row>
    <row r="693" spans="1:12" s="9" customFormat="1" ht="18.75" x14ac:dyDescent="0.3">
      <c r="A693" s="19"/>
      <c r="B693" s="17"/>
      <c r="C693" s="17"/>
      <c r="D693" s="60">
        <f t="shared" si="23"/>
        <v>6265.8499999999985</v>
      </c>
      <c r="E693" s="18"/>
      <c r="F693" s="7"/>
      <c r="G693" s="22"/>
      <c r="H693" s="127"/>
      <c r="I693" s="127"/>
      <c r="J693" s="125">
        <f t="shared" si="24"/>
        <v>-160727</v>
      </c>
      <c r="K693" s="21"/>
      <c r="L693" s="7"/>
    </row>
    <row r="694" spans="1:12" s="9" customFormat="1" ht="18.75" x14ac:dyDescent="0.3">
      <c r="A694" s="19"/>
      <c r="B694" s="17"/>
      <c r="C694" s="17"/>
      <c r="D694" s="60">
        <f t="shared" si="23"/>
        <v>6265.8499999999985</v>
      </c>
      <c r="E694" s="18"/>
      <c r="F694" s="7"/>
      <c r="G694" s="22"/>
      <c r="H694" s="127"/>
      <c r="I694" s="127"/>
      <c r="J694" s="125">
        <f t="shared" si="24"/>
        <v>-160727</v>
      </c>
      <c r="K694" s="21"/>
      <c r="L694" s="7"/>
    </row>
    <row r="695" spans="1:12" s="9" customFormat="1" ht="18.75" x14ac:dyDescent="0.3">
      <c r="A695" s="19"/>
      <c r="B695" s="17"/>
      <c r="C695" s="17"/>
      <c r="D695" s="60">
        <f t="shared" si="23"/>
        <v>6265.8499999999985</v>
      </c>
      <c r="E695" s="18"/>
      <c r="F695" s="7"/>
      <c r="G695" s="22"/>
      <c r="H695" s="127"/>
      <c r="I695" s="127"/>
      <c r="J695" s="125">
        <f t="shared" si="24"/>
        <v>-160727</v>
      </c>
      <c r="K695" s="21"/>
      <c r="L695" s="7"/>
    </row>
    <row r="696" spans="1:12" s="9" customFormat="1" ht="18.75" x14ac:dyDescent="0.3">
      <c r="A696" s="19"/>
      <c r="B696" s="17"/>
      <c r="C696" s="17"/>
      <c r="D696" s="60">
        <f t="shared" si="23"/>
        <v>6265.8499999999985</v>
      </c>
      <c r="E696" s="18"/>
      <c r="F696" s="7"/>
      <c r="G696" s="22"/>
      <c r="H696" s="127"/>
      <c r="I696" s="127"/>
      <c r="J696" s="125">
        <f t="shared" si="24"/>
        <v>-160727</v>
      </c>
      <c r="K696" s="18"/>
      <c r="L696" s="7"/>
    </row>
    <row r="697" spans="1:12" s="9" customFormat="1" ht="18.75" x14ac:dyDescent="0.3">
      <c r="A697" s="19"/>
      <c r="B697" s="17"/>
      <c r="C697" s="17"/>
      <c r="D697" s="60">
        <f t="shared" si="23"/>
        <v>6265.8499999999985</v>
      </c>
      <c r="E697" s="18"/>
      <c r="F697" s="7"/>
      <c r="G697" s="22"/>
      <c r="H697" s="127"/>
      <c r="I697" s="127"/>
      <c r="J697" s="125">
        <f t="shared" si="24"/>
        <v>-160727</v>
      </c>
      <c r="K697" s="21"/>
      <c r="L697" s="7"/>
    </row>
    <row r="698" spans="1:12" s="9" customFormat="1" ht="18.75" x14ac:dyDescent="0.3">
      <c r="A698" s="19"/>
      <c r="B698" s="17"/>
      <c r="C698" s="17"/>
      <c r="D698" s="60">
        <f t="shared" si="23"/>
        <v>6265.8499999999985</v>
      </c>
      <c r="E698" s="18"/>
      <c r="F698" s="7"/>
      <c r="G698" s="22"/>
      <c r="H698" s="127"/>
      <c r="I698" s="127"/>
      <c r="J698" s="125">
        <f t="shared" si="24"/>
        <v>-160727</v>
      </c>
      <c r="K698" s="21"/>
      <c r="L698" s="7"/>
    </row>
    <row r="699" spans="1:12" s="9" customFormat="1" ht="18.75" x14ac:dyDescent="0.3">
      <c r="A699" s="19"/>
      <c r="B699" s="17"/>
      <c r="C699" s="17"/>
      <c r="D699" s="60">
        <f t="shared" si="23"/>
        <v>6265.8499999999985</v>
      </c>
      <c r="E699" s="18"/>
      <c r="F699" s="7"/>
      <c r="G699" s="22"/>
      <c r="H699" s="127"/>
      <c r="I699" s="127"/>
      <c r="J699" s="125">
        <f t="shared" si="24"/>
        <v>-160727</v>
      </c>
      <c r="K699" s="21"/>
      <c r="L699" s="7"/>
    </row>
    <row r="700" spans="1:12" s="9" customFormat="1" ht="18.75" x14ac:dyDescent="0.3">
      <c r="A700" s="19"/>
      <c r="B700" s="17"/>
      <c r="C700" s="17"/>
      <c r="D700" s="60">
        <f t="shared" si="23"/>
        <v>6265.8499999999985</v>
      </c>
      <c r="E700" s="18"/>
      <c r="F700" s="7"/>
      <c r="G700" s="22"/>
      <c r="H700" s="127"/>
      <c r="I700" s="127"/>
      <c r="J700" s="125">
        <f t="shared" si="24"/>
        <v>-160727</v>
      </c>
      <c r="K700" s="21"/>
      <c r="L700" s="7"/>
    </row>
    <row r="701" spans="1:12" s="9" customFormat="1" ht="18.75" x14ac:dyDescent="0.3">
      <c r="A701" s="19"/>
      <c r="B701" s="17"/>
      <c r="C701" s="17"/>
      <c r="D701" s="60">
        <f t="shared" si="23"/>
        <v>6265.8499999999985</v>
      </c>
      <c r="E701" s="18"/>
      <c r="F701" s="7"/>
      <c r="G701" s="22"/>
      <c r="H701" s="127"/>
      <c r="I701" s="127"/>
      <c r="J701" s="125">
        <f t="shared" si="24"/>
        <v>-160727</v>
      </c>
      <c r="K701" s="21"/>
      <c r="L701" s="7"/>
    </row>
    <row r="702" spans="1:12" s="9" customFormat="1" ht="18.75" x14ac:dyDescent="0.3">
      <c r="A702" s="19"/>
      <c r="B702" s="17"/>
      <c r="C702" s="17"/>
      <c r="D702" s="60">
        <f t="shared" si="23"/>
        <v>6265.8499999999985</v>
      </c>
      <c r="E702" s="18"/>
      <c r="F702" s="7"/>
      <c r="G702" s="22"/>
      <c r="H702" s="127"/>
      <c r="I702" s="127"/>
      <c r="J702" s="125">
        <f t="shared" si="24"/>
        <v>-160727</v>
      </c>
      <c r="K702" s="21"/>
      <c r="L702" s="7"/>
    </row>
    <row r="703" spans="1:12" s="9" customFormat="1" ht="18.75" x14ac:dyDescent="0.3">
      <c r="A703" s="19"/>
      <c r="B703" s="17"/>
      <c r="C703" s="17"/>
      <c r="D703" s="60">
        <f t="shared" si="23"/>
        <v>6265.8499999999985</v>
      </c>
      <c r="E703" s="18"/>
      <c r="F703" s="7"/>
      <c r="G703" s="22"/>
      <c r="H703" s="127"/>
      <c r="I703" s="127"/>
      <c r="J703" s="125">
        <f t="shared" si="24"/>
        <v>-160727</v>
      </c>
      <c r="K703" s="21"/>
      <c r="L703" s="7"/>
    </row>
    <row r="704" spans="1:12" s="9" customFormat="1" ht="18.75" x14ac:dyDescent="0.3">
      <c r="A704" s="19"/>
      <c r="B704" s="17"/>
      <c r="C704" s="17"/>
      <c r="D704" s="60">
        <f t="shared" si="23"/>
        <v>6265.8499999999985</v>
      </c>
      <c r="E704" s="18"/>
      <c r="F704" s="7"/>
      <c r="G704" s="22"/>
      <c r="H704" s="127"/>
      <c r="I704" s="127"/>
      <c r="J704" s="125">
        <f t="shared" si="24"/>
        <v>-160727</v>
      </c>
      <c r="K704" s="21"/>
      <c r="L704" s="7"/>
    </row>
    <row r="705" spans="1:12" s="9" customFormat="1" ht="18.75" x14ac:dyDescent="0.3">
      <c r="A705" s="19"/>
      <c r="B705" s="17"/>
      <c r="C705" s="17"/>
      <c r="D705" s="60">
        <f t="shared" si="23"/>
        <v>6265.8499999999985</v>
      </c>
      <c r="E705" s="18"/>
      <c r="F705" s="7"/>
      <c r="G705" s="22"/>
      <c r="H705" s="127"/>
      <c r="I705" s="127"/>
      <c r="J705" s="125">
        <f t="shared" si="24"/>
        <v>-160727</v>
      </c>
      <c r="K705" s="21"/>
      <c r="L705" s="7"/>
    </row>
    <row r="706" spans="1:12" s="9" customFormat="1" ht="18.75" x14ac:dyDescent="0.3">
      <c r="A706" s="19"/>
      <c r="B706" s="17"/>
      <c r="C706" s="17"/>
      <c r="D706" s="60">
        <f t="shared" si="23"/>
        <v>6265.8499999999985</v>
      </c>
      <c r="E706" s="18"/>
      <c r="F706" s="7"/>
      <c r="G706" s="22"/>
      <c r="H706" s="127"/>
      <c r="I706" s="127"/>
      <c r="J706" s="125">
        <f t="shared" si="24"/>
        <v>-160727</v>
      </c>
      <c r="K706" s="21"/>
      <c r="L706" s="7"/>
    </row>
    <row r="707" spans="1:12" s="9" customFormat="1" ht="18.75" x14ac:dyDescent="0.3">
      <c r="A707" s="19"/>
      <c r="B707" s="17"/>
      <c r="C707" s="17"/>
      <c r="D707" s="60">
        <f t="shared" si="23"/>
        <v>6265.8499999999985</v>
      </c>
      <c r="E707" s="18"/>
      <c r="F707" s="7"/>
      <c r="G707" s="22"/>
      <c r="H707" s="127"/>
      <c r="I707" s="127"/>
      <c r="J707" s="125">
        <f t="shared" si="24"/>
        <v>-160727</v>
      </c>
      <c r="K707" s="21"/>
      <c r="L707" s="7"/>
    </row>
    <row r="708" spans="1:12" s="9" customFormat="1" ht="18.75" x14ac:dyDescent="0.3">
      <c r="A708" s="19"/>
      <c r="B708" s="17"/>
      <c r="C708" s="17"/>
      <c r="D708" s="60">
        <f t="shared" si="23"/>
        <v>6265.8499999999985</v>
      </c>
      <c r="E708" s="18"/>
      <c r="F708" s="7"/>
      <c r="G708" s="22"/>
      <c r="H708" s="127"/>
      <c r="I708" s="127"/>
      <c r="J708" s="125">
        <f t="shared" si="24"/>
        <v>-160727</v>
      </c>
      <c r="K708" s="21"/>
      <c r="L708" s="7"/>
    </row>
    <row r="709" spans="1:12" s="9" customFormat="1" ht="18.75" x14ac:dyDescent="0.3">
      <c r="A709" s="19"/>
      <c r="B709" s="17"/>
      <c r="C709" s="17"/>
      <c r="D709" s="60">
        <f t="shared" si="23"/>
        <v>6265.8499999999985</v>
      </c>
      <c r="E709" s="18"/>
      <c r="F709" s="7"/>
      <c r="G709" s="22"/>
      <c r="H709" s="127"/>
      <c r="I709" s="127"/>
      <c r="J709" s="125">
        <f t="shared" si="24"/>
        <v>-160727</v>
      </c>
      <c r="K709" s="21"/>
      <c r="L709" s="7"/>
    </row>
    <row r="710" spans="1:12" s="9" customFormat="1" ht="18.75" x14ac:dyDescent="0.3">
      <c r="A710" s="19"/>
      <c r="B710" s="17"/>
      <c r="C710" s="17"/>
      <c r="D710" s="60">
        <f t="shared" si="23"/>
        <v>6265.8499999999985</v>
      </c>
      <c r="E710" s="18"/>
      <c r="F710" s="7"/>
      <c r="G710" s="22"/>
      <c r="H710" s="127"/>
      <c r="I710" s="127"/>
      <c r="J710" s="125">
        <f t="shared" si="24"/>
        <v>-160727</v>
      </c>
      <c r="K710" s="21"/>
      <c r="L710" s="7"/>
    </row>
    <row r="711" spans="1:12" s="9" customFormat="1" ht="18.75" x14ac:dyDescent="0.3">
      <c r="A711" s="19"/>
      <c r="B711" s="17"/>
      <c r="C711" s="17"/>
      <c r="D711" s="60">
        <f t="shared" ref="D711:D774" si="25">D710+B711-C711</f>
        <v>6265.8499999999985</v>
      </c>
      <c r="E711" s="18"/>
      <c r="F711" s="7"/>
      <c r="G711" s="22"/>
      <c r="H711" s="127"/>
      <c r="I711" s="127"/>
      <c r="J711" s="125">
        <f t="shared" si="24"/>
        <v>-160727</v>
      </c>
      <c r="K711" s="21"/>
      <c r="L711" s="7"/>
    </row>
    <row r="712" spans="1:12" s="9" customFormat="1" ht="18.75" x14ac:dyDescent="0.3">
      <c r="A712" s="19"/>
      <c r="B712" s="17"/>
      <c r="C712" s="17"/>
      <c r="D712" s="60">
        <f t="shared" si="25"/>
        <v>6265.8499999999985</v>
      </c>
      <c r="E712" s="18"/>
      <c r="F712" s="7"/>
      <c r="G712" s="22"/>
      <c r="H712" s="127"/>
      <c r="I712" s="127"/>
      <c r="J712" s="125">
        <f t="shared" si="24"/>
        <v>-160727</v>
      </c>
      <c r="K712" s="21"/>
      <c r="L712" s="7"/>
    </row>
    <row r="713" spans="1:12" s="9" customFormat="1" ht="18.75" x14ac:dyDescent="0.3">
      <c r="A713" s="19"/>
      <c r="B713" s="17"/>
      <c r="C713" s="17"/>
      <c r="D713" s="60">
        <f t="shared" si="25"/>
        <v>6265.8499999999985</v>
      </c>
      <c r="E713" s="18"/>
      <c r="F713" s="7"/>
      <c r="G713" s="22"/>
      <c r="H713" s="127"/>
      <c r="I713" s="127"/>
      <c r="J713" s="125">
        <f t="shared" si="24"/>
        <v>-160727</v>
      </c>
      <c r="K713" s="21"/>
      <c r="L713" s="7"/>
    </row>
    <row r="714" spans="1:12" s="9" customFormat="1" ht="18.75" x14ac:dyDescent="0.3">
      <c r="A714" s="19"/>
      <c r="B714" s="17"/>
      <c r="C714" s="17"/>
      <c r="D714" s="60">
        <f t="shared" si="25"/>
        <v>6265.8499999999985</v>
      </c>
      <c r="E714" s="18"/>
      <c r="F714" s="7"/>
      <c r="G714" s="22"/>
      <c r="H714" s="127"/>
      <c r="I714" s="127"/>
      <c r="J714" s="125">
        <f t="shared" si="24"/>
        <v>-160727</v>
      </c>
      <c r="K714" s="21"/>
      <c r="L714" s="7"/>
    </row>
    <row r="715" spans="1:12" s="9" customFormat="1" ht="18.75" x14ac:dyDescent="0.3">
      <c r="A715" s="19"/>
      <c r="B715" s="17"/>
      <c r="C715" s="17"/>
      <c r="D715" s="60">
        <f t="shared" si="25"/>
        <v>6265.8499999999985</v>
      </c>
      <c r="E715" s="18"/>
      <c r="F715" s="7"/>
      <c r="G715" s="22"/>
      <c r="H715" s="127"/>
      <c r="I715" s="127"/>
      <c r="J715" s="125">
        <f t="shared" si="24"/>
        <v>-160727</v>
      </c>
      <c r="K715" s="21"/>
      <c r="L715" s="7"/>
    </row>
    <row r="716" spans="1:12" s="9" customFormat="1" ht="18.75" x14ac:dyDescent="0.3">
      <c r="A716" s="19"/>
      <c r="B716" s="17"/>
      <c r="C716" s="17"/>
      <c r="D716" s="60">
        <f t="shared" si="25"/>
        <v>6265.8499999999985</v>
      </c>
      <c r="E716" s="18"/>
      <c r="F716" s="7"/>
      <c r="G716" s="22"/>
      <c r="H716" s="127"/>
      <c r="I716" s="127"/>
      <c r="J716" s="125">
        <f t="shared" si="24"/>
        <v>-160727</v>
      </c>
      <c r="K716" s="21"/>
      <c r="L716" s="7"/>
    </row>
    <row r="717" spans="1:12" s="9" customFormat="1" ht="18.75" x14ac:dyDescent="0.3">
      <c r="A717" s="19"/>
      <c r="B717" s="17"/>
      <c r="C717" s="17"/>
      <c r="D717" s="60">
        <f t="shared" si="25"/>
        <v>6265.8499999999985</v>
      </c>
      <c r="E717" s="18"/>
      <c r="F717" s="7"/>
      <c r="G717" s="22"/>
      <c r="H717" s="127"/>
      <c r="I717" s="127"/>
      <c r="J717" s="125">
        <f t="shared" si="24"/>
        <v>-160727</v>
      </c>
      <c r="K717" s="21"/>
      <c r="L717" s="7"/>
    </row>
    <row r="718" spans="1:12" s="9" customFormat="1" ht="18.75" x14ac:dyDescent="0.3">
      <c r="A718" s="19"/>
      <c r="B718" s="17"/>
      <c r="C718" s="17"/>
      <c r="D718" s="60">
        <f t="shared" si="25"/>
        <v>6265.8499999999985</v>
      </c>
      <c r="E718" s="18"/>
      <c r="F718" s="7"/>
      <c r="G718" s="22"/>
      <c r="H718" s="127"/>
      <c r="I718" s="127"/>
      <c r="J718" s="125">
        <f t="shared" si="24"/>
        <v>-160727</v>
      </c>
      <c r="K718" s="21"/>
      <c r="L718" s="7"/>
    </row>
    <row r="719" spans="1:12" s="9" customFormat="1" ht="18.75" x14ac:dyDescent="0.3">
      <c r="A719" s="19"/>
      <c r="B719" s="17"/>
      <c r="C719" s="17"/>
      <c r="D719" s="60">
        <f t="shared" si="25"/>
        <v>6265.8499999999985</v>
      </c>
      <c r="E719" s="18"/>
      <c r="F719" s="7"/>
      <c r="G719" s="22"/>
      <c r="H719" s="127"/>
      <c r="I719" s="127"/>
      <c r="J719" s="125">
        <f t="shared" si="24"/>
        <v>-160727</v>
      </c>
      <c r="K719" s="21"/>
      <c r="L719" s="7"/>
    </row>
    <row r="720" spans="1:12" s="9" customFormat="1" ht="18.75" x14ac:dyDescent="0.3">
      <c r="A720" s="19"/>
      <c r="B720" s="17"/>
      <c r="C720" s="17"/>
      <c r="D720" s="60">
        <f t="shared" si="25"/>
        <v>6265.8499999999985</v>
      </c>
      <c r="E720" s="18"/>
      <c r="F720" s="7"/>
      <c r="G720" s="22"/>
      <c r="H720" s="127"/>
      <c r="I720" s="127"/>
      <c r="J720" s="125">
        <f t="shared" si="24"/>
        <v>-160727</v>
      </c>
      <c r="K720" s="21"/>
      <c r="L720" s="7"/>
    </row>
    <row r="721" spans="1:12" s="9" customFormat="1" ht="18.75" x14ac:dyDescent="0.3">
      <c r="A721" s="19"/>
      <c r="B721" s="17"/>
      <c r="C721" s="17"/>
      <c r="D721" s="60">
        <f t="shared" si="25"/>
        <v>6265.8499999999985</v>
      </c>
      <c r="E721" s="18"/>
      <c r="F721" s="7"/>
      <c r="G721" s="22"/>
      <c r="H721" s="127"/>
      <c r="I721" s="127"/>
      <c r="J721" s="125">
        <f t="shared" si="24"/>
        <v>-160727</v>
      </c>
      <c r="K721" s="21"/>
      <c r="L721" s="7"/>
    </row>
    <row r="722" spans="1:12" s="9" customFormat="1" ht="18.75" x14ac:dyDescent="0.3">
      <c r="A722" s="19"/>
      <c r="B722" s="17"/>
      <c r="C722" s="17"/>
      <c r="D722" s="60">
        <f t="shared" si="25"/>
        <v>6265.8499999999985</v>
      </c>
      <c r="E722" s="18"/>
      <c r="F722" s="7"/>
      <c r="G722" s="22"/>
      <c r="H722" s="127"/>
      <c r="I722" s="127"/>
      <c r="J722" s="125">
        <f t="shared" si="24"/>
        <v>-160727</v>
      </c>
      <c r="K722" s="21"/>
      <c r="L722" s="7"/>
    </row>
    <row r="723" spans="1:12" s="9" customFormat="1" ht="18.75" x14ac:dyDescent="0.3">
      <c r="A723" s="19"/>
      <c r="B723" s="17"/>
      <c r="C723" s="17"/>
      <c r="D723" s="60">
        <f t="shared" si="25"/>
        <v>6265.8499999999985</v>
      </c>
      <c r="E723" s="18"/>
      <c r="F723" s="7"/>
      <c r="G723" s="22"/>
      <c r="H723" s="127"/>
      <c r="I723" s="127"/>
      <c r="J723" s="125">
        <f t="shared" si="24"/>
        <v>-160727</v>
      </c>
      <c r="K723" s="21"/>
      <c r="L723" s="7"/>
    </row>
    <row r="724" spans="1:12" s="9" customFormat="1" ht="18.75" x14ac:dyDescent="0.3">
      <c r="A724" s="19"/>
      <c r="B724" s="17"/>
      <c r="C724" s="17"/>
      <c r="D724" s="60">
        <f t="shared" si="25"/>
        <v>6265.8499999999985</v>
      </c>
      <c r="E724" s="18"/>
      <c r="F724" s="7"/>
      <c r="G724" s="22"/>
      <c r="H724" s="127"/>
      <c r="I724" s="127"/>
      <c r="J724" s="125">
        <f t="shared" si="24"/>
        <v>-160727</v>
      </c>
      <c r="K724" s="21"/>
      <c r="L724" s="7"/>
    </row>
    <row r="725" spans="1:12" s="176" customFormat="1" ht="18.75" x14ac:dyDescent="0.3">
      <c r="A725" s="165"/>
      <c r="B725" s="146"/>
      <c r="C725" s="146"/>
      <c r="D725" s="146">
        <f t="shared" si="25"/>
        <v>6265.8499999999985</v>
      </c>
      <c r="E725" s="166"/>
      <c r="F725" s="172"/>
      <c r="G725" s="173"/>
      <c r="H725" s="174"/>
      <c r="I725" s="174"/>
      <c r="J725" s="167">
        <f t="shared" si="24"/>
        <v>-160727</v>
      </c>
      <c r="K725" s="175"/>
      <c r="L725" s="172"/>
    </row>
    <row r="726" spans="1:12" s="9" customFormat="1" ht="18.75" x14ac:dyDescent="0.3">
      <c r="A726" s="19"/>
      <c r="B726" s="17"/>
      <c r="C726" s="17"/>
      <c r="D726" s="60">
        <f t="shared" si="25"/>
        <v>6265.8499999999985</v>
      </c>
      <c r="E726" s="18"/>
      <c r="F726" s="7"/>
      <c r="G726" s="22"/>
      <c r="H726" s="127"/>
      <c r="I726" s="127"/>
      <c r="J726" s="125">
        <f t="shared" si="24"/>
        <v>-160727</v>
      </c>
      <c r="K726" s="21"/>
      <c r="L726" s="7"/>
    </row>
    <row r="727" spans="1:12" s="9" customFormat="1" ht="18.75" x14ac:dyDescent="0.3">
      <c r="A727" s="19"/>
      <c r="B727" s="17"/>
      <c r="C727" s="17"/>
      <c r="D727" s="60">
        <f t="shared" si="25"/>
        <v>6265.8499999999985</v>
      </c>
      <c r="E727" s="18"/>
      <c r="F727" s="7"/>
      <c r="G727" s="22"/>
      <c r="H727" s="127"/>
      <c r="I727" s="127"/>
      <c r="J727" s="125">
        <f t="shared" si="24"/>
        <v>-160727</v>
      </c>
      <c r="K727" s="21"/>
      <c r="L727" s="7"/>
    </row>
    <row r="728" spans="1:12" s="9" customFormat="1" ht="18.75" x14ac:dyDescent="0.3">
      <c r="A728" s="19"/>
      <c r="B728" s="17"/>
      <c r="C728" s="17"/>
      <c r="D728" s="60">
        <f t="shared" si="25"/>
        <v>6265.8499999999985</v>
      </c>
      <c r="E728" s="18"/>
      <c r="F728" s="7"/>
      <c r="G728" s="22"/>
      <c r="H728" s="127"/>
      <c r="I728" s="127"/>
      <c r="J728" s="125">
        <f t="shared" si="24"/>
        <v>-160727</v>
      </c>
      <c r="K728" s="21"/>
      <c r="L728" s="7"/>
    </row>
    <row r="729" spans="1:12" s="9" customFormat="1" ht="18.75" x14ac:dyDescent="0.3">
      <c r="A729" s="19"/>
      <c r="B729" s="17"/>
      <c r="C729" s="17"/>
      <c r="D729" s="60">
        <f t="shared" si="25"/>
        <v>6265.8499999999985</v>
      </c>
      <c r="E729" s="18"/>
      <c r="F729" s="7"/>
      <c r="G729" s="22"/>
      <c r="H729" s="127"/>
      <c r="I729" s="127"/>
      <c r="J729" s="125">
        <f t="shared" si="24"/>
        <v>-160727</v>
      </c>
      <c r="K729" s="21"/>
      <c r="L729" s="7"/>
    </row>
    <row r="730" spans="1:12" s="9" customFormat="1" ht="18.75" x14ac:dyDescent="0.3">
      <c r="A730" s="19"/>
      <c r="B730" s="17"/>
      <c r="C730" s="17"/>
      <c r="D730" s="60">
        <f t="shared" si="25"/>
        <v>6265.8499999999985</v>
      </c>
      <c r="E730" s="18"/>
      <c r="F730" s="7"/>
      <c r="G730" s="22"/>
      <c r="H730" s="127"/>
      <c r="I730" s="127"/>
      <c r="J730" s="125">
        <f t="shared" si="24"/>
        <v>-160727</v>
      </c>
      <c r="K730" s="21"/>
      <c r="L730" s="7"/>
    </row>
    <row r="731" spans="1:12" s="9" customFormat="1" ht="18.75" x14ac:dyDescent="0.3">
      <c r="A731" s="19"/>
      <c r="B731" s="17"/>
      <c r="C731" s="17"/>
      <c r="D731" s="60">
        <f t="shared" si="25"/>
        <v>6265.8499999999985</v>
      </c>
      <c r="E731" s="18"/>
      <c r="F731" s="7"/>
      <c r="G731" s="22"/>
      <c r="H731" s="127"/>
      <c r="I731" s="127"/>
      <c r="J731" s="125">
        <f t="shared" si="24"/>
        <v>-160727</v>
      </c>
      <c r="K731" s="21"/>
      <c r="L731" s="7"/>
    </row>
    <row r="732" spans="1:12" s="9" customFormat="1" ht="18.75" x14ac:dyDescent="0.3">
      <c r="A732" s="19"/>
      <c r="B732" s="17"/>
      <c r="C732" s="17"/>
      <c r="D732" s="60">
        <f t="shared" si="25"/>
        <v>6265.8499999999985</v>
      </c>
      <c r="E732" s="18"/>
      <c r="F732" s="7"/>
      <c r="G732" s="22"/>
      <c r="H732" s="127"/>
      <c r="I732" s="127"/>
      <c r="J732" s="125">
        <f t="shared" si="24"/>
        <v>-160727</v>
      </c>
      <c r="K732" s="21"/>
      <c r="L732" s="7"/>
    </row>
    <row r="733" spans="1:12" s="9" customFormat="1" ht="18.75" x14ac:dyDescent="0.3">
      <c r="A733" s="19"/>
      <c r="B733" s="17"/>
      <c r="C733" s="17"/>
      <c r="D733" s="60">
        <f t="shared" si="25"/>
        <v>6265.8499999999985</v>
      </c>
      <c r="E733" s="18"/>
      <c r="F733" s="7"/>
      <c r="G733" s="22"/>
      <c r="H733" s="127"/>
      <c r="I733" s="127"/>
      <c r="J733" s="125">
        <f t="shared" si="24"/>
        <v>-160727</v>
      </c>
      <c r="K733" s="21"/>
      <c r="L733" s="7"/>
    </row>
    <row r="734" spans="1:12" s="9" customFormat="1" ht="18.75" x14ac:dyDescent="0.3">
      <c r="A734" s="19"/>
      <c r="B734" s="17"/>
      <c r="C734" s="17"/>
      <c r="D734" s="60">
        <f t="shared" si="25"/>
        <v>6265.8499999999985</v>
      </c>
      <c r="E734" s="18"/>
      <c r="F734" s="7"/>
      <c r="G734" s="22"/>
      <c r="H734" s="127"/>
      <c r="I734" s="127"/>
      <c r="J734" s="125">
        <f t="shared" si="24"/>
        <v>-160727</v>
      </c>
      <c r="K734" s="21"/>
      <c r="L734" s="7"/>
    </row>
    <row r="735" spans="1:12" s="9" customFormat="1" ht="18.75" x14ac:dyDescent="0.3">
      <c r="A735" s="19"/>
      <c r="B735" s="17"/>
      <c r="C735" s="17"/>
      <c r="D735" s="60">
        <f t="shared" si="25"/>
        <v>6265.8499999999985</v>
      </c>
      <c r="E735" s="18"/>
      <c r="F735" s="7"/>
      <c r="G735" s="22"/>
      <c r="H735" s="127"/>
      <c r="I735" s="127"/>
      <c r="J735" s="125">
        <f t="shared" ref="J735:J798" si="26">J734+H735-I735</f>
        <v>-160727</v>
      </c>
      <c r="K735" s="21"/>
      <c r="L735" s="7"/>
    </row>
    <row r="736" spans="1:12" s="9" customFormat="1" ht="18.75" x14ac:dyDescent="0.3">
      <c r="A736" s="19"/>
      <c r="B736" s="17"/>
      <c r="C736" s="17"/>
      <c r="D736" s="60">
        <f t="shared" si="25"/>
        <v>6265.8499999999985</v>
      </c>
      <c r="E736" s="18"/>
      <c r="F736" s="7"/>
      <c r="G736" s="22"/>
      <c r="H736" s="127"/>
      <c r="I736" s="127"/>
      <c r="J736" s="125">
        <f t="shared" si="26"/>
        <v>-160727</v>
      </c>
      <c r="K736" s="21"/>
      <c r="L736" s="7"/>
    </row>
    <row r="737" spans="1:12" s="9" customFormat="1" ht="18.75" x14ac:dyDescent="0.3">
      <c r="A737" s="19"/>
      <c r="B737" s="17"/>
      <c r="C737" s="17"/>
      <c r="D737" s="60">
        <f t="shared" si="25"/>
        <v>6265.8499999999985</v>
      </c>
      <c r="E737" s="18"/>
      <c r="F737" s="7"/>
      <c r="G737" s="22"/>
      <c r="H737" s="127"/>
      <c r="I737" s="127"/>
      <c r="J737" s="125">
        <f t="shared" si="26"/>
        <v>-160727</v>
      </c>
      <c r="K737" s="21"/>
      <c r="L737" s="7"/>
    </row>
    <row r="738" spans="1:12" s="9" customFormat="1" ht="18.75" x14ac:dyDescent="0.3">
      <c r="A738" s="19"/>
      <c r="B738" s="17"/>
      <c r="C738" s="17"/>
      <c r="D738" s="60">
        <f t="shared" si="25"/>
        <v>6265.8499999999985</v>
      </c>
      <c r="E738" s="18"/>
      <c r="F738" s="7"/>
      <c r="G738" s="22"/>
      <c r="H738" s="127"/>
      <c r="I738" s="127"/>
      <c r="J738" s="125">
        <f t="shared" si="26"/>
        <v>-160727</v>
      </c>
      <c r="K738" s="21"/>
      <c r="L738" s="7"/>
    </row>
    <row r="739" spans="1:12" s="9" customFormat="1" ht="18.75" x14ac:dyDescent="0.3">
      <c r="A739" s="19"/>
      <c r="B739" s="17"/>
      <c r="C739" s="17"/>
      <c r="D739" s="60">
        <f t="shared" si="25"/>
        <v>6265.8499999999985</v>
      </c>
      <c r="E739" s="18"/>
      <c r="F739" s="7"/>
      <c r="G739" s="22"/>
      <c r="H739" s="127"/>
      <c r="I739" s="127"/>
      <c r="J739" s="125">
        <f t="shared" si="26"/>
        <v>-160727</v>
      </c>
      <c r="K739" s="21"/>
      <c r="L739" s="7"/>
    </row>
    <row r="740" spans="1:12" s="9" customFormat="1" ht="18.75" x14ac:dyDescent="0.3">
      <c r="A740" s="19"/>
      <c r="B740" s="17"/>
      <c r="C740" s="17"/>
      <c r="D740" s="60">
        <f t="shared" si="25"/>
        <v>6265.8499999999985</v>
      </c>
      <c r="E740" s="18"/>
      <c r="F740" s="7"/>
      <c r="G740" s="22"/>
      <c r="H740" s="127"/>
      <c r="I740" s="127"/>
      <c r="J740" s="125">
        <f t="shared" si="26"/>
        <v>-160727</v>
      </c>
      <c r="K740" s="21"/>
      <c r="L740" s="7"/>
    </row>
    <row r="741" spans="1:12" s="9" customFormat="1" ht="18.75" x14ac:dyDescent="0.3">
      <c r="A741" s="19"/>
      <c r="B741" s="17"/>
      <c r="C741" s="17"/>
      <c r="D741" s="60">
        <f t="shared" si="25"/>
        <v>6265.8499999999985</v>
      </c>
      <c r="E741" s="18"/>
      <c r="F741" s="7"/>
      <c r="G741" s="22"/>
      <c r="H741" s="127"/>
      <c r="I741" s="127"/>
      <c r="J741" s="125">
        <f t="shared" si="26"/>
        <v>-160727</v>
      </c>
      <c r="K741" s="21"/>
      <c r="L741" s="7"/>
    </row>
    <row r="742" spans="1:12" s="9" customFormat="1" ht="18.75" x14ac:dyDescent="0.3">
      <c r="A742" s="19"/>
      <c r="B742" s="17"/>
      <c r="C742" s="17"/>
      <c r="D742" s="60">
        <f t="shared" si="25"/>
        <v>6265.8499999999985</v>
      </c>
      <c r="E742" s="18"/>
      <c r="F742" s="7"/>
      <c r="G742" s="22"/>
      <c r="H742" s="127"/>
      <c r="I742" s="127"/>
      <c r="J742" s="125">
        <f t="shared" si="26"/>
        <v>-160727</v>
      </c>
      <c r="K742" s="21"/>
      <c r="L742" s="7"/>
    </row>
    <row r="743" spans="1:12" s="9" customFormat="1" ht="18.75" x14ac:dyDescent="0.3">
      <c r="A743" s="19"/>
      <c r="B743" s="17"/>
      <c r="C743" s="17"/>
      <c r="D743" s="60">
        <f t="shared" si="25"/>
        <v>6265.8499999999985</v>
      </c>
      <c r="E743" s="18"/>
      <c r="F743" s="7"/>
      <c r="G743" s="22"/>
      <c r="H743" s="127"/>
      <c r="I743" s="127"/>
      <c r="J743" s="125">
        <f t="shared" si="26"/>
        <v>-160727</v>
      </c>
      <c r="K743" s="21"/>
      <c r="L743" s="7"/>
    </row>
    <row r="744" spans="1:12" s="9" customFormat="1" ht="18.75" x14ac:dyDescent="0.3">
      <c r="A744" s="19"/>
      <c r="B744" s="17"/>
      <c r="C744" s="17"/>
      <c r="D744" s="60">
        <f t="shared" si="25"/>
        <v>6265.8499999999985</v>
      </c>
      <c r="E744" s="18"/>
      <c r="F744" s="7"/>
      <c r="G744" s="22"/>
      <c r="H744" s="127"/>
      <c r="I744" s="127"/>
      <c r="J744" s="125">
        <f t="shared" si="26"/>
        <v>-160727</v>
      </c>
      <c r="K744" s="21"/>
      <c r="L744" s="7"/>
    </row>
    <row r="745" spans="1:12" s="9" customFormat="1" ht="18.75" x14ac:dyDescent="0.3">
      <c r="A745" s="19"/>
      <c r="B745" s="17"/>
      <c r="C745" s="17"/>
      <c r="D745" s="60">
        <f t="shared" si="25"/>
        <v>6265.8499999999985</v>
      </c>
      <c r="E745" s="18"/>
      <c r="F745" s="7"/>
      <c r="G745" s="22"/>
      <c r="H745" s="127"/>
      <c r="I745" s="127"/>
      <c r="J745" s="125">
        <f t="shared" si="26"/>
        <v>-160727</v>
      </c>
      <c r="K745" s="21"/>
      <c r="L745" s="7"/>
    </row>
    <row r="746" spans="1:12" s="9" customFormat="1" ht="18.75" x14ac:dyDescent="0.3">
      <c r="A746" s="19"/>
      <c r="B746" s="17"/>
      <c r="C746" s="17"/>
      <c r="D746" s="60">
        <f t="shared" si="25"/>
        <v>6265.8499999999985</v>
      </c>
      <c r="E746" s="18"/>
      <c r="F746" s="7"/>
      <c r="G746" s="22"/>
      <c r="H746" s="127"/>
      <c r="I746" s="127"/>
      <c r="J746" s="125">
        <f t="shared" si="26"/>
        <v>-160727</v>
      </c>
      <c r="K746" s="21"/>
      <c r="L746" s="7"/>
    </row>
    <row r="747" spans="1:12" s="9" customFormat="1" ht="18.75" x14ac:dyDescent="0.3">
      <c r="A747" s="19"/>
      <c r="B747" s="17"/>
      <c r="C747" s="17"/>
      <c r="D747" s="60">
        <f t="shared" si="25"/>
        <v>6265.8499999999985</v>
      </c>
      <c r="E747" s="18"/>
      <c r="F747" s="7"/>
      <c r="G747" s="22"/>
      <c r="H747" s="127"/>
      <c r="I747" s="127"/>
      <c r="J747" s="125">
        <f t="shared" si="26"/>
        <v>-160727</v>
      </c>
      <c r="K747" s="21"/>
      <c r="L747" s="7"/>
    </row>
    <row r="748" spans="1:12" s="9" customFormat="1" ht="18.75" x14ac:dyDescent="0.3">
      <c r="A748" s="19"/>
      <c r="B748" s="17"/>
      <c r="C748" s="17"/>
      <c r="D748" s="60">
        <f t="shared" si="25"/>
        <v>6265.8499999999985</v>
      </c>
      <c r="E748" s="18"/>
      <c r="F748" s="7"/>
      <c r="G748" s="22"/>
      <c r="H748" s="127"/>
      <c r="I748" s="127"/>
      <c r="J748" s="125">
        <f t="shared" si="26"/>
        <v>-160727</v>
      </c>
      <c r="K748" s="21"/>
      <c r="L748" s="7"/>
    </row>
    <row r="749" spans="1:12" s="9" customFormat="1" ht="18.75" x14ac:dyDescent="0.3">
      <c r="A749" s="19"/>
      <c r="B749" s="17"/>
      <c r="C749" s="17"/>
      <c r="D749" s="60">
        <f t="shared" si="25"/>
        <v>6265.8499999999985</v>
      </c>
      <c r="E749" s="18"/>
      <c r="F749" s="7"/>
      <c r="G749" s="22"/>
      <c r="H749" s="127"/>
      <c r="I749" s="127"/>
      <c r="J749" s="125">
        <f t="shared" si="26"/>
        <v>-160727</v>
      </c>
      <c r="K749" s="177"/>
      <c r="L749" s="7"/>
    </row>
    <row r="750" spans="1:12" s="9" customFormat="1" ht="18.75" x14ac:dyDescent="0.3">
      <c r="A750" s="19"/>
      <c r="B750" s="17"/>
      <c r="C750" s="17"/>
      <c r="D750" s="60">
        <f t="shared" si="25"/>
        <v>6265.8499999999985</v>
      </c>
      <c r="E750" s="18"/>
      <c r="F750" s="7"/>
      <c r="G750" s="22"/>
      <c r="H750" s="127"/>
      <c r="I750" s="127"/>
      <c r="J750" s="125">
        <f t="shared" si="26"/>
        <v>-160727</v>
      </c>
      <c r="K750" s="21"/>
      <c r="L750" s="7"/>
    </row>
    <row r="751" spans="1:12" s="9" customFormat="1" ht="18.75" x14ac:dyDescent="0.3">
      <c r="A751" s="19"/>
      <c r="B751" s="17"/>
      <c r="C751" s="17"/>
      <c r="D751" s="60">
        <f t="shared" si="25"/>
        <v>6265.8499999999985</v>
      </c>
      <c r="E751" s="18"/>
      <c r="F751" s="7"/>
      <c r="G751" s="22"/>
      <c r="H751" s="127"/>
      <c r="I751" s="127"/>
      <c r="J751" s="125">
        <f t="shared" si="26"/>
        <v>-160727</v>
      </c>
      <c r="K751" s="21"/>
      <c r="L751" s="7"/>
    </row>
    <row r="752" spans="1:12" s="9" customFormat="1" ht="18.75" x14ac:dyDescent="0.3">
      <c r="A752" s="19"/>
      <c r="B752" s="17"/>
      <c r="C752" s="17"/>
      <c r="D752" s="60">
        <f t="shared" si="25"/>
        <v>6265.8499999999985</v>
      </c>
      <c r="E752" s="18"/>
      <c r="F752" s="7"/>
      <c r="G752" s="22"/>
      <c r="H752" s="127"/>
      <c r="I752" s="127"/>
      <c r="J752" s="125">
        <f t="shared" si="26"/>
        <v>-160727</v>
      </c>
      <c r="K752" s="21"/>
      <c r="L752" s="7"/>
    </row>
    <row r="753" spans="1:12" s="9" customFormat="1" ht="18.75" x14ac:dyDescent="0.3">
      <c r="A753" s="19"/>
      <c r="B753" s="17"/>
      <c r="C753" s="17"/>
      <c r="D753" s="60">
        <f t="shared" si="25"/>
        <v>6265.8499999999985</v>
      </c>
      <c r="E753" s="18"/>
      <c r="F753" s="7"/>
      <c r="G753" s="22"/>
      <c r="H753" s="127"/>
      <c r="I753" s="127"/>
      <c r="J753" s="125">
        <f t="shared" si="26"/>
        <v>-160727</v>
      </c>
      <c r="K753" s="21"/>
      <c r="L753" s="7"/>
    </row>
    <row r="754" spans="1:12" s="9" customFormat="1" ht="18.75" x14ac:dyDescent="0.3">
      <c r="A754" s="19"/>
      <c r="B754" s="17"/>
      <c r="C754" s="17"/>
      <c r="D754" s="60">
        <f t="shared" si="25"/>
        <v>6265.8499999999985</v>
      </c>
      <c r="E754" s="18"/>
      <c r="F754" s="7"/>
      <c r="G754" s="22"/>
      <c r="H754" s="127"/>
      <c r="I754" s="127"/>
      <c r="J754" s="125">
        <f t="shared" si="26"/>
        <v>-160727</v>
      </c>
      <c r="K754" s="21"/>
      <c r="L754" s="7"/>
    </row>
    <row r="755" spans="1:12" s="9" customFormat="1" ht="18.75" x14ac:dyDescent="0.3">
      <c r="A755" s="19"/>
      <c r="B755" s="17"/>
      <c r="C755" s="17"/>
      <c r="D755" s="60">
        <f t="shared" si="25"/>
        <v>6265.8499999999985</v>
      </c>
      <c r="E755" s="18"/>
      <c r="F755" s="7"/>
      <c r="G755" s="22"/>
      <c r="H755" s="127"/>
      <c r="I755" s="127"/>
      <c r="J755" s="125">
        <f t="shared" si="26"/>
        <v>-160727</v>
      </c>
      <c r="K755" s="21"/>
      <c r="L755" s="7"/>
    </row>
    <row r="756" spans="1:12" s="9" customFormat="1" ht="18.75" x14ac:dyDescent="0.3">
      <c r="A756" s="19"/>
      <c r="B756" s="17"/>
      <c r="C756" s="17"/>
      <c r="D756" s="60">
        <f t="shared" si="25"/>
        <v>6265.8499999999985</v>
      </c>
      <c r="E756" s="18"/>
      <c r="F756" s="7"/>
      <c r="G756" s="22"/>
      <c r="H756" s="127"/>
      <c r="I756" s="127"/>
      <c r="J756" s="125">
        <f t="shared" si="26"/>
        <v>-160727</v>
      </c>
      <c r="K756" s="21"/>
      <c r="L756" s="7"/>
    </row>
    <row r="757" spans="1:12" s="9" customFormat="1" ht="18.75" x14ac:dyDescent="0.3">
      <c r="A757" s="19"/>
      <c r="B757" s="17"/>
      <c r="C757" s="17"/>
      <c r="D757" s="60">
        <f t="shared" si="25"/>
        <v>6265.8499999999985</v>
      </c>
      <c r="E757" s="18"/>
      <c r="F757" s="7"/>
      <c r="G757" s="22"/>
      <c r="H757" s="127"/>
      <c r="I757" s="127"/>
      <c r="J757" s="125">
        <f t="shared" si="26"/>
        <v>-160727</v>
      </c>
      <c r="K757" s="21"/>
      <c r="L757" s="7"/>
    </row>
    <row r="758" spans="1:12" s="9" customFormat="1" ht="18.75" x14ac:dyDescent="0.3">
      <c r="A758" s="19"/>
      <c r="B758" s="17"/>
      <c r="C758" s="17"/>
      <c r="D758" s="60">
        <f t="shared" si="25"/>
        <v>6265.8499999999985</v>
      </c>
      <c r="E758" s="18"/>
      <c r="F758" s="7"/>
      <c r="G758" s="22"/>
      <c r="H758" s="127"/>
      <c r="I758" s="127"/>
      <c r="J758" s="125">
        <f t="shared" si="26"/>
        <v>-160727</v>
      </c>
      <c r="K758" s="21"/>
      <c r="L758" s="7"/>
    </row>
    <row r="759" spans="1:12" s="9" customFormat="1" ht="18.75" x14ac:dyDescent="0.3">
      <c r="A759" s="19"/>
      <c r="B759" s="17"/>
      <c r="C759" s="17"/>
      <c r="D759" s="60">
        <f t="shared" si="25"/>
        <v>6265.8499999999985</v>
      </c>
      <c r="E759" s="18"/>
      <c r="F759" s="7"/>
      <c r="G759" s="22"/>
      <c r="H759" s="127"/>
      <c r="I759" s="127"/>
      <c r="J759" s="125">
        <f t="shared" si="26"/>
        <v>-160727</v>
      </c>
      <c r="K759" s="21"/>
      <c r="L759" s="7"/>
    </row>
    <row r="760" spans="1:12" s="9" customFormat="1" ht="18.75" x14ac:dyDescent="0.3">
      <c r="A760" s="19"/>
      <c r="B760" s="17"/>
      <c r="C760" s="17"/>
      <c r="D760" s="60">
        <f t="shared" si="25"/>
        <v>6265.8499999999985</v>
      </c>
      <c r="E760" s="18"/>
      <c r="F760" s="7"/>
      <c r="G760" s="22"/>
      <c r="H760" s="127"/>
      <c r="I760" s="127"/>
      <c r="J760" s="125">
        <f t="shared" si="26"/>
        <v>-160727</v>
      </c>
      <c r="K760" s="21"/>
      <c r="L760" s="7"/>
    </row>
    <row r="761" spans="1:12" s="9" customFormat="1" ht="18.75" x14ac:dyDescent="0.3">
      <c r="A761" s="19"/>
      <c r="B761" s="17"/>
      <c r="C761" s="17"/>
      <c r="D761" s="60">
        <f t="shared" si="25"/>
        <v>6265.8499999999985</v>
      </c>
      <c r="E761" s="18"/>
      <c r="F761" s="7"/>
      <c r="G761" s="22"/>
      <c r="H761" s="127"/>
      <c r="I761" s="127"/>
      <c r="J761" s="125">
        <f t="shared" si="26"/>
        <v>-160727</v>
      </c>
      <c r="K761" s="21"/>
      <c r="L761" s="7"/>
    </row>
    <row r="762" spans="1:12" s="9" customFormat="1" ht="18.75" x14ac:dyDescent="0.3">
      <c r="A762" s="19"/>
      <c r="B762" s="17"/>
      <c r="C762" s="17"/>
      <c r="D762" s="60">
        <f t="shared" si="25"/>
        <v>6265.8499999999985</v>
      </c>
      <c r="E762" s="18"/>
      <c r="F762" s="7"/>
      <c r="G762" s="22"/>
      <c r="H762" s="127"/>
      <c r="I762" s="127"/>
      <c r="J762" s="125">
        <f t="shared" si="26"/>
        <v>-160727</v>
      </c>
      <c r="K762" s="21"/>
      <c r="L762" s="7"/>
    </row>
    <row r="763" spans="1:12" s="9" customFormat="1" ht="18.75" x14ac:dyDescent="0.3">
      <c r="A763" s="19"/>
      <c r="B763" s="17"/>
      <c r="C763" s="17"/>
      <c r="D763" s="60">
        <f t="shared" si="25"/>
        <v>6265.8499999999985</v>
      </c>
      <c r="E763" s="18"/>
      <c r="F763" s="7"/>
      <c r="G763" s="22"/>
      <c r="H763" s="127"/>
      <c r="I763" s="127"/>
      <c r="J763" s="125">
        <f t="shared" si="26"/>
        <v>-160727</v>
      </c>
      <c r="K763" s="21"/>
      <c r="L763" s="7"/>
    </row>
    <row r="764" spans="1:12" s="9" customFormat="1" ht="18.75" x14ac:dyDescent="0.3">
      <c r="A764" s="19"/>
      <c r="B764" s="17"/>
      <c r="C764" s="17"/>
      <c r="D764" s="60">
        <f t="shared" si="25"/>
        <v>6265.8499999999985</v>
      </c>
      <c r="E764" s="18"/>
      <c r="F764" s="7"/>
      <c r="G764" s="22"/>
      <c r="H764" s="127"/>
      <c r="I764" s="127"/>
      <c r="J764" s="125">
        <f t="shared" si="26"/>
        <v>-160727</v>
      </c>
      <c r="K764" s="21"/>
      <c r="L764" s="7"/>
    </row>
    <row r="765" spans="1:12" s="9" customFormat="1" ht="18.75" x14ac:dyDescent="0.3">
      <c r="A765" s="19"/>
      <c r="B765" s="17"/>
      <c r="C765" s="17"/>
      <c r="D765" s="60">
        <f t="shared" si="25"/>
        <v>6265.8499999999985</v>
      </c>
      <c r="E765" s="18"/>
      <c r="F765" s="7"/>
      <c r="G765" s="22"/>
      <c r="H765" s="127"/>
      <c r="I765" s="127"/>
      <c r="J765" s="125">
        <f t="shared" si="26"/>
        <v>-160727</v>
      </c>
      <c r="K765" s="21"/>
      <c r="L765" s="7"/>
    </row>
    <row r="766" spans="1:12" s="9" customFormat="1" ht="18.75" x14ac:dyDescent="0.3">
      <c r="A766" s="19"/>
      <c r="B766" s="17"/>
      <c r="C766" s="17"/>
      <c r="D766" s="60">
        <f t="shared" si="25"/>
        <v>6265.8499999999985</v>
      </c>
      <c r="E766" s="18"/>
      <c r="F766" s="7"/>
      <c r="G766" s="22"/>
      <c r="H766" s="127"/>
      <c r="I766" s="127"/>
      <c r="J766" s="125">
        <f t="shared" si="26"/>
        <v>-160727</v>
      </c>
      <c r="K766" s="21"/>
      <c r="L766" s="7"/>
    </row>
    <row r="767" spans="1:12" s="9" customFormat="1" ht="18.75" x14ac:dyDescent="0.3">
      <c r="A767" s="19"/>
      <c r="B767" s="17"/>
      <c r="C767" s="17"/>
      <c r="D767" s="60">
        <f t="shared" si="25"/>
        <v>6265.8499999999985</v>
      </c>
      <c r="E767" s="18"/>
      <c r="F767" s="7"/>
      <c r="G767" s="22"/>
      <c r="H767" s="127"/>
      <c r="I767" s="127"/>
      <c r="J767" s="125">
        <f t="shared" si="26"/>
        <v>-160727</v>
      </c>
      <c r="K767" s="21"/>
      <c r="L767" s="7"/>
    </row>
    <row r="768" spans="1:12" s="9" customFormat="1" ht="18.75" x14ac:dyDescent="0.3">
      <c r="A768" s="19"/>
      <c r="B768" s="17"/>
      <c r="C768" s="17"/>
      <c r="D768" s="60">
        <f t="shared" si="25"/>
        <v>6265.8499999999985</v>
      </c>
      <c r="E768" s="18"/>
      <c r="F768" s="7"/>
      <c r="G768" s="22"/>
      <c r="H768" s="127"/>
      <c r="I768" s="127"/>
      <c r="J768" s="125">
        <f t="shared" si="26"/>
        <v>-160727</v>
      </c>
      <c r="K768" s="21"/>
      <c r="L768" s="7"/>
    </row>
    <row r="769" spans="1:13" s="9" customFormat="1" ht="18.75" x14ac:dyDescent="0.3">
      <c r="A769" s="178"/>
      <c r="B769" s="179"/>
      <c r="C769" s="179"/>
      <c r="D769" s="179">
        <f t="shared" si="25"/>
        <v>6265.8499999999985</v>
      </c>
      <c r="E769" s="180"/>
      <c r="F769" s="7"/>
      <c r="G769" s="22"/>
      <c r="H769" s="127"/>
      <c r="I769" s="127"/>
      <c r="J769" s="125">
        <f t="shared" si="26"/>
        <v>-160727</v>
      </c>
      <c r="K769" s="21"/>
      <c r="L769" s="7"/>
    </row>
    <row r="770" spans="1:13" s="9" customFormat="1" ht="18.75" x14ac:dyDescent="0.3">
      <c r="A770" s="19"/>
      <c r="B770" s="17"/>
      <c r="C770" s="17"/>
      <c r="D770" s="17">
        <f t="shared" si="25"/>
        <v>6265.8499999999985</v>
      </c>
      <c r="E770" s="18"/>
      <c r="F770" s="7"/>
      <c r="G770" s="22"/>
      <c r="H770" s="127"/>
      <c r="I770" s="127"/>
      <c r="J770" s="125">
        <f t="shared" si="26"/>
        <v>-160727</v>
      </c>
      <c r="K770" s="21"/>
      <c r="L770" s="7"/>
    </row>
    <row r="771" spans="1:13" s="9" customFormat="1" ht="18.75" x14ac:dyDescent="0.3">
      <c r="A771" s="19"/>
      <c r="B771" s="17"/>
      <c r="C771" s="17"/>
      <c r="D771" s="17">
        <f t="shared" si="25"/>
        <v>6265.8499999999985</v>
      </c>
      <c r="E771" s="18"/>
      <c r="F771" s="7"/>
      <c r="G771" s="22"/>
      <c r="H771" s="127"/>
      <c r="I771" s="127"/>
      <c r="J771" s="125">
        <f t="shared" si="26"/>
        <v>-160727</v>
      </c>
      <c r="K771" s="21"/>
      <c r="L771" s="7"/>
    </row>
    <row r="772" spans="1:13" s="9" customFormat="1" ht="18.75" x14ac:dyDescent="0.3">
      <c r="A772" s="19"/>
      <c r="B772" s="17"/>
      <c r="C772" s="17"/>
      <c r="D772" s="17">
        <f t="shared" si="25"/>
        <v>6265.8499999999985</v>
      </c>
      <c r="E772" s="18"/>
      <c r="F772" s="7"/>
      <c r="G772" s="22"/>
      <c r="H772" s="127"/>
      <c r="I772" s="127"/>
      <c r="J772" s="125">
        <f t="shared" si="26"/>
        <v>-160727</v>
      </c>
      <c r="K772" s="21"/>
      <c r="L772" s="7"/>
      <c r="M772" s="181"/>
    </row>
    <row r="773" spans="1:13" s="9" customFormat="1" ht="18.75" x14ac:dyDescent="0.3">
      <c r="A773" s="19"/>
      <c r="B773" s="17"/>
      <c r="C773" s="17"/>
      <c r="D773" s="17">
        <f t="shared" si="25"/>
        <v>6265.8499999999985</v>
      </c>
      <c r="E773" s="18"/>
      <c r="F773" s="7"/>
      <c r="G773" s="22"/>
      <c r="H773" s="127"/>
      <c r="I773" s="127"/>
      <c r="J773" s="125">
        <f t="shared" si="26"/>
        <v>-160727</v>
      </c>
      <c r="K773" s="21"/>
      <c r="L773" s="7"/>
    </row>
    <row r="774" spans="1:13" s="9" customFormat="1" ht="18.75" x14ac:dyDescent="0.3">
      <c r="A774" s="19"/>
      <c r="B774" s="17"/>
      <c r="C774" s="17"/>
      <c r="D774" s="17">
        <f t="shared" si="25"/>
        <v>6265.8499999999985</v>
      </c>
      <c r="E774" s="18"/>
      <c r="F774" s="7"/>
      <c r="G774" s="22"/>
      <c r="H774" s="127"/>
      <c r="I774" s="127"/>
      <c r="J774" s="125">
        <f t="shared" si="26"/>
        <v>-160727</v>
      </c>
      <c r="K774" s="21"/>
      <c r="L774" s="7"/>
    </row>
    <row r="775" spans="1:13" s="9" customFormat="1" ht="18.75" x14ac:dyDescent="0.3">
      <c r="A775" s="19"/>
      <c r="B775" s="17"/>
      <c r="C775" s="17"/>
      <c r="D775" s="17">
        <f t="shared" ref="D775:D838" si="27">D774+B775-C775</f>
        <v>6265.8499999999985</v>
      </c>
      <c r="E775" s="18"/>
      <c r="F775" s="7"/>
      <c r="G775" s="22"/>
      <c r="H775" s="127"/>
      <c r="I775" s="127"/>
      <c r="J775" s="125">
        <f t="shared" si="26"/>
        <v>-160727</v>
      </c>
      <c r="K775" s="21"/>
      <c r="L775" s="7"/>
    </row>
    <row r="776" spans="1:13" s="9" customFormat="1" ht="18.75" x14ac:dyDescent="0.3">
      <c r="A776" s="19"/>
      <c r="B776" s="17"/>
      <c r="C776" s="17"/>
      <c r="D776" s="17">
        <f t="shared" si="27"/>
        <v>6265.8499999999985</v>
      </c>
      <c r="E776" s="18"/>
      <c r="F776" s="7"/>
      <c r="G776" s="22"/>
      <c r="H776" s="127"/>
      <c r="I776" s="127"/>
      <c r="J776" s="125">
        <f t="shared" si="26"/>
        <v>-160727</v>
      </c>
      <c r="K776" s="21"/>
      <c r="L776" s="7"/>
    </row>
    <row r="777" spans="1:13" s="9" customFormat="1" ht="18.75" x14ac:dyDescent="0.3">
      <c r="A777" s="19"/>
      <c r="B777" s="17"/>
      <c r="C777" s="17"/>
      <c r="D777" s="17">
        <f t="shared" si="27"/>
        <v>6265.8499999999985</v>
      </c>
      <c r="E777" s="18"/>
      <c r="F777" s="7"/>
      <c r="G777" s="22"/>
      <c r="H777" s="127"/>
      <c r="I777" s="127"/>
      <c r="J777" s="125">
        <f t="shared" si="26"/>
        <v>-160727</v>
      </c>
      <c r="K777" s="21"/>
      <c r="L777" s="7"/>
    </row>
    <row r="778" spans="1:13" s="9" customFormat="1" ht="18.75" x14ac:dyDescent="0.3">
      <c r="A778" s="19"/>
      <c r="B778" s="17"/>
      <c r="C778" s="17"/>
      <c r="D778" s="17">
        <f t="shared" si="27"/>
        <v>6265.8499999999985</v>
      </c>
      <c r="E778" s="18"/>
      <c r="F778" s="7"/>
      <c r="G778" s="22"/>
      <c r="H778" s="127"/>
      <c r="I778" s="127"/>
      <c r="J778" s="125">
        <f t="shared" si="26"/>
        <v>-160727</v>
      </c>
      <c r="K778" s="21"/>
      <c r="L778" s="7"/>
    </row>
    <row r="779" spans="1:13" s="9" customFormat="1" ht="18.75" x14ac:dyDescent="0.3">
      <c r="A779" s="19"/>
      <c r="B779" s="17"/>
      <c r="C779" s="17"/>
      <c r="D779" s="17">
        <f t="shared" si="27"/>
        <v>6265.8499999999985</v>
      </c>
      <c r="E779" s="18"/>
      <c r="F779" s="7"/>
      <c r="G779" s="22"/>
      <c r="H779" s="127"/>
      <c r="I779" s="127"/>
      <c r="J779" s="125">
        <f t="shared" si="26"/>
        <v>-160727</v>
      </c>
      <c r="K779" s="21"/>
      <c r="L779" s="7"/>
    </row>
    <row r="780" spans="1:13" s="9" customFormat="1" ht="18.75" x14ac:dyDescent="0.3">
      <c r="A780" s="19"/>
      <c r="B780" s="17"/>
      <c r="C780" s="17"/>
      <c r="D780" s="17">
        <f t="shared" si="27"/>
        <v>6265.8499999999985</v>
      </c>
      <c r="E780" s="18"/>
      <c r="F780" s="7"/>
      <c r="G780" s="22"/>
      <c r="H780" s="127"/>
      <c r="I780" s="127"/>
      <c r="J780" s="125">
        <f t="shared" si="26"/>
        <v>-160727</v>
      </c>
      <c r="K780" s="21"/>
      <c r="L780" s="7"/>
    </row>
    <row r="781" spans="1:13" s="9" customFormat="1" ht="18.75" x14ac:dyDescent="0.3">
      <c r="A781" s="19"/>
      <c r="B781" s="17"/>
      <c r="C781" s="17"/>
      <c r="D781" s="17">
        <f t="shared" si="27"/>
        <v>6265.8499999999985</v>
      </c>
      <c r="E781" s="18"/>
      <c r="F781" s="7"/>
      <c r="G781" s="22"/>
      <c r="H781" s="127"/>
      <c r="I781" s="127"/>
      <c r="J781" s="125">
        <f t="shared" si="26"/>
        <v>-160727</v>
      </c>
      <c r="K781" s="21"/>
      <c r="L781" s="7"/>
    </row>
    <row r="782" spans="1:13" s="9" customFormat="1" ht="18.75" x14ac:dyDescent="0.3">
      <c r="A782" s="19"/>
      <c r="B782" s="17"/>
      <c r="C782" s="17"/>
      <c r="D782" s="17">
        <f t="shared" si="27"/>
        <v>6265.8499999999985</v>
      </c>
      <c r="E782" s="18"/>
      <c r="F782" s="7"/>
      <c r="G782" s="22"/>
      <c r="H782" s="127"/>
      <c r="I782" s="127"/>
      <c r="J782" s="125">
        <f t="shared" si="26"/>
        <v>-160727</v>
      </c>
      <c r="K782" s="21"/>
      <c r="L782" s="7"/>
    </row>
    <row r="783" spans="1:13" s="9" customFormat="1" ht="18.75" x14ac:dyDescent="0.3">
      <c r="A783" s="19"/>
      <c r="B783" s="17"/>
      <c r="C783" s="17"/>
      <c r="D783" s="17">
        <f t="shared" si="27"/>
        <v>6265.8499999999985</v>
      </c>
      <c r="E783" s="18"/>
      <c r="F783" s="7"/>
      <c r="G783" s="22"/>
      <c r="H783" s="127"/>
      <c r="I783" s="127"/>
      <c r="J783" s="125">
        <f t="shared" si="26"/>
        <v>-160727</v>
      </c>
      <c r="K783" s="21"/>
      <c r="L783" s="7"/>
    </row>
    <row r="784" spans="1:13" s="9" customFormat="1" ht="18.75" x14ac:dyDescent="0.3">
      <c r="A784" s="19"/>
      <c r="B784" s="17"/>
      <c r="C784" s="17"/>
      <c r="D784" s="17">
        <f t="shared" si="27"/>
        <v>6265.8499999999985</v>
      </c>
      <c r="E784" s="18"/>
      <c r="F784" s="7"/>
      <c r="G784" s="22"/>
      <c r="H784" s="127"/>
      <c r="I784" s="127"/>
      <c r="J784" s="125">
        <f t="shared" si="26"/>
        <v>-160727</v>
      </c>
      <c r="K784" s="21"/>
      <c r="L784" s="7"/>
    </row>
    <row r="785" spans="1:12" s="9" customFormat="1" ht="18.75" x14ac:dyDescent="0.3">
      <c r="A785" s="19"/>
      <c r="B785" s="17"/>
      <c r="C785" s="17"/>
      <c r="D785" s="17">
        <f t="shared" si="27"/>
        <v>6265.8499999999985</v>
      </c>
      <c r="E785" s="18"/>
      <c r="F785" s="7"/>
      <c r="G785" s="22"/>
      <c r="H785" s="127"/>
      <c r="I785" s="127"/>
      <c r="J785" s="125">
        <f t="shared" si="26"/>
        <v>-160727</v>
      </c>
      <c r="K785" s="21"/>
      <c r="L785" s="7"/>
    </row>
    <row r="786" spans="1:12" s="9" customFormat="1" ht="18.75" x14ac:dyDescent="0.3">
      <c r="A786" s="19"/>
      <c r="B786" s="17"/>
      <c r="C786" s="17"/>
      <c r="D786" s="17">
        <f t="shared" si="27"/>
        <v>6265.8499999999985</v>
      </c>
      <c r="E786" s="18"/>
      <c r="F786" s="7"/>
      <c r="G786" s="22"/>
      <c r="H786" s="127"/>
      <c r="I786" s="127"/>
      <c r="J786" s="125">
        <f t="shared" si="26"/>
        <v>-160727</v>
      </c>
      <c r="K786" s="21"/>
      <c r="L786" s="7"/>
    </row>
    <row r="787" spans="1:12" s="9" customFormat="1" ht="18.75" x14ac:dyDescent="0.3">
      <c r="A787" s="19"/>
      <c r="B787" s="17"/>
      <c r="C787" s="17"/>
      <c r="D787" s="17">
        <f t="shared" si="27"/>
        <v>6265.8499999999985</v>
      </c>
      <c r="E787" s="18"/>
      <c r="F787" s="7"/>
      <c r="G787" s="22"/>
      <c r="H787" s="127"/>
      <c r="I787" s="127"/>
      <c r="J787" s="125">
        <f t="shared" si="26"/>
        <v>-160727</v>
      </c>
      <c r="K787" s="21"/>
      <c r="L787" s="7"/>
    </row>
    <row r="788" spans="1:12" s="9" customFormat="1" ht="18.75" x14ac:dyDescent="0.3">
      <c r="A788" s="19"/>
      <c r="B788" s="17"/>
      <c r="C788" s="17"/>
      <c r="D788" s="17">
        <f t="shared" si="27"/>
        <v>6265.8499999999985</v>
      </c>
      <c r="E788" s="18"/>
      <c r="F788" s="7"/>
      <c r="G788" s="22"/>
      <c r="H788" s="127"/>
      <c r="I788" s="127"/>
      <c r="J788" s="125">
        <f t="shared" si="26"/>
        <v>-160727</v>
      </c>
      <c r="K788" s="21"/>
      <c r="L788" s="7"/>
    </row>
    <row r="789" spans="1:12" s="9" customFormat="1" ht="18.75" x14ac:dyDescent="0.3">
      <c r="A789" s="19"/>
      <c r="B789" s="17"/>
      <c r="C789" s="17"/>
      <c r="D789" s="17">
        <f t="shared" si="27"/>
        <v>6265.8499999999985</v>
      </c>
      <c r="E789" s="18"/>
      <c r="F789" s="7"/>
      <c r="G789" s="22"/>
      <c r="H789" s="127"/>
      <c r="I789" s="127"/>
      <c r="J789" s="125">
        <f t="shared" si="26"/>
        <v>-160727</v>
      </c>
      <c r="K789" s="21"/>
      <c r="L789" s="7"/>
    </row>
    <row r="790" spans="1:12" s="9" customFormat="1" ht="18.75" x14ac:dyDescent="0.3">
      <c r="A790" s="19"/>
      <c r="B790" s="17"/>
      <c r="C790" s="17"/>
      <c r="D790" s="17">
        <f t="shared" si="27"/>
        <v>6265.8499999999985</v>
      </c>
      <c r="E790" s="18"/>
      <c r="F790" s="7"/>
      <c r="G790" s="22"/>
      <c r="H790" s="127"/>
      <c r="I790" s="127"/>
      <c r="J790" s="125">
        <f t="shared" si="26"/>
        <v>-160727</v>
      </c>
      <c r="K790" s="21"/>
      <c r="L790" s="7"/>
    </row>
    <row r="791" spans="1:12" s="9" customFormat="1" ht="18.75" x14ac:dyDescent="0.3">
      <c r="A791" s="19"/>
      <c r="B791" s="17"/>
      <c r="C791" s="17"/>
      <c r="D791" s="17">
        <f t="shared" si="27"/>
        <v>6265.8499999999985</v>
      </c>
      <c r="E791" s="18"/>
      <c r="F791" s="7"/>
      <c r="G791" s="22"/>
      <c r="H791" s="127"/>
      <c r="I791" s="127"/>
      <c r="J791" s="125">
        <f t="shared" si="26"/>
        <v>-160727</v>
      </c>
      <c r="K791" s="21"/>
      <c r="L791" s="7"/>
    </row>
    <row r="792" spans="1:12" s="9" customFormat="1" ht="18.75" x14ac:dyDescent="0.3">
      <c r="A792" s="19"/>
      <c r="B792" s="17"/>
      <c r="C792" s="17"/>
      <c r="D792" s="17">
        <f t="shared" si="27"/>
        <v>6265.8499999999985</v>
      </c>
      <c r="E792" s="18"/>
      <c r="F792" s="7"/>
      <c r="G792" s="22"/>
      <c r="H792" s="127"/>
      <c r="I792" s="127"/>
      <c r="J792" s="125">
        <f t="shared" si="26"/>
        <v>-160727</v>
      </c>
      <c r="K792" s="21"/>
      <c r="L792" s="7"/>
    </row>
    <row r="793" spans="1:12" s="9" customFormat="1" ht="18.75" x14ac:dyDescent="0.3">
      <c r="A793" s="19"/>
      <c r="B793" s="17"/>
      <c r="C793" s="17"/>
      <c r="D793" s="17">
        <f t="shared" si="27"/>
        <v>6265.8499999999985</v>
      </c>
      <c r="E793" s="18"/>
      <c r="F793" s="7"/>
      <c r="G793" s="22"/>
      <c r="H793" s="127"/>
      <c r="I793" s="127"/>
      <c r="J793" s="125">
        <f t="shared" si="26"/>
        <v>-160727</v>
      </c>
      <c r="K793" s="21"/>
      <c r="L793" s="7"/>
    </row>
    <row r="794" spans="1:12" s="9" customFormat="1" ht="18.75" x14ac:dyDescent="0.3">
      <c r="A794" s="19"/>
      <c r="B794" s="17"/>
      <c r="C794" s="17"/>
      <c r="D794" s="17">
        <f t="shared" si="27"/>
        <v>6265.8499999999985</v>
      </c>
      <c r="E794" s="18"/>
      <c r="F794" s="7"/>
      <c r="G794" s="22"/>
      <c r="H794" s="127"/>
      <c r="I794" s="127"/>
      <c r="J794" s="125">
        <f t="shared" si="26"/>
        <v>-160727</v>
      </c>
      <c r="K794" s="21"/>
      <c r="L794" s="7"/>
    </row>
    <row r="795" spans="1:12" s="9" customFormat="1" ht="18.75" x14ac:dyDescent="0.3">
      <c r="A795" s="19"/>
      <c r="B795" s="17"/>
      <c r="C795" s="17"/>
      <c r="D795" s="17">
        <f t="shared" si="27"/>
        <v>6265.8499999999985</v>
      </c>
      <c r="E795" s="18"/>
      <c r="F795" s="7"/>
      <c r="G795" s="22"/>
      <c r="H795" s="127"/>
      <c r="I795" s="127"/>
      <c r="J795" s="125">
        <f t="shared" si="26"/>
        <v>-160727</v>
      </c>
      <c r="K795" s="21"/>
      <c r="L795" s="7"/>
    </row>
    <row r="796" spans="1:12" s="9" customFormat="1" ht="18.75" x14ac:dyDescent="0.3">
      <c r="A796" s="19"/>
      <c r="B796" s="17"/>
      <c r="C796" s="17"/>
      <c r="D796" s="17">
        <f t="shared" si="27"/>
        <v>6265.8499999999985</v>
      </c>
      <c r="E796" s="18"/>
      <c r="F796" s="7"/>
      <c r="G796" s="22"/>
      <c r="H796" s="127"/>
      <c r="I796" s="127"/>
      <c r="J796" s="125">
        <f t="shared" si="26"/>
        <v>-160727</v>
      </c>
      <c r="K796" s="21"/>
      <c r="L796" s="7"/>
    </row>
    <row r="797" spans="1:12" s="9" customFormat="1" ht="18.75" x14ac:dyDescent="0.3">
      <c r="A797" s="19"/>
      <c r="B797" s="17"/>
      <c r="C797" s="17"/>
      <c r="D797" s="17">
        <f t="shared" si="27"/>
        <v>6265.8499999999985</v>
      </c>
      <c r="E797" s="18"/>
      <c r="F797" s="7"/>
      <c r="G797" s="22"/>
      <c r="H797" s="127"/>
      <c r="I797" s="127"/>
      <c r="J797" s="125">
        <f t="shared" si="26"/>
        <v>-160727</v>
      </c>
      <c r="K797" s="21"/>
      <c r="L797" s="7"/>
    </row>
    <row r="798" spans="1:12" s="9" customFormat="1" ht="18.75" x14ac:dyDescent="0.3">
      <c r="A798" s="19"/>
      <c r="B798" s="17"/>
      <c r="C798" s="17"/>
      <c r="D798" s="17">
        <f t="shared" si="27"/>
        <v>6265.8499999999985</v>
      </c>
      <c r="E798" s="18"/>
      <c r="F798" s="7"/>
      <c r="G798" s="22"/>
      <c r="H798" s="127"/>
      <c r="I798" s="127"/>
      <c r="J798" s="125">
        <f t="shared" si="26"/>
        <v>-160727</v>
      </c>
      <c r="K798" s="21"/>
      <c r="L798" s="7"/>
    </row>
    <row r="799" spans="1:12" s="9" customFormat="1" ht="18.75" x14ac:dyDescent="0.3">
      <c r="A799" s="19"/>
      <c r="B799" s="17"/>
      <c r="C799" s="17"/>
      <c r="D799" s="17">
        <f t="shared" si="27"/>
        <v>6265.8499999999985</v>
      </c>
      <c r="E799" s="18"/>
      <c r="F799" s="7"/>
      <c r="G799" s="22"/>
      <c r="H799" s="127"/>
      <c r="I799" s="127"/>
      <c r="J799" s="125">
        <f t="shared" ref="J799:J862" si="28">J798+H799-I799</f>
        <v>-160727</v>
      </c>
      <c r="K799" s="21"/>
      <c r="L799" s="7"/>
    </row>
    <row r="800" spans="1:12" s="9" customFormat="1" ht="18.75" x14ac:dyDescent="0.3">
      <c r="A800" s="19"/>
      <c r="B800" s="17"/>
      <c r="C800" s="17"/>
      <c r="D800" s="17">
        <f t="shared" si="27"/>
        <v>6265.8499999999985</v>
      </c>
      <c r="E800" s="18"/>
      <c r="F800" s="7"/>
      <c r="G800" s="22"/>
      <c r="H800" s="127"/>
      <c r="I800" s="127"/>
      <c r="J800" s="125">
        <f t="shared" si="28"/>
        <v>-160727</v>
      </c>
      <c r="K800" s="21"/>
      <c r="L800" s="7"/>
    </row>
    <row r="801" spans="1:12" s="9" customFormat="1" ht="18.75" x14ac:dyDescent="0.3">
      <c r="A801" s="19"/>
      <c r="B801" s="17"/>
      <c r="C801" s="17"/>
      <c r="D801" s="17">
        <f t="shared" si="27"/>
        <v>6265.8499999999985</v>
      </c>
      <c r="E801" s="18"/>
      <c r="F801" s="7"/>
      <c r="G801" s="22"/>
      <c r="H801" s="127"/>
      <c r="I801" s="127"/>
      <c r="J801" s="125">
        <f t="shared" si="28"/>
        <v>-160727</v>
      </c>
      <c r="K801" s="21"/>
      <c r="L801" s="7"/>
    </row>
    <row r="802" spans="1:12" s="9" customFormat="1" ht="18.75" x14ac:dyDescent="0.3">
      <c r="A802" s="19"/>
      <c r="B802" s="17"/>
      <c r="C802" s="17"/>
      <c r="D802" s="17">
        <f t="shared" si="27"/>
        <v>6265.8499999999985</v>
      </c>
      <c r="E802" s="18"/>
      <c r="F802" s="7"/>
      <c r="G802" s="22"/>
      <c r="H802" s="127"/>
      <c r="I802" s="127"/>
      <c r="J802" s="125">
        <f t="shared" si="28"/>
        <v>-160727</v>
      </c>
      <c r="K802" s="21"/>
      <c r="L802" s="7"/>
    </row>
    <row r="803" spans="1:12" s="9" customFormat="1" ht="18.75" x14ac:dyDescent="0.3">
      <c r="A803" s="19"/>
      <c r="B803" s="17"/>
      <c r="C803" s="17"/>
      <c r="D803" s="17">
        <f t="shared" si="27"/>
        <v>6265.8499999999985</v>
      </c>
      <c r="E803" s="18"/>
      <c r="F803" s="7"/>
      <c r="G803" s="22"/>
      <c r="H803" s="127"/>
      <c r="I803" s="127"/>
      <c r="J803" s="125">
        <f t="shared" si="28"/>
        <v>-160727</v>
      </c>
      <c r="K803" s="21"/>
      <c r="L803" s="7"/>
    </row>
    <row r="804" spans="1:12" s="9" customFormat="1" ht="18.75" x14ac:dyDescent="0.3">
      <c r="A804" s="19"/>
      <c r="B804" s="17"/>
      <c r="C804" s="17"/>
      <c r="D804" s="17">
        <f t="shared" si="27"/>
        <v>6265.8499999999985</v>
      </c>
      <c r="E804" s="18"/>
      <c r="F804" s="7"/>
      <c r="G804" s="22"/>
      <c r="H804" s="127"/>
      <c r="I804" s="127"/>
      <c r="J804" s="125">
        <f t="shared" si="28"/>
        <v>-160727</v>
      </c>
      <c r="K804" s="21"/>
      <c r="L804" s="7"/>
    </row>
    <row r="805" spans="1:12" s="9" customFormat="1" ht="18.75" x14ac:dyDescent="0.3">
      <c r="A805" s="19"/>
      <c r="B805" s="17"/>
      <c r="C805" s="17"/>
      <c r="D805" s="17">
        <f t="shared" si="27"/>
        <v>6265.8499999999985</v>
      </c>
      <c r="E805" s="18"/>
      <c r="F805" s="7"/>
      <c r="G805" s="22"/>
      <c r="H805" s="127"/>
      <c r="I805" s="127"/>
      <c r="J805" s="125">
        <f t="shared" si="28"/>
        <v>-160727</v>
      </c>
      <c r="K805" s="21"/>
      <c r="L805" s="7"/>
    </row>
    <row r="806" spans="1:12" s="9" customFormat="1" ht="18.75" x14ac:dyDescent="0.3">
      <c r="A806" s="19"/>
      <c r="B806" s="17"/>
      <c r="C806" s="17"/>
      <c r="D806" s="17">
        <f t="shared" si="27"/>
        <v>6265.8499999999985</v>
      </c>
      <c r="E806" s="18"/>
      <c r="F806" s="7"/>
      <c r="G806" s="22"/>
      <c r="H806" s="127"/>
      <c r="I806" s="127"/>
      <c r="J806" s="125">
        <f t="shared" si="28"/>
        <v>-160727</v>
      </c>
      <c r="K806" s="21"/>
      <c r="L806" s="7"/>
    </row>
    <row r="807" spans="1:12" s="9" customFormat="1" ht="18.75" x14ac:dyDescent="0.3">
      <c r="A807" s="19"/>
      <c r="B807" s="17"/>
      <c r="C807" s="17"/>
      <c r="D807" s="17">
        <f t="shared" si="27"/>
        <v>6265.8499999999985</v>
      </c>
      <c r="E807" s="18"/>
      <c r="F807" s="7"/>
      <c r="G807" s="22"/>
      <c r="H807" s="127"/>
      <c r="I807" s="127"/>
      <c r="J807" s="125">
        <f t="shared" si="28"/>
        <v>-160727</v>
      </c>
      <c r="K807" s="21"/>
      <c r="L807" s="7"/>
    </row>
    <row r="808" spans="1:12" s="9" customFormat="1" ht="18.75" x14ac:dyDescent="0.3">
      <c r="A808" s="19"/>
      <c r="B808" s="17"/>
      <c r="C808" s="17"/>
      <c r="D808" s="17">
        <f t="shared" si="27"/>
        <v>6265.8499999999985</v>
      </c>
      <c r="E808" s="18"/>
      <c r="F808" s="7"/>
      <c r="G808" s="22"/>
      <c r="H808" s="127"/>
      <c r="I808" s="127"/>
      <c r="J808" s="125">
        <f t="shared" si="28"/>
        <v>-160727</v>
      </c>
      <c r="K808" s="21"/>
      <c r="L808" s="7"/>
    </row>
    <row r="809" spans="1:12" s="9" customFormat="1" ht="18.75" x14ac:dyDescent="0.3">
      <c r="A809" s="19"/>
      <c r="B809" s="17"/>
      <c r="C809" s="17"/>
      <c r="D809" s="17">
        <f t="shared" si="27"/>
        <v>6265.8499999999985</v>
      </c>
      <c r="E809" s="18"/>
      <c r="F809" s="7"/>
      <c r="G809" s="22"/>
      <c r="H809" s="127"/>
      <c r="I809" s="127"/>
      <c r="J809" s="125">
        <f t="shared" si="28"/>
        <v>-160727</v>
      </c>
      <c r="K809" s="21"/>
      <c r="L809" s="7"/>
    </row>
    <row r="810" spans="1:12" s="9" customFormat="1" ht="18.75" x14ac:dyDescent="0.3">
      <c r="A810" s="19"/>
      <c r="B810" s="17"/>
      <c r="C810" s="17"/>
      <c r="D810" s="17">
        <f t="shared" si="27"/>
        <v>6265.8499999999985</v>
      </c>
      <c r="E810" s="18"/>
      <c r="F810" s="7"/>
      <c r="G810" s="22"/>
      <c r="H810" s="127"/>
      <c r="I810" s="127"/>
      <c r="J810" s="125">
        <f t="shared" si="28"/>
        <v>-160727</v>
      </c>
      <c r="K810" s="21"/>
      <c r="L810" s="7"/>
    </row>
    <row r="811" spans="1:12" s="9" customFormat="1" ht="18.75" x14ac:dyDescent="0.3">
      <c r="A811" s="19"/>
      <c r="B811" s="17"/>
      <c r="C811" s="17"/>
      <c r="D811" s="17">
        <f t="shared" si="27"/>
        <v>6265.8499999999985</v>
      </c>
      <c r="E811" s="18"/>
      <c r="F811" s="7"/>
      <c r="G811" s="22"/>
      <c r="H811" s="127"/>
      <c r="I811" s="127"/>
      <c r="J811" s="125">
        <f t="shared" si="28"/>
        <v>-160727</v>
      </c>
      <c r="K811" s="21"/>
      <c r="L811" s="7"/>
    </row>
    <row r="812" spans="1:12" s="9" customFormat="1" ht="18.75" x14ac:dyDescent="0.3">
      <c r="A812" s="19"/>
      <c r="B812" s="17"/>
      <c r="C812" s="17"/>
      <c r="D812" s="17">
        <f t="shared" si="27"/>
        <v>6265.8499999999985</v>
      </c>
      <c r="E812" s="18"/>
      <c r="F812" s="7"/>
      <c r="G812" s="22"/>
      <c r="H812" s="127"/>
      <c r="I812" s="127"/>
      <c r="J812" s="125">
        <f t="shared" si="28"/>
        <v>-160727</v>
      </c>
      <c r="K812" s="21"/>
      <c r="L812" s="67"/>
    </row>
    <row r="813" spans="1:12" s="9" customFormat="1" ht="18.75" x14ac:dyDescent="0.3">
      <c r="A813" s="19"/>
      <c r="B813" s="17"/>
      <c r="C813" s="17"/>
      <c r="D813" s="17">
        <f t="shared" si="27"/>
        <v>6265.8499999999985</v>
      </c>
      <c r="E813" s="18"/>
      <c r="F813" s="7"/>
      <c r="G813" s="22"/>
      <c r="H813" s="127"/>
      <c r="I813" s="127"/>
      <c r="J813" s="125">
        <f t="shared" si="28"/>
        <v>-160727</v>
      </c>
      <c r="K813" s="21"/>
      <c r="L813" s="7"/>
    </row>
    <row r="814" spans="1:12" s="9" customFormat="1" ht="18.75" x14ac:dyDescent="0.3">
      <c r="A814" s="19"/>
      <c r="B814" s="17"/>
      <c r="C814" s="17"/>
      <c r="D814" s="17">
        <f t="shared" si="27"/>
        <v>6265.8499999999985</v>
      </c>
      <c r="E814" s="18"/>
      <c r="F814" s="7"/>
      <c r="G814" s="22"/>
      <c r="H814" s="127"/>
      <c r="I814" s="127"/>
      <c r="J814" s="125">
        <f t="shared" si="28"/>
        <v>-160727</v>
      </c>
      <c r="K814" s="21"/>
      <c r="L814" s="7"/>
    </row>
    <row r="815" spans="1:12" s="9" customFormat="1" ht="18.75" x14ac:dyDescent="0.3">
      <c r="A815" s="19"/>
      <c r="B815" s="17"/>
      <c r="C815" s="17"/>
      <c r="D815" s="17">
        <f t="shared" si="27"/>
        <v>6265.8499999999985</v>
      </c>
      <c r="E815" s="18"/>
      <c r="F815" s="7"/>
      <c r="G815" s="22"/>
      <c r="H815" s="127"/>
      <c r="I815" s="127"/>
      <c r="J815" s="125">
        <f t="shared" si="28"/>
        <v>-160727</v>
      </c>
      <c r="K815" s="21"/>
      <c r="L815" s="7"/>
    </row>
    <row r="816" spans="1:12" s="9" customFormat="1" ht="18.75" x14ac:dyDescent="0.3">
      <c r="A816" s="19"/>
      <c r="B816" s="17"/>
      <c r="C816" s="17"/>
      <c r="D816" s="17">
        <f t="shared" si="27"/>
        <v>6265.8499999999985</v>
      </c>
      <c r="E816" s="18"/>
      <c r="F816" s="7"/>
      <c r="G816" s="22"/>
      <c r="H816" s="127"/>
      <c r="I816" s="127"/>
      <c r="J816" s="125">
        <f t="shared" si="28"/>
        <v>-160727</v>
      </c>
      <c r="K816" s="21"/>
      <c r="L816" s="7"/>
    </row>
    <row r="817" spans="1:12" s="9" customFormat="1" ht="18.75" x14ac:dyDescent="0.3">
      <c r="A817" s="19"/>
      <c r="B817" s="17"/>
      <c r="C817" s="17"/>
      <c r="D817" s="17">
        <f t="shared" si="27"/>
        <v>6265.8499999999985</v>
      </c>
      <c r="E817" s="18"/>
      <c r="F817" s="7"/>
      <c r="G817" s="22"/>
      <c r="H817" s="127"/>
      <c r="I817" s="127"/>
      <c r="J817" s="125">
        <f t="shared" si="28"/>
        <v>-160727</v>
      </c>
      <c r="K817" s="21"/>
      <c r="L817" s="7"/>
    </row>
    <row r="818" spans="1:12" s="9" customFormat="1" ht="18.75" x14ac:dyDescent="0.3">
      <c r="A818" s="19"/>
      <c r="B818" s="17"/>
      <c r="C818" s="17"/>
      <c r="D818" s="17">
        <f t="shared" si="27"/>
        <v>6265.8499999999985</v>
      </c>
      <c r="E818" s="18"/>
      <c r="F818" s="7"/>
      <c r="G818" s="22"/>
      <c r="H818" s="127"/>
      <c r="I818" s="127"/>
      <c r="J818" s="125">
        <f t="shared" si="28"/>
        <v>-160727</v>
      </c>
      <c r="K818" s="21"/>
      <c r="L818" s="7"/>
    </row>
    <row r="819" spans="1:12" s="9" customFormat="1" ht="18.75" x14ac:dyDescent="0.3">
      <c r="A819" s="19"/>
      <c r="B819" s="17"/>
      <c r="C819" s="17"/>
      <c r="D819" s="17">
        <f t="shared" si="27"/>
        <v>6265.8499999999985</v>
      </c>
      <c r="E819" s="18"/>
      <c r="F819" s="7"/>
      <c r="G819" s="22"/>
      <c r="H819" s="127"/>
      <c r="I819" s="127"/>
      <c r="J819" s="125">
        <f t="shared" si="28"/>
        <v>-160727</v>
      </c>
      <c r="K819" s="21"/>
      <c r="L819" s="7"/>
    </row>
    <row r="820" spans="1:12" s="9" customFormat="1" ht="18.75" x14ac:dyDescent="0.3">
      <c r="A820" s="19"/>
      <c r="B820" s="17"/>
      <c r="C820" s="17"/>
      <c r="D820" s="17">
        <f t="shared" si="27"/>
        <v>6265.8499999999985</v>
      </c>
      <c r="E820" s="18"/>
      <c r="F820" s="7"/>
      <c r="G820" s="22"/>
      <c r="H820" s="127"/>
      <c r="I820" s="127"/>
      <c r="J820" s="125">
        <f t="shared" si="28"/>
        <v>-160727</v>
      </c>
      <c r="K820" s="21"/>
      <c r="L820" s="7"/>
    </row>
    <row r="821" spans="1:12" s="9" customFormat="1" ht="18.75" x14ac:dyDescent="0.3">
      <c r="A821" s="19"/>
      <c r="B821" s="17"/>
      <c r="C821" s="17"/>
      <c r="D821" s="17">
        <f t="shared" si="27"/>
        <v>6265.8499999999985</v>
      </c>
      <c r="E821" s="18"/>
      <c r="F821" s="7"/>
      <c r="G821" s="22"/>
      <c r="H821" s="127"/>
      <c r="I821" s="127"/>
      <c r="J821" s="125">
        <f t="shared" si="28"/>
        <v>-160727</v>
      </c>
      <c r="K821" s="21"/>
      <c r="L821" s="7"/>
    </row>
    <row r="822" spans="1:12" s="9" customFormat="1" ht="18.75" x14ac:dyDescent="0.3">
      <c r="A822" s="19"/>
      <c r="B822" s="17"/>
      <c r="C822" s="17"/>
      <c r="D822" s="17">
        <f t="shared" si="27"/>
        <v>6265.8499999999985</v>
      </c>
      <c r="E822" s="18"/>
      <c r="F822" s="7"/>
      <c r="G822" s="22"/>
      <c r="H822" s="127"/>
      <c r="I822" s="127"/>
      <c r="J822" s="125">
        <f t="shared" si="28"/>
        <v>-160727</v>
      </c>
      <c r="K822" s="21"/>
      <c r="L822" s="7"/>
    </row>
    <row r="823" spans="1:12" s="9" customFormat="1" ht="18.75" x14ac:dyDescent="0.3">
      <c r="A823" s="19"/>
      <c r="B823" s="17"/>
      <c r="C823" s="17"/>
      <c r="D823" s="17">
        <f t="shared" si="27"/>
        <v>6265.8499999999985</v>
      </c>
      <c r="E823" s="18"/>
      <c r="F823" s="7"/>
      <c r="G823" s="22"/>
      <c r="H823" s="127"/>
      <c r="I823" s="127"/>
      <c r="J823" s="125">
        <f t="shared" si="28"/>
        <v>-160727</v>
      </c>
      <c r="K823" s="21"/>
      <c r="L823" s="7"/>
    </row>
    <row r="824" spans="1:12" s="9" customFormat="1" ht="18.75" x14ac:dyDescent="0.3">
      <c r="A824" s="19"/>
      <c r="B824" s="17"/>
      <c r="C824" s="17"/>
      <c r="D824" s="17">
        <f t="shared" si="27"/>
        <v>6265.8499999999985</v>
      </c>
      <c r="E824" s="18"/>
      <c r="F824" s="7"/>
      <c r="G824" s="22"/>
      <c r="H824" s="127"/>
      <c r="I824" s="127"/>
      <c r="J824" s="125">
        <f t="shared" si="28"/>
        <v>-160727</v>
      </c>
      <c r="K824" s="21"/>
      <c r="L824" s="7"/>
    </row>
    <row r="825" spans="1:12" s="9" customFormat="1" ht="18.75" x14ac:dyDescent="0.3">
      <c r="A825" s="19"/>
      <c r="B825" s="17"/>
      <c r="C825" s="17"/>
      <c r="D825" s="17">
        <f t="shared" si="27"/>
        <v>6265.8499999999985</v>
      </c>
      <c r="E825" s="18"/>
      <c r="F825" s="7"/>
      <c r="G825" s="22"/>
      <c r="H825" s="127"/>
      <c r="I825" s="127"/>
      <c r="J825" s="125">
        <f t="shared" si="28"/>
        <v>-160727</v>
      </c>
      <c r="K825" s="21"/>
      <c r="L825" s="7"/>
    </row>
    <row r="826" spans="1:12" s="9" customFormat="1" ht="18.75" x14ac:dyDescent="0.3">
      <c r="A826" s="19"/>
      <c r="B826" s="17"/>
      <c r="C826" s="17"/>
      <c r="D826" s="17">
        <f t="shared" si="27"/>
        <v>6265.8499999999985</v>
      </c>
      <c r="E826" s="18"/>
      <c r="F826" s="7"/>
      <c r="G826" s="22"/>
      <c r="H826" s="127"/>
      <c r="I826" s="127"/>
      <c r="J826" s="125">
        <f t="shared" si="28"/>
        <v>-160727</v>
      </c>
      <c r="K826" s="21"/>
      <c r="L826" s="7"/>
    </row>
    <row r="827" spans="1:12" s="9" customFormat="1" ht="18.75" x14ac:dyDescent="0.3">
      <c r="A827" s="19"/>
      <c r="B827" s="17"/>
      <c r="C827" s="17"/>
      <c r="D827" s="17">
        <f t="shared" si="27"/>
        <v>6265.8499999999985</v>
      </c>
      <c r="E827" s="18"/>
      <c r="F827" s="7"/>
      <c r="G827" s="22"/>
      <c r="H827" s="127"/>
      <c r="I827" s="127"/>
      <c r="J827" s="125">
        <f t="shared" si="28"/>
        <v>-160727</v>
      </c>
      <c r="K827" s="21"/>
      <c r="L827" s="7"/>
    </row>
    <row r="828" spans="1:12" s="9" customFormat="1" ht="18.75" x14ac:dyDescent="0.3">
      <c r="A828" s="19"/>
      <c r="B828" s="17"/>
      <c r="C828" s="17"/>
      <c r="D828" s="17">
        <f t="shared" si="27"/>
        <v>6265.8499999999985</v>
      </c>
      <c r="E828" s="18"/>
      <c r="F828" s="7"/>
      <c r="G828" s="22"/>
      <c r="H828" s="127"/>
      <c r="I828" s="127"/>
      <c r="J828" s="125">
        <f t="shared" si="28"/>
        <v>-160727</v>
      </c>
      <c r="K828" s="21"/>
      <c r="L828" s="7"/>
    </row>
    <row r="829" spans="1:12" s="9" customFormat="1" ht="18.75" x14ac:dyDescent="0.3">
      <c r="A829" s="19"/>
      <c r="B829" s="17"/>
      <c r="C829" s="17"/>
      <c r="D829" s="17">
        <f t="shared" si="27"/>
        <v>6265.8499999999985</v>
      </c>
      <c r="E829" s="18"/>
      <c r="F829" s="7"/>
      <c r="G829" s="22"/>
      <c r="H829" s="127"/>
      <c r="I829" s="127"/>
      <c r="J829" s="125">
        <f t="shared" si="28"/>
        <v>-160727</v>
      </c>
      <c r="K829" s="21"/>
      <c r="L829" s="7"/>
    </row>
    <row r="830" spans="1:12" s="9" customFormat="1" ht="18.75" x14ac:dyDescent="0.3">
      <c r="A830" s="19"/>
      <c r="B830" s="17"/>
      <c r="C830" s="17"/>
      <c r="D830" s="17">
        <f t="shared" si="27"/>
        <v>6265.8499999999985</v>
      </c>
      <c r="E830" s="18"/>
      <c r="F830" s="7"/>
      <c r="G830" s="22"/>
      <c r="H830" s="127"/>
      <c r="I830" s="127"/>
      <c r="J830" s="125">
        <f t="shared" si="28"/>
        <v>-160727</v>
      </c>
      <c r="K830" s="21"/>
      <c r="L830" s="7"/>
    </row>
    <row r="831" spans="1:12" s="9" customFormat="1" ht="18.75" x14ac:dyDescent="0.3">
      <c r="A831" s="19"/>
      <c r="B831" s="17"/>
      <c r="C831" s="17"/>
      <c r="D831" s="17">
        <f t="shared" si="27"/>
        <v>6265.8499999999985</v>
      </c>
      <c r="E831" s="18"/>
      <c r="F831" s="7"/>
      <c r="G831" s="22"/>
      <c r="H831" s="127"/>
      <c r="I831" s="127"/>
      <c r="J831" s="125">
        <f t="shared" si="28"/>
        <v>-160727</v>
      </c>
      <c r="K831" s="21"/>
      <c r="L831" s="7"/>
    </row>
    <row r="832" spans="1:12" s="9" customFormat="1" ht="18.75" x14ac:dyDescent="0.3">
      <c r="A832" s="19"/>
      <c r="B832" s="17"/>
      <c r="C832" s="17"/>
      <c r="D832" s="17">
        <f t="shared" si="27"/>
        <v>6265.8499999999985</v>
      </c>
      <c r="E832" s="18"/>
      <c r="F832" s="7"/>
      <c r="G832" s="22"/>
      <c r="H832" s="127"/>
      <c r="I832" s="127"/>
      <c r="J832" s="125">
        <f t="shared" si="28"/>
        <v>-160727</v>
      </c>
      <c r="K832" s="21"/>
      <c r="L832" s="7"/>
    </row>
    <row r="833" spans="1:12" s="9" customFormat="1" ht="18.75" x14ac:dyDescent="0.3">
      <c r="A833" s="19"/>
      <c r="B833" s="17"/>
      <c r="C833" s="17"/>
      <c r="D833" s="17">
        <f t="shared" si="27"/>
        <v>6265.8499999999985</v>
      </c>
      <c r="E833" s="18"/>
      <c r="F833" s="7"/>
      <c r="G833" s="22"/>
      <c r="H833" s="127"/>
      <c r="I833" s="127"/>
      <c r="J833" s="125">
        <f t="shared" si="28"/>
        <v>-160727</v>
      </c>
      <c r="K833" s="21"/>
      <c r="L833" s="7"/>
    </row>
    <row r="834" spans="1:12" s="9" customFormat="1" ht="18.75" x14ac:dyDescent="0.3">
      <c r="A834" s="19"/>
      <c r="B834" s="17"/>
      <c r="C834" s="17"/>
      <c r="D834" s="17">
        <f t="shared" si="27"/>
        <v>6265.8499999999985</v>
      </c>
      <c r="E834" s="18"/>
      <c r="F834" s="7"/>
      <c r="G834" s="22"/>
      <c r="H834" s="127"/>
      <c r="I834" s="127"/>
      <c r="J834" s="125">
        <f t="shared" si="28"/>
        <v>-160727</v>
      </c>
      <c r="K834" s="21"/>
      <c r="L834" s="7"/>
    </row>
    <row r="835" spans="1:12" s="9" customFormat="1" ht="18.75" x14ac:dyDescent="0.3">
      <c r="A835" s="19"/>
      <c r="B835" s="17"/>
      <c r="C835" s="17"/>
      <c r="D835" s="17">
        <f t="shared" si="27"/>
        <v>6265.8499999999985</v>
      </c>
      <c r="E835" s="18"/>
      <c r="F835" s="7"/>
      <c r="G835" s="22"/>
      <c r="H835" s="127"/>
      <c r="I835" s="127"/>
      <c r="J835" s="125">
        <f t="shared" si="28"/>
        <v>-160727</v>
      </c>
      <c r="K835" s="21"/>
      <c r="L835" s="7"/>
    </row>
    <row r="836" spans="1:12" s="9" customFormat="1" ht="18.75" x14ac:dyDescent="0.3">
      <c r="A836" s="19"/>
      <c r="B836" s="17"/>
      <c r="C836" s="17"/>
      <c r="D836" s="17">
        <f t="shared" si="27"/>
        <v>6265.8499999999985</v>
      </c>
      <c r="E836" s="18"/>
      <c r="F836" s="7"/>
      <c r="G836" s="22"/>
      <c r="H836" s="127"/>
      <c r="I836" s="127"/>
      <c r="J836" s="125">
        <f t="shared" si="28"/>
        <v>-160727</v>
      </c>
      <c r="K836" s="21"/>
      <c r="L836" s="7"/>
    </row>
    <row r="837" spans="1:12" s="9" customFormat="1" ht="18.75" x14ac:dyDescent="0.3">
      <c r="A837" s="19"/>
      <c r="B837" s="17"/>
      <c r="C837" s="17"/>
      <c r="D837" s="17">
        <f t="shared" si="27"/>
        <v>6265.8499999999985</v>
      </c>
      <c r="E837" s="18"/>
      <c r="F837" s="7"/>
      <c r="G837" s="22"/>
      <c r="H837" s="127"/>
      <c r="I837" s="127"/>
      <c r="J837" s="125">
        <f t="shared" si="28"/>
        <v>-160727</v>
      </c>
      <c r="K837" s="21"/>
      <c r="L837" s="7"/>
    </row>
    <row r="838" spans="1:12" s="9" customFormat="1" ht="18.75" x14ac:dyDescent="0.3">
      <c r="A838" s="19"/>
      <c r="B838" s="17"/>
      <c r="C838" s="17"/>
      <c r="D838" s="17">
        <f t="shared" si="27"/>
        <v>6265.8499999999985</v>
      </c>
      <c r="E838" s="18"/>
      <c r="F838" s="7"/>
      <c r="G838" s="22"/>
      <c r="H838" s="127"/>
      <c r="I838" s="127"/>
      <c r="J838" s="125">
        <f t="shared" si="28"/>
        <v>-160727</v>
      </c>
      <c r="K838" s="21"/>
      <c r="L838" s="7"/>
    </row>
    <row r="839" spans="1:12" s="9" customFormat="1" ht="18.75" x14ac:dyDescent="0.3">
      <c r="A839" s="19"/>
      <c r="B839" s="17"/>
      <c r="C839" s="17"/>
      <c r="D839" s="17">
        <f t="shared" ref="D839:D902" si="29">D838+B839-C839</f>
        <v>6265.8499999999985</v>
      </c>
      <c r="E839" s="18"/>
      <c r="F839" s="7"/>
      <c r="G839" s="22"/>
      <c r="H839" s="127"/>
      <c r="I839" s="127"/>
      <c r="J839" s="125">
        <f t="shared" si="28"/>
        <v>-160727</v>
      </c>
      <c r="K839" s="21"/>
      <c r="L839" s="7"/>
    </row>
    <row r="840" spans="1:12" s="9" customFormat="1" ht="18.75" x14ac:dyDescent="0.3">
      <c r="A840" s="19"/>
      <c r="B840" s="17"/>
      <c r="C840" s="17"/>
      <c r="D840" s="17">
        <f t="shared" si="29"/>
        <v>6265.8499999999985</v>
      </c>
      <c r="E840" s="18"/>
      <c r="F840" s="7"/>
      <c r="G840" s="22"/>
      <c r="H840" s="127"/>
      <c r="I840" s="127"/>
      <c r="J840" s="125">
        <f t="shared" si="28"/>
        <v>-160727</v>
      </c>
      <c r="K840" s="21"/>
      <c r="L840" s="7"/>
    </row>
    <row r="841" spans="1:12" s="9" customFormat="1" ht="18.75" x14ac:dyDescent="0.3">
      <c r="A841" s="19"/>
      <c r="B841" s="17"/>
      <c r="C841" s="17"/>
      <c r="D841" s="17">
        <f t="shared" si="29"/>
        <v>6265.8499999999985</v>
      </c>
      <c r="E841" s="18"/>
      <c r="F841" s="7"/>
      <c r="G841" s="22"/>
      <c r="H841" s="127"/>
      <c r="I841" s="127"/>
      <c r="J841" s="125">
        <f t="shared" si="28"/>
        <v>-160727</v>
      </c>
      <c r="K841" s="21"/>
      <c r="L841" s="7"/>
    </row>
    <row r="842" spans="1:12" s="9" customFormat="1" ht="18.75" x14ac:dyDescent="0.3">
      <c r="A842" s="19"/>
      <c r="B842" s="17"/>
      <c r="C842" s="17"/>
      <c r="D842" s="17">
        <f t="shared" si="29"/>
        <v>6265.8499999999985</v>
      </c>
      <c r="E842" s="18"/>
      <c r="F842" s="7"/>
      <c r="G842" s="22"/>
      <c r="H842" s="127"/>
      <c r="I842" s="127"/>
      <c r="J842" s="125">
        <f t="shared" si="28"/>
        <v>-160727</v>
      </c>
      <c r="K842" s="21"/>
      <c r="L842" s="7"/>
    </row>
    <row r="843" spans="1:12" s="9" customFormat="1" ht="18.75" x14ac:dyDescent="0.3">
      <c r="A843" s="19"/>
      <c r="B843" s="17"/>
      <c r="C843" s="17"/>
      <c r="D843" s="17">
        <f t="shared" si="29"/>
        <v>6265.8499999999985</v>
      </c>
      <c r="E843" s="18"/>
      <c r="F843" s="7"/>
      <c r="G843" s="22"/>
      <c r="H843" s="127"/>
      <c r="I843" s="127"/>
      <c r="J843" s="125">
        <f t="shared" si="28"/>
        <v>-160727</v>
      </c>
      <c r="K843" s="21"/>
      <c r="L843" s="7"/>
    </row>
    <row r="844" spans="1:12" s="9" customFormat="1" ht="18.75" x14ac:dyDescent="0.3">
      <c r="A844" s="19"/>
      <c r="B844" s="17"/>
      <c r="C844" s="17"/>
      <c r="D844" s="17">
        <f t="shared" si="29"/>
        <v>6265.8499999999985</v>
      </c>
      <c r="E844" s="18"/>
      <c r="F844" s="7"/>
      <c r="G844" s="22"/>
      <c r="H844" s="127"/>
      <c r="I844" s="127"/>
      <c r="J844" s="125">
        <f t="shared" si="28"/>
        <v>-160727</v>
      </c>
      <c r="K844" s="21"/>
      <c r="L844" s="7"/>
    </row>
    <row r="845" spans="1:12" s="9" customFormat="1" ht="18.75" x14ac:dyDescent="0.3">
      <c r="A845" s="19"/>
      <c r="B845" s="17"/>
      <c r="C845" s="17"/>
      <c r="D845" s="17">
        <f t="shared" si="29"/>
        <v>6265.8499999999985</v>
      </c>
      <c r="E845" s="18"/>
      <c r="F845" s="7"/>
      <c r="G845" s="22"/>
      <c r="H845" s="127"/>
      <c r="I845" s="127"/>
      <c r="J845" s="125">
        <f t="shared" si="28"/>
        <v>-160727</v>
      </c>
      <c r="K845" s="21"/>
      <c r="L845" s="7"/>
    </row>
    <row r="846" spans="1:12" s="9" customFormat="1" ht="18.75" x14ac:dyDescent="0.3">
      <c r="A846" s="19"/>
      <c r="B846" s="17"/>
      <c r="C846" s="17"/>
      <c r="D846" s="17">
        <f t="shared" si="29"/>
        <v>6265.8499999999985</v>
      </c>
      <c r="E846" s="18"/>
      <c r="F846" s="7"/>
      <c r="G846" s="22"/>
      <c r="H846" s="127"/>
      <c r="I846" s="127"/>
      <c r="J846" s="125">
        <f t="shared" si="28"/>
        <v>-160727</v>
      </c>
      <c r="K846" s="21"/>
      <c r="L846" s="7"/>
    </row>
    <row r="847" spans="1:12" s="9" customFormat="1" ht="18.75" x14ac:dyDescent="0.3">
      <c r="A847" s="19"/>
      <c r="B847" s="17"/>
      <c r="C847" s="17"/>
      <c r="D847" s="17">
        <f t="shared" si="29"/>
        <v>6265.8499999999985</v>
      </c>
      <c r="E847" s="18"/>
      <c r="F847" s="7"/>
      <c r="G847" s="22"/>
      <c r="H847" s="127"/>
      <c r="I847" s="127"/>
      <c r="J847" s="125">
        <f t="shared" si="28"/>
        <v>-160727</v>
      </c>
      <c r="K847" s="21"/>
      <c r="L847" s="7"/>
    </row>
    <row r="848" spans="1:12" s="9" customFormat="1" ht="18.75" x14ac:dyDescent="0.3">
      <c r="A848" s="19"/>
      <c r="B848" s="17"/>
      <c r="C848" s="17"/>
      <c r="D848" s="17">
        <f t="shared" si="29"/>
        <v>6265.8499999999985</v>
      </c>
      <c r="E848" s="18"/>
      <c r="F848" s="7"/>
      <c r="G848" s="22"/>
      <c r="H848" s="127"/>
      <c r="I848" s="127"/>
      <c r="J848" s="125">
        <f t="shared" si="28"/>
        <v>-160727</v>
      </c>
      <c r="K848" s="21"/>
      <c r="L848" s="7"/>
    </row>
    <row r="849" spans="1:12" s="9" customFormat="1" ht="18.75" x14ac:dyDescent="0.3">
      <c r="A849" s="19"/>
      <c r="B849" s="17"/>
      <c r="C849" s="17"/>
      <c r="D849" s="17">
        <f t="shared" si="29"/>
        <v>6265.8499999999985</v>
      </c>
      <c r="E849" s="18"/>
      <c r="F849" s="7"/>
      <c r="G849" s="22"/>
      <c r="H849" s="127"/>
      <c r="I849" s="127"/>
      <c r="J849" s="125">
        <f t="shared" si="28"/>
        <v>-160727</v>
      </c>
      <c r="K849" s="21"/>
      <c r="L849" s="7"/>
    </row>
    <row r="850" spans="1:12" s="9" customFormat="1" ht="18.75" x14ac:dyDescent="0.3">
      <c r="A850" s="19"/>
      <c r="B850" s="17"/>
      <c r="C850" s="17"/>
      <c r="D850" s="17">
        <f t="shared" si="29"/>
        <v>6265.8499999999985</v>
      </c>
      <c r="E850" s="18"/>
      <c r="F850" s="7"/>
      <c r="G850" s="22"/>
      <c r="H850" s="127"/>
      <c r="I850" s="127"/>
      <c r="J850" s="125">
        <f t="shared" si="28"/>
        <v>-160727</v>
      </c>
      <c r="K850" s="21"/>
      <c r="L850" s="7"/>
    </row>
    <row r="851" spans="1:12" s="9" customFormat="1" ht="18.75" x14ac:dyDescent="0.3">
      <c r="A851" s="19"/>
      <c r="B851" s="17"/>
      <c r="C851" s="17"/>
      <c r="D851" s="17">
        <f t="shared" si="29"/>
        <v>6265.8499999999985</v>
      </c>
      <c r="E851" s="18"/>
      <c r="F851" s="7"/>
      <c r="G851" s="22"/>
      <c r="H851" s="127"/>
      <c r="I851" s="127"/>
      <c r="J851" s="125">
        <f t="shared" si="28"/>
        <v>-160727</v>
      </c>
      <c r="K851" s="21"/>
      <c r="L851" s="7"/>
    </row>
    <row r="852" spans="1:12" s="9" customFormat="1" ht="18.75" x14ac:dyDescent="0.3">
      <c r="A852" s="19"/>
      <c r="B852" s="17"/>
      <c r="C852" s="17"/>
      <c r="D852" s="17">
        <f t="shared" si="29"/>
        <v>6265.8499999999985</v>
      </c>
      <c r="E852" s="18"/>
      <c r="F852" s="7"/>
      <c r="G852" s="22"/>
      <c r="H852" s="127"/>
      <c r="I852" s="127"/>
      <c r="J852" s="125">
        <f t="shared" si="28"/>
        <v>-160727</v>
      </c>
      <c r="K852" s="21"/>
      <c r="L852" s="7"/>
    </row>
    <row r="853" spans="1:12" s="9" customFormat="1" ht="18.75" x14ac:dyDescent="0.3">
      <c r="A853" s="19"/>
      <c r="B853" s="17"/>
      <c r="C853" s="17"/>
      <c r="D853" s="17">
        <f t="shared" si="29"/>
        <v>6265.8499999999985</v>
      </c>
      <c r="E853" s="18"/>
      <c r="F853" s="7"/>
      <c r="G853" s="22"/>
      <c r="H853" s="127"/>
      <c r="I853" s="127"/>
      <c r="J853" s="125">
        <f t="shared" si="28"/>
        <v>-160727</v>
      </c>
      <c r="K853" s="21"/>
      <c r="L853" s="7"/>
    </row>
    <row r="854" spans="1:12" s="9" customFormat="1" ht="18.75" x14ac:dyDescent="0.3">
      <c r="A854" s="19"/>
      <c r="B854" s="17"/>
      <c r="C854" s="17"/>
      <c r="D854" s="17">
        <f t="shared" si="29"/>
        <v>6265.8499999999985</v>
      </c>
      <c r="E854" s="18"/>
      <c r="F854" s="7"/>
      <c r="G854" s="22"/>
      <c r="H854" s="127"/>
      <c r="I854" s="127"/>
      <c r="J854" s="125">
        <f t="shared" si="28"/>
        <v>-160727</v>
      </c>
      <c r="K854" s="21"/>
      <c r="L854" s="7"/>
    </row>
    <row r="855" spans="1:12" s="9" customFormat="1" ht="18.75" x14ac:dyDescent="0.3">
      <c r="A855" s="19"/>
      <c r="B855" s="17"/>
      <c r="C855" s="17"/>
      <c r="D855" s="17">
        <f t="shared" si="29"/>
        <v>6265.8499999999985</v>
      </c>
      <c r="E855" s="18"/>
      <c r="F855" s="7"/>
      <c r="G855" s="22"/>
      <c r="H855" s="182"/>
      <c r="I855" s="182"/>
      <c r="J855" s="125">
        <f t="shared" si="28"/>
        <v>-160727</v>
      </c>
      <c r="K855" s="183"/>
      <c r="L855" s="7"/>
    </row>
    <row r="856" spans="1:12" s="9" customFormat="1" ht="18.75" x14ac:dyDescent="0.3">
      <c r="A856" s="19"/>
      <c r="B856" s="17"/>
      <c r="C856" s="17"/>
      <c r="D856" s="17">
        <f t="shared" si="29"/>
        <v>6265.8499999999985</v>
      </c>
      <c r="E856" s="18"/>
      <c r="F856" s="7"/>
      <c r="G856" s="22"/>
      <c r="H856" s="182"/>
      <c r="I856" s="182"/>
      <c r="J856" s="125">
        <f t="shared" si="28"/>
        <v>-160727</v>
      </c>
      <c r="K856" s="183"/>
      <c r="L856" s="7"/>
    </row>
    <row r="857" spans="1:12" s="9" customFormat="1" ht="18.75" x14ac:dyDescent="0.3">
      <c r="A857" s="19"/>
      <c r="B857" s="17"/>
      <c r="C857" s="17"/>
      <c r="D857" s="17">
        <f t="shared" si="29"/>
        <v>6265.8499999999985</v>
      </c>
      <c r="E857" s="18"/>
      <c r="F857" s="7"/>
      <c r="G857" s="22"/>
      <c r="H857" s="182"/>
      <c r="I857" s="182"/>
      <c r="J857" s="125">
        <f t="shared" si="28"/>
        <v>-160727</v>
      </c>
      <c r="K857" s="183"/>
      <c r="L857" s="7"/>
    </row>
    <row r="858" spans="1:12" s="9" customFormat="1" ht="18.75" x14ac:dyDescent="0.3">
      <c r="A858" s="19"/>
      <c r="B858" s="17"/>
      <c r="C858" s="17"/>
      <c r="D858" s="17">
        <f t="shared" si="29"/>
        <v>6265.8499999999985</v>
      </c>
      <c r="E858" s="18"/>
      <c r="F858" s="7"/>
      <c r="G858" s="22"/>
      <c r="H858" s="182"/>
      <c r="I858" s="182"/>
      <c r="J858" s="125">
        <f t="shared" si="28"/>
        <v>-160727</v>
      </c>
      <c r="K858" s="183"/>
      <c r="L858" s="7"/>
    </row>
    <row r="859" spans="1:12" s="9" customFormat="1" ht="18.75" x14ac:dyDescent="0.3">
      <c r="A859" s="19"/>
      <c r="B859" s="17"/>
      <c r="C859" s="17"/>
      <c r="D859" s="17">
        <f t="shared" si="29"/>
        <v>6265.8499999999985</v>
      </c>
      <c r="E859" s="18"/>
      <c r="F859" s="7"/>
      <c r="G859" s="184"/>
      <c r="H859" s="182"/>
      <c r="I859" s="182"/>
      <c r="J859" s="125">
        <f t="shared" si="28"/>
        <v>-160727</v>
      </c>
      <c r="K859" s="183"/>
      <c r="L859" s="7"/>
    </row>
    <row r="860" spans="1:12" s="9" customFormat="1" ht="18.75" x14ac:dyDescent="0.3">
      <c r="A860" s="19"/>
      <c r="B860" s="17"/>
      <c r="C860" s="17"/>
      <c r="D860" s="17">
        <f t="shared" si="29"/>
        <v>6265.8499999999985</v>
      </c>
      <c r="E860" s="18"/>
      <c r="F860" s="7"/>
      <c r="G860" s="185"/>
      <c r="H860" s="186"/>
      <c r="I860" s="186"/>
      <c r="J860" s="187">
        <f t="shared" si="28"/>
        <v>-160727</v>
      </c>
      <c r="K860" s="188"/>
      <c r="L860" s="7"/>
    </row>
    <row r="861" spans="1:12" s="9" customFormat="1" ht="18.75" x14ac:dyDescent="0.3">
      <c r="A861" s="19"/>
      <c r="B861" s="17"/>
      <c r="C861" s="17"/>
      <c r="D861" s="17">
        <f t="shared" si="29"/>
        <v>6265.8499999999985</v>
      </c>
      <c r="E861" s="18"/>
      <c r="F861" s="7"/>
      <c r="G861" s="22"/>
      <c r="H861" s="127"/>
      <c r="I861" s="127"/>
      <c r="J861" s="125">
        <f t="shared" si="28"/>
        <v>-160727</v>
      </c>
      <c r="K861" s="21"/>
      <c r="L861" s="7"/>
    </row>
    <row r="862" spans="1:12" s="9" customFormat="1" ht="18.75" x14ac:dyDescent="0.3">
      <c r="A862" s="19"/>
      <c r="B862" s="17"/>
      <c r="C862" s="17"/>
      <c r="D862" s="17">
        <f t="shared" si="29"/>
        <v>6265.8499999999985</v>
      </c>
      <c r="E862" s="18"/>
      <c r="F862" s="7"/>
      <c r="G862" s="22"/>
      <c r="H862" s="127"/>
      <c r="I862" s="127"/>
      <c r="J862" s="125">
        <f t="shared" si="28"/>
        <v>-160727</v>
      </c>
      <c r="K862" s="21"/>
      <c r="L862" s="7"/>
    </row>
    <row r="863" spans="1:12" s="9" customFormat="1" ht="18.75" x14ac:dyDescent="0.3">
      <c r="A863" s="19"/>
      <c r="B863" s="17"/>
      <c r="C863" s="17"/>
      <c r="D863" s="17">
        <f t="shared" si="29"/>
        <v>6265.8499999999985</v>
      </c>
      <c r="E863" s="18"/>
      <c r="F863" s="7"/>
      <c r="G863" s="22"/>
      <c r="H863" s="127"/>
      <c r="I863" s="127"/>
      <c r="J863" s="125">
        <f t="shared" ref="J863:J926" si="30">J862+H863-I863</f>
        <v>-160727</v>
      </c>
      <c r="K863" s="21"/>
      <c r="L863" s="7"/>
    </row>
    <row r="864" spans="1:12" s="9" customFormat="1" ht="18.75" x14ac:dyDescent="0.3">
      <c r="A864" s="19"/>
      <c r="B864" s="17"/>
      <c r="C864" s="17"/>
      <c r="D864" s="17">
        <f t="shared" si="29"/>
        <v>6265.8499999999985</v>
      </c>
      <c r="E864" s="18"/>
      <c r="F864" s="7"/>
      <c r="G864" s="22"/>
      <c r="H864" s="127"/>
      <c r="I864" s="127"/>
      <c r="J864" s="125">
        <f t="shared" si="30"/>
        <v>-160727</v>
      </c>
      <c r="K864" s="21"/>
      <c r="L864" s="7"/>
    </row>
    <row r="865" spans="1:12" s="9" customFormat="1" ht="18.75" x14ac:dyDescent="0.3">
      <c r="A865" s="19"/>
      <c r="B865" s="17"/>
      <c r="C865" s="17"/>
      <c r="D865" s="17">
        <f t="shared" si="29"/>
        <v>6265.8499999999985</v>
      </c>
      <c r="E865" s="18"/>
      <c r="F865" s="7"/>
      <c r="G865" s="22"/>
      <c r="H865" s="127"/>
      <c r="I865" s="127"/>
      <c r="J865" s="125">
        <f t="shared" si="30"/>
        <v>-160727</v>
      </c>
      <c r="K865" s="21"/>
      <c r="L865" s="7"/>
    </row>
    <row r="866" spans="1:12" s="9" customFormat="1" ht="18.75" x14ac:dyDescent="0.3">
      <c r="A866" s="19"/>
      <c r="B866" s="17"/>
      <c r="C866" s="17"/>
      <c r="D866" s="17">
        <f t="shared" si="29"/>
        <v>6265.8499999999985</v>
      </c>
      <c r="E866" s="18"/>
      <c r="F866" s="7"/>
      <c r="G866" s="22"/>
      <c r="H866" s="127"/>
      <c r="I866" s="127"/>
      <c r="J866" s="125">
        <f t="shared" si="30"/>
        <v>-160727</v>
      </c>
      <c r="K866" s="21"/>
      <c r="L866" s="7"/>
    </row>
    <row r="867" spans="1:12" s="9" customFormat="1" ht="18.75" x14ac:dyDescent="0.3">
      <c r="A867" s="19"/>
      <c r="B867" s="17"/>
      <c r="C867" s="17"/>
      <c r="D867" s="17">
        <f t="shared" si="29"/>
        <v>6265.8499999999985</v>
      </c>
      <c r="E867" s="18"/>
      <c r="F867" s="7"/>
      <c r="G867" s="22"/>
      <c r="H867" s="127"/>
      <c r="I867" s="127"/>
      <c r="J867" s="125">
        <f t="shared" si="30"/>
        <v>-160727</v>
      </c>
      <c r="K867" s="21"/>
      <c r="L867" s="7"/>
    </row>
    <row r="868" spans="1:12" s="9" customFormat="1" ht="18.75" x14ac:dyDescent="0.3">
      <c r="A868" s="19"/>
      <c r="B868" s="17"/>
      <c r="C868" s="17"/>
      <c r="D868" s="17">
        <f t="shared" si="29"/>
        <v>6265.8499999999985</v>
      </c>
      <c r="E868" s="18"/>
      <c r="F868" s="7"/>
      <c r="G868" s="22"/>
      <c r="H868" s="127"/>
      <c r="I868" s="127"/>
      <c r="J868" s="125">
        <f t="shared" si="30"/>
        <v>-160727</v>
      </c>
      <c r="K868" s="21"/>
      <c r="L868" s="7"/>
    </row>
    <row r="869" spans="1:12" s="9" customFormat="1" ht="18.75" x14ac:dyDescent="0.3">
      <c r="A869" s="19"/>
      <c r="B869" s="17"/>
      <c r="C869" s="17"/>
      <c r="D869" s="17">
        <f t="shared" si="29"/>
        <v>6265.8499999999985</v>
      </c>
      <c r="E869" s="18"/>
      <c r="F869" s="7"/>
      <c r="G869" s="22"/>
      <c r="H869" s="127"/>
      <c r="I869" s="127"/>
      <c r="J869" s="125">
        <f t="shared" si="30"/>
        <v>-160727</v>
      </c>
      <c r="K869" s="21"/>
      <c r="L869" s="7"/>
    </row>
    <row r="870" spans="1:12" s="9" customFormat="1" ht="18.75" x14ac:dyDescent="0.3">
      <c r="A870" s="19"/>
      <c r="B870" s="17"/>
      <c r="C870" s="17"/>
      <c r="D870" s="17">
        <f t="shared" si="29"/>
        <v>6265.8499999999985</v>
      </c>
      <c r="E870" s="18"/>
      <c r="F870" s="7"/>
      <c r="G870" s="22"/>
      <c r="H870" s="127"/>
      <c r="I870" s="127"/>
      <c r="J870" s="125">
        <f t="shared" si="30"/>
        <v>-160727</v>
      </c>
      <c r="K870" s="21"/>
      <c r="L870" s="7"/>
    </row>
    <row r="871" spans="1:12" s="9" customFormat="1" ht="18.75" x14ac:dyDescent="0.3">
      <c r="A871" s="19"/>
      <c r="B871" s="17"/>
      <c r="C871" s="17"/>
      <c r="D871" s="17">
        <f t="shared" si="29"/>
        <v>6265.8499999999985</v>
      </c>
      <c r="E871" s="18"/>
      <c r="F871" s="7"/>
      <c r="G871" s="22"/>
      <c r="H871" s="127"/>
      <c r="I871" s="127"/>
      <c r="J871" s="125">
        <f t="shared" si="30"/>
        <v>-160727</v>
      </c>
      <c r="K871" s="21"/>
      <c r="L871" s="7"/>
    </row>
    <row r="872" spans="1:12" s="9" customFormat="1" ht="18.75" x14ac:dyDescent="0.3">
      <c r="A872" s="19"/>
      <c r="B872" s="17"/>
      <c r="C872" s="17"/>
      <c r="D872" s="17">
        <f t="shared" si="29"/>
        <v>6265.8499999999985</v>
      </c>
      <c r="E872" s="18"/>
      <c r="F872" s="7"/>
      <c r="G872" s="22"/>
      <c r="H872" s="127"/>
      <c r="I872" s="127"/>
      <c r="J872" s="125">
        <f t="shared" si="30"/>
        <v>-160727</v>
      </c>
      <c r="K872" s="21"/>
      <c r="L872" s="7"/>
    </row>
    <row r="873" spans="1:12" s="9" customFormat="1" ht="18.75" x14ac:dyDescent="0.3">
      <c r="A873" s="19"/>
      <c r="B873" s="17"/>
      <c r="C873" s="17"/>
      <c r="D873" s="17">
        <f t="shared" si="29"/>
        <v>6265.8499999999985</v>
      </c>
      <c r="E873" s="18"/>
      <c r="F873" s="7"/>
      <c r="G873" s="22"/>
      <c r="H873" s="127"/>
      <c r="I873" s="127"/>
      <c r="J873" s="125">
        <f t="shared" si="30"/>
        <v>-160727</v>
      </c>
      <c r="K873" s="21"/>
      <c r="L873" s="7"/>
    </row>
    <row r="874" spans="1:12" s="9" customFormat="1" ht="18.75" x14ac:dyDescent="0.3">
      <c r="A874" s="19"/>
      <c r="B874" s="17"/>
      <c r="C874" s="17"/>
      <c r="D874" s="17">
        <f t="shared" si="29"/>
        <v>6265.8499999999985</v>
      </c>
      <c r="E874" s="18"/>
      <c r="F874" s="7"/>
      <c r="G874" s="22"/>
      <c r="H874" s="127"/>
      <c r="I874" s="127"/>
      <c r="J874" s="125">
        <f t="shared" si="30"/>
        <v>-160727</v>
      </c>
      <c r="K874" s="21"/>
      <c r="L874" s="7"/>
    </row>
    <row r="875" spans="1:12" s="9" customFormat="1" ht="18.75" x14ac:dyDescent="0.3">
      <c r="A875" s="19"/>
      <c r="B875" s="17"/>
      <c r="C875" s="17"/>
      <c r="D875" s="17">
        <f t="shared" si="29"/>
        <v>6265.8499999999985</v>
      </c>
      <c r="E875" s="18"/>
      <c r="F875" s="7"/>
      <c r="G875" s="22"/>
      <c r="H875" s="127"/>
      <c r="I875" s="127"/>
      <c r="J875" s="125">
        <f t="shared" si="30"/>
        <v>-160727</v>
      </c>
      <c r="K875" s="21"/>
      <c r="L875" s="7"/>
    </row>
    <row r="876" spans="1:12" s="9" customFormat="1" ht="18.75" x14ac:dyDescent="0.3">
      <c r="A876" s="19"/>
      <c r="B876" s="17"/>
      <c r="C876" s="17"/>
      <c r="D876" s="17">
        <f t="shared" si="29"/>
        <v>6265.8499999999985</v>
      </c>
      <c r="E876" s="18"/>
      <c r="F876" s="7"/>
      <c r="G876" s="22"/>
      <c r="H876" s="127"/>
      <c r="I876" s="127"/>
      <c r="J876" s="125">
        <f t="shared" si="30"/>
        <v>-160727</v>
      </c>
      <c r="K876" s="21"/>
      <c r="L876" s="7"/>
    </row>
    <row r="877" spans="1:12" s="9" customFormat="1" ht="18.75" x14ac:dyDescent="0.3">
      <c r="A877" s="19"/>
      <c r="B877" s="17"/>
      <c r="C877" s="17"/>
      <c r="D877" s="17">
        <f t="shared" si="29"/>
        <v>6265.8499999999985</v>
      </c>
      <c r="E877" s="18"/>
      <c r="F877" s="7"/>
      <c r="G877" s="22"/>
      <c r="H877" s="127"/>
      <c r="I877" s="127"/>
      <c r="J877" s="125">
        <f t="shared" si="30"/>
        <v>-160727</v>
      </c>
      <c r="K877" s="21"/>
      <c r="L877" s="7"/>
    </row>
    <row r="878" spans="1:12" s="9" customFormat="1" ht="18.75" x14ac:dyDescent="0.3">
      <c r="A878" s="19"/>
      <c r="B878" s="17"/>
      <c r="C878" s="17"/>
      <c r="D878" s="17">
        <f t="shared" si="29"/>
        <v>6265.8499999999985</v>
      </c>
      <c r="E878" s="18"/>
      <c r="F878" s="7"/>
      <c r="G878" s="22"/>
      <c r="H878" s="127"/>
      <c r="I878" s="127"/>
      <c r="J878" s="125">
        <f t="shared" si="30"/>
        <v>-160727</v>
      </c>
      <c r="K878" s="21"/>
      <c r="L878" s="7"/>
    </row>
    <row r="879" spans="1:12" s="9" customFormat="1" ht="18.75" x14ac:dyDescent="0.3">
      <c r="A879" s="19"/>
      <c r="B879" s="17"/>
      <c r="C879" s="17"/>
      <c r="D879" s="17">
        <f t="shared" si="29"/>
        <v>6265.8499999999985</v>
      </c>
      <c r="E879" s="18"/>
      <c r="F879" s="7"/>
      <c r="G879" s="22"/>
      <c r="H879" s="127"/>
      <c r="I879" s="127"/>
      <c r="J879" s="125">
        <f t="shared" si="30"/>
        <v>-160727</v>
      </c>
      <c r="K879" s="21"/>
      <c r="L879" s="7"/>
    </row>
    <row r="880" spans="1:12" s="9" customFormat="1" ht="18.75" x14ac:dyDescent="0.3">
      <c r="A880" s="19"/>
      <c r="B880" s="17"/>
      <c r="C880" s="17"/>
      <c r="D880" s="17">
        <f t="shared" si="29"/>
        <v>6265.8499999999985</v>
      </c>
      <c r="E880" s="18"/>
      <c r="F880" s="7"/>
      <c r="G880" s="22"/>
      <c r="H880" s="127"/>
      <c r="I880" s="127"/>
      <c r="J880" s="125">
        <f t="shared" si="30"/>
        <v>-160727</v>
      </c>
      <c r="K880" s="21"/>
      <c r="L880" s="7"/>
    </row>
    <row r="881" spans="1:12" s="9" customFormat="1" ht="18.75" x14ac:dyDescent="0.3">
      <c r="A881" s="19"/>
      <c r="B881" s="17"/>
      <c r="C881" s="17"/>
      <c r="D881" s="17">
        <f t="shared" si="29"/>
        <v>6265.8499999999985</v>
      </c>
      <c r="E881" s="18"/>
      <c r="F881" s="7"/>
      <c r="G881" s="22"/>
      <c r="H881" s="127"/>
      <c r="I881" s="127"/>
      <c r="J881" s="125">
        <f t="shared" si="30"/>
        <v>-160727</v>
      </c>
      <c r="K881" s="21"/>
      <c r="L881" s="7"/>
    </row>
    <row r="882" spans="1:12" s="9" customFormat="1" ht="18.75" x14ac:dyDescent="0.3">
      <c r="A882" s="19"/>
      <c r="B882" s="17"/>
      <c r="C882" s="17"/>
      <c r="D882" s="17">
        <f t="shared" si="29"/>
        <v>6265.8499999999985</v>
      </c>
      <c r="E882" s="18"/>
      <c r="F882" s="7"/>
      <c r="G882" s="22"/>
      <c r="H882" s="127"/>
      <c r="I882" s="127"/>
      <c r="J882" s="125">
        <f t="shared" si="30"/>
        <v>-160727</v>
      </c>
      <c r="K882" s="21"/>
      <c r="L882" s="7"/>
    </row>
    <row r="883" spans="1:12" s="9" customFormat="1" ht="18.75" x14ac:dyDescent="0.3">
      <c r="A883" s="19"/>
      <c r="B883" s="17"/>
      <c r="C883" s="17"/>
      <c r="D883" s="17">
        <f t="shared" si="29"/>
        <v>6265.8499999999985</v>
      </c>
      <c r="E883" s="18"/>
      <c r="F883" s="7"/>
      <c r="G883" s="22"/>
      <c r="H883" s="127"/>
      <c r="I883" s="127"/>
      <c r="J883" s="125">
        <f t="shared" si="30"/>
        <v>-160727</v>
      </c>
      <c r="K883" s="21"/>
      <c r="L883" s="7"/>
    </row>
    <row r="884" spans="1:12" s="9" customFormat="1" ht="18.75" x14ac:dyDescent="0.3">
      <c r="A884" s="19"/>
      <c r="B884" s="17"/>
      <c r="C884" s="17"/>
      <c r="D884" s="17">
        <f t="shared" si="29"/>
        <v>6265.8499999999985</v>
      </c>
      <c r="E884" s="18"/>
      <c r="F884" s="7"/>
      <c r="G884" s="22"/>
      <c r="H884" s="127"/>
      <c r="I884" s="127"/>
      <c r="J884" s="125">
        <f t="shared" si="30"/>
        <v>-160727</v>
      </c>
      <c r="K884" s="21"/>
      <c r="L884" s="7"/>
    </row>
    <row r="885" spans="1:12" s="9" customFormat="1" ht="18.75" x14ac:dyDescent="0.3">
      <c r="A885" s="19"/>
      <c r="B885" s="17"/>
      <c r="C885" s="17"/>
      <c r="D885" s="17">
        <f t="shared" si="29"/>
        <v>6265.8499999999985</v>
      </c>
      <c r="E885" s="18"/>
      <c r="F885" s="7"/>
      <c r="G885" s="22"/>
      <c r="H885" s="127"/>
      <c r="I885" s="127"/>
      <c r="J885" s="125">
        <f t="shared" si="30"/>
        <v>-160727</v>
      </c>
      <c r="K885" s="21"/>
      <c r="L885" s="7"/>
    </row>
    <row r="886" spans="1:12" s="9" customFormat="1" ht="18.75" x14ac:dyDescent="0.3">
      <c r="A886" s="19"/>
      <c r="B886" s="17"/>
      <c r="C886" s="17"/>
      <c r="D886" s="17">
        <f t="shared" si="29"/>
        <v>6265.8499999999985</v>
      </c>
      <c r="E886" s="18"/>
      <c r="F886" s="7"/>
      <c r="G886" s="22"/>
      <c r="H886" s="127"/>
      <c r="I886" s="127"/>
      <c r="J886" s="125">
        <f t="shared" si="30"/>
        <v>-160727</v>
      </c>
      <c r="K886" s="21"/>
      <c r="L886" s="7"/>
    </row>
    <row r="887" spans="1:12" s="9" customFormat="1" ht="18.75" x14ac:dyDescent="0.3">
      <c r="A887" s="19"/>
      <c r="B887" s="17"/>
      <c r="C887" s="17"/>
      <c r="D887" s="17">
        <f t="shared" si="29"/>
        <v>6265.8499999999985</v>
      </c>
      <c r="E887" s="18"/>
      <c r="F887" s="7"/>
      <c r="G887" s="22"/>
      <c r="H887" s="127"/>
      <c r="I887" s="127"/>
      <c r="J887" s="125">
        <f t="shared" si="30"/>
        <v>-160727</v>
      </c>
      <c r="K887" s="21"/>
      <c r="L887" s="7"/>
    </row>
    <row r="888" spans="1:12" s="9" customFormat="1" ht="18.75" x14ac:dyDescent="0.3">
      <c r="A888" s="19"/>
      <c r="B888" s="17"/>
      <c r="C888" s="17"/>
      <c r="D888" s="17">
        <f t="shared" si="29"/>
        <v>6265.8499999999985</v>
      </c>
      <c r="E888" s="18"/>
      <c r="F888" s="7"/>
      <c r="G888" s="22"/>
      <c r="H888" s="127"/>
      <c r="I888" s="127"/>
      <c r="J888" s="125">
        <f t="shared" si="30"/>
        <v>-160727</v>
      </c>
      <c r="K888" s="21"/>
      <c r="L888" s="7"/>
    </row>
    <row r="889" spans="1:12" s="9" customFormat="1" ht="18.75" x14ac:dyDescent="0.3">
      <c r="A889" s="19"/>
      <c r="B889" s="17"/>
      <c r="C889" s="17"/>
      <c r="D889" s="17">
        <f t="shared" si="29"/>
        <v>6265.8499999999985</v>
      </c>
      <c r="E889" s="18"/>
      <c r="F889" s="7"/>
      <c r="G889" s="22"/>
      <c r="H889" s="127"/>
      <c r="I889" s="127"/>
      <c r="J889" s="125">
        <f t="shared" si="30"/>
        <v>-160727</v>
      </c>
      <c r="K889" s="21"/>
      <c r="L889" s="7"/>
    </row>
    <row r="890" spans="1:12" s="9" customFormat="1" ht="18.75" x14ac:dyDescent="0.3">
      <c r="A890" s="19"/>
      <c r="B890" s="17"/>
      <c r="C890" s="17"/>
      <c r="D890" s="17">
        <f t="shared" si="29"/>
        <v>6265.8499999999985</v>
      </c>
      <c r="E890" s="18"/>
      <c r="F890" s="7"/>
      <c r="G890" s="189"/>
      <c r="H890" s="169"/>
      <c r="I890" s="169"/>
      <c r="J890" s="126">
        <f t="shared" si="30"/>
        <v>-160727</v>
      </c>
      <c r="K890" s="190"/>
      <c r="L890" s="7"/>
    </row>
    <row r="891" spans="1:12" s="9" customFormat="1" ht="18.75" x14ac:dyDescent="0.3">
      <c r="A891" s="19"/>
      <c r="B891" s="17"/>
      <c r="C891" s="17"/>
      <c r="D891" s="17">
        <f t="shared" si="29"/>
        <v>6265.8499999999985</v>
      </c>
      <c r="E891" s="18"/>
      <c r="F891" s="7"/>
      <c r="G891" s="22"/>
      <c r="H891" s="127"/>
      <c r="I891" s="127"/>
      <c r="J891" s="125">
        <f t="shared" si="30"/>
        <v>-160727</v>
      </c>
      <c r="K891" s="21"/>
      <c r="L891" s="7"/>
    </row>
    <row r="892" spans="1:12" s="9" customFormat="1" ht="18.75" x14ac:dyDescent="0.3">
      <c r="A892" s="19"/>
      <c r="B892" s="17"/>
      <c r="C892" s="17"/>
      <c r="D892" s="17">
        <f t="shared" si="29"/>
        <v>6265.8499999999985</v>
      </c>
      <c r="E892" s="18"/>
      <c r="F892" s="7"/>
      <c r="G892" s="22"/>
      <c r="H892" s="127"/>
      <c r="I892" s="127"/>
      <c r="J892" s="125">
        <f t="shared" si="30"/>
        <v>-160727</v>
      </c>
      <c r="K892" s="21"/>
      <c r="L892" s="7"/>
    </row>
    <row r="893" spans="1:12" s="9" customFormat="1" ht="18.75" x14ac:dyDescent="0.3">
      <c r="A893" s="19"/>
      <c r="B893" s="17"/>
      <c r="C893" s="17"/>
      <c r="D893" s="17">
        <f t="shared" si="29"/>
        <v>6265.8499999999985</v>
      </c>
      <c r="E893" s="18"/>
      <c r="F893" s="7"/>
      <c r="G893" s="22"/>
      <c r="H893" s="127"/>
      <c r="I893" s="127"/>
      <c r="J893" s="125">
        <f t="shared" si="30"/>
        <v>-160727</v>
      </c>
      <c r="K893" s="21"/>
      <c r="L893" s="7"/>
    </row>
    <row r="894" spans="1:12" s="9" customFormat="1" ht="18.75" x14ac:dyDescent="0.3">
      <c r="A894" s="19"/>
      <c r="B894" s="17"/>
      <c r="C894" s="17"/>
      <c r="D894" s="17">
        <f t="shared" si="29"/>
        <v>6265.8499999999985</v>
      </c>
      <c r="E894" s="18"/>
      <c r="F894" s="7"/>
      <c r="G894" s="22"/>
      <c r="H894" s="127"/>
      <c r="I894" s="127"/>
      <c r="J894" s="125">
        <f t="shared" si="30"/>
        <v>-160727</v>
      </c>
      <c r="K894" s="21"/>
      <c r="L894" s="7"/>
    </row>
    <row r="895" spans="1:12" s="9" customFormat="1" ht="18.75" x14ac:dyDescent="0.3">
      <c r="A895" s="19"/>
      <c r="B895" s="17"/>
      <c r="C895" s="17"/>
      <c r="D895" s="17">
        <f t="shared" si="29"/>
        <v>6265.8499999999985</v>
      </c>
      <c r="E895" s="18"/>
      <c r="F895" s="7"/>
      <c r="G895" s="22"/>
      <c r="H895" s="127"/>
      <c r="I895" s="127"/>
      <c r="J895" s="125">
        <f t="shared" si="30"/>
        <v>-160727</v>
      </c>
      <c r="K895" s="21"/>
      <c r="L895" s="7"/>
    </row>
    <row r="896" spans="1:12" s="9" customFormat="1" ht="18.75" x14ac:dyDescent="0.3">
      <c r="A896" s="19"/>
      <c r="B896" s="17"/>
      <c r="C896" s="17"/>
      <c r="D896" s="17">
        <f t="shared" si="29"/>
        <v>6265.8499999999985</v>
      </c>
      <c r="E896" s="18"/>
      <c r="F896" s="7"/>
      <c r="G896" s="22"/>
      <c r="H896" s="127"/>
      <c r="I896" s="127"/>
      <c r="J896" s="125">
        <f t="shared" si="30"/>
        <v>-160727</v>
      </c>
      <c r="K896" s="21"/>
      <c r="L896" s="7"/>
    </row>
    <row r="897" spans="1:12" s="9" customFormat="1" ht="18.75" x14ac:dyDescent="0.3">
      <c r="A897" s="19"/>
      <c r="B897" s="17"/>
      <c r="C897" s="17"/>
      <c r="D897" s="17">
        <f t="shared" si="29"/>
        <v>6265.8499999999985</v>
      </c>
      <c r="E897" s="18"/>
      <c r="F897" s="7"/>
      <c r="G897" s="22"/>
      <c r="H897" s="127"/>
      <c r="I897" s="127"/>
      <c r="J897" s="125">
        <f t="shared" si="30"/>
        <v>-160727</v>
      </c>
      <c r="K897" s="21"/>
      <c r="L897" s="7"/>
    </row>
    <row r="898" spans="1:12" s="9" customFormat="1" ht="18.75" x14ac:dyDescent="0.3">
      <c r="A898" s="19"/>
      <c r="B898" s="17"/>
      <c r="C898" s="17"/>
      <c r="D898" s="17">
        <f t="shared" si="29"/>
        <v>6265.8499999999985</v>
      </c>
      <c r="E898" s="18"/>
      <c r="F898" s="7"/>
      <c r="G898" s="22"/>
      <c r="H898" s="127"/>
      <c r="I898" s="127"/>
      <c r="J898" s="125">
        <f t="shared" si="30"/>
        <v>-160727</v>
      </c>
      <c r="K898" s="21"/>
      <c r="L898" s="7"/>
    </row>
    <row r="899" spans="1:12" s="9" customFormat="1" ht="18.75" x14ac:dyDescent="0.3">
      <c r="A899" s="19"/>
      <c r="B899" s="17"/>
      <c r="C899" s="17"/>
      <c r="D899" s="17">
        <f t="shared" si="29"/>
        <v>6265.8499999999985</v>
      </c>
      <c r="E899" s="18"/>
      <c r="F899" s="7"/>
      <c r="G899" s="22"/>
      <c r="H899" s="127"/>
      <c r="I899" s="127"/>
      <c r="J899" s="125">
        <f t="shared" si="30"/>
        <v>-160727</v>
      </c>
      <c r="K899" s="21"/>
      <c r="L899" s="7"/>
    </row>
    <row r="900" spans="1:12" s="9" customFormat="1" ht="18.75" x14ac:dyDescent="0.3">
      <c r="A900" s="19"/>
      <c r="B900" s="17"/>
      <c r="C900" s="17"/>
      <c r="D900" s="17">
        <f t="shared" si="29"/>
        <v>6265.8499999999985</v>
      </c>
      <c r="E900" s="18"/>
      <c r="F900" s="7"/>
      <c r="G900" s="22"/>
      <c r="H900" s="127"/>
      <c r="I900" s="127"/>
      <c r="J900" s="125">
        <f t="shared" si="30"/>
        <v>-160727</v>
      </c>
      <c r="K900" s="21"/>
      <c r="L900" s="7"/>
    </row>
    <row r="901" spans="1:12" s="9" customFormat="1" ht="18.75" x14ac:dyDescent="0.3">
      <c r="A901" s="19"/>
      <c r="B901" s="17"/>
      <c r="C901" s="17"/>
      <c r="D901" s="17">
        <f t="shared" si="29"/>
        <v>6265.8499999999985</v>
      </c>
      <c r="E901" s="18"/>
      <c r="F901" s="7"/>
      <c r="G901" s="22"/>
      <c r="H901" s="127"/>
      <c r="I901" s="127"/>
      <c r="J901" s="125">
        <f t="shared" si="30"/>
        <v>-160727</v>
      </c>
      <c r="K901" s="21"/>
      <c r="L901" s="7"/>
    </row>
    <row r="902" spans="1:12" s="9" customFormat="1" ht="18.75" x14ac:dyDescent="0.3">
      <c r="A902" s="19"/>
      <c r="B902" s="17"/>
      <c r="C902" s="17"/>
      <c r="D902" s="17">
        <f t="shared" si="29"/>
        <v>6265.8499999999985</v>
      </c>
      <c r="E902" s="18"/>
      <c r="F902" s="7"/>
      <c r="G902" s="22"/>
      <c r="H902" s="127"/>
      <c r="I902" s="127"/>
      <c r="J902" s="125">
        <f t="shared" si="30"/>
        <v>-160727</v>
      </c>
      <c r="K902" s="21"/>
      <c r="L902" s="7"/>
    </row>
    <row r="903" spans="1:12" s="9" customFormat="1" ht="18.75" x14ac:dyDescent="0.3">
      <c r="A903" s="19"/>
      <c r="B903" s="17"/>
      <c r="C903" s="17"/>
      <c r="D903" s="17">
        <f t="shared" ref="D903:D966" si="31">D902+B903-C903</f>
        <v>6265.8499999999985</v>
      </c>
      <c r="E903" s="18"/>
      <c r="F903" s="7"/>
      <c r="G903" s="22"/>
      <c r="H903" s="127"/>
      <c r="I903" s="127"/>
      <c r="J903" s="125">
        <f t="shared" si="30"/>
        <v>-160727</v>
      </c>
      <c r="K903" s="21"/>
      <c r="L903" s="7"/>
    </row>
    <row r="904" spans="1:12" s="9" customFormat="1" ht="18.75" x14ac:dyDescent="0.3">
      <c r="A904" s="19"/>
      <c r="B904" s="17"/>
      <c r="C904" s="17"/>
      <c r="D904" s="17">
        <f t="shared" si="31"/>
        <v>6265.8499999999985</v>
      </c>
      <c r="E904" s="18"/>
      <c r="F904" s="7"/>
      <c r="G904" s="22"/>
      <c r="H904" s="127"/>
      <c r="I904" s="127"/>
      <c r="J904" s="125">
        <f t="shared" si="30"/>
        <v>-160727</v>
      </c>
      <c r="K904" s="21"/>
      <c r="L904" s="7"/>
    </row>
    <row r="905" spans="1:12" s="9" customFormat="1" ht="18.75" x14ac:dyDescent="0.3">
      <c r="A905" s="19"/>
      <c r="B905" s="17"/>
      <c r="C905" s="17"/>
      <c r="D905" s="17">
        <f t="shared" si="31"/>
        <v>6265.8499999999985</v>
      </c>
      <c r="E905" s="18"/>
      <c r="F905" s="7"/>
      <c r="G905" s="22"/>
      <c r="H905" s="127"/>
      <c r="I905" s="127"/>
      <c r="J905" s="125">
        <f t="shared" si="30"/>
        <v>-160727</v>
      </c>
      <c r="K905" s="21"/>
      <c r="L905" s="7"/>
    </row>
    <row r="906" spans="1:12" s="9" customFormat="1" ht="18.75" x14ac:dyDescent="0.3">
      <c r="A906" s="19"/>
      <c r="B906" s="17"/>
      <c r="C906" s="17"/>
      <c r="D906" s="17">
        <f t="shared" si="31"/>
        <v>6265.8499999999985</v>
      </c>
      <c r="E906" s="18"/>
      <c r="F906" s="7"/>
      <c r="G906" s="22"/>
      <c r="H906" s="127"/>
      <c r="I906" s="127"/>
      <c r="J906" s="125">
        <f t="shared" si="30"/>
        <v>-160727</v>
      </c>
      <c r="K906" s="21"/>
      <c r="L906" s="7"/>
    </row>
    <row r="907" spans="1:12" s="9" customFormat="1" ht="18.75" x14ac:dyDescent="0.3">
      <c r="A907" s="19"/>
      <c r="B907" s="17"/>
      <c r="C907" s="17"/>
      <c r="D907" s="17">
        <f t="shared" si="31"/>
        <v>6265.8499999999985</v>
      </c>
      <c r="E907" s="18"/>
      <c r="F907" s="7"/>
      <c r="G907" s="22"/>
      <c r="H907" s="127"/>
      <c r="I907" s="127"/>
      <c r="J907" s="125">
        <f t="shared" si="30"/>
        <v>-160727</v>
      </c>
      <c r="K907" s="21"/>
      <c r="L907" s="7"/>
    </row>
    <row r="908" spans="1:12" s="9" customFormat="1" ht="18.75" x14ac:dyDescent="0.3">
      <c r="A908" s="19"/>
      <c r="B908" s="17"/>
      <c r="C908" s="17"/>
      <c r="D908" s="17">
        <f t="shared" si="31"/>
        <v>6265.8499999999985</v>
      </c>
      <c r="E908" s="18"/>
      <c r="F908" s="7"/>
      <c r="G908" s="22"/>
      <c r="H908" s="127"/>
      <c r="I908" s="127"/>
      <c r="J908" s="125">
        <f t="shared" si="30"/>
        <v>-160727</v>
      </c>
      <c r="K908" s="21"/>
      <c r="L908" s="7"/>
    </row>
    <row r="909" spans="1:12" s="9" customFormat="1" ht="18.75" x14ac:dyDescent="0.3">
      <c r="A909" s="19"/>
      <c r="B909" s="17"/>
      <c r="C909" s="17"/>
      <c r="D909" s="17">
        <f t="shared" si="31"/>
        <v>6265.8499999999985</v>
      </c>
      <c r="E909" s="18"/>
      <c r="F909" s="7"/>
      <c r="G909" s="22"/>
      <c r="H909" s="127"/>
      <c r="I909" s="127"/>
      <c r="J909" s="125">
        <f t="shared" si="30"/>
        <v>-160727</v>
      </c>
      <c r="K909" s="21"/>
      <c r="L909" s="7"/>
    </row>
    <row r="910" spans="1:12" s="9" customFormat="1" ht="18.75" x14ac:dyDescent="0.3">
      <c r="A910" s="19"/>
      <c r="B910" s="17"/>
      <c r="C910" s="17"/>
      <c r="D910" s="17">
        <f t="shared" si="31"/>
        <v>6265.8499999999985</v>
      </c>
      <c r="E910" s="18"/>
      <c r="F910" s="7"/>
      <c r="G910" s="22"/>
      <c r="H910" s="127"/>
      <c r="I910" s="127"/>
      <c r="J910" s="125">
        <f t="shared" si="30"/>
        <v>-160727</v>
      </c>
      <c r="K910" s="21"/>
      <c r="L910" s="7"/>
    </row>
    <row r="911" spans="1:12" s="9" customFormat="1" ht="18.75" x14ac:dyDescent="0.3">
      <c r="A911" s="19"/>
      <c r="B911" s="17"/>
      <c r="C911" s="17"/>
      <c r="D911" s="17">
        <f t="shared" si="31"/>
        <v>6265.8499999999985</v>
      </c>
      <c r="E911" s="18"/>
      <c r="F911" s="7"/>
      <c r="G911" s="22"/>
      <c r="H911" s="127"/>
      <c r="I911" s="127"/>
      <c r="J911" s="125">
        <f t="shared" si="30"/>
        <v>-160727</v>
      </c>
      <c r="K911" s="21"/>
      <c r="L911" s="7"/>
    </row>
    <row r="912" spans="1:12" s="9" customFormat="1" ht="18.75" x14ac:dyDescent="0.3">
      <c r="A912" s="19"/>
      <c r="B912" s="17"/>
      <c r="C912" s="17"/>
      <c r="D912" s="17">
        <f t="shared" si="31"/>
        <v>6265.8499999999985</v>
      </c>
      <c r="E912" s="18"/>
      <c r="F912" s="7"/>
      <c r="G912" s="22"/>
      <c r="H912" s="127"/>
      <c r="I912" s="127"/>
      <c r="J912" s="125">
        <f t="shared" si="30"/>
        <v>-160727</v>
      </c>
      <c r="K912" s="21"/>
      <c r="L912" s="7"/>
    </row>
    <row r="913" spans="1:12" s="9" customFormat="1" ht="18.75" x14ac:dyDescent="0.3">
      <c r="A913" s="19"/>
      <c r="B913" s="17"/>
      <c r="C913" s="17"/>
      <c r="D913" s="17">
        <f t="shared" si="31"/>
        <v>6265.8499999999985</v>
      </c>
      <c r="E913" s="18"/>
      <c r="F913" s="7"/>
      <c r="G913" s="22"/>
      <c r="H913" s="127"/>
      <c r="I913" s="127"/>
      <c r="J913" s="125">
        <f t="shared" si="30"/>
        <v>-160727</v>
      </c>
      <c r="K913" s="21"/>
      <c r="L913" s="7"/>
    </row>
    <row r="914" spans="1:12" s="9" customFormat="1" ht="18.75" x14ac:dyDescent="0.3">
      <c r="A914" s="19"/>
      <c r="B914" s="17"/>
      <c r="C914" s="17"/>
      <c r="D914" s="17">
        <f t="shared" si="31"/>
        <v>6265.8499999999985</v>
      </c>
      <c r="E914" s="18"/>
      <c r="F914" s="7"/>
      <c r="G914" s="22"/>
      <c r="H914" s="127"/>
      <c r="I914" s="127"/>
      <c r="J914" s="125">
        <f t="shared" si="30"/>
        <v>-160727</v>
      </c>
      <c r="K914" s="21"/>
      <c r="L914" s="7"/>
    </row>
    <row r="915" spans="1:12" s="9" customFormat="1" ht="18.75" x14ac:dyDescent="0.3">
      <c r="A915" s="19"/>
      <c r="B915" s="17"/>
      <c r="C915" s="17"/>
      <c r="D915" s="17">
        <f t="shared" si="31"/>
        <v>6265.8499999999985</v>
      </c>
      <c r="E915" s="18"/>
      <c r="F915" s="7"/>
      <c r="G915" s="22"/>
      <c r="H915" s="127"/>
      <c r="I915" s="127"/>
      <c r="J915" s="125">
        <f t="shared" si="30"/>
        <v>-160727</v>
      </c>
      <c r="K915" s="21"/>
      <c r="L915" s="7"/>
    </row>
    <row r="916" spans="1:12" s="9" customFormat="1" ht="18.75" x14ac:dyDescent="0.3">
      <c r="A916" s="19"/>
      <c r="B916" s="17"/>
      <c r="C916" s="17"/>
      <c r="D916" s="17">
        <f t="shared" si="31"/>
        <v>6265.8499999999985</v>
      </c>
      <c r="E916" s="18"/>
      <c r="F916" s="7"/>
      <c r="G916" s="22"/>
      <c r="H916" s="127"/>
      <c r="I916" s="127"/>
      <c r="J916" s="125">
        <f t="shared" si="30"/>
        <v>-160727</v>
      </c>
      <c r="K916" s="21"/>
      <c r="L916" s="7"/>
    </row>
    <row r="917" spans="1:12" s="9" customFormat="1" ht="18.75" x14ac:dyDescent="0.3">
      <c r="A917" s="19"/>
      <c r="B917" s="17"/>
      <c r="C917" s="17"/>
      <c r="D917" s="17">
        <f t="shared" si="31"/>
        <v>6265.8499999999985</v>
      </c>
      <c r="E917" s="18"/>
      <c r="F917" s="7"/>
      <c r="G917" s="22"/>
      <c r="H917" s="127"/>
      <c r="I917" s="127"/>
      <c r="J917" s="125">
        <f t="shared" si="30"/>
        <v>-160727</v>
      </c>
      <c r="K917" s="21"/>
      <c r="L917" s="7"/>
    </row>
    <row r="918" spans="1:12" s="9" customFormat="1" ht="18.75" x14ac:dyDescent="0.3">
      <c r="A918" s="19"/>
      <c r="B918" s="17"/>
      <c r="C918" s="17"/>
      <c r="D918" s="17">
        <f t="shared" si="31"/>
        <v>6265.8499999999985</v>
      </c>
      <c r="E918" s="18"/>
      <c r="F918" s="7"/>
      <c r="G918" s="22"/>
      <c r="H918" s="127"/>
      <c r="I918" s="127"/>
      <c r="J918" s="125">
        <f t="shared" si="30"/>
        <v>-160727</v>
      </c>
      <c r="K918" s="21"/>
      <c r="L918" s="7"/>
    </row>
    <row r="919" spans="1:12" s="9" customFormat="1" ht="18.75" x14ac:dyDescent="0.3">
      <c r="A919" s="19"/>
      <c r="B919" s="17"/>
      <c r="C919" s="17"/>
      <c r="D919" s="17">
        <f t="shared" si="31"/>
        <v>6265.8499999999985</v>
      </c>
      <c r="E919" s="18"/>
      <c r="F919" s="7"/>
      <c r="G919" s="22"/>
      <c r="H919" s="127"/>
      <c r="I919" s="127"/>
      <c r="J919" s="125">
        <f t="shared" si="30"/>
        <v>-160727</v>
      </c>
      <c r="K919" s="21"/>
      <c r="L919" s="7"/>
    </row>
    <row r="920" spans="1:12" s="9" customFormat="1" ht="18.75" x14ac:dyDescent="0.3">
      <c r="A920" s="19"/>
      <c r="B920" s="17"/>
      <c r="C920" s="17"/>
      <c r="D920" s="17">
        <f t="shared" si="31"/>
        <v>6265.8499999999985</v>
      </c>
      <c r="E920" s="18"/>
      <c r="F920" s="7"/>
      <c r="G920" s="22"/>
      <c r="H920" s="127"/>
      <c r="I920" s="127"/>
      <c r="J920" s="125">
        <f t="shared" si="30"/>
        <v>-160727</v>
      </c>
      <c r="K920" s="21"/>
      <c r="L920" s="7"/>
    </row>
    <row r="921" spans="1:12" s="9" customFormat="1" ht="18.75" x14ac:dyDescent="0.3">
      <c r="A921" s="19"/>
      <c r="B921" s="17"/>
      <c r="C921" s="17"/>
      <c r="D921" s="17">
        <f t="shared" si="31"/>
        <v>6265.8499999999985</v>
      </c>
      <c r="E921" s="18"/>
      <c r="F921" s="7"/>
      <c r="G921" s="22"/>
      <c r="H921" s="127"/>
      <c r="I921" s="127"/>
      <c r="J921" s="125">
        <f t="shared" si="30"/>
        <v>-160727</v>
      </c>
      <c r="K921" s="21"/>
      <c r="L921" s="7"/>
    </row>
    <row r="922" spans="1:12" s="9" customFormat="1" ht="18.75" x14ac:dyDescent="0.3">
      <c r="A922" s="19"/>
      <c r="B922" s="17"/>
      <c r="C922" s="17"/>
      <c r="D922" s="17">
        <f t="shared" si="31"/>
        <v>6265.8499999999985</v>
      </c>
      <c r="E922" s="18"/>
      <c r="F922" s="7"/>
      <c r="G922" s="22"/>
      <c r="H922" s="127"/>
      <c r="I922" s="127"/>
      <c r="J922" s="125">
        <f t="shared" si="30"/>
        <v>-160727</v>
      </c>
      <c r="K922" s="21"/>
      <c r="L922" s="7"/>
    </row>
    <row r="923" spans="1:12" s="9" customFormat="1" ht="18.75" x14ac:dyDescent="0.3">
      <c r="A923" s="19"/>
      <c r="B923" s="17"/>
      <c r="C923" s="17"/>
      <c r="D923" s="17">
        <f t="shared" si="31"/>
        <v>6265.8499999999985</v>
      </c>
      <c r="E923" s="18"/>
      <c r="F923" s="7"/>
      <c r="G923" s="22"/>
      <c r="H923" s="127"/>
      <c r="I923" s="127"/>
      <c r="J923" s="125">
        <f t="shared" si="30"/>
        <v>-160727</v>
      </c>
      <c r="K923" s="21"/>
      <c r="L923" s="7"/>
    </row>
    <row r="924" spans="1:12" s="9" customFormat="1" ht="18.75" x14ac:dyDescent="0.3">
      <c r="A924" s="19"/>
      <c r="B924" s="17"/>
      <c r="C924" s="17"/>
      <c r="D924" s="17">
        <f t="shared" si="31"/>
        <v>6265.8499999999985</v>
      </c>
      <c r="E924" s="18"/>
      <c r="F924" s="7"/>
      <c r="G924" s="22"/>
      <c r="H924" s="127"/>
      <c r="I924" s="127"/>
      <c r="J924" s="125">
        <f t="shared" si="30"/>
        <v>-160727</v>
      </c>
      <c r="K924" s="21"/>
      <c r="L924" s="7"/>
    </row>
    <row r="925" spans="1:12" s="9" customFormat="1" ht="18.75" x14ac:dyDescent="0.3">
      <c r="A925" s="19"/>
      <c r="B925" s="17"/>
      <c r="C925" s="17"/>
      <c r="D925" s="17">
        <f t="shared" si="31"/>
        <v>6265.8499999999985</v>
      </c>
      <c r="E925" s="18"/>
      <c r="F925" s="7"/>
      <c r="G925" s="22"/>
      <c r="H925" s="127"/>
      <c r="I925" s="127"/>
      <c r="J925" s="125">
        <f t="shared" si="30"/>
        <v>-160727</v>
      </c>
      <c r="K925" s="21"/>
      <c r="L925" s="7"/>
    </row>
    <row r="926" spans="1:12" s="9" customFormat="1" ht="18.75" x14ac:dyDescent="0.3">
      <c r="A926" s="19"/>
      <c r="B926" s="17"/>
      <c r="C926" s="17"/>
      <c r="D926" s="17">
        <f t="shared" si="31"/>
        <v>6265.8499999999985</v>
      </c>
      <c r="E926" s="18"/>
      <c r="F926" s="7"/>
      <c r="G926" s="22"/>
      <c r="H926" s="127"/>
      <c r="I926" s="127"/>
      <c r="J926" s="125">
        <f t="shared" si="30"/>
        <v>-160727</v>
      </c>
      <c r="K926" s="21"/>
      <c r="L926" s="7"/>
    </row>
    <row r="927" spans="1:12" s="9" customFormat="1" ht="18.75" x14ac:dyDescent="0.3">
      <c r="A927" s="19"/>
      <c r="B927" s="17"/>
      <c r="C927" s="17"/>
      <c r="D927" s="17">
        <f t="shared" si="31"/>
        <v>6265.8499999999985</v>
      </c>
      <c r="E927" s="18"/>
      <c r="F927" s="7"/>
      <c r="G927" s="22"/>
      <c r="H927" s="127"/>
      <c r="I927" s="127"/>
      <c r="J927" s="125">
        <f t="shared" ref="J927:J956" si="32">J926+H927-I927</f>
        <v>-160727</v>
      </c>
      <c r="K927" s="21"/>
      <c r="L927" s="7"/>
    </row>
    <row r="928" spans="1:12" s="9" customFormat="1" ht="18.75" x14ac:dyDescent="0.3">
      <c r="A928" s="19"/>
      <c r="B928" s="17"/>
      <c r="C928" s="17"/>
      <c r="D928" s="17">
        <f t="shared" si="31"/>
        <v>6265.8499999999985</v>
      </c>
      <c r="E928" s="18"/>
      <c r="F928" s="7"/>
      <c r="G928" s="22"/>
      <c r="H928" s="127"/>
      <c r="I928" s="127"/>
      <c r="J928" s="125">
        <f t="shared" si="32"/>
        <v>-160727</v>
      </c>
      <c r="K928" s="21"/>
      <c r="L928" s="7"/>
    </row>
    <row r="929" spans="1:12" s="9" customFormat="1" ht="18.75" x14ac:dyDescent="0.3">
      <c r="A929" s="19"/>
      <c r="B929" s="17"/>
      <c r="C929" s="17"/>
      <c r="D929" s="17">
        <f t="shared" si="31"/>
        <v>6265.8499999999985</v>
      </c>
      <c r="E929" s="18"/>
      <c r="F929" s="7"/>
      <c r="G929" s="22"/>
      <c r="H929" s="127"/>
      <c r="I929" s="127"/>
      <c r="J929" s="125">
        <f t="shared" si="32"/>
        <v>-160727</v>
      </c>
      <c r="K929" s="21"/>
      <c r="L929" s="7"/>
    </row>
    <row r="930" spans="1:12" s="9" customFormat="1" ht="18.75" x14ac:dyDescent="0.3">
      <c r="A930" s="19"/>
      <c r="B930" s="17"/>
      <c r="C930" s="17"/>
      <c r="D930" s="17">
        <f t="shared" si="31"/>
        <v>6265.8499999999985</v>
      </c>
      <c r="E930" s="18"/>
      <c r="F930" s="7"/>
      <c r="G930" s="22"/>
      <c r="H930" s="127"/>
      <c r="I930" s="127"/>
      <c r="J930" s="125">
        <f t="shared" si="32"/>
        <v>-160727</v>
      </c>
      <c r="K930" s="21"/>
      <c r="L930" s="7"/>
    </row>
    <row r="931" spans="1:12" s="9" customFormat="1" ht="18.75" x14ac:dyDescent="0.3">
      <c r="A931" s="19"/>
      <c r="B931" s="17"/>
      <c r="C931" s="17"/>
      <c r="D931" s="17">
        <f t="shared" si="31"/>
        <v>6265.8499999999985</v>
      </c>
      <c r="E931" s="18"/>
      <c r="F931" s="7"/>
      <c r="G931" s="22"/>
      <c r="H931" s="127"/>
      <c r="I931" s="127"/>
      <c r="J931" s="125">
        <f t="shared" si="32"/>
        <v>-160727</v>
      </c>
      <c r="K931" s="21"/>
      <c r="L931" s="7"/>
    </row>
    <row r="932" spans="1:12" s="9" customFormat="1" ht="18.75" x14ac:dyDescent="0.3">
      <c r="A932" s="19"/>
      <c r="B932" s="17"/>
      <c r="C932" s="17"/>
      <c r="D932" s="17">
        <f t="shared" si="31"/>
        <v>6265.8499999999985</v>
      </c>
      <c r="E932" s="18"/>
      <c r="F932" s="7"/>
      <c r="G932" s="22"/>
      <c r="H932" s="127"/>
      <c r="I932" s="127"/>
      <c r="J932" s="125">
        <f t="shared" si="32"/>
        <v>-160727</v>
      </c>
      <c r="K932" s="21"/>
      <c r="L932" s="7"/>
    </row>
    <row r="933" spans="1:12" s="9" customFormat="1" ht="18.75" x14ac:dyDescent="0.3">
      <c r="A933" s="19"/>
      <c r="B933" s="17"/>
      <c r="C933" s="17"/>
      <c r="D933" s="17">
        <f t="shared" si="31"/>
        <v>6265.8499999999985</v>
      </c>
      <c r="E933" s="18"/>
      <c r="F933" s="7"/>
      <c r="G933" s="22"/>
      <c r="H933" s="127"/>
      <c r="I933" s="127"/>
      <c r="J933" s="125">
        <f t="shared" si="32"/>
        <v>-160727</v>
      </c>
      <c r="K933" s="21"/>
      <c r="L933" s="7"/>
    </row>
    <row r="934" spans="1:12" s="9" customFormat="1" ht="18.75" x14ac:dyDescent="0.3">
      <c r="A934" s="19"/>
      <c r="B934" s="17"/>
      <c r="C934" s="17"/>
      <c r="D934" s="17">
        <f t="shared" si="31"/>
        <v>6265.8499999999985</v>
      </c>
      <c r="E934" s="18"/>
      <c r="F934" s="7"/>
      <c r="G934" s="22"/>
      <c r="H934" s="127"/>
      <c r="I934" s="127"/>
      <c r="J934" s="125">
        <f t="shared" si="32"/>
        <v>-160727</v>
      </c>
      <c r="K934" s="21"/>
      <c r="L934" s="7"/>
    </row>
    <row r="935" spans="1:12" s="9" customFormat="1" ht="18.75" x14ac:dyDescent="0.3">
      <c r="A935" s="19"/>
      <c r="B935" s="17"/>
      <c r="C935" s="17"/>
      <c r="D935" s="17">
        <f t="shared" si="31"/>
        <v>6265.8499999999985</v>
      </c>
      <c r="E935" s="18"/>
      <c r="F935" s="7"/>
      <c r="G935" s="22"/>
      <c r="H935" s="127"/>
      <c r="I935" s="127"/>
      <c r="J935" s="125">
        <f t="shared" si="32"/>
        <v>-160727</v>
      </c>
      <c r="K935" s="21"/>
      <c r="L935" s="7"/>
    </row>
    <row r="936" spans="1:12" s="9" customFormat="1" ht="18.75" x14ac:dyDescent="0.3">
      <c r="A936" s="19"/>
      <c r="B936" s="17"/>
      <c r="C936" s="17"/>
      <c r="D936" s="17">
        <f t="shared" si="31"/>
        <v>6265.8499999999985</v>
      </c>
      <c r="E936" s="18"/>
      <c r="F936" s="7"/>
      <c r="G936" s="22"/>
      <c r="H936" s="127"/>
      <c r="I936" s="127"/>
      <c r="J936" s="125">
        <f t="shared" si="32"/>
        <v>-160727</v>
      </c>
      <c r="K936" s="21"/>
      <c r="L936" s="7"/>
    </row>
    <row r="937" spans="1:12" s="9" customFormat="1" ht="18.75" x14ac:dyDescent="0.3">
      <c r="A937" s="19"/>
      <c r="B937" s="17"/>
      <c r="C937" s="17"/>
      <c r="D937" s="17">
        <f t="shared" si="31"/>
        <v>6265.8499999999985</v>
      </c>
      <c r="E937" s="18"/>
      <c r="F937" s="7"/>
      <c r="G937" s="22"/>
      <c r="H937" s="127"/>
      <c r="I937" s="127"/>
      <c r="J937" s="125">
        <f t="shared" si="32"/>
        <v>-160727</v>
      </c>
      <c r="K937" s="21"/>
      <c r="L937" s="7"/>
    </row>
    <row r="938" spans="1:12" s="9" customFormat="1" ht="18.75" x14ac:dyDescent="0.3">
      <c r="A938" s="19"/>
      <c r="B938" s="17"/>
      <c r="C938" s="17"/>
      <c r="D938" s="17">
        <f t="shared" si="31"/>
        <v>6265.8499999999985</v>
      </c>
      <c r="E938" s="18"/>
      <c r="F938" s="7"/>
      <c r="G938" s="22"/>
      <c r="H938" s="127"/>
      <c r="I938" s="127"/>
      <c r="J938" s="125">
        <f t="shared" si="32"/>
        <v>-160727</v>
      </c>
      <c r="K938" s="21"/>
      <c r="L938" s="7"/>
    </row>
    <row r="939" spans="1:12" s="9" customFormat="1" ht="18.75" x14ac:dyDescent="0.3">
      <c r="A939" s="19"/>
      <c r="B939" s="17"/>
      <c r="C939" s="17"/>
      <c r="D939" s="17">
        <f t="shared" si="31"/>
        <v>6265.8499999999985</v>
      </c>
      <c r="E939" s="18"/>
      <c r="F939" s="7"/>
      <c r="G939" s="22"/>
      <c r="H939" s="127"/>
      <c r="I939" s="127"/>
      <c r="J939" s="125">
        <f t="shared" si="32"/>
        <v>-160727</v>
      </c>
      <c r="K939" s="21"/>
      <c r="L939" s="7"/>
    </row>
    <row r="940" spans="1:12" s="9" customFormat="1" ht="18.75" x14ac:dyDescent="0.3">
      <c r="A940" s="19"/>
      <c r="B940" s="17"/>
      <c r="C940" s="17"/>
      <c r="D940" s="17">
        <f t="shared" si="31"/>
        <v>6265.8499999999985</v>
      </c>
      <c r="E940" s="18"/>
      <c r="F940" s="7"/>
      <c r="G940" s="22"/>
      <c r="H940" s="127"/>
      <c r="I940" s="127"/>
      <c r="J940" s="125">
        <f t="shared" si="32"/>
        <v>-160727</v>
      </c>
      <c r="K940" s="21"/>
      <c r="L940" s="7"/>
    </row>
    <row r="941" spans="1:12" s="9" customFormat="1" ht="18.75" x14ac:dyDescent="0.3">
      <c r="A941" s="19"/>
      <c r="B941" s="17"/>
      <c r="C941" s="17"/>
      <c r="D941" s="17">
        <f t="shared" si="31"/>
        <v>6265.8499999999985</v>
      </c>
      <c r="E941" s="18"/>
      <c r="F941" s="7"/>
      <c r="G941" s="22"/>
      <c r="H941" s="127"/>
      <c r="I941" s="127"/>
      <c r="J941" s="125">
        <f t="shared" si="32"/>
        <v>-160727</v>
      </c>
      <c r="K941" s="21"/>
      <c r="L941" s="7"/>
    </row>
    <row r="942" spans="1:12" s="9" customFormat="1" ht="18.75" x14ac:dyDescent="0.3">
      <c r="A942" s="19"/>
      <c r="B942" s="17"/>
      <c r="C942" s="17"/>
      <c r="D942" s="17">
        <f t="shared" si="31"/>
        <v>6265.8499999999985</v>
      </c>
      <c r="E942" s="18"/>
      <c r="F942" s="7"/>
      <c r="G942" s="22"/>
      <c r="H942" s="127"/>
      <c r="I942" s="127"/>
      <c r="J942" s="125">
        <f t="shared" si="32"/>
        <v>-160727</v>
      </c>
      <c r="K942" s="21"/>
      <c r="L942" s="7"/>
    </row>
    <row r="943" spans="1:12" s="9" customFormat="1" ht="18.75" x14ac:dyDescent="0.3">
      <c r="A943" s="19"/>
      <c r="B943" s="17"/>
      <c r="C943" s="17"/>
      <c r="D943" s="17">
        <f t="shared" si="31"/>
        <v>6265.8499999999985</v>
      </c>
      <c r="E943" s="18"/>
      <c r="F943" s="7"/>
      <c r="G943" s="22"/>
      <c r="H943" s="127"/>
      <c r="I943" s="127"/>
      <c r="J943" s="125">
        <f t="shared" si="32"/>
        <v>-160727</v>
      </c>
      <c r="K943" s="21"/>
      <c r="L943" s="7"/>
    </row>
    <row r="944" spans="1:12" s="9" customFormat="1" ht="18.75" x14ac:dyDescent="0.3">
      <c r="A944" s="19"/>
      <c r="B944" s="17"/>
      <c r="C944" s="17"/>
      <c r="D944" s="17">
        <f t="shared" si="31"/>
        <v>6265.8499999999985</v>
      </c>
      <c r="E944" s="18"/>
      <c r="F944" s="7"/>
      <c r="G944" s="22"/>
      <c r="H944" s="127"/>
      <c r="I944" s="127"/>
      <c r="J944" s="125">
        <f t="shared" si="32"/>
        <v>-160727</v>
      </c>
      <c r="K944" s="21"/>
      <c r="L944" s="7"/>
    </row>
    <row r="945" spans="1:12" s="9" customFormat="1" ht="18.75" x14ac:dyDescent="0.3">
      <c r="A945" s="19"/>
      <c r="B945" s="17"/>
      <c r="C945" s="17"/>
      <c r="D945" s="17">
        <f t="shared" si="31"/>
        <v>6265.8499999999985</v>
      </c>
      <c r="E945" s="18"/>
      <c r="F945" s="7"/>
      <c r="G945" s="22"/>
      <c r="H945" s="127"/>
      <c r="I945" s="127"/>
      <c r="J945" s="125">
        <f t="shared" si="32"/>
        <v>-160727</v>
      </c>
      <c r="K945" s="21"/>
      <c r="L945" s="7"/>
    </row>
    <row r="946" spans="1:12" s="9" customFormat="1" ht="18.75" x14ac:dyDescent="0.3">
      <c r="A946" s="19"/>
      <c r="B946" s="17"/>
      <c r="C946" s="17"/>
      <c r="D946" s="17">
        <f t="shared" si="31"/>
        <v>6265.8499999999985</v>
      </c>
      <c r="E946" s="18"/>
      <c r="F946" s="7"/>
      <c r="G946" s="22"/>
      <c r="H946" s="127"/>
      <c r="I946" s="127"/>
      <c r="J946" s="125">
        <f t="shared" si="32"/>
        <v>-160727</v>
      </c>
      <c r="K946" s="21"/>
      <c r="L946" s="7"/>
    </row>
    <row r="947" spans="1:12" s="9" customFormat="1" ht="18.75" x14ac:dyDescent="0.3">
      <c r="A947" s="19"/>
      <c r="B947" s="17"/>
      <c r="C947" s="17"/>
      <c r="D947" s="17">
        <f t="shared" si="31"/>
        <v>6265.8499999999985</v>
      </c>
      <c r="E947" s="18"/>
      <c r="F947" s="7"/>
      <c r="G947" s="22"/>
      <c r="H947" s="127"/>
      <c r="I947" s="127"/>
      <c r="J947" s="125">
        <f t="shared" si="32"/>
        <v>-160727</v>
      </c>
      <c r="K947" s="21"/>
      <c r="L947" s="7"/>
    </row>
    <row r="948" spans="1:12" s="9" customFormat="1" ht="18.75" x14ac:dyDescent="0.3">
      <c r="A948" s="19"/>
      <c r="B948" s="17"/>
      <c r="C948" s="17"/>
      <c r="D948" s="17">
        <f t="shared" si="31"/>
        <v>6265.8499999999985</v>
      </c>
      <c r="E948" s="18"/>
      <c r="F948" s="7"/>
      <c r="G948" s="22"/>
      <c r="H948" s="127"/>
      <c r="I948" s="127"/>
      <c r="J948" s="125">
        <f t="shared" si="32"/>
        <v>-160727</v>
      </c>
      <c r="K948" s="21"/>
      <c r="L948" s="7"/>
    </row>
    <row r="949" spans="1:12" s="9" customFormat="1" ht="18.75" x14ac:dyDescent="0.3">
      <c r="A949" s="19"/>
      <c r="B949" s="17"/>
      <c r="C949" s="17"/>
      <c r="D949" s="17">
        <f t="shared" si="31"/>
        <v>6265.8499999999985</v>
      </c>
      <c r="E949" s="18"/>
      <c r="F949" s="7"/>
      <c r="G949" s="22"/>
      <c r="H949" s="127"/>
      <c r="I949" s="127"/>
      <c r="J949" s="125">
        <f t="shared" si="32"/>
        <v>-160727</v>
      </c>
      <c r="K949" s="21"/>
      <c r="L949" s="7"/>
    </row>
    <row r="950" spans="1:12" s="9" customFormat="1" ht="18.75" x14ac:dyDescent="0.3">
      <c r="A950" s="19"/>
      <c r="B950" s="17"/>
      <c r="C950" s="17"/>
      <c r="D950" s="17">
        <f t="shared" si="31"/>
        <v>6265.8499999999985</v>
      </c>
      <c r="E950" s="18"/>
      <c r="F950" s="7"/>
      <c r="G950" s="22"/>
      <c r="H950" s="127"/>
      <c r="I950" s="127"/>
      <c r="J950" s="125">
        <f t="shared" si="32"/>
        <v>-160727</v>
      </c>
      <c r="K950" s="21"/>
      <c r="L950" s="7"/>
    </row>
    <row r="951" spans="1:12" s="9" customFormat="1" ht="18.75" x14ac:dyDescent="0.3">
      <c r="A951" s="19"/>
      <c r="B951" s="17"/>
      <c r="C951" s="17"/>
      <c r="D951" s="17">
        <f t="shared" si="31"/>
        <v>6265.8499999999985</v>
      </c>
      <c r="E951" s="18"/>
      <c r="F951" s="7"/>
      <c r="G951" s="22"/>
      <c r="H951" s="127"/>
      <c r="I951" s="127"/>
      <c r="J951" s="125">
        <f t="shared" si="32"/>
        <v>-160727</v>
      </c>
      <c r="K951" s="21"/>
      <c r="L951" s="7"/>
    </row>
    <row r="952" spans="1:12" s="9" customFormat="1" ht="18.75" x14ac:dyDescent="0.3">
      <c r="A952" s="19"/>
      <c r="B952" s="17"/>
      <c r="C952" s="17"/>
      <c r="D952" s="17">
        <f t="shared" si="31"/>
        <v>6265.8499999999985</v>
      </c>
      <c r="E952" s="18"/>
      <c r="F952" s="7"/>
      <c r="G952" s="22"/>
      <c r="H952" s="127"/>
      <c r="I952" s="127"/>
      <c r="J952" s="125">
        <f t="shared" si="32"/>
        <v>-160727</v>
      </c>
      <c r="K952" s="21"/>
      <c r="L952" s="7"/>
    </row>
    <row r="953" spans="1:12" s="9" customFormat="1" ht="18.75" x14ac:dyDescent="0.3">
      <c r="A953" s="19"/>
      <c r="B953" s="17"/>
      <c r="C953" s="17"/>
      <c r="D953" s="17">
        <f t="shared" si="31"/>
        <v>6265.8499999999985</v>
      </c>
      <c r="E953" s="18"/>
      <c r="F953" s="7"/>
      <c r="G953" s="22"/>
      <c r="H953" s="127"/>
      <c r="I953" s="127"/>
      <c r="J953" s="125">
        <f t="shared" si="32"/>
        <v>-160727</v>
      </c>
      <c r="K953" s="21"/>
      <c r="L953" s="7"/>
    </row>
    <row r="954" spans="1:12" s="9" customFormat="1" ht="18.75" x14ac:dyDescent="0.3">
      <c r="A954" s="19"/>
      <c r="B954" s="17"/>
      <c r="C954" s="17"/>
      <c r="D954" s="17">
        <f t="shared" si="31"/>
        <v>6265.8499999999985</v>
      </c>
      <c r="E954" s="18"/>
      <c r="F954" s="7"/>
      <c r="G954" s="22"/>
      <c r="H954" s="127"/>
      <c r="I954" s="127"/>
      <c r="J954" s="125">
        <f t="shared" si="32"/>
        <v>-160727</v>
      </c>
      <c r="K954" s="21"/>
      <c r="L954" s="7"/>
    </row>
    <row r="955" spans="1:12" s="9" customFormat="1" ht="18.75" x14ac:dyDescent="0.3">
      <c r="A955" s="19"/>
      <c r="B955" s="17"/>
      <c r="C955" s="17"/>
      <c r="D955" s="17">
        <f t="shared" si="31"/>
        <v>6265.8499999999985</v>
      </c>
      <c r="E955" s="18"/>
      <c r="F955" s="7"/>
      <c r="G955" s="22"/>
      <c r="H955" s="127"/>
      <c r="I955" s="127"/>
      <c r="J955" s="125">
        <f t="shared" si="32"/>
        <v>-160727</v>
      </c>
      <c r="K955" s="21"/>
      <c r="L955" s="7"/>
    </row>
    <row r="956" spans="1:12" s="9" customFormat="1" ht="19.5" thickBot="1" x14ac:dyDescent="0.35">
      <c r="A956" s="19"/>
      <c r="B956" s="17"/>
      <c r="C956" s="17"/>
      <c r="D956" s="17">
        <f t="shared" si="31"/>
        <v>6265.8499999999985</v>
      </c>
      <c r="E956" s="18"/>
      <c r="F956" s="7"/>
      <c r="G956" s="22"/>
      <c r="H956" s="127"/>
      <c r="I956" s="127"/>
      <c r="J956" s="125">
        <f t="shared" si="32"/>
        <v>-160727</v>
      </c>
      <c r="K956" s="191" t="s">
        <v>891</v>
      </c>
      <c r="L956" s="7"/>
    </row>
    <row r="957" spans="1:12" s="9" customFormat="1" ht="20.25" thickTop="1" thickBot="1" x14ac:dyDescent="0.35">
      <c r="A957" s="19"/>
      <c r="B957" s="17"/>
      <c r="C957" s="17"/>
      <c r="D957" s="17">
        <f t="shared" si="31"/>
        <v>6265.8499999999985</v>
      </c>
      <c r="E957" s="18"/>
      <c r="F957" s="7"/>
      <c r="G957" s="23" t="s">
        <v>9</v>
      </c>
      <c r="H957" s="128">
        <f>SUM(H6:H956)</f>
        <v>21352</v>
      </c>
      <c r="I957" s="128">
        <f>SUM(I6:I956)</f>
        <v>182079</v>
      </c>
      <c r="J957" s="128">
        <f>H957-I957</f>
        <v>-160727</v>
      </c>
      <c r="K957" s="24"/>
      <c r="L957" s="7"/>
    </row>
    <row r="958" spans="1:12" s="9" customFormat="1" ht="19.5" thickBot="1" x14ac:dyDescent="0.35">
      <c r="A958" s="19"/>
      <c r="B958" s="17"/>
      <c r="C958" s="17"/>
      <c r="D958" s="17">
        <f t="shared" si="31"/>
        <v>6265.8499999999985</v>
      </c>
      <c r="E958" s="18"/>
      <c r="F958" s="7"/>
      <c r="G958" s="25" t="s">
        <v>7</v>
      </c>
      <c r="H958" s="26">
        <f>H957-I957</f>
        <v>-160727</v>
      </c>
      <c r="I958" s="213"/>
      <c r="J958" s="214"/>
      <c r="K958" s="215"/>
      <c r="L958" s="7"/>
    </row>
    <row r="959" spans="1:12" s="9" customFormat="1" ht="18.75" x14ac:dyDescent="0.3">
      <c r="A959" s="19"/>
      <c r="B959" s="17"/>
      <c r="C959" s="17"/>
      <c r="D959" s="17">
        <f t="shared" si="31"/>
        <v>6265.8499999999985</v>
      </c>
      <c r="E959" s="18"/>
      <c r="F959" s="7"/>
      <c r="G959" s="7"/>
      <c r="H959" s="27"/>
      <c r="I959" s="27"/>
      <c r="J959" s="27"/>
      <c r="K959" s="28"/>
      <c r="L959" s="7"/>
    </row>
    <row r="960" spans="1:12" s="9" customFormat="1" ht="18.75" x14ac:dyDescent="0.3">
      <c r="A960" s="19"/>
      <c r="B960" s="17"/>
      <c r="C960" s="17"/>
      <c r="D960" s="17">
        <f t="shared" si="31"/>
        <v>6265.8499999999985</v>
      </c>
      <c r="E960" s="18"/>
      <c r="F960" s="7"/>
      <c r="G960" s="7"/>
      <c r="H960" s="7"/>
      <c r="I960" s="7"/>
      <c r="J960" s="7"/>
      <c r="K960" s="7"/>
      <c r="L960" s="7"/>
    </row>
    <row r="961" spans="1:12" s="9" customFormat="1" ht="18.75" x14ac:dyDescent="0.3">
      <c r="A961" s="19"/>
      <c r="B961" s="17"/>
      <c r="C961" s="17"/>
      <c r="D961" s="17">
        <f t="shared" si="31"/>
        <v>6265.8499999999985</v>
      </c>
      <c r="E961" s="18"/>
      <c r="F961" s="7"/>
      <c r="G961" s="7"/>
      <c r="H961" s="7"/>
      <c r="I961" s="7"/>
      <c r="J961" s="7"/>
      <c r="K961" s="7"/>
      <c r="L961" s="7"/>
    </row>
    <row r="962" spans="1:12" s="9" customFormat="1" ht="18.75" x14ac:dyDescent="0.3">
      <c r="A962" s="19"/>
      <c r="B962" s="17"/>
      <c r="C962" s="17"/>
      <c r="D962" s="17">
        <f t="shared" si="31"/>
        <v>6265.8499999999985</v>
      </c>
      <c r="E962" s="18"/>
      <c r="F962" s="7"/>
      <c r="G962" s="7"/>
      <c r="H962" s="7"/>
      <c r="I962" s="7"/>
      <c r="J962" s="7"/>
      <c r="K962" s="7"/>
      <c r="L962" s="7"/>
    </row>
    <row r="963" spans="1:12" s="9" customFormat="1" ht="18.75" x14ac:dyDescent="0.3">
      <c r="A963" s="19"/>
      <c r="B963" s="17"/>
      <c r="C963" s="17"/>
      <c r="D963" s="17">
        <f t="shared" si="31"/>
        <v>6265.8499999999985</v>
      </c>
      <c r="E963" s="18"/>
      <c r="F963" s="7"/>
      <c r="G963" s="7"/>
      <c r="H963" s="7"/>
      <c r="I963" s="7"/>
      <c r="J963" s="7"/>
      <c r="K963" s="7"/>
      <c r="L963" s="7"/>
    </row>
    <row r="964" spans="1:12" s="9" customFormat="1" ht="18.75" x14ac:dyDescent="0.3">
      <c r="A964" s="19"/>
      <c r="B964" s="17"/>
      <c r="C964" s="17"/>
      <c r="D964" s="17">
        <f t="shared" si="31"/>
        <v>6265.8499999999985</v>
      </c>
      <c r="E964" s="18"/>
      <c r="F964" s="7"/>
      <c r="G964" s="7"/>
      <c r="H964" s="7"/>
      <c r="I964" s="7"/>
      <c r="J964" s="7"/>
      <c r="K964" s="7"/>
      <c r="L964" s="7"/>
    </row>
    <row r="965" spans="1:12" s="9" customFormat="1" ht="18.75" x14ac:dyDescent="0.3">
      <c r="A965" s="19"/>
      <c r="B965" s="17"/>
      <c r="C965" s="17"/>
      <c r="D965" s="17">
        <f t="shared" si="31"/>
        <v>6265.8499999999985</v>
      </c>
      <c r="E965" s="18"/>
      <c r="F965" s="7"/>
      <c r="G965" s="7"/>
      <c r="H965" s="7"/>
      <c r="I965" s="7"/>
      <c r="J965" s="7"/>
      <c r="K965" s="7"/>
      <c r="L965" s="7"/>
    </row>
    <row r="966" spans="1:12" s="9" customFormat="1" ht="18.75" x14ac:dyDescent="0.3">
      <c r="A966" s="19"/>
      <c r="B966" s="17"/>
      <c r="C966" s="17"/>
      <c r="D966" s="17">
        <f t="shared" si="31"/>
        <v>6265.8499999999985</v>
      </c>
      <c r="E966" s="18"/>
      <c r="F966" s="7"/>
      <c r="G966" s="7"/>
      <c r="H966" s="7"/>
      <c r="I966" s="7"/>
      <c r="J966" s="7"/>
      <c r="K966" s="7"/>
      <c r="L966" s="7"/>
    </row>
    <row r="967" spans="1:12" s="9" customFormat="1" ht="18.75" x14ac:dyDescent="0.3">
      <c r="A967" s="19"/>
      <c r="B967" s="17"/>
      <c r="C967" s="17"/>
      <c r="D967" s="17">
        <f t="shared" ref="D967:D1030" si="33">D966+B967-C967</f>
        <v>6265.8499999999985</v>
      </c>
      <c r="E967" s="18"/>
      <c r="F967" s="7"/>
      <c r="G967" s="7"/>
      <c r="H967" s="7"/>
      <c r="I967" s="7"/>
      <c r="J967" s="7"/>
      <c r="K967" s="7"/>
      <c r="L967" s="7"/>
    </row>
    <row r="968" spans="1:12" s="9" customFormat="1" ht="18.75" x14ac:dyDescent="0.3">
      <c r="A968" s="19"/>
      <c r="B968" s="17"/>
      <c r="C968" s="17"/>
      <c r="D968" s="17">
        <f t="shared" si="33"/>
        <v>6265.8499999999985</v>
      </c>
      <c r="E968" s="18"/>
      <c r="F968" s="7"/>
      <c r="G968" s="7"/>
      <c r="H968" s="7"/>
      <c r="I968" s="7"/>
      <c r="J968" s="7"/>
      <c r="K968" s="7"/>
      <c r="L968" s="7"/>
    </row>
    <row r="969" spans="1:12" s="9" customFormat="1" ht="18.75" x14ac:dyDescent="0.3">
      <c r="A969" s="19"/>
      <c r="B969" s="17"/>
      <c r="C969" s="17"/>
      <c r="D969" s="17">
        <f t="shared" si="33"/>
        <v>6265.8499999999985</v>
      </c>
      <c r="E969" s="18"/>
      <c r="F969" s="7"/>
      <c r="G969" s="7"/>
      <c r="H969" s="7"/>
      <c r="I969" s="7"/>
      <c r="J969" s="7"/>
      <c r="K969" s="7"/>
      <c r="L969" s="7"/>
    </row>
    <row r="970" spans="1:12" s="9" customFormat="1" ht="18.75" x14ac:dyDescent="0.3">
      <c r="A970" s="19"/>
      <c r="B970" s="17"/>
      <c r="C970" s="17"/>
      <c r="D970" s="17">
        <f t="shared" si="33"/>
        <v>6265.8499999999985</v>
      </c>
      <c r="E970" s="18"/>
      <c r="F970" s="7"/>
      <c r="G970" s="7"/>
      <c r="H970" s="7"/>
      <c r="I970" s="7"/>
      <c r="J970" s="7"/>
      <c r="K970" s="7"/>
      <c r="L970" s="7"/>
    </row>
    <row r="971" spans="1:12" s="9" customFormat="1" ht="18.75" x14ac:dyDescent="0.3">
      <c r="A971" s="19"/>
      <c r="B971" s="17"/>
      <c r="C971" s="17"/>
      <c r="D971" s="17">
        <f t="shared" si="33"/>
        <v>6265.8499999999985</v>
      </c>
      <c r="E971" s="18"/>
      <c r="F971" s="7"/>
      <c r="G971" s="7"/>
      <c r="H971" s="7"/>
      <c r="I971" s="7"/>
      <c r="J971" s="7"/>
      <c r="K971" s="7"/>
      <c r="L971" s="7"/>
    </row>
    <row r="972" spans="1:12" s="9" customFormat="1" ht="18.75" x14ac:dyDescent="0.3">
      <c r="A972" s="19"/>
      <c r="B972" s="17"/>
      <c r="C972" s="17"/>
      <c r="D972" s="17">
        <f t="shared" si="33"/>
        <v>6265.8499999999985</v>
      </c>
      <c r="E972" s="18"/>
      <c r="F972" s="7"/>
      <c r="G972" s="7"/>
      <c r="H972" s="7"/>
      <c r="I972" s="7"/>
      <c r="J972" s="7"/>
      <c r="K972" s="7"/>
      <c r="L972" s="7"/>
    </row>
    <row r="973" spans="1:12" s="9" customFormat="1" ht="18.75" x14ac:dyDescent="0.3">
      <c r="A973" s="19"/>
      <c r="B973" s="17"/>
      <c r="C973" s="17"/>
      <c r="D973" s="17">
        <f t="shared" si="33"/>
        <v>6265.8499999999985</v>
      </c>
      <c r="E973" s="18"/>
      <c r="F973" s="7"/>
      <c r="G973" s="7"/>
      <c r="H973" s="7"/>
      <c r="I973" s="7"/>
      <c r="J973" s="7"/>
      <c r="K973" s="7"/>
      <c r="L973" s="7"/>
    </row>
    <row r="974" spans="1:12" s="9" customFormat="1" ht="18.75" x14ac:dyDescent="0.3">
      <c r="A974" s="19"/>
      <c r="B974" s="17"/>
      <c r="C974" s="17"/>
      <c r="D974" s="17">
        <f t="shared" si="33"/>
        <v>6265.8499999999985</v>
      </c>
      <c r="E974" s="18"/>
      <c r="F974" s="7"/>
      <c r="G974" s="7"/>
      <c r="H974" s="7"/>
      <c r="I974" s="7"/>
      <c r="J974" s="7"/>
      <c r="K974" s="7"/>
      <c r="L974" s="7"/>
    </row>
    <row r="975" spans="1:12" s="9" customFormat="1" ht="18.75" x14ac:dyDescent="0.3">
      <c r="A975" s="19"/>
      <c r="B975" s="17"/>
      <c r="C975" s="17"/>
      <c r="D975" s="17">
        <f t="shared" si="33"/>
        <v>6265.8499999999985</v>
      </c>
      <c r="E975" s="18"/>
      <c r="F975" s="7"/>
      <c r="G975" s="7"/>
      <c r="H975" s="7"/>
      <c r="I975" s="7"/>
      <c r="J975" s="7"/>
      <c r="K975" s="7"/>
      <c r="L975" s="7"/>
    </row>
    <row r="976" spans="1:12" s="9" customFormat="1" ht="18.75" x14ac:dyDescent="0.3">
      <c r="A976" s="19"/>
      <c r="B976" s="17"/>
      <c r="C976" s="17"/>
      <c r="D976" s="17">
        <f t="shared" si="33"/>
        <v>6265.8499999999985</v>
      </c>
      <c r="E976" s="18"/>
      <c r="F976" s="7"/>
      <c r="G976" s="7"/>
      <c r="H976" s="7"/>
      <c r="I976" s="7"/>
      <c r="J976" s="7"/>
      <c r="K976" s="7"/>
      <c r="L976" s="7"/>
    </row>
    <row r="977" spans="1:12" s="9" customFormat="1" ht="18.75" x14ac:dyDescent="0.3">
      <c r="A977" s="19"/>
      <c r="B977" s="17"/>
      <c r="C977" s="17"/>
      <c r="D977" s="17">
        <f t="shared" si="33"/>
        <v>6265.8499999999985</v>
      </c>
      <c r="E977" s="18"/>
      <c r="F977" s="7"/>
      <c r="G977" s="7"/>
      <c r="H977" s="7"/>
      <c r="I977" s="7"/>
      <c r="J977" s="7"/>
      <c r="K977" s="7"/>
      <c r="L977" s="7"/>
    </row>
    <row r="978" spans="1:12" s="9" customFormat="1" ht="18.75" x14ac:dyDescent="0.3">
      <c r="A978" s="19"/>
      <c r="B978" s="17"/>
      <c r="C978" s="17"/>
      <c r="D978" s="17">
        <f t="shared" si="33"/>
        <v>6265.8499999999985</v>
      </c>
      <c r="E978" s="18"/>
      <c r="F978" s="7"/>
      <c r="G978" s="7"/>
      <c r="H978" s="7"/>
      <c r="I978" s="7"/>
      <c r="J978" s="7"/>
      <c r="K978" s="7"/>
      <c r="L978" s="7"/>
    </row>
    <row r="979" spans="1:12" s="9" customFormat="1" ht="18.75" x14ac:dyDescent="0.3">
      <c r="A979" s="19"/>
      <c r="B979" s="17"/>
      <c r="C979" s="17"/>
      <c r="D979" s="17">
        <f t="shared" si="33"/>
        <v>6265.8499999999985</v>
      </c>
      <c r="E979" s="18"/>
      <c r="F979" s="7"/>
      <c r="G979" s="7"/>
      <c r="H979" s="7"/>
      <c r="I979" s="7"/>
      <c r="J979" s="7"/>
      <c r="K979" s="7"/>
      <c r="L979" s="7"/>
    </row>
    <row r="980" spans="1:12" s="9" customFormat="1" ht="18.75" x14ac:dyDescent="0.3">
      <c r="A980" s="19"/>
      <c r="B980" s="17"/>
      <c r="C980" s="17"/>
      <c r="D980" s="17">
        <f t="shared" si="33"/>
        <v>6265.8499999999985</v>
      </c>
      <c r="E980" s="18"/>
      <c r="F980" s="7"/>
      <c r="G980" s="7"/>
      <c r="H980" s="7"/>
      <c r="I980" s="7"/>
      <c r="J980" s="7"/>
      <c r="K980" s="7"/>
      <c r="L980" s="7"/>
    </row>
    <row r="981" spans="1:12" s="9" customFormat="1" ht="18.75" x14ac:dyDescent="0.3">
      <c r="A981" s="19"/>
      <c r="B981" s="17"/>
      <c r="C981" s="17"/>
      <c r="D981" s="17">
        <f t="shared" si="33"/>
        <v>6265.8499999999985</v>
      </c>
      <c r="E981" s="18"/>
      <c r="F981" s="7"/>
      <c r="G981" s="7"/>
      <c r="H981" s="7"/>
      <c r="I981" s="7"/>
      <c r="J981" s="7"/>
      <c r="K981" s="7"/>
      <c r="L981" s="7"/>
    </row>
    <row r="982" spans="1:12" s="9" customFormat="1" ht="18.75" x14ac:dyDescent="0.3">
      <c r="A982" s="19"/>
      <c r="B982" s="17"/>
      <c r="C982" s="17"/>
      <c r="D982" s="17">
        <f t="shared" si="33"/>
        <v>6265.8499999999985</v>
      </c>
      <c r="E982" s="18"/>
      <c r="F982" s="7"/>
      <c r="G982" s="7"/>
      <c r="H982" s="7"/>
      <c r="I982" s="7"/>
      <c r="J982" s="7"/>
      <c r="K982" s="7"/>
      <c r="L982" s="7"/>
    </row>
    <row r="983" spans="1:12" s="9" customFormat="1" ht="18.75" x14ac:dyDescent="0.3">
      <c r="A983" s="19"/>
      <c r="B983" s="17"/>
      <c r="C983" s="17"/>
      <c r="D983" s="17">
        <f t="shared" si="33"/>
        <v>6265.8499999999985</v>
      </c>
      <c r="E983" s="18"/>
      <c r="F983" s="7"/>
      <c r="G983" s="7"/>
      <c r="H983" s="7"/>
      <c r="I983" s="7"/>
      <c r="J983" s="7"/>
      <c r="K983" s="7"/>
      <c r="L983" s="7"/>
    </row>
    <row r="984" spans="1:12" s="9" customFormat="1" ht="18.75" x14ac:dyDescent="0.3">
      <c r="A984" s="19"/>
      <c r="B984" s="17"/>
      <c r="C984" s="17"/>
      <c r="D984" s="17">
        <f t="shared" si="33"/>
        <v>6265.8499999999985</v>
      </c>
      <c r="E984" s="18"/>
      <c r="F984" s="7"/>
      <c r="G984" s="7"/>
      <c r="H984" s="7"/>
      <c r="I984" s="7"/>
      <c r="J984" s="7"/>
      <c r="K984" s="7"/>
      <c r="L984" s="7"/>
    </row>
    <row r="985" spans="1:12" s="9" customFormat="1" ht="18.75" x14ac:dyDescent="0.3">
      <c r="A985" s="19"/>
      <c r="B985" s="17"/>
      <c r="C985" s="17"/>
      <c r="D985" s="17">
        <f t="shared" si="33"/>
        <v>6265.8499999999985</v>
      </c>
      <c r="E985" s="18"/>
      <c r="F985" s="7"/>
      <c r="G985" s="7"/>
      <c r="H985" s="7"/>
      <c r="I985" s="7"/>
      <c r="J985" s="7"/>
      <c r="K985" s="7"/>
      <c r="L985" s="7"/>
    </row>
    <row r="986" spans="1:12" s="9" customFormat="1" ht="18.75" x14ac:dyDescent="0.3">
      <c r="A986" s="19"/>
      <c r="B986" s="17"/>
      <c r="C986" s="17"/>
      <c r="D986" s="17">
        <f t="shared" si="33"/>
        <v>6265.8499999999985</v>
      </c>
      <c r="E986" s="18"/>
      <c r="F986" s="7"/>
      <c r="G986" s="7"/>
      <c r="H986" s="7"/>
      <c r="I986" s="7"/>
      <c r="J986" s="7"/>
      <c r="K986" s="7"/>
      <c r="L986" s="7"/>
    </row>
    <row r="987" spans="1:12" s="9" customFormat="1" ht="18.75" x14ac:dyDescent="0.3">
      <c r="A987" s="19"/>
      <c r="B987" s="17"/>
      <c r="C987" s="17"/>
      <c r="D987" s="17">
        <f t="shared" si="33"/>
        <v>6265.8499999999985</v>
      </c>
      <c r="E987" s="18"/>
      <c r="F987" s="7"/>
      <c r="G987" s="7"/>
      <c r="H987" s="7"/>
      <c r="I987" s="7"/>
      <c r="J987" s="7"/>
      <c r="K987" s="7"/>
      <c r="L987" s="7"/>
    </row>
    <row r="988" spans="1:12" s="9" customFormat="1" ht="18.75" x14ac:dyDescent="0.3">
      <c r="A988" s="19"/>
      <c r="B988" s="17"/>
      <c r="C988" s="17"/>
      <c r="D988" s="17">
        <f t="shared" si="33"/>
        <v>6265.8499999999985</v>
      </c>
      <c r="E988" s="18"/>
      <c r="F988" s="7"/>
      <c r="G988" s="7"/>
      <c r="H988" s="7"/>
      <c r="I988" s="7"/>
      <c r="J988" s="7"/>
      <c r="K988" s="7"/>
      <c r="L988" s="7"/>
    </row>
    <row r="989" spans="1:12" s="9" customFormat="1" ht="18.75" x14ac:dyDescent="0.3">
      <c r="A989" s="19"/>
      <c r="B989" s="17"/>
      <c r="C989" s="17"/>
      <c r="D989" s="17">
        <f t="shared" si="33"/>
        <v>6265.8499999999985</v>
      </c>
      <c r="E989" s="18"/>
      <c r="F989" s="7"/>
      <c r="G989" s="7"/>
      <c r="H989" s="7"/>
      <c r="I989" s="7"/>
      <c r="J989" s="7"/>
      <c r="K989" s="7"/>
      <c r="L989" s="7"/>
    </row>
    <row r="990" spans="1:12" s="9" customFormat="1" ht="18.75" x14ac:dyDescent="0.3">
      <c r="A990" s="19"/>
      <c r="B990" s="17"/>
      <c r="C990" s="17"/>
      <c r="D990" s="17">
        <f t="shared" si="33"/>
        <v>6265.8499999999985</v>
      </c>
      <c r="E990" s="18"/>
      <c r="F990" s="7"/>
      <c r="G990" s="7"/>
      <c r="H990" s="7"/>
      <c r="I990" s="7"/>
      <c r="J990" s="7"/>
      <c r="K990" s="7"/>
      <c r="L990" s="7"/>
    </row>
    <row r="991" spans="1:12" s="9" customFormat="1" ht="18.75" x14ac:dyDescent="0.3">
      <c r="A991" s="19"/>
      <c r="B991" s="17"/>
      <c r="C991" s="17"/>
      <c r="D991" s="17">
        <f t="shared" si="33"/>
        <v>6265.8499999999985</v>
      </c>
      <c r="E991" s="18"/>
      <c r="F991" s="7"/>
      <c r="G991" s="7"/>
      <c r="H991" s="7"/>
      <c r="I991" s="7"/>
      <c r="J991" s="7"/>
      <c r="K991" s="7"/>
      <c r="L991" s="7"/>
    </row>
    <row r="992" spans="1:12" s="9" customFormat="1" ht="18.75" x14ac:dyDescent="0.3">
      <c r="A992" s="19"/>
      <c r="B992" s="17"/>
      <c r="C992" s="17"/>
      <c r="D992" s="17">
        <f t="shared" si="33"/>
        <v>6265.8499999999985</v>
      </c>
      <c r="E992" s="18"/>
      <c r="F992" s="7"/>
      <c r="G992" s="7"/>
      <c r="H992" s="7"/>
      <c r="I992" s="7"/>
      <c r="J992" s="7"/>
      <c r="K992" s="7"/>
      <c r="L992" s="7"/>
    </row>
    <row r="993" spans="1:12" s="9" customFormat="1" ht="18.75" x14ac:dyDescent="0.3">
      <c r="A993" s="19"/>
      <c r="B993" s="17"/>
      <c r="C993" s="17"/>
      <c r="D993" s="17">
        <f t="shared" si="33"/>
        <v>6265.8499999999985</v>
      </c>
      <c r="E993" s="18"/>
      <c r="F993" s="7"/>
      <c r="G993" s="7"/>
      <c r="H993" s="7"/>
      <c r="I993" s="7"/>
      <c r="J993" s="7"/>
      <c r="K993" s="7"/>
      <c r="L993" s="7"/>
    </row>
    <row r="994" spans="1:12" s="9" customFormat="1" ht="18.75" x14ac:dyDescent="0.3">
      <c r="A994" s="19"/>
      <c r="B994" s="17"/>
      <c r="C994" s="17"/>
      <c r="D994" s="17">
        <f t="shared" si="33"/>
        <v>6265.8499999999985</v>
      </c>
      <c r="E994" s="18"/>
      <c r="F994" s="7"/>
      <c r="G994" s="7"/>
      <c r="H994" s="7"/>
      <c r="I994" s="7"/>
      <c r="J994" s="7"/>
      <c r="K994" s="7"/>
      <c r="L994" s="7"/>
    </row>
    <row r="995" spans="1:12" s="9" customFormat="1" ht="18.75" x14ac:dyDescent="0.3">
      <c r="A995" s="19"/>
      <c r="B995" s="17"/>
      <c r="C995" s="17"/>
      <c r="D995" s="17">
        <f t="shared" si="33"/>
        <v>6265.8499999999985</v>
      </c>
      <c r="E995" s="18"/>
      <c r="F995" s="7"/>
      <c r="G995" s="7"/>
      <c r="H995" s="7"/>
      <c r="I995" s="7"/>
      <c r="J995" s="7"/>
      <c r="K995" s="7"/>
      <c r="L995" s="7"/>
    </row>
    <row r="996" spans="1:12" s="9" customFormat="1" ht="18.75" x14ac:dyDescent="0.3">
      <c r="A996" s="19"/>
      <c r="B996" s="17"/>
      <c r="C996" s="17"/>
      <c r="D996" s="17">
        <f t="shared" si="33"/>
        <v>6265.8499999999985</v>
      </c>
      <c r="E996" s="18"/>
      <c r="F996" s="7"/>
      <c r="G996" s="7"/>
      <c r="H996" s="7"/>
      <c r="I996" s="7"/>
      <c r="J996" s="7"/>
      <c r="K996" s="7"/>
      <c r="L996" s="7"/>
    </row>
    <row r="997" spans="1:12" s="9" customFormat="1" ht="18.75" x14ac:dyDescent="0.3">
      <c r="A997" s="19"/>
      <c r="B997" s="17"/>
      <c r="C997" s="17"/>
      <c r="D997" s="17">
        <f t="shared" si="33"/>
        <v>6265.8499999999985</v>
      </c>
      <c r="E997" s="18"/>
      <c r="F997" s="7"/>
      <c r="G997" s="7"/>
      <c r="H997" s="7"/>
      <c r="I997" s="7"/>
      <c r="J997" s="7"/>
      <c r="K997" s="7"/>
      <c r="L997" s="7"/>
    </row>
    <row r="998" spans="1:12" s="9" customFormat="1" ht="18.75" x14ac:dyDescent="0.3">
      <c r="A998" s="19"/>
      <c r="B998" s="17"/>
      <c r="C998" s="17"/>
      <c r="D998" s="17">
        <f t="shared" si="33"/>
        <v>6265.8499999999985</v>
      </c>
      <c r="E998" s="18"/>
      <c r="F998" s="7"/>
      <c r="G998" s="7"/>
      <c r="H998" s="7"/>
      <c r="I998" s="7"/>
      <c r="J998" s="7"/>
      <c r="K998" s="7"/>
      <c r="L998" s="7"/>
    </row>
    <row r="999" spans="1:12" s="9" customFormat="1" ht="18.75" x14ac:dyDescent="0.3">
      <c r="A999" s="19"/>
      <c r="B999" s="17"/>
      <c r="C999" s="17"/>
      <c r="D999" s="17">
        <f t="shared" si="33"/>
        <v>6265.8499999999985</v>
      </c>
      <c r="E999" s="18"/>
      <c r="F999" s="7"/>
      <c r="G999" s="7"/>
      <c r="H999" s="7"/>
      <c r="I999" s="7"/>
      <c r="J999" s="7"/>
      <c r="K999" s="7"/>
      <c r="L999" s="7"/>
    </row>
    <row r="1000" spans="1:12" s="9" customFormat="1" ht="18.75" x14ac:dyDescent="0.3">
      <c r="A1000" s="19"/>
      <c r="B1000" s="17"/>
      <c r="C1000" s="17"/>
      <c r="D1000" s="17">
        <f t="shared" si="33"/>
        <v>6265.8499999999985</v>
      </c>
      <c r="E1000" s="18"/>
      <c r="F1000" s="7"/>
      <c r="G1000" s="7"/>
      <c r="H1000" s="7"/>
      <c r="I1000" s="7"/>
      <c r="J1000" s="7"/>
      <c r="K1000" s="7"/>
      <c r="L1000" s="7"/>
    </row>
    <row r="1001" spans="1:12" s="9" customFormat="1" ht="18.75" x14ac:dyDescent="0.3">
      <c r="A1001" s="19"/>
      <c r="B1001" s="17"/>
      <c r="C1001" s="17"/>
      <c r="D1001" s="17">
        <f t="shared" si="33"/>
        <v>6265.8499999999985</v>
      </c>
      <c r="E1001" s="18"/>
      <c r="F1001" s="7"/>
      <c r="G1001" s="7"/>
      <c r="H1001" s="7"/>
      <c r="I1001" s="7"/>
      <c r="J1001" s="7"/>
      <c r="K1001" s="7"/>
      <c r="L1001" s="7"/>
    </row>
    <row r="1002" spans="1:12" s="9" customFormat="1" ht="18.75" x14ac:dyDescent="0.3">
      <c r="A1002" s="19"/>
      <c r="B1002" s="17"/>
      <c r="C1002" s="17"/>
      <c r="D1002" s="17">
        <f t="shared" si="33"/>
        <v>6265.8499999999985</v>
      </c>
      <c r="E1002" s="18"/>
      <c r="F1002" s="7"/>
      <c r="G1002" s="7"/>
      <c r="H1002" s="7"/>
      <c r="I1002" s="7"/>
      <c r="J1002" s="7"/>
      <c r="K1002" s="7"/>
      <c r="L1002" s="7"/>
    </row>
    <row r="1003" spans="1:12" s="9" customFormat="1" ht="18.75" x14ac:dyDescent="0.3">
      <c r="A1003" s="19"/>
      <c r="B1003" s="17"/>
      <c r="C1003" s="17"/>
      <c r="D1003" s="17">
        <f t="shared" si="33"/>
        <v>6265.8499999999985</v>
      </c>
      <c r="E1003" s="18"/>
      <c r="F1003" s="7"/>
      <c r="G1003" s="7"/>
      <c r="H1003" s="7"/>
      <c r="I1003" s="7"/>
      <c r="J1003" s="7"/>
      <c r="K1003" s="7"/>
      <c r="L1003" s="7"/>
    </row>
    <row r="1004" spans="1:12" s="9" customFormat="1" ht="18.75" x14ac:dyDescent="0.3">
      <c r="A1004" s="19"/>
      <c r="B1004" s="17"/>
      <c r="C1004" s="17"/>
      <c r="D1004" s="17">
        <f t="shared" si="33"/>
        <v>6265.8499999999985</v>
      </c>
      <c r="E1004" s="18"/>
      <c r="F1004" s="7"/>
      <c r="G1004" s="7"/>
      <c r="H1004" s="7"/>
      <c r="I1004" s="7"/>
      <c r="J1004" s="7"/>
      <c r="K1004" s="7"/>
      <c r="L1004" s="7"/>
    </row>
    <row r="1005" spans="1:12" s="9" customFormat="1" ht="18.75" x14ac:dyDescent="0.3">
      <c r="A1005" s="19"/>
      <c r="B1005" s="17"/>
      <c r="C1005" s="17"/>
      <c r="D1005" s="17">
        <f t="shared" si="33"/>
        <v>6265.8499999999985</v>
      </c>
      <c r="E1005" s="18"/>
      <c r="F1005" s="7"/>
      <c r="G1005" s="7"/>
      <c r="H1005" s="7"/>
      <c r="I1005" s="7"/>
      <c r="J1005" s="7"/>
      <c r="K1005" s="7"/>
      <c r="L1005" s="7"/>
    </row>
    <row r="1006" spans="1:12" s="9" customFormat="1" ht="18.75" x14ac:dyDescent="0.3">
      <c r="A1006" s="19"/>
      <c r="B1006" s="17"/>
      <c r="C1006" s="17"/>
      <c r="D1006" s="17">
        <f t="shared" si="33"/>
        <v>6265.8499999999985</v>
      </c>
      <c r="E1006" s="18"/>
      <c r="F1006" s="7"/>
      <c r="G1006" s="7"/>
      <c r="H1006" s="7"/>
      <c r="I1006" s="7"/>
      <c r="J1006" s="7"/>
      <c r="K1006" s="7"/>
      <c r="L1006" s="7"/>
    </row>
    <row r="1007" spans="1:12" s="9" customFormat="1" ht="18.75" x14ac:dyDescent="0.3">
      <c r="A1007" s="19"/>
      <c r="B1007" s="17"/>
      <c r="C1007" s="17"/>
      <c r="D1007" s="17">
        <f t="shared" si="33"/>
        <v>6265.8499999999985</v>
      </c>
      <c r="E1007" s="18"/>
      <c r="F1007" s="7"/>
      <c r="G1007" s="7"/>
      <c r="H1007" s="7"/>
      <c r="I1007" s="7"/>
      <c r="J1007" s="7"/>
      <c r="K1007" s="7"/>
      <c r="L1007" s="7"/>
    </row>
    <row r="1008" spans="1:12" s="9" customFormat="1" ht="18.75" x14ac:dyDescent="0.3">
      <c r="A1008" s="19"/>
      <c r="B1008" s="17"/>
      <c r="C1008" s="17"/>
      <c r="D1008" s="17">
        <f t="shared" si="33"/>
        <v>6265.8499999999985</v>
      </c>
      <c r="E1008" s="18"/>
      <c r="F1008" s="7"/>
      <c r="G1008" s="7"/>
      <c r="H1008" s="7"/>
      <c r="I1008" s="7"/>
      <c r="J1008" s="7"/>
      <c r="K1008" s="7"/>
      <c r="L1008" s="7"/>
    </row>
    <row r="1009" spans="1:12" s="9" customFormat="1" ht="18.75" x14ac:dyDescent="0.3">
      <c r="A1009" s="19"/>
      <c r="B1009" s="17"/>
      <c r="C1009" s="17"/>
      <c r="D1009" s="17">
        <f t="shared" si="33"/>
        <v>6265.8499999999985</v>
      </c>
      <c r="E1009" s="18"/>
      <c r="F1009" s="7"/>
      <c r="G1009" s="7"/>
      <c r="H1009" s="7"/>
      <c r="I1009" s="7"/>
      <c r="J1009" s="7"/>
      <c r="K1009" s="7"/>
      <c r="L1009" s="7"/>
    </row>
    <row r="1010" spans="1:12" s="9" customFormat="1" ht="18.75" x14ac:dyDescent="0.3">
      <c r="A1010" s="19"/>
      <c r="B1010" s="17"/>
      <c r="C1010" s="17"/>
      <c r="D1010" s="17">
        <f t="shared" si="33"/>
        <v>6265.8499999999985</v>
      </c>
      <c r="E1010" s="18"/>
      <c r="F1010" s="7"/>
      <c r="G1010" s="7"/>
      <c r="H1010" s="7"/>
      <c r="I1010" s="7"/>
      <c r="J1010" s="7"/>
      <c r="K1010" s="7"/>
      <c r="L1010" s="7"/>
    </row>
    <row r="1011" spans="1:12" s="9" customFormat="1" ht="18.75" x14ac:dyDescent="0.3">
      <c r="A1011" s="19"/>
      <c r="B1011" s="17"/>
      <c r="C1011" s="17"/>
      <c r="D1011" s="17">
        <f t="shared" si="33"/>
        <v>6265.8499999999985</v>
      </c>
      <c r="E1011" s="18"/>
      <c r="F1011" s="7"/>
      <c r="G1011" s="7"/>
      <c r="H1011" s="7"/>
      <c r="I1011" s="7"/>
      <c r="J1011" s="7"/>
      <c r="K1011" s="7"/>
      <c r="L1011" s="7"/>
    </row>
    <row r="1012" spans="1:12" s="9" customFormat="1" ht="18.75" x14ac:dyDescent="0.3">
      <c r="A1012" s="19"/>
      <c r="B1012" s="17"/>
      <c r="C1012" s="17"/>
      <c r="D1012" s="17">
        <f t="shared" si="33"/>
        <v>6265.8499999999985</v>
      </c>
      <c r="E1012" s="18"/>
      <c r="F1012" s="7"/>
      <c r="G1012" s="7"/>
      <c r="H1012" s="7"/>
      <c r="I1012" s="7"/>
      <c r="J1012" s="7"/>
      <c r="K1012" s="7"/>
      <c r="L1012" s="7"/>
    </row>
    <row r="1013" spans="1:12" s="9" customFormat="1" ht="18.75" x14ac:dyDescent="0.3">
      <c r="A1013" s="19"/>
      <c r="B1013" s="17"/>
      <c r="C1013" s="17"/>
      <c r="D1013" s="17">
        <f t="shared" si="33"/>
        <v>6265.8499999999985</v>
      </c>
      <c r="E1013" s="18"/>
      <c r="F1013" s="7"/>
      <c r="G1013" s="7"/>
      <c r="H1013" s="7"/>
      <c r="I1013" s="7"/>
      <c r="J1013" s="7"/>
      <c r="K1013" s="7"/>
      <c r="L1013" s="7"/>
    </row>
    <row r="1014" spans="1:12" s="9" customFormat="1" ht="18.75" x14ac:dyDescent="0.3">
      <c r="A1014" s="19"/>
      <c r="B1014" s="17"/>
      <c r="C1014" s="17"/>
      <c r="D1014" s="17">
        <f t="shared" si="33"/>
        <v>6265.8499999999985</v>
      </c>
      <c r="E1014" s="18"/>
      <c r="F1014" s="7"/>
      <c r="G1014" s="7"/>
      <c r="H1014" s="7"/>
      <c r="I1014" s="7"/>
      <c r="J1014" s="7"/>
      <c r="K1014" s="7"/>
      <c r="L1014" s="7"/>
    </row>
    <row r="1015" spans="1:12" s="9" customFormat="1" ht="18.75" x14ac:dyDescent="0.3">
      <c r="A1015" s="19"/>
      <c r="B1015" s="17"/>
      <c r="C1015" s="17"/>
      <c r="D1015" s="17">
        <f t="shared" si="33"/>
        <v>6265.8499999999985</v>
      </c>
      <c r="E1015" s="18"/>
      <c r="F1015" s="7"/>
      <c r="G1015" s="7"/>
      <c r="H1015" s="7"/>
      <c r="I1015" s="7"/>
      <c r="J1015" s="7"/>
      <c r="K1015" s="7"/>
      <c r="L1015" s="7"/>
    </row>
    <row r="1016" spans="1:12" s="9" customFormat="1" ht="18.75" x14ac:dyDescent="0.3">
      <c r="A1016" s="19"/>
      <c r="B1016" s="17"/>
      <c r="C1016" s="17"/>
      <c r="D1016" s="17">
        <f t="shared" si="33"/>
        <v>6265.8499999999985</v>
      </c>
      <c r="E1016" s="18"/>
      <c r="F1016" s="7"/>
      <c r="G1016" s="7"/>
      <c r="H1016" s="7"/>
      <c r="I1016" s="7"/>
      <c r="J1016" s="7"/>
      <c r="K1016" s="7"/>
      <c r="L1016" s="7"/>
    </row>
    <row r="1017" spans="1:12" s="9" customFormat="1" ht="18.75" x14ac:dyDescent="0.3">
      <c r="A1017" s="19"/>
      <c r="B1017" s="17"/>
      <c r="C1017" s="17"/>
      <c r="D1017" s="17">
        <f t="shared" si="33"/>
        <v>6265.8499999999985</v>
      </c>
      <c r="E1017" s="18"/>
      <c r="F1017" s="7"/>
      <c r="G1017" s="7"/>
      <c r="H1017" s="7"/>
      <c r="I1017" s="7"/>
      <c r="J1017" s="7"/>
      <c r="K1017" s="7"/>
      <c r="L1017" s="7"/>
    </row>
    <row r="1018" spans="1:12" s="9" customFormat="1" ht="18.75" x14ac:dyDescent="0.3">
      <c r="A1018" s="19"/>
      <c r="B1018" s="17"/>
      <c r="C1018" s="17"/>
      <c r="D1018" s="17">
        <f t="shared" si="33"/>
        <v>6265.8499999999985</v>
      </c>
      <c r="E1018" s="18"/>
      <c r="F1018" s="7"/>
      <c r="G1018" s="7"/>
      <c r="H1018" s="7"/>
      <c r="I1018" s="7"/>
      <c r="J1018" s="7"/>
      <c r="K1018" s="7"/>
      <c r="L1018" s="7"/>
    </row>
    <row r="1019" spans="1:12" s="9" customFormat="1" ht="18.75" x14ac:dyDescent="0.3">
      <c r="A1019" s="19"/>
      <c r="B1019" s="17"/>
      <c r="C1019" s="17"/>
      <c r="D1019" s="17">
        <f t="shared" si="33"/>
        <v>6265.8499999999985</v>
      </c>
      <c r="E1019" s="18"/>
      <c r="F1019" s="7"/>
      <c r="G1019" s="7"/>
      <c r="H1019" s="7"/>
      <c r="I1019" s="7"/>
      <c r="J1019" s="7"/>
      <c r="K1019" s="7"/>
      <c r="L1019" s="7"/>
    </row>
    <row r="1020" spans="1:12" s="9" customFormat="1" ht="18.75" x14ac:dyDescent="0.3">
      <c r="A1020" s="19"/>
      <c r="B1020" s="17"/>
      <c r="C1020" s="17"/>
      <c r="D1020" s="17">
        <f t="shared" si="33"/>
        <v>6265.8499999999985</v>
      </c>
      <c r="E1020" s="18"/>
      <c r="F1020" s="7"/>
      <c r="G1020" s="7"/>
      <c r="H1020" s="7"/>
      <c r="I1020" s="7"/>
      <c r="J1020" s="7"/>
      <c r="K1020" s="7"/>
      <c r="L1020" s="7"/>
    </row>
    <row r="1021" spans="1:12" s="9" customFormat="1" ht="18.75" x14ac:dyDescent="0.3">
      <c r="A1021" s="19"/>
      <c r="B1021" s="17"/>
      <c r="C1021" s="17"/>
      <c r="D1021" s="17">
        <f t="shared" si="33"/>
        <v>6265.8499999999985</v>
      </c>
      <c r="E1021" s="18"/>
      <c r="F1021" s="7"/>
      <c r="G1021" s="7"/>
      <c r="H1021" s="7"/>
      <c r="I1021" s="7"/>
      <c r="J1021" s="7"/>
      <c r="K1021" s="7"/>
      <c r="L1021" s="7"/>
    </row>
    <row r="1022" spans="1:12" s="9" customFormat="1" ht="18.75" x14ac:dyDescent="0.3">
      <c r="A1022" s="19"/>
      <c r="B1022" s="17"/>
      <c r="C1022" s="17"/>
      <c r="D1022" s="17">
        <f t="shared" si="33"/>
        <v>6265.8499999999985</v>
      </c>
      <c r="E1022" s="18"/>
      <c r="F1022" s="7"/>
      <c r="G1022" s="7"/>
      <c r="H1022" s="7"/>
      <c r="I1022" s="7"/>
      <c r="J1022" s="7"/>
      <c r="K1022" s="7"/>
      <c r="L1022" s="7"/>
    </row>
    <row r="1023" spans="1:12" s="9" customFormat="1" ht="18.75" x14ac:dyDescent="0.3">
      <c r="A1023" s="19"/>
      <c r="B1023" s="17"/>
      <c r="C1023" s="17"/>
      <c r="D1023" s="17">
        <f t="shared" si="33"/>
        <v>6265.8499999999985</v>
      </c>
      <c r="E1023" s="18"/>
      <c r="F1023" s="7"/>
      <c r="G1023" s="7"/>
      <c r="H1023" s="7"/>
      <c r="I1023" s="7"/>
      <c r="J1023" s="7"/>
      <c r="K1023" s="7"/>
      <c r="L1023" s="7"/>
    </row>
    <row r="1024" spans="1:12" s="9" customFormat="1" ht="18.75" x14ac:dyDescent="0.3">
      <c r="A1024" s="19"/>
      <c r="B1024" s="17"/>
      <c r="C1024" s="17"/>
      <c r="D1024" s="17">
        <f t="shared" si="33"/>
        <v>6265.8499999999985</v>
      </c>
      <c r="E1024" s="18"/>
      <c r="F1024" s="7"/>
      <c r="G1024" s="7"/>
      <c r="H1024" s="7"/>
      <c r="I1024" s="7"/>
      <c r="J1024" s="7"/>
      <c r="K1024" s="7"/>
      <c r="L1024" s="7"/>
    </row>
    <row r="1025" spans="1:12" s="9" customFormat="1" ht="18.75" x14ac:dyDescent="0.3">
      <c r="A1025" s="19"/>
      <c r="B1025" s="17"/>
      <c r="C1025" s="17"/>
      <c r="D1025" s="17">
        <f t="shared" si="33"/>
        <v>6265.8499999999985</v>
      </c>
      <c r="E1025" s="18"/>
      <c r="F1025" s="7"/>
      <c r="G1025" s="7"/>
      <c r="H1025" s="7"/>
      <c r="I1025" s="7"/>
      <c r="J1025" s="7"/>
      <c r="K1025" s="7"/>
      <c r="L1025" s="7"/>
    </row>
    <row r="1026" spans="1:12" s="9" customFormat="1" ht="18.75" x14ac:dyDescent="0.3">
      <c r="A1026" s="19"/>
      <c r="B1026" s="17"/>
      <c r="C1026" s="17"/>
      <c r="D1026" s="17">
        <f t="shared" si="33"/>
        <v>6265.8499999999985</v>
      </c>
      <c r="E1026" s="18"/>
      <c r="F1026" s="7"/>
      <c r="G1026" s="7"/>
      <c r="H1026" s="7"/>
      <c r="I1026" s="7"/>
      <c r="J1026" s="7"/>
      <c r="K1026" s="7"/>
      <c r="L1026" s="7"/>
    </row>
    <row r="1027" spans="1:12" s="9" customFormat="1" ht="18.75" x14ac:dyDescent="0.3">
      <c r="A1027" s="19"/>
      <c r="B1027" s="17"/>
      <c r="C1027" s="17"/>
      <c r="D1027" s="17">
        <f t="shared" si="33"/>
        <v>6265.8499999999985</v>
      </c>
      <c r="E1027" s="18"/>
      <c r="F1027" s="7"/>
      <c r="G1027" s="7"/>
      <c r="H1027" s="7"/>
      <c r="I1027" s="7"/>
      <c r="J1027" s="7"/>
      <c r="K1027" s="7"/>
      <c r="L1027" s="7"/>
    </row>
    <row r="1028" spans="1:12" s="9" customFormat="1" ht="18.75" x14ac:dyDescent="0.3">
      <c r="A1028" s="19"/>
      <c r="B1028" s="17"/>
      <c r="C1028" s="17"/>
      <c r="D1028" s="17">
        <f t="shared" si="33"/>
        <v>6265.8499999999985</v>
      </c>
      <c r="E1028" s="18"/>
      <c r="F1028" s="7"/>
      <c r="G1028" s="7"/>
      <c r="H1028" s="7"/>
      <c r="I1028" s="7"/>
      <c r="J1028" s="7"/>
      <c r="K1028" s="7"/>
      <c r="L1028" s="7"/>
    </row>
    <row r="1029" spans="1:12" s="9" customFormat="1" ht="18.75" x14ac:dyDescent="0.3">
      <c r="A1029" s="19"/>
      <c r="B1029" s="17"/>
      <c r="C1029" s="17"/>
      <c r="D1029" s="17">
        <f t="shared" si="33"/>
        <v>6265.8499999999985</v>
      </c>
      <c r="E1029" s="18"/>
      <c r="F1029" s="7"/>
      <c r="G1029" s="7"/>
      <c r="H1029" s="7"/>
      <c r="I1029" s="7"/>
      <c r="J1029" s="7"/>
      <c r="K1029" s="7"/>
      <c r="L1029" s="7"/>
    </row>
    <row r="1030" spans="1:12" s="9" customFormat="1" ht="18.75" x14ac:dyDescent="0.3">
      <c r="A1030" s="19"/>
      <c r="B1030" s="17"/>
      <c r="C1030" s="17"/>
      <c r="D1030" s="17">
        <f t="shared" si="33"/>
        <v>6265.8499999999985</v>
      </c>
      <c r="E1030" s="18"/>
      <c r="F1030" s="7"/>
      <c r="G1030" s="7"/>
      <c r="H1030" s="7"/>
      <c r="I1030" s="7"/>
      <c r="J1030" s="7"/>
      <c r="K1030" s="7"/>
      <c r="L1030" s="7"/>
    </row>
    <row r="1031" spans="1:12" s="9" customFormat="1" ht="18.75" x14ac:dyDescent="0.3">
      <c r="A1031" s="19"/>
      <c r="B1031" s="17"/>
      <c r="C1031" s="17"/>
      <c r="D1031" s="17">
        <f t="shared" ref="D1031:D1094" si="34">D1030+B1031-C1031</f>
        <v>6265.8499999999985</v>
      </c>
      <c r="E1031" s="18"/>
      <c r="F1031" s="7"/>
      <c r="G1031" s="7"/>
      <c r="H1031" s="7"/>
      <c r="I1031" s="7"/>
      <c r="J1031" s="7"/>
      <c r="K1031" s="7"/>
      <c r="L1031" s="7"/>
    </row>
    <row r="1032" spans="1:12" s="9" customFormat="1" ht="18.75" x14ac:dyDescent="0.3">
      <c r="A1032" s="19"/>
      <c r="B1032" s="17"/>
      <c r="C1032" s="17"/>
      <c r="D1032" s="17">
        <f t="shared" si="34"/>
        <v>6265.8499999999985</v>
      </c>
      <c r="E1032" s="18"/>
      <c r="F1032" s="7"/>
      <c r="G1032" s="7"/>
      <c r="H1032" s="7"/>
      <c r="I1032" s="7"/>
      <c r="J1032" s="7"/>
      <c r="K1032" s="7"/>
      <c r="L1032" s="7"/>
    </row>
    <row r="1033" spans="1:12" s="9" customFormat="1" ht="18.75" x14ac:dyDescent="0.3">
      <c r="A1033" s="19"/>
      <c r="B1033" s="17"/>
      <c r="C1033" s="17"/>
      <c r="D1033" s="17">
        <f t="shared" si="34"/>
        <v>6265.8499999999985</v>
      </c>
      <c r="E1033" s="18"/>
      <c r="F1033" s="7"/>
      <c r="G1033" s="7"/>
      <c r="H1033" s="7"/>
      <c r="I1033" s="7"/>
      <c r="J1033" s="7"/>
      <c r="K1033" s="7"/>
      <c r="L1033" s="7"/>
    </row>
    <row r="1034" spans="1:12" s="9" customFormat="1" ht="18.75" x14ac:dyDescent="0.3">
      <c r="A1034" s="19"/>
      <c r="B1034" s="17"/>
      <c r="C1034" s="17"/>
      <c r="D1034" s="17">
        <f t="shared" si="34"/>
        <v>6265.8499999999985</v>
      </c>
      <c r="E1034" s="18"/>
      <c r="F1034" s="7"/>
      <c r="G1034" s="7"/>
      <c r="H1034" s="7"/>
      <c r="I1034" s="7"/>
      <c r="J1034" s="7"/>
      <c r="K1034" s="7"/>
      <c r="L1034" s="7"/>
    </row>
    <row r="1035" spans="1:12" s="9" customFormat="1" ht="18.75" x14ac:dyDescent="0.3">
      <c r="A1035" s="19"/>
      <c r="B1035" s="17"/>
      <c r="C1035" s="17"/>
      <c r="D1035" s="17">
        <f t="shared" si="34"/>
        <v>6265.8499999999985</v>
      </c>
      <c r="E1035" s="18"/>
      <c r="F1035" s="7"/>
      <c r="G1035" s="7"/>
      <c r="H1035" s="7"/>
      <c r="I1035" s="7"/>
      <c r="J1035" s="7"/>
      <c r="K1035" s="7"/>
      <c r="L1035" s="7"/>
    </row>
    <row r="1036" spans="1:12" s="9" customFormat="1" ht="18.75" x14ac:dyDescent="0.3">
      <c r="A1036" s="19"/>
      <c r="B1036" s="17"/>
      <c r="C1036" s="17"/>
      <c r="D1036" s="17">
        <f t="shared" si="34"/>
        <v>6265.8499999999985</v>
      </c>
      <c r="E1036" s="18"/>
      <c r="F1036" s="7"/>
      <c r="G1036" s="7"/>
      <c r="H1036" s="7"/>
      <c r="I1036" s="7"/>
      <c r="J1036" s="7"/>
      <c r="K1036" s="7"/>
      <c r="L1036" s="7"/>
    </row>
    <row r="1037" spans="1:12" s="9" customFormat="1" ht="18.75" x14ac:dyDescent="0.3">
      <c r="A1037" s="19"/>
      <c r="B1037" s="17"/>
      <c r="C1037" s="17"/>
      <c r="D1037" s="17">
        <f t="shared" si="34"/>
        <v>6265.8499999999985</v>
      </c>
      <c r="E1037" s="18"/>
      <c r="F1037" s="7"/>
      <c r="G1037" s="7"/>
      <c r="H1037" s="7"/>
      <c r="I1037" s="7"/>
      <c r="J1037" s="7"/>
      <c r="K1037" s="7"/>
      <c r="L1037" s="7"/>
    </row>
    <row r="1038" spans="1:12" s="9" customFormat="1" ht="18.75" x14ac:dyDescent="0.3">
      <c r="A1038" s="19"/>
      <c r="B1038" s="17"/>
      <c r="C1038" s="17"/>
      <c r="D1038" s="17">
        <f t="shared" si="34"/>
        <v>6265.8499999999985</v>
      </c>
      <c r="E1038" s="18"/>
      <c r="F1038" s="7"/>
      <c r="G1038" s="7"/>
      <c r="H1038" s="7"/>
      <c r="I1038" s="7"/>
      <c r="J1038" s="7"/>
      <c r="K1038" s="7"/>
      <c r="L1038" s="7"/>
    </row>
    <row r="1039" spans="1:12" s="9" customFormat="1" ht="18.75" x14ac:dyDescent="0.3">
      <c r="A1039" s="19"/>
      <c r="B1039" s="17"/>
      <c r="C1039" s="17"/>
      <c r="D1039" s="17">
        <f t="shared" si="34"/>
        <v>6265.8499999999985</v>
      </c>
      <c r="E1039" s="18"/>
      <c r="F1039" s="7"/>
      <c r="G1039" s="7"/>
      <c r="H1039" s="7"/>
      <c r="I1039" s="7"/>
      <c r="J1039" s="7"/>
      <c r="K1039" s="7"/>
      <c r="L1039" s="7"/>
    </row>
    <row r="1040" spans="1:12" s="9" customFormat="1" ht="18.75" x14ac:dyDescent="0.3">
      <c r="A1040" s="19"/>
      <c r="B1040" s="17"/>
      <c r="C1040" s="17"/>
      <c r="D1040" s="17">
        <f t="shared" si="34"/>
        <v>6265.8499999999985</v>
      </c>
      <c r="E1040" s="18"/>
      <c r="F1040" s="7"/>
      <c r="G1040" s="7"/>
      <c r="H1040" s="7"/>
      <c r="I1040" s="7"/>
      <c r="J1040" s="7"/>
      <c r="K1040" s="7"/>
      <c r="L1040" s="7"/>
    </row>
    <row r="1041" spans="1:12" s="9" customFormat="1" ht="18.75" x14ac:dyDescent="0.3">
      <c r="A1041" s="19"/>
      <c r="B1041" s="17"/>
      <c r="C1041" s="17"/>
      <c r="D1041" s="17">
        <f t="shared" si="34"/>
        <v>6265.8499999999985</v>
      </c>
      <c r="E1041" s="18"/>
      <c r="F1041" s="7"/>
      <c r="G1041" s="7"/>
      <c r="H1041" s="7"/>
      <c r="I1041" s="7"/>
      <c r="J1041" s="7"/>
      <c r="K1041" s="7"/>
      <c r="L1041" s="7"/>
    </row>
    <row r="1042" spans="1:12" s="9" customFormat="1" ht="18.75" x14ac:dyDescent="0.3">
      <c r="A1042" s="19"/>
      <c r="B1042" s="17"/>
      <c r="C1042" s="17"/>
      <c r="D1042" s="17">
        <f t="shared" si="34"/>
        <v>6265.8499999999985</v>
      </c>
      <c r="E1042" s="18"/>
      <c r="F1042" s="7"/>
      <c r="G1042" s="7"/>
      <c r="H1042" s="7"/>
      <c r="I1042" s="7"/>
      <c r="J1042" s="7"/>
      <c r="K1042" s="7"/>
      <c r="L1042" s="7"/>
    </row>
    <row r="1043" spans="1:12" s="9" customFormat="1" ht="18.75" x14ac:dyDescent="0.3">
      <c r="A1043" s="19"/>
      <c r="B1043" s="17"/>
      <c r="C1043" s="17"/>
      <c r="D1043" s="17">
        <f t="shared" si="34"/>
        <v>6265.8499999999985</v>
      </c>
      <c r="E1043" s="18"/>
      <c r="F1043" s="7"/>
      <c r="G1043" s="7"/>
      <c r="H1043" s="7"/>
      <c r="I1043" s="7"/>
      <c r="J1043" s="7"/>
      <c r="K1043" s="7"/>
      <c r="L1043" s="7"/>
    </row>
    <row r="1044" spans="1:12" s="9" customFormat="1" ht="18.75" x14ac:dyDescent="0.3">
      <c r="A1044" s="19"/>
      <c r="B1044" s="17"/>
      <c r="C1044" s="17"/>
      <c r="D1044" s="17">
        <f t="shared" si="34"/>
        <v>6265.8499999999985</v>
      </c>
      <c r="E1044" s="18"/>
      <c r="F1044" s="7"/>
      <c r="G1044" s="7"/>
      <c r="H1044" s="7"/>
      <c r="I1044" s="7"/>
      <c r="J1044" s="7"/>
      <c r="K1044" s="7"/>
      <c r="L1044" s="7"/>
    </row>
    <row r="1045" spans="1:12" s="9" customFormat="1" ht="18.75" x14ac:dyDescent="0.3">
      <c r="A1045" s="19"/>
      <c r="B1045" s="17"/>
      <c r="C1045" s="17"/>
      <c r="D1045" s="17">
        <f t="shared" si="34"/>
        <v>6265.8499999999985</v>
      </c>
      <c r="E1045" s="18"/>
      <c r="F1045" s="7"/>
      <c r="G1045" s="7"/>
      <c r="H1045" s="7"/>
      <c r="I1045" s="7"/>
      <c r="J1045" s="7"/>
      <c r="K1045" s="7"/>
      <c r="L1045" s="7"/>
    </row>
    <row r="1046" spans="1:12" s="9" customFormat="1" ht="18.75" x14ac:dyDescent="0.3">
      <c r="A1046" s="19"/>
      <c r="B1046" s="17"/>
      <c r="C1046" s="17"/>
      <c r="D1046" s="17">
        <f t="shared" si="34"/>
        <v>6265.8499999999985</v>
      </c>
      <c r="E1046" s="18"/>
      <c r="F1046" s="7"/>
      <c r="G1046" s="7"/>
      <c r="H1046" s="7"/>
      <c r="I1046" s="7"/>
      <c r="J1046" s="7"/>
      <c r="K1046" s="7"/>
      <c r="L1046" s="7"/>
    </row>
    <row r="1047" spans="1:12" s="9" customFormat="1" ht="18.75" x14ac:dyDescent="0.3">
      <c r="A1047" s="19"/>
      <c r="B1047" s="17"/>
      <c r="C1047" s="17"/>
      <c r="D1047" s="17">
        <f t="shared" si="34"/>
        <v>6265.8499999999985</v>
      </c>
      <c r="E1047" s="18"/>
      <c r="F1047" s="7"/>
      <c r="G1047" s="7"/>
      <c r="H1047" s="7"/>
      <c r="I1047" s="7"/>
      <c r="J1047" s="7"/>
      <c r="K1047" s="7"/>
      <c r="L1047" s="7"/>
    </row>
    <row r="1048" spans="1:12" s="9" customFormat="1" ht="18.75" x14ac:dyDescent="0.3">
      <c r="A1048" s="19"/>
      <c r="B1048" s="17"/>
      <c r="C1048" s="17"/>
      <c r="D1048" s="17">
        <f t="shared" si="34"/>
        <v>6265.8499999999985</v>
      </c>
      <c r="E1048" s="18"/>
      <c r="F1048" s="7"/>
      <c r="G1048" s="7"/>
      <c r="H1048" s="7"/>
      <c r="I1048" s="7"/>
      <c r="J1048" s="7"/>
      <c r="K1048" s="7"/>
      <c r="L1048" s="7"/>
    </row>
    <row r="1049" spans="1:12" s="9" customFormat="1" ht="18.75" x14ac:dyDescent="0.3">
      <c r="A1049" s="19"/>
      <c r="B1049" s="17"/>
      <c r="C1049" s="17"/>
      <c r="D1049" s="17">
        <f t="shared" si="34"/>
        <v>6265.8499999999985</v>
      </c>
      <c r="E1049" s="18"/>
      <c r="F1049" s="7"/>
      <c r="G1049" s="7"/>
      <c r="H1049" s="7"/>
      <c r="I1049" s="7"/>
      <c r="J1049" s="7"/>
      <c r="K1049" s="7"/>
      <c r="L1049" s="7"/>
    </row>
    <row r="1050" spans="1:12" s="9" customFormat="1" ht="18.75" x14ac:dyDescent="0.3">
      <c r="A1050" s="19"/>
      <c r="B1050" s="17"/>
      <c r="C1050" s="17"/>
      <c r="D1050" s="17">
        <f t="shared" si="34"/>
        <v>6265.8499999999985</v>
      </c>
      <c r="E1050" s="18"/>
      <c r="F1050" s="7"/>
      <c r="G1050" s="7"/>
      <c r="H1050" s="7"/>
      <c r="I1050" s="7"/>
      <c r="J1050" s="7"/>
      <c r="K1050" s="7"/>
      <c r="L1050" s="7"/>
    </row>
    <row r="1051" spans="1:12" s="9" customFormat="1" ht="18.75" x14ac:dyDescent="0.3">
      <c r="A1051" s="19"/>
      <c r="B1051" s="17"/>
      <c r="C1051" s="17"/>
      <c r="D1051" s="17">
        <f t="shared" si="34"/>
        <v>6265.8499999999985</v>
      </c>
      <c r="E1051" s="18"/>
      <c r="F1051" s="7"/>
      <c r="G1051" s="7"/>
      <c r="H1051" s="7"/>
      <c r="I1051" s="7"/>
      <c r="J1051" s="7"/>
      <c r="K1051" s="7"/>
      <c r="L1051" s="7"/>
    </row>
    <row r="1052" spans="1:12" s="9" customFormat="1" ht="18.75" x14ac:dyDescent="0.3">
      <c r="A1052" s="19"/>
      <c r="B1052" s="17"/>
      <c r="C1052" s="17"/>
      <c r="D1052" s="17">
        <f t="shared" si="34"/>
        <v>6265.8499999999985</v>
      </c>
      <c r="E1052" s="18"/>
      <c r="F1052" s="7"/>
      <c r="G1052" s="7"/>
      <c r="H1052" s="7"/>
      <c r="I1052" s="7"/>
      <c r="J1052" s="7"/>
      <c r="K1052" s="7"/>
      <c r="L1052" s="7"/>
    </row>
    <row r="1053" spans="1:12" s="9" customFormat="1" ht="18.75" x14ac:dyDescent="0.3">
      <c r="A1053" s="19"/>
      <c r="B1053" s="17"/>
      <c r="C1053" s="17"/>
      <c r="D1053" s="17">
        <f t="shared" si="34"/>
        <v>6265.8499999999985</v>
      </c>
      <c r="E1053" s="18"/>
      <c r="F1053" s="7"/>
      <c r="G1053" s="7"/>
      <c r="H1053" s="7"/>
      <c r="I1053" s="7"/>
      <c r="J1053" s="7"/>
      <c r="K1053" s="7"/>
      <c r="L1053" s="7"/>
    </row>
    <row r="1054" spans="1:12" s="9" customFormat="1" ht="18.75" x14ac:dyDescent="0.3">
      <c r="A1054" s="19"/>
      <c r="B1054" s="17"/>
      <c r="C1054" s="17"/>
      <c r="D1054" s="17">
        <f t="shared" si="34"/>
        <v>6265.8499999999985</v>
      </c>
      <c r="E1054" s="18"/>
      <c r="F1054" s="7"/>
      <c r="G1054" s="7"/>
      <c r="H1054" s="7"/>
      <c r="I1054" s="7"/>
      <c r="J1054" s="7"/>
      <c r="K1054" s="7"/>
      <c r="L1054" s="7"/>
    </row>
    <row r="1055" spans="1:12" s="9" customFormat="1" ht="18.75" x14ac:dyDescent="0.3">
      <c r="A1055" s="19"/>
      <c r="B1055" s="17"/>
      <c r="C1055" s="17"/>
      <c r="D1055" s="17">
        <f t="shared" si="34"/>
        <v>6265.8499999999985</v>
      </c>
      <c r="E1055" s="18"/>
      <c r="F1055" s="7"/>
      <c r="G1055" s="7"/>
      <c r="H1055" s="7"/>
      <c r="I1055" s="7"/>
      <c r="J1055" s="7"/>
      <c r="K1055" s="7"/>
      <c r="L1055" s="7"/>
    </row>
    <row r="1056" spans="1:12" s="9" customFormat="1" ht="18.75" x14ac:dyDescent="0.3">
      <c r="A1056" s="19"/>
      <c r="B1056" s="17"/>
      <c r="C1056" s="17"/>
      <c r="D1056" s="17">
        <f t="shared" si="34"/>
        <v>6265.8499999999985</v>
      </c>
      <c r="E1056" s="18"/>
      <c r="F1056" s="7"/>
      <c r="G1056" s="7"/>
      <c r="H1056" s="7"/>
      <c r="I1056" s="7"/>
      <c r="J1056" s="7"/>
      <c r="K1056" s="7"/>
      <c r="L1056" s="7"/>
    </row>
    <row r="1057" spans="1:12" s="9" customFormat="1" ht="18.75" x14ac:dyDescent="0.3">
      <c r="A1057" s="19"/>
      <c r="B1057" s="17"/>
      <c r="C1057" s="17"/>
      <c r="D1057" s="17">
        <f t="shared" si="34"/>
        <v>6265.8499999999985</v>
      </c>
      <c r="E1057" s="18"/>
      <c r="F1057" s="7"/>
      <c r="G1057" s="7"/>
      <c r="H1057" s="7"/>
      <c r="I1057" s="7"/>
      <c r="J1057" s="7"/>
      <c r="K1057" s="7"/>
      <c r="L1057" s="7"/>
    </row>
    <row r="1058" spans="1:12" s="9" customFormat="1" ht="18.75" x14ac:dyDescent="0.3">
      <c r="A1058" s="19"/>
      <c r="B1058" s="17"/>
      <c r="C1058" s="17"/>
      <c r="D1058" s="17">
        <f t="shared" si="34"/>
        <v>6265.8499999999985</v>
      </c>
      <c r="E1058" s="18"/>
      <c r="F1058" s="7"/>
      <c r="G1058" s="7"/>
      <c r="H1058" s="7"/>
      <c r="I1058" s="7"/>
      <c r="J1058" s="7"/>
      <c r="K1058" s="7"/>
      <c r="L1058" s="7"/>
    </row>
    <row r="1059" spans="1:12" s="9" customFormat="1" ht="18.75" x14ac:dyDescent="0.3">
      <c r="A1059" s="19"/>
      <c r="B1059" s="17"/>
      <c r="C1059" s="17"/>
      <c r="D1059" s="17">
        <f t="shared" si="34"/>
        <v>6265.8499999999985</v>
      </c>
      <c r="E1059" s="18"/>
      <c r="F1059" s="7"/>
      <c r="G1059" s="7"/>
      <c r="H1059" s="7"/>
      <c r="I1059" s="7"/>
      <c r="J1059" s="7"/>
      <c r="K1059" s="7"/>
      <c r="L1059" s="7"/>
    </row>
    <row r="1060" spans="1:12" s="9" customFormat="1" ht="18.75" x14ac:dyDescent="0.3">
      <c r="A1060" s="19"/>
      <c r="B1060" s="17"/>
      <c r="C1060" s="17"/>
      <c r="D1060" s="17">
        <f t="shared" si="34"/>
        <v>6265.8499999999985</v>
      </c>
      <c r="E1060" s="18"/>
      <c r="F1060" s="7"/>
      <c r="G1060" s="7"/>
      <c r="H1060" s="7"/>
      <c r="I1060" s="7"/>
      <c r="J1060" s="7"/>
      <c r="K1060" s="7"/>
      <c r="L1060" s="7"/>
    </row>
    <row r="1061" spans="1:12" s="9" customFormat="1" ht="18.75" x14ac:dyDescent="0.3">
      <c r="A1061" s="19"/>
      <c r="B1061" s="17"/>
      <c r="C1061" s="17"/>
      <c r="D1061" s="17">
        <f t="shared" si="34"/>
        <v>6265.8499999999985</v>
      </c>
      <c r="E1061" s="18"/>
      <c r="F1061" s="7"/>
      <c r="G1061" s="7"/>
      <c r="H1061" s="7"/>
      <c r="I1061" s="7"/>
      <c r="J1061" s="7"/>
      <c r="K1061" s="7"/>
      <c r="L1061" s="7"/>
    </row>
    <row r="1062" spans="1:12" s="9" customFormat="1" ht="18.75" x14ac:dyDescent="0.3">
      <c r="A1062" s="19"/>
      <c r="B1062" s="17"/>
      <c r="C1062" s="17"/>
      <c r="D1062" s="17">
        <f t="shared" si="34"/>
        <v>6265.8499999999985</v>
      </c>
      <c r="E1062" s="18"/>
      <c r="F1062" s="7"/>
      <c r="G1062" s="7"/>
      <c r="H1062" s="7"/>
      <c r="I1062" s="7"/>
      <c r="J1062" s="7"/>
      <c r="K1062" s="7"/>
      <c r="L1062" s="7"/>
    </row>
    <row r="1063" spans="1:12" s="9" customFormat="1" ht="18.75" x14ac:dyDescent="0.3">
      <c r="A1063" s="19"/>
      <c r="B1063" s="17"/>
      <c r="C1063" s="17"/>
      <c r="D1063" s="17">
        <f t="shared" si="34"/>
        <v>6265.8499999999985</v>
      </c>
      <c r="E1063" s="18"/>
      <c r="F1063" s="7"/>
      <c r="G1063" s="7"/>
      <c r="H1063" s="7"/>
      <c r="I1063" s="7"/>
      <c r="J1063" s="7"/>
      <c r="K1063" s="7"/>
      <c r="L1063" s="7"/>
    </row>
    <row r="1064" spans="1:12" s="9" customFormat="1" ht="18.75" x14ac:dyDescent="0.3">
      <c r="A1064" s="19"/>
      <c r="B1064" s="17"/>
      <c r="C1064" s="17"/>
      <c r="D1064" s="17">
        <f t="shared" si="34"/>
        <v>6265.8499999999985</v>
      </c>
      <c r="E1064" s="18"/>
      <c r="F1064" s="7"/>
      <c r="G1064" s="7"/>
      <c r="H1064" s="7"/>
      <c r="I1064" s="7"/>
      <c r="J1064" s="7"/>
      <c r="K1064" s="7"/>
      <c r="L1064" s="7"/>
    </row>
    <row r="1065" spans="1:12" s="9" customFormat="1" ht="18.75" x14ac:dyDescent="0.3">
      <c r="A1065" s="19"/>
      <c r="B1065" s="17"/>
      <c r="C1065" s="17"/>
      <c r="D1065" s="17">
        <f t="shared" si="34"/>
        <v>6265.8499999999985</v>
      </c>
      <c r="E1065" s="18"/>
      <c r="F1065" s="7"/>
      <c r="G1065" s="7"/>
      <c r="H1065" s="7"/>
      <c r="I1065" s="7"/>
      <c r="J1065" s="7"/>
      <c r="K1065" s="7"/>
      <c r="L1065" s="7"/>
    </row>
    <row r="1066" spans="1:12" s="9" customFormat="1" ht="18.75" x14ac:dyDescent="0.3">
      <c r="A1066" s="19"/>
      <c r="B1066" s="17"/>
      <c r="C1066" s="17"/>
      <c r="D1066" s="17">
        <f t="shared" si="34"/>
        <v>6265.8499999999985</v>
      </c>
      <c r="E1066" s="18"/>
      <c r="F1066" s="7"/>
      <c r="G1066" s="7"/>
      <c r="H1066" s="7"/>
      <c r="I1066" s="7"/>
      <c r="J1066" s="7"/>
      <c r="K1066" s="7"/>
      <c r="L1066" s="7"/>
    </row>
    <row r="1067" spans="1:12" s="9" customFormat="1" ht="18.75" x14ac:dyDescent="0.3">
      <c r="A1067" s="19"/>
      <c r="B1067" s="17"/>
      <c r="C1067" s="17"/>
      <c r="D1067" s="17">
        <f t="shared" si="34"/>
        <v>6265.8499999999985</v>
      </c>
      <c r="E1067" s="18"/>
      <c r="F1067" s="7"/>
      <c r="G1067" s="7"/>
      <c r="H1067" s="7"/>
      <c r="I1067" s="7"/>
      <c r="J1067" s="7"/>
      <c r="K1067" s="7"/>
      <c r="L1067" s="7"/>
    </row>
    <row r="1068" spans="1:12" s="9" customFormat="1" ht="18.75" x14ac:dyDescent="0.3">
      <c r="A1068" s="19"/>
      <c r="B1068" s="17"/>
      <c r="C1068" s="17"/>
      <c r="D1068" s="17">
        <f t="shared" si="34"/>
        <v>6265.8499999999985</v>
      </c>
      <c r="E1068" s="18"/>
      <c r="F1068" s="7"/>
      <c r="G1068" s="7"/>
      <c r="H1068" s="7"/>
      <c r="I1068" s="7"/>
      <c r="J1068" s="7"/>
      <c r="K1068" s="7"/>
      <c r="L1068" s="7"/>
    </row>
    <row r="1069" spans="1:12" s="9" customFormat="1" ht="18.75" x14ac:dyDescent="0.3">
      <c r="A1069" s="19"/>
      <c r="B1069" s="17"/>
      <c r="C1069" s="17"/>
      <c r="D1069" s="17">
        <f t="shared" si="34"/>
        <v>6265.8499999999985</v>
      </c>
      <c r="E1069" s="18"/>
      <c r="F1069" s="7"/>
      <c r="G1069" s="7"/>
      <c r="H1069" s="7"/>
      <c r="I1069" s="7"/>
      <c r="J1069" s="7"/>
      <c r="K1069" s="7"/>
      <c r="L1069" s="7"/>
    </row>
    <row r="1070" spans="1:12" s="9" customFormat="1" ht="18.75" x14ac:dyDescent="0.3">
      <c r="A1070" s="19"/>
      <c r="B1070" s="17"/>
      <c r="C1070" s="17"/>
      <c r="D1070" s="17">
        <f t="shared" si="34"/>
        <v>6265.8499999999985</v>
      </c>
      <c r="E1070" s="18"/>
      <c r="F1070" s="7"/>
      <c r="G1070" s="7"/>
      <c r="H1070" s="7"/>
      <c r="I1070" s="7"/>
      <c r="J1070" s="7"/>
      <c r="K1070" s="7"/>
      <c r="L1070" s="7"/>
    </row>
    <row r="1071" spans="1:12" s="9" customFormat="1" ht="18.75" x14ac:dyDescent="0.3">
      <c r="A1071" s="19"/>
      <c r="B1071" s="17"/>
      <c r="C1071" s="17"/>
      <c r="D1071" s="17">
        <f t="shared" si="34"/>
        <v>6265.8499999999985</v>
      </c>
      <c r="E1071" s="18"/>
      <c r="F1071" s="7"/>
      <c r="G1071" s="7"/>
      <c r="H1071" s="7"/>
      <c r="I1071" s="7"/>
      <c r="J1071" s="7"/>
      <c r="K1071" s="7"/>
      <c r="L1071" s="7"/>
    </row>
    <row r="1072" spans="1:12" s="9" customFormat="1" ht="18.75" x14ac:dyDescent="0.3">
      <c r="A1072" s="19"/>
      <c r="B1072" s="17"/>
      <c r="C1072" s="17"/>
      <c r="D1072" s="17">
        <f t="shared" si="34"/>
        <v>6265.8499999999985</v>
      </c>
      <c r="E1072" s="18"/>
      <c r="F1072" s="7"/>
      <c r="G1072" s="7"/>
      <c r="H1072" s="7"/>
      <c r="I1072" s="7"/>
      <c r="J1072" s="7"/>
      <c r="K1072" s="7"/>
      <c r="L1072" s="7"/>
    </row>
    <row r="1073" spans="1:12" s="9" customFormat="1" ht="18.75" x14ac:dyDescent="0.3">
      <c r="A1073" s="19"/>
      <c r="B1073" s="17"/>
      <c r="C1073" s="17"/>
      <c r="D1073" s="17">
        <f t="shared" si="34"/>
        <v>6265.8499999999985</v>
      </c>
      <c r="E1073" s="18"/>
      <c r="F1073" s="7"/>
      <c r="G1073" s="7"/>
      <c r="H1073" s="7"/>
      <c r="I1073" s="7"/>
      <c r="J1073" s="7"/>
      <c r="K1073" s="7"/>
      <c r="L1073" s="7"/>
    </row>
    <row r="1074" spans="1:12" s="9" customFormat="1" ht="18.75" x14ac:dyDescent="0.3">
      <c r="A1074" s="19"/>
      <c r="B1074" s="17"/>
      <c r="C1074" s="17"/>
      <c r="D1074" s="17">
        <f t="shared" si="34"/>
        <v>6265.8499999999985</v>
      </c>
      <c r="E1074" s="18"/>
      <c r="F1074" s="7"/>
      <c r="G1074" s="7"/>
      <c r="H1074" s="7"/>
      <c r="I1074" s="7"/>
      <c r="J1074" s="7"/>
      <c r="K1074" s="7"/>
      <c r="L1074" s="7"/>
    </row>
    <row r="1075" spans="1:12" s="9" customFormat="1" ht="18.75" x14ac:dyDescent="0.3">
      <c r="A1075" s="19"/>
      <c r="B1075" s="17"/>
      <c r="C1075" s="17"/>
      <c r="D1075" s="17">
        <f t="shared" si="34"/>
        <v>6265.8499999999985</v>
      </c>
      <c r="E1075" s="18"/>
      <c r="F1075" s="7"/>
      <c r="G1075" s="7"/>
      <c r="H1075" s="7"/>
      <c r="I1075" s="7"/>
      <c r="J1075" s="7"/>
      <c r="K1075" s="7"/>
      <c r="L1075" s="7"/>
    </row>
    <row r="1076" spans="1:12" s="9" customFormat="1" ht="18.75" x14ac:dyDescent="0.3">
      <c r="A1076" s="19"/>
      <c r="B1076" s="17"/>
      <c r="C1076" s="17"/>
      <c r="D1076" s="17">
        <f t="shared" si="34"/>
        <v>6265.8499999999985</v>
      </c>
      <c r="E1076" s="18"/>
      <c r="F1076" s="7"/>
      <c r="G1076" s="7"/>
      <c r="H1076" s="7"/>
      <c r="I1076" s="7"/>
      <c r="J1076" s="7"/>
      <c r="K1076" s="7"/>
      <c r="L1076" s="7"/>
    </row>
    <row r="1077" spans="1:12" s="9" customFormat="1" ht="18.75" x14ac:dyDescent="0.3">
      <c r="A1077" s="19"/>
      <c r="B1077" s="17"/>
      <c r="C1077" s="17"/>
      <c r="D1077" s="17">
        <f t="shared" si="34"/>
        <v>6265.8499999999985</v>
      </c>
      <c r="E1077" s="18"/>
      <c r="F1077" s="7"/>
      <c r="G1077" s="7"/>
      <c r="H1077" s="7"/>
      <c r="I1077" s="7"/>
      <c r="J1077" s="7"/>
      <c r="K1077" s="7"/>
      <c r="L1077" s="7"/>
    </row>
    <row r="1078" spans="1:12" s="9" customFormat="1" ht="18.75" x14ac:dyDescent="0.3">
      <c r="A1078" s="19"/>
      <c r="B1078" s="17"/>
      <c r="C1078" s="17"/>
      <c r="D1078" s="17">
        <f t="shared" si="34"/>
        <v>6265.8499999999985</v>
      </c>
      <c r="E1078" s="18"/>
      <c r="F1078" s="7"/>
      <c r="G1078" s="7"/>
      <c r="H1078" s="7"/>
      <c r="I1078" s="7"/>
      <c r="J1078" s="7"/>
      <c r="K1078" s="7"/>
      <c r="L1078" s="7"/>
    </row>
    <row r="1079" spans="1:12" s="9" customFormat="1" ht="18.75" x14ac:dyDescent="0.3">
      <c r="A1079" s="19"/>
      <c r="B1079" s="17"/>
      <c r="C1079" s="17"/>
      <c r="D1079" s="17">
        <f t="shared" si="34"/>
        <v>6265.8499999999985</v>
      </c>
      <c r="E1079" s="18"/>
      <c r="F1079" s="7"/>
      <c r="G1079" s="7"/>
      <c r="H1079" s="7"/>
      <c r="I1079" s="7"/>
      <c r="J1079" s="7"/>
      <c r="K1079" s="7"/>
      <c r="L1079" s="7"/>
    </row>
    <row r="1080" spans="1:12" s="9" customFormat="1" ht="18.75" x14ac:dyDescent="0.3">
      <c r="A1080" s="19"/>
      <c r="B1080" s="17"/>
      <c r="C1080" s="17"/>
      <c r="D1080" s="17">
        <f t="shared" si="34"/>
        <v>6265.8499999999985</v>
      </c>
      <c r="E1080" s="18"/>
      <c r="F1080" s="7"/>
      <c r="G1080" s="7"/>
      <c r="H1080" s="7"/>
      <c r="I1080" s="7"/>
      <c r="J1080" s="7"/>
      <c r="K1080" s="7"/>
      <c r="L1080" s="7"/>
    </row>
    <row r="1081" spans="1:12" s="9" customFormat="1" ht="18.75" x14ac:dyDescent="0.3">
      <c r="A1081" s="19"/>
      <c r="B1081" s="17"/>
      <c r="C1081" s="17"/>
      <c r="D1081" s="17">
        <f t="shared" si="34"/>
        <v>6265.8499999999985</v>
      </c>
      <c r="E1081" s="18"/>
      <c r="F1081" s="7"/>
      <c r="G1081" s="7"/>
      <c r="H1081" s="7"/>
      <c r="I1081" s="7"/>
      <c r="J1081" s="7"/>
      <c r="K1081" s="7"/>
      <c r="L1081" s="7"/>
    </row>
    <row r="1082" spans="1:12" s="9" customFormat="1" ht="18.75" x14ac:dyDescent="0.3">
      <c r="A1082" s="19"/>
      <c r="B1082" s="17"/>
      <c r="C1082" s="17"/>
      <c r="D1082" s="17">
        <f t="shared" si="34"/>
        <v>6265.8499999999985</v>
      </c>
      <c r="E1082" s="18"/>
      <c r="F1082" s="7"/>
      <c r="G1082" s="7"/>
      <c r="H1082" s="7"/>
      <c r="I1082" s="7"/>
      <c r="J1082" s="7"/>
      <c r="K1082" s="7"/>
      <c r="L1082" s="7"/>
    </row>
    <row r="1083" spans="1:12" s="9" customFormat="1" ht="18.75" x14ac:dyDescent="0.3">
      <c r="A1083" s="19"/>
      <c r="B1083" s="17"/>
      <c r="C1083" s="17"/>
      <c r="D1083" s="17">
        <f t="shared" si="34"/>
        <v>6265.8499999999985</v>
      </c>
      <c r="E1083" s="18"/>
      <c r="F1083" s="7"/>
      <c r="G1083" s="7"/>
      <c r="H1083" s="7"/>
      <c r="I1083" s="7"/>
      <c r="J1083" s="7"/>
      <c r="K1083" s="7"/>
      <c r="L1083" s="7"/>
    </row>
    <row r="1084" spans="1:12" s="9" customFormat="1" ht="18.75" x14ac:dyDescent="0.3">
      <c r="A1084" s="19"/>
      <c r="B1084" s="17"/>
      <c r="C1084" s="17"/>
      <c r="D1084" s="17">
        <f t="shared" si="34"/>
        <v>6265.8499999999985</v>
      </c>
      <c r="E1084" s="18"/>
      <c r="F1084" s="7"/>
      <c r="G1084" s="7"/>
      <c r="H1084" s="7"/>
      <c r="I1084" s="7"/>
      <c r="J1084" s="7"/>
      <c r="K1084" s="7"/>
      <c r="L1084" s="7"/>
    </row>
    <row r="1085" spans="1:12" s="9" customFormat="1" ht="18.75" x14ac:dyDescent="0.3">
      <c r="A1085" s="19"/>
      <c r="B1085" s="17"/>
      <c r="C1085" s="17"/>
      <c r="D1085" s="17">
        <f t="shared" si="34"/>
        <v>6265.8499999999985</v>
      </c>
      <c r="E1085" s="18"/>
      <c r="F1085" s="7"/>
      <c r="G1085" s="7"/>
      <c r="H1085" s="7"/>
      <c r="I1085" s="7"/>
      <c r="J1085" s="7"/>
      <c r="K1085" s="7"/>
      <c r="L1085" s="7"/>
    </row>
    <row r="1086" spans="1:12" s="9" customFormat="1" ht="18.75" x14ac:dyDescent="0.3">
      <c r="A1086" s="19"/>
      <c r="B1086" s="17"/>
      <c r="C1086" s="17"/>
      <c r="D1086" s="17">
        <f t="shared" si="34"/>
        <v>6265.8499999999985</v>
      </c>
      <c r="E1086" s="18"/>
      <c r="F1086" s="7"/>
      <c r="G1086" s="7"/>
      <c r="H1086" s="7"/>
      <c r="I1086" s="7"/>
      <c r="J1086" s="7"/>
      <c r="K1086" s="7"/>
      <c r="L1086" s="7"/>
    </row>
    <row r="1087" spans="1:12" s="9" customFormat="1" ht="18.75" x14ac:dyDescent="0.3">
      <c r="A1087" s="19"/>
      <c r="B1087" s="17"/>
      <c r="C1087" s="17"/>
      <c r="D1087" s="17">
        <f t="shared" si="34"/>
        <v>6265.8499999999985</v>
      </c>
      <c r="E1087" s="18"/>
      <c r="F1087" s="7"/>
      <c r="G1087" s="7"/>
      <c r="H1087" s="7"/>
      <c r="I1087" s="7"/>
      <c r="J1087" s="7"/>
      <c r="K1087" s="7"/>
      <c r="L1087" s="7"/>
    </row>
    <row r="1088" spans="1:12" s="9" customFormat="1" ht="18.75" x14ac:dyDescent="0.3">
      <c r="A1088" s="19"/>
      <c r="B1088" s="17"/>
      <c r="C1088" s="17"/>
      <c r="D1088" s="17">
        <f t="shared" si="34"/>
        <v>6265.8499999999985</v>
      </c>
      <c r="E1088" s="18"/>
      <c r="F1088" s="7"/>
      <c r="G1088" s="7"/>
      <c r="H1088" s="7"/>
      <c r="I1088" s="7"/>
      <c r="J1088" s="7"/>
      <c r="K1088" s="7"/>
      <c r="L1088" s="7"/>
    </row>
    <row r="1089" spans="1:12" s="9" customFormat="1" ht="18.75" x14ac:dyDescent="0.3">
      <c r="A1089" s="19"/>
      <c r="B1089" s="17"/>
      <c r="C1089" s="17"/>
      <c r="D1089" s="17">
        <f t="shared" si="34"/>
        <v>6265.8499999999985</v>
      </c>
      <c r="E1089" s="18"/>
      <c r="F1089" s="7"/>
      <c r="G1089" s="7"/>
      <c r="H1089" s="7"/>
      <c r="I1089" s="7"/>
      <c r="J1089" s="7"/>
      <c r="K1089" s="7"/>
      <c r="L1089" s="7"/>
    </row>
    <row r="1090" spans="1:12" s="9" customFormat="1" ht="18.75" x14ac:dyDescent="0.3">
      <c r="A1090" s="19"/>
      <c r="B1090" s="17"/>
      <c r="C1090" s="17"/>
      <c r="D1090" s="17">
        <f t="shared" si="34"/>
        <v>6265.8499999999985</v>
      </c>
      <c r="E1090" s="18"/>
      <c r="F1090" s="7"/>
      <c r="G1090" s="7"/>
      <c r="H1090" s="7"/>
      <c r="I1090" s="7"/>
      <c r="J1090" s="7"/>
      <c r="K1090" s="7"/>
      <c r="L1090" s="7"/>
    </row>
    <row r="1091" spans="1:12" s="9" customFormat="1" ht="18.75" x14ac:dyDescent="0.3">
      <c r="A1091" s="19"/>
      <c r="B1091" s="17"/>
      <c r="C1091" s="17"/>
      <c r="D1091" s="17">
        <f t="shared" si="34"/>
        <v>6265.8499999999985</v>
      </c>
      <c r="E1091" s="18"/>
      <c r="F1091" s="7"/>
      <c r="G1091" s="7"/>
      <c r="H1091" s="7"/>
      <c r="I1091" s="7"/>
      <c r="J1091" s="7"/>
      <c r="K1091" s="7"/>
      <c r="L1091" s="7"/>
    </row>
    <row r="1092" spans="1:12" s="9" customFormat="1" ht="18.75" x14ac:dyDescent="0.3">
      <c r="A1092" s="19"/>
      <c r="B1092" s="17"/>
      <c r="C1092" s="17"/>
      <c r="D1092" s="17">
        <f t="shared" si="34"/>
        <v>6265.8499999999985</v>
      </c>
      <c r="E1092" s="18"/>
      <c r="F1092" s="7"/>
      <c r="G1092" s="7"/>
      <c r="H1092" s="7"/>
      <c r="I1092" s="7"/>
      <c r="J1092" s="7"/>
      <c r="K1092" s="7"/>
      <c r="L1092" s="7"/>
    </row>
    <row r="1093" spans="1:12" s="9" customFormat="1" ht="18.75" x14ac:dyDescent="0.3">
      <c r="A1093" s="19"/>
      <c r="B1093" s="17"/>
      <c r="C1093" s="17"/>
      <c r="D1093" s="17">
        <f t="shared" si="34"/>
        <v>6265.8499999999985</v>
      </c>
      <c r="E1093" s="18"/>
      <c r="F1093" s="7"/>
      <c r="G1093" s="7"/>
      <c r="H1093" s="7"/>
      <c r="I1093" s="7"/>
      <c r="J1093" s="7"/>
      <c r="K1093" s="7"/>
      <c r="L1093" s="7"/>
    </row>
    <row r="1094" spans="1:12" s="9" customFormat="1" ht="18.75" x14ac:dyDescent="0.3">
      <c r="A1094" s="19"/>
      <c r="B1094" s="17"/>
      <c r="C1094" s="17"/>
      <c r="D1094" s="17">
        <f t="shared" si="34"/>
        <v>6265.8499999999985</v>
      </c>
      <c r="E1094" s="18"/>
      <c r="F1094" s="7"/>
      <c r="G1094" s="7"/>
      <c r="H1094" s="7"/>
      <c r="I1094" s="7"/>
      <c r="J1094" s="7"/>
      <c r="K1094" s="7"/>
      <c r="L1094" s="7"/>
    </row>
    <row r="1095" spans="1:12" s="9" customFormat="1" ht="18.75" x14ac:dyDescent="0.3">
      <c r="A1095" s="19"/>
      <c r="B1095" s="17"/>
      <c r="C1095" s="17"/>
      <c r="D1095" s="17">
        <f t="shared" ref="D1095:D1154" si="35">D1094+B1095-C1095</f>
        <v>6265.8499999999985</v>
      </c>
      <c r="E1095" s="18"/>
      <c r="F1095" s="7"/>
      <c r="G1095" s="7"/>
      <c r="H1095" s="7"/>
      <c r="I1095" s="7"/>
      <c r="J1095" s="7"/>
      <c r="K1095" s="7"/>
      <c r="L1095" s="7"/>
    </row>
    <row r="1096" spans="1:12" s="9" customFormat="1" ht="18.75" x14ac:dyDescent="0.3">
      <c r="A1096" s="19"/>
      <c r="B1096" s="17"/>
      <c r="C1096" s="17"/>
      <c r="D1096" s="17">
        <f t="shared" si="35"/>
        <v>6265.8499999999985</v>
      </c>
      <c r="E1096" s="18"/>
      <c r="F1096" s="7"/>
      <c r="G1096" s="7"/>
      <c r="H1096" s="7"/>
      <c r="I1096" s="7"/>
      <c r="J1096" s="7"/>
      <c r="K1096" s="7"/>
      <c r="L1096" s="7"/>
    </row>
    <row r="1097" spans="1:12" s="9" customFormat="1" ht="18.75" x14ac:dyDescent="0.3">
      <c r="A1097" s="19"/>
      <c r="B1097" s="17"/>
      <c r="C1097" s="17"/>
      <c r="D1097" s="17">
        <f t="shared" si="35"/>
        <v>6265.8499999999985</v>
      </c>
      <c r="E1097" s="18"/>
      <c r="F1097" s="7"/>
      <c r="G1097" s="7"/>
      <c r="H1097" s="7"/>
      <c r="I1097" s="7"/>
      <c r="J1097" s="7"/>
      <c r="K1097" s="7"/>
      <c r="L1097" s="7"/>
    </row>
    <row r="1098" spans="1:12" s="9" customFormat="1" ht="18.75" x14ac:dyDescent="0.3">
      <c r="A1098" s="19"/>
      <c r="B1098" s="17"/>
      <c r="C1098" s="17"/>
      <c r="D1098" s="17">
        <f t="shared" si="35"/>
        <v>6265.8499999999985</v>
      </c>
      <c r="E1098" s="18"/>
      <c r="F1098" s="7"/>
      <c r="G1098" s="7"/>
      <c r="H1098" s="7"/>
      <c r="I1098" s="7"/>
      <c r="J1098" s="7"/>
      <c r="K1098" s="7"/>
      <c r="L1098" s="7"/>
    </row>
    <row r="1099" spans="1:12" s="9" customFormat="1" ht="18.75" x14ac:dyDescent="0.3">
      <c r="A1099" s="19"/>
      <c r="B1099" s="17"/>
      <c r="C1099" s="17"/>
      <c r="D1099" s="17">
        <f t="shared" si="35"/>
        <v>6265.8499999999985</v>
      </c>
      <c r="E1099" s="18"/>
      <c r="F1099" s="7"/>
      <c r="G1099" s="7"/>
      <c r="H1099" s="7"/>
      <c r="I1099" s="7"/>
      <c r="J1099" s="7"/>
      <c r="K1099" s="7"/>
      <c r="L1099" s="7"/>
    </row>
    <row r="1100" spans="1:12" s="9" customFormat="1" ht="18.75" x14ac:dyDescent="0.3">
      <c r="A1100" s="19"/>
      <c r="B1100" s="17"/>
      <c r="C1100" s="17"/>
      <c r="D1100" s="17">
        <f t="shared" si="35"/>
        <v>6265.8499999999985</v>
      </c>
      <c r="E1100" s="18"/>
      <c r="F1100" s="7"/>
      <c r="G1100" s="7"/>
      <c r="H1100" s="7"/>
      <c r="I1100" s="7"/>
      <c r="J1100" s="7"/>
      <c r="K1100" s="7"/>
      <c r="L1100" s="7"/>
    </row>
    <row r="1101" spans="1:12" s="9" customFormat="1" ht="18.75" x14ac:dyDescent="0.3">
      <c r="A1101" s="19"/>
      <c r="B1101" s="17"/>
      <c r="C1101" s="17"/>
      <c r="D1101" s="17">
        <f t="shared" si="35"/>
        <v>6265.8499999999985</v>
      </c>
      <c r="E1101" s="18"/>
      <c r="F1101" s="7"/>
      <c r="G1101" s="7"/>
      <c r="H1101" s="7"/>
      <c r="I1101" s="7"/>
      <c r="J1101" s="7"/>
      <c r="K1101" s="7"/>
      <c r="L1101" s="7"/>
    </row>
    <row r="1102" spans="1:12" s="9" customFormat="1" ht="18.75" x14ac:dyDescent="0.3">
      <c r="A1102" s="19"/>
      <c r="B1102" s="17"/>
      <c r="C1102" s="17"/>
      <c r="D1102" s="17">
        <f t="shared" si="35"/>
        <v>6265.8499999999985</v>
      </c>
      <c r="E1102" s="18"/>
      <c r="F1102" s="7"/>
      <c r="G1102" s="7"/>
      <c r="H1102" s="7"/>
      <c r="I1102" s="7"/>
      <c r="J1102" s="7"/>
      <c r="K1102" s="7"/>
      <c r="L1102" s="7"/>
    </row>
    <row r="1103" spans="1:12" s="9" customFormat="1" ht="18.75" x14ac:dyDescent="0.3">
      <c r="A1103" s="19"/>
      <c r="B1103" s="17"/>
      <c r="C1103" s="17"/>
      <c r="D1103" s="17">
        <f t="shared" si="35"/>
        <v>6265.8499999999985</v>
      </c>
      <c r="E1103" s="18"/>
      <c r="F1103" s="7"/>
      <c r="G1103" s="7"/>
      <c r="H1103" s="7"/>
      <c r="I1103" s="7"/>
      <c r="J1103" s="7"/>
      <c r="K1103" s="7"/>
      <c r="L1103" s="7"/>
    </row>
    <row r="1104" spans="1:12" s="9" customFormat="1" ht="18.75" x14ac:dyDescent="0.3">
      <c r="A1104" s="19"/>
      <c r="B1104" s="17"/>
      <c r="C1104" s="17"/>
      <c r="D1104" s="17">
        <f t="shared" si="35"/>
        <v>6265.8499999999985</v>
      </c>
      <c r="E1104" s="18"/>
      <c r="F1104" s="7"/>
      <c r="G1104" s="7"/>
      <c r="H1104" s="7"/>
      <c r="I1104" s="7"/>
      <c r="J1104" s="7"/>
      <c r="K1104" s="7"/>
      <c r="L1104" s="7"/>
    </row>
    <row r="1105" spans="1:12" s="9" customFormat="1" ht="18.75" x14ac:dyDescent="0.3">
      <c r="A1105" s="19"/>
      <c r="B1105" s="17"/>
      <c r="C1105" s="17"/>
      <c r="D1105" s="17">
        <f t="shared" si="35"/>
        <v>6265.8499999999985</v>
      </c>
      <c r="E1105" s="18"/>
      <c r="F1105" s="7"/>
      <c r="G1105" s="7"/>
      <c r="H1105" s="7"/>
      <c r="I1105" s="7"/>
      <c r="J1105" s="7"/>
      <c r="K1105" s="7"/>
      <c r="L1105" s="7"/>
    </row>
    <row r="1106" spans="1:12" s="9" customFormat="1" ht="18.75" x14ac:dyDescent="0.3">
      <c r="A1106" s="19"/>
      <c r="B1106" s="17"/>
      <c r="C1106" s="17"/>
      <c r="D1106" s="17">
        <f t="shared" si="35"/>
        <v>6265.8499999999985</v>
      </c>
      <c r="E1106" s="18"/>
      <c r="F1106" s="7"/>
      <c r="G1106" s="7"/>
      <c r="H1106" s="7"/>
      <c r="I1106" s="7"/>
      <c r="J1106" s="7"/>
      <c r="K1106" s="7"/>
      <c r="L1106" s="7"/>
    </row>
    <row r="1107" spans="1:12" s="9" customFormat="1" ht="18.75" x14ac:dyDescent="0.3">
      <c r="A1107" s="19"/>
      <c r="B1107" s="17"/>
      <c r="C1107" s="17"/>
      <c r="D1107" s="17">
        <f t="shared" si="35"/>
        <v>6265.8499999999985</v>
      </c>
      <c r="E1107" s="18"/>
      <c r="F1107" s="7"/>
      <c r="G1107" s="7"/>
      <c r="H1107" s="7"/>
      <c r="I1107" s="7"/>
      <c r="J1107" s="7"/>
      <c r="K1107" s="7"/>
      <c r="L1107" s="7"/>
    </row>
    <row r="1108" spans="1:12" s="9" customFormat="1" ht="18.75" x14ac:dyDescent="0.3">
      <c r="A1108" s="19"/>
      <c r="B1108" s="17"/>
      <c r="C1108" s="17"/>
      <c r="D1108" s="17">
        <f t="shared" si="35"/>
        <v>6265.8499999999985</v>
      </c>
      <c r="E1108" s="18"/>
      <c r="F1108" s="7"/>
      <c r="G1108" s="7"/>
      <c r="H1108" s="7"/>
      <c r="I1108" s="7"/>
      <c r="J1108" s="7"/>
      <c r="K1108" s="7"/>
      <c r="L1108" s="7"/>
    </row>
    <row r="1109" spans="1:12" s="9" customFormat="1" ht="18.75" x14ac:dyDescent="0.3">
      <c r="A1109" s="19"/>
      <c r="B1109" s="17"/>
      <c r="C1109" s="17"/>
      <c r="D1109" s="17">
        <f t="shared" si="35"/>
        <v>6265.8499999999985</v>
      </c>
      <c r="E1109" s="18"/>
      <c r="F1109" s="7"/>
      <c r="G1109" s="7"/>
      <c r="H1109" s="7"/>
      <c r="I1109" s="7"/>
      <c r="J1109" s="7"/>
      <c r="K1109" s="7"/>
      <c r="L1109" s="7"/>
    </row>
    <row r="1110" spans="1:12" s="9" customFormat="1" ht="18.75" x14ac:dyDescent="0.3">
      <c r="A1110" s="19"/>
      <c r="B1110" s="17"/>
      <c r="C1110" s="17"/>
      <c r="D1110" s="17">
        <f t="shared" si="35"/>
        <v>6265.8499999999985</v>
      </c>
      <c r="E1110" s="18"/>
      <c r="F1110" s="7"/>
      <c r="G1110" s="7"/>
      <c r="H1110" s="7"/>
      <c r="I1110" s="7"/>
      <c r="J1110" s="7"/>
      <c r="K1110" s="7"/>
      <c r="L1110" s="7"/>
    </row>
    <row r="1111" spans="1:12" s="9" customFormat="1" ht="18.75" x14ac:dyDescent="0.3">
      <c r="A1111" s="19"/>
      <c r="B1111" s="17"/>
      <c r="C1111" s="17"/>
      <c r="D1111" s="17">
        <f t="shared" si="35"/>
        <v>6265.8499999999985</v>
      </c>
      <c r="E1111" s="18"/>
      <c r="F1111" s="7"/>
      <c r="G1111" s="7"/>
      <c r="H1111" s="7"/>
      <c r="I1111" s="7"/>
      <c r="J1111" s="7"/>
      <c r="K1111" s="7"/>
      <c r="L1111" s="7"/>
    </row>
    <row r="1112" spans="1:12" s="9" customFormat="1" ht="18.75" x14ac:dyDescent="0.3">
      <c r="A1112" s="19"/>
      <c r="B1112" s="17"/>
      <c r="C1112" s="17"/>
      <c r="D1112" s="17">
        <f t="shared" si="35"/>
        <v>6265.8499999999985</v>
      </c>
      <c r="E1112" s="18"/>
      <c r="F1112" s="7"/>
      <c r="G1112" s="7"/>
      <c r="H1112" s="7"/>
      <c r="I1112" s="7"/>
      <c r="J1112" s="7"/>
      <c r="K1112" s="7"/>
      <c r="L1112" s="7"/>
    </row>
    <row r="1113" spans="1:12" s="9" customFormat="1" ht="18.75" x14ac:dyDescent="0.3">
      <c r="A1113" s="19"/>
      <c r="B1113" s="17"/>
      <c r="C1113" s="17"/>
      <c r="D1113" s="17">
        <f t="shared" si="35"/>
        <v>6265.8499999999985</v>
      </c>
      <c r="E1113" s="18"/>
      <c r="F1113" s="7"/>
      <c r="G1113" s="7"/>
      <c r="H1113" s="7"/>
      <c r="I1113" s="7"/>
      <c r="J1113" s="7"/>
      <c r="K1113" s="7"/>
      <c r="L1113" s="7"/>
    </row>
    <row r="1114" spans="1:12" s="9" customFormat="1" ht="18.75" x14ac:dyDescent="0.3">
      <c r="A1114" s="19"/>
      <c r="B1114" s="17"/>
      <c r="C1114" s="17"/>
      <c r="D1114" s="17">
        <f t="shared" si="35"/>
        <v>6265.8499999999985</v>
      </c>
      <c r="E1114" s="18"/>
      <c r="F1114" s="7"/>
      <c r="G1114" s="7"/>
      <c r="H1114" s="7"/>
      <c r="I1114" s="7"/>
      <c r="J1114" s="7"/>
      <c r="K1114" s="7"/>
      <c r="L1114" s="7"/>
    </row>
    <row r="1115" spans="1:12" s="9" customFormat="1" ht="18.75" x14ac:dyDescent="0.3">
      <c r="A1115" s="19"/>
      <c r="B1115" s="17"/>
      <c r="C1115" s="17"/>
      <c r="D1115" s="17">
        <f t="shared" si="35"/>
        <v>6265.8499999999985</v>
      </c>
      <c r="E1115" s="18"/>
      <c r="F1115" s="7"/>
      <c r="G1115" s="7"/>
      <c r="H1115" s="7"/>
      <c r="I1115" s="7"/>
      <c r="J1115" s="7"/>
      <c r="K1115" s="7"/>
      <c r="L1115" s="7"/>
    </row>
    <row r="1116" spans="1:12" s="9" customFormat="1" ht="18.75" x14ac:dyDescent="0.3">
      <c r="A1116" s="19"/>
      <c r="B1116" s="17"/>
      <c r="C1116" s="17"/>
      <c r="D1116" s="17">
        <f t="shared" si="35"/>
        <v>6265.8499999999985</v>
      </c>
      <c r="E1116" s="18"/>
      <c r="F1116" s="7"/>
      <c r="G1116" s="7"/>
      <c r="H1116" s="7"/>
      <c r="I1116" s="7"/>
      <c r="J1116" s="7"/>
      <c r="K1116" s="7"/>
      <c r="L1116" s="7"/>
    </row>
    <row r="1117" spans="1:12" s="9" customFormat="1" ht="18.75" x14ac:dyDescent="0.3">
      <c r="A1117" s="19"/>
      <c r="B1117" s="17"/>
      <c r="C1117" s="17"/>
      <c r="D1117" s="17">
        <f t="shared" si="35"/>
        <v>6265.8499999999985</v>
      </c>
      <c r="E1117" s="18"/>
      <c r="F1117" s="7"/>
      <c r="G1117" s="7"/>
      <c r="H1117" s="7"/>
      <c r="I1117" s="7"/>
      <c r="J1117" s="7"/>
      <c r="K1117" s="7"/>
      <c r="L1117" s="7"/>
    </row>
    <row r="1118" spans="1:12" s="9" customFormat="1" ht="18.75" x14ac:dyDescent="0.3">
      <c r="A1118" s="19"/>
      <c r="B1118" s="17"/>
      <c r="C1118" s="17"/>
      <c r="D1118" s="17">
        <f t="shared" si="35"/>
        <v>6265.8499999999985</v>
      </c>
      <c r="E1118" s="18"/>
      <c r="F1118" s="7"/>
      <c r="G1118" s="7"/>
      <c r="H1118" s="7"/>
      <c r="I1118" s="7"/>
      <c r="J1118" s="7"/>
      <c r="K1118" s="7"/>
      <c r="L1118" s="7"/>
    </row>
    <row r="1119" spans="1:12" s="9" customFormat="1" ht="18.75" x14ac:dyDescent="0.3">
      <c r="A1119" s="19"/>
      <c r="B1119" s="17"/>
      <c r="C1119" s="17"/>
      <c r="D1119" s="17">
        <f t="shared" si="35"/>
        <v>6265.8499999999985</v>
      </c>
      <c r="E1119" s="18"/>
      <c r="F1119" s="7"/>
      <c r="G1119" s="7"/>
      <c r="H1119" s="7"/>
      <c r="I1119" s="7"/>
      <c r="J1119" s="7"/>
      <c r="K1119" s="7"/>
      <c r="L1119" s="7"/>
    </row>
    <row r="1120" spans="1:12" s="9" customFormat="1" ht="18.75" x14ac:dyDescent="0.3">
      <c r="A1120" s="19"/>
      <c r="B1120" s="17"/>
      <c r="C1120" s="17"/>
      <c r="D1120" s="17">
        <f t="shared" si="35"/>
        <v>6265.8499999999985</v>
      </c>
      <c r="E1120" s="18"/>
      <c r="F1120" s="7"/>
      <c r="G1120" s="7"/>
      <c r="H1120" s="7"/>
      <c r="I1120" s="7"/>
      <c r="J1120" s="7"/>
      <c r="K1120" s="7"/>
      <c r="L1120" s="7"/>
    </row>
    <row r="1121" spans="1:12" s="9" customFormat="1" ht="18.75" x14ac:dyDescent="0.3">
      <c r="A1121" s="19"/>
      <c r="B1121" s="17"/>
      <c r="C1121" s="17"/>
      <c r="D1121" s="17">
        <f t="shared" si="35"/>
        <v>6265.8499999999985</v>
      </c>
      <c r="E1121" s="18"/>
      <c r="F1121" s="7"/>
      <c r="G1121" s="7"/>
      <c r="H1121" s="7"/>
      <c r="I1121" s="7"/>
      <c r="J1121" s="7"/>
      <c r="K1121" s="7"/>
      <c r="L1121" s="7"/>
    </row>
    <row r="1122" spans="1:12" s="9" customFormat="1" ht="18.75" x14ac:dyDescent="0.3">
      <c r="A1122" s="19"/>
      <c r="B1122" s="17"/>
      <c r="C1122" s="17"/>
      <c r="D1122" s="17">
        <f t="shared" si="35"/>
        <v>6265.8499999999985</v>
      </c>
      <c r="E1122" s="18"/>
      <c r="F1122" s="7"/>
      <c r="G1122" s="7"/>
      <c r="H1122" s="7"/>
      <c r="I1122" s="7"/>
      <c r="J1122" s="7"/>
      <c r="K1122" s="7"/>
      <c r="L1122" s="7"/>
    </row>
    <row r="1123" spans="1:12" s="9" customFormat="1" ht="18.75" x14ac:dyDescent="0.3">
      <c r="A1123" s="19"/>
      <c r="B1123" s="17"/>
      <c r="C1123" s="17"/>
      <c r="D1123" s="17">
        <f t="shared" si="35"/>
        <v>6265.8499999999985</v>
      </c>
      <c r="E1123" s="18"/>
      <c r="F1123" s="7"/>
      <c r="G1123" s="7"/>
      <c r="H1123" s="7"/>
      <c r="I1123" s="7"/>
      <c r="J1123" s="7"/>
      <c r="K1123" s="7"/>
      <c r="L1123" s="7"/>
    </row>
    <row r="1124" spans="1:12" s="9" customFormat="1" ht="18.75" x14ac:dyDescent="0.3">
      <c r="A1124" s="19"/>
      <c r="B1124" s="17"/>
      <c r="C1124" s="17"/>
      <c r="D1124" s="17">
        <f t="shared" si="35"/>
        <v>6265.8499999999985</v>
      </c>
      <c r="E1124" s="18"/>
      <c r="F1124" s="7"/>
      <c r="G1124" s="7"/>
      <c r="H1124" s="7"/>
      <c r="I1124" s="7"/>
      <c r="J1124" s="7"/>
      <c r="K1124" s="7"/>
      <c r="L1124" s="7"/>
    </row>
    <row r="1125" spans="1:12" s="9" customFormat="1" ht="18.75" x14ac:dyDescent="0.3">
      <c r="A1125" s="19"/>
      <c r="B1125" s="17"/>
      <c r="C1125" s="17"/>
      <c r="D1125" s="17">
        <f t="shared" si="35"/>
        <v>6265.8499999999985</v>
      </c>
      <c r="E1125" s="18"/>
      <c r="F1125" s="7"/>
      <c r="G1125" s="7"/>
      <c r="H1125" s="7"/>
      <c r="I1125" s="7"/>
      <c r="J1125" s="7"/>
      <c r="K1125" s="7"/>
      <c r="L1125" s="7"/>
    </row>
    <row r="1126" spans="1:12" s="9" customFormat="1" ht="18.75" x14ac:dyDescent="0.3">
      <c r="A1126" s="19"/>
      <c r="B1126" s="17"/>
      <c r="C1126" s="17"/>
      <c r="D1126" s="17">
        <f t="shared" si="35"/>
        <v>6265.8499999999985</v>
      </c>
      <c r="E1126" s="18"/>
      <c r="F1126" s="7"/>
      <c r="G1126" s="7"/>
      <c r="H1126" s="7"/>
      <c r="I1126" s="7"/>
      <c r="J1126" s="7"/>
      <c r="K1126" s="7"/>
      <c r="L1126" s="7"/>
    </row>
    <row r="1127" spans="1:12" s="9" customFormat="1" ht="18.75" x14ac:dyDescent="0.3">
      <c r="A1127" s="19"/>
      <c r="B1127" s="17"/>
      <c r="C1127" s="17"/>
      <c r="D1127" s="17">
        <f t="shared" si="35"/>
        <v>6265.8499999999985</v>
      </c>
      <c r="E1127" s="18"/>
      <c r="F1127" s="7"/>
      <c r="G1127" s="7"/>
      <c r="H1127" s="7"/>
      <c r="I1127" s="7"/>
      <c r="J1127" s="7"/>
      <c r="K1127" s="7"/>
      <c r="L1127" s="7"/>
    </row>
    <row r="1128" spans="1:12" s="9" customFormat="1" ht="18.75" x14ac:dyDescent="0.3">
      <c r="A1128" s="19"/>
      <c r="B1128" s="17"/>
      <c r="C1128" s="17"/>
      <c r="D1128" s="17">
        <f t="shared" si="35"/>
        <v>6265.8499999999985</v>
      </c>
      <c r="E1128" s="18"/>
      <c r="F1128" s="7"/>
      <c r="G1128" s="7"/>
      <c r="H1128" s="7"/>
      <c r="I1128" s="7"/>
      <c r="J1128" s="7"/>
      <c r="K1128" s="7"/>
      <c r="L1128" s="7"/>
    </row>
    <row r="1129" spans="1:12" s="9" customFormat="1" ht="18.75" x14ac:dyDescent="0.3">
      <c r="A1129" s="19"/>
      <c r="B1129" s="17"/>
      <c r="C1129" s="17"/>
      <c r="D1129" s="17">
        <f t="shared" si="35"/>
        <v>6265.8499999999985</v>
      </c>
      <c r="E1129" s="18"/>
      <c r="F1129" s="7"/>
      <c r="G1129" s="7"/>
      <c r="H1129" s="7"/>
      <c r="I1129" s="7"/>
      <c r="J1129" s="7"/>
      <c r="K1129" s="7"/>
      <c r="L1129" s="7"/>
    </row>
    <row r="1130" spans="1:12" s="9" customFormat="1" ht="18.75" x14ac:dyDescent="0.3">
      <c r="A1130" s="19"/>
      <c r="B1130" s="17"/>
      <c r="C1130" s="17"/>
      <c r="D1130" s="17">
        <f t="shared" si="35"/>
        <v>6265.8499999999985</v>
      </c>
      <c r="E1130" s="18"/>
      <c r="F1130" s="7"/>
      <c r="G1130" s="7"/>
      <c r="H1130" s="7"/>
      <c r="I1130" s="7"/>
      <c r="J1130" s="7"/>
      <c r="K1130" s="7"/>
      <c r="L1130" s="7"/>
    </row>
    <row r="1131" spans="1:12" s="9" customFormat="1" ht="18.75" x14ac:dyDescent="0.3">
      <c r="A1131" s="19"/>
      <c r="B1131" s="17"/>
      <c r="C1131" s="17"/>
      <c r="D1131" s="17">
        <f t="shared" si="35"/>
        <v>6265.8499999999985</v>
      </c>
      <c r="E1131" s="18"/>
      <c r="F1131" s="7"/>
      <c r="G1131" s="7"/>
      <c r="H1131" s="7"/>
      <c r="I1131" s="7"/>
      <c r="J1131" s="7"/>
      <c r="K1131" s="7"/>
      <c r="L1131" s="7"/>
    </row>
    <row r="1132" spans="1:12" s="9" customFormat="1" ht="18.75" x14ac:dyDescent="0.3">
      <c r="A1132" s="19"/>
      <c r="B1132" s="17"/>
      <c r="C1132" s="17"/>
      <c r="D1132" s="17">
        <f t="shared" si="35"/>
        <v>6265.8499999999985</v>
      </c>
      <c r="E1132" s="18"/>
      <c r="F1132" s="7"/>
      <c r="G1132" s="7"/>
      <c r="H1132" s="7"/>
      <c r="I1132" s="7"/>
      <c r="J1132" s="7"/>
      <c r="K1132" s="7"/>
      <c r="L1132" s="7"/>
    </row>
    <row r="1133" spans="1:12" s="9" customFormat="1" ht="18.75" x14ac:dyDescent="0.3">
      <c r="A1133" s="19"/>
      <c r="B1133" s="17"/>
      <c r="C1133" s="17"/>
      <c r="D1133" s="17">
        <f t="shared" si="35"/>
        <v>6265.8499999999985</v>
      </c>
      <c r="E1133" s="18"/>
      <c r="F1133" s="7"/>
      <c r="G1133" s="7"/>
      <c r="H1133" s="7"/>
      <c r="I1133" s="7"/>
      <c r="J1133" s="7"/>
      <c r="K1133" s="7"/>
      <c r="L1133" s="7"/>
    </row>
    <row r="1134" spans="1:12" s="9" customFormat="1" ht="18.75" x14ac:dyDescent="0.3">
      <c r="A1134" s="19"/>
      <c r="B1134" s="17"/>
      <c r="C1134" s="17"/>
      <c r="D1134" s="17">
        <f t="shared" si="35"/>
        <v>6265.8499999999985</v>
      </c>
      <c r="E1134" s="18"/>
      <c r="F1134" s="7"/>
      <c r="G1134" s="7"/>
      <c r="H1134" s="7"/>
      <c r="I1134" s="7"/>
      <c r="J1134" s="7"/>
      <c r="K1134" s="7"/>
      <c r="L1134" s="7"/>
    </row>
    <row r="1135" spans="1:12" s="9" customFormat="1" ht="18.75" x14ac:dyDescent="0.3">
      <c r="A1135" s="19"/>
      <c r="B1135" s="17"/>
      <c r="C1135" s="17"/>
      <c r="D1135" s="17">
        <f t="shared" si="35"/>
        <v>6265.8499999999985</v>
      </c>
      <c r="E1135" s="18"/>
      <c r="F1135" s="7"/>
      <c r="G1135" s="7"/>
      <c r="H1135" s="7"/>
      <c r="I1135" s="7"/>
      <c r="J1135" s="7"/>
      <c r="K1135" s="7"/>
      <c r="L1135" s="7"/>
    </row>
    <row r="1136" spans="1:12" s="9" customFormat="1" ht="18.75" x14ac:dyDescent="0.3">
      <c r="A1136" s="19"/>
      <c r="B1136" s="17"/>
      <c r="C1136" s="17"/>
      <c r="D1136" s="17">
        <f t="shared" si="35"/>
        <v>6265.8499999999985</v>
      </c>
      <c r="E1136" s="18"/>
      <c r="F1136" s="7"/>
      <c r="G1136" s="7"/>
      <c r="H1136" s="7"/>
      <c r="I1136" s="7"/>
      <c r="J1136" s="7"/>
      <c r="K1136" s="7"/>
      <c r="L1136" s="7"/>
    </row>
    <row r="1137" spans="1:12" s="9" customFormat="1" ht="18.75" x14ac:dyDescent="0.3">
      <c r="A1137" s="19"/>
      <c r="B1137" s="17"/>
      <c r="C1137" s="17"/>
      <c r="D1137" s="17">
        <f t="shared" si="35"/>
        <v>6265.8499999999985</v>
      </c>
      <c r="E1137" s="18"/>
      <c r="F1137" s="7"/>
      <c r="G1137" s="7"/>
      <c r="H1137" s="7"/>
      <c r="I1137" s="7"/>
      <c r="J1137" s="7"/>
      <c r="K1137" s="7"/>
      <c r="L1137" s="7"/>
    </row>
    <row r="1138" spans="1:12" s="9" customFormat="1" ht="18.75" x14ac:dyDescent="0.3">
      <c r="A1138" s="19"/>
      <c r="B1138" s="17"/>
      <c r="C1138" s="17"/>
      <c r="D1138" s="17">
        <f t="shared" si="35"/>
        <v>6265.8499999999985</v>
      </c>
      <c r="E1138" s="18"/>
      <c r="F1138" s="7"/>
      <c r="G1138" s="7"/>
      <c r="H1138" s="7"/>
      <c r="I1138" s="7"/>
      <c r="J1138" s="7"/>
      <c r="K1138" s="7"/>
      <c r="L1138" s="7"/>
    </row>
    <row r="1139" spans="1:12" s="9" customFormat="1" ht="18.75" x14ac:dyDescent="0.3">
      <c r="A1139" s="19"/>
      <c r="B1139" s="17"/>
      <c r="C1139" s="17"/>
      <c r="D1139" s="17">
        <f t="shared" si="35"/>
        <v>6265.8499999999985</v>
      </c>
      <c r="E1139" s="18"/>
      <c r="F1139" s="7"/>
      <c r="G1139" s="7"/>
      <c r="H1139" s="7"/>
      <c r="I1139" s="7"/>
      <c r="J1139" s="7"/>
      <c r="K1139" s="7"/>
      <c r="L1139" s="7"/>
    </row>
    <row r="1140" spans="1:12" s="9" customFormat="1" ht="18.75" x14ac:dyDescent="0.3">
      <c r="A1140" s="19"/>
      <c r="B1140" s="17"/>
      <c r="C1140" s="17"/>
      <c r="D1140" s="17">
        <f t="shared" si="35"/>
        <v>6265.8499999999985</v>
      </c>
      <c r="E1140" s="18"/>
      <c r="F1140" s="7"/>
      <c r="G1140" s="7"/>
      <c r="H1140" s="7"/>
      <c r="I1140" s="7"/>
      <c r="J1140" s="7"/>
      <c r="K1140" s="7"/>
      <c r="L1140" s="7"/>
    </row>
    <row r="1141" spans="1:12" s="9" customFormat="1" ht="18.75" x14ac:dyDescent="0.3">
      <c r="A1141" s="19"/>
      <c r="B1141" s="17"/>
      <c r="C1141" s="17"/>
      <c r="D1141" s="17">
        <f t="shared" si="35"/>
        <v>6265.8499999999985</v>
      </c>
      <c r="E1141" s="18"/>
      <c r="F1141" s="7"/>
      <c r="G1141" s="7"/>
      <c r="H1141" s="7"/>
      <c r="I1141" s="7"/>
      <c r="J1141" s="7"/>
      <c r="K1141" s="7"/>
      <c r="L1141" s="7"/>
    </row>
    <row r="1142" spans="1:12" s="9" customFormat="1" ht="18.75" x14ac:dyDescent="0.3">
      <c r="A1142" s="19"/>
      <c r="B1142" s="17"/>
      <c r="C1142" s="17"/>
      <c r="D1142" s="17">
        <f t="shared" si="35"/>
        <v>6265.8499999999985</v>
      </c>
      <c r="E1142" s="18"/>
      <c r="F1142" s="7"/>
      <c r="G1142" s="7"/>
      <c r="H1142" s="7"/>
      <c r="I1142" s="7"/>
      <c r="J1142" s="7"/>
      <c r="K1142" s="7"/>
      <c r="L1142" s="7"/>
    </row>
    <row r="1143" spans="1:12" s="9" customFormat="1" ht="18.75" x14ac:dyDescent="0.3">
      <c r="A1143" s="19"/>
      <c r="B1143" s="17"/>
      <c r="C1143" s="17"/>
      <c r="D1143" s="17">
        <f t="shared" si="35"/>
        <v>6265.8499999999985</v>
      </c>
      <c r="E1143" s="18"/>
      <c r="F1143" s="7"/>
      <c r="G1143" s="7"/>
      <c r="H1143" s="7"/>
      <c r="I1143" s="7"/>
      <c r="J1143" s="7"/>
      <c r="K1143" s="7"/>
      <c r="L1143" s="7"/>
    </row>
    <row r="1144" spans="1:12" s="9" customFormat="1" ht="18.75" x14ac:dyDescent="0.3">
      <c r="A1144" s="19"/>
      <c r="B1144" s="17"/>
      <c r="C1144" s="17"/>
      <c r="D1144" s="17">
        <f t="shared" si="35"/>
        <v>6265.8499999999985</v>
      </c>
      <c r="E1144" s="18"/>
      <c r="F1144" s="7"/>
      <c r="G1144" s="7"/>
      <c r="H1144" s="7"/>
      <c r="I1144" s="7"/>
      <c r="J1144" s="7"/>
      <c r="K1144" s="7"/>
      <c r="L1144" s="7"/>
    </row>
    <row r="1145" spans="1:12" s="9" customFormat="1" ht="18.75" x14ac:dyDescent="0.3">
      <c r="A1145" s="19"/>
      <c r="B1145" s="17"/>
      <c r="C1145" s="17"/>
      <c r="D1145" s="17">
        <f t="shared" si="35"/>
        <v>6265.8499999999985</v>
      </c>
      <c r="E1145" s="18"/>
      <c r="F1145" s="7"/>
      <c r="G1145" s="7"/>
      <c r="H1145" s="7"/>
      <c r="I1145" s="7"/>
      <c r="J1145" s="7"/>
      <c r="K1145" s="7"/>
      <c r="L1145" s="7"/>
    </row>
    <row r="1146" spans="1:12" s="9" customFormat="1" ht="18.75" x14ac:dyDescent="0.3">
      <c r="A1146" s="19"/>
      <c r="B1146" s="17"/>
      <c r="C1146" s="17"/>
      <c r="D1146" s="17">
        <f t="shared" si="35"/>
        <v>6265.8499999999985</v>
      </c>
      <c r="E1146" s="18"/>
      <c r="F1146" s="7"/>
      <c r="G1146" s="7"/>
      <c r="H1146" s="7"/>
      <c r="I1146" s="7"/>
      <c r="J1146" s="7"/>
      <c r="K1146" s="7"/>
      <c r="L1146" s="7"/>
    </row>
    <row r="1147" spans="1:12" s="9" customFormat="1" ht="18.75" x14ac:dyDescent="0.3">
      <c r="A1147" s="19"/>
      <c r="B1147" s="17"/>
      <c r="C1147" s="17"/>
      <c r="D1147" s="17">
        <f t="shared" si="35"/>
        <v>6265.8499999999985</v>
      </c>
      <c r="E1147" s="18"/>
      <c r="F1147" s="7"/>
      <c r="G1147" s="7"/>
      <c r="H1147" s="7"/>
      <c r="I1147" s="7"/>
      <c r="J1147" s="7"/>
      <c r="K1147" s="7"/>
      <c r="L1147" s="7"/>
    </row>
    <row r="1148" spans="1:12" s="9" customFormat="1" ht="18.75" x14ac:dyDescent="0.3">
      <c r="A1148" s="19"/>
      <c r="B1148" s="17"/>
      <c r="C1148" s="17"/>
      <c r="D1148" s="17">
        <f t="shared" si="35"/>
        <v>6265.8499999999985</v>
      </c>
      <c r="E1148" s="18"/>
      <c r="F1148" s="7"/>
      <c r="G1148" s="7"/>
      <c r="H1148" s="7"/>
      <c r="I1148" s="7"/>
      <c r="J1148" s="7"/>
      <c r="K1148" s="7"/>
      <c r="L1148" s="7"/>
    </row>
    <row r="1149" spans="1:12" s="9" customFormat="1" ht="18.75" x14ac:dyDescent="0.3">
      <c r="A1149" s="19"/>
      <c r="B1149" s="17"/>
      <c r="C1149" s="17"/>
      <c r="D1149" s="17">
        <f t="shared" si="35"/>
        <v>6265.8499999999985</v>
      </c>
      <c r="E1149" s="18"/>
      <c r="F1149" s="7"/>
      <c r="G1149" s="7"/>
      <c r="H1149" s="7"/>
      <c r="I1149" s="7"/>
      <c r="J1149" s="7"/>
      <c r="K1149" s="7"/>
      <c r="L1149" s="7"/>
    </row>
    <row r="1150" spans="1:12" s="9" customFormat="1" ht="18.75" x14ac:dyDescent="0.3">
      <c r="A1150" s="19"/>
      <c r="B1150" s="17"/>
      <c r="C1150" s="17"/>
      <c r="D1150" s="17">
        <f t="shared" si="35"/>
        <v>6265.8499999999985</v>
      </c>
      <c r="E1150" s="18"/>
      <c r="F1150" s="7"/>
      <c r="G1150" s="7"/>
      <c r="H1150" s="7"/>
      <c r="I1150" s="7"/>
      <c r="J1150" s="7"/>
      <c r="K1150" s="7"/>
      <c r="L1150" s="7"/>
    </row>
    <row r="1151" spans="1:12" s="9" customFormat="1" ht="18.75" x14ac:dyDescent="0.3">
      <c r="A1151" s="19"/>
      <c r="B1151" s="17"/>
      <c r="C1151" s="17"/>
      <c r="D1151" s="17">
        <f t="shared" si="35"/>
        <v>6265.8499999999985</v>
      </c>
      <c r="E1151" s="18"/>
      <c r="F1151" s="7"/>
      <c r="G1151" s="7"/>
      <c r="H1151" s="7"/>
      <c r="I1151" s="7"/>
      <c r="J1151" s="7"/>
      <c r="K1151" s="7"/>
      <c r="L1151" s="7"/>
    </row>
    <row r="1152" spans="1:12" s="9" customFormat="1" ht="18.75" x14ac:dyDescent="0.3">
      <c r="A1152" s="19"/>
      <c r="B1152" s="17"/>
      <c r="C1152" s="17"/>
      <c r="D1152" s="17">
        <f t="shared" si="35"/>
        <v>6265.8499999999985</v>
      </c>
      <c r="E1152" s="18"/>
      <c r="F1152" s="7"/>
      <c r="G1152" s="7"/>
      <c r="H1152" s="7"/>
      <c r="I1152" s="7"/>
      <c r="J1152" s="7"/>
      <c r="K1152" s="7"/>
      <c r="L1152" s="7"/>
    </row>
    <row r="1153" spans="1:12" s="9" customFormat="1" ht="18.75" x14ac:dyDescent="0.3">
      <c r="A1153" s="19"/>
      <c r="B1153" s="17"/>
      <c r="C1153" s="17"/>
      <c r="D1153" s="17">
        <f t="shared" si="35"/>
        <v>6265.8499999999985</v>
      </c>
      <c r="E1153" s="18"/>
      <c r="F1153" s="7"/>
      <c r="G1153" s="7"/>
      <c r="H1153" s="7"/>
      <c r="I1153" s="7"/>
      <c r="J1153" s="7"/>
      <c r="K1153" s="7"/>
      <c r="L1153" s="7"/>
    </row>
    <row r="1154" spans="1:12" s="9" customFormat="1" ht="19.5" thickBot="1" x14ac:dyDescent="0.35">
      <c r="A1154" s="19"/>
      <c r="B1154" s="17"/>
      <c r="C1154" s="17"/>
      <c r="D1154" s="17">
        <f t="shared" si="35"/>
        <v>6265.8499999999985</v>
      </c>
      <c r="E1154" s="18"/>
      <c r="F1154" s="7"/>
      <c r="G1154" s="7"/>
      <c r="H1154" s="7"/>
      <c r="I1154" s="7"/>
      <c r="J1154" s="7"/>
      <c r="K1154" s="7"/>
      <c r="L1154" s="7"/>
    </row>
    <row r="1155" spans="1:12" ht="30" thickTop="1" thickBot="1" x14ac:dyDescent="0.5">
      <c r="A1155" s="29" t="s">
        <v>9</v>
      </c>
      <c r="B1155" s="30">
        <f>SUM(B6:B1154)</f>
        <v>49252.760000000017</v>
      </c>
      <c r="C1155" s="30">
        <f>SUM(C6:C1154)</f>
        <v>42986.909999999967</v>
      </c>
      <c r="D1155" s="30">
        <f>B1155-C1155</f>
        <v>6265.8500000000495</v>
      </c>
      <c r="E1155" s="31" t="s">
        <v>10</v>
      </c>
      <c r="F1155" s="1"/>
      <c r="G1155" s="1"/>
      <c r="H1155" s="1"/>
      <c r="I1155" s="1"/>
      <c r="J1155" s="1"/>
      <c r="K1155" s="1"/>
      <c r="L1155" s="1"/>
    </row>
    <row r="1156" spans="1:12" ht="29.25" thickBot="1" x14ac:dyDescent="0.5">
      <c r="A1156" s="32" t="s">
        <v>7</v>
      </c>
      <c r="B1156" s="33">
        <f>B1155-C1155</f>
        <v>6265.8500000000495</v>
      </c>
      <c r="C1156" s="204"/>
      <c r="D1156" s="205"/>
      <c r="E1156" s="206"/>
      <c r="F1156" s="1"/>
      <c r="G1156" s="1"/>
      <c r="H1156" s="1"/>
      <c r="I1156" s="1"/>
      <c r="J1156" s="1"/>
      <c r="K1156" s="1"/>
      <c r="L1156" s="1"/>
    </row>
    <row r="1158" spans="1:12" x14ac:dyDescent="0.45">
      <c r="C1158" s="192">
        <f>B1156*748/995</f>
        <v>4710.4078391960174</v>
      </c>
      <c r="D1158" s="2" t="s">
        <v>892</v>
      </c>
      <c r="E1158" s="2" t="s">
        <v>893</v>
      </c>
    </row>
    <row r="1160" spans="1:12" x14ac:dyDescent="0.45">
      <c r="C1160" s="46"/>
    </row>
  </sheetData>
  <mergeCells count="7">
    <mergeCell ref="C1156:E1156"/>
    <mergeCell ref="A1:E1"/>
    <mergeCell ref="G1:K1"/>
    <mergeCell ref="A2:C2"/>
    <mergeCell ref="D2:E2"/>
    <mergeCell ref="G2:I2"/>
    <mergeCell ref="I958:K958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CC5A-DA13-4631-83AD-A2199706B218}">
  <dimension ref="A1:N769"/>
  <sheetViews>
    <sheetView showGridLines="0" rightToLeft="1" topLeftCell="A748" workbookViewId="0">
      <selection activeCell="C770" sqref="C770"/>
    </sheetView>
  </sheetViews>
  <sheetFormatPr defaultColWidth="9.140625" defaultRowHeight="28.5" x14ac:dyDescent="0.45"/>
  <cols>
    <col min="1" max="1" width="14.28515625" style="2" bestFit="1" customWidth="1"/>
    <col min="2" max="3" width="15.140625" style="2" customWidth="1"/>
    <col min="4" max="4" width="14.140625" style="2" customWidth="1"/>
    <col min="5" max="5" width="42.7109375" style="2" customWidth="1"/>
    <col min="6" max="6" width="9.140625" style="2"/>
    <col min="7" max="7" width="15" style="2" customWidth="1"/>
    <col min="8" max="9" width="15.140625" style="2" customWidth="1"/>
    <col min="10" max="10" width="14.85546875" style="2" bestFit="1" customWidth="1"/>
    <col min="11" max="11" width="42.7109375" style="2" customWidth="1"/>
    <col min="12" max="16384" width="9.140625" style="2"/>
  </cols>
  <sheetData>
    <row r="1" spans="1:12" ht="36.75" thickBot="1" x14ac:dyDescent="0.5">
      <c r="A1" s="207" t="s">
        <v>894</v>
      </c>
      <c r="B1" s="208"/>
      <c r="C1" s="208"/>
      <c r="D1" s="208"/>
      <c r="E1" s="207"/>
      <c r="F1" s="1"/>
      <c r="G1" s="209"/>
      <c r="H1" s="209"/>
      <c r="I1" s="209"/>
      <c r="J1" s="209"/>
      <c r="K1" s="209"/>
      <c r="L1" s="1"/>
    </row>
    <row r="2" spans="1:12" ht="29.25" thickBot="1" x14ac:dyDescent="0.5">
      <c r="A2" s="210" t="s">
        <v>0</v>
      </c>
      <c r="B2" s="210"/>
      <c r="C2" s="210"/>
      <c r="D2" s="211" t="str">
        <f>A1</f>
        <v>ذهب مشغول 21</v>
      </c>
      <c r="E2" s="211"/>
      <c r="F2" s="1"/>
      <c r="G2" s="212" t="s">
        <v>1</v>
      </c>
      <c r="H2" s="212"/>
      <c r="I2" s="212"/>
      <c r="J2" s="3" t="str">
        <f>A1</f>
        <v>ذهب مشغول 21</v>
      </c>
      <c r="K2" s="3"/>
      <c r="L2" s="1"/>
    </row>
    <row r="3" spans="1:12" s="9" customFormat="1" ht="18.75" x14ac:dyDescent="0.3">
      <c r="A3" s="4" t="s">
        <v>2</v>
      </c>
      <c r="B3" s="5"/>
      <c r="C3" s="5"/>
      <c r="D3" s="5"/>
      <c r="E3" s="6"/>
      <c r="F3" s="7"/>
      <c r="G3" s="4"/>
      <c r="H3" s="8"/>
      <c r="I3" s="6"/>
      <c r="J3" s="6"/>
      <c r="K3" s="6"/>
      <c r="L3" s="7"/>
    </row>
    <row r="4" spans="1:12" s="9" customFormat="1" ht="19.5" thickBot="1" x14ac:dyDescent="0.35">
      <c r="A4" s="4" t="s">
        <v>3</v>
      </c>
      <c r="B4" s="5"/>
      <c r="C4" s="5"/>
      <c r="D4" s="5"/>
      <c r="E4" s="6"/>
      <c r="F4" s="7"/>
      <c r="G4" s="4" t="s">
        <v>3</v>
      </c>
      <c r="H4" s="8"/>
      <c r="I4" s="6"/>
      <c r="J4" s="6"/>
      <c r="K4" s="6"/>
      <c r="L4" s="7"/>
    </row>
    <row r="5" spans="1:12" s="9" customFormat="1" ht="19.5" thickBot="1" x14ac:dyDescent="0.35">
      <c r="A5" s="10" t="s">
        <v>4</v>
      </c>
      <c r="B5" s="11" t="s">
        <v>5</v>
      </c>
      <c r="C5" s="11" t="s">
        <v>6</v>
      </c>
      <c r="D5" s="11" t="s">
        <v>7</v>
      </c>
      <c r="E5" s="12" t="s">
        <v>8</v>
      </c>
      <c r="F5" s="7"/>
      <c r="G5" s="10" t="s">
        <v>4</v>
      </c>
      <c r="H5" s="13" t="s">
        <v>5</v>
      </c>
      <c r="I5" s="13" t="s">
        <v>6</v>
      </c>
      <c r="J5" s="13" t="s">
        <v>7</v>
      </c>
      <c r="K5" s="12" t="s">
        <v>8</v>
      </c>
      <c r="L5" s="7"/>
    </row>
    <row r="6" spans="1:12" s="9" customFormat="1" ht="19.5" thickTop="1" x14ac:dyDescent="0.3">
      <c r="A6" s="14">
        <v>46178</v>
      </c>
      <c r="B6" s="15">
        <v>389.45</v>
      </c>
      <c r="C6" s="15"/>
      <c r="D6" s="15">
        <f>B6-C6</f>
        <v>389.45</v>
      </c>
      <c r="E6" s="18" t="s">
        <v>249</v>
      </c>
      <c r="F6" s="7"/>
      <c r="G6" s="14">
        <v>46226</v>
      </c>
      <c r="H6" s="34"/>
      <c r="I6" s="34">
        <v>230</v>
      </c>
      <c r="J6" s="34">
        <f>H6-I6</f>
        <v>-230</v>
      </c>
      <c r="K6" s="18" t="s">
        <v>509</v>
      </c>
      <c r="L6" s="7"/>
    </row>
    <row r="7" spans="1:12" s="9" customFormat="1" ht="18.75" x14ac:dyDescent="0.3">
      <c r="A7" s="14">
        <v>46225</v>
      </c>
      <c r="B7" s="17">
        <v>355.74</v>
      </c>
      <c r="C7" s="17"/>
      <c r="D7" s="17">
        <f>D6+B7-C7</f>
        <v>745.19</v>
      </c>
      <c r="E7" s="16" t="s">
        <v>480</v>
      </c>
      <c r="F7" s="7"/>
      <c r="G7" s="14">
        <v>46230</v>
      </c>
      <c r="H7" s="35"/>
      <c r="I7" s="34">
        <v>1334</v>
      </c>
      <c r="J7" s="35">
        <f t="shared" ref="J7:J8" si="0">J6+H7-I7</f>
        <v>-1564</v>
      </c>
      <c r="K7" s="18" t="s">
        <v>514</v>
      </c>
      <c r="L7" s="7"/>
    </row>
    <row r="8" spans="1:12" s="9" customFormat="1" ht="18.75" x14ac:dyDescent="0.3">
      <c r="A8" s="14">
        <v>46226</v>
      </c>
      <c r="B8" s="17"/>
      <c r="C8" s="17">
        <v>70.77</v>
      </c>
      <c r="D8" s="17">
        <f t="shared" ref="D8:D13" si="1">D7+B8-C8</f>
        <v>674.42000000000007</v>
      </c>
      <c r="E8" s="18" t="s">
        <v>509</v>
      </c>
      <c r="F8" s="7"/>
      <c r="G8" s="14">
        <v>46234</v>
      </c>
      <c r="H8" s="35"/>
      <c r="I8" s="35">
        <v>25</v>
      </c>
      <c r="J8" s="35">
        <f t="shared" si="0"/>
        <v>-1589</v>
      </c>
      <c r="K8" s="18" t="s">
        <v>522</v>
      </c>
      <c r="L8" s="7"/>
    </row>
    <row r="9" spans="1:12" s="9" customFormat="1" ht="18.75" x14ac:dyDescent="0.3">
      <c r="A9" s="14">
        <v>46230</v>
      </c>
      <c r="B9" s="17"/>
      <c r="C9" s="17">
        <v>355.74</v>
      </c>
      <c r="D9" s="17">
        <f t="shared" si="1"/>
        <v>318.68000000000006</v>
      </c>
      <c r="E9" s="18" t="s">
        <v>514</v>
      </c>
      <c r="F9" s="7"/>
      <c r="G9" s="14"/>
      <c r="H9" s="125"/>
      <c r="I9" s="125"/>
      <c r="J9" s="125">
        <f t="shared" ref="J9:J71" si="2">J8+H9-I9</f>
        <v>-1589</v>
      </c>
      <c r="K9" s="18"/>
      <c r="L9" s="7"/>
    </row>
    <row r="10" spans="1:12" s="9" customFormat="1" ht="18.75" x14ac:dyDescent="0.3">
      <c r="A10" s="14">
        <v>46234</v>
      </c>
      <c r="B10" s="17"/>
      <c r="C10" s="17">
        <v>14.57</v>
      </c>
      <c r="D10" s="17">
        <f t="shared" si="1"/>
        <v>304.11000000000007</v>
      </c>
      <c r="E10" s="18" t="s">
        <v>544</v>
      </c>
      <c r="F10" s="7"/>
      <c r="G10" s="19"/>
      <c r="H10" s="125"/>
      <c r="I10" s="125"/>
      <c r="J10" s="125">
        <f t="shared" si="2"/>
        <v>-1589</v>
      </c>
      <c r="K10" s="18"/>
      <c r="L10" s="7"/>
    </row>
    <row r="11" spans="1:12" s="9" customFormat="1" ht="18.75" x14ac:dyDescent="0.3">
      <c r="A11" s="14">
        <v>46247</v>
      </c>
      <c r="B11" s="17"/>
      <c r="C11" s="17">
        <v>223.76</v>
      </c>
      <c r="D11" s="17">
        <f t="shared" si="1"/>
        <v>80.35000000000008</v>
      </c>
      <c r="E11" s="16" t="s">
        <v>616</v>
      </c>
      <c r="F11" s="7"/>
      <c r="G11" s="19"/>
      <c r="H11" s="125"/>
      <c r="I11" s="125"/>
      <c r="J11" s="125">
        <f t="shared" si="2"/>
        <v>-1589</v>
      </c>
      <c r="K11" s="18"/>
      <c r="L11" s="7"/>
    </row>
    <row r="12" spans="1:12" s="9" customFormat="1" ht="18.75" x14ac:dyDescent="0.3">
      <c r="A12" s="14">
        <v>46268</v>
      </c>
      <c r="B12" s="17">
        <v>64</v>
      </c>
      <c r="C12" s="17"/>
      <c r="D12" s="17">
        <f t="shared" si="1"/>
        <v>144.35000000000008</v>
      </c>
      <c r="E12" s="18" t="s">
        <v>763</v>
      </c>
      <c r="F12" s="7"/>
      <c r="G12" s="19"/>
      <c r="H12" s="125"/>
      <c r="I12" s="125"/>
      <c r="J12" s="125">
        <f t="shared" si="2"/>
        <v>-1589</v>
      </c>
      <c r="K12" s="18"/>
      <c r="L12" s="7"/>
    </row>
    <row r="13" spans="1:12" s="9" customFormat="1" ht="18.75" x14ac:dyDescent="0.3">
      <c r="A13" s="14">
        <v>46286</v>
      </c>
      <c r="B13" s="17"/>
      <c r="C13" s="17">
        <v>24</v>
      </c>
      <c r="D13" s="17">
        <f t="shared" si="1"/>
        <v>120.35000000000008</v>
      </c>
      <c r="E13" s="18" t="s">
        <v>882</v>
      </c>
      <c r="F13" s="7"/>
      <c r="G13" s="19"/>
      <c r="H13" s="125"/>
      <c r="I13" s="125"/>
      <c r="J13" s="125">
        <f t="shared" si="2"/>
        <v>-1589</v>
      </c>
      <c r="K13" s="18"/>
      <c r="L13" s="7"/>
    </row>
    <row r="14" spans="1:12" s="9" customFormat="1" ht="18.75" x14ac:dyDescent="0.3">
      <c r="A14" s="19"/>
      <c r="B14" s="17"/>
      <c r="C14" s="17"/>
      <c r="D14" s="17">
        <f t="shared" ref="D14:D70" si="3">D13+B14-C14</f>
        <v>120.35000000000008</v>
      </c>
      <c r="E14" s="18"/>
      <c r="F14" s="7"/>
      <c r="G14" s="19"/>
      <c r="H14" s="125"/>
      <c r="I14" s="125"/>
      <c r="J14" s="125">
        <f t="shared" si="2"/>
        <v>-1589</v>
      </c>
      <c r="K14" s="20"/>
      <c r="L14" s="7"/>
    </row>
    <row r="15" spans="1:12" s="9" customFormat="1" ht="18.75" x14ac:dyDescent="0.3">
      <c r="A15" s="19"/>
      <c r="B15" s="17"/>
      <c r="C15" s="17"/>
      <c r="D15" s="17">
        <f t="shared" si="3"/>
        <v>120.35000000000008</v>
      </c>
      <c r="E15" s="18"/>
      <c r="F15" s="7"/>
      <c r="G15" s="19"/>
      <c r="H15" s="125"/>
      <c r="I15" s="125"/>
      <c r="J15" s="125">
        <f t="shared" si="2"/>
        <v>-1589</v>
      </c>
      <c r="K15" s="20"/>
      <c r="L15" s="7"/>
    </row>
    <row r="16" spans="1:12" s="9" customFormat="1" ht="18.75" x14ac:dyDescent="0.3">
      <c r="A16" s="19"/>
      <c r="B16" s="17"/>
      <c r="C16" s="17"/>
      <c r="D16" s="17">
        <f t="shared" si="3"/>
        <v>120.35000000000008</v>
      </c>
      <c r="E16" s="18"/>
      <c r="F16" s="7"/>
      <c r="G16" s="19"/>
      <c r="H16" s="125"/>
      <c r="I16" s="125"/>
      <c r="J16" s="125">
        <f t="shared" si="2"/>
        <v>-1589</v>
      </c>
      <c r="K16" s="18"/>
      <c r="L16" s="7"/>
    </row>
    <row r="17" spans="1:12" s="9" customFormat="1" ht="18.75" x14ac:dyDescent="0.3">
      <c r="A17" s="19"/>
      <c r="B17" s="17"/>
      <c r="C17" s="17"/>
      <c r="D17" s="17">
        <f t="shared" si="3"/>
        <v>120.35000000000008</v>
      </c>
      <c r="E17" s="18"/>
      <c r="F17" s="7"/>
      <c r="G17" s="19"/>
      <c r="H17" s="125"/>
      <c r="I17" s="125"/>
      <c r="J17" s="125">
        <f t="shared" si="2"/>
        <v>-1589</v>
      </c>
      <c r="K17" s="20"/>
      <c r="L17" s="7"/>
    </row>
    <row r="18" spans="1:12" s="9" customFormat="1" ht="18.75" x14ac:dyDescent="0.3">
      <c r="A18" s="19"/>
      <c r="B18" s="17"/>
      <c r="C18" s="17"/>
      <c r="D18" s="17">
        <f t="shared" si="3"/>
        <v>120.35000000000008</v>
      </c>
      <c r="E18" s="18"/>
      <c r="F18" s="7"/>
      <c r="G18" s="19"/>
      <c r="H18" s="125"/>
      <c r="I18" s="125"/>
      <c r="J18" s="125">
        <f t="shared" si="2"/>
        <v>-1589</v>
      </c>
      <c r="K18" s="18"/>
      <c r="L18" s="7"/>
    </row>
    <row r="19" spans="1:12" s="9" customFormat="1" ht="18.75" x14ac:dyDescent="0.3">
      <c r="A19" s="19"/>
      <c r="B19" s="17"/>
      <c r="C19" s="17"/>
      <c r="D19" s="17">
        <f t="shared" si="3"/>
        <v>120.35000000000008</v>
      </c>
      <c r="E19" s="18"/>
      <c r="F19" s="7"/>
      <c r="G19" s="19"/>
      <c r="H19" s="125"/>
      <c r="I19" s="125"/>
      <c r="J19" s="125">
        <f t="shared" si="2"/>
        <v>-1589</v>
      </c>
      <c r="K19" s="20"/>
      <c r="L19" s="7"/>
    </row>
    <row r="20" spans="1:12" s="9" customFormat="1" ht="18.75" x14ac:dyDescent="0.3">
      <c r="A20" s="19"/>
      <c r="B20" s="17"/>
      <c r="C20" s="17"/>
      <c r="D20" s="17">
        <f t="shared" si="3"/>
        <v>120.35000000000008</v>
      </c>
      <c r="E20" s="18"/>
      <c r="F20" s="7"/>
      <c r="G20" s="19"/>
      <c r="H20" s="125"/>
      <c r="I20" s="125"/>
      <c r="J20" s="125">
        <f t="shared" si="2"/>
        <v>-1589</v>
      </c>
      <c r="K20" s="18"/>
      <c r="L20" s="7"/>
    </row>
    <row r="21" spans="1:12" s="9" customFormat="1" ht="18.75" x14ac:dyDescent="0.3">
      <c r="A21" s="19"/>
      <c r="B21" s="17"/>
      <c r="C21" s="17"/>
      <c r="D21" s="17">
        <f t="shared" si="3"/>
        <v>120.35000000000008</v>
      </c>
      <c r="E21" s="18"/>
      <c r="F21" s="7"/>
      <c r="G21" s="19"/>
      <c r="H21" s="125"/>
      <c r="I21" s="125"/>
      <c r="J21" s="125">
        <f t="shared" si="2"/>
        <v>-1589</v>
      </c>
      <c r="K21" s="18"/>
      <c r="L21" s="7"/>
    </row>
    <row r="22" spans="1:12" s="9" customFormat="1" ht="18.75" x14ac:dyDescent="0.3">
      <c r="A22" s="19"/>
      <c r="B22" s="17"/>
      <c r="C22" s="17"/>
      <c r="D22" s="17">
        <f t="shared" si="3"/>
        <v>120.35000000000008</v>
      </c>
      <c r="E22" s="18"/>
      <c r="F22" s="7"/>
      <c r="G22" s="19"/>
      <c r="H22" s="125"/>
      <c r="I22" s="125"/>
      <c r="J22" s="125">
        <f t="shared" si="2"/>
        <v>-1589</v>
      </c>
      <c r="K22" s="20"/>
      <c r="L22" s="7"/>
    </row>
    <row r="23" spans="1:12" s="9" customFormat="1" ht="18.75" x14ac:dyDescent="0.3">
      <c r="A23" s="19"/>
      <c r="B23" s="17"/>
      <c r="C23" s="17"/>
      <c r="D23" s="17">
        <f t="shared" si="3"/>
        <v>120.35000000000008</v>
      </c>
      <c r="E23" s="18"/>
      <c r="F23" s="7"/>
      <c r="G23" s="19"/>
      <c r="H23" s="125"/>
      <c r="I23" s="125"/>
      <c r="J23" s="125">
        <f t="shared" si="2"/>
        <v>-1589</v>
      </c>
      <c r="K23" s="20"/>
      <c r="L23" s="7"/>
    </row>
    <row r="24" spans="1:12" s="9" customFormat="1" ht="18.75" x14ac:dyDescent="0.3">
      <c r="A24" s="19"/>
      <c r="B24" s="17"/>
      <c r="C24" s="17"/>
      <c r="D24" s="17">
        <f t="shared" si="3"/>
        <v>120.35000000000008</v>
      </c>
      <c r="E24" s="18"/>
      <c r="F24" s="7"/>
      <c r="G24" s="19"/>
      <c r="H24" s="125"/>
      <c r="I24" s="125"/>
      <c r="J24" s="125">
        <f t="shared" si="2"/>
        <v>-1589</v>
      </c>
      <c r="K24" s="20"/>
      <c r="L24" s="7"/>
    </row>
    <row r="25" spans="1:12" s="9" customFormat="1" ht="18.75" x14ac:dyDescent="0.3">
      <c r="A25" s="19"/>
      <c r="B25" s="17"/>
      <c r="C25" s="17"/>
      <c r="D25" s="17">
        <f t="shared" si="3"/>
        <v>120.35000000000008</v>
      </c>
      <c r="E25" s="18"/>
      <c r="F25" s="7"/>
      <c r="G25" s="19"/>
      <c r="H25" s="125"/>
      <c r="I25" s="125"/>
      <c r="J25" s="125">
        <f t="shared" si="2"/>
        <v>-1589</v>
      </c>
      <c r="K25" s="20"/>
      <c r="L25" s="7"/>
    </row>
    <row r="26" spans="1:12" s="9" customFormat="1" ht="18.75" x14ac:dyDescent="0.3">
      <c r="A26" s="19"/>
      <c r="B26" s="17"/>
      <c r="C26" s="17"/>
      <c r="D26" s="17">
        <f t="shared" si="3"/>
        <v>120.35000000000008</v>
      </c>
      <c r="E26" s="18"/>
      <c r="F26" s="7"/>
      <c r="G26" s="19"/>
      <c r="H26" s="125"/>
      <c r="I26" s="125"/>
      <c r="J26" s="125">
        <f t="shared" si="2"/>
        <v>-1589</v>
      </c>
      <c r="K26" s="20"/>
      <c r="L26" s="7"/>
    </row>
    <row r="27" spans="1:12" s="9" customFormat="1" ht="18.75" x14ac:dyDescent="0.3">
      <c r="A27" s="19"/>
      <c r="B27" s="17"/>
      <c r="C27" s="17"/>
      <c r="D27" s="17">
        <f t="shared" si="3"/>
        <v>120.35000000000008</v>
      </c>
      <c r="E27" s="18"/>
      <c r="F27" s="7"/>
      <c r="G27" s="19"/>
      <c r="H27" s="125"/>
      <c r="I27" s="125"/>
      <c r="J27" s="125">
        <f t="shared" si="2"/>
        <v>-1589</v>
      </c>
      <c r="K27" s="18"/>
      <c r="L27" s="7"/>
    </row>
    <row r="28" spans="1:12" s="9" customFormat="1" ht="18.75" x14ac:dyDescent="0.3">
      <c r="A28" s="19"/>
      <c r="B28" s="17"/>
      <c r="C28" s="17"/>
      <c r="D28" s="17">
        <f t="shared" si="3"/>
        <v>120.35000000000008</v>
      </c>
      <c r="E28" s="18"/>
      <c r="F28" s="7"/>
      <c r="G28" s="19"/>
      <c r="H28" s="125"/>
      <c r="I28" s="125"/>
      <c r="J28" s="125">
        <f t="shared" si="2"/>
        <v>-1589</v>
      </c>
      <c r="K28" s="20"/>
      <c r="L28" s="7"/>
    </row>
    <row r="29" spans="1:12" s="9" customFormat="1" ht="18.75" x14ac:dyDescent="0.3">
      <c r="A29" s="19"/>
      <c r="B29" s="17"/>
      <c r="C29" s="17"/>
      <c r="D29" s="17">
        <f t="shared" si="3"/>
        <v>120.35000000000008</v>
      </c>
      <c r="E29" s="18"/>
      <c r="F29" s="7"/>
      <c r="G29" s="19"/>
      <c r="H29" s="125"/>
      <c r="I29" s="125"/>
      <c r="J29" s="125">
        <f t="shared" si="2"/>
        <v>-1589</v>
      </c>
      <c r="K29" s="17"/>
      <c r="L29" s="7"/>
    </row>
    <row r="30" spans="1:12" s="9" customFormat="1" ht="18.75" x14ac:dyDescent="0.3">
      <c r="A30" s="19"/>
      <c r="B30" s="17"/>
      <c r="C30" s="17"/>
      <c r="D30" s="17">
        <f t="shared" si="3"/>
        <v>120.35000000000008</v>
      </c>
      <c r="E30" s="18"/>
      <c r="F30" s="7"/>
      <c r="G30" s="19"/>
      <c r="H30" s="125"/>
      <c r="I30" s="125"/>
      <c r="J30" s="125">
        <f t="shared" si="2"/>
        <v>-1589</v>
      </c>
      <c r="K30" s="18"/>
      <c r="L30" s="7"/>
    </row>
    <row r="31" spans="1:12" s="9" customFormat="1" ht="18.75" x14ac:dyDescent="0.3">
      <c r="A31" s="19"/>
      <c r="B31" s="17"/>
      <c r="C31" s="17"/>
      <c r="D31" s="17">
        <f t="shared" si="3"/>
        <v>120.35000000000008</v>
      </c>
      <c r="E31" s="18"/>
      <c r="F31" s="7"/>
      <c r="G31" s="19"/>
      <c r="H31" s="125"/>
      <c r="I31" s="125"/>
      <c r="J31" s="125">
        <f t="shared" si="2"/>
        <v>-1589</v>
      </c>
      <c r="K31" s="20"/>
      <c r="L31" s="7"/>
    </row>
    <row r="32" spans="1:12" s="9" customFormat="1" ht="18.75" x14ac:dyDescent="0.3">
      <c r="A32" s="19"/>
      <c r="B32" s="17"/>
      <c r="C32" s="17"/>
      <c r="D32" s="17">
        <f t="shared" si="3"/>
        <v>120.35000000000008</v>
      </c>
      <c r="E32" s="18"/>
      <c r="F32" s="7"/>
      <c r="G32" s="19"/>
      <c r="H32" s="125"/>
      <c r="I32" s="125"/>
      <c r="J32" s="125">
        <f t="shared" si="2"/>
        <v>-1589</v>
      </c>
      <c r="K32" s="20"/>
      <c r="L32" s="7"/>
    </row>
    <row r="33" spans="1:12" s="9" customFormat="1" ht="18.75" x14ac:dyDescent="0.3">
      <c r="A33" s="19"/>
      <c r="B33" s="17"/>
      <c r="C33" s="17"/>
      <c r="D33" s="17">
        <f t="shared" si="3"/>
        <v>120.35000000000008</v>
      </c>
      <c r="E33" s="18"/>
      <c r="F33" s="7"/>
      <c r="G33" s="19"/>
      <c r="H33" s="125"/>
      <c r="I33" s="125"/>
      <c r="J33" s="125">
        <f t="shared" si="2"/>
        <v>-1589</v>
      </c>
      <c r="K33" s="20"/>
      <c r="L33" s="7"/>
    </row>
    <row r="34" spans="1:12" s="9" customFormat="1" ht="18.75" x14ac:dyDescent="0.3">
      <c r="A34" s="19"/>
      <c r="B34" s="17"/>
      <c r="C34" s="17"/>
      <c r="D34" s="17">
        <f t="shared" si="3"/>
        <v>120.35000000000008</v>
      </c>
      <c r="E34" s="18"/>
      <c r="F34" s="7"/>
      <c r="G34" s="19"/>
      <c r="H34" s="125"/>
      <c r="I34" s="125"/>
      <c r="J34" s="125">
        <f t="shared" si="2"/>
        <v>-1589</v>
      </c>
      <c r="K34" s="18"/>
      <c r="L34" s="7"/>
    </row>
    <row r="35" spans="1:12" s="9" customFormat="1" ht="18.75" x14ac:dyDescent="0.3">
      <c r="A35" s="19"/>
      <c r="B35" s="17"/>
      <c r="C35" s="17"/>
      <c r="D35" s="17">
        <f t="shared" si="3"/>
        <v>120.35000000000008</v>
      </c>
      <c r="E35" s="18"/>
      <c r="F35" s="7"/>
      <c r="G35" s="19"/>
      <c r="H35" s="125"/>
      <c r="I35" s="125"/>
      <c r="J35" s="125">
        <f t="shared" si="2"/>
        <v>-1589</v>
      </c>
      <c r="K35" s="18"/>
      <c r="L35" s="7"/>
    </row>
    <row r="36" spans="1:12" s="9" customFormat="1" ht="18.75" x14ac:dyDescent="0.3">
      <c r="A36" s="19"/>
      <c r="B36" s="17"/>
      <c r="C36" s="17"/>
      <c r="D36" s="17">
        <f t="shared" si="3"/>
        <v>120.35000000000008</v>
      </c>
      <c r="E36" s="18"/>
      <c r="F36" s="7"/>
      <c r="G36" s="19"/>
      <c r="H36" s="125"/>
      <c r="I36" s="125"/>
      <c r="J36" s="125">
        <f t="shared" si="2"/>
        <v>-1589</v>
      </c>
      <c r="K36" s="20"/>
      <c r="L36" s="7"/>
    </row>
    <row r="37" spans="1:12" s="9" customFormat="1" ht="18.75" x14ac:dyDescent="0.3">
      <c r="A37" s="19"/>
      <c r="B37" s="17"/>
      <c r="C37" s="17"/>
      <c r="D37" s="17">
        <f t="shared" si="3"/>
        <v>120.35000000000008</v>
      </c>
      <c r="E37" s="18"/>
      <c r="F37" s="7"/>
      <c r="G37" s="19"/>
      <c r="H37" s="125"/>
      <c r="I37" s="125"/>
      <c r="J37" s="125">
        <f t="shared" si="2"/>
        <v>-1589</v>
      </c>
      <c r="K37" s="18"/>
      <c r="L37" s="7"/>
    </row>
    <row r="38" spans="1:12" s="9" customFormat="1" ht="18.75" x14ac:dyDescent="0.3">
      <c r="A38" s="19"/>
      <c r="B38" s="17"/>
      <c r="C38" s="17"/>
      <c r="D38" s="17">
        <f t="shared" si="3"/>
        <v>120.35000000000008</v>
      </c>
      <c r="E38" s="18"/>
      <c r="F38" s="7"/>
      <c r="G38" s="165"/>
      <c r="H38" s="167"/>
      <c r="I38" s="167"/>
      <c r="J38" s="167">
        <f t="shared" si="2"/>
        <v>-1589</v>
      </c>
      <c r="K38" s="168"/>
      <c r="L38" s="7"/>
    </row>
    <row r="39" spans="1:12" s="9" customFormat="1" ht="18.75" x14ac:dyDescent="0.3">
      <c r="A39" s="19"/>
      <c r="B39" s="17"/>
      <c r="C39" s="17"/>
      <c r="D39" s="17">
        <f t="shared" si="3"/>
        <v>120.35000000000008</v>
      </c>
      <c r="E39" s="18"/>
      <c r="F39" s="7"/>
      <c r="G39" s="19"/>
      <c r="H39" s="125"/>
      <c r="I39" s="125"/>
      <c r="J39" s="125">
        <f t="shared" si="2"/>
        <v>-1589</v>
      </c>
      <c r="K39" s="20"/>
      <c r="L39" s="7"/>
    </row>
    <row r="40" spans="1:12" s="9" customFormat="1" ht="18.75" x14ac:dyDescent="0.3">
      <c r="A40" s="19"/>
      <c r="B40" s="17"/>
      <c r="C40" s="17"/>
      <c r="D40" s="17">
        <f t="shared" si="3"/>
        <v>120.35000000000008</v>
      </c>
      <c r="E40" s="18"/>
      <c r="F40" s="7"/>
      <c r="G40" s="19"/>
      <c r="H40" s="125"/>
      <c r="I40" s="125"/>
      <c r="J40" s="125">
        <f t="shared" si="2"/>
        <v>-1589</v>
      </c>
      <c r="K40" s="20"/>
      <c r="L40" s="7"/>
    </row>
    <row r="41" spans="1:12" s="9" customFormat="1" ht="18.75" x14ac:dyDescent="0.3">
      <c r="A41" s="19"/>
      <c r="B41" s="17"/>
      <c r="C41" s="17"/>
      <c r="D41" s="17">
        <f t="shared" si="3"/>
        <v>120.35000000000008</v>
      </c>
      <c r="E41" s="18"/>
      <c r="F41" s="7"/>
      <c r="G41" s="19"/>
      <c r="H41" s="125"/>
      <c r="I41" s="125"/>
      <c r="J41" s="125">
        <f t="shared" si="2"/>
        <v>-1589</v>
      </c>
      <c r="K41" s="20"/>
      <c r="L41" s="7"/>
    </row>
    <row r="42" spans="1:12" s="9" customFormat="1" ht="18.75" x14ac:dyDescent="0.3">
      <c r="A42" s="19"/>
      <c r="B42" s="17"/>
      <c r="C42" s="17"/>
      <c r="D42" s="17">
        <f t="shared" si="3"/>
        <v>120.35000000000008</v>
      </c>
      <c r="E42" s="18"/>
      <c r="F42" s="7"/>
      <c r="G42" s="19"/>
      <c r="H42" s="125"/>
      <c r="I42" s="125"/>
      <c r="J42" s="125">
        <f t="shared" si="2"/>
        <v>-1589</v>
      </c>
      <c r="K42" s="20"/>
      <c r="L42" s="7"/>
    </row>
    <row r="43" spans="1:12" s="9" customFormat="1" ht="18.75" x14ac:dyDescent="0.3">
      <c r="A43" s="19"/>
      <c r="B43" s="17"/>
      <c r="C43" s="17"/>
      <c r="D43" s="17">
        <f t="shared" si="3"/>
        <v>120.35000000000008</v>
      </c>
      <c r="E43" s="18"/>
      <c r="F43" s="7"/>
      <c r="G43" s="19"/>
      <c r="H43" s="125"/>
      <c r="I43" s="125"/>
      <c r="J43" s="125">
        <f t="shared" si="2"/>
        <v>-1589</v>
      </c>
      <c r="K43" s="20"/>
      <c r="L43" s="7"/>
    </row>
    <row r="44" spans="1:12" s="9" customFormat="1" ht="18.75" x14ac:dyDescent="0.3">
      <c r="A44" s="19"/>
      <c r="B44" s="17"/>
      <c r="C44" s="17"/>
      <c r="D44" s="17">
        <f t="shared" si="3"/>
        <v>120.35000000000008</v>
      </c>
      <c r="E44" s="18"/>
      <c r="F44" s="7"/>
      <c r="G44" s="19"/>
      <c r="H44" s="125"/>
      <c r="I44" s="125"/>
      <c r="J44" s="125">
        <f t="shared" si="2"/>
        <v>-1589</v>
      </c>
      <c r="K44" s="20"/>
      <c r="L44" s="7"/>
    </row>
    <row r="45" spans="1:12" s="9" customFormat="1" ht="18.75" x14ac:dyDescent="0.3">
      <c r="A45" s="19"/>
      <c r="B45" s="17"/>
      <c r="C45" s="17"/>
      <c r="D45" s="17">
        <f t="shared" si="3"/>
        <v>120.35000000000008</v>
      </c>
      <c r="E45" s="18"/>
      <c r="F45" s="7"/>
      <c r="G45" s="19"/>
      <c r="H45" s="125"/>
      <c r="I45" s="125"/>
      <c r="J45" s="125">
        <f t="shared" si="2"/>
        <v>-1589</v>
      </c>
      <c r="K45" s="20"/>
      <c r="L45" s="7"/>
    </row>
    <row r="46" spans="1:12" s="9" customFormat="1" ht="18.75" x14ac:dyDescent="0.3">
      <c r="A46" s="19"/>
      <c r="B46" s="17"/>
      <c r="C46" s="17"/>
      <c r="D46" s="17">
        <f t="shared" si="3"/>
        <v>120.35000000000008</v>
      </c>
      <c r="E46" s="18"/>
      <c r="F46" s="7"/>
      <c r="G46" s="19"/>
      <c r="H46" s="125"/>
      <c r="I46" s="125"/>
      <c r="J46" s="125">
        <f t="shared" si="2"/>
        <v>-1589</v>
      </c>
      <c r="K46" s="20"/>
      <c r="L46" s="7"/>
    </row>
    <row r="47" spans="1:12" s="9" customFormat="1" ht="18.75" x14ac:dyDescent="0.3">
      <c r="A47" s="19"/>
      <c r="B47" s="17"/>
      <c r="C47" s="17"/>
      <c r="D47" s="17">
        <f t="shared" si="3"/>
        <v>120.35000000000008</v>
      </c>
      <c r="E47" s="18"/>
      <c r="F47" s="7"/>
      <c r="G47" s="19"/>
      <c r="H47" s="125"/>
      <c r="I47" s="125"/>
      <c r="J47" s="125">
        <f t="shared" si="2"/>
        <v>-1589</v>
      </c>
      <c r="K47" s="20"/>
      <c r="L47" s="7"/>
    </row>
    <row r="48" spans="1:12" s="9" customFormat="1" ht="18.75" x14ac:dyDescent="0.3">
      <c r="A48" s="70"/>
      <c r="B48" s="60"/>
      <c r="C48" s="60"/>
      <c r="D48" s="60">
        <f t="shared" si="3"/>
        <v>120.35000000000008</v>
      </c>
      <c r="E48" s="66"/>
      <c r="F48" s="7"/>
      <c r="G48" s="19"/>
      <c r="H48" s="125"/>
      <c r="I48" s="125"/>
      <c r="J48" s="125">
        <f t="shared" si="2"/>
        <v>-1589</v>
      </c>
      <c r="K48" s="20"/>
      <c r="L48" s="7"/>
    </row>
    <row r="49" spans="1:14" s="9" customFormat="1" ht="18.75" x14ac:dyDescent="0.3">
      <c r="A49" s="165"/>
      <c r="B49" s="146"/>
      <c r="C49" s="146"/>
      <c r="D49" s="146">
        <f t="shared" si="3"/>
        <v>120.35000000000008</v>
      </c>
      <c r="E49" s="166"/>
      <c r="F49" s="7"/>
      <c r="G49" s="19"/>
      <c r="H49" s="125"/>
      <c r="I49" s="125"/>
      <c r="J49" s="125">
        <f t="shared" si="2"/>
        <v>-1589</v>
      </c>
      <c r="K49" s="18"/>
      <c r="L49" s="7"/>
    </row>
    <row r="50" spans="1:14" s="9" customFormat="1" ht="18.75" x14ac:dyDescent="0.3">
      <c r="A50" s="19"/>
      <c r="B50" s="17"/>
      <c r="C50" s="17"/>
      <c r="D50" s="17">
        <f t="shared" si="3"/>
        <v>120.35000000000008</v>
      </c>
      <c r="E50" s="18"/>
      <c r="F50" s="7"/>
      <c r="G50" s="19"/>
      <c r="H50" s="125"/>
      <c r="I50" s="125"/>
      <c r="J50" s="125">
        <f t="shared" si="2"/>
        <v>-1589</v>
      </c>
      <c r="K50" s="18"/>
      <c r="L50" s="7"/>
    </row>
    <row r="51" spans="1:14" s="9" customFormat="1" ht="18.75" x14ac:dyDescent="0.3">
      <c r="A51" s="19"/>
      <c r="B51" s="17"/>
      <c r="C51" s="17"/>
      <c r="D51" s="17">
        <f t="shared" si="3"/>
        <v>120.35000000000008</v>
      </c>
      <c r="E51" s="18"/>
      <c r="F51" s="7"/>
      <c r="G51" s="19"/>
      <c r="H51" s="125"/>
      <c r="I51" s="125"/>
      <c r="J51" s="125">
        <f t="shared" si="2"/>
        <v>-1589</v>
      </c>
      <c r="K51" s="18"/>
      <c r="L51" s="7"/>
    </row>
    <row r="52" spans="1:14" s="9" customFormat="1" ht="18.75" x14ac:dyDescent="0.3">
      <c r="A52" s="19"/>
      <c r="B52" s="17"/>
      <c r="C52" s="17"/>
      <c r="D52" s="17">
        <f t="shared" si="3"/>
        <v>120.35000000000008</v>
      </c>
      <c r="E52" s="18"/>
      <c r="F52" s="7"/>
      <c r="G52" s="19"/>
      <c r="H52" s="125"/>
      <c r="I52" s="125"/>
      <c r="J52" s="125">
        <f t="shared" si="2"/>
        <v>-1589</v>
      </c>
      <c r="K52" s="18"/>
      <c r="L52" s="7"/>
    </row>
    <row r="53" spans="1:14" s="9" customFormat="1" ht="18.75" x14ac:dyDescent="0.3">
      <c r="A53" s="19"/>
      <c r="B53" s="17"/>
      <c r="C53" s="17"/>
      <c r="D53" s="17">
        <f t="shared" si="3"/>
        <v>120.35000000000008</v>
      </c>
      <c r="E53" s="18"/>
      <c r="F53" s="7"/>
      <c r="G53" s="19"/>
      <c r="H53" s="125"/>
      <c r="I53" s="125"/>
      <c r="J53" s="125">
        <f t="shared" si="2"/>
        <v>-1589</v>
      </c>
      <c r="K53" s="20"/>
      <c r="L53" s="7"/>
    </row>
    <row r="54" spans="1:14" s="9" customFormat="1" ht="18.75" x14ac:dyDescent="0.3">
      <c r="A54" s="19"/>
      <c r="B54" s="17"/>
      <c r="C54" s="17"/>
      <c r="D54" s="17">
        <f t="shared" si="3"/>
        <v>120.35000000000008</v>
      </c>
      <c r="E54" s="18"/>
      <c r="F54" s="7"/>
      <c r="G54" s="19"/>
      <c r="H54" s="125"/>
      <c r="I54" s="125"/>
      <c r="J54" s="125">
        <f t="shared" si="2"/>
        <v>-1589</v>
      </c>
      <c r="K54" s="20"/>
      <c r="L54" s="7"/>
    </row>
    <row r="55" spans="1:14" s="9" customFormat="1" ht="18.75" x14ac:dyDescent="0.3">
      <c r="A55" s="19"/>
      <c r="B55" s="17"/>
      <c r="C55" s="17"/>
      <c r="D55" s="17">
        <f t="shared" si="3"/>
        <v>120.35000000000008</v>
      </c>
      <c r="E55" s="18"/>
      <c r="F55" s="7"/>
      <c r="G55" s="19"/>
      <c r="H55" s="125"/>
      <c r="I55" s="125"/>
      <c r="J55" s="125">
        <f t="shared" si="2"/>
        <v>-1589</v>
      </c>
      <c r="K55" s="20"/>
      <c r="L55" s="7"/>
    </row>
    <row r="56" spans="1:14" s="9" customFormat="1" ht="18.75" x14ac:dyDescent="0.3">
      <c r="A56" s="19"/>
      <c r="B56" s="17"/>
      <c r="C56" s="17"/>
      <c r="D56" s="17">
        <f t="shared" si="3"/>
        <v>120.35000000000008</v>
      </c>
      <c r="E56" s="18"/>
      <c r="F56" s="7"/>
      <c r="G56" s="19"/>
      <c r="H56" s="125"/>
      <c r="I56" s="125"/>
      <c r="J56" s="125">
        <f t="shared" si="2"/>
        <v>-1589</v>
      </c>
      <c r="K56" s="20"/>
      <c r="L56" s="7"/>
    </row>
    <row r="57" spans="1:14" s="9" customFormat="1" ht="18.75" x14ac:dyDescent="0.3">
      <c r="A57" s="19"/>
      <c r="B57" s="17"/>
      <c r="C57" s="17"/>
      <c r="D57" s="17">
        <f t="shared" si="3"/>
        <v>120.35000000000008</v>
      </c>
      <c r="E57" s="18"/>
      <c r="F57" s="7"/>
      <c r="G57" s="19"/>
      <c r="H57" s="125"/>
      <c r="I57" s="125"/>
      <c r="J57" s="125">
        <f t="shared" si="2"/>
        <v>-1589</v>
      </c>
      <c r="K57" s="20"/>
      <c r="L57" s="7"/>
    </row>
    <row r="58" spans="1:14" s="9" customFormat="1" ht="18.75" x14ac:dyDescent="0.3">
      <c r="A58" s="19"/>
      <c r="B58" s="17"/>
      <c r="C58" s="17"/>
      <c r="D58" s="17">
        <f t="shared" si="3"/>
        <v>120.35000000000008</v>
      </c>
      <c r="E58" s="18"/>
      <c r="F58" s="7"/>
      <c r="G58" s="19"/>
      <c r="H58" s="125"/>
      <c r="I58" s="125"/>
      <c r="J58" s="125">
        <f t="shared" si="2"/>
        <v>-1589</v>
      </c>
      <c r="K58" s="20"/>
      <c r="L58" s="7"/>
    </row>
    <row r="59" spans="1:14" s="9" customFormat="1" ht="18.75" x14ac:dyDescent="0.3">
      <c r="A59" s="19"/>
      <c r="B59" s="17"/>
      <c r="C59" s="17"/>
      <c r="D59" s="17">
        <f t="shared" si="3"/>
        <v>120.35000000000008</v>
      </c>
      <c r="E59" s="18"/>
      <c r="F59" s="7"/>
      <c r="G59" s="19"/>
      <c r="H59" s="125"/>
      <c r="I59" s="125"/>
      <c r="J59" s="125">
        <f t="shared" si="2"/>
        <v>-1589</v>
      </c>
      <c r="K59" s="20"/>
      <c r="L59" s="7"/>
    </row>
    <row r="60" spans="1:14" s="9" customFormat="1" ht="18.75" x14ac:dyDescent="0.3">
      <c r="A60" s="19"/>
      <c r="B60" s="17"/>
      <c r="C60" s="17"/>
      <c r="D60" s="17">
        <f t="shared" si="3"/>
        <v>120.35000000000008</v>
      </c>
      <c r="E60" s="18"/>
      <c r="F60" s="7"/>
      <c r="G60" s="19"/>
      <c r="H60" s="125"/>
      <c r="I60" s="125"/>
      <c r="J60" s="125">
        <f t="shared" si="2"/>
        <v>-1589</v>
      </c>
      <c r="K60" s="20"/>
      <c r="L60" s="7"/>
    </row>
    <row r="61" spans="1:14" s="9" customFormat="1" ht="18.75" x14ac:dyDescent="0.3">
      <c r="A61" s="19"/>
      <c r="B61" s="17"/>
      <c r="C61" s="17"/>
      <c r="D61" s="17">
        <f t="shared" si="3"/>
        <v>120.35000000000008</v>
      </c>
      <c r="E61" s="18"/>
      <c r="F61" s="7"/>
      <c r="G61" s="19"/>
      <c r="H61" s="125"/>
      <c r="I61" s="125"/>
      <c r="J61" s="125">
        <f t="shared" si="2"/>
        <v>-1589</v>
      </c>
      <c r="K61" s="20"/>
      <c r="L61" s="7"/>
      <c r="N61" s="9">
        <f>748.35+1511.57</f>
        <v>2259.92</v>
      </c>
    </row>
    <row r="62" spans="1:14" s="9" customFormat="1" ht="18.75" x14ac:dyDescent="0.3">
      <c r="A62" s="19"/>
      <c r="B62" s="17"/>
      <c r="C62" s="17"/>
      <c r="D62" s="17">
        <f t="shared" si="3"/>
        <v>120.35000000000008</v>
      </c>
      <c r="E62" s="18"/>
      <c r="F62" s="7"/>
      <c r="G62" s="19"/>
      <c r="H62" s="125"/>
      <c r="I62" s="125"/>
      <c r="J62" s="125">
        <f t="shared" si="2"/>
        <v>-1589</v>
      </c>
      <c r="K62" s="20"/>
      <c r="L62" s="7"/>
    </row>
    <row r="63" spans="1:14" s="9" customFormat="1" ht="18.75" x14ac:dyDescent="0.3">
      <c r="A63" s="19"/>
      <c r="B63" s="17"/>
      <c r="C63" s="17"/>
      <c r="D63" s="17">
        <f t="shared" si="3"/>
        <v>120.35000000000008</v>
      </c>
      <c r="E63" s="18"/>
      <c r="F63" s="7"/>
      <c r="G63" s="19"/>
      <c r="H63" s="125"/>
      <c r="I63" s="125"/>
      <c r="J63" s="125">
        <f t="shared" si="2"/>
        <v>-1589</v>
      </c>
      <c r="K63" s="20"/>
      <c r="L63" s="7"/>
    </row>
    <row r="64" spans="1:14" s="9" customFormat="1" ht="18.75" x14ac:dyDescent="0.3">
      <c r="A64" s="19"/>
      <c r="B64" s="17"/>
      <c r="C64" s="17"/>
      <c r="D64" s="17">
        <f t="shared" si="3"/>
        <v>120.35000000000008</v>
      </c>
      <c r="E64" s="18"/>
      <c r="F64" s="7"/>
      <c r="G64" s="19"/>
      <c r="H64" s="125"/>
      <c r="I64" s="125"/>
      <c r="J64" s="125">
        <f t="shared" si="2"/>
        <v>-1589</v>
      </c>
      <c r="K64" s="18"/>
      <c r="L64" s="7"/>
    </row>
    <row r="65" spans="1:12" s="9" customFormat="1" ht="18.75" x14ac:dyDescent="0.3">
      <c r="A65" s="19"/>
      <c r="B65" s="17"/>
      <c r="C65" s="17"/>
      <c r="D65" s="17">
        <f t="shared" si="3"/>
        <v>120.35000000000008</v>
      </c>
      <c r="E65" s="18"/>
      <c r="F65" s="7"/>
      <c r="G65" s="19"/>
      <c r="H65" s="125"/>
      <c r="I65" s="125"/>
      <c r="J65" s="125">
        <f t="shared" si="2"/>
        <v>-1589</v>
      </c>
      <c r="K65" s="20"/>
      <c r="L65" s="7"/>
    </row>
    <row r="66" spans="1:12" s="9" customFormat="1" ht="18.75" x14ac:dyDescent="0.3">
      <c r="A66" s="19"/>
      <c r="B66" s="17"/>
      <c r="C66" s="17"/>
      <c r="D66" s="17">
        <f t="shared" si="3"/>
        <v>120.35000000000008</v>
      </c>
      <c r="E66" s="18"/>
      <c r="F66" s="7"/>
      <c r="G66" s="19"/>
      <c r="H66" s="125"/>
      <c r="I66" s="125"/>
      <c r="J66" s="125">
        <f t="shared" si="2"/>
        <v>-1589</v>
      </c>
      <c r="K66" s="20"/>
      <c r="L66" s="7"/>
    </row>
    <row r="67" spans="1:12" s="9" customFormat="1" ht="18.75" x14ac:dyDescent="0.3">
      <c r="A67" s="19"/>
      <c r="B67" s="17"/>
      <c r="C67" s="17"/>
      <c r="D67" s="17">
        <f t="shared" si="3"/>
        <v>120.35000000000008</v>
      </c>
      <c r="E67" s="18"/>
      <c r="F67" s="7"/>
      <c r="G67" s="19"/>
      <c r="H67" s="125"/>
      <c r="I67" s="125"/>
      <c r="J67" s="125">
        <f t="shared" si="2"/>
        <v>-1589</v>
      </c>
      <c r="K67" s="20"/>
      <c r="L67" s="7"/>
    </row>
    <row r="68" spans="1:12" s="9" customFormat="1" ht="18.75" x14ac:dyDescent="0.3">
      <c r="A68" s="19"/>
      <c r="B68" s="17"/>
      <c r="C68" s="17"/>
      <c r="D68" s="17">
        <f t="shared" si="3"/>
        <v>120.35000000000008</v>
      </c>
      <c r="E68" s="18"/>
      <c r="F68" s="7"/>
      <c r="G68" s="19"/>
      <c r="H68" s="125"/>
      <c r="I68" s="125"/>
      <c r="J68" s="125">
        <f t="shared" si="2"/>
        <v>-1589</v>
      </c>
      <c r="K68" s="20"/>
      <c r="L68" s="7"/>
    </row>
    <row r="69" spans="1:12" s="9" customFormat="1" ht="18.75" x14ac:dyDescent="0.3">
      <c r="A69" s="19"/>
      <c r="B69" s="17"/>
      <c r="C69" s="17"/>
      <c r="D69" s="17">
        <f t="shared" si="3"/>
        <v>120.35000000000008</v>
      </c>
      <c r="E69" s="18"/>
      <c r="F69" s="7"/>
      <c r="G69" s="19"/>
      <c r="H69" s="125"/>
      <c r="I69" s="125"/>
      <c r="J69" s="125">
        <f t="shared" si="2"/>
        <v>-1589</v>
      </c>
      <c r="K69" s="20"/>
      <c r="L69" s="7"/>
    </row>
    <row r="70" spans="1:12" s="9" customFormat="1" ht="18.75" x14ac:dyDescent="0.3">
      <c r="A70" s="19"/>
      <c r="B70" s="17"/>
      <c r="C70" s="17"/>
      <c r="D70" s="17">
        <f t="shared" si="3"/>
        <v>120.35000000000008</v>
      </c>
      <c r="E70" s="18"/>
      <c r="F70" s="7"/>
      <c r="G70" s="19"/>
      <c r="H70" s="125"/>
      <c r="I70" s="125"/>
      <c r="J70" s="125">
        <f t="shared" si="2"/>
        <v>-1589</v>
      </c>
      <c r="K70" s="20"/>
      <c r="L70" s="7"/>
    </row>
    <row r="71" spans="1:12" s="9" customFormat="1" ht="18.75" x14ac:dyDescent="0.3">
      <c r="A71" s="19"/>
      <c r="B71" s="17"/>
      <c r="C71" s="17"/>
      <c r="D71" s="17">
        <f t="shared" ref="D71:D134" si="4">D70+B71-C71</f>
        <v>120.35000000000008</v>
      </c>
      <c r="E71" s="18"/>
      <c r="F71" s="7"/>
      <c r="G71" s="19"/>
      <c r="H71" s="125"/>
      <c r="I71" s="125"/>
      <c r="J71" s="125">
        <f t="shared" si="2"/>
        <v>-1589</v>
      </c>
      <c r="K71" s="20"/>
      <c r="L71" s="7"/>
    </row>
    <row r="72" spans="1:12" s="9" customFormat="1" ht="18.75" x14ac:dyDescent="0.3">
      <c r="A72" s="19"/>
      <c r="B72" s="17"/>
      <c r="C72" s="17"/>
      <c r="D72" s="17">
        <f t="shared" si="4"/>
        <v>120.35000000000008</v>
      </c>
      <c r="E72" s="18"/>
      <c r="F72" s="7"/>
      <c r="G72" s="19"/>
      <c r="H72" s="125"/>
      <c r="I72" s="125"/>
      <c r="J72" s="125">
        <f t="shared" ref="J72:J135" si="5">J71+H72-I72</f>
        <v>-1589</v>
      </c>
      <c r="K72" s="20"/>
      <c r="L72" s="7"/>
    </row>
    <row r="73" spans="1:12" s="9" customFormat="1" ht="18.75" x14ac:dyDescent="0.3">
      <c r="A73" s="19"/>
      <c r="B73" s="17"/>
      <c r="C73" s="17"/>
      <c r="D73" s="17">
        <f t="shared" si="4"/>
        <v>120.35000000000008</v>
      </c>
      <c r="E73" s="18"/>
      <c r="F73" s="7"/>
      <c r="G73" s="165"/>
      <c r="H73" s="167"/>
      <c r="I73" s="167"/>
      <c r="J73" s="167">
        <f t="shared" si="5"/>
        <v>-1589</v>
      </c>
      <c r="K73" s="193"/>
      <c r="L73" s="7"/>
    </row>
    <row r="74" spans="1:12" s="9" customFormat="1" ht="18.75" x14ac:dyDescent="0.3">
      <c r="A74" s="19"/>
      <c r="B74" s="17"/>
      <c r="C74" s="17"/>
      <c r="D74" s="17">
        <f t="shared" si="4"/>
        <v>120.35000000000008</v>
      </c>
      <c r="E74" s="18"/>
      <c r="F74" s="7"/>
      <c r="G74" s="19"/>
      <c r="H74" s="125"/>
      <c r="I74" s="125"/>
      <c r="J74" s="125">
        <f t="shared" si="5"/>
        <v>-1589</v>
      </c>
      <c r="K74" s="20"/>
      <c r="L74" s="7"/>
    </row>
    <row r="75" spans="1:12" s="9" customFormat="1" ht="18.75" x14ac:dyDescent="0.3">
      <c r="A75" s="19"/>
      <c r="B75" s="17"/>
      <c r="C75" s="17"/>
      <c r="D75" s="17">
        <f t="shared" si="4"/>
        <v>120.35000000000008</v>
      </c>
      <c r="E75" s="18"/>
      <c r="F75" s="7"/>
      <c r="G75" s="19"/>
      <c r="H75" s="125"/>
      <c r="I75" s="125"/>
      <c r="J75" s="125">
        <f t="shared" si="5"/>
        <v>-1589</v>
      </c>
      <c r="K75" s="20"/>
      <c r="L75" s="7"/>
    </row>
    <row r="76" spans="1:12" s="9" customFormat="1" ht="18.75" x14ac:dyDescent="0.3">
      <c r="A76" s="19"/>
      <c r="B76" s="17"/>
      <c r="C76" s="17"/>
      <c r="D76" s="17">
        <f t="shared" si="4"/>
        <v>120.35000000000008</v>
      </c>
      <c r="E76" s="18"/>
      <c r="F76" s="7"/>
      <c r="G76" s="19"/>
      <c r="H76" s="125"/>
      <c r="I76" s="125"/>
      <c r="J76" s="125">
        <f t="shared" si="5"/>
        <v>-1589</v>
      </c>
      <c r="K76" s="20"/>
      <c r="L76" s="7"/>
    </row>
    <row r="77" spans="1:12" s="9" customFormat="1" ht="18.75" x14ac:dyDescent="0.3">
      <c r="A77" s="19"/>
      <c r="B77" s="17"/>
      <c r="C77" s="17"/>
      <c r="D77" s="17">
        <f t="shared" si="4"/>
        <v>120.35000000000008</v>
      </c>
      <c r="E77" s="18"/>
      <c r="F77" s="7"/>
      <c r="G77" s="19"/>
      <c r="H77" s="125"/>
      <c r="I77" s="125"/>
      <c r="J77" s="125">
        <f t="shared" si="5"/>
        <v>-1589</v>
      </c>
      <c r="K77" s="20"/>
      <c r="L77" s="7"/>
    </row>
    <row r="78" spans="1:12" s="9" customFormat="1" ht="18.75" x14ac:dyDescent="0.3">
      <c r="A78" s="19"/>
      <c r="B78" s="17"/>
      <c r="C78" s="17"/>
      <c r="D78" s="17">
        <f t="shared" si="4"/>
        <v>120.35000000000008</v>
      </c>
      <c r="E78" s="18"/>
      <c r="F78" s="7"/>
      <c r="G78" s="19"/>
      <c r="H78" s="125"/>
      <c r="I78" s="125"/>
      <c r="J78" s="125">
        <f t="shared" si="5"/>
        <v>-1589</v>
      </c>
      <c r="K78" s="20"/>
      <c r="L78" s="7"/>
    </row>
    <row r="79" spans="1:12" s="9" customFormat="1" ht="18.75" x14ac:dyDescent="0.3">
      <c r="A79" s="19"/>
      <c r="B79" s="17"/>
      <c r="C79" s="17"/>
      <c r="D79" s="17">
        <f t="shared" si="4"/>
        <v>120.35000000000008</v>
      </c>
      <c r="E79" s="18"/>
      <c r="F79" s="7"/>
      <c r="G79" s="19"/>
      <c r="H79" s="125"/>
      <c r="I79" s="125"/>
      <c r="J79" s="125">
        <f t="shared" si="5"/>
        <v>-1589</v>
      </c>
      <c r="K79" s="20"/>
      <c r="L79" s="7"/>
    </row>
    <row r="80" spans="1:12" s="9" customFormat="1" ht="18.75" x14ac:dyDescent="0.3">
      <c r="A80" s="19"/>
      <c r="B80" s="17"/>
      <c r="C80" s="17"/>
      <c r="D80" s="17">
        <f t="shared" si="4"/>
        <v>120.35000000000008</v>
      </c>
      <c r="E80" s="20"/>
      <c r="F80" s="7"/>
      <c r="G80" s="19"/>
      <c r="H80" s="125"/>
      <c r="I80" s="125"/>
      <c r="J80" s="125">
        <f t="shared" si="5"/>
        <v>-1589</v>
      </c>
      <c r="K80" s="20"/>
      <c r="L80" s="7"/>
    </row>
    <row r="81" spans="1:12" s="9" customFormat="1" ht="18.75" x14ac:dyDescent="0.3">
      <c r="A81" s="19"/>
      <c r="B81" s="17"/>
      <c r="C81" s="17"/>
      <c r="D81" s="17">
        <f t="shared" si="4"/>
        <v>120.35000000000008</v>
      </c>
      <c r="E81" s="18"/>
      <c r="F81" s="7"/>
      <c r="G81" s="19"/>
      <c r="H81" s="125"/>
      <c r="I81" s="125"/>
      <c r="J81" s="125">
        <f t="shared" si="5"/>
        <v>-1589</v>
      </c>
      <c r="K81" s="20"/>
      <c r="L81" s="7"/>
    </row>
    <row r="82" spans="1:12" s="9" customFormat="1" ht="18.75" x14ac:dyDescent="0.3">
      <c r="A82" s="19"/>
      <c r="B82" s="17"/>
      <c r="C82" s="17"/>
      <c r="D82" s="17">
        <f t="shared" si="4"/>
        <v>120.35000000000008</v>
      </c>
      <c r="E82" s="18"/>
      <c r="F82" s="7"/>
      <c r="G82" s="19"/>
      <c r="H82" s="125"/>
      <c r="I82" s="125"/>
      <c r="J82" s="125">
        <f t="shared" si="5"/>
        <v>-1589</v>
      </c>
      <c r="K82" s="20"/>
      <c r="L82" s="7"/>
    </row>
    <row r="83" spans="1:12" s="9" customFormat="1" ht="18.75" x14ac:dyDescent="0.3">
      <c r="A83" s="19"/>
      <c r="B83" s="17"/>
      <c r="C83" s="17"/>
      <c r="D83" s="17">
        <f t="shared" si="4"/>
        <v>120.35000000000008</v>
      </c>
      <c r="E83" s="18"/>
      <c r="F83" s="7"/>
      <c r="G83" s="19"/>
      <c r="H83" s="125"/>
      <c r="I83" s="125"/>
      <c r="J83" s="125">
        <f t="shared" si="5"/>
        <v>-1589</v>
      </c>
      <c r="K83" s="20"/>
      <c r="L83" s="7"/>
    </row>
    <row r="84" spans="1:12" s="9" customFormat="1" ht="18.75" x14ac:dyDescent="0.3">
      <c r="A84" s="19"/>
      <c r="B84" s="17"/>
      <c r="C84" s="17"/>
      <c r="D84" s="17">
        <f t="shared" si="4"/>
        <v>120.35000000000008</v>
      </c>
      <c r="E84" s="18"/>
      <c r="F84" s="7"/>
      <c r="G84" s="19"/>
      <c r="H84" s="125"/>
      <c r="I84" s="125"/>
      <c r="J84" s="125">
        <f t="shared" si="5"/>
        <v>-1589</v>
      </c>
      <c r="K84" s="20"/>
      <c r="L84" s="7"/>
    </row>
    <row r="85" spans="1:12" s="9" customFormat="1" ht="18.75" x14ac:dyDescent="0.3">
      <c r="A85" s="19"/>
      <c r="B85" s="17"/>
      <c r="C85" s="17"/>
      <c r="D85" s="17">
        <f t="shared" si="4"/>
        <v>120.35000000000008</v>
      </c>
      <c r="E85" s="18"/>
      <c r="F85" s="7"/>
      <c r="G85" s="19"/>
      <c r="H85" s="125"/>
      <c r="I85" s="125"/>
      <c r="J85" s="125">
        <f t="shared" si="5"/>
        <v>-1589</v>
      </c>
      <c r="K85" s="20"/>
      <c r="L85" s="7"/>
    </row>
    <row r="86" spans="1:12" s="176" customFormat="1" ht="18.75" x14ac:dyDescent="0.3">
      <c r="A86" s="165"/>
      <c r="B86" s="146"/>
      <c r="C86" s="146"/>
      <c r="D86" s="146">
        <f t="shared" si="4"/>
        <v>120.35000000000008</v>
      </c>
      <c r="E86" s="166"/>
      <c r="F86" s="172"/>
      <c r="G86" s="165"/>
      <c r="H86" s="167"/>
      <c r="I86" s="167"/>
      <c r="J86" s="167">
        <f t="shared" si="5"/>
        <v>-1589</v>
      </c>
      <c r="K86" s="168"/>
      <c r="L86" s="172"/>
    </row>
    <row r="87" spans="1:12" s="9" customFormat="1" ht="18.75" x14ac:dyDescent="0.3">
      <c r="A87" s="19"/>
      <c r="B87" s="17"/>
      <c r="C87" s="17"/>
      <c r="D87" s="17">
        <f t="shared" si="4"/>
        <v>120.35000000000008</v>
      </c>
      <c r="E87" s="18"/>
      <c r="F87" s="7"/>
      <c r="G87" s="19"/>
      <c r="H87" s="125"/>
      <c r="I87" s="125"/>
      <c r="J87" s="125">
        <f t="shared" si="5"/>
        <v>-1589</v>
      </c>
      <c r="K87" s="20"/>
      <c r="L87" s="7"/>
    </row>
    <row r="88" spans="1:12" s="69" customFormat="1" ht="18.75" x14ac:dyDescent="0.3">
      <c r="A88" s="70"/>
      <c r="B88" s="60"/>
      <c r="C88" s="60"/>
      <c r="D88" s="60">
        <f t="shared" si="4"/>
        <v>120.35000000000008</v>
      </c>
      <c r="E88" s="66"/>
      <c r="F88" s="67" t="s">
        <v>895</v>
      </c>
      <c r="G88" s="70"/>
      <c r="H88" s="126"/>
      <c r="I88" s="126"/>
      <c r="J88" s="126">
        <f t="shared" si="5"/>
        <v>-1589</v>
      </c>
      <c r="K88" s="123"/>
      <c r="L88" s="67"/>
    </row>
    <row r="89" spans="1:12" s="9" customFormat="1" ht="18.75" x14ac:dyDescent="0.3">
      <c r="A89" s="19"/>
      <c r="B89" s="17"/>
      <c r="C89" s="17"/>
      <c r="D89" s="17">
        <f t="shared" si="4"/>
        <v>120.35000000000008</v>
      </c>
      <c r="E89" s="18"/>
      <c r="F89" s="7"/>
      <c r="G89" s="19"/>
      <c r="H89" s="125"/>
      <c r="I89" s="125"/>
      <c r="J89" s="125">
        <f t="shared" si="5"/>
        <v>-1589</v>
      </c>
      <c r="K89" s="20"/>
      <c r="L89" s="7"/>
    </row>
    <row r="90" spans="1:12" s="9" customFormat="1" ht="18.75" x14ac:dyDescent="0.3">
      <c r="A90" s="19"/>
      <c r="B90" s="17"/>
      <c r="C90" s="17"/>
      <c r="D90" s="17">
        <f t="shared" si="4"/>
        <v>120.35000000000008</v>
      </c>
      <c r="E90" s="18"/>
      <c r="F90" s="7"/>
      <c r="G90" s="19"/>
      <c r="H90" s="125"/>
      <c r="I90" s="125"/>
      <c r="J90" s="125">
        <f t="shared" si="5"/>
        <v>-1589</v>
      </c>
      <c r="K90" s="20"/>
      <c r="L90" s="7"/>
    </row>
    <row r="91" spans="1:12" s="9" customFormat="1" ht="18.75" x14ac:dyDescent="0.3">
      <c r="A91" s="19"/>
      <c r="B91" s="17"/>
      <c r="C91" s="17"/>
      <c r="D91" s="17">
        <f t="shared" si="4"/>
        <v>120.35000000000008</v>
      </c>
      <c r="E91" s="18"/>
      <c r="F91" s="7"/>
      <c r="G91" s="19"/>
      <c r="H91" s="125"/>
      <c r="I91" s="125"/>
      <c r="J91" s="125">
        <f t="shared" si="5"/>
        <v>-1589</v>
      </c>
      <c r="K91" s="20"/>
      <c r="L91" s="7"/>
    </row>
    <row r="92" spans="1:12" s="9" customFormat="1" ht="18.75" x14ac:dyDescent="0.3">
      <c r="A92" s="19"/>
      <c r="B92" s="17"/>
      <c r="C92" s="17"/>
      <c r="D92" s="17">
        <f t="shared" si="4"/>
        <v>120.35000000000008</v>
      </c>
      <c r="E92" s="18"/>
      <c r="F92" s="7"/>
      <c r="G92" s="19"/>
      <c r="H92" s="125"/>
      <c r="I92" s="125"/>
      <c r="J92" s="125">
        <f t="shared" si="5"/>
        <v>-1589</v>
      </c>
      <c r="K92" s="20"/>
      <c r="L92" s="7"/>
    </row>
    <row r="93" spans="1:12" s="9" customFormat="1" ht="18.75" x14ac:dyDescent="0.3">
      <c r="A93" s="19"/>
      <c r="B93" s="17"/>
      <c r="C93" s="17"/>
      <c r="D93" s="17">
        <f t="shared" si="4"/>
        <v>120.35000000000008</v>
      </c>
      <c r="E93" s="18"/>
      <c r="F93" s="7"/>
      <c r="G93" s="19"/>
      <c r="H93" s="125"/>
      <c r="I93" s="125"/>
      <c r="J93" s="125">
        <f t="shared" si="5"/>
        <v>-1589</v>
      </c>
      <c r="K93" s="20"/>
      <c r="L93" s="7"/>
    </row>
    <row r="94" spans="1:12" s="9" customFormat="1" ht="18.75" x14ac:dyDescent="0.3">
      <c r="A94" s="19"/>
      <c r="B94" s="17"/>
      <c r="C94" s="17"/>
      <c r="D94" s="17">
        <f t="shared" si="4"/>
        <v>120.35000000000008</v>
      </c>
      <c r="E94" s="18"/>
      <c r="F94" s="7"/>
      <c r="G94" s="19"/>
      <c r="H94" s="125"/>
      <c r="I94" s="125"/>
      <c r="J94" s="125">
        <f t="shared" si="5"/>
        <v>-1589</v>
      </c>
      <c r="K94" s="20"/>
      <c r="L94" s="7"/>
    </row>
    <row r="95" spans="1:12" s="9" customFormat="1" ht="18.75" x14ac:dyDescent="0.3">
      <c r="A95" s="19"/>
      <c r="B95" s="17"/>
      <c r="C95" s="17"/>
      <c r="D95" s="17">
        <f t="shared" si="4"/>
        <v>120.35000000000008</v>
      </c>
      <c r="E95" s="18"/>
      <c r="F95" s="7"/>
      <c r="G95" s="19"/>
      <c r="H95" s="125"/>
      <c r="I95" s="125"/>
      <c r="J95" s="125">
        <f t="shared" si="5"/>
        <v>-1589</v>
      </c>
      <c r="K95" s="20"/>
      <c r="L95" s="7"/>
    </row>
    <row r="96" spans="1:12" s="9" customFormat="1" ht="18.75" x14ac:dyDescent="0.3">
      <c r="A96" s="19"/>
      <c r="B96" s="17"/>
      <c r="C96" s="17"/>
      <c r="D96" s="17">
        <f t="shared" si="4"/>
        <v>120.35000000000008</v>
      </c>
      <c r="E96" s="18"/>
      <c r="F96" s="7"/>
      <c r="G96" s="19"/>
      <c r="H96" s="125"/>
      <c r="I96" s="125"/>
      <c r="J96" s="125">
        <f t="shared" si="5"/>
        <v>-1589</v>
      </c>
      <c r="K96" s="20"/>
      <c r="L96" s="7"/>
    </row>
    <row r="97" spans="1:12" s="9" customFormat="1" ht="18.75" x14ac:dyDescent="0.3">
      <c r="A97" s="19"/>
      <c r="B97" s="17"/>
      <c r="C97" s="17"/>
      <c r="D97" s="17">
        <f t="shared" si="4"/>
        <v>120.35000000000008</v>
      </c>
      <c r="E97" s="18"/>
      <c r="F97" s="7"/>
      <c r="G97" s="19"/>
      <c r="H97" s="125"/>
      <c r="I97" s="125"/>
      <c r="J97" s="125">
        <f t="shared" si="5"/>
        <v>-1589</v>
      </c>
      <c r="K97" s="20"/>
      <c r="L97" s="7"/>
    </row>
    <row r="98" spans="1:12" s="9" customFormat="1" ht="18.75" x14ac:dyDescent="0.3">
      <c r="A98" s="19"/>
      <c r="B98" s="17"/>
      <c r="C98" s="17"/>
      <c r="D98" s="17">
        <f t="shared" si="4"/>
        <v>120.35000000000008</v>
      </c>
      <c r="E98" s="18"/>
      <c r="F98" s="7"/>
      <c r="G98" s="19"/>
      <c r="H98" s="125"/>
      <c r="I98" s="125"/>
      <c r="J98" s="125">
        <f t="shared" si="5"/>
        <v>-1589</v>
      </c>
      <c r="K98" s="20"/>
      <c r="L98" s="7"/>
    </row>
    <row r="99" spans="1:12" s="9" customFormat="1" ht="18.75" x14ac:dyDescent="0.3">
      <c r="A99" s="19"/>
      <c r="B99" s="17"/>
      <c r="C99" s="17"/>
      <c r="D99" s="17">
        <f t="shared" si="4"/>
        <v>120.35000000000008</v>
      </c>
      <c r="E99" s="18"/>
      <c r="F99" s="7"/>
      <c r="G99" s="19"/>
      <c r="H99" s="125"/>
      <c r="I99" s="125"/>
      <c r="J99" s="125">
        <f t="shared" si="5"/>
        <v>-1589</v>
      </c>
      <c r="K99" s="20"/>
      <c r="L99" s="7"/>
    </row>
    <row r="100" spans="1:12" s="9" customFormat="1" ht="18.75" x14ac:dyDescent="0.3">
      <c r="A100" s="19"/>
      <c r="B100" s="17"/>
      <c r="C100" s="17"/>
      <c r="D100" s="17">
        <f t="shared" si="4"/>
        <v>120.35000000000008</v>
      </c>
      <c r="E100" s="18"/>
      <c r="F100" s="7"/>
      <c r="G100" s="19"/>
      <c r="H100" s="125"/>
      <c r="I100" s="125"/>
      <c r="J100" s="125">
        <f t="shared" si="5"/>
        <v>-1589</v>
      </c>
      <c r="K100" s="20"/>
      <c r="L100" s="7"/>
    </row>
    <row r="101" spans="1:12" s="9" customFormat="1" ht="18.75" x14ac:dyDescent="0.3">
      <c r="A101" s="19"/>
      <c r="B101" s="17"/>
      <c r="C101" s="17"/>
      <c r="D101" s="17">
        <f t="shared" si="4"/>
        <v>120.35000000000008</v>
      </c>
      <c r="E101" s="18"/>
      <c r="F101" s="7"/>
      <c r="G101" s="19"/>
      <c r="H101" s="125"/>
      <c r="I101" s="125"/>
      <c r="J101" s="125">
        <f t="shared" si="5"/>
        <v>-1589</v>
      </c>
      <c r="K101" s="20"/>
      <c r="L101" s="7"/>
    </row>
    <row r="102" spans="1:12" s="9" customFormat="1" ht="18.75" x14ac:dyDescent="0.3">
      <c r="A102" s="19"/>
      <c r="B102" s="17"/>
      <c r="C102" s="17"/>
      <c r="D102" s="17">
        <f t="shared" si="4"/>
        <v>120.35000000000008</v>
      </c>
      <c r="E102" s="18"/>
      <c r="F102" s="7"/>
      <c r="G102" s="19"/>
      <c r="H102" s="125"/>
      <c r="I102" s="125"/>
      <c r="J102" s="125">
        <f t="shared" si="5"/>
        <v>-1589</v>
      </c>
      <c r="K102" s="20"/>
      <c r="L102" s="7"/>
    </row>
    <row r="103" spans="1:12" s="9" customFormat="1" ht="18.75" x14ac:dyDescent="0.3">
      <c r="A103" s="19"/>
      <c r="B103" s="17"/>
      <c r="C103" s="17"/>
      <c r="D103" s="17">
        <f t="shared" si="4"/>
        <v>120.35000000000008</v>
      </c>
      <c r="E103" s="18"/>
      <c r="F103" s="7"/>
      <c r="G103" s="19"/>
      <c r="H103" s="125"/>
      <c r="I103" s="125"/>
      <c r="J103" s="125">
        <f t="shared" si="5"/>
        <v>-1589</v>
      </c>
      <c r="K103" s="20"/>
      <c r="L103" s="7"/>
    </row>
    <row r="104" spans="1:12" s="9" customFormat="1" ht="18.75" x14ac:dyDescent="0.3">
      <c r="A104" s="19"/>
      <c r="B104" s="17"/>
      <c r="C104" s="17"/>
      <c r="D104" s="17">
        <f t="shared" si="4"/>
        <v>120.35000000000008</v>
      </c>
      <c r="E104" s="18"/>
      <c r="F104" s="7"/>
      <c r="G104" s="19"/>
      <c r="H104" s="125"/>
      <c r="I104" s="125"/>
      <c r="J104" s="125">
        <f t="shared" si="5"/>
        <v>-1589</v>
      </c>
      <c r="K104" s="20"/>
      <c r="L104" s="7"/>
    </row>
    <row r="105" spans="1:12" s="9" customFormat="1" ht="18.75" x14ac:dyDescent="0.3">
      <c r="A105" s="19"/>
      <c r="B105" s="17"/>
      <c r="C105" s="17"/>
      <c r="D105" s="17">
        <f t="shared" si="4"/>
        <v>120.35000000000008</v>
      </c>
      <c r="E105" s="18"/>
      <c r="F105" s="7"/>
      <c r="G105" s="19"/>
      <c r="H105" s="125"/>
      <c r="I105" s="125"/>
      <c r="J105" s="125">
        <f t="shared" si="5"/>
        <v>-1589</v>
      </c>
      <c r="K105" s="20"/>
      <c r="L105" s="7"/>
    </row>
    <row r="106" spans="1:12" s="9" customFormat="1" ht="18.75" x14ac:dyDescent="0.3">
      <c r="A106" s="19"/>
      <c r="B106" s="17"/>
      <c r="C106" s="17"/>
      <c r="D106" s="17">
        <f t="shared" si="4"/>
        <v>120.35000000000008</v>
      </c>
      <c r="E106" s="18"/>
      <c r="F106" s="7"/>
      <c r="G106" s="19"/>
      <c r="H106" s="125"/>
      <c r="I106" s="125"/>
      <c r="J106" s="125">
        <f t="shared" si="5"/>
        <v>-1589</v>
      </c>
      <c r="K106" s="20"/>
      <c r="L106" s="7"/>
    </row>
    <row r="107" spans="1:12" s="9" customFormat="1" ht="18.75" x14ac:dyDescent="0.3">
      <c r="A107" s="19"/>
      <c r="B107" s="17"/>
      <c r="C107" s="17"/>
      <c r="D107" s="17">
        <f t="shared" si="4"/>
        <v>120.35000000000008</v>
      </c>
      <c r="E107" s="18"/>
      <c r="F107" s="7"/>
      <c r="G107" s="19"/>
      <c r="H107" s="125"/>
      <c r="I107" s="125"/>
      <c r="J107" s="125">
        <f t="shared" si="5"/>
        <v>-1589</v>
      </c>
      <c r="K107" s="20"/>
      <c r="L107" s="7"/>
    </row>
    <row r="108" spans="1:12" s="9" customFormat="1" ht="18.75" x14ac:dyDescent="0.3">
      <c r="A108" s="19"/>
      <c r="B108" s="17"/>
      <c r="C108" s="17"/>
      <c r="D108" s="17">
        <f t="shared" si="4"/>
        <v>120.35000000000008</v>
      </c>
      <c r="E108" s="18"/>
      <c r="F108" s="7"/>
      <c r="G108" s="19"/>
      <c r="H108" s="125"/>
      <c r="I108" s="125"/>
      <c r="J108" s="125">
        <f t="shared" si="5"/>
        <v>-1589</v>
      </c>
      <c r="K108" s="20"/>
      <c r="L108" s="7"/>
    </row>
    <row r="109" spans="1:12" s="9" customFormat="1" ht="18.75" x14ac:dyDescent="0.3">
      <c r="A109" s="19"/>
      <c r="B109" s="17"/>
      <c r="C109" s="17"/>
      <c r="D109" s="17">
        <f t="shared" si="4"/>
        <v>120.35000000000008</v>
      </c>
      <c r="E109" s="18"/>
      <c r="F109" s="7"/>
      <c r="G109" s="19"/>
      <c r="H109" s="125"/>
      <c r="I109" s="125"/>
      <c r="J109" s="125">
        <f t="shared" si="5"/>
        <v>-1589</v>
      </c>
      <c r="K109" s="20"/>
      <c r="L109" s="7"/>
    </row>
    <row r="110" spans="1:12" s="9" customFormat="1" ht="18.75" x14ac:dyDescent="0.3">
      <c r="A110" s="19"/>
      <c r="B110" s="17"/>
      <c r="C110" s="17"/>
      <c r="D110" s="17">
        <f t="shared" si="4"/>
        <v>120.35000000000008</v>
      </c>
      <c r="E110" s="18"/>
      <c r="F110" s="7"/>
      <c r="G110" s="19"/>
      <c r="H110" s="125"/>
      <c r="I110" s="125"/>
      <c r="J110" s="125">
        <f t="shared" si="5"/>
        <v>-1589</v>
      </c>
      <c r="K110" s="20"/>
      <c r="L110" s="7"/>
    </row>
    <row r="111" spans="1:12" s="9" customFormat="1" ht="18.75" x14ac:dyDescent="0.3">
      <c r="A111" s="19"/>
      <c r="B111" s="17"/>
      <c r="C111" s="17"/>
      <c r="D111" s="17">
        <f t="shared" si="4"/>
        <v>120.35000000000008</v>
      </c>
      <c r="E111" s="18"/>
      <c r="F111" s="7"/>
      <c r="G111" s="19"/>
      <c r="H111" s="125"/>
      <c r="I111" s="125"/>
      <c r="J111" s="125">
        <f t="shared" si="5"/>
        <v>-1589</v>
      </c>
      <c r="K111" s="20"/>
      <c r="L111" s="7"/>
    </row>
    <row r="112" spans="1:12" s="9" customFormat="1" ht="18.75" x14ac:dyDescent="0.3">
      <c r="A112" s="19"/>
      <c r="B112" s="17"/>
      <c r="C112" s="17"/>
      <c r="D112" s="17">
        <f t="shared" si="4"/>
        <v>120.35000000000008</v>
      </c>
      <c r="E112" s="18"/>
      <c r="F112" s="7"/>
      <c r="G112" s="19"/>
      <c r="H112" s="125"/>
      <c r="I112" s="125"/>
      <c r="J112" s="125">
        <f t="shared" si="5"/>
        <v>-1589</v>
      </c>
      <c r="K112" s="20"/>
      <c r="L112" s="7"/>
    </row>
    <row r="113" spans="1:12" s="9" customFormat="1" ht="18.75" x14ac:dyDescent="0.3">
      <c r="A113" s="19"/>
      <c r="B113" s="17"/>
      <c r="C113" s="17"/>
      <c r="D113" s="17">
        <f t="shared" si="4"/>
        <v>120.35000000000008</v>
      </c>
      <c r="E113" s="18"/>
      <c r="F113" s="7"/>
      <c r="G113" s="19"/>
      <c r="H113" s="125"/>
      <c r="I113" s="125"/>
      <c r="J113" s="125">
        <f t="shared" si="5"/>
        <v>-1589</v>
      </c>
      <c r="K113" s="20"/>
      <c r="L113" s="7"/>
    </row>
    <row r="114" spans="1:12" s="9" customFormat="1" ht="18.75" x14ac:dyDescent="0.3">
      <c r="A114" s="19"/>
      <c r="B114" s="17"/>
      <c r="C114" s="17"/>
      <c r="D114" s="17">
        <f t="shared" si="4"/>
        <v>120.35000000000008</v>
      </c>
      <c r="E114" s="18"/>
      <c r="F114" s="7"/>
      <c r="G114" s="19"/>
      <c r="H114" s="125"/>
      <c r="I114" s="125"/>
      <c r="J114" s="125">
        <f t="shared" si="5"/>
        <v>-1589</v>
      </c>
      <c r="K114" s="20"/>
      <c r="L114" s="7"/>
    </row>
    <row r="115" spans="1:12" s="9" customFormat="1" ht="18.75" x14ac:dyDescent="0.3">
      <c r="A115" s="19"/>
      <c r="B115" s="17"/>
      <c r="C115" s="17"/>
      <c r="D115" s="17">
        <f t="shared" si="4"/>
        <v>120.35000000000008</v>
      </c>
      <c r="E115" s="18"/>
      <c r="F115" s="7"/>
      <c r="G115" s="19"/>
      <c r="H115" s="125"/>
      <c r="I115" s="125"/>
      <c r="J115" s="125">
        <f t="shared" si="5"/>
        <v>-1589</v>
      </c>
      <c r="K115" s="20"/>
      <c r="L115" s="7"/>
    </row>
    <row r="116" spans="1:12" s="9" customFormat="1" ht="18.75" x14ac:dyDescent="0.3">
      <c r="A116" s="19"/>
      <c r="B116" s="17"/>
      <c r="C116" s="17"/>
      <c r="D116" s="17">
        <f t="shared" si="4"/>
        <v>120.35000000000008</v>
      </c>
      <c r="E116" s="18"/>
      <c r="F116" s="7"/>
      <c r="G116" s="19"/>
      <c r="H116" s="125"/>
      <c r="I116" s="125"/>
      <c r="J116" s="125">
        <f t="shared" si="5"/>
        <v>-1589</v>
      </c>
      <c r="K116" s="20"/>
      <c r="L116" s="7"/>
    </row>
    <row r="117" spans="1:12" s="9" customFormat="1" ht="18.75" x14ac:dyDescent="0.3">
      <c r="A117" s="19"/>
      <c r="B117" s="17"/>
      <c r="C117" s="17"/>
      <c r="D117" s="17">
        <f t="shared" si="4"/>
        <v>120.35000000000008</v>
      </c>
      <c r="E117" s="18"/>
      <c r="F117" s="7"/>
      <c r="G117" s="19"/>
      <c r="H117" s="125"/>
      <c r="I117" s="125"/>
      <c r="J117" s="125">
        <f t="shared" si="5"/>
        <v>-1589</v>
      </c>
      <c r="K117" s="20"/>
      <c r="L117" s="7"/>
    </row>
    <row r="118" spans="1:12" s="9" customFormat="1" ht="18.75" x14ac:dyDescent="0.3">
      <c r="A118" s="19"/>
      <c r="B118" s="17"/>
      <c r="C118" s="17"/>
      <c r="D118" s="17">
        <f t="shared" si="4"/>
        <v>120.35000000000008</v>
      </c>
      <c r="E118" s="18"/>
      <c r="F118" s="7"/>
      <c r="G118" s="19"/>
      <c r="H118" s="125"/>
      <c r="I118" s="125"/>
      <c r="J118" s="125">
        <f t="shared" si="5"/>
        <v>-1589</v>
      </c>
      <c r="K118" s="20"/>
      <c r="L118" s="7"/>
    </row>
    <row r="119" spans="1:12" s="9" customFormat="1" ht="18.75" x14ac:dyDescent="0.3">
      <c r="A119" s="19"/>
      <c r="B119" s="17"/>
      <c r="C119" s="17"/>
      <c r="D119" s="17">
        <f t="shared" si="4"/>
        <v>120.35000000000008</v>
      </c>
      <c r="E119" s="18"/>
      <c r="F119" s="7"/>
      <c r="G119" s="19"/>
      <c r="H119" s="125"/>
      <c r="I119" s="125"/>
      <c r="J119" s="125">
        <f t="shared" si="5"/>
        <v>-1589</v>
      </c>
      <c r="K119" s="20"/>
      <c r="L119" s="7"/>
    </row>
    <row r="120" spans="1:12" s="9" customFormat="1" ht="18.75" x14ac:dyDescent="0.3">
      <c r="A120" s="19"/>
      <c r="B120" s="17"/>
      <c r="C120" s="17"/>
      <c r="D120" s="17">
        <f t="shared" si="4"/>
        <v>120.35000000000008</v>
      </c>
      <c r="E120" s="18"/>
      <c r="F120" s="7"/>
      <c r="G120" s="19"/>
      <c r="H120" s="125"/>
      <c r="I120" s="125"/>
      <c r="J120" s="125">
        <f t="shared" si="5"/>
        <v>-1589</v>
      </c>
      <c r="K120" s="20"/>
      <c r="L120" s="7"/>
    </row>
    <row r="121" spans="1:12" s="9" customFormat="1" ht="18.75" x14ac:dyDescent="0.3">
      <c r="A121" s="19"/>
      <c r="B121" s="17"/>
      <c r="C121" s="17"/>
      <c r="D121" s="17">
        <f t="shared" si="4"/>
        <v>120.35000000000008</v>
      </c>
      <c r="E121" s="18"/>
      <c r="F121" s="7"/>
      <c r="G121" s="19"/>
      <c r="H121" s="125"/>
      <c r="I121" s="125"/>
      <c r="J121" s="125">
        <f t="shared" si="5"/>
        <v>-1589</v>
      </c>
      <c r="K121" s="20"/>
      <c r="L121" s="7"/>
    </row>
    <row r="122" spans="1:12" s="9" customFormat="1" ht="18.75" x14ac:dyDescent="0.3">
      <c r="A122" s="19"/>
      <c r="B122" s="17"/>
      <c r="C122" s="17"/>
      <c r="D122" s="17">
        <f t="shared" si="4"/>
        <v>120.35000000000008</v>
      </c>
      <c r="E122" s="18"/>
      <c r="F122" s="7"/>
      <c r="G122" s="19"/>
      <c r="H122" s="125"/>
      <c r="I122" s="125"/>
      <c r="J122" s="125">
        <f t="shared" si="5"/>
        <v>-1589</v>
      </c>
      <c r="K122" s="20"/>
      <c r="L122" s="7"/>
    </row>
    <row r="123" spans="1:12" s="9" customFormat="1" ht="18.75" x14ac:dyDescent="0.3">
      <c r="A123" s="19"/>
      <c r="B123" s="17"/>
      <c r="C123" s="17"/>
      <c r="D123" s="17">
        <f t="shared" si="4"/>
        <v>120.35000000000008</v>
      </c>
      <c r="E123" s="18"/>
      <c r="F123" s="7"/>
      <c r="G123" s="19"/>
      <c r="H123" s="125"/>
      <c r="I123" s="125"/>
      <c r="J123" s="125">
        <f t="shared" si="5"/>
        <v>-1589</v>
      </c>
      <c r="K123" s="20"/>
      <c r="L123" s="7"/>
    </row>
    <row r="124" spans="1:12" s="9" customFormat="1" ht="18.75" x14ac:dyDescent="0.3">
      <c r="A124" s="19"/>
      <c r="B124" s="17"/>
      <c r="C124" s="17"/>
      <c r="D124" s="17">
        <f t="shared" si="4"/>
        <v>120.35000000000008</v>
      </c>
      <c r="E124" s="18"/>
      <c r="F124" s="7"/>
      <c r="G124" s="19"/>
      <c r="H124" s="125"/>
      <c r="I124" s="125"/>
      <c r="J124" s="125">
        <f t="shared" si="5"/>
        <v>-1589</v>
      </c>
      <c r="K124" s="20"/>
      <c r="L124" s="7"/>
    </row>
    <row r="125" spans="1:12" s="9" customFormat="1" ht="18.75" x14ac:dyDescent="0.3">
      <c r="A125" s="19"/>
      <c r="B125" s="17"/>
      <c r="C125" s="17"/>
      <c r="D125" s="17">
        <f t="shared" si="4"/>
        <v>120.35000000000008</v>
      </c>
      <c r="E125" s="18"/>
      <c r="F125" s="7"/>
      <c r="G125" s="19"/>
      <c r="H125" s="125"/>
      <c r="I125" s="125"/>
      <c r="J125" s="125">
        <f t="shared" si="5"/>
        <v>-1589</v>
      </c>
      <c r="K125" s="20"/>
      <c r="L125" s="7"/>
    </row>
    <row r="126" spans="1:12" s="9" customFormat="1" ht="18.75" x14ac:dyDescent="0.3">
      <c r="A126" s="19"/>
      <c r="B126" s="17"/>
      <c r="C126" s="17"/>
      <c r="D126" s="17">
        <f t="shared" si="4"/>
        <v>120.35000000000008</v>
      </c>
      <c r="E126" s="18"/>
      <c r="F126" s="7"/>
      <c r="G126" s="19"/>
      <c r="H126" s="125"/>
      <c r="I126" s="125"/>
      <c r="J126" s="125">
        <f t="shared" si="5"/>
        <v>-1589</v>
      </c>
      <c r="K126" s="20"/>
      <c r="L126" s="7"/>
    </row>
    <row r="127" spans="1:12" s="9" customFormat="1" ht="18.75" x14ac:dyDescent="0.3">
      <c r="A127" s="19"/>
      <c r="B127" s="17"/>
      <c r="C127" s="17"/>
      <c r="D127" s="17">
        <f t="shared" si="4"/>
        <v>120.35000000000008</v>
      </c>
      <c r="E127" s="18"/>
      <c r="F127" s="7"/>
      <c r="G127" s="19"/>
      <c r="H127" s="125"/>
      <c r="I127" s="125"/>
      <c r="J127" s="125">
        <f t="shared" si="5"/>
        <v>-1589</v>
      </c>
      <c r="K127" s="20"/>
      <c r="L127" s="7"/>
    </row>
    <row r="128" spans="1:12" s="9" customFormat="1" ht="18.75" x14ac:dyDescent="0.3">
      <c r="A128" s="19"/>
      <c r="B128" s="17"/>
      <c r="C128" s="17"/>
      <c r="D128" s="17">
        <f t="shared" si="4"/>
        <v>120.35000000000008</v>
      </c>
      <c r="E128" s="18"/>
      <c r="F128" s="7"/>
      <c r="G128" s="19"/>
      <c r="H128" s="125"/>
      <c r="I128" s="125"/>
      <c r="J128" s="125">
        <f t="shared" si="5"/>
        <v>-1589</v>
      </c>
      <c r="K128" s="20"/>
      <c r="L128" s="7"/>
    </row>
    <row r="129" spans="1:12" s="9" customFormat="1" ht="18.75" x14ac:dyDescent="0.3">
      <c r="A129" s="19"/>
      <c r="B129" s="17"/>
      <c r="C129" s="17"/>
      <c r="D129" s="17">
        <f t="shared" si="4"/>
        <v>120.35000000000008</v>
      </c>
      <c r="E129" s="18"/>
      <c r="F129" s="7"/>
      <c r="G129" s="19"/>
      <c r="H129" s="125"/>
      <c r="I129" s="125"/>
      <c r="J129" s="125">
        <f t="shared" si="5"/>
        <v>-1589</v>
      </c>
      <c r="K129" s="20"/>
      <c r="L129" s="7"/>
    </row>
    <row r="130" spans="1:12" s="9" customFormat="1" ht="18.75" x14ac:dyDescent="0.3">
      <c r="A130" s="19"/>
      <c r="B130" s="17"/>
      <c r="C130" s="17"/>
      <c r="D130" s="17">
        <f t="shared" si="4"/>
        <v>120.35000000000008</v>
      </c>
      <c r="E130" s="18"/>
      <c r="F130" s="7"/>
      <c r="G130" s="19"/>
      <c r="H130" s="125"/>
      <c r="I130" s="125"/>
      <c r="J130" s="125">
        <f t="shared" si="5"/>
        <v>-1589</v>
      </c>
      <c r="K130" s="20"/>
      <c r="L130" s="7"/>
    </row>
    <row r="131" spans="1:12" s="9" customFormat="1" ht="18.75" x14ac:dyDescent="0.3">
      <c r="A131" s="19"/>
      <c r="B131" s="17"/>
      <c r="C131" s="17"/>
      <c r="D131" s="17">
        <f t="shared" si="4"/>
        <v>120.35000000000008</v>
      </c>
      <c r="E131" s="18"/>
      <c r="F131" s="7"/>
      <c r="G131" s="19"/>
      <c r="H131" s="125"/>
      <c r="I131" s="125"/>
      <c r="J131" s="125">
        <f t="shared" si="5"/>
        <v>-1589</v>
      </c>
      <c r="K131" s="20"/>
      <c r="L131" s="7"/>
    </row>
    <row r="132" spans="1:12" s="9" customFormat="1" ht="18.75" x14ac:dyDescent="0.3">
      <c r="A132" s="19"/>
      <c r="B132" s="17"/>
      <c r="C132" s="17"/>
      <c r="D132" s="17">
        <f t="shared" si="4"/>
        <v>120.35000000000008</v>
      </c>
      <c r="E132" s="18"/>
      <c r="F132" s="7"/>
      <c r="G132" s="19"/>
      <c r="H132" s="125"/>
      <c r="I132" s="125"/>
      <c r="J132" s="125">
        <f t="shared" si="5"/>
        <v>-1589</v>
      </c>
      <c r="K132" s="20"/>
      <c r="L132" s="7"/>
    </row>
    <row r="133" spans="1:12" s="9" customFormat="1" ht="18.75" x14ac:dyDescent="0.3">
      <c r="A133" s="19"/>
      <c r="B133" s="17"/>
      <c r="C133" s="17"/>
      <c r="D133" s="17">
        <f t="shared" si="4"/>
        <v>120.35000000000008</v>
      </c>
      <c r="E133" s="18"/>
      <c r="F133" s="7"/>
      <c r="G133" s="19"/>
      <c r="H133" s="125"/>
      <c r="I133" s="125"/>
      <c r="J133" s="125">
        <f t="shared" si="5"/>
        <v>-1589</v>
      </c>
      <c r="K133" s="20"/>
      <c r="L133" s="7"/>
    </row>
    <row r="134" spans="1:12" s="9" customFormat="1" ht="18.75" x14ac:dyDescent="0.3">
      <c r="A134" s="19"/>
      <c r="B134" s="17"/>
      <c r="C134" s="17"/>
      <c r="D134" s="17">
        <f t="shared" si="4"/>
        <v>120.35000000000008</v>
      </c>
      <c r="E134" s="18"/>
      <c r="F134" s="7"/>
      <c r="G134" s="19"/>
      <c r="H134" s="125"/>
      <c r="I134" s="125"/>
      <c r="J134" s="125">
        <f t="shared" si="5"/>
        <v>-1589</v>
      </c>
      <c r="K134" s="20"/>
      <c r="L134" s="7"/>
    </row>
    <row r="135" spans="1:12" s="9" customFormat="1" ht="18.75" x14ac:dyDescent="0.3">
      <c r="A135" s="19"/>
      <c r="B135" s="17"/>
      <c r="C135" s="17"/>
      <c r="D135" s="17">
        <f t="shared" ref="D135:D198" si="6">D134+B135-C135</f>
        <v>120.35000000000008</v>
      </c>
      <c r="E135" s="18"/>
      <c r="F135" s="7"/>
      <c r="G135" s="19"/>
      <c r="H135" s="125"/>
      <c r="I135" s="125"/>
      <c r="J135" s="125">
        <f t="shared" si="5"/>
        <v>-1589</v>
      </c>
      <c r="K135" s="20"/>
      <c r="L135" s="7"/>
    </row>
    <row r="136" spans="1:12" s="9" customFormat="1" ht="18.75" x14ac:dyDescent="0.3">
      <c r="A136" s="19"/>
      <c r="B136" s="17"/>
      <c r="C136" s="17"/>
      <c r="D136" s="17">
        <f t="shared" si="6"/>
        <v>120.35000000000008</v>
      </c>
      <c r="E136" s="18"/>
      <c r="F136" s="7"/>
      <c r="G136" s="19"/>
      <c r="H136" s="125"/>
      <c r="I136" s="125"/>
      <c r="J136" s="125">
        <f t="shared" ref="J136:J199" si="7">J135+H136-I136</f>
        <v>-1589</v>
      </c>
      <c r="K136" s="20"/>
      <c r="L136" s="7"/>
    </row>
    <row r="137" spans="1:12" s="9" customFormat="1" ht="18.75" x14ac:dyDescent="0.3">
      <c r="A137" s="19"/>
      <c r="B137" s="17"/>
      <c r="C137" s="17"/>
      <c r="D137" s="17">
        <f t="shared" si="6"/>
        <v>120.35000000000008</v>
      </c>
      <c r="E137" s="18"/>
      <c r="F137" s="7"/>
      <c r="G137" s="19"/>
      <c r="H137" s="125"/>
      <c r="I137" s="125"/>
      <c r="J137" s="125">
        <f t="shared" si="7"/>
        <v>-1589</v>
      </c>
      <c r="K137" s="20"/>
      <c r="L137" s="7"/>
    </row>
    <row r="138" spans="1:12" s="9" customFormat="1" ht="18.75" x14ac:dyDescent="0.3">
      <c r="A138" s="19"/>
      <c r="B138" s="17"/>
      <c r="C138" s="17"/>
      <c r="D138" s="17">
        <f t="shared" si="6"/>
        <v>120.35000000000008</v>
      </c>
      <c r="E138" s="18"/>
      <c r="F138" s="7"/>
      <c r="G138" s="19"/>
      <c r="H138" s="125"/>
      <c r="I138" s="125"/>
      <c r="J138" s="125">
        <f t="shared" si="7"/>
        <v>-1589</v>
      </c>
      <c r="K138" s="20"/>
      <c r="L138" s="7"/>
    </row>
    <row r="139" spans="1:12" s="9" customFormat="1" ht="18.75" x14ac:dyDescent="0.3">
      <c r="A139" s="19"/>
      <c r="B139" s="17"/>
      <c r="C139" s="17"/>
      <c r="D139" s="17">
        <f t="shared" si="6"/>
        <v>120.35000000000008</v>
      </c>
      <c r="E139" s="18"/>
      <c r="F139" s="7"/>
      <c r="G139" s="19"/>
      <c r="H139" s="125"/>
      <c r="I139" s="125"/>
      <c r="J139" s="125">
        <f t="shared" si="7"/>
        <v>-1589</v>
      </c>
      <c r="K139" s="20"/>
      <c r="L139" s="7"/>
    </row>
    <row r="140" spans="1:12" s="9" customFormat="1" ht="18.75" x14ac:dyDescent="0.3">
      <c r="A140" s="19"/>
      <c r="B140" s="17"/>
      <c r="C140" s="17"/>
      <c r="D140" s="17">
        <f t="shared" si="6"/>
        <v>120.35000000000008</v>
      </c>
      <c r="E140" s="18"/>
      <c r="F140" s="7"/>
      <c r="G140" s="19"/>
      <c r="H140" s="125"/>
      <c r="I140" s="125"/>
      <c r="J140" s="125">
        <f t="shared" si="7"/>
        <v>-1589</v>
      </c>
      <c r="K140" s="20"/>
      <c r="L140" s="7"/>
    </row>
    <row r="141" spans="1:12" s="9" customFormat="1" ht="18.75" x14ac:dyDescent="0.3">
      <c r="A141" s="19"/>
      <c r="B141" s="17"/>
      <c r="C141" s="17"/>
      <c r="D141" s="17">
        <f t="shared" si="6"/>
        <v>120.35000000000008</v>
      </c>
      <c r="E141" s="18"/>
      <c r="F141" s="7"/>
      <c r="G141" s="19"/>
      <c r="H141" s="125"/>
      <c r="I141" s="125"/>
      <c r="J141" s="125">
        <f t="shared" si="7"/>
        <v>-1589</v>
      </c>
      <c r="K141" s="20"/>
      <c r="L141" s="7"/>
    </row>
    <row r="142" spans="1:12" s="9" customFormat="1" ht="18.75" x14ac:dyDescent="0.3">
      <c r="A142" s="19"/>
      <c r="B142" s="17"/>
      <c r="C142" s="17"/>
      <c r="D142" s="17">
        <f t="shared" si="6"/>
        <v>120.35000000000008</v>
      </c>
      <c r="E142" s="18"/>
      <c r="F142" s="7"/>
      <c r="G142" s="19"/>
      <c r="H142" s="125"/>
      <c r="I142" s="125"/>
      <c r="J142" s="125">
        <f t="shared" si="7"/>
        <v>-1589</v>
      </c>
      <c r="K142" s="20"/>
      <c r="L142" s="7"/>
    </row>
    <row r="143" spans="1:12" s="9" customFormat="1" ht="18.75" x14ac:dyDescent="0.3">
      <c r="A143" s="19"/>
      <c r="B143" s="17"/>
      <c r="C143" s="17"/>
      <c r="D143" s="17">
        <f t="shared" si="6"/>
        <v>120.35000000000008</v>
      </c>
      <c r="E143" s="18"/>
      <c r="F143" s="7"/>
      <c r="G143" s="19"/>
      <c r="H143" s="125"/>
      <c r="I143" s="125"/>
      <c r="J143" s="125">
        <f t="shared" si="7"/>
        <v>-1589</v>
      </c>
      <c r="K143" s="20"/>
      <c r="L143" s="7"/>
    </row>
    <row r="144" spans="1:12" s="9" customFormat="1" ht="18.75" x14ac:dyDescent="0.3">
      <c r="A144" s="19"/>
      <c r="B144" s="17"/>
      <c r="C144" s="17"/>
      <c r="D144" s="17">
        <f t="shared" si="6"/>
        <v>120.35000000000008</v>
      </c>
      <c r="E144" s="18"/>
      <c r="F144" s="7"/>
      <c r="G144" s="19"/>
      <c r="H144" s="125"/>
      <c r="I144" s="125"/>
      <c r="J144" s="125">
        <f t="shared" si="7"/>
        <v>-1589</v>
      </c>
      <c r="K144" s="20"/>
      <c r="L144" s="7"/>
    </row>
    <row r="145" spans="1:12" s="9" customFormat="1" ht="18.75" x14ac:dyDescent="0.3">
      <c r="A145" s="19"/>
      <c r="B145" s="17"/>
      <c r="C145" s="17"/>
      <c r="D145" s="17">
        <f t="shared" si="6"/>
        <v>120.35000000000008</v>
      </c>
      <c r="E145" s="18"/>
      <c r="F145" s="7"/>
      <c r="G145" s="19"/>
      <c r="H145" s="125"/>
      <c r="I145" s="125"/>
      <c r="J145" s="125">
        <f t="shared" si="7"/>
        <v>-1589</v>
      </c>
      <c r="K145" s="20"/>
      <c r="L145" s="7"/>
    </row>
    <row r="146" spans="1:12" s="9" customFormat="1" ht="18.75" x14ac:dyDescent="0.3">
      <c r="A146" s="19"/>
      <c r="B146" s="17"/>
      <c r="C146" s="17"/>
      <c r="D146" s="17">
        <f t="shared" si="6"/>
        <v>120.35000000000008</v>
      </c>
      <c r="E146" s="18"/>
      <c r="F146" s="7"/>
      <c r="G146" s="19"/>
      <c r="H146" s="125"/>
      <c r="I146" s="125"/>
      <c r="J146" s="125">
        <f t="shared" si="7"/>
        <v>-1589</v>
      </c>
      <c r="K146" s="20"/>
      <c r="L146" s="7"/>
    </row>
    <row r="147" spans="1:12" s="9" customFormat="1" ht="18.75" x14ac:dyDescent="0.3">
      <c r="A147" s="19"/>
      <c r="B147" s="17"/>
      <c r="C147" s="17"/>
      <c r="D147" s="17">
        <f t="shared" si="6"/>
        <v>120.35000000000008</v>
      </c>
      <c r="E147" s="18"/>
      <c r="F147" s="7"/>
      <c r="G147" s="19"/>
      <c r="H147" s="125"/>
      <c r="I147" s="125"/>
      <c r="J147" s="125">
        <f t="shared" si="7"/>
        <v>-1589</v>
      </c>
      <c r="K147" s="20"/>
      <c r="L147" s="7"/>
    </row>
    <row r="148" spans="1:12" s="9" customFormat="1" ht="18.75" x14ac:dyDescent="0.3">
      <c r="A148" s="19"/>
      <c r="B148" s="17"/>
      <c r="C148" s="17"/>
      <c r="D148" s="17">
        <f t="shared" si="6"/>
        <v>120.35000000000008</v>
      </c>
      <c r="E148" s="18"/>
      <c r="F148" s="7"/>
      <c r="G148" s="19"/>
      <c r="H148" s="125"/>
      <c r="I148" s="125"/>
      <c r="J148" s="125">
        <f t="shared" si="7"/>
        <v>-1589</v>
      </c>
      <c r="K148" s="20"/>
      <c r="L148" s="7"/>
    </row>
    <row r="149" spans="1:12" s="9" customFormat="1" ht="18.75" x14ac:dyDescent="0.3">
      <c r="A149" s="19"/>
      <c r="B149" s="17"/>
      <c r="C149" s="17"/>
      <c r="D149" s="17">
        <f t="shared" si="6"/>
        <v>120.35000000000008</v>
      </c>
      <c r="E149" s="18"/>
      <c r="F149" s="7"/>
      <c r="G149" s="19"/>
      <c r="H149" s="125"/>
      <c r="I149" s="125"/>
      <c r="J149" s="125">
        <f t="shared" si="7"/>
        <v>-1589</v>
      </c>
      <c r="K149" s="20"/>
      <c r="L149" s="7"/>
    </row>
    <row r="150" spans="1:12" s="9" customFormat="1" ht="18.75" x14ac:dyDescent="0.3">
      <c r="A150" s="19"/>
      <c r="B150" s="17"/>
      <c r="C150" s="17"/>
      <c r="D150" s="17">
        <f t="shared" si="6"/>
        <v>120.35000000000008</v>
      </c>
      <c r="E150" s="18"/>
      <c r="F150" s="7"/>
      <c r="G150" s="19"/>
      <c r="H150" s="125"/>
      <c r="I150" s="125"/>
      <c r="J150" s="125">
        <f t="shared" si="7"/>
        <v>-1589</v>
      </c>
      <c r="K150" s="20"/>
      <c r="L150" s="7"/>
    </row>
    <row r="151" spans="1:12" s="9" customFormat="1" ht="18.75" x14ac:dyDescent="0.3">
      <c r="A151" s="19"/>
      <c r="B151" s="17"/>
      <c r="C151" s="17"/>
      <c r="D151" s="17">
        <f t="shared" si="6"/>
        <v>120.35000000000008</v>
      </c>
      <c r="E151" s="18"/>
      <c r="F151" s="7"/>
      <c r="G151" s="19"/>
      <c r="H151" s="125"/>
      <c r="I151" s="125"/>
      <c r="J151" s="125">
        <f t="shared" si="7"/>
        <v>-1589</v>
      </c>
      <c r="K151" s="20"/>
      <c r="L151" s="7"/>
    </row>
    <row r="152" spans="1:12" s="9" customFormat="1" ht="18.75" x14ac:dyDescent="0.3">
      <c r="A152" s="19"/>
      <c r="B152" s="17"/>
      <c r="C152" s="17"/>
      <c r="D152" s="17">
        <f t="shared" si="6"/>
        <v>120.35000000000008</v>
      </c>
      <c r="E152" s="18"/>
      <c r="F152" s="7"/>
      <c r="G152" s="19"/>
      <c r="H152" s="125"/>
      <c r="I152" s="125"/>
      <c r="J152" s="125">
        <f t="shared" si="7"/>
        <v>-1589</v>
      </c>
      <c r="K152" s="20"/>
      <c r="L152" s="7"/>
    </row>
    <row r="153" spans="1:12" s="9" customFormat="1" ht="18.75" x14ac:dyDescent="0.3">
      <c r="A153" s="19"/>
      <c r="B153" s="17"/>
      <c r="C153" s="17"/>
      <c r="D153" s="17">
        <f t="shared" si="6"/>
        <v>120.35000000000008</v>
      </c>
      <c r="E153" s="18"/>
      <c r="F153" s="7"/>
      <c r="G153" s="19"/>
      <c r="H153" s="125"/>
      <c r="I153" s="125"/>
      <c r="J153" s="125">
        <f t="shared" si="7"/>
        <v>-1589</v>
      </c>
      <c r="K153" s="20"/>
      <c r="L153" s="7"/>
    </row>
    <row r="154" spans="1:12" s="9" customFormat="1" ht="18.75" x14ac:dyDescent="0.3">
      <c r="A154" s="19"/>
      <c r="B154" s="17"/>
      <c r="C154" s="17"/>
      <c r="D154" s="17">
        <f t="shared" si="6"/>
        <v>120.35000000000008</v>
      </c>
      <c r="E154" s="18"/>
      <c r="F154" s="7"/>
      <c r="G154" s="19"/>
      <c r="H154" s="125"/>
      <c r="I154" s="125"/>
      <c r="J154" s="125">
        <f t="shared" si="7"/>
        <v>-1589</v>
      </c>
      <c r="K154" s="20"/>
      <c r="L154" s="7"/>
    </row>
    <row r="155" spans="1:12" s="9" customFormat="1" ht="18.75" x14ac:dyDescent="0.3">
      <c r="A155" s="19"/>
      <c r="B155" s="17"/>
      <c r="C155" s="17"/>
      <c r="D155" s="17">
        <f t="shared" si="6"/>
        <v>120.35000000000008</v>
      </c>
      <c r="E155" s="18"/>
      <c r="F155" s="7"/>
      <c r="G155" s="19"/>
      <c r="H155" s="125"/>
      <c r="I155" s="125"/>
      <c r="J155" s="125">
        <f t="shared" si="7"/>
        <v>-1589</v>
      </c>
      <c r="K155" s="20"/>
      <c r="L155" s="7"/>
    </row>
    <row r="156" spans="1:12" s="9" customFormat="1" ht="18.75" x14ac:dyDescent="0.3">
      <c r="A156" s="19"/>
      <c r="B156" s="17"/>
      <c r="C156" s="17"/>
      <c r="D156" s="17">
        <f t="shared" si="6"/>
        <v>120.35000000000008</v>
      </c>
      <c r="E156" s="18"/>
      <c r="F156" s="7"/>
      <c r="G156" s="19"/>
      <c r="H156" s="125"/>
      <c r="I156" s="125"/>
      <c r="J156" s="125">
        <f t="shared" si="7"/>
        <v>-1589</v>
      </c>
      <c r="K156" s="20"/>
      <c r="L156" s="7"/>
    </row>
    <row r="157" spans="1:12" s="9" customFormat="1" ht="18.75" x14ac:dyDescent="0.3">
      <c r="A157" s="19"/>
      <c r="B157" s="17"/>
      <c r="C157" s="17"/>
      <c r="D157" s="17">
        <f t="shared" si="6"/>
        <v>120.35000000000008</v>
      </c>
      <c r="E157" s="18"/>
      <c r="F157" s="7"/>
      <c r="G157" s="19"/>
      <c r="H157" s="125"/>
      <c r="I157" s="125"/>
      <c r="J157" s="125">
        <f t="shared" si="7"/>
        <v>-1589</v>
      </c>
      <c r="K157" s="20"/>
      <c r="L157" s="7"/>
    </row>
    <row r="158" spans="1:12" s="9" customFormat="1" ht="18.75" x14ac:dyDescent="0.3">
      <c r="A158" s="19"/>
      <c r="B158" s="17"/>
      <c r="C158" s="17"/>
      <c r="D158" s="17">
        <f t="shared" si="6"/>
        <v>120.35000000000008</v>
      </c>
      <c r="E158" s="18"/>
      <c r="F158" s="7"/>
      <c r="G158" s="19"/>
      <c r="H158" s="125"/>
      <c r="I158" s="125"/>
      <c r="J158" s="125">
        <f t="shared" si="7"/>
        <v>-1589</v>
      </c>
      <c r="K158" s="20"/>
      <c r="L158" s="7"/>
    </row>
    <row r="159" spans="1:12" s="9" customFormat="1" ht="18.75" x14ac:dyDescent="0.3">
      <c r="A159" s="19"/>
      <c r="B159" s="17"/>
      <c r="C159" s="17"/>
      <c r="D159" s="17">
        <f t="shared" si="6"/>
        <v>120.35000000000008</v>
      </c>
      <c r="E159" s="18"/>
      <c r="F159" s="7"/>
      <c r="G159" s="19"/>
      <c r="H159" s="125"/>
      <c r="I159" s="125"/>
      <c r="J159" s="125">
        <f t="shared" si="7"/>
        <v>-1589</v>
      </c>
      <c r="K159" s="20"/>
      <c r="L159" s="7"/>
    </row>
    <row r="160" spans="1:12" s="9" customFormat="1" ht="18.75" x14ac:dyDescent="0.3">
      <c r="A160" s="19"/>
      <c r="B160" s="17"/>
      <c r="C160" s="17"/>
      <c r="D160" s="17">
        <f t="shared" si="6"/>
        <v>120.35000000000008</v>
      </c>
      <c r="E160" s="18"/>
      <c r="F160" s="7"/>
      <c r="G160" s="19"/>
      <c r="H160" s="125"/>
      <c r="I160" s="125"/>
      <c r="J160" s="125">
        <f t="shared" si="7"/>
        <v>-1589</v>
      </c>
      <c r="K160" s="20"/>
      <c r="L160" s="7"/>
    </row>
    <row r="161" spans="1:12" s="9" customFormat="1" ht="18.75" x14ac:dyDescent="0.3">
      <c r="A161" s="19"/>
      <c r="B161" s="17"/>
      <c r="C161" s="17"/>
      <c r="D161" s="17">
        <f t="shared" si="6"/>
        <v>120.35000000000008</v>
      </c>
      <c r="E161" s="18"/>
      <c r="F161" s="7"/>
      <c r="G161" s="19"/>
      <c r="H161" s="125"/>
      <c r="I161" s="125"/>
      <c r="J161" s="125">
        <f t="shared" si="7"/>
        <v>-1589</v>
      </c>
      <c r="K161" s="20"/>
      <c r="L161" s="7"/>
    </row>
    <row r="162" spans="1:12" s="9" customFormat="1" ht="18.75" x14ac:dyDescent="0.3">
      <c r="A162" s="19"/>
      <c r="B162" s="17"/>
      <c r="C162" s="17"/>
      <c r="D162" s="17">
        <f t="shared" si="6"/>
        <v>120.35000000000008</v>
      </c>
      <c r="E162" s="18"/>
      <c r="F162" s="7"/>
      <c r="G162" s="19"/>
      <c r="H162" s="125"/>
      <c r="I162" s="125"/>
      <c r="J162" s="125">
        <f t="shared" si="7"/>
        <v>-1589</v>
      </c>
      <c r="K162" s="20"/>
      <c r="L162" s="7"/>
    </row>
    <row r="163" spans="1:12" s="9" customFormat="1" ht="18.75" x14ac:dyDescent="0.3">
      <c r="A163" s="19"/>
      <c r="B163" s="17"/>
      <c r="C163" s="17"/>
      <c r="D163" s="17">
        <f t="shared" si="6"/>
        <v>120.35000000000008</v>
      </c>
      <c r="E163" s="18"/>
      <c r="F163" s="7"/>
      <c r="G163" s="19"/>
      <c r="H163" s="125"/>
      <c r="I163" s="125"/>
      <c r="J163" s="125">
        <f t="shared" si="7"/>
        <v>-1589</v>
      </c>
      <c r="K163" s="20"/>
      <c r="L163" s="7"/>
    </row>
    <row r="164" spans="1:12" s="9" customFormat="1" ht="18.75" x14ac:dyDescent="0.3">
      <c r="A164" s="19"/>
      <c r="B164" s="17"/>
      <c r="C164" s="17"/>
      <c r="D164" s="17">
        <f t="shared" si="6"/>
        <v>120.35000000000008</v>
      </c>
      <c r="E164" s="18"/>
      <c r="F164" s="7"/>
      <c r="G164" s="19"/>
      <c r="H164" s="125"/>
      <c r="I164" s="125"/>
      <c r="J164" s="125">
        <f t="shared" si="7"/>
        <v>-1589</v>
      </c>
      <c r="K164" s="20"/>
      <c r="L164" s="7"/>
    </row>
    <row r="165" spans="1:12" s="9" customFormat="1" ht="18.75" x14ac:dyDescent="0.3">
      <c r="A165" s="19"/>
      <c r="B165" s="17"/>
      <c r="C165" s="17"/>
      <c r="D165" s="17">
        <f t="shared" si="6"/>
        <v>120.35000000000008</v>
      </c>
      <c r="E165" s="18"/>
      <c r="F165" s="7"/>
      <c r="G165" s="19"/>
      <c r="H165" s="125"/>
      <c r="I165" s="125"/>
      <c r="J165" s="125">
        <f t="shared" si="7"/>
        <v>-1589</v>
      </c>
      <c r="K165" s="20"/>
      <c r="L165" s="7"/>
    </row>
    <row r="166" spans="1:12" s="9" customFormat="1" ht="18.75" x14ac:dyDescent="0.3">
      <c r="A166" s="19"/>
      <c r="B166" s="17"/>
      <c r="C166" s="17"/>
      <c r="D166" s="17">
        <f t="shared" si="6"/>
        <v>120.35000000000008</v>
      </c>
      <c r="E166" s="18"/>
      <c r="F166" s="7"/>
      <c r="G166" s="19"/>
      <c r="H166" s="125"/>
      <c r="I166" s="125"/>
      <c r="J166" s="125">
        <f t="shared" si="7"/>
        <v>-1589</v>
      </c>
      <c r="K166" s="20"/>
      <c r="L166" s="7"/>
    </row>
    <row r="167" spans="1:12" s="9" customFormat="1" ht="18.75" x14ac:dyDescent="0.3">
      <c r="A167" s="19"/>
      <c r="B167" s="17"/>
      <c r="C167" s="17"/>
      <c r="D167" s="17">
        <f t="shared" si="6"/>
        <v>120.35000000000008</v>
      </c>
      <c r="E167" s="18"/>
      <c r="F167" s="7"/>
      <c r="G167" s="19"/>
      <c r="H167" s="125"/>
      <c r="I167" s="125"/>
      <c r="J167" s="125">
        <f t="shared" si="7"/>
        <v>-1589</v>
      </c>
      <c r="K167" s="20"/>
      <c r="L167" s="7"/>
    </row>
    <row r="168" spans="1:12" s="9" customFormat="1" ht="18.75" x14ac:dyDescent="0.3">
      <c r="A168" s="19"/>
      <c r="B168" s="17"/>
      <c r="C168" s="17"/>
      <c r="D168" s="17">
        <f t="shared" si="6"/>
        <v>120.35000000000008</v>
      </c>
      <c r="E168" s="18"/>
      <c r="F168" s="7"/>
      <c r="G168" s="19"/>
      <c r="H168" s="125"/>
      <c r="I168" s="125"/>
      <c r="J168" s="125">
        <f t="shared" si="7"/>
        <v>-1589</v>
      </c>
      <c r="K168" s="20"/>
      <c r="L168" s="7"/>
    </row>
    <row r="169" spans="1:12" s="9" customFormat="1" ht="18.75" x14ac:dyDescent="0.3">
      <c r="A169" s="19"/>
      <c r="B169" s="17"/>
      <c r="C169" s="17"/>
      <c r="D169" s="17">
        <f t="shared" si="6"/>
        <v>120.35000000000008</v>
      </c>
      <c r="E169" s="18"/>
      <c r="F169" s="7"/>
      <c r="G169" s="19"/>
      <c r="H169" s="125"/>
      <c r="I169" s="125"/>
      <c r="J169" s="125">
        <f t="shared" si="7"/>
        <v>-1589</v>
      </c>
      <c r="K169" s="20"/>
      <c r="L169" s="7"/>
    </row>
    <row r="170" spans="1:12" s="9" customFormat="1" ht="18.75" x14ac:dyDescent="0.3">
      <c r="A170" s="19"/>
      <c r="B170" s="17"/>
      <c r="C170" s="17"/>
      <c r="D170" s="17">
        <f t="shared" si="6"/>
        <v>120.35000000000008</v>
      </c>
      <c r="E170" s="18"/>
      <c r="F170" s="7"/>
      <c r="G170" s="19"/>
      <c r="H170" s="125"/>
      <c r="I170" s="125"/>
      <c r="J170" s="125">
        <f t="shared" si="7"/>
        <v>-1589</v>
      </c>
      <c r="K170" s="20"/>
      <c r="L170" s="7"/>
    </row>
    <row r="171" spans="1:12" s="9" customFormat="1" ht="18.75" x14ac:dyDescent="0.3">
      <c r="A171" s="19"/>
      <c r="B171" s="17"/>
      <c r="C171" s="17"/>
      <c r="D171" s="17">
        <f t="shared" si="6"/>
        <v>120.35000000000008</v>
      </c>
      <c r="E171" s="18"/>
      <c r="F171" s="7"/>
      <c r="G171" s="19"/>
      <c r="H171" s="125"/>
      <c r="I171" s="125"/>
      <c r="J171" s="125">
        <f t="shared" si="7"/>
        <v>-1589</v>
      </c>
      <c r="K171" s="20"/>
      <c r="L171" s="7"/>
    </row>
    <row r="172" spans="1:12" s="9" customFormat="1" ht="18.75" x14ac:dyDescent="0.3">
      <c r="A172" s="19"/>
      <c r="B172" s="17"/>
      <c r="C172" s="17"/>
      <c r="D172" s="17">
        <f t="shared" si="6"/>
        <v>120.35000000000008</v>
      </c>
      <c r="E172" s="18"/>
      <c r="F172" s="7"/>
      <c r="G172" s="19"/>
      <c r="H172" s="125"/>
      <c r="I172" s="125"/>
      <c r="J172" s="125">
        <f t="shared" si="7"/>
        <v>-1589</v>
      </c>
      <c r="K172" s="20"/>
      <c r="L172" s="7"/>
    </row>
    <row r="173" spans="1:12" s="9" customFormat="1" ht="18.75" x14ac:dyDescent="0.3">
      <c r="A173" s="19"/>
      <c r="B173" s="17"/>
      <c r="C173" s="17"/>
      <c r="D173" s="17">
        <f t="shared" si="6"/>
        <v>120.35000000000008</v>
      </c>
      <c r="E173" s="18"/>
      <c r="F173" s="7"/>
      <c r="G173" s="19"/>
      <c r="H173" s="125"/>
      <c r="I173" s="125"/>
      <c r="J173" s="125">
        <f t="shared" si="7"/>
        <v>-1589</v>
      </c>
      <c r="K173" s="20"/>
      <c r="L173" s="7"/>
    </row>
    <row r="174" spans="1:12" s="9" customFormat="1" ht="18.75" x14ac:dyDescent="0.3">
      <c r="A174" s="19"/>
      <c r="B174" s="17"/>
      <c r="C174" s="17"/>
      <c r="D174" s="17">
        <f t="shared" si="6"/>
        <v>120.35000000000008</v>
      </c>
      <c r="E174" s="18"/>
      <c r="F174" s="7"/>
      <c r="G174" s="19"/>
      <c r="H174" s="125"/>
      <c r="I174" s="125"/>
      <c r="J174" s="125">
        <f t="shared" si="7"/>
        <v>-1589</v>
      </c>
      <c r="K174" s="20"/>
      <c r="L174" s="7"/>
    </row>
    <row r="175" spans="1:12" s="9" customFormat="1" ht="18.75" x14ac:dyDescent="0.3">
      <c r="A175" s="19"/>
      <c r="B175" s="17"/>
      <c r="C175" s="17"/>
      <c r="D175" s="17">
        <f t="shared" si="6"/>
        <v>120.35000000000008</v>
      </c>
      <c r="E175" s="18"/>
      <c r="F175" s="7"/>
      <c r="G175" s="19"/>
      <c r="H175" s="125"/>
      <c r="I175" s="125"/>
      <c r="J175" s="125">
        <f t="shared" si="7"/>
        <v>-1589</v>
      </c>
      <c r="K175" s="20"/>
      <c r="L175" s="7"/>
    </row>
    <row r="176" spans="1:12" s="9" customFormat="1" ht="18.75" x14ac:dyDescent="0.3">
      <c r="A176" s="19"/>
      <c r="B176" s="17"/>
      <c r="C176" s="17"/>
      <c r="D176" s="17">
        <f t="shared" si="6"/>
        <v>120.35000000000008</v>
      </c>
      <c r="E176" s="18"/>
      <c r="F176" s="7"/>
      <c r="G176" s="19"/>
      <c r="H176" s="125"/>
      <c r="I176" s="125"/>
      <c r="J176" s="125">
        <f t="shared" si="7"/>
        <v>-1589</v>
      </c>
      <c r="K176" s="20"/>
      <c r="L176" s="7"/>
    </row>
    <row r="177" spans="1:12" s="9" customFormat="1" ht="18.75" x14ac:dyDescent="0.3">
      <c r="A177" s="19"/>
      <c r="B177" s="17"/>
      <c r="C177" s="17"/>
      <c r="D177" s="17">
        <f t="shared" si="6"/>
        <v>120.35000000000008</v>
      </c>
      <c r="E177" s="18"/>
      <c r="F177" s="7"/>
      <c r="G177" s="19"/>
      <c r="H177" s="125"/>
      <c r="I177" s="125"/>
      <c r="J177" s="125">
        <f t="shared" si="7"/>
        <v>-1589</v>
      </c>
      <c r="K177" s="20"/>
      <c r="L177" s="7"/>
    </row>
    <row r="178" spans="1:12" s="9" customFormat="1" ht="18.75" x14ac:dyDescent="0.3">
      <c r="A178" s="19"/>
      <c r="B178" s="17"/>
      <c r="C178" s="17"/>
      <c r="D178" s="17">
        <f t="shared" si="6"/>
        <v>120.35000000000008</v>
      </c>
      <c r="E178" s="18"/>
      <c r="F178" s="7"/>
      <c r="G178" s="19"/>
      <c r="H178" s="125"/>
      <c r="I178" s="125"/>
      <c r="J178" s="125">
        <f t="shared" si="7"/>
        <v>-1589</v>
      </c>
      <c r="K178" s="20"/>
      <c r="L178" s="7"/>
    </row>
    <row r="179" spans="1:12" s="9" customFormat="1" ht="18.75" x14ac:dyDescent="0.3">
      <c r="A179" s="19"/>
      <c r="B179" s="17"/>
      <c r="C179" s="17"/>
      <c r="D179" s="17">
        <f t="shared" si="6"/>
        <v>120.35000000000008</v>
      </c>
      <c r="E179" s="18"/>
      <c r="F179" s="7"/>
      <c r="G179" s="19"/>
      <c r="H179" s="125"/>
      <c r="I179" s="125"/>
      <c r="J179" s="125">
        <f t="shared" si="7"/>
        <v>-1589</v>
      </c>
      <c r="K179" s="20"/>
      <c r="L179" s="7"/>
    </row>
    <row r="180" spans="1:12" s="9" customFormat="1" ht="18.75" x14ac:dyDescent="0.3">
      <c r="A180" s="19"/>
      <c r="B180" s="17"/>
      <c r="C180" s="17"/>
      <c r="D180" s="17">
        <f t="shared" si="6"/>
        <v>120.35000000000008</v>
      </c>
      <c r="E180" s="18"/>
      <c r="F180" s="7"/>
      <c r="G180" s="19"/>
      <c r="H180" s="125"/>
      <c r="I180" s="125"/>
      <c r="J180" s="125">
        <f t="shared" si="7"/>
        <v>-1589</v>
      </c>
      <c r="K180" s="20"/>
      <c r="L180" s="7"/>
    </row>
    <row r="181" spans="1:12" s="9" customFormat="1" ht="18.75" x14ac:dyDescent="0.3">
      <c r="A181" s="19"/>
      <c r="B181" s="17"/>
      <c r="C181" s="17"/>
      <c r="D181" s="17">
        <f t="shared" si="6"/>
        <v>120.35000000000008</v>
      </c>
      <c r="E181" s="18"/>
      <c r="F181" s="7"/>
      <c r="G181" s="19"/>
      <c r="H181" s="125"/>
      <c r="I181" s="125"/>
      <c r="J181" s="125">
        <f t="shared" si="7"/>
        <v>-1589</v>
      </c>
      <c r="K181" s="20"/>
      <c r="L181" s="7"/>
    </row>
    <row r="182" spans="1:12" s="9" customFormat="1" ht="18.75" x14ac:dyDescent="0.3">
      <c r="A182" s="19"/>
      <c r="B182" s="17"/>
      <c r="C182" s="17"/>
      <c r="D182" s="17">
        <f t="shared" si="6"/>
        <v>120.35000000000008</v>
      </c>
      <c r="E182" s="18"/>
      <c r="F182" s="7"/>
      <c r="G182" s="19"/>
      <c r="H182" s="125"/>
      <c r="I182" s="125"/>
      <c r="J182" s="125">
        <f t="shared" si="7"/>
        <v>-1589</v>
      </c>
      <c r="K182" s="20"/>
      <c r="L182" s="7"/>
    </row>
    <row r="183" spans="1:12" s="9" customFormat="1" ht="18.75" x14ac:dyDescent="0.3">
      <c r="A183" s="19"/>
      <c r="B183" s="17"/>
      <c r="C183" s="17"/>
      <c r="D183" s="17">
        <f t="shared" si="6"/>
        <v>120.35000000000008</v>
      </c>
      <c r="E183" s="18"/>
      <c r="F183" s="7"/>
      <c r="G183" s="19"/>
      <c r="H183" s="125"/>
      <c r="I183" s="125"/>
      <c r="J183" s="125">
        <f t="shared" si="7"/>
        <v>-1589</v>
      </c>
      <c r="K183" s="20"/>
      <c r="L183" s="7"/>
    </row>
    <row r="184" spans="1:12" s="9" customFormat="1" ht="18.75" x14ac:dyDescent="0.3">
      <c r="A184" s="19"/>
      <c r="B184" s="17"/>
      <c r="C184" s="17"/>
      <c r="D184" s="17">
        <f t="shared" si="6"/>
        <v>120.35000000000008</v>
      </c>
      <c r="E184" s="18"/>
      <c r="F184" s="7"/>
      <c r="G184" s="19"/>
      <c r="H184" s="125"/>
      <c r="I184" s="125"/>
      <c r="J184" s="125">
        <f t="shared" si="7"/>
        <v>-1589</v>
      </c>
      <c r="K184" s="20"/>
      <c r="L184" s="7"/>
    </row>
    <row r="185" spans="1:12" s="9" customFormat="1" ht="18.75" x14ac:dyDescent="0.3">
      <c r="A185" s="19"/>
      <c r="B185" s="17"/>
      <c r="C185" s="17"/>
      <c r="D185" s="17">
        <f t="shared" si="6"/>
        <v>120.35000000000008</v>
      </c>
      <c r="E185" s="18"/>
      <c r="F185" s="7"/>
      <c r="G185" s="19"/>
      <c r="H185" s="125"/>
      <c r="I185" s="125"/>
      <c r="J185" s="125">
        <f t="shared" si="7"/>
        <v>-1589</v>
      </c>
      <c r="K185" s="20"/>
      <c r="L185" s="7"/>
    </row>
    <row r="186" spans="1:12" s="9" customFormat="1" ht="18.75" x14ac:dyDescent="0.3">
      <c r="A186" s="19"/>
      <c r="B186" s="17"/>
      <c r="C186" s="17"/>
      <c r="D186" s="17">
        <f t="shared" si="6"/>
        <v>120.35000000000008</v>
      </c>
      <c r="E186" s="18"/>
      <c r="F186" s="7"/>
      <c r="G186" s="19"/>
      <c r="H186" s="125"/>
      <c r="I186" s="125"/>
      <c r="J186" s="125">
        <f t="shared" si="7"/>
        <v>-1589</v>
      </c>
      <c r="K186" s="20"/>
      <c r="L186" s="7"/>
    </row>
    <row r="187" spans="1:12" s="9" customFormat="1" ht="18.75" x14ac:dyDescent="0.3">
      <c r="A187" s="19"/>
      <c r="B187" s="17"/>
      <c r="C187" s="17"/>
      <c r="D187" s="17">
        <f t="shared" si="6"/>
        <v>120.35000000000008</v>
      </c>
      <c r="E187" s="18"/>
      <c r="F187" s="7"/>
      <c r="G187" s="19"/>
      <c r="H187" s="125"/>
      <c r="I187" s="125"/>
      <c r="J187" s="125">
        <f t="shared" si="7"/>
        <v>-1589</v>
      </c>
      <c r="K187" s="20"/>
      <c r="L187" s="7"/>
    </row>
    <row r="188" spans="1:12" s="9" customFormat="1" ht="18.75" x14ac:dyDescent="0.3">
      <c r="A188" s="19"/>
      <c r="B188" s="17"/>
      <c r="C188" s="17"/>
      <c r="D188" s="17">
        <f t="shared" si="6"/>
        <v>120.35000000000008</v>
      </c>
      <c r="E188" s="18"/>
      <c r="F188" s="7"/>
      <c r="G188" s="19"/>
      <c r="H188" s="125"/>
      <c r="I188" s="125"/>
      <c r="J188" s="125">
        <f t="shared" si="7"/>
        <v>-1589</v>
      </c>
      <c r="K188" s="20"/>
      <c r="L188" s="7"/>
    </row>
    <row r="189" spans="1:12" s="9" customFormat="1" ht="18.75" x14ac:dyDescent="0.3">
      <c r="A189" s="19"/>
      <c r="B189" s="17"/>
      <c r="C189" s="17"/>
      <c r="D189" s="17">
        <f t="shared" si="6"/>
        <v>120.35000000000008</v>
      </c>
      <c r="E189" s="18"/>
      <c r="F189" s="7"/>
      <c r="G189" s="19"/>
      <c r="H189" s="125"/>
      <c r="I189" s="125"/>
      <c r="J189" s="125">
        <f t="shared" si="7"/>
        <v>-1589</v>
      </c>
      <c r="K189" s="20"/>
      <c r="L189" s="7"/>
    </row>
    <row r="190" spans="1:12" s="9" customFormat="1" ht="18.75" x14ac:dyDescent="0.3">
      <c r="A190" s="19"/>
      <c r="B190" s="17"/>
      <c r="C190" s="17"/>
      <c r="D190" s="17">
        <f t="shared" si="6"/>
        <v>120.35000000000008</v>
      </c>
      <c r="E190" s="18"/>
      <c r="F190" s="7"/>
      <c r="G190" s="19"/>
      <c r="H190" s="125"/>
      <c r="I190" s="125"/>
      <c r="J190" s="125">
        <f t="shared" si="7"/>
        <v>-1589</v>
      </c>
      <c r="K190" s="20"/>
      <c r="L190" s="7"/>
    </row>
    <row r="191" spans="1:12" s="9" customFormat="1" ht="18.75" x14ac:dyDescent="0.3">
      <c r="A191" s="19"/>
      <c r="B191" s="17"/>
      <c r="C191" s="17"/>
      <c r="D191" s="17">
        <f t="shared" si="6"/>
        <v>120.35000000000008</v>
      </c>
      <c r="E191" s="18"/>
      <c r="F191" s="7"/>
      <c r="G191" s="19"/>
      <c r="H191" s="125"/>
      <c r="I191" s="125"/>
      <c r="J191" s="125">
        <f t="shared" si="7"/>
        <v>-1589</v>
      </c>
      <c r="K191" s="20"/>
      <c r="L191" s="7"/>
    </row>
    <row r="192" spans="1:12" s="9" customFormat="1" ht="18.75" x14ac:dyDescent="0.3">
      <c r="A192" s="19"/>
      <c r="B192" s="17"/>
      <c r="C192" s="17"/>
      <c r="D192" s="17">
        <f t="shared" si="6"/>
        <v>120.35000000000008</v>
      </c>
      <c r="E192" s="18"/>
      <c r="F192" s="7"/>
      <c r="G192" s="19"/>
      <c r="H192" s="125"/>
      <c r="I192" s="125"/>
      <c r="J192" s="125">
        <f t="shared" si="7"/>
        <v>-1589</v>
      </c>
      <c r="K192" s="20"/>
      <c r="L192" s="7"/>
    </row>
    <row r="193" spans="1:12" s="9" customFormat="1" ht="18.75" x14ac:dyDescent="0.3">
      <c r="A193" s="19"/>
      <c r="B193" s="17"/>
      <c r="C193" s="17"/>
      <c r="D193" s="17">
        <f t="shared" si="6"/>
        <v>120.35000000000008</v>
      </c>
      <c r="E193" s="18"/>
      <c r="F193" s="7"/>
      <c r="G193" s="19"/>
      <c r="H193" s="125"/>
      <c r="I193" s="125"/>
      <c r="J193" s="125">
        <f t="shared" si="7"/>
        <v>-1589</v>
      </c>
      <c r="K193" s="20"/>
      <c r="L193" s="7"/>
    </row>
    <row r="194" spans="1:12" s="9" customFormat="1" ht="18.75" x14ac:dyDescent="0.3">
      <c r="A194" s="19"/>
      <c r="B194" s="17"/>
      <c r="C194" s="17"/>
      <c r="D194" s="17">
        <f t="shared" si="6"/>
        <v>120.35000000000008</v>
      </c>
      <c r="E194" s="18"/>
      <c r="F194" s="7"/>
      <c r="G194" s="19"/>
      <c r="H194" s="125"/>
      <c r="I194" s="125"/>
      <c r="J194" s="125">
        <f t="shared" si="7"/>
        <v>-1589</v>
      </c>
      <c r="K194" s="20"/>
      <c r="L194" s="7"/>
    </row>
    <row r="195" spans="1:12" s="9" customFormat="1" ht="18.75" x14ac:dyDescent="0.3">
      <c r="A195" s="19"/>
      <c r="B195" s="17"/>
      <c r="C195" s="17"/>
      <c r="D195" s="17">
        <f t="shared" si="6"/>
        <v>120.35000000000008</v>
      </c>
      <c r="E195" s="18"/>
      <c r="F195" s="7"/>
      <c r="G195" s="19"/>
      <c r="H195" s="125"/>
      <c r="I195" s="125"/>
      <c r="J195" s="125">
        <f t="shared" si="7"/>
        <v>-1589</v>
      </c>
      <c r="K195" s="20"/>
      <c r="L195" s="7"/>
    </row>
    <row r="196" spans="1:12" s="9" customFormat="1" ht="18.75" x14ac:dyDescent="0.3">
      <c r="A196" s="19"/>
      <c r="B196" s="17"/>
      <c r="C196" s="17"/>
      <c r="D196" s="17">
        <f t="shared" si="6"/>
        <v>120.35000000000008</v>
      </c>
      <c r="E196" s="18"/>
      <c r="F196" s="7"/>
      <c r="G196" s="19"/>
      <c r="H196" s="125"/>
      <c r="I196" s="125"/>
      <c r="J196" s="125">
        <f t="shared" si="7"/>
        <v>-1589</v>
      </c>
      <c r="K196" s="20"/>
      <c r="L196" s="7"/>
    </row>
    <row r="197" spans="1:12" s="9" customFormat="1" ht="18.75" x14ac:dyDescent="0.3">
      <c r="A197" s="19"/>
      <c r="B197" s="17"/>
      <c r="C197" s="17"/>
      <c r="D197" s="17">
        <f t="shared" si="6"/>
        <v>120.35000000000008</v>
      </c>
      <c r="E197" s="18"/>
      <c r="F197" s="7"/>
      <c r="G197" s="19"/>
      <c r="H197" s="125"/>
      <c r="I197" s="125"/>
      <c r="J197" s="125">
        <f t="shared" si="7"/>
        <v>-1589</v>
      </c>
      <c r="K197" s="20"/>
      <c r="L197" s="7"/>
    </row>
    <row r="198" spans="1:12" s="9" customFormat="1" ht="18.75" x14ac:dyDescent="0.3">
      <c r="A198" s="19"/>
      <c r="B198" s="17"/>
      <c r="C198" s="17"/>
      <c r="D198" s="17">
        <f t="shared" si="6"/>
        <v>120.35000000000008</v>
      </c>
      <c r="E198" s="18"/>
      <c r="F198" s="7"/>
      <c r="G198" s="19"/>
      <c r="H198" s="125"/>
      <c r="I198" s="125"/>
      <c r="J198" s="125">
        <f t="shared" si="7"/>
        <v>-1589</v>
      </c>
      <c r="K198" s="20"/>
      <c r="L198" s="7"/>
    </row>
    <row r="199" spans="1:12" s="9" customFormat="1" ht="18.75" x14ac:dyDescent="0.3">
      <c r="A199" s="19"/>
      <c r="B199" s="17"/>
      <c r="C199" s="17"/>
      <c r="D199" s="17">
        <f t="shared" ref="D199:D262" si="8">D198+B199-C199</f>
        <v>120.35000000000008</v>
      </c>
      <c r="E199" s="18"/>
      <c r="F199" s="7"/>
      <c r="G199" s="19"/>
      <c r="H199" s="125"/>
      <c r="I199" s="125"/>
      <c r="J199" s="125">
        <f t="shared" si="7"/>
        <v>-1589</v>
      </c>
      <c r="K199" s="20"/>
      <c r="L199" s="7"/>
    </row>
    <row r="200" spans="1:12" s="9" customFormat="1" ht="18.75" x14ac:dyDescent="0.3">
      <c r="A200" s="19"/>
      <c r="B200" s="17"/>
      <c r="C200" s="17"/>
      <c r="D200" s="17">
        <f t="shared" si="8"/>
        <v>120.35000000000008</v>
      </c>
      <c r="E200" s="18"/>
      <c r="F200" s="7"/>
      <c r="G200" s="19"/>
      <c r="H200" s="125"/>
      <c r="I200" s="125"/>
      <c r="J200" s="125">
        <f t="shared" ref="J200:J263" si="9">J199+H200-I200</f>
        <v>-1589</v>
      </c>
      <c r="K200" s="20"/>
      <c r="L200" s="7"/>
    </row>
    <row r="201" spans="1:12" s="9" customFormat="1" ht="18.75" x14ac:dyDescent="0.3">
      <c r="A201" s="19"/>
      <c r="B201" s="17"/>
      <c r="C201" s="17"/>
      <c r="D201" s="17">
        <f t="shared" si="8"/>
        <v>120.35000000000008</v>
      </c>
      <c r="E201" s="18"/>
      <c r="F201" s="7"/>
      <c r="G201" s="19"/>
      <c r="H201" s="125"/>
      <c r="I201" s="125"/>
      <c r="J201" s="125">
        <f t="shared" si="9"/>
        <v>-1589</v>
      </c>
      <c r="K201" s="20"/>
      <c r="L201" s="7"/>
    </row>
    <row r="202" spans="1:12" s="9" customFormat="1" ht="18.75" x14ac:dyDescent="0.3">
      <c r="A202" s="19"/>
      <c r="B202" s="17"/>
      <c r="C202" s="17"/>
      <c r="D202" s="17">
        <f t="shared" si="8"/>
        <v>120.35000000000008</v>
      </c>
      <c r="E202" s="18"/>
      <c r="F202" s="7"/>
      <c r="G202" s="19"/>
      <c r="H202" s="125"/>
      <c r="I202" s="125"/>
      <c r="J202" s="125">
        <f t="shared" si="9"/>
        <v>-1589</v>
      </c>
      <c r="K202" s="20"/>
      <c r="L202" s="7"/>
    </row>
    <row r="203" spans="1:12" s="9" customFormat="1" ht="18.75" x14ac:dyDescent="0.3">
      <c r="A203" s="19"/>
      <c r="B203" s="17"/>
      <c r="C203" s="17"/>
      <c r="D203" s="17">
        <f t="shared" si="8"/>
        <v>120.35000000000008</v>
      </c>
      <c r="E203" s="18"/>
      <c r="F203" s="7"/>
      <c r="G203" s="19"/>
      <c r="H203" s="125"/>
      <c r="I203" s="125"/>
      <c r="J203" s="125">
        <f t="shared" si="9"/>
        <v>-1589</v>
      </c>
      <c r="K203" s="20"/>
      <c r="L203" s="7"/>
    </row>
    <row r="204" spans="1:12" s="9" customFormat="1" ht="18.75" x14ac:dyDescent="0.3">
      <c r="A204" s="19"/>
      <c r="B204" s="17"/>
      <c r="C204" s="17"/>
      <c r="D204" s="17">
        <f t="shared" si="8"/>
        <v>120.35000000000008</v>
      </c>
      <c r="E204" s="18"/>
      <c r="F204" s="7"/>
      <c r="G204" s="19"/>
      <c r="H204" s="125"/>
      <c r="I204" s="125"/>
      <c r="J204" s="125">
        <f t="shared" si="9"/>
        <v>-1589</v>
      </c>
      <c r="K204" s="20"/>
      <c r="L204" s="7"/>
    </row>
    <row r="205" spans="1:12" s="9" customFormat="1" ht="18.75" x14ac:dyDescent="0.3">
      <c r="A205" s="19"/>
      <c r="B205" s="17"/>
      <c r="C205" s="17"/>
      <c r="D205" s="17">
        <f t="shared" si="8"/>
        <v>120.35000000000008</v>
      </c>
      <c r="E205" s="18"/>
      <c r="F205" s="7"/>
      <c r="G205" s="19"/>
      <c r="H205" s="125"/>
      <c r="I205" s="125"/>
      <c r="J205" s="125">
        <f t="shared" si="9"/>
        <v>-1589</v>
      </c>
      <c r="K205" s="20"/>
      <c r="L205" s="7"/>
    </row>
    <row r="206" spans="1:12" s="9" customFormat="1" ht="18.75" x14ac:dyDescent="0.3">
      <c r="A206" s="19"/>
      <c r="B206" s="17"/>
      <c r="C206" s="17"/>
      <c r="D206" s="17">
        <f t="shared" si="8"/>
        <v>120.35000000000008</v>
      </c>
      <c r="E206" s="18"/>
      <c r="F206" s="7"/>
      <c r="G206" s="19"/>
      <c r="H206" s="125"/>
      <c r="I206" s="125"/>
      <c r="J206" s="125">
        <f t="shared" si="9"/>
        <v>-1589</v>
      </c>
      <c r="K206" s="20"/>
      <c r="L206" s="7"/>
    </row>
    <row r="207" spans="1:12" s="9" customFormat="1" ht="18.75" x14ac:dyDescent="0.3">
      <c r="A207" s="19"/>
      <c r="B207" s="17"/>
      <c r="C207" s="17"/>
      <c r="D207" s="17">
        <f t="shared" si="8"/>
        <v>120.35000000000008</v>
      </c>
      <c r="E207" s="18"/>
      <c r="F207" s="7"/>
      <c r="G207" s="19"/>
      <c r="H207" s="125"/>
      <c r="I207" s="125"/>
      <c r="J207" s="125">
        <f t="shared" si="9"/>
        <v>-1589</v>
      </c>
      <c r="K207" s="20"/>
      <c r="L207" s="7"/>
    </row>
    <row r="208" spans="1:12" s="9" customFormat="1" ht="18.75" x14ac:dyDescent="0.3">
      <c r="A208" s="19"/>
      <c r="B208" s="17"/>
      <c r="C208" s="17"/>
      <c r="D208" s="17">
        <f t="shared" si="8"/>
        <v>120.35000000000008</v>
      </c>
      <c r="E208" s="18"/>
      <c r="F208" s="7"/>
      <c r="G208" s="19"/>
      <c r="H208" s="125"/>
      <c r="I208" s="125"/>
      <c r="J208" s="125">
        <f t="shared" si="9"/>
        <v>-1589</v>
      </c>
      <c r="K208" s="20"/>
      <c r="L208" s="7"/>
    </row>
    <row r="209" spans="1:12" s="9" customFormat="1" ht="18.75" x14ac:dyDescent="0.3">
      <c r="A209" s="19"/>
      <c r="B209" s="17"/>
      <c r="C209" s="17"/>
      <c r="D209" s="17">
        <f t="shared" si="8"/>
        <v>120.35000000000008</v>
      </c>
      <c r="E209" s="18"/>
      <c r="F209" s="7"/>
      <c r="G209" s="19"/>
      <c r="H209" s="125"/>
      <c r="I209" s="125"/>
      <c r="J209" s="125">
        <f t="shared" si="9"/>
        <v>-1589</v>
      </c>
      <c r="K209" s="20"/>
      <c r="L209" s="7"/>
    </row>
    <row r="210" spans="1:12" s="9" customFormat="1" ht="18.75" x14ac:dyDescent="0.3">
      <c r="A210" s="19"/>
      <c r="B210" s="17"/>
      <c r="C210" s="17"/>
      <c r="D210" s="17">
        <f t="shared" si="8"/>
        <v>120.35000000000008</v>
      </c>
      <c r="E210" s="18"/>
      <c r="F210" s="7"/>
      <c r="G210" s="19"/>
      <c r="H210" s="125"/>
      <c r="I210" s="125"/>
      <c r="J210" s="125">
        <f t="shared" si="9"/>
        <v>-1589</v>
      </c>
      <c r="K210" s="20"/>
      <c r="L210" s="7"/>
    </row>
    <row r="211" spans="1:12" s="9" customFormat="1" ht="18.75" x14ac:dyDescent="0.3">
      <c r="A211" s="19"/>
      <c r="B211" s="17"/>
      <c r="C211" s="17"/>
      <c r="D211" s="17">
        <f t="shared" si="8"/>
        <v>120.35000000000008</v>
      </c>
      <c r="E211" s="18"/>
      <c r="F211" s="7"/>
      <c r="G211" s="19"/>
      <c r="H211" s="125"/>
      <c r="I211" s="125"/>
      <c r="J211" s="125">
        <f t="shared" si="9"/>
        <v>-1589</v>
      </c>
      <c r="K211" s="20"/>
      <c r="L211" s="7"/>
    </row>
    <row r="212" spans="1:12" s="9" customFormat="1" ht="18.75" x14ac:dyDescent="0.3">
      <c r="A212" s="19"/>
      <c r="B212" s="17"/>
      <c r="C212" s="17"/>
      <c r="D212" s="17">
        <f t="shared" si="8"/>
        <v>120.35000000000008</v>
      </c>
      <c r="E212" s="18"/>
      <c r="F212" s="7"/>
      <c r="G212" s="19"/>
      <c r="H212" s="125"/>
      <c r="I212" s="125"/>
      <c r="J212" s="125">
        <f t="shared" si="9"/>
        <v>-1589</v>
      </c>
      <c r="K212" s="20"/>
      <c r="L212" s="7"/>
    </row>
    <row r="213" spans="1:12" s="9" customFormat="1" ht="18.75" x14ac:dyDescent="0.3">
      <c r="A213" s="19"/>
      <c r="B213" s="17"/>
      <c r="C213" s="17"/>
      <c r="D213" s="17">
        <f t="shared" si="8"/>
        <v>120.35000000000008</v>
      </c>
      <c r="E213" s="18"/>
      <c r="F213" s="7"/>
      <c r="G213" s="19"/>
      <c r="H213" s="125"/>
      <c r="I213" s="125"/>
      <c r="J213" s="125">
        <f t="shared" si="9"/>
        <v>-1589</v>
      </c>
      <c r="K213" s="20"/>
      <c r="L213" s="7"/>
    </row>
    <row r="214" spans="1:12" s="9" customFormat="1" ht="18.75" x14ac:dyDescent="0.3">
      <c r="A214" s="19"/>
      <c r="B214" s="17"/>
      <c r="C214" s="17"/>
      <c r="D214" s="17">
        <f t="shared" si="8"/>
        <v>120.35000000000008</v>
      </c>
      <c r="E214" s="18"/>
      <c r="F214" s="7"/>
      <c r="G214" s="19"/>
      <c r="H214" s="125"/>
      <c r="I214" s="125"/>
      <c r="J214" s="125">
        <f t="shared" si="9"/>
        <v>-1589</v>
      </c>
      <c r="K214" s="20"/>
      <c r="L214" s="7"/>
    </row>
    <row r="215" spans="1:12" s="9" customFormat="1" ht="18.75" x14ac:dyDescent="0.3">
      <c r="A215" s="19"/>
      <c r="B215" s="17"/>
      <c r="C215" s="17"/>
      <c r="D215" s="17">
        <f t="shared" si="8"/>
        <v>120.35000000000008</v>
      </c>
      <c r="E215" s="18"/>
      <c r="F215" s="7"/>
      <c r="G215" s="19"/>
      <c r="H215" s="125"/>
      <c r="I215" s="125"/>
      <c r="J215" s="125">
        <f t="shared" si="9"/>
        <v>-1589</v>
      </c>
      <c r="K215" s="20"/>
      <c r="L215" s="7"/>
    </row>
    <row r="216" spans="1:12" s="9" customFormat="1" ht="18.75" x14ac:dyDescent="0.3">
      <c r="A216" s="19"/>
      <c r="B216" s="17"/>
      <c r="C216" s="17"/>
      <c r="D216" s="17">
        <f t="shared" si="8"/>
        <v>120.35000000000008</v>
      </c>
      <c r="E216" s="18"/>
      <c r="F216" s="7"/>
      <c r="G216" s="19"/>
      <c r="H216" s="125"/>
      <c r="I216" s="125"/>
      <c r="J216" s="125">
        <f t="shared" si="9"/>
        <v>-1589</v>
      </c>
      <c r="K216" s="20"/>
      <c r="L216" s="7"/>
    </row>
    <row r="217" spans="1:12" s="9" customFormat="1" ht="18.75" x14ac:dyDescent="0.3">
      <c r="A217" s="19"/>
      <c r="B217" s="17"/>
      <c r="C217" s="17"/>
      <c r="D217" s="17">
        <f t="shared" si="8"/>
        <v>120.35000000000008</v>
      </c>
      <c r="E217" s="18"/>
      <c r="F217" s="7"/>
      <c r="G217" s="19"/>
      <c r="H217" s="125"/>
      <c r="I217" s="125"/>
      <c r="J217" s="125">
        <f t="shared" si="9"/>
        <v>-1589</v>
      </c>
      <c r="K217" s="20"/>
      <c r="L217" s="7"/>
    </row>
    <row r="218" spans="1:12" s="9" customFormat="1" ht="18.75" x14ac:dyDescent="0.3">
      <c r="A218" s="19"/>
      <c r="B218" s="17"/>
      <c r="C218" s="17"/>
      <c r="D218" s="17">
        <f t="shared" si="8"/>
        <v>120.35000000000008</v>
      </c>
      <c r="E218" s="18"/>
      <c r="F218" s="7"/>
      <c r="G218" s="19"/>
      <c r="H218" s="125"/>
      <c r="I218" s="125"/>
      <c r="J218" s="125">
        <f t="shared" si="9"/>
        <v>-1589</v>
      </c>
      <c r="K218" s="20"/>
      <c r="L218" s="7"/>
    </row>
    <row r="219" spans="1:12" s="9" customFormat="1" ht="18.75" x14ac:dyDescent="0.3">
      <c r="A219" s="19"/>
      <c r="B219" s="17"/>
      <c r="C219" s="17"/>
      <c r="D219" s="17">
        <f t="shared" si="8"/>
        <v>120.35000000000008</v>
      </c>
      <c r="E219" s="18"/>
      <c r="F219" s="7"/>
      <c r="G219" s="19"/>
      <c r="H219" s="125"/>
      <c r="I219" s="125"/>
      <c r="J219" s="125">
        <f t="shared" si="9"/>
        <v>-1589</v>
      </c>
      <c r="K219" s="20"/>
      <c r="L219" s="7"/>
    </row>
    <row r="220" spans="1:12" s="9" customFormat="1" ht="18.75" x14ac:dyDescent="0.3">
      <c r="A220" s="19"/>
      <c r="B220" s="17"/>
      <c r="C220" s="17"/>
      <c r="D220" s="17">
        <f t="shared" si="8"/>
        <v>120.35000000000008</v>
      </c>
      <c r="E220" s="18"/>
      <c r="F220" s="7"/>
      <c r="G220" s="19"/>
      <c r="H220" s="125"/>
      <c r="I220" s="125"/>
      <c r="J220" s="125">
        <f t="shared" si="9"/>
        <v>-1589</v>
      </c>
      <c r="K220" s="20"/>
      <c r="L220" s="7"/>
    </row>
    <row r="221" spans="1:12" s="9" customFormat="1" ht="18.75" x14ac:dyDescent="0.3">
      <c r="A221" s="19"/>
      <c r="B221" s="17"/>
      <c r="C221" s="17"/>
      <c r="D221" s="17">
        <f t="shared" si="8"/>
        <v>120.35000000000008</v>
      </c>
      <c r="E221" s="18"/>
      <c r="F221" s="7"/>
      <c r="G221" s="19"/>
      <c r="H221" s="125"/>
      <c r="I221" s="125"/>
      <c r="J221" s="125">
        <f t="shared" si="9"/>
        <v>-1589</v>
      </c>
      <c r="K221" s="20"/>
      <c r="L221" s="7"/>
    </row>
    <row r="222" spans="1:12" s="9" customFormat="1" ht="18.75" x14ac:dyDescent="0.3">
      <c r="A222" s="19"/>
      <c r="B222" s="17"/>
      <c r="C222" s="17"/>
      <c r="D222" s="17">
        <f t="shared" si="8"/>
        <v>120.35000000000008</v>
      </c>
      <c r="E222" s="18"/>
      <c r="F222" s="7"/>
      <c r="G222" s="19"/>
      <c r="H222" s="125"/>
      <c r="I222" s="125"/>
      <c r="J222" s="125">
        <f t="shared" si="9"/>
        <v>-1589</v>
      </c>
      <c r="K222" s="20"/>
      <c r="L222" s="7"/>
    </row>
    <row r="223" spans="1:12" s="9" customFormat="1" ht="18.75" x14ac:dyDescent="0.3">
      <c r="A223" s="19"/>
      <c r="B223" s="17"/>
      <c r="C223" s="17"/>
      <c r="D223" s="17">
        <f t="shared" si="8"/>
        <v>120.35000000000008</v>
      </c>
      <c r="E223" s="18"/>
      <c r="F223" s="7"/>
      <c r="G223" s="19"/>
      <c r="H223" s="125"/>
      <c r="I223" s="125"/>
      <c r="J223" s="125">
        <f t="shared" si="9"/>
        <v>-1589</v>
      </c>
      <c r="K223" s="20"/>
      <c r="L223" s="7"/>
    </row>
    <row r="224" spans="1:12" s="9" customFormat="1" ht="18.75" x14ac:dyDescent="0.3">
      <c r="A224" s="19"/>
      <c r="B224" s="17"/>
      <c r="C224" s="17"/>
      <c r="D224" s="17">
        <f t="shared" si="8"/>
        <v>120.35000000000008</v>
      </c>
      <c r="E224" s="18"/>
      <c r="F224" s="7"/>
      <c r="G224" s="19"/>
      <c r="H224" s="125"/>
      <c r="I224" s="125"/>
      <c r="J224" s="125">
        <f t="shared" si="9"/>
        <v>-1589</v>
      </c>
      <c r="K224" s="20"/>
      <c r="L224" s="7"/>
    </row>
    <row r="225" spans="1:12" s="9" customFormat="1" ht="18.75" x14ac:dyDescent="0.3">
      <c r="A225" s="19"/>
      <c r="B225" s="17"/>
      <c r="C225" s="17"/>
      <c r="D225" s="17">
        <f t="shared" si="8"/>
        <v>120.35000000000008</v>
      </c>
      <c r="E225" s="18"/>
      <c r="F225" s="7"/>
      <c r="G225" s="19"/>
      <c r="H225" s="125"/>
      <c r="I225" s="125"/>
      <c r="J225" s="125">
        <f t="shared" si="9"/>
        <v>-1589</v>
      </c>
      <c r="K225" s="20"/>
      <c r="L225" s="7"/>
    </row>
    <row r="226" spans="1:12" s="9" customFormat="1" ht="18.75" x14ac:dyDescent="0.3">
      <c r="A226" s="19"/>
      <c r="B226" s="17"/>
      <c r="C226" s="17"/>
      <c r="D226" s="17">
        <f t="shared" si="8"/>
        <v>120.35000000000008</v>
      </c>
      <c r="E226" s="18"/>
      <c r="F226" s="7"/>
      <c r="G226" s="19"/>
      <c r="H226" s="125"/>
      <c r="I226" s="125"/>
      <c r="J226" s="125">
        <f t="shared" si="9"/>
        <v>-1589</v>
      </c>
      <c r="K226" s="20"/>
      <c r="L226" s="7"/>
    </row>
    <row r="227" spans="1:12" s="9" customFormat="1" ht="18.75" x14ac:dyDescent="0.3">
      <c r="A227" s="19"/>
      <c r="B227" s="17"/>
      <c r="C227" s="17"/>
      <c r="D227" s="17">
        <f t="shared" si="8"/>
        <v>120.35000000000008</v>
      </c>
      <c r="E227" s="18"/>
      <c r="F227" s="7"/>
      <c r="G227" s="19"/>
      <c r="H227" s="125"/>
      <c r="I227" s="125"/>
      <c r="J227" s="125">
        <f t="shared" si="9"/>
        <v>-1589</v>
      </c>
      <c r="K227" s="20"/>
      <c r="L227" s="7"/>
    </row>
    <row r="228" spans="1:12" s="9" customFormat="1" ht="18.75" x14ac:dyDescent="0.3">
      <c r="A228" s="19"/>
      <c r="B228" s="17"/>
      <c r="C228" s="17"/>
      <c r="D228" s="17">
        <f t="shared" si="8"/>
        <v>120.35000000000008</v>
      </c>
      <c r="E228" s="18"/>
      <c r="F228" s="7"/>
      <c r="G228" s="19"/>
      <c r="H228" s="125"/>
      <c r="I228" s="125"/>
      <c r="J228" s="125">
        <f t="shared" si="9"/>
        <v>-1589</v>
      </c>
      <c r="K228" s="20"/>
      <c r="L228" s="7"/>
    </row>
    <row r="229" spans="1:12" s="9" customFormat="1" ht="18.75" x14ac:dyDescent="0.3">
      <c r="A229" s="19"/>
      <c r="B229" s="17"/>
      <c r="C229" s="17"/>
      <c r="D229" s="17">
        <f t="shared" si="8"/>
        <v>120.35000000000008</v>
      </c>
      <c r="E229" s="18"/>
      <c r="F229" s="7"/>
      <c r="G229" s="19"/>
      <c r="H229" s="125"/>
      <c r="I229" s="125"/>
      <c r="J229" s="125">
        <f t="shared" si="9"/>
        <v>-1589</v>
      </c>
      <c r="K229" s="20"/>
      <c r="L229" s="7"/>
    </row>
    <row r="230" spans="1:12" s="9" customFormat="1" ht="18.75" x14ac:dyDescent="0.3">
      <c r="A230" s="19"/>
      <c r="B230" s="17"/>
      <c r="C230" s="17"/>
      <c r="D230" s="17">
        <f t="shared" si="8"/>
        <v>120.35000000000008</v>
      </c>
      <c r="E230" s="18"/>
      <c r="F230" s="7"/>
      <c r="G230" s="19"/>
      <c r="H230" s="125"/>
      <c r="I230" s="125"/>
      <c r="J230" s="125">
        <f t="shared" si="9"/>
        <v>-1589</v>
      </c>
      <c r="K230" s="20"/>
      <c r="L230" s="7"/>
    </row>
    <row r="231" spans="1:12" s="9" customFormat="1" ht="18.75" x14ac:dyDescent="0.3">
      <c r="A231" s="19"/>
      <c r="B231" s="17"/>
      <c r="C231" s="17"/>
      <c r="D231" s="17">
        <f t="shared" si="8"/>
        <v>120.35000000000008</v>
      </c>
      <c r="E231" s="18"/>
      <c r="F231" s="7"/>
      <c r="G231" s="19"/>
      <c r="H231" s="125"/>
      <c r="I231" s="125"/>
      <c r="J231" s="125">
        <f t="shared" si="9"/>
        <v>-1589</v>
      </c>
      <c r="K231" s="20"/>
      <c r="L231" s="7"/>
    </row>
    <row r="232" spans="1:12" s="9" customFormat="1" ht="18.75" x14ac:dyDescent="0.3">
      <c r="A232" s="19"/>
      <c r="B232" s="17"/>
      <c r="C232" s="17"/>
      <c r="D232" s="17">
        <f t="shared" si="8"/>
        <v>120.35000000000008</v>
      </c>
      <c r="E232" s="18"/>
      <c r="F232" s="7"/>
      <c r="G232" s="19"/>
      <c r="H232" s="125"/>
      <c r="I232" s="125"/>
      <c r="J232" s="125">
        <f t="shared" si="9"/>
        <v>-1589</v>
      </c>
      <c r="K232" s="20"/>
      <c r="L232" s="7"/>
    </row>
    <row r="233" spans="1:12" s="9" customFormat="1" ht="18.75" x14ac:dyDescent="0.3">
      <c r="A233" s="19"/>
      <c r="B233" s="17"/>
      <c r="C233" s="17"/>
      <c r="D233" s="17">
        <f t="shared" si="8"/>
        <v>120.35000000000008</v>
      </c>
      <c r="E233" s="18"/>
      <c r="F233" s="7"/>
      <c r="G233" s="19"/>
      <c r="H233" s="125"/>
      <c r="I233" s="125"/>
      <c r="J233" s="125">
        <f t="shared" si="9"/>
        <v>-1589</v>
      </c>
      <c r="K233" s="20"/>
      <c r="L233" s="7"/>
    </row>
    <row r="234" spans="1:12" s="9" customFormat="1" ht="18.75" x14ac:dyDescent="0.3">
      <c r="A234" s="19"/>
      <c r="B234" s="17"/>
      <c r="C234" s="17"/>
      <c r="D234" s="17">
        <f t="shared" si="8"/>
        <v>120.35000000000008</v>
      </c>
      <c r="E234" s="18"/>
      <c r="F234" s="7"/>
      <c r="G234" s="19"/>
      <c r="H234" s="125"/>
      <c r="I234" s="125"/>
      <c r="J234" s="125">
        <f t="shared" si="9"/>
        <v>-1589</v>
      </c>
      <c r="K234" s="20"/>
      <c r="L234" s="7"/>
    </row>
    <row r="235" spans="1:12" s="9" customFormat="1" ht="18.75" x14ac:dyDescent="0.3">
      <c r="A235" s="19"/>
      <c r="B235" s="17"/>
      <c r="C235" s="17"/>
      <c r="D235" s="17">
        <f t="shared" si="8"/>
        <v>120.35000000000008</v>
      </c>
      <c r="E235" s="18"/>
      <c r="F235" s="7"/>
      <c r="G235" s="19"/>
      <c r="H235" s="125"/>
      <c r="I235" s="125"/>
      <c r="J235" s="125">
        <f t="shared" si="9"/>
        <v>-1589</v>
      </c>
      <c r="K235" s="20"/>
      <c r="L235" s="7"/>
    </row>
    <row r="236" spans="1:12" s="9" customFormat="1" ht="18.75" x14ac:dyDescent="0.3">
      <c r="A236" s="19"/>
      <c r="B236" s="17"/>
      <c r="C236" s="17"/>
      <c r="D236" s="17">
        <f t="shared" si="8"/>
        <v>120.35000000000008</v>
      </c>
      <c r="E236" s="18"/>
      <c r="F236" s="7"/>
      <c r="G236" s="19"/>
      <c r="H236" s="125"/>
      <c r="I236" s="125"/>
      <c r="J236" s="125">
        <f t="shared" si="9"/>
        <v>-1589</v>
      </c>
      <c r="K236" s="20"/>
      <c r="L236" s="7"/>
    </row>
    <row r="237" spans="1:12" s="9" customFormat="1" ht="18.75" x14ac:dyDescent="0.3">
      <c r="A237" s="19"/>
      <c r="B237" s="17"/>
      <c r="C237" s="17"/>
      <c r="D237" s="17">
        <f t="shared" si="8"/>
        <v>120.35000000000008</v>
      </c>
      <c r="E237" s="18"/>
      <c r="F237" s="7"/>
      <c r="G237" s="19"/>
      <c r="H237" s="125"/>
      <c r="I237" s="125"/>
      <c r="J237" s="125">
        <f t="shared" si="9"/>
        <v>-1589</v>
      </c>
      <c r="K237" s="20"/>
      <c r="L237" s="7"/>
    </row>
    <row r="238" spans="1:12" s="9" customFormat="1" ht="18.75" x14ac:dyDescent="0.3">
      <c r="A238" s="19"/>
      <c r="B238" s="17"/>
      <c r="C238" s="17"/>
      <c r="D238" s="17">
        <f t="shared" si="8"/>
        <v>120.35000000000008</v>
      </c>
      <c r="E238" s="18"/>
      <c r="F238" s="7"/>
      <c r="G238" s="19"/>
      <c r="H238" s="125"/>
      <c r="I238" s="125"/>
      <c r="J238" s="125">
        <f t="shared" si="9"/>
        <v>-1589</v>
      </c>
      <c r="K238" s="20"/>
      <c r="L238" s="7"/>
    </row>
    <row r="239" spans="1:12" s="9" customFormat="1" ht="18.75" x14ac:dyDescent="0.3">
      <c r="A239" s="19"/>
      <c r="B239" s="17"/>
      <c r="C239" s="17"/>
      <c r="D239" s="17">
        <f t="shared" si="8"/>
        <v>120.35000000000008</v>
      </c>
      <c r="E239" s="18"/>
      <c r="F239" s="7"/>
      <c r="G239" s="19"/>
      <c r="H239" s="125"/>
      <c r="I239" s="125"/>
      <c r="J239" s="125">
        <f t="shared" si="9"/>
        <v>-1589</v>
      </c>
      <c r="K239" s="20"/>
      <c r="L239" s="7"/>
    </row>
    <row r="240" spans="1:12" s="9" customFormat="1" ht="18.75" x14ac:dyDescent="0.3">
      <c r="A240" s="19"/>
      <c r="B240" s="17"/>
      <c r="C240" s="17"/>
      <c r="D240" s="17">
        <f t="shared" si="8"/>
        <v>120.35000000000008</v>
      </c>
      <c r="E240" s="18"/>
      <c r="F240" s="7"/>
      <c r="G240" s="19"/>
      <c r="H240" s="125"/>
      <c r="I240" s="125"/>
      <c r="J240" s="125">
        <f t="shared" si="9"/>
        <v>-1589</v>
      </c>
      <c r="K240" s="20"/>
      <c r="L240" s="7"/>
    </row>
    <row r="241" spans="1:12" s="9" customFormat="1" ht="18.75" x14ac:dyDescent="0.3">
      <c r="A241" s="19"/>
      <c r="B241" s="17"/>
      <c r="C241" s="17"/>
      <c r="D241" s="17">
        <f t="shared" si="8"/>
        <v>120.35000000000008</v>
      </c>
      <c r="E241" s="18"/>
      <c r="F241" s="7"/>
      <c r="G241" s="19"/>
      <c r="H241" s="125"/>
      <c r="I241" s="125"/>
      <c r="J241" s="125">
        <f t="shared" si="9"/>
        <v>-1589</v>
      </c>
      <c r="K241" s="20"/>
      <c r="L241" s="7"/>
    </row>
    <row r="242" spans="1:12" s="9" customFormat="1" ht="18.75" x14ac:dyDescent="0.3">
      <c r="A242" s="19"/>
      <c r="B242" s="17"/>
      <c r="C242" s="17"/>
      <c r="D242" s="17">
        <f t="shared" si="8"/>
        <v>120.35000000000008</v>
      </c>
      <c r="E242" s="18"/>
      <c r="F242" s="7"/>
      <c r="G242" s="19"/>
      <c r="H242" s="125"/>
      <c r="I242" s="125"/>
      <c r="J242" s="125">
        <f t="shared" si="9"/>
        <v>-1589</v>
      </c>
      <c r="K242" s="20"/>
      <c r="L242" s="7"/>
    </row>
    <row r="243" spans="1:12" s="9" customFormat="1" ht="18.75" x14ac:dyDescent="0.3">
      <c r="A243" s="19"/>
      <c r="B243" s="17"/>
      <c r="C243" s="17"/>
      <c r="D243" s="17">
        <f t="shared" si="8"/>
        <v>120.35000000000008</v>
      </c>
      <c r="E243" s="18"/>
      <c r="F243" s="7"/>
      <c r="G243" s="19"/>
      <c r="H243" s="125"/>
      <c r="I243" s="125"/>
      <c r="J243" s="125">
        <f t="shared" si="9"/>
        <v>-1589</v>
      </c>
      <c r="K243" s="20"/>
      <c r="L243" s="7"/>
    </row>
    <row r="244" spans="1:12" s="9" customFormat="1" ht="18.75" x14ac:dyDescent="0.3">
      <c r="A244" s="19"/>
      <c r="B244" s="17"/>
      <c r="C244" s="17"/>
      <c r="D244" s="17">
        <f t="shared" si="8"/>
        <v>120.35000000000008</v>
      </c>
      <c r="E244" s="18"/>
      <c r="F244" s="7"/>
      <c r="G244" s="19"/>
      <c r="H244" s="125"/>
      <c r="I244" s="125"/>
      <c r="J244" s="125">
        <f t="shared" si="9"/>
        <v>-1589</v>
      </c>
      <c r="K244" s="20"/>
      <c r="L244" s="7"/>
    </row>
    <row r="245" spans="1:12" s="9" customFormat="1" ht="18.75" x14ac:dyDescent="0.3">
      <c r="A245" s="19"/>
      <c r="B245" s="17"/>
      <c r="C245" s="17"/>
      <c r="D245" s="17">
        <f t="shared" si="8"/>
        <v>120.35000000000008</v>
      </c>
      <c r="E245" s="18"/>
      <c r="F245" s="7"/>
      <c r="G245" s="19"/>
      <c r="H245" s="125"/>
      <c r="I245" s="125"/>
      <c r="J245" s="125">
        <f t="shared" si="9"/>
        <v>-1589</v>
      </c>
      <c r="K245" s="20"/>
      <c r="L245" s="7"/>
    </row>
    <row r="246" spans="1:12" s="9" customFormat="1" ht="18.75" x14ac:dyDescent="0.3">
      <c r="A246" s="19"/>
      <c r="B246" s="17"/>
      <c r="C246" s="17"/>
      <c r="D246" s="17">
        <f t="shared" si="8"/>
        <v>120.35000000000008</v>
      </c>
      <c r="E246" s="18"/>
      <c r="F246" s="7"/>
      <c r="G246" s="19"/>
      <c r="H246" s="125"/>
      <c r="I246" s="125"/>
      <c r="J246" s="125">
        <f t="shared" si="9"/>
        <v>-1589</v>
      </c>
      <c r="K246" s="20"/>
      <c r="L246" s="7"/>
    </row>
    <row r="247" spans="1:12" s="9" customFormat="1" ht="18.75" x14ac:dyDescent="0.3">
      <c r="A247" s="19"/>
      <c r="B247" s="17"/>
      <c r="C247" s="17"/>
      <c r="D247" s="17">
        <f t="shared" si="8"/>
        <v>120.35000000000008</v>
      </c>
      <c r="E247" s="18"/>
      <c r="F247" s="7"/>
      <c r="G247" s="19"/>
      <c r="H247" s="125"/>
      <c r="I247" s="125"/>
      <c r="J247" s="125">
        <f t="shared" si="9"/>
        <v>-1589</v>
      </c>
      <c r="K247" s="20"/>
      <c r="L247" s="7"/>
    </row>
    <row r="248" spans="1:12" s="9" customFormat="1" ht="18.75" x14ac:dyDescent="0.3">
      <c r="A248" s="19"/>
      <c r="B248" s="17"/>
      <c r="C248" s="17"/>
      <c r="D248" s="17">
        <f t="shared" si="8"/>
        <v>120.35000000000008</v>
      </c>
      <c r="E248" s="18"/>
      <c r="F248" s="7"/>
      <c r="G248" s="19"/>
      <c r="H248" s="125"/>
      <c r="I248" s="125"/>
      <c r="J248" s="125">
        <f t="shared" si="9"/>
        <v>-1589</v>
      </c>
      <c r="K248" s="20"/>
      <c r="L248" s="7"/>
    </row>
    <row r="249" spans="1:12" s="9" customFormat="1" ht="18.75" x14ac:dyDescent="0.3">
      <c r="A249" s="19"/>
      <c r="B249" s="17"/>
      <c r="C249" s="17"/>
      <c r="D249" s="17">
        <f t="shared" si="8"/>
        <v>120.35000000000008</v>
      </c>
      <c r="E249" s="18"/>
      <c r="F249" s="7"/>
      <c r="G249" s="19"/>
      <c r="H249" s="125"/>
      <c r="I249" s="125"/>
      <c r="J249" s="125">
        <f t="shared" si="9"/>
        <v>-1589</v>
      </c>
      <c r="K249" s="20"/>
      <c r="L249" s="7"/>
    </row>
    <row r="250" spans="1:12" s="9" customFormat="1" ht="18.75" x14ac:dyDescent="0.3">
      <c r="A250" s="19"/>
      <c r="B250" s="17"/>
      <c r="C250" s="17"/>
      <c r="D250" s="17">
        <f t="shared" si="8"/>
        <v>120.35000000000008</v>
      </c>
      <c r="E250" s="18"/>
      <c r="F250" s="7"/>
      <c r="G250" s="19"/>
      <c r="H250" s="125"/>
      <c r="I250" s="125"/>
      <c r="J250" s="125">
        <f t="shared" si="9"/>
        <v>-1589</v>
      </c>
      <c r="K250" s="20"/>
      <c r="L250" s="7"/>
    </row>
    <row r="251" spans="1:12" s="9" customFormat="1" ht="18.75" x14ac:dyDescent="0.3">
      <c r="A251" s="19"/>
      <c r="B251" s="17"/>
      <c r="C251" s="17"/>
      <c r="D251" s="17">
        <f t="shared" si="8"/>
        <v>120.35000000000008</v>
      </c>
      <c r="E251" s="18"/>
      <c r="F251" s="7"/>
      <c r="G251" s="19"/>
      <c r="H251" s="125"/>
      <c r="I251" s="125"/>
      <c r="J251" s="125">
        <f t="shared" si="9"/>
        <v>-1589</v>
      </c>
      <c r="K251" s="20"/>
      <c r="L251" s="7"/>
    </row>
    <row r="252" spans="1:12" s="9" customFormat="1" ht="18.75" x14ac:dyDescent="0.3">
      <c r="A252" s="19"/>
      <c r="B252" s="17"/>
      <c r="C252" s="17"/>
      <c r="D252" s="17">
        <f t="shared" si="8"/>
        <v>120.35000000000008</v>
      </c>
      <c r="E252" s="18"/>
      <c r="F252" s="7"/>
      <c r="G252" s="19"/>
      <c r="H252" s="125"/>
      <c r="I252" s="125"/>
      <c r="J252" s="125">
        <f t="shared" si="9"/>
        <v>-1589</v>
      </c>
      <c r="K252" s="20"/>
      <c r="L252" s="7"/>
    </row>
    <row r="253" spans="1:12" s="9" customFormat="1" ht="18.75" x14ac:dyDescent="0.3">
      <c r="A253" s="19"/>
      <c r="B253" s="17"/>
      <c r="C253" s="17"/>
      <c r="D253" s="17">
        <f t="shared" si="8"/>
        <v>120.35000000000008</v>
      </c>
      <c r="E253" s="18"/>
      <c r="F253" s="7"/>
      <c r="G253" s="19"/>
      <c r="H253" s="125"/>
      <c r="I253" s="125"/>
      <c r="J253" s="125">
        <f t="shared" si="9"/>
        <v>-1589</v>
      </c>
      <c r="K253" s="20"/>
      <c r="L253" s="7"/>
    </row>
    <row r="254" spans="1:12" s="9" customFormat="1" ht="18.75" x14ac:dyDescent="0.3">
      <c r="A254" s="19"/>
      <c r="B254" s="17"/>
      <c r="C254" s="17"/>
      <c r="D254" s="17">
        <f t="shared" si="8"/>
        <v>120.35000000000008</v>
      </c>
      <c r="E254" s="18"/>
      <c r="F254" s="7"/>
      <c r="G254" s="19"/>
      <c r="H254" s="125"/>
      <c r="I254" s="125"/>
      <c r="J254" s="125">
        <f t="shared" si="9"/>
        <v>-1589</v>
      </c>
      <c r="K254" s="20"/>
      <c r="L254" s="7"/>
    </row>
    <row r="255" spans="1:12" s="9" customFormat="1" ht="18.75" x14ac:dyDescent="0.3">
      <c r="A255" s="19"/>
      <c r="B255" s="17"/>
      <c r="C255" s="17"/>
      <c r="D255" s="17">
        <f t="shared" si="8"/>
        <v>120.35000000000008</v>
      </c>
      <c r="E255" s="18"/>
      <c r="F255" s="7"/>
      <c r="G255" s="19"/>
      <c r="H255" s="125"/>
      <c r="I255" s="125"/>
      <c r="J255" s="125">
        <f t="shared" si="9"/>
        <v>-1589</v>
      </c>
      <c r="K255" s="20"/>
      <c r="L255" s="7"/>
    </row>
    <row r="256" spans="1:12" s="9" customFormat="1" ht="18.75" x14ac:dyDescent="0.3">
      <c r="A256" s="19"/>
      <c r="B256" s="17"/>
      <c r="C256" s="17"/>
      <c r="D256" s="17">
        <f t="shared" si="8"/>
        <v>120.35000000000008</v>
      </c>
      <c r="E256" s="18"/>
      <c r="F256" s="7"/>
      <c r="G256" s="19"/>
      <c r="H256" s="125"/>
      <c r="I256" s="125"/>
      <c r="J256" s="125">
        <f t="shared" si="9"/>
        <v>-1589</v>
      </c>
      <c r="K256" s="20"/>
      <c r="L256" s="7"/>
    </row>
    <row r="257" spans="1:12" s="9" customFormat="1" ht="18.75" x14ac:dyDescent="0.3">
      <c r="A257" s="19"/>
      <c r="B257" s="17"/>
      <c r="C257" s="17"/>
      <c r="D257" s="17">
        <f t="shared" si="8"/>
        <v>120.35000000000008</v>
      </c>
      <c r="E257" s="18"/>
      <c r="F257" s="7"/>
      <c r="G257" s="19"/>
      <c r="H257" s="125"/>
      <c r="I257" s="125"/>
      <c r="J257" s="125">
        <f t="shared" si="9"/>
        <v>-1589</v>
      </c>
      <c r="K257" s="20"/>
      <c r="L257" s="7"/>
    </row>
    <row r="258" spans="1:12" s="9" customFormat="1" ht="18.75" x14ac:dyDescent="0.3">
      <c r="A258" s="19"/>
      <c r="B258" s="17"/>
      <c r="C258" s="17"/>
      <c r="D258" s="17">
        <f t="shared" si="8"/>
        <v>120.35000000000008</v>
      </c>
      <c r="E258" s="18"/>
      <c r="F258" s="7"/>
      <c r="G258" s="19"/>
      <c r="H258" s="125"/>
      <c r="I258" s="125"/>
      <c r="J258" s="125">
        <f t="shared" si="9"/>
        <v>-1589</v>
      </c>
      <c r="K258" s="20"/>
      <c r="L258" s="7"/>
    </row>
    <row r="259" spans="1:12" s="9" customFormat="1" ht="18.75" x14ac:dyDescent="0.3">
      <c r="A259" s="19"/>
      <c r="B259" s="17"/>
      <c r="C259" s="17"/>
      <c r="D259" s="17">
        <f t="shared" si="8"/>
        <v>120.35000000000008</v>
      </c>
      <c r="E259" s="18"/>
      <c r="F259" s="7"/>
      <c r="G259" s="19"/>
      <c r="H259" s="125"/>
      <c r="I259" s="125"/>
      <c r="J259" s="125">
        <f t="shared" si="9"/>
        <v>-1589</v>
      </c>
      <c r="K259" s="20"/>
      <c r="L259" s="7"/>
    </row>
    <row r="260" spans="1:12" s="9" customFormat="1" ht="18.75" x14ac:dyDescent="0.3">
      <c r="A260" s="19"/>
      <c r="B260" s="17"/>
      <c r="C260" s="17"/>
      <c r="D260" s="17">
        <f t="shared" si="8"/>
        <v>120.35000000000008</v>
      </c>
      <c r="E260" s="18"/>
      <c r="F260" s="7"/>
      <c r="G260" s="19"/>
      <c r="H260" s="125"/>
      <c r="I260" s="125"/>
      <c r="J260" s="125">
        <f t="shared" si="9"/>
        <v>-1589</v>
      </c>
      <c r="K260" s="20"/>
      <c r="L260" s="7"/>
    </row>
    <row r="261" spans="1:12" s="9" customFormat="1" ht="18.75" x14ac:dyDescent="0.3">
      <c r="A261" s="19"/>
      <c r="B261" s="17"/>
      <c r="C261" s="17"/>
      <c r="D261" s="17">
        <f t="shared" si="8"/>
        <v>120.35000000000008</v>
      </c>
      <c r="E261" s="18"/>
      <c r="F261" s="7"/>
      <c r="G261" s="19"/>
      <c r="H261" s="125"/>
      <c r="I261" s="125"/>
      <c r="J261" s="125">
        <f t="shared" si="9"/>
        <v>-1589</v>
      </c>
      <c r="K261" s="20"/>
      <c r="L261" s="7"/>
    </row>
    <row r="262" spans="1:12" s="9" customFormat="1" ht="18.75" x14ac:dyDescent="0.3">
      <c r="A262" s="19"/>
      <c r="B262" s="17"/>
      <c r="C262" s="17"/>
      <c r="D262" s="17">
        <f t="shared" si="8"/>
        <v>120.35000000000008</v>
      </c>
      <c r="E262" s="18"/>
      <c r="F262" s="7"/>
      <c r="G262" s="19"/>
      <c r="H262" s="125"/>
      <c r="I262" s="125"/>
      <c r="J262" s="125">
        <f t="shared" si="9"/>
        <v>-1589</v>
      </c>
      <c r="K262" s="20"/>
      <c r="L262" s="7"/>
    </row>
    <row r="263" spans="1:12" s="9" customFormat="1" ht="18.75" x14ac:dyDescent="0.3">
      <c r="A263" s="19"/>
      <c r="B263" s="17"/>
      <c r="C263" s="17"/>
      <c r="D263" s="17">
        <f t="shared" ref="D263:D326" si="10">D262+B263-C263</f>
        <v>120.35000000000008</v>
      </c>
      <c r="E263" s="18"/>
      <c r="F263" s="7"/>
      <c r="G263" s="19"/>
      <c r="H263" s="125"/>
      <c r="I263" s="125"/>
      <c r="J263" s="125">
        <f t="shared" si="9"/>
        <v>-1589</v>
      </c>
      <c r="K263" s="20"/>
      <c r="L263" s="7"/>
    </row>
    <row r="264" spans="1:12" s="9" customFormat="1" ht="18.75" x14ac:dyDescent="0.3">
      <c r="A264" s="19"/>
      <c r="B264" s="17"/>
      <c r="C264" s="17"/>
      <c r="D264" s="17">
        <f t="shared" si="10"/>
        <v>120.35000000000008</v>
      </c>
      <c r="E264" s="18"/>
      <c r="F264" s="7"/>
      <c r="G264" s="19"/>
      <c r="H264" s="125"/>
      <c r="I264" s="125"/>
      <c r="J264" s="125">
        <f t="shared" ref="J264:J327" si="11">J263+H264-I264</f>
        <v>-1589</v>
      </c>
      <c r="K264" s="20"/>
      <c r="L264" s="7"/>
    </row>
    <row r="265" spans="1:12" s="9" customFormat="1" ht="18.75" x14ac:dyDescent="0.3">
      <c r="A265" s="19"/>
      <c r="B265" s="17"/>
      <c r="C265" s="17"/>
      <c r="D265" s="17">
        <f t="shared" si="10"/>
        <v>120.35000000000008</v>
      </c>
      <c r="E265" s="18"/>
      <c r="F265" s="7"/>
      <c r="G265" s="19"/>
      <c r="H265" s="125"/>
      <c r="I265" s="125"/>
      <c r="J265" s="125">
        <f t="shared" si="11"/>
        <v>-1589</v>
      </c>
      <c r="K265" s="20"/>
      <c r="L265" s="7"/>
    </row>
    <row r="266" spans="1:12" s="9" customFormat="1" ht="18.75" x14ac:dyDescent="0.3">
      <c r="A266" s="19"/>
      <c r="B266" s="17"/>
      <c r="C266" s="17"/>
      <c r="D266" s="17">
        <f t="shared" si="10"/>
        <v>120.35000000000008</v>
      </c>
      <c r="E266" s="18"/>
      <c r="F266" s="7"/>
      <c r="G266" s="19"/>
      <c r="H266" s="125"/>
      <c r="I266" s="125"/>
      <c r="J266" s="125">
        <f t="shared" si="11"/>
        <v>-1589</v>
      </c>
      <c r="K266" s="20"/>
      <c r="L266" s="7"/>
    </row>
    <row r="267" spans="1:12" s="9" customFormat="1" ht="18.75" x14ac:dyDescent="0.3">
      <c r="A267" s="19"/>
      <c r="B267" s="17"/>
      <c r="C267" s="17"/>
      <c r="D267" s="17">
        <f t="shared" si="10"/>
        <v>120.35000000000008</v>
      </c>
      <c r="E267" s="18"/>
      <c r="F267" s="7"/>
      <c r="G267" s="19"/>
      <c r="H267" s="125"/>
      <c r="I267" s="125"/>
      <c r="J267" s="125">
        <f t="shared" si="11"/>
        <v>-1589</v>
      </c>
      <c r="K267" s="20"/>
      <c r="L267" s="7"/>
    </row>
    <row r="268" spans="1:12" s="9" customFormat="1" ht="18.75" x14ac:dyDescent="0.3">
      <c r="A268" s="19"/>
      <c r="B268" s="17"/>
      <c r="C268" s="17"/>
      <c r="D268" s="17">
        <f t="shared" si="10"/>
        <v>120.35000000000008</v>
      </c>
      <c r="E268" s="18"/>
      <c r="F268" s="7"/>
      <c r="G268" s="19"/>
      <c r="H268" s="125"/>
      <c r="I268" s="125"/>
      <c r="J268" s="125">
        <f t="shared" si="11"/>
        <v>-1589</v>
      </c>
      <c r="K268" s="20"/>
      <c r="L268" s="7"/>
    </row>
    <row r="269" spans="1:12" s="9" customFormat="1" ht="18.75" x14ac:dyDescent="0.3">
      <c r="A269" s="19"/>
      <c r="B269" s="17"/>
      <c r="C269" s="17"/>
      <c r="D269" s="17">
        <f t="shared" si="10"/>
        <v>120.35000000000008</v>
      </c>
      <c r="E269" s="18"/>
      <c r="F269" s="7"/>
      <c r="G269" s="19"/>
      <c r="H269" s="125"/>
      <c r="I269" s="125"/>
      <c r="J269" s="125">
        <f t="shared" si="11"/>
        <v>-1589</v>
      </c>
      <c r="K269" s="20"/>
      <c r="L269" s="7"/>
    </row>
    <row r="270" spans="1:12" s="9" customFormat="1" ht="18.75" x14ac:dyDescent="0.3">
      <c r="A270" s="19"/>
      <c r="B270" s="17"/>
      <c r="C270" s="17"/>
      <c r="D270" s="17">
        <f t="shared" si="10"/>
        <v>120.35000000000008</v>
      </c>
      <c r="E270" s="18"/>
      <c r="F270" s="7"/>
      <c r="G270" s="19"/>
      <c r="H270" s="125"/>
      <c r="I270" s="125"/>
      <c r="J270" s="125">
        <f t="shared" si="11"/>
        <v>-1589</v>
      </c>
      <c r="K270" s="20"/>
      <c r="L270" s="7"/>
    </row>
    <row r="271" spans="1:12" s="9" customFormat="1" ht="18.75" x14ac:dyDescent="0.3">
      <c r="A271" s="19"/>
      <c r="B271" s="17"/>
      <c r="C271" s="17"/>
      <c r="D271" s="17">
        <f t="shared" si="10"/>
        <v>120.35000000000008</v>
      </c>
      <c r="E271" s="18"/>
      <c r="F271" s="7"/>
      <c r="G271" s="19"/>
      <c r="H271" s="125"/>
      <c r="I271" s="125"/>
      <c r="J271" s="125">
        <f t="shared" si="11"/>
        <v>-1589</v>
      </c>
      <c r="K271" s="20"/>
      <c r="L271" s="7"/>
    </row>
    <row r="272" spans="1:12" s="9" customFormat="1" ht="18.75" x14ac:dyDescent="0.3">
      <c r="A272" s="19"/>
      <c r="B272" s="17"/>
      <c r="C272" s="17"/>
      <c r="D272" s="17">
        <f t="shared" si="10"/>
        <v>120.35000000000008</v>
      </c>
      <c r="E272" s="18"/>
      <c r="F272" s="7"/>
      <c r="G272" s="19"/>
      <c r="H272" s="125"/>
      <c r="I272" s="125"/>
      <c r="J272" s="125">
        <f t="shared" si="11"/>
        <v>-1589</v>
      </c>
      <c r="K272" s="20"/>
      <c r="L272" s="7"/>
    </row>
    <row r="273" spans="1:12" s="9" customFormat="1" ht="18.75" x14ac:dyDescent="0.3">
      <c r="A273" s="19"/>
      <c r="B273" s="17"/>
      <c r="C273" s="17"/>
      <c r="D273" s="17">
        <f t="shared" si="10"/>
        <v>120.35000000000008</v>
      </c>
      <c r="E273" s="18"/>
      <c r="F273" s="7"/>
      <c r="G273" s="19"/>
      <c r="H273" s="125"/>
      <c r="I273" s="125"/>
      <c r="J273" s="125">
        <f t="shared" si="11"/>
        <v>-1589</v>
      </c>
      <c r="K273" s="20"/>
      <c r="L273" s="7"/>
    </row>
    <row r="274" spans="1:12" s="9" customFormat="1" ht="18.75" x14ac:dyDescent="0.3">
      <c r="A274" s="19"/>
      <c r="B274" s="17"/>
      <c r="C274" s="17"/>
      <c r="D274" s="17">
        <f t="shared" si="10"/>
        <v>120.35000000000008</v>
      </c>
      <c r="E274" s="18"/>
      <c r="F274" s="7"/>
      <c r="G274" s="19"/>
      <c r="H274" s="125"/>
      <c r="I274" s="125"/>
      <c r="J274" s="125">
        <f t="shared" si="11"/>
        <v>-1589</v>
      </c>
      <c r="K274" s="20"/>
      <c r="L274" s="7"/>
    </row>
    <row r="275" spans="1:12" s="9" customFormat="1" ht="18.75" x14ac:dyDescent="0.3">
      <c r="A275" s="19"/>
      <c r="B275" s="17"/>
      <c r="C275" s="17"/>
      <c r="D275" s="17">
        <f t="shared" si="10"/>
        <v>120.35000000000008</v>
      </c>
      <c r="E275" s="18"/>
      <c r="F275" s="7"/>
      <c r="G275" s="19"/>
      <c r="H275" s="125"/>
      <c r="I275" s="125"/>
      <c r="J275" s="125">
        <f t="shared" si="11"/>
        <v>-1589</v>
      </c>
      <c r="K275" s="20"/>
      <c r="L275" s="7"/>
    </row>
    <row r="276" spans="1:12" s="9" customFormat="1" ht="18.75" x14ac:dyDescent="0.3">
      <c r="A276" s="19"/>
      <c r="B276" s="17"/>
      <c r="C276" s="17"/>
      <c r="D276" s="17">
        <f t="shared" si="10"/>
        <v>120.35000000000008</v>
      </c>
      <c r="E276" s="18"/>
      <c r="F276" s="7"/>
      <c r="G276" s="19"/>
      <c r="H276" s="125"/>
      <c r="I276" s="125"/>
      <c r="J276" s="125">
        <f t="shared" si="11"/>
        <v>-1589</v>
      </c>
      <c r="K276" s="20"/>
      <c r="L276" s="7"/>
    </row>
    <row r="277" spans="1:12" s="9" customFormat="1" ht="18.75" x14ac:dyDescent="0.3">
      <c r="A277" s="19"/>
      <c r="B277" s="17"/>
      <c r="C277" s="17"/>
      <c r="D277" s="17">
        <f t="shared" si="10"/>
        <v>120.35000000000008</v>
      </c>
      <c r="E277" s="18"/>
      <c r="F277" s="7"/>
      <c r="G277" s="19"/>
      <c r="H277" s="125"/>
      <c r="I277" s="125"/>
      <c r="J277" s="125">
        <f t="shared" si="11"/>
        <v>-1589</v>
      </c>
      <c r="K277" s="20"/>
      <c r="L277" s="7"/>
    </row>
    <row r="278" spans="1:12" s="9" customFormat="1" ht="18.75" x14ac:dyDescent="0.3">
      <c r="A278" s="19"/>
      <c r="B278" s="17"/>
      <c r="C278" s="17"/>
      <c r="D278" s="17">
        <f t="shared" si="10"/>
        <v>120.35000000000008</v>
      </c>
      <c r="E278" s="18"/>
      <c r="F278" s="7"/>
      <c r="G278" s="19"/>
      <c r="H278" s="125"/>
      <c r="I278" s="125"/>
      <c r="J278" s="125">
        <f t="shared" si="11"/>
        <v>-1589</v>
      </c>
      <c r="K278" s="20"/>
      <c r="L278" s="7"/>
    </row>
    <row r="279" spans="1:12" s="9" customFormat="1" ht="18.75" x14ac:dyDescent="0.3">
      <c r="A279" s="19"/>
      <c r="B279" s="17"/>
      <c r="C279" s="17"/>
      <c r="D279" s="17">
        <f t="shared" si="10"/>
        <v>120.35000000000008</v>
      </c>
      <c r="E279" s="18"/>
      <c r="F279" s="7"/>
      <c r="G279" s="19"/>
      <c r="H279" s="125"/>
      <c r="I279" s="125"/>
      <c r="J279" s="125">
        <f t="shared" si="11"/>
        <v>-1589</v>
      </c>
      <c r="K279" s="20"/>
      <c r="L279" s="7"/>
    </row>
    <row r="280" spans="1:12" s="9" customFormat="1" ht="18.75" x14ac:dyDescent="0.3">
      <c r="A280" s="19"/>
      <c r="B280" s="17"/>
      <c r="C280" s="17"/>
      <c r="D280" s="17">
        <f t="shared" si="10"/>
        <v>120.35000000000008</v>
      </c>
      <c r="E280" s="18"/>
      <c r="F280" s="7"/>
      <c r="G280" s="19"/>
      <c r="H280" s="125"/>
      <c r="I280" s="125"/>
      <c r="J280" s="125">
        <f t="shared" si="11"/>
        <v>-1589</v>
      </c>
      <c r="K280" s="20"/>
      <c r="L280" s="7"/>
    </row>
    <row r="281" spans="1:12" s="9" customFormat="1" ht="18.75" x14ac:dyDescent="0.3">
      <c r="A281" s="19"/>
      <c r="B281" s="17"/>
      <c r="C281" s="17"/>
      <c r="D281" s="17">
        <f t="shared" si="10"/>
        <v>120.35000000000008</v>
      </c>
      <c r="E281" s="18"/>
      <c r="F281" s="7"/>
      <c r="G281" s="19"/>
      <c r="H281" s="125"/>
      <c r="I281" s="125"/>
      <c r="J281" s="125">
        <f t="shared" si="11"/>
        <v>-1589</v>
      </c>
      <c r="K281" s="20"/>
      <c r="L281" s="7"/>
    </row>
    <row r="282" spans="1:12" s="9" customFormat="1" ht="18.75" x14ac:dyDescent="0.3">
      <c r="A282" s="19"/>
      <c r="B282" s="17"/>
      <c r="C282" s="17"/>
      <c r="D282" s="17">
        <f t="shared" si="10"/>
        <v>120.35000000000008</v>
      </c>
      <c r="E282" s="18"/>
      <c r="F282" s="7"/>
      <c r="G282" s="19"/>
      <c r="H282" s="125"/>
      <c r="I282" s="125"/>
      <c r="J282" s="125">
        <f t="shared" si="11"/>
        <v>-1589</v>
      </c>
      <c r="K282" s="20"/>
      <c r="L282" s="7"/>
    </row>
    <row r="283" spans="1:12" s="9" customFormat="1" ht="18.75" x14ac:dyDescent="0.3">
      <c r="A283" s="19"/>
      <c r="B283" s="17"/>
      <c r="C283" s="17"/>
      <c r="D283" s="17">
        <f t="shared" si="10"/>
        <v>120.35000000000008</v>
      </c>
      <c r="E283" s="18"/>
      <c r="F283" s="7"/>
      <c r="G283" s="19"/>
      <c r="H283" s="125"/>
      <c r="I283" s="125"/>
      <c r="J283" s="125">
        <f t="shared" si="11"/>
        <v>-1589</v>
      </c>
      <c r="K283" s="20"/>
      <c r="L283" s="7"/>
    </row>
    <row r="284" spans="1:12" s="9" customFormat="1" ht="18.75" x14ac:dyDescent="0.3">
      <c r="A284" s="19"/>
      <c r="B284" s="17"/>
      <c r="C284" s="17"/>
      <c r="D284" s="17">
        <f t="shared" si="10"/>
        <v>120.35000000000008</v>
      </c>
      <c r="E284" s="18"/>
      <c r="F284" s="7"/>
      <c r="G284" s="19"/>
      <c r="H284" s="125"/>
      <c r="I284" s="125"/>
      <c r="J284" s="125">
        <f t="shared" si="11"/>
        <v>-1589</v>
      </c>
      <c r="K284" s="20"/>
      <c r="L284" s="7"/>
    </row>
    <row r="285" spans="1:12" s="9" customFormat="1" ht="18.75" x14ac:dyDescent="0.3">
      <c r="A285" s="19"/>
      <c r="B285" s="17"/>
      <c r="C285" s="17"/>
      <c r="D285" s="17">
        <f t="shared" si="10"/>
        <v>120.35000000000008</v>
      </c>
      <c r="E285" s="18"/>
      <c r="F285" s="7"/>
      <c r="G285" s="19"/>
      <c r="H285" s="125"/>
      <c r="I285" s="125"/>
      <c r="J285" s="125">
        <f t="shared" si="11"/>
        <v>-1589</v>
      </c>
      <c r="K285" s="20"/>
      <c r="L285" s="7"/>
    </row>
    <row r="286" spans="1:12" s="9" customFormat="1" ht="18.75" x14ac:dyDescent="0.3">
      <c r="A286" s="19"/>
      <c r="B286" s="17"/>
      <c r="C286" s="17"/>
      <c r="D286" s="17">
        <f t="shared" si="10"/>
        <v>120.35000000000008</v>
      </c>
      <c r="E286" s="18"/>
      <c r="F286" s="7"/>
      <c r="G286" s="19"/>
      <c r="H286" s="125"/>
      <c r="I286" s="125"/>
      <c r="J286" s="125">
        <f t="shared" si="11"/>
        <v>-1589</v>
      </c>
      <c r="K286" s="20"/>
      <c r="L286" s="7"/>
    </row>
    <row r="287" spans="1:12" s="9" customFormat="1" ht="18.75" x14ac:dyDescent="0.3">
      <c r="A287" s="19"/>
      <c r="B287" s="17"/>
      <c r="C287" s="17"/>
      <c r="D287" s="17">
        <f t="shared" si="10"/>
        <v>120.35000000000008</v>
      </c>
      <c r="E287" s="18"/>
      <c r="F287" s="7"/>
      <c r="G287" s="19"/>
      <c r="H287" s="125"/>
      <c r="I287" s="125"/>
      <c r="J287" s="125">
        <f t="shared" si="11"/>
        <v>-1589</v>
      </c>
      <c r="K287" s="20"/>
      <c r="L287" s="7"/>
    </row>
    <row r="288" spans="1:12" s="9" customFormat="1" ht="18.75" x14ac:dyDescent="0.3">
      <c r="A288" s="19"/>
      <c r="B288" s="17"/>
      <c r="C288" s="17"/>
      <c r="D288" s="17">
        <f t="shared" si="10"/>
        <v>120.35000000000008</v>
      </c>
      <c r="E288" s="18"/>
      <c r="F288" s="7"/>
      <c r="G288" s="19"/>
      <c r="H288" s="125"/>
      <c r="I288" s="125"/>
      <c r="J288" s="125">
        <f t="shared" si="11"/>
        <v>-1589</v>
      </c>
      <c r="K288" s="20"/>
      <c r="L288" s="7"/>
    </row>
    <row r="289" spans="1:12" s="9" customFormat="1" ht="18.75" x14ac:dyDescent="0.3">
      <c r="A289" s="19"/>
      <c r="B289" s="17"/>
      <c r="C289" s="17"/>
      <c r="D289" s="17">
        <f t="shared" si="10"/>
        <v>120.35000000000008</v>
      </c>
      <c r="E289" s="18"/>
      <c r="F289" s="7"/>
      <c r="G289" s="19"/>
      <c r="H289" s="125"/>
      <c r="I289" s="125"/>
      <c r="J289" s="125">
        <f t="shared" si="11"/>
        <v>-1589</v>
      </c>
      <c r="K289" s="20"/>
      <c r="L289" s="7"/>
    </row>
    <row r="290" spans="1:12" s="9" customFormat="1" ht="18.75" x14ac:dyDescent="0.3">
      <c r="A290" s="19"/>
      <c r="B290" s="17"/>
      <c r="C290" s="17"/>
      <c r="D290" s="17">
        <f t="shared" si="10"/>
        <v>120.35000000000008</v>
      </c>
      <c r="E290" s="18"/>
      <c r="F290" s="7"/>
      <c r="G290" s="19"/>
      <c r="H290" s="125"/>
      <c r="I290" s="125"/>
      <c r="J290" s="125">
        <f t="shared" si="11"/>
        <v>-1589</v>
      </c>
      <c r="K290" s="20"/>
      <c r="L290" s="7"/>
    </row>
    <row r="291" spans="1:12" s="9" customFormat="1" ht="18.75" x14ac:dyDescent="0.3">
      <c r="A291" s="19"/>
      <c r="B291" s="17"/>
      <c r="C291" s="17"/>
      <c r="D291" s="17">
        <f t="shared" si="10"/>
        <v>120.35000000000008</v>
      </c>
      <c r="E291" s="18"/>
      <c r="F291" s="7"/>
      <c r="G291" s="19"/>
      <c r="H291" s="125"/>
      <c r="I291" s="125"/>
      <c r="J291" s="125">
        <f t="shared" si="11"/>
        <v>-1589</v>
      </c>
      <c r="K291" s="20"/>
      <c r="L291" s="7"/>
    </row>
    <row r="292" spans="1:12" s="9" customFormat="1" ht="18.75" x14ac:dyDescent="0.3">
      <c r="A292" s="19"/>
      <c r="B292" s="17"/>
      <c r="C292" s="17"/>
      <c r="D292" s="17">
        <f t="shared" si="10"/>
        <v>120.35000000000008</v>
      </c>
      <c r="E292" s="18"/>
      <c r="F292" s="7"/>
      <c r="G292" s="19"/>
      <c r="H292" s="125"/>
      <c r="I292" s="125"/>
      <c r="J292" s="125">
        <f t="shared" si="11"/>
        <v>-1589</v>
      </c>
      <c r="K292" s="20"/>
      <c r="L292" s="7"/>
    </row>
    <row r="293" spans="1:12" s="9" customFormat="1" ht="18.75" x14ac:dyDescent="0.3">
      <c r="A293" s="19"/>
      <c r="B293" s="17"/>
      <c r="C293" s="17"/>
      <c r="D293" s="17">
        <f t="shared" si="10"/>
        <v>120.35000000000008</v>
      </c>
      <c r="E293" s="18"/>
      <c r="F293" s="7"/>
      <c r="G293" s="19"/>
      <c r="H293" s="125"/>
      <c r="I293" s="125"/>
      <c r="J293" s="125">
        <f t="shared" si="11"/>
        <v>-1589</v>
      </c>
      <c r="K293" s="20"/>
      <c r="L293" s="7"/>
    </row>
    <row r="294" spans="1:12" s="9" customFormat="1" ht="18.75" x14ac:dyDescent="0.3">
      <c r="A294" s="19"/>
      <c r="B294" s="17"/>
      <c r="C294" s="17"/>
      <c r="D294" s="17">
        <f t="shared" si="10"/>
        <v>120.35000000000008</v>
      </c>
      <c r="E294" s="18"/>
      <c r="F294" s="7"/>
      <c r="G294" s="19"/>
      <c r="H294" s="125"/>
      <c r="I294" s="125"/>
      <c r="J294" s="125">
        <f t="shared" si="11"/>
        <v>-1589</v>
      </c>
      <c r="K294" s="20"/>
      <c r="L294" s="7"/>
    </row>
    <row r="295" spans="1:12" s="9" customFormat="1" ht="18.75" x14ac:dyDescent="0.3">
      <c r="A295" s="19"/>
      <c r="B295" s="17"/>
      <c r="C295" s="17"/>
      <c r="D295" s="17">
        <f t="shared" si="10"/>
        <v>120.35000000000008</v>
      </c>
      <c r="E295" s="18"/>
      <c r="F295" s="7"/>
      <c r="G295" s="19"/>
      <c r="H295" s="125"/>
      <c r="I295" s="125"/>
      <c r="J295" s="125">
        <f t="shared" si="11"/>
        <v>-1589</v>
      </c>
      <c r="K295" s="20"/>
      <c r="L295" s="7"/>
    </row>
    <row r="296" spans="1:12" s="9" customFormat="1" ht="18.75" x14ac:dyDescent="0.3">
      <c r="A296" s="19"/>
      <c r="B296" s="17"/>
      <c r="C296" s="17"/>
      <c r="D296" s="17">
        <f t="shared" si="10"/>
        <v>120.35000000000008</v>
      </c>
      <c r="E296" s="18"/>
      <c r="F296" s="7"/>
      <c r="G296" s="19"/>
      <c r="H296" s="125"/>
      <c r="I296" s="125"/>
      <c r="J296" s="125">
        <f t="shared" si="11"/>
        <v>-1589</v>
      </c>
      <c r="K296" s="20"/>
      <c r="L296" s="7"/>
    </row>
    <row r="297" spans="1:12" s="9" customFormat="1" ht="18.75" x14ac:dyDescent="0.3">
      <c r="A297" s="19"/>
      <c r="B297" s="17"/>
      <c r="C297" s="17"/>
      <c r="D297" s="17">
        <f t="shared" si="10"/>
        <v>120.35000000000008</v>
      </c>
      <c r="E297" s="18"/>
      <c r="F297" s="7"/>
      <c r="G297" s="19"/>
      <c r="H297" s="125"/>
      <c r="I297" s="125"/>
      <c r="J297" s="125">
        <f t="shared" si="11"/>
        <v>-1589</v>
      </c>
      <c r="K297" s="20"/>
      <c r="L297" s="7"/>
    </row>
    <row r="298" spans="1:12" s="9" customFormat="1" ht="18.75" x14ac:dyDescent="0.3">
      <c r="A298" s="19"/>
      <c r="B298" s="17"/>
      <c r="C298" s="17"/>
      <c r="D298" s="17">
        <f t="shared" si="10"/>
        <v>120.35000000000008</v>
      </c>
      <c r="E298" s="18"/>
      <c r="F298" s="7"/>
      <c r="G298" s="19"/>
      <c r="H298" s="125"/>
      <c r="I298" s="125"/>
      <c r="J298" s="125">
        <f t="shared" si="11"/>
        <v>-1589</v>
      </c>
      <c r="K298" s="20"/>
      <c r="L298" s="7"/>
    </row>
    <row r="299" spans="1:12" s="9" customFormat="1" ht="18.75" x14ac:dyDescent="0.3">
      <c r="A299" s="19"/>
      <c r="B299" s="17"/>
      <c r="C299" s="17"/>
      <c r="D299" s="17">
        <f t="shared" si="10"/>
        <v>120.35000000000008</v>
      </c>
      <c r="E299" s="18"/>
      <c r="F299" s="7"/>
      <c r="G299" s="19"/>
      <c r="H299" s="125"/>
      <c r="I299" s="125"/>
      <c r="J299" s="125">
        <f t="shared" si="11"/>
        <v>-1589</v>
      </c>
      <c r="K299" s="20"/>
      <c r="L299" s="7"/>
    </row>
    <row r="300" spans="1:12" s="9" customFormat="1" ht="18.75" x14ac:dyDescent="0.3">
      <c r="A300" s="19"/>
      <c r="B300" s="17"/>
      <c r="C300" s="17"/>
      <c r="D300" s="17">
        <f t="shared" si="10"/>
        <v>120.35000000000008</v>
      </c>
      <c r="E300" s="18"/>
      <c r="F300" s="7"/>
      <c r="G300" s="19"/>
      <c r="H300" s="125"/>
      <c r="I300" s="125"/>
      <c r="J300" s="125">
        <f t="shared" si="11"/>
        <v>-1589</v>
      </c>
      <c r="K300" s="20"/>
      <c r="L300" s="7"/>
    </row>
    <row r="301" spans="1:12" s="9" customFormat="1" ht="18.75" x14ac:dyDescent="0.3">
      <c r="A301" s="19"/>
      <c r="B301" s="17"/>
      <c r="C301" s="17"/>
      <c r="D301" s="17">
        <f t="shared" si="10"/>
        <v>120.35000000000008</v>
      </c>
      <c r="E301" s="18"/>
      <c r="F301" s="7"/>
      <c r="G301" s="19"/>
      <c r="H301" s="125"/>
      <c r="I301" s="125"/>
      <c r="J301" s="125">
        <f t="shared" si="11"/>
        <v>-1589</v>
      </c>
      <c r="K301" s="20"/>
      <c r="L301" s="7"/>
    </row>
    <row r="302" spans="1:12" s="9" customFormat="1" ht="18.75" x14ac:dyDescent="0.3">
      <c r="A302" s="19"/>
      <c r="B302" s="17"/>
      <c r="C302" s="17"/>
      <c r="D302" s="17">
        <f t="shared" si="10"/>
        <v>120.35000000000008</v>
      </c>
      <c r="E302" s="18"/>
      <c r="F302" s="7"/>
      <c r="G302" s="19"/>
      <c r="H302" s="125"/>
      <c r="I302" s="125"/>
      <c r="J302" s="125">
        <f t="shared" si="11"/>
        <v>-1589</v>
      </c>
      <c r="K302" s="20"/>
      <c r="L302" s="7"/>
    </row>
    <row r="303" spans="1:12" s="9" customFormat="1" ht="18.75" x14ac:dyDescent="0.3">
      <c r="A303" s="19"/>
      <c r="B303" s="17"/>
      <c r="C303" s="17"/>
      <c r="D303" s="17">
        <f t="shared" si="10"/>
        <v>120.35000000000008</v>
      </c>
      <c r="E303" s="18"/>
      <c r="F303" s="7"/>
      <c r="G303" s="19"/>
      <c r="H303" s="125"/>
      <c r="I303" s="125"/>
      <c r="J303" s="125">
        <f t="shared" si="11"/>
        <v>-1589</v>
      </c>
      <c r="K303" s="20"/>
      <c r="L303" s="7"/>
    </row>
    <row r="304" spans="1:12" s="9" customFormat="1" ht="18.75" x14ac:dyDescent="0.3">
      <c r="A304" s="19"/>
      <c r="B304" s="17"/>
      <c r="C304" s="17"/>
      <c r="D304" s="17">
        <f t="shared" si="10"/>
        <v>120.35000000000008</v>
      </c>
      <c r="E304" s="18"/>
      <c r="F304" s="7"/>
      <c r="G304" s="19"/>
      <c r="H304" s="125"/>
      <c r="I304" s="125"/>
      <c r="J304" s="125">
        <f t="shared" si="11"/>
        <v>-1589</v>
      </c>
      <c r="K304" s="20"/>
      <c r="L304" s="7"/>
    </row>
    <row r="305" spans="1:12" s="9" customFormat="1" ht="18.75" x14ac:dyDescent="0.3">
      <c r="A305" s="19"/>
      <c r="B305" s="17"/>
      <c r="C305" s="17"/>
      <c r="D305" s="17">
        <f t="shared" si="10"/>
        <v>120.35000000000008</v>
      </c>
      <c r="E305" s="18"/>
      <c r="F305" s="7"/>
      <c r="G305" s="19"/>
      <c r="H305" s="125"/>
      <c r="I305" s="125"/>
      <c r="J305" s="125">
        <f t="shared" si="11"/>
        <v>-1589</v>
      </c>
      <c r="K305" s="20"/>
      <c r="L305" s="7"/>
    </row>
    <row r="306" spans="1:12" s="9" customFormat="1" ht="18.75" x14ac:dyDescent="0.3">
      <c r="A306" s="19"/>
      <c r="B306" s="17"/>
      <c r="C306" s="17"/>
      <c r="D306" s="17">
        <f t="shared" si="10"/>
        <v>120.35000000000008</v>
      </c>
      <c r="E306" s="18"/>
      <c r="F306" s="7"/>
      <c r="G306" s="19"/>
      <c r="H306" s="125"/>
      <c r="I306" s="125"/>
      <c r="J306" s="125">
        <f t="shared" si="11"/>
        <v>-1589</v>
      </c>
      <c r="K306" s="20"/>
      <c r="L306" s="7"/>
    </row>
    <row r="307" spans="1:12" s="9" customFormat="1" ht="18.75" x14ac:dyDescent="0.3">
      <c r="A307" s="19"/>
      <c r="B307" s="17"/>
      <c r="C307" s="17"/>
      <c r="D307" s="17">
        <f t="shared" si="10"/>
        <v>120.35000000000008</v>
      </c>
      <c r="E307" s="18"/>
      <c r="F307" s="7"/>
      <c r="G307" s="19"/>
      <c r="H307" s="125"/>
      <c r="I307" s="125"/>
      <c r="J307" s="125">
        <f t="shared" si="11"/>
        <v>-1589</v>
      </c>
      <c r="K307" s="20"/>
      <c r="L307" s="7"/>
    </row>
    <row r="308" spans="1:12" s="9" customFormat="1" ht="18.75" x14ac:dyDescent="0.3">
      <c r="A308" s="19"/>
      <c r="B308" s="17"/>
      <c r="C308" s="17"/>
      <c r="D308" s="17">
        <f t="shared" si="10"/>
        <v>120.35000000000008</v>
      </c>
      <c r="E308" s="18"/>
      <c r="F308" s="7"/>
      <c r="G308" s="19"/>
      <c r="H308" s="125"/>
      <c r="I308" s="125"/>
      <c r="J308" s="125">
        <f t="shared" si="11"/>
        <v>-1589</v>
      </c>
      <c r="K308" s="20"/>
      <c r="L308" s="7"/>
    </row>
    <row r="309" spans="1:12" s="9" customFormat="1" ht="18.75" x14ac:dyDescent="0.3">
      <c r="A309" s="19"/>
      <c r="B309" s="17"/>
      <c r="C309" s="17"/>
      <c r="D309" s="17">
        <f t="shared" si="10"/>
        <v>120.35000000000008</v>
      </c>
      <c r="E309" s="18"/>
      <c r="F309" s="7"/>
      <c r="G309" s="19"/>
      <c r="H309" s="125"/>
      <c r="I309" s="125"/>
      <c r="J309" s="125">
        <f t="shared" si="11"/>
        <v>-1589</v>
      </c>
      <c r="K309" s="20"/>
      <c r="L309" s="7"/>
    </row>
    <row r="310" spans="1:12" s="9" customFormat="1" ht="18.75" x14ac:dyDescent="0.3">
      <c r="A310" s="19"/>
      <c r="B310" s="17"/>
      <c r="C310" s="17"/>
      <c r="D310" s="17">
        <f t="shared" si="10"/>
        <v>120.35000000000008</v>
      </c>
      <c r="E310" s="18"/>
      <c r="F310" s="7"/>
      <c r="G310" s="19"/>
      <c r="H310" s="125"/>
      <c r="I310" s="125"/>
      <c r="J310" s="125">
        <f t="shared" si="11"/>
        <v>-1589</v>
      </c>
      <c r="K310" s="20"/>
      <c r="L310" s="7"/>
    </row>
    <row r="311" spans="1:12" s="9" customFormat="1" ht="18.75" x14ac:dyDescent="0.3">
      <c r="A311" s="19"/>
      <c r="B311" s="17"/>
      <c r="C311" s="17"/>
      <c r="D311" s="17">
        <f t="shared" si="10"/>
        <v>120.35000000000008</v>
      </c>
      <c r="E311" s="18"/>
      <c r="F311" s="7"/>
      <c r="G311" s="19"/>
      <c r="H311" s="125"/>
      <c r="I311" s="125"/>
      <c r="J311" s="125">
        <f t="shared" si="11"/>
        <v>-1589</v>
      </c>
      <c r="K311" s="20"/>
      <c r="L311" s="7"/>
    </row>
    <row r="312" spans="1:12" s="9" customFormat="1" ht="18.75" x14ac:dyDescent="0.3">
      <c r="A312" s="19"/>
      <c r="B312" s="17"/>
      <c r="C312" s="17"/>
      <c r="D312" s="17">
        <f t="shared" si="10"/>
        <v>120.35000000000008</v>
      </c>
      <c r="E312" s="18"/>
      <c r="F312" s="7"/>
      <c r="G312" s="19"/>
      <c r="H312" s="125"/>
      <c r="I312" s="125"/>
      <c r="J312" s="125">
        <f t="shared" si="11"/>
        <v>-1589</v>
      </c>
      <c r="K312" s="20"/>
      <c r="L312" s="7"/>
    </row>
    <row r="313" spans="1:12" s="9" customFormat="1" ht="18.75" x14ac:dyDescent="0.3">
      <c r="A313" s="19"/>
      <c r="B313" s="17"/>
      <c r="C313" s="17"/>
      <c r="D313" s="17">
        <f t="shared" si="10"/>
        <v>120.35000000000008</v>
      </c>
      <c r="E313" s="18"/>
      <c r="F313" s="7"/>
      <c r="G313" s="19"/>
      <c r="H313" s="125"/>
      <c r="I313" s="125"/>
      <c r="J313" s="125">
        <f t="shared" si="11"/>
        <v>-1589</v>
      </c>
      <c r="K313" s="20"/>
      <c r="L313" s="7"/>
    </row>
    <row r="314" spans="1:12" s="9" customFormat="1" ht="18.75" x14ac:dyDescent="0.3">
      <c r="A314" s="19"/>
      <c r="B314" s="17"/>
      <c r="C314" s="17"/>
      <c r="D314" s="17">
        <f t="shared" si="10"/>
        <v>120.35000000000008</v>
      </c>
      <c r="E314" s="18"/>
      <c r="F314" s="7"/>
      <c r="G314" s="19"/>
      <c r="H314" s="125"/>
      <c r="I314" s="125"/>
      <c r="J314" s="125">
        <f t="shared" si="11"/>
        <v>-1589</v>
      </c>
      <c r="K314" s="20"/>
      <c r="L314" s="7"/>
    </row>
    <row r="315" spans="1:12" s="9" customFormat="1" ht="18.75" x14ac:dyDescent="0.3">
      <c r="A315" s="19"/>
      <c r="B315" s="17"/>
      <c r="C315" s="17"/>
      <c r="D315" s="17">
        <f t="shared" si="10"/>
        <v>120.35000000000008</v>
      </c>
      <c r="E315" s="18"/>
      <c r="F315" s="7"/>
      <c r="G315" s="19"/>
      <c r="H315" s="125"/>
      <c r="I315" s="125"/>
      <c r="J315" s="125">
        <f t="shared" si="11"/>
        <v>-1589</v>
      </c>
      <c r="K315" s="20"/>
      <c r="L315" s="7"/>
    </row>
    <row r="316" spans="1:12" s="9" customFormat="1" ht="18.75" x14ac:dyDescent="0.3">
      <c r="A316" s="19"/>
      <c r="B316" s="17"/>
      <c r="C316" s="17"/>
      <c r="D316" s="17">
        <f t="shared" si="10"/>
        <v>120.35000000000008</v>
      </c>
      <c r="E316" s="18"/>
      <c r="F316" s="7"/>
      <c r="G316" s="19"/>
      <c r="H316" s="125"/>
      <c r="I316" s="125"/>
      <c r="J316" s="125">
        <f t="shared" si="11"/>
        <v>-1589</v>
      </c>
      <c r="K316" s="20"/>
      <c r="L316" s="7"/>
    </row>
    <row r="317" spans="1:12" s="9" customFormat="1" ht="18.75" x14ac:dyDescent="0.3">
      <c r="A317" s="19"/>
      <c r="B317" s="17"/>
      <c r="C317" s="17"/>
      <c r="D317" s="17">
        <f t="shared" si="10"/>
        <v>120.35000000000008</v>
      </c>
      <c r="E317" s="18"/>
      <c r="F317" s="7"/>
      <c r="G317" s="19"/>
      <c r="H317" s="125"/>
      <c r="I317" s="125"/>
      <c r="J317" s="125">
        <f t="shared" si="11"/>
        <v>-1589</v>
      </c>
      <c r="K317" s="20"/>
      <c r="L317" s="7"/>
    </row>
    <row r="318" spans="1:12" s="9" customFormat="1" ht="18.75" x14ac:dyDescent="0.3">
      <c r="A318" s="19"/>
      <c r="B318" s="17"/>
      <c r="C318" s="17"/>
      <c r="D318" s="17">
        <f t="shared" si="10"/>
        <v>120.35000000000008</v>
      </c>
      <c r="E318" s="18"/>
      <c r="F318" s="7"/>
      <c r="G318" s="19"/>
      <c r="H318" s="125"/>
      <c r="I318" s="125"/>
      <c r="J318" s="125">
        <f t="shared" si="11"/>
        <v>-1589</v>
      </c>
      <c r="K318" s="20"/>
      <c r="L318" s="7"/>
    </row>
    <row r="319" spans="1:12" s="9" customFormat="1" ht="18.75" x14ac:dyDescent="0.3">
      <c r="A319" s="19"/>
      <c r="B319" s="17"/>
      <c r="C319" s="17"/>
      <c r="D319" s="17">
        <f t="shared" si="10"/>
        <v>120.35000000000008</v>
      </c>
      <c r="E319" s="18"/>
      <c r="F319" s="7"/>
      <c r="G319" s="19"/>
      <c r="H319" s="125"/>
      <c r="I319" s="125"/>
      <c r="J319" s="125">
        <f t="shared" si="11"/>
        <v>-1589</v>
      </c>
      <c r="K319" s="20"/>
      <c r="L319" s="7"/>
    </row>
    <row r="320" spans="1:12" s="9" customFormat="1" ht="18.75" x14ac:dyDescent="0.3">
      <c r="A320" s="19"/>
      <c r="B320" s="17"/>
      <c r="C320" s="17"/>
      <c r="D320" s="17">
        <f t="shared" si="10"/>
        <v>120.35000000000008</v>
      </c>
      <c r="E320" s="18"/>
      <c r="F320" s="7"/>
      <c r="G320" s="19"/>
      <c r="H320" s="125"/>
      <c r="I320" s="125"/>
      <c r="J320" s="125">
        <f t="shared" si="11"/>
        <v>-1589</v>
      </c>
      <c r="K320" s="20"/>
      <c r="L320" s="7"/>
    </row>
    <row r="321" spans="1:12" s="9" customFormat="1" ht="18.75" x14ac:dyDescent="0.3">
      <c r="A321" s="19"/>
      <c r="B321" s="17"/>
      <c r="C321" s="17"/>
      <c r="D321" s="17">
        <f t="shared" si="10"/>
        <v>120.35000000000008</v>
      </c>
      <c r="E321" s="18"/>
      <c r="F321" s="7"/>
      <c r="G321" s="19"/>
      <c r="H321" s="125"/>
      <c r="I321" s="125"/>
      <c r="J321" s="125">
        <f t="shared" si="11"/>
        <v>-1589</v>
      </c>
      <c r="K321" s="20"/>
      <c r="L321" s="7"/>
    </row>
    <row r="322" spans="1:12" s="9" customFormat="1" ht="18.75" x14ac:dyDescent="0.3">
      <c r="A322" s="19"/>
      <c r="B322" s="17"/>
      <c r="C322" s="17"/>
      <c r="D322" s="17">
        <f t="shared" si="10"/>
        <v>120.35000000000008</v>
      </c>
      <c r="E322" s="18"/>
      <c r="F322" s="7"/>
      <c r="G322" s="19"/>
      <c r="H322" s="125"/>
      <c r="I322" s="125"/>
      <c r="J322" s="125">
        <f t="shared" si="11"/>
        <v>-1589</v>
      </c>
      <c r="K322" s="20"/>
      <c r="L322" s="7"/>
    </row>
    <row r="323" spans="1:12" s="9" customFormat="1" ht="18.75" x14ac:dyDescent="0.3">
      <c r="A323" s="19"/>
      <c r="B323" s="17"/>
      <c r="C323" s="17"/>
      <c r="D323" s="17">
        <f t="shared" si="10"/>
        <v>120.35000000000008</v>
      </c>
      <c r="E323" s="18"/>
      <c r="F323" s="7"/>
      <c r="G323" s="19"/>
      <c r="H323" s="125"/>
      <c r="I323" s="125"/>
      <c r="J323" s="125">
        <f t="shared" si="11"/>
        <v>-1589</v>
      </c>
      <c r="K323" s="20"/>
      <c r="L323" s="7"/>
    </row>
    <row r="324" spans="1:12" s="9" customFormat="1" ht="18.75" x14ac:dyDescent="0.3">
      <c r="A324" s="19"/>
      <c r="B324" s="17"/>
      <c r="C324" s="17"/>
      <c r="D324" s="17">
        <f t="shared" si="10"/>
        <v>120.35000000000008</v>
      </c>
      <c r="E324" s="18"/>
      <c r="F324" s="7"/>
      <c r="G324" s="19"/>
      <c r="H324" s="125"/>
      <c r="I324" s="125"/>
      <c r="J324" s="125">
        <f t="shared" si="11"/>
        <v>-1589</v>
      </c>
      <c r="K324" s="20"/>
      <c r="L324" s="7"/>
    </row>
    <row r="325" spans="1:12" s="9" customFormat="1" ht="18.75" x14ac:dyDescent="0.3">
      <c r="A325" s="19"/>
      <c r="B325" s="17"/>
      <c r="C325" s="17"/>
      <c r="D325" s="17">
        <f t="shared" si="10"/>
        <v>120.35000000000008</v>
      </c>
      <c r="E325" s="18"/>
      <c r="F325" s="7"/>
      <c r="G325" s="19"/>
      <c r="H325" s="125"/>
      <c r="I325" s="125"/>
      <c r="J325" s="125">
        <f t="shared" si="11"/>
        <v>-1589</v>
      </c>
      <c r="K325" s="20"/>
      <c r="L325" s="7"/>
    </row>
    <row r="326" spans="1:12" s="9" customFormat="1" ht="18.75" x14ac:dyDescent="0.3">
      <c r="A326" s="19"/>
      <c r="B326" s="17"/>
      <c r="C326" s="17"/>
      <c r="D326" s="17">
        <f t="shared" si="10"/>
        <v>120.35000000000008</v>
      </c>
      <c r="E326" s="18"/>
      <c r="F326" s="7"/>
      <c r="G326" s="19"/>
      <c r="H326" s="125"/>
      <c r="I326" s="125"/>
      <c r="J326" s="125">
        <f t="shared" si="11"/>
        <v>-1589</v>
      </c>
      <c r="K326" s="20"/>
      <c r="L326" s="7"/>
    </row>
    <row r="327" spans="1:12" s="9" customFormat="1" ht="18.75" x14ac:dyDescent="0.3">
      <c r="A327" s="19"/>
      <c r="B327" s="17"/>
      <c r="C327" s="17"/>
      <c r="D327" s="17">
        <f t="shared" ref="D327:D390" si="12">D326+B327-C327</f>
        <v>120.35000000000008</v>
      </c>
      <c r="E327" s="18"/>
      <c r="F327" s="7"/>
      <c r="G327" s="19"/>
      <c r="H327" s="125"/>
      <c r="I327" s="125"/>
      <c r="J327" s="125">
        <f t="shared" si="11"/>
        <v>-1589</v>
      </c>
      <c r="K327" s="20"/>
      <c r="L327" s="7"/>
    </row>
    <row r="328" spans="1:12" s="9" customFormat="1" ht="18.75" x14ac:dyDescent="0.3">
      <c r="A328" s="19"/>
      <c r="B328" s="17"/>
      <c r="C328" s="17"/>
      <c r="D328" s="17">
        <f t="shared" si="12"/>
        <v>120.35000000000008</v>
      </c>
      <c r="E328" s="18"/>
      <c r="F328" s="7"/>
      <c r="G328" s="19"/>
      <c r="H328" s="125"/>
      <c r="I328" s="125"/>
      <c r="J328" s="125">
        <f t="shared" ref="J328:J391" si="13">J327+H328-I328</f>
        <v>-1589</v>
      </c>
      <c r="K328" s="20"/>
      <c r="L328" s="7"/>
    </row>
    <row r="329" spans="1:12" s="9" customFormat="1" ht="18.75" x14ac:dyDescent="0.3">
      <c r="A329" s="19"/>
      <c r="B329" s="17"/>
      <c r="C329" s="17"/>
      <c r="D329" s="17">
        <f t="shared" si="12"/>
        <v>120.35000000000008</v>
      </c>
      <c r="E329" s="18"/>
      <c r="F329" s="7"/>
      <c r="G329" s="19"/>
      <c r="H329" s="125"/>
      <c r="I329" s="125"/>
      <c r="J329" s="125">
        <f t="shared" si="13"/>
        <v>-1589</v>
      </c>
      <c r="K329" s="20"/>
      <c r="L329" s="7"/>
    </row>
    <row r="330" spans="1:12" s="9" customFormat="1" ht="18.75" x14ac:dyDescent="0.3">
      <c r="A330" s="19"/>
      <c r="B330" s="17"/>
      <c r="C330" s="17"/>
      <c r="D330" s="17">
        <f t="shared" si="12"/>
        <v>120.35000000000008</v>
      </c>
      <c r="E330" s="18"/>
      <c r="F330" s="7"/>
      <c r="G330" s="19"/>
      <c r="H330" s="125"/>
      <c r="I330" s="125"/>
      <c r="J330" s="125">
        <f t="shared" si="13"/>
        <v>-1589</v>
      </c>
      <c r="K330" s="20"/>
      <c r="L330" s="7"/>
    </row>
    <row r="331" spans="1:12" s="9" customFormat="1" ht="18.75" x14ac:dyDescent="0.3">
      <c r="A331" s="19"/>
      <c r="B331" s="17"/>
      <c r="C331" s="17"/>
      <c r="D331" s="17">
        <f t="shared" si="12"/>
        <v>120.35000000000008</v>
      </c>
      <c r="E331" s="18"/>
      <c r="F331" s="7"/>
      <c r="G331" s="19"/>
      <c r="H331" s="125"/>
      <c r="I331" s="125"/>
      <c r="J331" s="125">
        <f t="shared" si="13"/>
        <v>-1589</v>
      </c>
      <c r="K331" s="20"/>
      <c r="L331" s="7"/>
    </row>
    <row r="332" spans="1:12" s="9" customFormat="1" ht="18.75" x14ac:dyDescent="0.3">
      <c r="A332" s="19"/>
      <c r="B332" s="17"/>
      <c r="C332" s="17"/>
      <c r="D332" s="17">
        <f t="shared" si="12"/>
        <v>120.35000000000008</v>
      </c>
      <c r="E332" s="18"/>
      <c r="F332" s="7"/>
      <c r="G332" s="19"/>
      <c r="H332" s="125"/>
      <c r="I332" s="125"/>
      <c r="J332" s="125">
        <f t="shared" si="13"/>
        <v>-1589</v>
      </c>
      <c r="K332" s="20"/>
      <c r="L332" s="7"/>
    </row>
    <row r="333" spans="1:12" s="9" customFormat="1" ht="18.75" x14ac:dyDescent="0.3">
      <c r="A333" s="19"/>
      <c r="B333" s="17"/>
      <c r="C333" s="17"/>
      <c r="D333" s="17">
        <f t="shared" si="12"/>
        <v>120.35000000000008</v>
      </c>
      <c r="E333" s="18"/>
      <c r="F333" s="7"/>
      <c r="G333" s="19"/>
      <c r="H333" s="125"/>
      <c r="I333" s="125"/>
      <c r="J333" s="125">
        <f t="shared" si="13"/>
        <v>-1589</v>
      </c>
      <c r="K333" s="20"/>
      <c r="L333" s="7"/>
    </row>
    <row r="334" spans="1:12" s="9" customFormat="1" ht="18.75" x14ac:dyDescent="0.3">
      <c r="A334" s="19"/>
      <c r="B334" s="17"/>
      <c r="C334" s="17"/>
      <c r="D334" s="17">
        <f t="shared" si="12"/>
        <v>120.35000000000008</v>
      </c>
      <c r="E334" s="18"/>
      <c r="F334" s="7"/>
      <c r="G334" s="19"/>
      <c r="H334" s="125"/>
      <c r="I334" s="125"/>
      <c r="J334" s="125">
        <f t="shared" si="13"/>
        <v>-1589</v>
      </c>
      <c r="K334" s="20"/>
      <c r="L334" s="7"/>
    </row>
    <row r="335" spans="1:12" s="9" customFormat="1" ht="18.75" x14ac:dyDescent="0.3">
      <c r="A335" s="19"/>
      <c r="B335" s="17"/>
      <c r="C335" s="17"/>
      <c r="D335" s="17">
        <f t="shared" si="12"/>
        <v>120.35000000000008</v>
      </c>
      <c r="E335" s="18"/>
      <c r="F335" s="7"/>
      <c r="G335" s="19"/>
      <c r="H335" s="125"/>
      <c r="I335" s="125"/>
      <c r="J335" s="125">
        <f t="shared" si="13"/>
        <v>-1589</v>
      </c>
      <c r="K335" s="20"/>
      <c r="L335" s="7"/>
    </row>
    <row r="336" spans="1:12" s="9" customFormat="1" ht="18.75" x14ac:dyDescent="0.3">
      <c r="A336" s="19"/>
      <c r="B336" s="17"/>
      <c r="C336" s="17"/>
      <c r="D336" s="17">
        <f t="shared" si="12"/>
        <v>120.35000000000008</v>
      </c>
      <c r="E336" s="18"/>
      <c r="F336" s="7"/>
      <c r="G336" s="19"/>
      <c r="H336" s="125"/>
      <c r="I336" s="125"/>
      <c r="J336" s="125">
        <f t="shared" si="13"/>
        <v>-1589</v>
      </c>
      <c r="K336" s="20"/>
      <c r="L336" s="7"/>
    </row>
    <row r="337" spans="1:12" s="9" customFormat="1" ht="18.75" x14ac:dyDescent="0.3">
      <c r="A337" s="19"/>
      <c r="B337" s="17"/>
      <c r="C337" s="17"/>
      <c r="D337" s="17">
        <f t="shared" si="12"/>
        <v>120.35000000000008</v>
      </c>
      <c r="E337" s="18"/>
      <c r="F337" s="7"/>
      <c r="G337" s="19"/>
      <c r="H337" s="125"/>
      <c r="I337" s="125"/>
      <c r="J337" s="125">
        <f t="shared" si="13"/>
        <v>-1589</v>
      </c>
      <c r="K337" s="20"/>
      <c r="L337" s="7"/>
    </row>
    <row r="338" spans="1:12" s="9" customFormat="1" ht="18.75" x14ac:dyDescent="0.3">
      <c r="A338" s="19"/>
      <c r="B338" s="17"/>
      <c r="C338" s="17"/>
      <c r="D338" s="17">
        <f t="shared" si="12"/>
        <v>120.35000000000008</v>
      </c>
      <c r="E338" s="18"/>
      <c r="F338" s="7"/>
      <c r="G338" s="19"/>
      <c r="H338" s="125"/>
      <c r="I338" s="125"/>
      <c r="J338" s="125">
        <f t="shared" si="13"/>
        <v>-1589</v>
      </c>
      <c r="K338" s="20"/>
      <c r="L338" s="7"/>
    </row>
    <row r="339" spans="1:12" s="9" customFormat="1" ht="18.75" x14ac:dyDescent="0.3">
      <c r="A339" s="19"/>
      <c r="B339" s="17"/>
      <c r="C339" s="17"/>
      <c r="D339" s="17">
        <f t="shared" si="12"/>
        <v>120.35000000000008</v>
      </c>
      <c r="E339" s="18"/>
      <c r="F339" s="7"/>
      <c r="G339" s="19"/>
      <c r="H339" s="125"/>
      <c r="I339" s="125"/>
      <c r="J339" s="125">
        <f t="shared" si="13"/>
        <v>-1589</v>
      </c>
      <c r="K339" s="20"/>
      <c r="L339" s="7"/>
    </row>
    <row r="340" spans="1:12" s="9" customFormat="1" ht="18.75" x14ac:dyDescent="0.3">
      <c r="A340" s="19"/>
      <c r="B340" s="17"/>
      <c r="C340" s="17"/>
      <c r="D340" s="17">
        <f t="shared" si="12"/>
        <v>120.35000000000008</v>
      </c>
      <c r="E340" s="18"/>
      <c r="F340" s="7"/>
      <c r="G340" s="19"/>
      <c r="H340" s="125"/>
      <c r="I340" s="125"/>
      <c r="J340" s="125">
        <f t="shared" si="13"/>
        <v>-1589</v>
      </c>
      <c r="K340" s="20"/>
      <c r="L340" s="7"/>
    </row>
    <row r="341" spans="1:12" s="9" customFormat="1" ht="18.75" x14ac:dyDescent="0.3">
      <c r="A341" s="19"/>
      <c r="B341" s="17"/>
      <c r="C341" s="17"/>
      <c r="D341" s="17">
        <f t="shared" si="12"/>
        <v>120.35000000000008</v>
      </c>
      <c r="E341" s="18"/>
      <c r="F341" s="7"/>
      <c r="G341" s="19"/>
      <c r="H341" s="125"/>
      <c r="I341" s="125"/>
      <c r="J341" s="125">
        <f t="shared" si="13"/>
        <v>-1589</v>
      </c>
      <c r="K341" s="20"/>
      <c r="L341" s="7"/>
    </row>
    <row r="342" spans="1:12" s="9" customFormat="1" ht="18.75" x14ac:dyDescent="0.3">
      <c r="A342" s="19"/>
      <c r="B342" s="17"/>
      <c r="C342" s="17"/>
      <c r="D342" s="17">
        <f t="shared" si="12"/>
        <v>120.35000000000008</v>
      </c>
      <c r="E342" s="18"/>
      <c r="F342" s="7"/>
      <c r="G342" s="19"/>
      <c r="H342" s="125"/>
      <c r="I342" s="125"/>
      <c r="J342" s="125">
        <f t="shared" si="13"/>
        <v>-1589</v>
      </c>
      <c r="K342" s="20"/>
      <c r="L342" s="7"/>
    </row>
    <row r="343" spans="1:12" s="9" customFormat="1" ht="18.75" x14ac:dyDescent="0.3">
      <c r="A343" s="19"/>
      <c r="B343" s="17"/>
      <c r="C343" s="17"/>
      <c r="D343" s="17">
        <f t="shared" si="12"/>
        <v>120.35000000000008</v>
      </c>
      <c r="E343" s="18"/>
      <c r="F343" s="7"/>
      <c r="G343" s="19"/>
      <c r="H343" s="125"/>
      <c r="I343" s="125"/>
      <c r="J343" s="125">
        <f t="shared" si="13"/>
        <v>-1589</v>
      </c>
      <c r="K343" s="20"/>
      <c r="L343" s="7"/>
    </row>
    <row r="344" spans="1:12" s="9" customFormat="1" ht="18.75" x14ac:dyDescent="0.3">
      <c r="A344" s="19"/>
      <c r="B344" s="17"/>
      <c r="C344" s="17"/>
      <c r="D344" s="17">
        <f t="shared" si="12"/>
        <v>120.35000000000008</v>
      </c>
      <c r="E344" s="18"/>
      <c r="F344" s="7"/>
      <c r="G344" s="19"/>
      <c r="H344" s="125"/>
      <c r="I344" s="125"/>
      <c r="J344" s="125">
        <f t="shared" si="13"/>
        <v>-1589</v>
      </c>
      <c r="K344" s="20"/>
      <c r="L344" s="7"/>
    </row>
    <row r="345" spans="1:12" s="9" customFormat="1" ht="18.75" x14ac:dyDescent="0.3">
      <c r="A345" s="19"/>
      <c r="B345" s="17"/>
      <c r="C345" s="17"/>
      <c r="D345" s="17">
        <f t="shared" si="12"/>
        <v>120.35000000000008</v>
      </c>
      <c r="E345" s="18"/>
      <c r="F345" s="7"/>
      <c r="G345" s="19"/>
      <c r="H345" s="125"/>
      <c r="I345" s="125"/>
      <c r="J345" s="125">
        <f t="shared" si="13"/>
        <v>-1589</v>
      </c>
      <c r="K345" s="20"/>
      <c r="L345" s="7"/>
    </row>
    <row r="346" spans="1:12" s="9" customFormat="1" ht="18.75" x14ac:dyDescent="0.3">
      <c r="A346" s="19"/>
      <c r="B346" s="17"/>
      <c r="C346" s="17"/>
      <c r="D346" s="17">
        <f t="shared" si="12"/>
        <v>120.35000000000008</v>
      </c>
      <c r="E346" s="18"/>
      <c r="F346" s="7"/>
      <c r="G346" s="19"/>
      <c r="H346" s="125"/>
      <c r="I346" s="125"/>
      <c r="J346" s="125">
        <f t="shared" si="13"/>
        <v>-1589</v>
      </c>
      <c r="K346" s="20"/>
      <c r="L346" s="7"/>
    </row>
    <row r="347" spans="1:12" s="9" customFormat="1" ht="18.75" x14ac:dyDescent="0.3">
      <c r="A347" s="19"/>
      <c r="B347" s="17"/>
      <c r="C347" s="17"/>
      <c r="D347" s="17">
        <f t="shared" si="12"/>
        <v>120.35000000000008</v>
      </c>
      <c r="E347" s="18"/>
      <c r="F347" s="7"/>
      <c r="G347" s="19"/>
      <c r="H347" s="125"/>
      <c r="I347" s="125"/>
      <c r="J347" s="125">
        <f t="shared" si="13"/>
        <v>-1589</v>
      </c>
      <c r="K347" s="20"/>
      <c r="L347" s="7"/>
    </row>
    <row r="348" spans="1:12" s="9" customFormat="1" ht="18.75" x14ac:dyDescent="0.3">
      <c r="A348" s="19"/>
      <c r="B348" s="17"/>
      <c r="C348" s="17"/>
      <c r="D348" s="17">
        <f t="shared" si="12"/>
        <v>120.35000000000008</v>
      </c>
      <c r="E348" s="18"/>
      <c r="F348" s="7"/>
      <c r="G348" s="19"/>
      <c r="H348" s="125"/>
      <c r="I348" s="125"/>
      <c r="J348" s="125">
        <f t="shared" si="13"/>
        <v>-1589</v>
      </c>
      <c r="K348" s="20"/>
      <c r="L348" s="7"/>
    </row>
    <row r="349" spans="1:12" s="9" customFormat="1" ht="18.75" x14ac:dyDescent="0.3">
      <c r="A349" s="19"/>
      <c r="B349" s="17"/>
      <c r="C349" s="17"/>
      <c r="D349" s="17">
        <f t="shared" si="12"/>
        <v>120.35000000000008</v>
      </c>
      <c r="E349" s="18"/>
      <c r="F349" s="7"/>
      <c r="G349" s="19"/>
      <c r="H349" s="125"/>
      <c r="I349" s="125"/>
      <c r="J349" s="125">
        <f t="shared" si="13"/>
        <v>-1589</v>
      </c>
      <c r="K349" s="20"/>
      <c r="L349" s="7"/>
    </row>
    <row r="350" spans="1:12" s="9" customFormat="1" ht="18.75" x14ac:dyDescent="0.3">
      <c r="A350" s="19"/>
      <c r="B350" s="17"/>
      <c r="C350" s="17"/>
      <c r="D350" s="17">
        <f t="shared" si="12"/>
        <v>120.35000000000008</v>
      </c>
      <c r="E350" s="18"/>
      <c r="F350" s="7"/>
      <c r="G350" s="19"/>
      <c r="H350" s="125"/>
      <c r="I350" s="125"/>
      <c r="J350" s="125">
        <f t="shared" si="13"/>
        <v>-1589</v>
      </c>
      <c r="K350" s="20"/>
      <c r="L350" s="7"/>
    </row>
    <row r="351" spans="1:12" s="9" customFormat="1" ht="18.75" x14ac:dyDescent="0.3">
      <c r="A351" s="19"/>
      <c r="B351" s="17"/>
      <c r="C351" s="17"/>
      <c r="D351" s="17">
        <f t="shared" si="12"/>
        <v>120.35000000000008</v>
      </c>
      <c r="E351" s="18"/>
      <c r="F351" s="7"/>
      <c r="G351" s="19"/>
      <c r="H351" s="125"/>
      <c r="I351" s="125"/>
      <c r="J351" s="125">
        <f t="shared" si="13"/>
        <v>-1589</v>
      </c>
      <c r="K351" s="20"/>
      <c r="L351" s="7"/>
    </row>
    <row r="352" spans="1:12" s="9" customFormat="1" ht="18.75" x14ac:dyDescent="0.3">
      <c r="A352" s="19"/>
      <c r="B352" s="17"/>
      <c r="C352" s="17"/>
      <c r="D352" s="17">
        <f t="shared" si="12"/>
        <v>120.35000000000008</v>
      </c>
      <c r="E352" s="18"/>
      <c r="F352" s="7"/>
      <c r="G352" s="19"/>
      <c r="H352" s="125"/>
      <c r="I352" s="125"/>
      <c r="J352" s="125">
        <f t="shared" si="13"/>
        <v>-1589</v>
      </c>
      <c r="K352" s="20"/>
      <c r="L352" s="7"/>
    </row>
    <row r="353" spans="1:12" s="9" customFormat="1" ht="18.75" x14ac:dyDescent="0.3">
      <c r="A353" s="19"/>
      <c r="B353" s="17"/>
      <c r="C353" s="17"/>
      <c r="D353" s="17">
        <f t="shared" si="12"/>
        <v>120.35000000000008</v>
      </c>
      <c r="E353" s="18"/>
      <c r="F353" s="7"/>
      <c r="G353" s="19"/>
      <c r="H353" s="125"/>
      <c r="I353" s="125"/>
      <c r="J353" s="125">
        <f t="shared" si="13"/>
        <v>-1589</v>
      </c>
      <c r="K353" s="20"/>
      <c r="L353" s="7"/>
    </row>
    <row r="354" spans="1:12" s="9" customFormat="1" ht="18.75" x14ac:dyDescent="0.3">
      <c r="A354" s="19"/>
      <c r="B354" s="17"/>
      <c r="C354" s="17"/>
      <c r="D354" s="17">
        <f t="shared" si="12"/>
        <v>120.35000000000008</v>
      </c>
      <c r="E354" s="18"/>
      <c r="F354" s="7"/>
      <c r="G354" s="19"/>
      <c r="H354" s="125"/>
      <c r="I354" s="125"/>
      <c r="J354" s="125">
        <f t="shared" si="13"/>
        <v>-1589</v>
      </c>
      <c r="K354" s="20"/>
      <c r="L354" s="7"/>
    </row>
    <row r="355" spans="1:12" s="9" customFormat="1" ht="18.75" x14ac:dyDescent="0.3">
      <c r="A355" s="19"/>
      <c r="B355" s="17"/>
      <c r="C355" s="17"/>
      <c r="D355" s="17">
        <f t="shared" si="12"/>
        <v>120.35000000000008</v>
      </c>
      <c r="E355" s="18"/>
      <c r="F355" s="7"/>
      <c r="G355" s="19"/>
      <c r="H355" s="125"/>
      <c r="I355" s="125"/>
      <c r="J355" s="125">
        <f t="shared" si="13"/>
        <v>-1589</v>
      </c>
      <c r="K355" s="20"/>
      <c r="L355" s="7"/>
    </row>
    <row r="356" spans="1:12" s="9" customFormat="1" ht="18.75" x14ac:dyDescent="0.3">
      <c r="A356" s="19"/>
      <c r="B356" s="17"/>
      <c r="C356" s="17"/>
      <c r="D356" s="17">
        <f t="shared" si="12"/>
        <v>120.35000000000008</v>
      </c>
      <c r="E356" s="18"/>
      <c r="F356" s="7"/>
      <c r="G356" s="19"/>
      <c r="H356" s="125"/>
      <c r="I356" s="125"/>
      <c r="J356" s="125">
        <f t="shared" si="13"/>
        <v>-1589</v>
      </c>
      <c r="K356" s="20"/>
      <c r="L356" s="7"/>
    </row>
    <row r="357" spans="1:12" s="9" customFormat="1" ht="18.75" x14ac:dyDescent="0.3">
      <c r="A357" s="19"/>
      <c r="B357" s="17"/>
      <c r="C357" s="17"/>
      <c r="D357" s="17">
        <f t="shared" si="12"/>
        <v>120.35000000000008</v>
      </c>
      <c r="E357" s="18"/>
      <c r="F357" s="7"/>
      <c r="G357" s="19"/>
      <c r="H357" s="125"/>
      <c r="I357" s="125"/>
      <c r="J357" s="125">
        <f t="shared" si="13"/>
        <v>-1589</v>
      </c>
      <c r="K357" s="20"/>
      <c r="L357" s="7"/>
    </row>
    <row r="358" spans="1:12" s="9" customFormat="1" ht="18.75" x14ac:dyDescent="0.3">
      <c r="A358" s="19"/>
      <c r="B358" s="17"/>
      <c r="C358" s="17"/>
      <c r="D358" s="17">
        <f t="shared" si="12"/>
        <v>120.35000000000008</v>
      </c>
      <c r="E358" s="18"/>
      <c r="F358" s="7"/>
      <c r="G358" s="19"/>
      <c r="H358" s="125"/>
      <c r="I358" s="125"/>
      <c r="J358" s="125">
        <f t="shared" si="13"/>
        <v>-1589</v>
      </c>
      <c r="K358" s="20"/>
      <c r="L358" s="7"/>
    </row>
    <row r="359" spans="1:12" s="9" customFormat="1" ht="18.75" x14ac:dyDescent="0.3">
      <c r="A359" s="19"/>
      <c r="B359" s="17"/>
      <c r="C359" s="17"/>
      <c r="D359" s="17">
        <f t="shared" si="12"/>
        <v>120.35000000000008</v>
      </c>
      <c r="E359" s="18"/>
      <c r="F359" s="7"/>
      <c r="G359" s="19"/>
      <c r="H359" s="125"/>
      <c r="I359" s="125"/>
      <c r="J359" s="125">
        <f t="shared" si="13"/>
        <v>-1589</v>
      </c>
      <c r="K359" s="20"/>
      <c r="L359" s="7"/>
    </row>
    <row r="360" spans="1:12" s="9" customFormat="1" ht="18.75" x14ac:dyDescent="0.3">
      <c r="A360" s="19"/>
      <c r="B360" s="17"/>
      <c r="C360" s="17"/>
      <c r="D360" s="17">
        <f t="shared" si="12"/>
        <v>120.35000000000008</v>
      </c>
      <c r="E360" s="18"/>
      <c r="F360" s="7"/>
      <c r="G360" s="19"/>
      <c r="H360" s="125"/>
      <c r="I360" s="125"/>
      <c r="J360" s="125">
        <f t="shared" si="13"/>
        <v>-1589</v>
      </c>
      <c r="K360" s="20"/>
      <c r="L360" s="7"/>
    </row>
    <row r="361" spans="1:12" s="9" customFormat="1" ht="18.75" x14ac:dyDescent="0.3">
      <c r="A361" s="19"/>
      <c r="B361" s="17"/>
      <c r="C361" s="17"/>
      <c r="D361" s="17">
        <f t="shared" si="12"/>
        <v>120.35000000000008</v>
      </c>
      <c r="E361" s="18"/>
      <c r="F361" s="7"/>
      <c r="G361" s="19"/>
      <c r="H361" s="125"/>
      <c r="I361" s="125"/>
      <c r="J361" s="125">
        <f t="shared" si="13"/>
        <v>-1589</v>
      </c>
      <c r="K361" s="20"/>
      <c r="L361" s="7"/>
    </row>
    <row r="362" spans="1:12" s="9" customFormat="1" ht="18.75" x14ac:dyDescent="0.3">
      <c r="A362" s="19"/>
      <c r="B362" s="17"/>
      <c r="C362" s="17"/>
      <c r="D362" s="17">
        <f t="shared" si="12"/>
        <v>120.35000000000008</v>
      </c>
      <c r="E362" s="18"/>
      <c r="F362" s="7"/>
      <c r="G362" s="19"/>
      <c r="H362" s="125"/>
      <c r="I362" s="125"/>
      <c r="J362" s="125">
        <f t="shared" si="13"/>
        <v>-1589</v>
      </c>
      <c r="K362" s="20"/>
      <c r="L362" s="7"/>
    </row>
    <row r="363" spans="1:12" s="9" customFormat="1" ht="18.75" x14ac:dyDescent="0.3">
      <c r="A363" s="19"/>
      <c r="B363" s="17"/>
      <c r="C363" s="17"/>
      <c r="D363" s="17">
        <f t="shared" si="12"/>
        <v>120.35000000000008</v>
      </c>
      <c r="E363" s="18"/>
      <c r="F363" s="7"/>
      <c r="G363" s="19"/>
      <c r="H363" s="125"/>
      <c r="I363" s="125"/>
      <c r="J363" s="125">
        <f t="shared" si="13"/>
        <v>-1589</v>
      </c>
      <c r="K363" s="20"/>
      <c r="L363" s="7"/>
    </row>
    <row r="364" spans="1:12" s="9" customFormat="1" ht="18.75" x14ac:dyDescent="0.3">
      <c r="A364" s="19"/>
      <c r="B364" s="17"/>
      <c r="C364" s="17"/>
      <c r="D364" s="17">
        <f t="shared" si="12"/>
        <v>120.35000000000008</v>
      </c>
      <c r="E364" s="18"/>
      <c r="F364" s="7"/>
      <c r="G364" s="19"/>
      <c r="H364" s="125"/>
      <c r="I364" s="125"/>
      <c r="J364" s="125">
        <f t="shared" si="13"/>
        <v>-1589</v>
      </c>
      <c r="K364" s="20"/>
      <c r="L364" s="7"/>
    </row>
    <row r="365" spans="1:12" s="9" customFormat="1" ht="18.75" x14ac:dyDescent="0.3">
      <c r="A365" s="19"/>
      <c r="B365" s="17"/>
      <c r="C365" s="17"/>
      <c r="D365" s="17">
        <f t="shared" si="12"/>
        <v>120.35000000000008</v>
      </c>
      <c r="E365" s="18"/>
      <c r="F365" s="7"/>
      <c r="G365" s="19"/>
      <c r="H365" s="125"/>
      <c r="I365" s="125"/>
      <c r="J365" s="125">
        <f t="shared" si="13"/>
        <v>-1589</v>
      </c>
      <c r="K365" s="20"/>
      <c r="L365" s="7"/>
    </row>
    <row r="366" spans="1:12" s="9" customFormat="1" ht="18.75" x14ac:dyDescent="0.3">
      <c r="A366" s="19"/>
      <c r="B366" s="17"/>
      <c r="C366" s="17"/>
      <c r="D366" s="17">
        <f t="shared" si="12"/>
        <v>120.35000000000008</v>
      </c>
      <c r="E366" s="18"/>
      <c r="F366" s="7"/>
      <c r="G366" s="19"/>
      <c r="H366" s="125"/>
      <c r="I366" s="125"/>
      <c r="J366" s="125">
        <f t="shared" si="13"/>
        <v>-1589</v>
      </c>
      <c r="K366" s="20"/>
      <c r="L366" s="7"/>
    </row>
    <row r="367" spans="1:12" s="9" customFormat="1" ht="18.75" x14ac:dyDescent="0.3">
      <c r="A367" s="19"/>
      <c r="B367" s="17"/>
      <c r="C367" s="17"/>
      <c r="D367" s="17">
        <f t="shared" si="12"/>
        <v>120.35000000000008</v>
      </c>
      <c r="E367" s="18"/>
      <c r="F367" s="7"/>
      <c r="G367" s="19"/>
      <c r="H367" s="125"/>
      <c r="I367" s="125"/>
      <c r="J367" s="125">
        <f t="shared" si="13"/>
        <v>-1589</v>
      </c>
      <c r="K367" s="20"/>
      <c r="L367" s="7"/>
    </row>
    <row r="368" spans="1:12" s="9" customFormat="1" ht="18.75" x14ac:dyDescent="0.3">
      <c r="A368" s="19"/>
      <c r="B368" s="17"/>
      <c r="C368" s="17"/>
      <c r="D368" s="17">
        <f t="shared" si="12"/>
        <v>120.35000000000008</v>
      </c>
      <c r="E368" s="18"/>
      <c r="F368" s="7"/>
      <c r="G368" s="19"/>
      <c r="H368" s="125"/>
      <c r="I368" s="125"/>
      <c r="J368" s="125">
        <f t="shared" si="13"/>
        <v>-1589</v>
      </c>
      <c r="K368" s="20"/>
      <c r="L368" s="7"/>
    </row>
    <row r="369" spans="1:12" s="9" customFormat="1" ht="18.75" x14ac:dyDescent="0.3">
      <c r="A369" s="19"/>
      <c r="B369" s="17"/>
      <c r="C369" s="17"/>
      <c r="D369" s="17">
        <f t="shared" si="12"/>
        <v>120.35000000000008</v>
      </c>
      <c r="E369" s="18"/>
      <c r="F369" s="7"/>
      <c r="G369" s="19"/>
      <c r="H369" s="125"/>
      <c r="I369" s="125"/>
      <c r="J369" s="125">
        <f t="shared" si="13"/>
        <v>-1589</v>
      </c>
      <c r="K369" s="20"/>
      <c r="L369" s="7"/>
    </row>
    <row r="370" spans="1:12" s="9" customFormat="1" ht="18.75" x14ac:dyDescent="0.3">
      <c r="A370" s="19"/>
      <c r="B370" s="17"/>
      <c r="C370" s="17"/>
      <c r="D370" s="17">
        <f t="shared" si="12"/>
        <v>120.35000000000008</v>
      </c>
      <c r="E370" s="18"/>
      <c r="F370" s="7"/>
      <c r="G370" s="19"/>
      <c r="H370" s="125"/>
      <c r="I370" s="125"/>
      <c r="J370" s="125">
        <f t="shared" si="13"/>
        <v>-1589</v>
      </c>
      <c r="K370" s="20"/>
      <c r="L370" s="7"/>
    </row>
    <row r="371" spans="1:12" s="9" customFormat="1" ht="18.75" x14ac:dyDescent="0.3">
      <c r="A371" s="19"/>
      <c r="B371" s="17"/>
      <c r="C371" s="17"/>
      <c r="D371" s="17">
        <f t="shared" si="12"/>
        <v>120.35000000000008</v>
      </c>
      <c r="E371" s="18"/>
      <c r="F371" s="7"/>
      <c r="G371" s="19"/>
      <c r="H371" s="125"/>
      <c r="I371" s="125"/>
      <c r="J371" s="125">
        <f t="shared" si="13"/>
        <v>-1589</v>
      </c>
      <c r="K371" s="20"/>
      <c r="L371" s="7"/>
    </row>
    <row r="372" spans="1:12" s="9" customFormat="1" ht="18.75" x14ac:dyDescent="0.3">
      <c r="A372" s="19"/>
      <c r="B372" s="17"/>
      <c r="C372" s="17"/>
      <c r="D372" s="17">
        <f t="shared" si="12"/>
        <v>120.35000000000008</v>
      </c>
      <c r="E372" s="18"/>
      <c r="F372" s="7"/>
      <c r="G372" s="19"/>
      <c r="H372" s="125"/>
      <c r="I372" s="125"/>
      <c r="J372" s="125">
        <f t="shared" si="13"/>
        <v>-1589</v>
      </c>
      <c r="K372" s="20"/>
      <c r="L372" s="7"/>
    </row>
    <row r="373" spans="1:12" s="9" customFormat="1" ht="18.75" x14ac:dyDescent="0.3">
      <c r="A373" s="19"/>
      <c r="B373" s="17"/>
      <c r="C373" s="17"/>
      <c r="D373" s="17">
        <f t="shared" si="12"/>
        <v>120.35000000000008</v>
      </c>
      <c r="E373" s="18"/>
      <c r="F373" s="7"/>
      <c r="G373" s="19"/>
      <c r="H373" s="125"/>
      <c r="I373" s="125"/>
      <c r="J373" s="125">
        <f t="shared" si="13"/>
        <v>-1589</v>
      </c>
      <c r="K373" s="20"/>
      <c r="L373" s="7"/>
    </row>
    <row r="374" spans="1:12" s="9" customFormat="1" ht="18.75" x14ac:dyDescent="0.3">
      <c r="A374" s="19"/>
      <c r="B374" s="17"/>
      <c r="C374" s="17"/>
      <c r="D374" s="17">
        <f t="shared" si="12"/>
        <v>120.35000000000008</v>
      </c>
      <c r="E374" s="18"/>
      <c r="F374" s="7"/>
      <c r="G374" s="19"/>
      <c r="H374" s="125"/>
      <c r="I374" s="125"/>
      <c r="J374" s="125">
        <f t="shared" si="13"/>
        <v>-1589</v>
      </c>
      <c r="K374" s="20"/>
      <c r="L374" s="7"/>
    </row>
    <row r="375" spans="1:12" s="9" customFormat="1" ht="18.75" x14ac:dyDescent="0.3">
      <c r="A375" s="19"/>
      <c r="B375" s="17"/>
      <c r="C375" s="17"/>
      <c r="D375" s="17">
        <f t="shared" si="12"/>
        <v>120.35000000000008</v>
      </c>
      <c r="E375" s="18"/>
      <c r="F375" s="7"/>
      <c r="G375" s="19"/>
      <c r="H375" s="125"/>
      <c r="I375" s="125"/>
      <c r="J375" s="125">
        <f t="shared" si="13"/>
        <v>-1589</v>
      </c>
      <c r="K375" s="20"/>
      <c r="L375" s="7"/>
    </row>
    <row r="376" spans="1:12" s="9" customFormat="1" ht="18.75" x14ac:dyDescent="0.3">
      <c r="A376" s="19"/>
      <c r="B376" s="17"/>
      <c r="C376" s="17"/>
      <c r="D376" s="17">
        <f t="shared" si="12"/>
        <v>120.35000000000008</v>
      </c>
      <c r="E376" s="18"/>
      <c r="F376" s="7"/>
      <c r="G376" s="19"/>
      <c r="H376" s="125"/>
      <c r="I376" s="125"/>
      <c r="J376" s="125">
        <f t="shared" si="13"/>
        <v>-1589</v>
      </c>
      <c r="K376" s="20"/>
      <c r="L376" s="7"/>
    </row>
    <row r="377" spans="1:12" s="9" customFormat="1" ht="18.75" x14ac:dyDescent="0.3">
      <c r="A377" s="19"/>
      <c r="B377" s="17"/>
      <c r="C377" s="17"/>
      <c r="D377" s="17">
        <f t="shared" si="12"/>
        <v>120.35000000000008</v>
      </c>
      <c r="E377" s="18"/>
      <c r="F377" s="7"/>
      <c r="G377" s="19"/>
      <c r="H377" s="125"/>
      <c r="I377" s="125"/>
      <c r="J377" s="125">
        <f t="shared" si="13"/>
        <v>-1589</v>
      </c>
      <c r="K377" s="20"/>
      <c r="L377" s="7"/>
    </row>
    <row r="378" spans="1:12" s="9" customFormat="1" ht="18.75" x14ac:dyDescent="0.3">
      <c r="A378" s="19"/>
      <c r="B378" s="17"/>
      <c r="C378" s="17"/>
      <c r="D378" s="17">
        <f t="shared" si="12"/>
        <v>120.35000000000008</v>
      </c>
      <c r="E378" s="18"/>
      <c r="F378" s="7"/>
      <c r="G378" s="19"/>
      <c r="H378" s="125"/>
      <c r="I378" s="125"/>
      <c r="J378" s="125">
        <f t="shared" si="13"/>
        <v>-1589</v>
      </c>
      <c r="K378" s="20"/>
      <c r="L378" s="7"/>
    </row>
    <row r="379" spans="1:12" s="9" customFormat="1" ht="18.75" x14ac:dyDescent="0.3">
      <c r="A379" s="19"/>
      <c r="B379" s="17"/>
      <c r="C379" s="17"/>
      <c r="D379" s="17">
        <f t="shared" si="12"/>
        <v>120.35000000000008</v>
      </c>
      <c r="E379" s="18"/>
      <c r="F379" s="7"/>
      <c r="G379" s="19"/>
      <c r="H379" s="125"/>
      <c r="I379" s="125"/>
      <c r="J379" s="125">
        <f t="shared" si="13"/>
        <v>-1589</v>
      </c>
      <c r="K379" s="20"/>
      <c r="L379" s="7"/>
    </row>
    <row r="380" spans="1:12" s="9" customFormat="1" ht="18.75" x14ac:dyDescent="0.3">
      <c r="A380" s="19"/>
      <c r="B380" s="17"/>
      <c r="C380" s="17"/>
      <c r="D380" s="17">
        <f t="shared" si="12"/>
        <v>120.35000000000008</v>
      </c>
      <c r="E380" s="18"/>
      <c r="F380" s="7"/>
      <c r="G380" s="19"/>
      <c r="H380" s="125"/>
      <c r="I380" s="125"/>
      <c r="J380" s="125">
        <f t="shared" si="13"/>
        <v>-1589</v>
      </c>
      <c r="K380" s="20"/>
      <c r="L380" s="7"/>
    </row>
    <row r="381" spans="1:12" s="9" customFormat="1" ht="18.75" x14ac:dyDescent="0.3">
      <c r="A381" s="19"/>
      <c r="B381" s="17"/>
      <c r="C381" s="17"/>
      <c r="D381" s="17">
        <f t="shared" si="12"/>
        <v>120.35000000000008</v>
      </c>
      <c r="E381" s="18"/>
      <c r="F381" s="7"/>
      <c r="G381" s="19"/>
      <c r="H381" s="125"/>
      <c r="I381" s="125"/>
      <c r="J381" s="125">
        <f t="shared" si="13"/>
        <v>-1589</v>
      </c>
      <c r="K381" s="20"/>
      <c r="L381" s="7"/>
    </row>
    <row r="382" spans="1:12" s="9" customFormat="1" ht="18.75" x14ac:dyDescent="0.3">
      <c r="A382" s="19"/>
      <c r="B382" s="17"/>
      <c r="C382" s="17"/>
      <c r="D382" s="17">
        <f t="shared" si="12"/>
        <v>120.35000000000008</v>
      </c>
      <c r="E382" s="18"/>
      <c r="F382" s="7"/>
      <c r="G382" s="19"/>
      <c r="H382" s="125"/>
      <c r="I382" s="125"/>
      <c r="J382" s="125">
        <f t="shared" si="13"/>
        <v>-1589</v>
      </c>
      <c r="K382" s="20"/>
      <c r="L382" s="7"/>
    </row>
    <row r="383" spans="1:12" s="9" customFormat="1" ht="18.75" x14ac:dyDescent="0.3">
      <c r="A383" s="19"/>
      <c r="B383" s="17"/>
      <c r="C383" s="17"/>
      <c r="D383" s="17">
        <f t="shared" si="12"/>
        <v>120.35000000000008</v>
      </c>
      <c r="E383" s="18"/>
      <c r="F383" s="7"/>
      <c r="G383" s="19"/>
      <c r="H383" s="125"/>
      <c r="I383" s="125"/>
      <c r="J383" s="125">
        <f t="shared" si="13"/>
        <v>-1589</v>
      </c>
      <c r="K383" s="20"/>
      <c r="L383" s="7"/>
    </row>
    <row r="384" spans="1:12" s="9" customFormat="1" ht="18.75" x14ac:dyDescent="0.3">
      <c r="A384" s="19"/>
      <c r="B384" s="17"/>
      <c r="C384" s="17"/>
      <c r="D384" s="17">
        <f t="shared" si="12"/>
        <v>120.35000000000008</v>
      </c>
      <c r="E384" s="18"/>
      <c r="F384" s="7"/>
      <c r="G384" s="19"/>
      <c r="H384" s="125"/>
      <c r="I384" s="125"/>
      <c r="J384" s="125">
        <f t="shared" si="13"/>
        <v>-1589</v>
      </c>
      <c r="K384" s="20"/>
      <c r="L384" s="7"/>
    </row>
    <row r="385" spans="1:12" s="9" customFormat="1" ht="18.75" x14ac:dyDescent="0.3">
      <c r="A385" s="19"/>
      <c r="B385" s="17"/>
      <c r="C385" s="17"/>
      <c r="D385" s="17">
        <f t="shared" si="12"/>
        <v>120.35000000000008</v>
      </c>
      <c r="E385" s="18"/>
      <c r="F385" s="7"/>
      <c r="G385" s="19"/>
      <c r="H385" s="125"/>
      <c r="I385" s="125"/>
      <c r="J385" s="125">
        <f t="shared" si="13"/>
        <v>-1589</v>
      </c>
      <c r="K385" s="20"/>
      <c r="L385" s="7"/>
    </row>
    <row r="386" spans="1:12" s="9" customFormat="1" ht="18.75" x14ac:dyDescent="0.3">
      <c r="A386" s="19"/>
      <c r="B386" s="17"/>
      <c r="C386" s="17"/>
      <c r="D386" s="17">
        <f t="shared" si="12"/>
        <v>120.35000000000008</v>
      </c>
      <c r="E386" s="18"/>
      <c r="F386" s="7"/>
      <c r="G386" s="19"/>
      <c r="H386" s="125"/>
      <c r="I386" s="125"/>
      <c r="J386" s="125">
        <f t="shared" si="13"/>
        <v>-1589</v>
      </c>
      <c r="K386" s="20"/>
      <c r="L386" s="7"/>
    </row>
    <row r="387" spans="1:12" s="9" customFormat="1" ht="18.75" x14ac:dyDescent="0.3">
      <c r="A387" s="19"/>
      <c r="B387" s="17"/>
      <c r="C387" s="17"/>
      <c r="D387" s="17">
        <f t="shared" si="12"/>
        <v>120.35000000000008</v>
      </c>
      <c r="E387" s="18"/>
      <c r="F387" s="7"/>
      <c r="G387" s="19"/>
      <c r="H387" s="125"/>
      <c r="I387" s="125"/>
      <c r="J387" s="125">
        <f t="shared" si="13"/>
        <v>-1589</v>
      </c>
      <c r="K387" s="20"/>
      <c r="L387" s="7"/>
    </row>
    <row r="388" spans="1:12" s="9" customFormat="1" ht="18.75" x14ac:dyDescent="0.3">
      <c r="A388" s="19"/>
      <c r="B388" s="17"/>
      <c r="C388" s="17"/>
      <c r="D388" s="17">
        <f t="shared" si="12"/>
        <v>120.35000000000008</v>
      </c>
      <c r="E388" s="18"/>
      <c r="F388" s="7"/>
      <c r="G388" s="19"/>
      <c r="H388" s="125"/>
      <c r="I388" s="125"/>
      <c r="J388" s="125">
        <f t="shared" si="13"/>
        <v>-1589</v>
      </c>
      <c r="K388" s="20"/>
      <c r="L388" s="7"/>
    </row>
    <row r="389" spans="1:12" s="9" customFormat="1" ht="18.75" x14ac:dyDescent="0.3">
      <c r="A389" s="19"/>
      <c r="B389" s="17"/>
      <c r="C389" s="17"/>
      <c r="D389" s="17">
        <f t="shared" si="12"/>
        <v>120.35000000000008</v>
      </c>
      <c r="E389" s="18"/>
      <c r="F389" s="7"/>
      <c r="G389" s="19"/>
      <c r="H389" s="125"/>
      <c r="I389" s="125"/>
      <c r="J389" s="125">
        <f t="shared" si="13"/>
        <v>-1589</v>
      </c>
      <c r="K389" s="20"/>
      <c r="L389" s="7"/>
    </row>
    <row r="390" spans="1:12" s="9" customFormat="1" ht="18.75" x14ac:dyDescent="0.3">
      <c r="A390" s="19"/>
      <c r="B390" s="17"/>
      <c r="C390" s="17"/>
      <c r="D390" s="17">
        <f t="shared" si="12"/>
        <v>120.35000000000008</v>
      </c>
      <c r="E390" s="18"/>
      <c r="F390" s="7"/>
      <c r="G390" s="19"/>
      <c r="H390" s="125"/>
      <c r="I390" s="125"/>
      <c r="J390" s="125">
        <f t="shared" si="13"/>
        <v>-1589</v>
      </c>
      <c r="K390" s="20"/>
      <c r="L390" s="7"/>
    </row>
    <row r="391" spans="1:12" s="9" customFormat="1" ht="18.75" x14ac:dyDescent="0.3">
      <c r="A391" s="19"/>
      <c r="B391" s="17"/>
      <c r="C391" s="17"/>
      <c r="D391" s="17">
        <f t="shared" ref="D391:D454" si="14">D390+B391-C391</f>
        <v>120.35000000000008</v>
      </c>
      <c r="E391" s="18"/>
      <c r="F391" s="7"/>
      <c r="G391" s="19"/>
      <c r="H391" s="125"/>
      <c r="I391" s="125"/>
      <c r="J391" s="125">
        <f t="shared" si="13"/>
        <v>-1589</v>
      </c>
      <c r="K391" s="20"/>
      <c r="L391" s="7"/>
    </row>
    <row r="392" spans="1:12" s="9" customFormat="1" ht="18.75" x14ac:dyDescent="0.3">
      <c r="A392" s="19"/>
      <c r="B392" s="17"/>
      <c r="C392" s="17"/>
      <c r="D392" s="17">
        <f t="shared" si="14"/>
        <v>120.35000000000008</v>
      </c>
      <c r="E392" s="18"/>
      <c r="F392" s="7"/>
      <c r="G392" s="19"/>
      <c r="H392" s="125"/>
      <c r="I392" s="125"/>
      <c r="J392" s="125">
        <f t="shared" ref="J392:J455" si="15">J391+H392-I392</f>
        <v>-1589</v>
      </c>
      <c r="K392" s="20"/>
      <c r="L392" s="7"/>
    </row>
    <row r="393" spans="1:12" s="9" customFormat="1" ht="18.75" x14ac:dyDescent="0.3">
      <c r="A393" s="19"/>
      <c r="B393" s="17"/>
      <c r="C393" s="17"/>
      <c r="D393" s="17">
        <f t="shared" si="14"/>
        <v>120.35000000000008</v>
      </c>
      <c r="E393" s="18"/>
      <c r="F393" s="7"/>
      <c r="G393" s="19"/>
      <c r="H393" s="125"/>
      <c r="I393" s="125"/>
      <c r="J393" s="125">
        <f t="shared" si="15"/>
        <v>-1589</v>
      </c>
      <c r="K393" s="20"/>
      <c r="L393" s="7"/>
    </row>
    <row r="394" spans="1:12" s="9" customFormat="1" ht="18.75" x14ac:dyDescent="0.3">
      <c r="A394" s="19"/>
      <c r="B394" s="17"/>
      <c r="C394" s="17"/>
      <c r="D394" s="17">
        <f t="shared" si="14"/>
        <v>120.35000000000008</v>
      </c>
      <c r="E394" s="18"/>
      <c r="F394" s="7"/>
      <c r="G394" s="19"/>
      <c r="H394" s="125"/>
      <c r="I394" s="125"/>
      <c r="J394" s="125">
        <f t="shared" si="15"/>
        <v>-1589</v>
      </c>
      <c r="K394" s="20"/>
      <c r="L394" s="7"/>
    </row>
    <row r="395" spans="1:12" s="9" customFormat="1" ht="18.75" x14ac:dyDescent="0.3">
      <c r="A395" s="19"/>
      <c r="B395" s="17"/>
      <c r="C395" s="17"/>
      <c r="D395" s="17">
        <f t="shared" si="14"/>
        <v>120.35000000000008</v>
      </c>
      <c r="E395" s="18"/>
      <c r="F395" s="7"/>
      <c r="G395" s="19"/>
      <c r="H395" s="125"/>
      <c r="I395" s="125"/>
      <c r="J395" s="125">
        <f t="shared" si="15"/>
        <v>-1589</v>
      </c>
      <c r="K395" s="20"/>
      <c r="L395" s="7"/>
    </row>
    <row r="396" spans="1:12" s="9" customFormat="1" ht="18.75" x14ac:dyDescent="0.3">
      <c r="A396" s="19"/>
      <c r="B396" s="17"/>
      <c r="C396" s="17"/>
      <c r="D396" s="17">
        <f t="shared" si="14"/>
        <v>120.35000000000008</v>
      </c>
      <c r="E396" s="18"/>
      <c r="F396" s="7"/>
      <c r="G396" s="19"/>
      <c r="H396" s="125"/>
      <c r="I396" s="125"/>
      <c r="J396" s="125">
        <f t="shared" si="15"/>
        <v>-1589</v>
      </c>
      <c r="K396" s="20"/>
      <c r="L396" s="7"/>
    </row>
    <row r="397" spans="1:12" s="9" customFormat="1" ht="18.75" x14ac:dyDescent="0.3">
      <c r="A397" s="19"/>
      <c r="B397" s="17"/>
      <c r="C397" s="17"/>
      <c r="D397" s="17">
        <f t="shared" si="14"/>
        <v>120.35000000000008</v>
      </c>
      <c r="E397" s="18"/>
      <c r="F397" s="7"/>
      <c r="G397" s="19"/>
      <c r="H397" s="125"/>
      <c r="I397" s="125"/>
      <c r="J397" s="125">
        <f t="shared" si="15"/>
        <v>-1589</v>
      </c>
      <c r="K397" s="20"/>
      <c r="L397" s="7"/>
    </row>
    <row r="398" spans="1:12" s="9" customFormat="1" ht="18.75" x14ac:dyDescent="0.3">
      <c r="A398" s="19"/>
      <c r="B398" s="17"/>
      <c r="C398" s="17"/>
      <c r="D398" s="17">
        <f t="shared" si="14"/>
        <v>120.35000000000008</v>
      </c>
      <c r="E398" s="18"/>
      <c r="F398" s="7"/>
      <c r="G398" s="19"/>
      <c r="H398" s="125"/>
      <c r="I398" s="125"/>
      <c r="J398" s="125">
        <f t="shared" si="15"/>
        <v>-1589</v>
      </c>
      <c r="K398" s="20"/>
      <c r="L398" s="7"/>
    </row>
    <row r="399" spans="1:12" s="9" customFormat="1" ht="18.75" x14ac:dyDescent="0.3">
      <c r="A399" s="19"/>
      <c r="B399" s="17"/>
      <c r="C399" s="17"/>
      <c r="D399" s="17">
        <f t="shared" si="14"/>
        <v>120.35000000000008</v>
      </c>
      <c r="E399" s="18"/>
      <c r="F399" s="7"/>
      <c r="G399" s="19"/>
      <c r="H399" s="125"/>
      <c r="I399" s="125"/>
      <c r="J399" s="125">
        <f t="shared" si="15"/>
        <v>-1589</v>
      </c>
      <c r="K399" s="20"/>
      <c r="L399" s="7"/>
    </row>
    <row r="400" spans="1:12" s="9" customFormat="1" ht="18.75" x14ac:dyDescent="0.3">
      <c r="A400" s="19"/>
      <c r="B400" s="17"/>
      <c r="C400" s="17"/>
      <c r="D400" s="17">
        <f t="shared" si="14"/>
        <v>120.35000000000008</v>
      </c>
      <c r="E400" s="18"/>
      <c r="F400" s="7"/>
      <c r="G400" s="19"/>
      <c r="H400" s="125"/>
      <c r="I400" s="125"/>
      <c r="J400" s="125">
        <f t="shared" si="15"/>
        <v>-1589</v>
      </c>
      <c r="K400" s="20"/>
      <c r="L400" s="7"/>
    </row>
    <row r="401" spans="1:12" s="9" customFormat="1" ht="18.75" x14ac:dyDescent="0.3">
      <c r="A401" s="19"/>
      <c r="B401" s="17"/>
      <c r="C401" s="17"/>
      <c r="D401" s="17">
        <f t="shared" si="14"/>
        <v>120.35000000000008</v>
      </c>
      <c r="E401" s="18"/>
      <c r="F401" s="7"/>
      <c r="G401" s="19"/>
      <c r="H401" s="125"/>
      <c r="I401" s="125"/>
      <c r="J401" s="125">
        <f t="shared" si="15"/>
        <v>-1589</v>
      </c>
      <c r="K401" s="20"/>
      <c r="L401" s="7"/>
    </row>
    <row r="402" spans="1:12" s="9" customFormat="1" ht="18.75" x14ac:dyDescent="0.3">
      <c r="A402" s="19"/>
      <c r="B402" s="17"/>
      <c r="C402" s="17"/>
      <c r="D402" s="17">
        <f t="shared" si="14"/>
        <v>120.35000000000008</v>
      </c>
      <c r="E402" s="18"/>
      <c r="F402" s="7"/>
      <c r="G402" s="19"/>
      <c r="H402" s="125"/>
      <c r="I402" s="125"/>
      <c r="J402" s="125">
        <f t="shared" si="15"/>
        <v>-1589</v>
      </c>
      <c r="K402" s="20"/>
      <c r="L402" s="7"/>
    </row>
    <row r="403" spans="1:12" s="9" customFormat="1" ht="18.75" x14ac:dyDescent="0.3">
      <c r="A403" s="19"/>
      <c r="B403" s="17"/>
      <c r="C403" s="17"/>
      <c r="D403" s="17">
        <f t="shared" si="14"/>
        <v>120.35000000000008</v>
      </c>
      <c r="E403" s="18"/>
      <c r="F403" s="7"/>
      <c r="G403" s="19"/>
      <c r="H403" s="125"/>
      <c r="I403" s="125"/>
      <c r="J403" s="125">
        <f t="shared" si="15"/>
        <v>-1589</v>
      </c>
      <c r="K403" s="20"/>
      <c r="L403" s="7"/>
    </row>
    <row r="404" spans="1:12" s="9" customFormat="1" ht="18.75" x14ac:dyDescent="0.3">
      <c r="A404" s="19"/>
      <c r="B404" s="17"/>
      <c r="C404" s="17"/>
      <c r="D404" s="17">
        <f t="shared" si="14"/>
        <v>120.35000000000008</v>
      </c>
      <c r="E404" s="18"/>
      <c r="F404" s="7"/>
      <c r="G404" s="19"/>
      <c r="H404" s="125"/>
      <c r="I404" s="125"/>
      <c r="J404" s="125">
        <f t="shared" si="15"/>
        <v>-1589</v>
      </c>
      <c r="K404" s="20"/>
      <c r="L404" s="7"/>
    </row>
    <row r="405" spans="1:12" s="9" customFormat="1" ht="18.75" x14ac:dyDescent="0.3">
      <c r="A405" s="19"/>
      <c r="B405" s="17"/>
      <c r="C405" s="17"/>
      <c r="D405" s="17">
        <f t="shared" si="14"/>
        <v>120.35000000000008</v>
      </c>
      <c r="E405" s="18"/>
      <c r="F405" s="7"/>
      <c r="G405" s="19"/>
      <c r="H405" s="125"/>
      <c r="I405" s="125"/>
      <c r="J405" s="125">
        <f t="shared" si="15"/>
        <v>-1589</v>
      </c>
      <c r="K405" s="20"/>
      <c r="L405" s="7"/>
    </row>
    <row r="406" spans="1:12" s="9" customFormat="1" ht="18.75" x14ac:dyDescent="0.3">
      <c r="A406" s="19"/>
      <c r="B406" s="17"/>
      <c r="C406" s="17"/>
      <c r="D406" s="17">
        <f t="shared" si="14"/>
        <v>120.35000000000008</v>
      </c>
      <c r="E406" s="18"/>
      <c r="F406" s="7"/>
      <c r="G406" s="19"/>
      <c r="H406" s="125"/>
      <c r="I406" s="125"/>
      <c r="J406" s="125">
        <f t="shared" si="15"/>
        <v>-1589</v>
      </c>
      <c r="K406" s="20"/>
      <c r="L406" s="7"/>
    </row>
    <row r="407" spans="1:12" s="9" customFormat="1" ht="18.75" x14ac:dyDescent="0.3">
      <c r="A407" s="19"/>
      <c r="B407" s="17"/>
      <c r="C407" s="17"/>
      <c r="D407" s="17">
        <f t="shared" si="14"/>
        <v>120.35000000000008</v>
      </c>
      <c r="E407" s="18"/>
      <c r="F407" s="7"/>
      <c r="G407" s="19"/>
      <c r="H407" s="125"/>
      <c r="I407" s="125"/>
      <c r="J407" s="125">
        <f t="shared" si="15"/>
        <v>-1589</v>
      </c>
      <c r="K407" s="20"/>
      <c r="L407" s="7"/>
    </row>
    <row r="408" spans="1:12" s="9" customFormat="1" ht="18.75" x14ac:dyDescent="0.3">
      <c r="A408" s="19"/>
      <c r="B408" s="17"/>
      <c r="C408" s="17"/>
      <c r="D408" s="17">
        <f t="shared" si="14"/>
        <v>120.35000000000008</v>
      </c>
      <c r="E408" s="18"/>
      <c r="F408" s="7"/>
      <c r="G408" s="19"/>
      <c r="H408" s="125"/>
      <c r="I408" s="125"/>
      <c r="J408" s="125">
        <f t="shared" si="15"/>
        <v>-1589</v>
      </c>
      <c r="K408" s="20"/>
      <c r="L408" s="7"/>
    </row>
    <row r="409" spans="1:12" s="9" customFormat="1" ht="18.75" x14ac:dyDescent="0.3">
      <c r="A409" s="19"/>
      <c r="B409" s="17"/>
      <c r="C409" s="17"/>
      <c r="D409" s="17">
        <f t="shared" si="14"/>
        <v>120.35000000000008</v>
      </c>
      <c r="E409" s="18"/>
      <c r="F409" s="7"/>
      <c r="G409" s="19"/>
      <c r="H409" s="125"/>
      <c r="I409" s="125"/>
      <c r="J409" s="125">
        <f t="shared" si="15"/>
        <v>-1589</v>
      </c>
      <c r="K409" s="20"/>
      <c r="L409" s="7"/>
    </row>
    <row r="410" spans="1:12" s="9" customFormat="1" ht="18.75" x14ac:dyDescent="0.3">
      <c r="A410" s="19"/>
      <c r="B410" s="17"/>
      <c r="C410" s="17"/>
      <c r="D410" s="17">
        <f t="shared" si="14"/>
        <v>120.35000000000008</v>
      </c>
      <c r="E410" s="18"/>
      <c r="F410" s="7"/>
      <c r="G410" s="19"/>
      <c r="H410" s="125"/>
      <c r="I410" s="125"/>
      <c r="J410" s="125">
        <f t="shared" si="15"/>
        <v>-1589</v>
      </c>
      <c r="K410" s="20"/>
      <c r="L410" s="7"/>
    </row>
    <row r="411" spans="1:12" s="9" customFormat="1" ht="18.75" x14ac:dyDescent="0.3">
      <c r="A411" s="19"/>
      <c r="B411" s="17"/>
      <c r="C411" s="17"/>
      <c r="D411" s="17">
        <f t="shared" si="14"/>
        <v>120.35000000000008</v>
      </c>
      <c r="E411" s="18"/>
      <c r="F411" s="7"/>
      <c r="G411" s="19"/>
      <c r="H411" s="125"/>
      <c r="I411" s="125"/>
      <c r="J411" s="125">
        <f t="shared" si="15"/>
        <v>-1589</v>
      </c>
      <c r="K411" s="20"/>
      <c r="L411" s="7"/>
    </row>
    <row r="412" spans="1:12" s="9" customFormat="1" ht="18.75" x14ac:dyDescent="0.3">
      <c r="A412" s="19"/>
      <c r="B412" s="17"/>
      <c r="C412" s="17"/>
      <c r="D412" s="17">
        <f t="shared" si="14"/>
        <v>120.35000000000008</v>
      </c>
      <c r="E412" s="18"/>
      <c r="F412" s="7"/>
      <c r="G412" s="19"/>
      <c r="H412" s="125"/>
      <c r="I412" s="125"/>
      <c r="J412" s="125">
        <f t="shared" si="15"/>
        <v>-1589</v>
      </c>
      <c r="K412" s="20"/>
      <c r="L412" s="7"/>
    </row>
    <row r="413" spans="1:12" s="9" customFormat="1" ht="18.75" x14ac:dyDescent="0.3">
      <c r="A413" s="19"/>
      <c r="B413" s="17"/>
      <c r="C413" s="17"/>
      <c r="D413" s="17">
        <f t="shared" si="14"/>
        <v>120.35000000000008</v>
      </c>
      <c r="E413" s="18"/>
      <c r="F413" s="7"/>
      <c r="G413" s="19"/>
      <c r="H413" s="125"/>
      <c r="I413" s="125"/>
      <c r="J413" s="125">
        <f t="shared" si="15"/>
        <v>-1589</v>
      </c>
      <c r="K413" s="20"/>
      <c r="L413" s="7"/>
    </row>
    <row r="414" spans="1:12" s="9" customFormat="1" ht="18.75" x14ac:dyDescent="0.3">
      <c r="A414" s="19"/>
      <c r="B414" s="17"/>
      <c r="C414" s="17"/>
      <c r="D414" s="17">
        <f t="shared" si="14"/>
        <v>120.35000000000008</v>
      </c>
      <c r="E414" s="18"/>
      <c r="F414" s="7"/>
      <c r="G414" s="19"/>
      <c r="H414" s="125"/>
      <c r="I414" s="125"/>
      <c r="J414" s="125">
        <f t="shared" si="15"/>
        <v>-1589</v>
      </c>
      <c r="K414" s="20"/>
      <c r="L414" s="7"/>
    </row>
    <row r="415" spans="1:12" s="9" customFormat="1" ht="18.75" x14ac:dyDescent="0.3">
      <c r="A415" s="19"/>
      <c r="B415" s="17"/>
      <c r="C415" s="17"/>
      <c r="D415" s="17">
        <f t="shared" si="14"/>
        <v>120.35000000000008</v>
      </c>
      <c r="E415" s="18"/>
      <c r="F415" s="7"/>
      <c r="G415" s="19"/>
      <c r="H415" s="125"/>
      <c r="I415" s="125"/>
      <c r="J415" s="125">
        <f t="shared" si="15"/>
        <v>-1589</v>
      </c>
      <c r="K415" s="20"/>
      <c r="L415" s="7"/>
    </row>
    <row r="416" spans="1:12" s="9" customFormat="1" ht="18.75" x14ac:dyDescent="0.3">
      <c r="A416" s="19"/>
      <c r="B416" s="17"/>
      <c r="C416" s="17"/>
      <c r="D416" s="17">
        <f t="shared" si="14"/>
        <v>120.35000000000008</v>
      </c>
      <c r="E416" s="18"/>
      <c r="F416" s="7"/>
      <c r="G416" s="19"/>
      <c r="H416" s="125"/>
      <c r="I416" s="125"/>
      <c r="J416" s="125">
        <f t="shared" si="15"/>
        <v>-1589</v>
      </c>
      <c r="K416" s="20"/>
      <c r="L416" s="7"/>
    </row>
    <row r="417" spans="1:12" s="9" customFormat="1" ht="18.75" x14ac:dyDescent="0.3">
      <c r="A417" s="19"/>
      <c r="B417" s="17"/>
      <c r="C417" s="17"/>
      <c r="D417" s="17">
        <f t="shared" si="14"/>
        <v>120.35000000000008</v>
      </c>
      <c r="E417" s="18"/>
      <c r="F417" s="7"/>
      <c r="G417" s="19"/>
      <c r="H417" s="125"/>
      <c r="I417" s="125"/>
      <c r="J417" s="125">
        <f t="shared" si="15"/>
        <v>-1589</v>
      </c>
      <c r="K417" s="20"/>
      <c r="L417" s="7"/>
    </row>
    <row r="418" spans="1:12" s="9" customFormat="1" ht="18.75" x14ac:dyDescent="0.3">
      <c r="A418" s="19"/>
      <c r="B418" s="17"/>
      <c r="C418" s="17"/>
      <c r="D418" s="17">
        <f t="shared" si="14"/>
        <v>120.35000000000008</v>
      </c>
      <c r="E418" s="18"/>
      <c r="F418" s="7"/>
      <c r="G418" s="19"/>
      <c r="H418" s="125"/>
      <c r="I418" s="125"/>
      <c r="J418" s="125">
        <f t="shared" si="15"/>
        <v>-1589</v>
      </c>
      <c r="K418" s="20"/>
      <c r="L418" s="7"/>
    </row>
    <row r="419" spans="1:12" s="9" customFormat="1" ht="18.75" x14ac:dyDescent="0.3">
      <c r="A419" s="19"/>
      <c r="B419" s="17"/>
      <c r="C419" s="17"/>
      <c r="D419" s="17">
        <f t="shared" si="14"/>
        <v>120.35000000000008</v>
      </c>
      <c r="E419" s="18"/>
      <c r="F419" s="7"/>
      <c r="G419" s="19"/>
      <c r="H419" s="125"/>
      <c r="I419" s="125"/>
      <c r="J419" s="125">
        <f t="shared" si="15"/>
        <v>-1589</v>
      </c>
      <c r="K419" s="20"/>
      <c r="L419" s="7"/>
    </row>
    <row r="420" spans="1:12" s="9" customFormat="1" ht="18.75" x14ac:dyDescent="0.3">
      <c r="A420" s="19"/>
      <c r="B420" s="17"/>
      <c r="C420" s="17"/>
      <c r="D420" s="17">
        <f t="shared" si="14"/>
        <v>120.35000000000008</v>
      </c>
      <c r="E420" s="18"/>
      <c r="F420" s="7"/>
      <c r="G420" s="19"/>
      <c r="H420" s="125"/>
      <c r="I420" s="125"/>
      <c r="J420" s="125">
        <f t="shared" si="15"/>
        <v>-1589</v>
      </c>
      <c r="K420" s="20"/>
      <c r="L420" s="7"/>
    </row>
    <row r="421" spans="1:12" s="9" customFormat="1" ht="18.75" x14ac:dyDescent="0.3">
      <c r="A421" s="19"/>
      <c r="B421" s="17"/>
      <c r="C421" s="17"/>
      <c r="D421" s="17">
        <f t="shared" si="14"/>
        <v>120.35000000000008</v>
      </c>
      <c r="E421" s="18"/>
      <c r="F421" s="7"/>
      <c r="G421" s="19"/>
      <c r="H421" s="125"/>
      <c r="I421" s="125"/>
      <c r="J421" s="125">
        <f t="shared" si="15"/>
        <v>-1589</v>
      </c>
      <c r="K421" s="20"/>
      <c r="L421" s="7"/>
    </row>
    <row r="422" spans="1:12" s="9" customFormat="1" ht="18.75" x14ac:dyDescent="0.3">
      <c r="A422" s="19"/>
      <c r="B422" s="17"/>
      <c r="C422" s="17"/>
      <c r="D422" s="17">
        <f t="shared" si="14"/>
        <v>120.35000000000008</v>
      </c>
      <c r="E422" s="18"/>
      <c r="F422" s="7"/>
      <c r="G422" s="19"/>
      <c r="H422" s="125"/>
      <c r="I422" s="125"/>
      <c r="J422" s="125">
        <f t="shared" si="15"/>
        <v>-1589</v>
      </c>
      <c r="K422" s="20"/>
      <c r="L422" s="7"/>
    </row>
    <row r="423" spans="1:12" s="9" customFormat="1" ht="18.75" x14ac:dyDescent="0.3">
      <c r="A423" s="19"/>
      <c r="B423" s="17"/>
      <c r="C423" s="17"/>
      <c r="D423" s="17">
        <f t="shared" si="14"/>
        <v>120.35000000000008</v>
      </c>
      <c r="E423" s="18"/>
      <c r="F423" s="7"/>
      <c r="G423" s="19"/>
      <c r="H423" s="125"/>
      <c r="I423" s="125"/>
      <c r="J423" s="125">
        <f t="shared" si="15"/>
        <v>-1589</v>
      </c>
      <c r="K423" s="20"/>
      <c r="L423" s="7"/>
    </row>
    <row r="424" spans="1:12" s="9" customFormat="1" ht="18.75" x14ac:dyDescent="0.3">
      <c r="A424" s="19"/>
      <c r="B424" s="17"/>
      <c r="C424" s="17"/>
      <c r="D424" s="17">
        <f t="shared" si="14"/>
        <v>120.35000000000008</v>
      </c>
      <c r="E424" s="18"/>
      <c r="F424" s="7"/>
      <c r="G424" s="19"/>
      <c r="H424" s="125"/>
      <c r="I424" s="125"/>
      <c r="J424" s="125">
        <f t="shared" si="15"/>
        <v>-1589</v>
      </c>
      <c r="K424" s="20"/>
      <c r="L424" s="7"/>
    </row>
    <row r="425" spans="1:12" s="9" customFormat="1" ht="18.75" x14ac:dyDescent="0.3">
      <c r="A425" s="19"/>
      <c r="B425" s="17"/>
      <c r="C425" s="17"/>
      <c r="D425" s="17">
        <f t="shared" si="14"/>
        <v>120.35000000000008</v>
      </c>
      <c r="E425" s="18"/>
      <c r="F425" s="7"/>
      <c r="G425" s="19"/>
      <c r="H425" s="125"/>
      <c r="I425" s="125"/>
      <c r="J425" s="125">
        <f t="shared" si="15"/>
        <v>-1589</v>
      </c>
      <c r="K425" s="20"/>
      <c r="L425" s="7"/>
    </row>
    <row r="426" spans="1:12" s="9" customFormat="1" ht="18.75" x14ac:dyDescent="0.3">
      <c r="A426" s="19"/>
      <c r="B426" s="17"/>
      <c r="C426" s="17"/>
      <c r="D426" s="17">
        <f t="shared" si="14"/>
        <v>120.35000000000008</v>
      </c>
      <c r="E426" s="18"/>
      <c r="F426" s="7"/>
      <c r="G426" s="19"/>
      <c r="H426" s="125"/>
      <c r="I426" s="125"/>
      <c r="J426" s="125">
        <f t="shared" si="15"/>
        <v>-1589</v>
      </c>
      <c r="K426" s="20"/>
      <c r="L426" s="7"/>
    </row>
    <row r="427" spans="1:12" s="9" customFormat="1" ht="18.75" x14ac:dyDescent="0.3">
      <c r="A427" s="19"/>
      <c r="B427" s="17"/>
      <c r="C427" s="17"/>
      <c r="D427" s="17">
        <f t="shared" si="14"/>
        <v>120.35000000000008</v>
      </c>
      <c r="E427" s="18"/>
      <c r="F427" s="7"/>
      <c r="G427" s="19"/>
      <c r="H427" s="125"/>
      <c r="I427" s="125"/>
      <c r="J427" s="125">
        <f t="shared" si="15"/>
        <v>-1589</v>
      </c>
      <c r="K427" s="20"/>
      <c r="L427" s="7"/>
    </row>
    <row r="428" spans="1:12" s="9" customFormat="1" ht="18.75" x14ac:dyDescent="0.3">
      <c r="A428" s="19"/>
      <c r="B428" s="17"/>
      <c r="C428" s="17"/>
      <c r="D428" s="17">
        <f t="shared" si="14"/>
        <v>120.35000000000008</v>
      </c>
      <c r="E428" s="18"/>
      <c r="F428" s="7"/>
      <c r="G428" s="19"/>
      <c r="H428" s="125"/>
      <c r="I428" s="125"/>
      <c r="J428" s="125">
        <f t="shared" si="15"/>
        <v>-1589</v>
      </c>
      <c r="K428" s="20"/>
      <c r="L428" s="7"/>
    </row>
    <row r="429" spans="1:12" s="9" customFormat="1" ht="18.75" x14ac:dyDescent="0.3">
      <c r="A429" s="19"/>
      <c r="B429" s="17"/>
      <c r="C429" s="17"/>
      <c r="D429" s="17">
        <f t="shared" si="14"/>
        <v>120.35000000000008</v>
      </c>
      <c r="E429" s="18"/>
      <c r="F429" s="7"/>
      <c r="G429" s="19"/>
      <c r="H429" s="125"/>
      <c r="I429" s="125"/>
      <c r="J429" s="125">
        <f t="shared" si="15"/>
        <v>-1589</v>
      </c>
      <c r="K429" s="20"/>
      <c r="L429" s="7"/>
    </row>
    <row r="430" spans="1:12" s="9" customFormat="1" ht="18.75" x14ac:dyDescent="0.3">
      <c r="A430" s="19"/>
      <c r="B430" s="17"/>
      <c r="C430" s="17"/>
      <c r="D430" s="17">
        <f t="shared" si="14"/>
        <v>120.35000000000008</v>
      </c>
      <c r="E430" s="18"/>
      <c r="F430" s="7"/>
      <c r="G430" s="19"/>
      <c r="H430" s="125"/>
      <c r="I430" s="125"/>
      <c r="J430" s="125">
        <f t="shared" si="15"/>
        <v>-1589</v>
      </c>
      <c r="K430" s="20"/>
      <c r="L430" s="7"/>
    </row>
    <row r="431" spans="1:12" s="9" customFormat="1" ht="18.75" x14ac:dyDescent="0.3">
      <c r="A431" s="19"/>
      <c r="B431" s="17"/>
      <c r="C431" s="17"/>
      <c r="D431" s="17">
        <f t="shared" si="14"/>
        <v>120.35000000000008</v>
      </c>
      <c r="E431" s="18"/>
      <c r="F431" s="7"/>
      <c r="G431" s="19"/>
      <c r="H431" s="125"/>
      <c r="I431" s="125"/>
      <c r="J431" s="125">
        <f t="shared" si="15"/>
        <v>-1589</v>
      </c>
      <c r="K431" s="20"/>
      <c r="L431" s="7"/>
    </row>
    <row r="432" spans="1:12" s="9" customFormat="1" ht="18.75" x14ac:dyDescent="0.3">
      <c r="A432" s="19"/>
      <c r="B432" s="17"/>
      <c r="C432" s="17"/>
      <c r="D432" s="17">
        <f t="shared" si="14"/>
        <v>120.35000000000008</v>
      </c>
      <c r="E432" s="18"/>
      <c r="F432" s="7"/>
      <c r="G432" s="19"/>
      <c r="H432" s="125"/>
      <c r="I432" s="125"/>
      <c r="J432" s="125">
        <f t="shared" si="15"/>
        <v>-1589</v>
      </c>
      <c r="K432" s="20"/>
      <c r="L432" s="7"/>
    </row>
    <row r="433" spans="1:12" s="9" customFormat="1" ht="18.75" x14ac:dyDescent="0.3">
      <c r="A433" s="19"/>
      <c r="B433" s="17"/>
      <c r="C433" s="17"/>
      <c r="D433" s="17">
        <f t="shared" si="14"/>
        <v>120.35000000000008</v>
      </c>
      <c r="E433" s="18"/>
      <c r="F433" s="7"/>
      <c r="G433" s="19"/>
      <c r="H433" s="125"/>
      <c r="I433" s="125"/>
      <c r="J433" s="125">
        <f t="shared" si="15"/>
        <v>-1589</v>
      </c>
      <c r="K433" s="20"/>
      <c r="L433" s="7"/>
    </row>
    <row r="434" spans="1:12" s="9" customFormat="1" ht="18.75" x14ac:dyDescent="0.3">
      <c r="A434" s="19"/>
      <c r="B434" s="17"/>
      <c r="C434" s="17"/>
      <c r="D434" s="17">
        <f t="shared" si="14"/>
        <v>120.35000000000008</v>
      </c>
      <c r="E434" s="18"/>
      <c r="F434" s="7"/>
      <c r="G434" s="19"/>
      <c r="H434" s="125"/>
      <c r="I434" s="125"/>
      <c r="J434" s="125">
        <f t="shared" si="15"/>
        <v>-1589</v>
      </c>
      <c r="K434" s="20"/>
      <c r="L434" s="7"/>
    </row>
    <row r="435" spans="1:12" s="9" customFormat="1" ht="18.75" x14ac:dyDescent="0.3">
      <c r="A435" s="19"/>
      <c r="B435" s="17"/>
      <c r="C435" s="17"/>
      <c r="D435" s="17">
        <f t="shared" si="14"/>
        <v>120.35000000000008</v>
      </c>
      <c r="E435" s="18"/>
      <c r="F435" s="7"/>
      <c r="G435" s="19"/>
      <c r="H435" s="125"/>
      <c r="I435" s="125"/>
      <c r="J435" s="125">
        <f t="shared" si="15"/>
        <v>-1589</v>
      </c>
      <c r="K435" s="20"/>
      <c r="L435" s="7"/>
    </row>
    <row r="436" spans="1:12" s="9" customFormat="1" ht="18.75" x14ac:dyDescent="0.3">
      <c r="A436" s="19"/>
      <c r="B436" s="17"/>
      <c r="C436" s="17"/>
      <c r="D436" s="17">
        <f t="shared" si="14"/>
        <v>120.35000000000008</v>
      </c>
      <c r="E436" s="18"/>
      <c r="F436" s="7"/>
      <c r="G436" s="19"/>
      <c r="H436" s="125"/>
      <c r="I436" s="125"/>
      <c r="J436" s="125">
        <f t="shared" si="15"/>
        <v>-1589</v>
      </c>
      <c r="K436" s="20"/>
      <c r="L436" s="7"/>
    </row>
    <row r="437" spans="1:12" s="9" customFormat="1" ht="18.75" x14ac:dyDescent="0.3">
      <c r="A437" s="19"/>
      <c r="B437" s="17"/>
      <c r="C437" s="17"/>
      <c r="D437" s="17">
        <f t="shared" si="14"/>
        <v>120.35000000000008</v>
      </c>
      <c r="E437" s="18"/>
      <c r="F437" s="7"/>
      <c r="G437" s="19"/>
      <c r="H437" s="125"/>
      <c r="I437" s="125"/>
      <c r="J437" s="125">
        <f t="shared" si="15"/>
        <v>-1589</v>
      </c>
      <c r="K437" s="20"/>
      <c r="L437" s="7"/>
    </row>
    <row r="438" spans="1:12" s="9" customFormat="1" ht="18.75" x14ac:dyDescent="0.3">
      <c r="A438" s="19"/>
      <c r="B438" s="17"/>
      <c r="C438" s="17"/>
      <c r="D438" s="17">
        <f t="shared" si="14"/>
        <v>120.35000000000008</v>
      </c>
      <c r="E438" s="18"/>
      <c r="F438" s="7"/>
      <c r="G438" s="19"/>
      <c r="H438" s="125"/>
      <c r="I438" s="125"/>
      <c r="J438" s="125">
        <f t="shared" si="15"/>
        <v>-1589</v>
      </c>
      <c r="K438" s="20"/>
      <c r="L438" s="7"/>
    </row>
    <row r="439" spans="1:12" s="9" customFormat="1" ht="18.75" x14ac:dyDescent="0.3">
      <c r="A439" s="19"/>
      <c r="B439" s="17"/>
      <c r="C439" s="17"/>
      <c r="D439" s="17">
        <f t="shared" si="14"/>
        <v>120.35000000000008</v>
      </c>
      <c r="E439" s="18"/>
      <c r="F439" s="7"/>
      <c r="G439" s="19"/>
      <c r="H439" s="125"/>
      <c r="I439" s="125"/>
      <c r="J439" s="125">
        <f t="shared" si="15"/>
        <v>-1589</v>
      </c>
      <c r="K439" s="20"/>
      <c r="L439" s="7"/>
    </row>
    <row r="440" spans="1:12" s="9" customFormat="1" ht="18.75" x14ac:dyDescent="0.3">
      <c r="A440" s="19"/>
      <c r="B440" s="17"/>
      <c r="C440" s="17"/>
      <c r="D440" s="17">
        <f t="shared" si="14"/>
        <v>120.35000000000008</v>
      </c>
      <c r="E440" s="18"/>
      <c r="F440" s="7"/>
      <c r="G440" s="19"/>
      <c r="H440" s="125"/>
      <c r="I440" s="125"/>
      <c r="J440" s="125">
        <f t="shared" si="15"/>
        <v>-1589</v>
      </c>
      <c r="K440" s="20"/>
      <c r="L440" s="7"/>
    </row>
    <row r="441" spans="1:12" s="9" customFormat="1" ht="18.75" x14ac:dyDescent="0.3">
      <c r="A441" s="19"/>
      <c r="B441" s="17"/>
      <c r="C441" s="17"/>
      <c r="D441" s="17">
        <f t="shared" si="14"/>
        <v>120.35000000000008</v>
      </c>
      <c r="E441" s="18"/>
      <c r="F441" s="7"/>
      <c r="G441" s="19"/>
      <c r="H441" s="125"/>
      <c r="I441" s="125"/>
      <c r="J441" s="125">
        <f t="shared" si="15"/>
        <v>-1589</v>
      </c>
      <c r="K441" s="20"/>
      <c r="L441" s="7"/>
    </row>
    <row r="442" spans="1:12" s="9" customFormat="1" ht="18.75" x14ac:dyDescent="0.3">
      <c r="A442" s="19"/>
      <c r="B442" s="17"/>
      <c r="C442" s="17"/>
      <c r="D442" s="17">
        <f t="shared" si="14"/>
        <v>120.35000000000008</v>
      </c>
      <c r="E442" s="18"/>
      <c r="F442" s="7"/>
      <c r="G442" s="19"/>
      <c r="H442" s="125"/>
      <c r="I442" s="125"/>
      <c r="J442" s="125">
        <f t="shared" si="15"/>
        <v>-1589</v>
      </c>
      <c r="K442" s="20"/>
      <c r="L442" s="7"/>
    </row>
    <row r="443" spans="1:12" s="9" customFormat="1" ht="18.75" x14ac:dyDescent="0.3">
      <c r="A443" s="19"/>
      <c r="B443" s="17"/>
      <c r="C443" s="17"/>
      <c r="D443" s="17">
        <f t="shared" si="14"/>
        <v>120.35000000000008</v>
      </c>
      <c r="E443" s="18"/>
      <c r="F443" s="7"/>
      <c r="G443" s="19"/>
      <c r="H443" s="125"/>
      <c r="I443" s="125"/>
      <c r="J443" s="125">
        <f t="shared" si="15"/>
        <v>-1589</v>
      </c>
      <c r="K443" s="20"/>
      <c r="L443" s="7"/>
    </row>
    <row r="444" spans="1:12" s="9" customFormat="1" ht="18.75" x14ac:dyDescent="0.3">
      <c r="A444" s="19"/>
      <c r="B444" s="17"/>
      <c r="C444" s="17"/>
      <c r="D444" s="17">
        <f t="shared" si="14"/>
        <v>120.35000000000008</v>
      </c>
      <c r="E444" s="18"/>
      <c r="F444" s="7"/>
      <c r="G444" s="19"/>
      <c r="H444" s="125"/>
      <c r="I444" s="125"/>
      <c r="J444" s="125">
        <f t="shared" si="15"/>
        <v>-1589</v>
      </c>
      <c r="K444" s="20"/>
      <c r="L444" s="7"/>
    </row>
    <row r="445" spans="1:12" s="9" customFormat="1" ht="18.75" x14ac:dyDescent="0.3">
      <c r="A445" s="19"/>
      <c r="B445" s="17"/>
      <c r="C445" s="17"/>
      <c r="D445" s="17">
        <f t="shared" si="14"/>
        <v>120.35000000000008</v>
      </c>
      <c r="E445" s="18"/>
      <c r="F445" s="7"/>
      <c r="G445" s="19"/>
      <c r="H445" s="125"/>
      <c r="I445" s="125"/>
      <c r="J445" s="125">
        <f t="shared" si="15"/>
        <v>-1589</v>
      </c>
      <c r="K445" s="20"/>
      <c r="L445" s="7"/>
    </row>
    <row r="446" spans="1:12" s="9" customFormat="1" ht="18.75" x14ac:dyDescent="0.3">
      <c r="A446" s="19"/>
      <c r="B446" s="17"/>
      <c r="C446" s="17"/>
      <c r="D446" s="17">
        <f t="shared" si="14"/>
        <v>120.35000000000008</v>
      </c>
      <c r="E446" s="18"/>
      <c r="F446" s="7"/>
      <c r="G446" s="19"/>
      <c r="H446" s="125"/>
      <c r="I446" s="125"/>
      <c r="J446" s="125">
        <f t="shared" si="15"/>
        <v>-1589</v>
      </c>
      <c r="K446" s="20"/>
      <c r="L446" s="7"/>
    </row>
    <row r="447" spans="1:12" s="9" customFormat="1" ht="18.75" x14ac:dyDescent="0.3">
      <c r="A447" s="19"/>
      <c r="B447" s="17"/>
      <c r="C447" s="17"/>
      <c r="D447" s="17">
        <f t="shared" si="14"/>
        <v>120.35000000000008</v>
      </c>
      <c r="E447" s="18"/>
      <c r="F447" s="7"/>
      <c r="G447" s="19"/>
      <c r="H447" s="125"/>
      <c r="I447" s="125"/>
      <c r="J447" s="125">
        <f t="shared" si="15"/>
        <v>-1589</v>
      </c>
      <c r="K447" s="20"/>
      <c r="L447" s="7"/>
    </row>
    <row r="448" spans="1:12" s="9" customFormat="1" ht="18.75" x14ac:dyDescent="0.3">
      <c r="A448" s="19"/>
      <c r="B448" s="17"/>
      <c r="C448" s="17"/>
      <c r="D448" s="17">
        <f t="shared" si="14"/>
        <v>120.35000000000008</v>
      </c>
      <c r="E448" s="18"/>
      <c r="F448" s="7"/>
      <c r="G448" s="19"/>
      <c r="H448" s="125"/>
      <c r="I448" s="125"/>
      <c r="J448" s="125">
        <f t="shared" si="15"/>
        <v>-1589</v>
      </c>
      <c r="K448" s="20"/>
      <c r="L448" s="7"/>
    </row>
    <row r="449" spans="1:12" s="9" customFormat="1" ht="18.75" x14ac:dyDescent="0.3">
      <c r="A449" s="19"/>
      <c r="B449" s="17"/>
      <c r="C449" s="17"/>
      <c r="D449" s="17">
        <f t="shared" si="14"/>
        <v>120.35000000000008</v>
      </c>
      <c r="E449" s="18"/>
      <c r="F449" s="7"/>
      <c r="G449" s="19"/>
      <c r="H449" s="125"/>
      <c r="I449" s="125"/>
      <c r="J449" s="125">
        <f t="shared" si="15"/>
        <v>-1589</v>
      </c>
      <c r="K449" s="20"/>
      <c r="L449" s="7"/>
    </row>
    <row r="450" spans="1:12" s="9" customFormat="1" ht="18.75" x14ac:dyDescent="0.3">
      <c r="A450" s="19"/>
      <c r="B450" s="17"/>
      <c r="C450" s="17"/>
      <c r="D450" s="17">
        <f t="shared" si="14"/>
        <v>120.35000000000008</v>
      </c>
      <c r="E450" s="18"/>
      <c r="F450" s="7"/>
      <c r="G450" s="19"/>
      <c r="H450" s="125"/>
      <c r="I450" s="125"/>
      <c r="J450" s="125">
        <f t="shared" si="15"/>
        <v>-1589</v>
      </c>
      <c r="K450" s="20"/>
      <c r="L450" s="7"/>
    </row>
    <row r="451" spans="1:12" s="9" customFormat="1" ht="18.75" x14ac:dyDescent="0.3">
      <c r="A451" s="19"/>
      <c r="B451" s="17"/>
      <c r="C451" s="17"/>
      <c r="D451" s="17">
        <f t="shared" si="14"/>
        <v>120.35000000000008</v>
      </c>
      <c r="E451" s="18"/>
      <c r="F451" s="7"/>
      <c r="G451" s="19"/>
      <c r="H451" s="125"/>
      <c r="I451" s="125"/>
      <c r="J451" s="125">
        <f t="shared" si="15"/>
        <v>-1589</v>
      </c>
      <c r="K451" s="20"/>
      <c r="L451" s="7"/>
    </row>
    <row r="452" spans="1:12" s="9" customFormat="1" ht="18.75" x14ac:dyDescent="0.3">
      <c r="A452" s="19"/>
      <c r="B452" s="17"/>
      <c r="C452" s="17"/>
      <c r="D452" s="17">
        <f t="shared" si="14"/>
        <v>120.35000000000008</v>
      </c>
      <c r="E452" s="18"/>
      <c r="F452" s="7"/>
      <c r="G452" s="19"/>
      <c r="H452" s="125"/>
      <c r="I452" s="125"/>
      <c r="J452" s="125">
        <f t="shared" si="15"/>
        <v>-1589</v>
      </c>
      <c r="K452" s="20"/>
      <c r="L452" s="7"/>
    </row>
    <row r="453" spans="1:12" s="9" customFormat="1" ht="18.75" x14ac:dyDescent="0.3">
      <c r="A453" s="19"/>
      <c r="B453" s="17"/>
      <c r="C453" s="17"/>
      <c r="D453" s="17">
        <f t="shared" si="14"/>
        <v>120.35000000000008</v>
      </c>
      <c r="E453" s="18"/>
      <c r="F453" s="7"/>
      <c r="G453" s="19"/>
      <c r="H453" s="125"/>
      <c r="I453" s="125"/>
      <c r="J453" s="125">
        <f t="shared" si="15"/>
        <v>-1589</v>
      </c>
      <c r="K453" s="20"/>
      <c r="L453" s="7"/>
    </row>
    <row r="454" spans="1:12" s="9" customFormat="1" ht="18.75" x14ac:dyDescent="0.3">
      <c r="A454" s="19"/>
      <c r="B454" s="17"/>
      <c r="C454" s="17"/>
      <c r="D454" s="17">
        <f t="shared" si="14"/>
        <v>120.35000000000008</v>
      </c>
      <c r="E454" s="18"/>
      <c r="F454" s="7"/>
      <c r="G454" s="19"/>
      <c r="H454" s="125"/>
      <c r="I454" s="125"/>
      <c r="J454" s="125">
        <f t="shared" si="15"/>
        <v>-1589</v>
      </c>
      <c r="K454" s="20"/>
      <c r="L454" s="7"/>
    </row>
    <row r="455" spans="1:12" s="9" customFormat="1" ht="18.75" x14ac:dyDescent="0.3">
      <c r="A455" s="19"/>
      <c r="B455" s="17"/>
      <c r="C455" s="17"/>
      <c r="D455" s="17">
        <f t="shared" ref="D455:D518" si="16">D454+B455-C455</f>
        <v>120.35000000000008</v>
      </c>
      <c r="E455" s="18"/>
      <c r="F455" s="7"/>
      <c r="G455" s="19"/>
      <c r="H455" s="125"/>
      <c r="I455" s="125"/>
      <c r="J455" s="125">
        <f t="shared" si="15"/>
        <v>-1589</v>
      </c>
      <c r="K455" s="20"/>
      <c r="L455" s="7"/>
    </row>
    <row r="456" spans="1:12" s="9" customFormat="1" ht="18.75" x14ac:dyDescent="0.3">
      <c r="A456" s="19"/>
      <c r="B456" s="17"/>
      <c r="C456" s="17"/>
      <c r="D456" s="17">
        <f t="shared" si="16"/>
        <v>120.35000000000008</v>
      </c>
      <c r="E456" s="18"/>
      <c r="F456" s="7"/>
      <c r="G456" s="19"/>
      <c r="H456" s="125"/>
      <c r="I456" s="125"/>
      <c r="J456" s="125">
        <f t="shared" ref="J456:J519" si="17">J455+H456-I456</f>
        <v>-1589</v>
      </c>
      <c r="K456" s="20"/>
      <c r="L456" s="7"/>
    </row>
    <row r="457" spans="1:12" s="9" customFormat="1" ht="18.75" x14ac:dyDescent="0.3">
      <c r="A457" s="19"/>
      <c r="B457" s="17"/>
      <c r="C457" s="17"/>
      <c r="D457" s="17">
        <f t="shared" si="16"/>
        <v>120.35000000000008</v>
      </c>
      <c r="E457" s="18"/>
      <c r="F457" s="7"/>
      <c r="G457" s="19"/>
      <c r="H457" s="125"/>
      <c r="I457" s="125"/>
      <c r="J457" s="125">
        <f t="shared" si="17"/>
        <v>-1589</v>
      </c>
      <c r="K457" s="20"/>
      <c r="L457" s="7"/>
    </row>
    <row r="458" spans="1:12" s="9" customFormat="1" ht="18.75" x14ac:dyDescent="0.3">
      <c r="A458" s="19"/>
      <c r="B458" s="17"/>
      <c r="C458" s="17"/>
      <c r="D458" s="17">
        <f t="shared" si="16"/>
        <v>120.35000000000008</v>
      </c>
      <c r="E458" s="18"/>
      <c r="F458" s="7"/>
      <c r="G458" s="19"/>
      <c r="H458" s="125"/>
      <c r="I458" s="125"/>
      <c r="J458" s="125">
        <f t="shared" si="17"/>
        <v>-1589</v>
      </c>
      <c r="K458" s="20"/>
      <c r="L458" s="7"/>
    </row>
    <row r="459" spans="1:12" s="9" customFormat="1" ht="18.75" x14ac:dyDescent="0.3">
      <c r="A459" s="19"/>
      <c r="B459" s="17"/>
      <c r="C459" s="17"/>
      <c r="D459" s="17">
        <f t="shared" si="16"/>
        <v>120.35000000000008</v>
      </c>
      <c r="E459" s="18"/>
      <c r="F459" s="7"/>
      <c r="G459" s="19"/>
      <c r="H459" s="125"/>
      <c r="I459" s="125"/>
      <c r="J459" s="125">
        <f t="shared" si="17"/>
        <v>-1589</v>
      </c>
      <c r="K459" s="20"/>
      <c r="L459" s="7"/>
    </row>
    <row r="460" spans="1:12" s="9" customFormat="1" ht="18.75" x14ac:dyDescent="0.3">
      <c r="A460" s="19"/>
      <c r="B460" s="17"/>
      <c r="C460" s="17"/>
      <c r="D460" s="17">
        <f t="shared" si="16"/>
        <v>120.35000000000008</v>
      </c>
      <c r="E460" s="18"/>
      <c r="F460" s="7"/>
      <c r="G460" s="19"/>
      <c r="H460" s="125"/>
      <c r="I460" s="125"/>
      <c r="J460" s="125">
        <f t="shared" si="17"/>
        <v>-1589</v>
      </c>
      <c r="K460" s="20"/>
      <c r="L460" s="7"/>
    </row>
    <row r="461" spans="1:12" s="9" customFormat="1" ht="18.75" x14ac:dyDescent="0.3">
      <c r="A461" s="19"/>
      <c r="B461" s="17"/>
      <c r="C461" s="17"/>
      <c r="D461" s="17">
        <f t="shared" si="16"/>
        <v>120.35000000000008</v>
      </c>
      <c r="E461" s="18"/>
      <c r="F461" s="7"/>
      <c r="G461" s="19"/>
      <c r="H461" s="125"/>
      <c r="I461" s="125"/>
      <c r="J461" s="125">
        <f t="shared" si="17"/>
        <v>-1589</v>
      </c>
      <c r="K461" s="20"/>
      <c r="L461" s="7"/>
    </row>
    <row r="462" spans="1:12" s="9" customFormat="1" ht="18.75" x14ac:dyDescent="0.3">
      <c r="A462" s="19"/>
      <c r="B462" s="17"/>
      <c r="C462" s="17"/>
      <c r="D462" s="17">
        <f t="shared" si="16"/>
        <v>120.35000000000008</v>
      </c>
      <c r="E462" s="18"/>
      <c r="F462" s="7"/>
      <c r="G462" s="19"/>
      <c r="H462" s="125"/>
      <c r="I462" s="125"/>
      <c r="J462" s="125">
        <f t="shared" si="17"/>
        <v>-1589</v>
      </c>
      <c r="K462" s="20"/>
      <c r="L462" s="7"/>
    </row>
    <row r="463" spans="1:12" s="9" customFormat="1" ht="18.75" x14ac:dyDescent="0.3">
      <c r="A463" s="19"/>
      <c r="B463" s="17"/>
      <c r="C463" s="17"/>
      <c r="D463" s="17">
        <f t="shared" si="16"/>
        <v>120.35000000000008</v>
      </c>
      <c r="E463" s="18"/>
      <c r="F463" s="7"/>
      <c r="G463" s="19"/>
      <c r="H463" s="125"/>
      <c r="I463" s="125"/>
      <c r="J463" s="125">
        <f t="shared" si="17"/>
        <v>-1589</v>
      </c>
      <c r="K463" s="20"/>
      <c r="L463" s="7"/>
    </row>
    <row r="464" spans="1:12" s="9" customFormat="1" ht="18.75" x14ac:dyDescent="0.3">
      <c r="A464" s="19"/>
      <c r="B464" s="17"/>
      <c r="C464" s="17"/>
      <c r="D464" s="17">
        <f t="shared" si="16"/>
        <v>120.35000000000008</v>
      </c>
      <c r="E464" s="18"/>
      <c r="F464" s="7"/>
      <c r="G464" s="19"/>
      <c r="H464" s="125"/>
      <c r="I464" s="125"/>
      <c r="J464" s="125">
        <f t="shared" si="17"/>
        <v>-1589</v>
      </c>
      <c r="K464" s="20"/>
      <c r="L464" s="7"/>
    </row>
    <row r="465" spans="1:12" s="9" customFormat="1" ht="18.75" x14ac:dyDescent="0.3">
      <c r="A465" s="19"/>
      <c r="B465" s="17"/>
      <c r="C465" s="17"/>
      <c r="D465" s="17">
        <f t="shared" si="16"/>
        <v>120.35000000000008</v>
      </c>
      <c r="E465" s="18"/>
      <c r="F465" s="7"/>
      <c r="G465" s="19"/>
      <c r="H465" s="125"/>
      <c r="I465" s="125"/>
      <c r="J465" s="125">
        <f t="shared" si="17"/>
        <v>-1589</v>
      </c>
      <c r="K465" s="20"/>
      <c r="L465" s="7"/>
    </row>
    <row r="466" spans="1:12" s="9" customFormat="1" ht="18.75" x14ac:dyDescent="0.3">
      <c r="A466" s="19"/>
      <c r="B466" s="17"/>
      <c r="C466" s="17"/>
      <c r="D466" s="17">
        <f t="shared" si="16"/>
        <v>120.35000000000008</v>
      </c>
      <c r="E466" s="18"/>
      <c r="F466" s="7"/>
      <c r="G466" s="19"/>
      <c r="H466" s="125"/>
      <c r="I466" s="125"/>
      <c r="J466" s="125">
        <f t="shared" si="17"/>
        <v>-1589</v>
      </c>
      <c r="K466" s="20"/>
      <c r="L466" s="7"/>
    </row>
    <row r="467" spans="1:12" s="9" customFormat="1" ht="18.75" x14ac:dyDescent="0.3">
      <c r="A467" s="19"/>
      <c r="B467" s="17"/>
      <c r="C467" s="17"/>
      <c r="D467" s="17">
        <f t="shared" si="16"/>
        <v>120.35000000000008</v>
      </c>
      <c r="E467" s="18"/>
      <c r="F467" s="7"/>
      <c r="G467" s="19"/>
      <c r="H467" s="125"/>
      <c r="I467" s="125"/>
      <c r="J467" s="125">
        <f t="shared" si="17"/>
        <v>-1589</v>
      </c>
      <c r="K467" s="20"/>
      <c r="L467" s="7"/>
    </row>
    <row r="468" spans="1:12" s="9" customFormat="1" ht="18.75" x14ac:dyDescent="0.3">
      <c r="A468" s="19"/>
      <c r="B468" s="17"/>
      <c r="C468" s="17"/>
      <c r="D468" s="17">
        <f t="shared" si="16"/>
        <v>120.35000000000008</v>
      </c>
      <c r="E468" s="18"/>
      <c r="F468" s="7"/>
      <c r="G468" s="19"/>
      <c r="H468" s="125"/>
      <c r="I468" s="125"/>
      <c r="J468" s="125">
        <f t="shared" si="17"/>
        <v>-1589</v>
      </c>
      <c r="K468" s="20"/>
      <c r="L468" s="7"/>
    </row>
    <row r="469" spans="1:12" s="9" customFormat="1" ht="18.75" x14ac:dyDescent="0.3">
      <c r="A469" s="19"/>
      <c r="B469" s="17"/>
      <c r="C469" s="17"/>
      <c r="D469" s="17">
        <f t="shared" si="16"/>
        <v>120.35000000000008</v>
      </c>
      <c r="E469" s="18"/>
      <c r="F469" s="7"/>
      <c r="G469" s="19"/>
      <c r="H469" s="125"/>
      <c r="I469" s="125"/>
      <c r="J469" s="125">
        <f t="shared" si="17"/>
        <v>-1589</v>
      </c>
      <c r="K469" s="20"/>
      <c r="L469" s="7"/>
    </row>
    <row r="470" spans="1:12" s="9" customFormat="1" ht="18.75" x14ac:dyDescent="0.3">
      <c r="A470" s="19"/>
      <c r="B470" s="17"/>
      <c r="C470" s="17"/>
      <c r="D470" s="17">
        <f t="shared" si="16"/>
        <v>120.35000000000008</v>
      </c>
      <c r="E470" s="18"/>
      <c r="F470" s="7"/>
      <c r="G470" s="19"/>
      <c r="H470" s="125"/>
      <c r="I470" s="125"/>
      <c r="J470" s="125">
        <f t="shared" si="17"/>
        <v>-1589</v>
      </c>
      <c r="K470" s="20"/>
      <c r="L470" s="7"/>
    </row>
    <row r="471" spans="1:12" s="9" customFormat="1" ht="18.75" x14ac:dyDescent="0.3">
      <c r="A471" s="19"/>
      <c r="B471" s="17"/>
      <c r="C471" s="17"/>
      <c r="D471" s="17">
        <f t="shared" si="16"/>
        <v>120.35000000000008</v>
      </c>
      <c r="E471" s="18"/>
      <c r="F471" s="7"/>
      <c r="G471" s="19"/>
      <c r="H471" s="125"/>
      <c r="I471" s="125"/>
      <c r="J471" s="125">
        <f t="shared" si="17"/>
        <v>-1589</v>
      </c>
      <c r="K471" s="20"/>
      <c r="L471" s="7"/>
    </row>
    <row r="472" spans="1:12" s="9" customFormat="1" ht="18.75" x14ac:dyDescent="0.3">
      <c r="A472" s="19"/>
      <c r="B472" s="17"/>
      <c r="C472" s="17"/>
      <c r="D472" s="17">
        <f t="shared" si="16"/>
        <v>120.35000000000008</v>
      </c>
      <c r="E472" s="18"/>
      <c r="F472" s="7"/>
      <c r="G472" s="19"/>
      <c r="H472" s="125"/>
      <c r="I472" s="125"/>
      <c r="J472" s="125">
        <f t="shared" si="17"/>
        <v>-1589</v>
      </c>
      <c r="K472" s="20"/>
      <c r="L472" s="7"/>
    </row>
    <row r="473" spans="1:12" s="9" customFormat="1" ht="18.75" x14ac:dyDescent="0.3">
      <c r="A473" s="19"/>
      <c r="B473" s="17"/>
      <c r="C473" s="17"/>
      <c r="D473" s="17">
        <f t="shared" si="16"/>
        <v>120.35000000000008</v>
      </c>
      <c r="E473" s="18"/>
      <c r="F473" s="7"/>
      <c r="G473" s="19"/>
      <c r="H473" s="125"/>
      <c r="I473" s="125"/>
      <c r="J473" s="125">
        <f t="shared" si="17"/>
        <v>-1589</v>
      </c>
      <c r="K473" s="20"/>
      <c r="L473" s="7"/>
    </row>
    <row r="474" spans="1:12" s="9" customFormat="1" ht="18.75" x14ac:dyDescent="0.3">
      <c r="A474" s="19"/>
      <c r="B474" s="17"/>
      <c r="C474" s="17"/>
      <c r="D474" s="17">
        <f t="shared" si="16"/>
        <v>120.35000000000008</v>
      </c>
      <c r="E474" s="18"/>
      <c r="F474" s="7"/>
      <c r="G474" s="19"/>
      <c r="H474" s="125"/>
      <c r="I474" s="125"/>
      <c r="J474" s="125">
        <f t="shared" si="17"/>
        <v>-1589</v>
      </c>
      <c r="K474" s="20"/>
      <c r="L474" s="7"/>
    </row>
    <row r="475" spans="1:12" s="9" customFormat="1" ht="18.75" x14ac:dyDescent="0.3">
      <c r="A475" s="19"/>
      <c r="B475" s="17"/>
      <c r="C475" s="17"/>
      <c r="D475" s="17">
        <f t="shared" si="16"/>
        <v>120.35000000000008</v>
      </c>
      <c r="E475" s="18"/>
      <c r="F475" s="7"/>
      <c r="G475" s="19"/>
      <c r="H475" s="125"/>
      <c r="I475" s="125"/>
      <c r="J475" s="125">
        <f t="shared" si="17"/>
        <v>-1589</v>
      </c>
      <c r="K475" s="20"/>
      <c r="L475" s="7"/>
    </row>
    <row r="476" spans="1:12" s="9" customFormat="1" ht="18.75" x14ac:dyDescent="0.3">
      <c r="A476" s="19"/>
      <c r="B476" s="17"/>
      <c r="C476" s="17"/>
      <c r="D476" s="17">
        <f t="shared" si="16"/>
        <v>120.35000000000008</v>
      </c>
      <c r="E476" s="18"/>
      <c r="F476" s="7"/>
      <c r="G476" s="19"/>
      <c r="H476" s="125"/>
      <c r="I476" s="125"/>
      <c r="J476" s="125">
        <f t="shared" si="17"/>
        <v>-1589</v>
      </c>
      <c r="K476" s="20"/>
      <c r="L476" s="7"/>
    </row>
    <row r="477" spans="1:12" s="9" customFormat="1" ht="18.75" x14ac:dyDescent="0.3">
      <c r="A477" s="19"/>
      <c r="B477" s="17"/>
      <c r="C477" s="17"/>
      <c r="D477" s="17">
        <f t="shared" si="16"/>
        <v>120.35000000000008</v>
      </c>
      <c r="E477" s="18"/>
      <c r="F477" s="7"/>
      <c r="G477" s="19"/>
      <c r="H477" s="125"/>
      <c r="I477" s="125"/>
      <c r="J477" s="125">
        <f t="shared" si="17"/>
        <v>-1589</v>
      </c>
      <c r="K477" s="20"/>
      <c r="L477" s="7"/>
    </row>
    <row r="478" spans="1:12" s="9" customFormat="1" ht="18.75" x14ac:dyDescent="0.3">
      <c r="A478" s="19"/>
      <c r="B478" s="17"/>
      <c r="C478" s="17"/>
      <c r="D478" s="17">
        <f t="shared" si="16"/>
        <v>120.35000000000008</v>
      </c>
      <c r="E478" s="18"/>
      <c r="F478" s="7"/>
      <c r="G478" s="19"/>
      <c r="H478" s="125"/>
      <c r="I478" s="125"/>
      <c r="J478" s="125">
        <f t="shared" si="17"/>
        <v>-1589</v>
      </c>
      <c r="K478" s="20"/>
      <c r="L478" s="7"/>
    </row>
    <row r="479" spans="1:12" s="9" customFormat="1" ht="18.75" x14ac:dyDescent="0.3">
      <c r="A479" s="19"/>
      <c r="B479" s="17"/>
      <c r="C479" s="17"/>
      <c r="D479" s="17">
        <f t="shared" si="16"/>
        <v>120.35000000000008</v>
      </c>
      <c r="E479" s="18"/>
      <c r="F479" s="7"/>
      <c r="G479" s="19"/>
      <c r="H479" s="125"/>
      <c r="I479" s="125"/>
      <c r="J479" s="125">
        <f t="shared" si="17"/>
        <v>-1589</v>
      </c>
      <c r="K479" s="20"/>
      <c r="L479" s="7"/>
    </row>
    <row r="480" spans="1:12" s="9" customFormat="1" ht="18.75" x14ac:dyDescent="0.3">
      <c r="A480" s="19"/>
      <c r="B480" s="17"/>
      <c r="C480" s="17"/>
      <c r="D480" s="17">
        <f t="shared" si="16"/>
        <v>120.35000000000008</v>
      </c>
      <c r="E480" s="18"/>
      <c r="F480" s="7"/>
      <c r="G480" s="19"/>
      <c r="H480" s="125"/>
      <c r="I480" s="125"/>
      <c r="J480" s="125">
        <f t="shared" si="17"/>
        <v>-1589</v>
      </c>
      <c r="K480" s="20"/>
      <c r="L480" s="7"/>
    </row>
    <row r="481" spans="1:12" s="9" customFormat="1" ht="18.75" x14ac:dyDescent="0.3">
      <c r="A481" s="19"/>
      <c r="B481" s="17"/>
      <c r="C481" s="17"/>
      <c r="D481" s="17">
        <f t="shared" si="16"/>
        <v>120.35000000000008</v>
      </c>
      <c r="E481" s="18"/>
      <c r="F481" s="7"/>
      <c r="G481" s="19"/>
      <c r="H481" s="125"/>
      <c r="I481" s="125"/>
      <c r="J481" s="125">
        <f t="shared" si="17"/>
        <v>-1589</v>
      </c>
      <c r="K481" s="20"/>
      <c r="L481" s="7"/>
    </row>
    <row r="482" spans="1:12" s="9" customFormat="1" ht="18.75" x14ac:dyDescent="0.3">
      <c r="A482" s="19"/>
      <c r="B482" s="17"/>
      <c r="C482" s="17"/>
      <c r="D482" s="17">
        <f t="shared" si="16"/>
        <v>120.35000000000008</v>
      </c>
      <c r="E482" s="18"/>
      <c r="F482" s="7"/>
      <c r="G482" s="19"/>
      <c r="H482" s="125"/>
      <c r="I482" s="125"/>
      <c r="J482" s="125">
        <f t="shared" si="17"/>
        <v>-1589</v>
      </c>
      <c r="K482" s="20"/>
      <c r="L482" s="7"/>
    </row>
    <row r="483" spans="1:12" s="9" customFormat="1" ht="18.75" x14ac:dyDescent="0.3">
      <c r="A483" s="19"/>
      <c r="B483" s="17"/>
      <c r="C483" s="17"/>
      <c r="D483" s="17">
        <f t="shared" si="16"/>
        <v>120.35000000000008</v>
      </c>
      <c r="E483" s="18"/>
      <c r="F483" s="7"/>
      <c r="G483" s="19"/>
      <c r="H483" s="125"/>
      <c r="I483" s="125"/>
      <c r="J483" s="125">
        <f t="shared" si="17"/>
        <v>-1589</v>
      </c>
      <c r="K483" s="20"/>
      <c r="L483" s="7"/>
    </row>
    <row r="484" spans="1:12" s="9" customFormat="1" ht="18.75" x14ac:dyDescent="0.3">
      <c r="A484" s="19"/>
      <c r="B484" s="17"/>
      <c r="C484" s="17"/>
      <c r="D484" s="17">
        <f t="shared" si="16"/>
        <v>120.35000000000008</v>
      </c>
      <c r="E484" s="18"/>
      <c r="F484" s="7"/>
      <c r="G484" s="19"/>
      <c r="H484" s="125"/>
      <c r="I484" s="125"/>
      <c r="J484" s="125">
        <f t="shared" si="17"/>
        <v>-1589</v>
      </c>
      <c r="K484" s="20"/>
      <c r="L484" s="7"/>
    </row>
    <row r="485" spans="1:12" s="9" customFormat="1" ht="18.75" x14ac:dyDescent="0.3">
      <c r="A485" s="19"/>
      <c r="B485" s="17"/>
      <c r="C485" s="17"/>
      <c r="D485" s="17">
        <f t="shared" si="16"/>
        <v>120.35000000000008</v>
      </c>
      <c r="E485" s="18"/>
      <c r="F485" s="7"/>
      <c r="G485" s="19"/>
      <c r="H485" s="125"/>
      <c r="I485" s="125"/>
      <c r="J485" s="125">
        <f t="shared" si="17"/>
        <v>-1589</v>
      </c>
      <c r="K485" s="20"/>
      <c r="L485" s="7"/>
    </row>
    <row r="486" spans="1:12" s="9" customFormat="1" ht="18.75" x14ac:dyDescent="0.3">
      <c r="A486" s="19"/>
      <c r="B486" s="17"/>
      <c r="C486" s="17"/>
      <c r="D486" s="17">
        <f t="shared" si="16"/>
        <v>120.35000000000008</v>
      </c>
      <c r="E486" s="18"/>
      <c r="F486" s="7"/>
      <c r="G486" s="19"/>
      <c r="H486" s="125"/>
      <c r="I486" s="125"/>
      <c r="J486" s="125">
        <f t="shared" si="17"/>
        <v>-1589</v>
      </c>
      <c r="K486" s="20"/>
      <c r="L486" s="7"/>
    </row>
    <row r="487" spans="1:12" s="9" customFormat="1" ht="18.75" x14ac:dyDescent="0.3">
      <c r="A487" s="19"/>
      <c r="B487" s="17"/>
      <c r="C487" s="17"/>
      <c r="D487" s="17">
        <f t="shared" si="16"/>
        <v>120.35000000000008</v>
      </c>
      <c r="E487" s="18"/>
      <c r="F487" s="7"/>
      <c r="G487" s="19"/>
      <c r="H487" s="125"/>
      <c r="I487" s="125"/>
      <c r="J487" s="125">
        <f t="shared" si="17"/>
        <v>-1589</v>
      </c>
      <c r="K487" s="20"/>
      <c r="L487" s="7"/>
    </row>
    <row r="488" spans="1:12" s="9" customFormat="1" ht="18.75" x14ac:dyDescent="0.3">
      <c r="A488" s="19"/>
      <c r="B488" s="17"/>
      <c r="C488" s="17"/>
      <c r="D488" s="17">
        <f t="shared" si="16"/>
        <v>120.35000000000008</v>
      </c>
      <c r="E488" s="18"/>
      <c r="F488" s="7"/>
      <c r="G488" s="19"/>
      <c r="H488" s="125"/>
      <c r="I488" s="125"/>
      <c r="J488" s="125">
        <f t="shared" si="17"/>
        <v>-1589</v>
      </c>
      <c r="K488" s="20"/>
      <c r="L488" s="7"/>
    </row>
    <row r="489" spans="1:12" s="9" customFormat="1" ht="18.75" x14ac:dyDescent="0.3">
      <c r="A489" s="19"/>
      <c r="B489" s="17"/>
      <c r="C489" s="17"/>
      <c r="D489" s="17">
        <f t="shared" si="16"/>
        <v>120.35000000000008</v>
      </c>
      <c r="E489" s="18"/>
      <c r="F489" s="7"/>
      <c r="G489" s="19"/>
      <c r="H489" s="125"/>
      <c r="I489" s="125"/>
      <c r="J489" s="125">
        <f t="shared" si="17"/>
        <v>-1589</v>
      </c>
      <c r="K489" s="20"/>
      <c r="L489" s="7"/>
    </row>
    <row r="490" spans="1:12" s="9" customFormat="1" ht="18.75" x14ac:dyDescent="0.3">
      <c r="A490" s="19"/>
      <c r="B490" s="17"/>
      <c r="C490" s="17"/>
      <c r="D490" s="17">
        <f t="shared" si="16"/>
        <v>120.35000000000008</v>
      </c>
      <c r="E490" s="18"/>
      <c r="F490" s="7"/>
      <c r="G490" s="19"/>
      <c r="H490" s="125"/>
      <c r="I490" s="125"/>
      <c r="J490" s="125">
        <f t="shared" si="17"/>
        <v>-1589</v>
      </c>
      <c r="K490" s="20"/>
      <c r="L490" s="7"/>
    </row>
    <row r="491" spans="1:12" s="9" customFormat="1" ht="18.75" x14ac:dyDescent="0.3">
      <c r="A491" s="19"/>
      <c r="B491" s="17"/>
      <c r="C491" s="17"/>
      <c r="D491" s="17">
        <f t="shared" si="16"/>
        <v>120.35000000000008</v>
      </c>
      <c r="E491" s="18"/>
      <c r="F491" s="7"/>
      <c r="G491" s="19"/>
      <c r="H491" s="125"/>
      <c r="I491" s="125"/>
      <c r="J491" s="125">
        <f t="shared" si="17"/>
        <v>-1589</v>
      </c>
      <c r="K491" s="20"/>
      <c r="L491" s="7"/>
    </row>
    <row r="492" spans="1:12" s="9" customFormat="1" ht="18.75" x14ac:dyDescent="0.3">
      <c r="A492" s="19"/>
      <c r="B492" s="17"/>
      <c r="C492" s="17"/>
      <c r="D492" s="17">
        <f t="shared" si="16"/>
        <v>120.35000000000008</v>
      </c>
      <c r="E492" s="18"/>
      <c r="F492" s="7"/>
      <c r="G492" s="19"/>
      <c r="H492" s="125"/>
      <c r="I492" s="125"/>
      <c r="J492" s="125">
        <f t="shared" si="17"/>
        <v>-1589</v>
      </c>
      <c r="K492" s="20"/>
      <c r="L492" s="7"/>
    </row>
    <row r="493" spans="1:12" s="9" customFormat="1" ht="18.75" x14ac:dyDescent="0.3">
      <c r="A493" s="19"/>
      <c r="B493" s="17"/>
      <c r="C493" s="17"/>
      <c r="D493" s="17">
        <f t="shared" si="16"/>
        <v>120.35000000000008</v>
      </c>
      <c r="E493" s="18"/>
      <c r="F493" s="7"/>
      <c r="G493" s="19"/>
      <c r="H493" s="125"/>
      <c r="I493" s="125"/>
      <c r="J493" s="125">
        <f t="shared" si="17"/>
        <v>-1589</v>
      </c>
      <c r="K493" s="20"/>
      <c r="L493" s="7"/>
    </row>
    <row r="494" spans="1:12" s="9" customFormat="1" ht="18.75" x14ac:dyDescent="0.3">
      <c r="A494" s="19"/>
      <c r="B494" s="17"/>
      <c r="C494" s="17"/>
      <c r="D494" s="17">
        <f t="shared" si="16"/>
        <v>120.35000000000008</v>
      </c>
      <c r="E494" s="18"/>
      <c r="F494" s="7"/>
      <c r="G494" s="19"/>
      <c r="H494" s="125"/>
      <c r="I494" s="125"/>
      <c r="J494" s="125">
        <f t="shared" si="17"/>
        <v>-1589</v>
      </c>
      <c r="K494" s="20"/>
      <c r="L494" s="7"/>
    </row>
    <row r="495" spans="1:12" s="9" customFormat="1" ht="18.75" x14ac:dyDescent="0.3">
      <c r="A495" s="19"/>
      <c r="B495" s="17"/>
      <c r="C495" s="17"/>
      <c r="D495" s="17">
        <f t="shared" si="16"/>
        <v>120.35000000000008</v>
      </c>
      <c r="E495" s="18"/>
      <c r="F495" s="7"/>
      <c r="G495" s="19"/>
      <c r="H495" s="125"/>
      <c r="I495" s="125"/>
      <c r="J495" s="125">
        <f t="shared" si="17"/>
        <v>-1589</v>
      </c>
      <c r="K495" s="20"/>
      <c r="L495" s="7"/>
    </row>
    <row r="496" spans="1:12" s="9" customFormat="1" ht="18.75" x14ac:dyDescent="0.3">
      <c r="A496" s="19"/>
      <c r="B496" s="17"/>
      <c r="C496" s="17"/>
      <c r="D496" s="17">
        <f t="shared" si="16"/>
        <v>120.35000000000008</v>
      </c>
      <c r="E496" s="18"/>
      <c r="F496" s="7"/>
      <c r="G496" s="19"/>
      <c r="H496" s="125"/>
      <c r="I496" s="125"/>
      <c r="J496" s="125">
        <f t="shared" si="17"/>
        <v>-1589</v>
      </c>
      <c r="K496" s="20"/>
      <c r="L496" s="7"/>
    </row>
    <row r="497" spans="1:12" s="9" customFormat="1" ht="18.75" x14ac:dyDescent="0.3">
      <c r="A497" s="19"/>
      <c r="B497" s="17"/>
      <c r="C497" s="17"/>
      <c r="D497" s="17">
        <f t="shared" si="16"/>
        <v>120.35000000000008</v>
      </c>
      <c r="E497" s="18"/>
      <c r="F497" s="7"/>
      <c r="G497" s="19"/>
      <c r="H497" s="125"/>
      <c r="I497" s="125"/>
      <c r="J497" s="125">
        <f t="shared" si="17"/>
        <v>-1589</v>
      </c>
      <c r="K497" s="20"/>
      <c r="L497" s="7"/>
    </row>
    <row r="498" spans="1:12" s="9" customFormat="1" ht="18.75" x14ac:dyDescent="0.3">
      <c r="A498" s="19"/>
      <c r="B498" s="17"/>
      <c r="C498" s="17"/>
      <c r="D498" s="17">
        <f t="shared" si="16"/>
        <v>120.35000000000008</v>
      </c>
      <c r="E498" s="18"/>
      <c r="F498" s="7"/>
      <c r="G498" s="19"/>
      <c r="H498" s="125"/>
      <c r="I498" s="125"/>
      <c r="J498" s="125">
        <f t="shared" si="17"/>
        <v>-1589</v>
      </c>
      <c r="K498" s="20"/>
      <c r="L498" s="7"/>
    </row>
    <row r="499" spans="1:12" s="9" customFormat="1" ht="18.75" x14ac:dyDescent="0.3">
      <c r="A499" s="19"/>
      <c r="B499" s="17"/>
      <c r="C499" s="17"/>
      <c r="D499" s="17">
        <f t="shared" si="16"/>
        <v>120.35000000000008</v>
      </c>
      <c r="E499" s="18"/>
      <c r="F499" s="7"/>
      <c r="G499" s="19"/>
      <c r="H499" s="125"/>
      <c r="I499" s="125"/>
      <c r="J499" s="125">
        <f t="shared" si="17"/>
        <v>-1589</v>
      </c>
      <c r="K499" s="20"/>
      <c r="L499" s="7"/>
    </row>
    <row r="500" spans="1:12" s="9" customFormat="1" ht="18.75" x14ac:dyDescent="0.3">
      <c r="A500" s="19"/>
      <c r="B500" s="17"/>
      <c r="C500" s="17"/>
      <c r="D500" s="17">
        <f t="shared" si="16"/>
        <v>120.35000000000008</v>
      </c>
      <c r="E500" s="18"/>
      <c r="F500" s="7"/>
      <c r="G500" s="19"/>
      <c r="H500" s="125"/>
      <c r="I500" s="125"/>
      <c r="J500" s="125">
        <f t="shared" si="17"/>
        <v>-1589</v>
      </c>
      <c r="K500" s="20"/>
      <c r="L500" s="7"/>
    </row>
    <row r="501" spans="1:12" s="9" customFormat="1" ht="18.75" x14ac:dyDescent="0.3">
      <c r="A501" s="19"/>
      <c r="B501" s="17"/>
      <c r="C501" s="17"/>
      <c r="D501" s="17">
        <f t="shared" si="16"/>
        <v>120.35000000000008</v>
      </c>
      <c r="E501" s="18"/>
      <c r="F501" s="7"/>
      <c r="G501" s="19"/>
      <c r="H501" s="125"/>
      <c r="I501" s="125"/>
      <c r="J501" s="125">
        <f t="shared" si="17"/>
        <v>-1589</v>
      </c>
      <c r="K501" s="20"/>
      <c r="L501" s="7"/>
    </row>
    <row r="502" spans="1:12" s="9" customFormat="1" ht="18.75" x14ac:dyDescent="0.3">
      <c r="A502" s="19"/>
      <c r="B502" s="17"/>
      <c r="C502" s="17"/>
      <c r="D502" s="17">
        <f t="shared" si="16"/>
        <v>120.35000000000008</v>
      </c>
      <c r="E502" s="18"/>
      <c r="F502" s="7"/>
      <c r="G502" s="19"/>
      <c r="H502" s="125"/>
      <c r="I502" s="125"/>
      <c r="J502" s="125">
        <f t="shared" si="17"/>
        <v>-1589</v>
      </c>
      <c r="K502" s="20"/>
      <c r="L502" s="7"/>
    </row>
    <row r="503" spans="1:12" s="9" customFormat="1" ht="18.75" x14ac:dyDescent="0.3">
      <c r="A503" s="19"/>
      <c r="B503" s="17"/>
      <c r="C503" s="17"/>
      <c r="D503" s="17">
        <f t="shared" si="16"/>
        <v>120.35000000000008</v>
      </c>
      <c r="E503" s="18"/>
      <c r="F503" s="7"/>
      <c r="G503" s="19"/>
      <c r="H503" s="125"/>
      <c r="I503" s="125"/>
      <c r="J503" s="125">
        <f t="shared" si="17"/>
        <v>-1589</v>
      </c>
      <c r="K503" s="20"/>
      <c r="L503" s="7"/>
    </row>
    <row r="504" spans="1:12" s="9" customFormat="1" ht="18.75" x14ac:dyDescent="0.3">
      <c r="A504" s="19"/>
      <c r="B504" s="17"/>
      <c r="C504" s="17"/>
      <c r="D504" s="17">
        <f t="shared" si="16"/>
        <v>120.35000000000008</v>
      </c>
      <c r="E504" s="18"/>
      <c r="F504" s="7"/>
      <c r="G504" s="19"/>
      <c r="H504" s="125"/>
      <c r="I504" s="125"/>
      <c r="J504" s="125">
        <f t="shared" si="17"/>
        <v>-1589</v>
      </c>
      <c r="K504" s="20"/>
      <c r="L504" s="7"/>
    </row>
    <row r="505" spans="1:12" s="9" customFormat="1" ht="18.75" x14ac:dyDescent="0.3">
      <c r="A505" s="19"/>
      <c r="B505" s="17"/>
      <c r="C505" s="17"/>
      <c r="D505" s="17">
        <f t="shared" si="16"/>
        <v>120.35000000000008</v>
      </c>
      <c r="E505" s="18"/>
      <c r="F505" s="7"/>
      <c r="G505" s="19"/>
      <c r="H505" s="125"/>
      <c r="I505" s="125"/>
      <c r="J505" s="125">
        <f t="shared" si="17"/>
        <v>-1589</v>
      </c>
      <c r="K505" s="20"/>
      <c r="L505" s="7"/>
    </row>
    <row r="506" spans="1:12" s="9" customFormat="1" ht="18.75" x14ac:dyDescent="0.3">
      <c r="A506" s="19"/>
      <c r="B506" s="17"/>
      <c r="C506" s="17"/>
      <c r="D506" s="17">
        <f t="shared" si="16"/>
        <v>120.35000000000008</v>
      </c>
      <c r="E506" s="18"/>
      <c r="F506" s="7"/>
      <c r="G506" s="19"/>
      <c r="H506" s="125"/>
      <c r="I506" s="125"/>
      <c r="J506" s="125">
        <f t="shared" si="17"/>
        <v>-1589</v>
      </c>
      <c r="K506" s="20"/>
      <c r="L506" s="7"/>
    </row>
    <row r="507" spans="1:12" s="9" customFormat="1" ht="18.75" x14ac:dyDescent="0.3">
      <c r="A507" s="19"/>
      <c r="B507" s="17"/>
      <c r="C507" s="17"/>
      <c r="D507" s="17">
        <f t="shared" si="16"/>
        <v>120.35000000000008</v>
      </c>
      <c r="E507" s="18"/>
      <c r="F507" s="7"/>
      <c r="G507" s="19"/>
      <c r="H507" s="125"/>
      <c r="I507" s="125"/>
      <c r="J507" s="125">
        <f t="shared" si="17"/>
        <v>-1589</v>
      </c>
      <c r="K507" s="20"/>
      <c r="L507" s="7"/>
    </row>
    <row r="508" spans="1:12" s="9" customFormat="1" ht="18.75" x14ac:dyDescent="0.3">
      <c r="A508" s="19"/>
      <c r="B508" s="17"/>
      <c r="C508" s="17"/>
      <c r="D508" s="17">
        <f t="shared" si="16"/>
        <v>120.35000000000008</v>
      </c>
      <c r="E508" s="18"/>
      <c r="F508" s="7"/>
      <c r="G508" s="19"/>
      <c r="H508" s="125"/>
      <c r="I508" s="125"/>
      <c r="J508" s="125">
        <f t="shared" si="17"/>
        <v>-1589</v>
      </c>
      <c r="K508" s="20"/>
      <c r="L508" s="7"/>
    </row>
    <row r="509" spans="1:12" s="9" customFormat="1" ht="18.75" x14ac:dyDescent="0.3">
      <c r="A509" s="19"/>
      <c r="B509" s="17"/>
      <c r="C509" s="17"/>
      <c r="D509" s="17">
        <f t="shared" si="16"/>
        <v>120.35000000000008</v>
      </c>
      <c r="E509" s="18"/>
      <c r="F509" s="7"/>
      <c r="G509" s="19"/>
      <c r="H509" s="125"/>
      <c r="I509" s="125"/>
      <c r="J509" s="125">
        <f t="shared" si="17"/>
        <v>-1589</v>
      </c>
      <c r="K509" s="20"/>
      <c r="L509" s="7"/>
    </row>
    <row r="510" spans="1:12" s="9" customFormat="1" ht="18.75" x14ac:dyDescent="0.3">
      <c r="A510" s="19"/>
      <c r="B510" s="17"/>
      <c r="C510" s="17"/>
      <c r="D510" s="17">
        <f t="shared" si="16"/>
        <v>120.35000000000008</v>
      </c>
      <c r="E510" s="18"/>
      <c r="F510" s="7"/>
      <c r="G510" s="19"/>
      <c r="H510" s="125"/>
      <c r="I510" s="125"/>
      <c r="J510" s="125">
        <f t="shared" si="17"/>
        <v>-1589</v>
      </c>
      <c r="K510" s="20"/>
      <c r="L510" s="7"/>
    </row>
    <row r="511" spans="1:12" s="9" customFormat="1" ht="18.75" x14ac:dyDescent="0.3">
      <c r="A511" s="19"/>
      <c r="B511" s="17"/>
      <c r="C511" s="17"/>
      <c r="D511" s="17">
        <f t="shared" si="16"/>
        <v>120.35000000000008</v>
      </c>
      <c r="E511" s="18"/>
      <c r="F511" s="7"/>
      <c r="G511" s="19"/>
      <c r="H511" s="125"/>
      <c r="I511" s="125"/>
      <c r="J511" s="125">
        <f t="shared" si="17"/>
        <v>-1589</v>
      </c>
      <c r="K511" s="20"/>
      <c r="L511" s="7"/>
    </row>
    <row r="512" spans="1:12" s="9" customFormat="1" ht="18.75" x14ac:dyDescent="0.3">
      <c r="A512" s="19"/>
      <c r="B512" s="17"/>
      <c r="C512" s="17"/>
      <c r="D512" s="17">
        <f t="shared" si="16"/>
        <v>120.35000000000008</v>
      </c>
      <c r="E512" s="18"/>
      <c r="F512" s="7"/>
      <c r="G512" s="19"/>
      <c r="H512" s="125"/>
      <c r="I512" s="125"/>
      <c r="J512" s="125">
        <f t="shared" si="17"/>
        <v>-1589</v>
      </c>
      <c r="K512" s="20"/>
      <c r="L512" s="7"/>
    </row>
    <row r="513" spans="1:12" s="9" customFormat="1" ht="18.75" x14ac:dyDescent="0.3">
      <c r="A513" s="19"/>
      <c r="B513" s="17"/>
      <c r="C513" s="17"/>
      <c r="D513" s="17">
        <f t="shared" si="16"/>
        <v>120.35000000000008</v>
      </c>
      <c r="E513" s="18"/>
      <c r="F513" s="7"/>
      <c r="G513" s="19"/>
      <c r="H513" s="125"/>
      <c r="I513" s="125"/>
      <c r="J513" s="125">
        <f t="shared" si="17"/>
        <v>-1589</v>
      </c>
      <c r="K513" s="20"/>
      <c r="L513" s="7"/>
    </row>
    <row r="514" spans="1:12" s="9" customFormat="1" ht="18.75" x14ac:dyDescent="0.3">
      <c r="A514" s="19"/>
      <c r="B514" s="17"/>
      <c r="C514" s="17"/>
      <c r="D514" s="17">
        <f t="shared" si="16"/>
        <v>120.35000000000008</v>
      </c>
      <c r="E514" s="18"/>
      <c r="F514" s="7"/>
      <c r="G514" s="19"/>
      <c r="H514" s="125"/>
      <c r="I514" s="125"/>
      <c r="J514" s="125">
        <f t="shared" si="17"/>
        <v>-1589</v>
      </c>
      <c r="K514" s="20"/>
      <c r="L514" s="7"/>
    </row>
    <row r="515" spans="1:12" s="9" customFormat="1" ht="18.75" x14ac:dyDescent="0.3">
      <c r="A515" s="19"/>
      <c r="B515" s="17"/>
      <c r="C515" s="17"/>
      <c r="D515" s="17">
        <f t="shared" si="16"/>
        <v>120.35000000000008</v>
      </c>
      <c r="E515" s="18"/>
      <c r="F515" s="7"/>
      <c r="G515" s="19"/>
      <c r="H515" s="125"/>
      <c r="I515" s="125"/>
      <c r="J515" s="125">
        <f t="shared" si="17"/>
        <v>-1589</v>
      </c>
      <c r="K515" s="20"/>
      <c r="L515" s="7"/>
    </row>
    <row r="516" spans="1:12" s="9" customFormat="1" ht="18.75" x14ac:dyDescent="0.3">
      <c r="A516" s="19"/>
      <c r="B516" s="17"/>
      <c r="C516" s="17"/>
      <c r="D516" s="17">
        <f t="shared" si="16"/>
        <v>120.35000000000008</v>
      </c>
      <c r="E516" s="18"/>
      <c r="F516" s="7"/>
      <c r="G516" s="19"/>
      <c r="H516" s="125"/>
      <c r="I516" s="125"/>
      <c r="J516" s="125">
        <f t="shared" si="17"/>
        <v>-1589</v>
      </c>
      <c r="K516" s="20"/>
      <c r="L516" s="7"/>
    </row>
    <row r="517" spans="1:12" s="9" customFormat="1" ht="18.75" x14ac:dyDescent="0.3">
      <c r="A517" s="19"/>
      <c r="B517" s="17"/>
      <c r="C517" s="17"/>
      <c r="D517" s="17">
        <f t="shared" si="16"/>
        <v>120.35000000000008</v>
      </c>
      <c r="E517" s="18"/>
      <c r="F517" s="7"/>
      <c r="G517" s="19"/>
      <c r="H517" s="125"/>
      <c r="I517" s="125"/>
      <c r="J517" s="125">
        <f t="shared" si="17"/>
        <v>-1589</v>
      </c>
      <c r="K517" s="20"/>
      <c r="L517" s="7"/>
    </row>
    <row r="518" spans="1:12" s="9" customFormat="1" ht="18.75" x14ac:dyDescent="0.3">
      <c r="A518" s="19"/>
      <c r="B518" s="17"/>
      <c r="C518" s="17"/>
      <c r="D518" s="17">
        <f t="shared" si="16"/>
        <v>120.35000000000008</v>
      </c>
      <c r="E518" s="18"/>
      <c r="F518" s="7"/>
      <c r="G518" s="19"/>
      <c r="H518" s="125"/>
      <c r="I518" s="125"/>
      <c r="J518" s="125">
        <f t="shared" si="17"/>
        <v>-1589</v>
      </c>
      <c r="K518" s="20"/>
      <c r="L518" s="7"/>
    </row>
    <row r="519" spans="1:12" s="9" customFormat="1" ht="18.75" x14ac:dyDescent="0.3">
      <c r="A519" s="19"/>
      <c r="B519" s="17"/>
      <c r="C519" s="17"/>
      <c r="D519" s="17">
        <f t="shared" ref="D519:D582" si="18">D518+B519-C519</f>
        <v>120.35000000000008</v>
      </c>
      <c r="E519" s="18"/>
      <c r="F519" s="7"/>
      <c r="G519" s="19"/>
      <c r="H519" s="125"/>
      <c r="I519" s="125"/>
      <c r="J519" s="125">
        <f t="shared" si="17"/>
        <v>-1589</v>
      </c>
      <c r="K519" s="20"/>
      <c r="L519" s="7"/>
    </row>
    <row r="520" spans="1:12" s="9" customFormat="1" ht="18.75" x14ac:dyDescent="0.3">
      <c r="A520" s="19"/>
      <c r="B520" s="17"/>
      <c r="C520" s="17"/>
      <c r="D520" s="17">
        <f t="shared" si="18"/>
        <v>120.35000000000008</v>
      </c>
      <c r="E520" s="18"/>
      <c r="F520" s="7"/>
      <c r="G520" s="19"/>
      <c r="H520" s="125"/>
      <c r="I520" s="125"/>
      <c r="J520" s="125">
        <f t="shared" ref="J520:J567" si="19">J519+H520-I520</f>
        <v>-1589</v>
      </c>
      <c r="K520" s="20"/>
      <c r="L520" s="7"/>
    </row>
    <row r="521" spans="1:12" s="9" customFormat="1" ht="18.75" x14ac:dyDescent="0.3">
      <c r="A521" s="19"/>
      <c r="B521" s="17"/>
      <c r="C521" s="17"/>
      <c r="D521" s="17">
        <f t="shared" si="18"/>
        <v>120.35000000000008</v>
      </c>
      <c r="E521" s="18"/>
      <c r="F521" s="7"/>
      <c r="G521" s="19"/>
      <c r="H521" s="125"/>
      <c r="I521" s="125"/>
      <c r="J521" s="125">
        <f t="shared" si="19"/>
        <v>-1589</v>
      </c>
      <c r="K521" s="20"/>
      <c r="L521" s="7"/>
    </row>
    <row r="522" spans="1:12" s="9" customFormat="1" ht="18.75" x14ac:dyDescent="0.3">
      <c r="A522" s="19"/>
      <c r="B522" s="17"/>
      <c r="C522" s="17"/>
      <c r="D522" s="17">
        <f t="shared" si="18"/>
        <v>120.35000000000008</v>
      </c>
      <c r="E522" s="18"/>
      <c r="F522" s="7"/>
      <c r="G522" s="19"/>
      <c r="H522" s="125"/>
      <c r="I522" s="125"/>
      <c r="J522" s="125">
        <f t="shared" si="19"/>
        <v>-1589</v>
      </c>
      <c r="K522" s="20"/>
      <c r="L522" s="7"/>
    </row>
    <row r="523" spans="1:12" s="9" customFormat="1" ht="18.75" x14ac:dyDescent="0.3">
      <c r="A523" s="19"/>
      <c r="B523" s="17"/>
      <c r="C523" s="17"/>
      <c r="D523" s="17">
        <f t="shared" si="18"/>
        <v>120.35000000000008</v>
      </c>
      <c r="E523" s="18"/>
      <c r="F523" s="7"/>
      <c r="G523" s="19"/>
      <c r="H523" s="125"/>
      <c r="I523" s="125"/>
      <c r="J523" s="125">
        <f t="shared" si="19"/>
        <v>-1589</v>
      </c>
      <c r="K523" s="20"/>
      <c r="L523" s="7"/>
    </row>
    <row r="524" spans="1:12" s="9" customFormat="1" ht="18.75" x14ac:dyDescent="0.3">
      <c r="A524" s="19"/>
      <c r="B524" s="17"/>
      <c r="C524" s="17"/>
      <c r="D524" s="17">
        <f t="shared" si="18"/>
        <v>120.35000000000008</v>
      </c>
      <c r="E524" s="18"/>
      <c r="F524" s="7"/>
      <c r="G524" s="19"/>
      <c r="H524" s="125"/>
      <c r="I524" s="125"/>
      <c r="J524" s="125">
        <f t="shared" si="19"/>
        <v>-1589</v>
      </c>
      <c r="K524" s="20"/>
      <c r="L524" s="7"/>
    </row>
    <row r="525" spans="1:12" s="9" customFormat="1" ht="18.75" x14ac:dyDescent="0.3">
      <c r="A525" s="19"/>
      <c r="B525" s="17"/>
      <c r="C525" s="17"/>
      <c r="D525" s="17">
        <f t="shared" si="18"/>
        <v>120.35000000000008</v>
      </c>
      <c r="E525" s="18"/>
      <c r="F525" s="7"/>
      <c r="G525" s="19"/>
      <c r="H525" s="125"/>
      <c r="I525" s="125"/>
      <c r="J525" s="125">
        <f t="shared" si="19"/>
        <v>-1589</v>
      </c>
      <c r="K525" s="20"/>
      <c r="L525" s="7"/>
    </row>
    <row r="526" spans="1:12" s="9" customFormat="1" ht="18.75" x14ac:dyDescent="0.3">
      <c r="A526" s="19"/>
      <c r="B526" s="17"/>
      <c r="C526" s="17"/>
      <c r="D526" s="17">
        <f t="shared" si="18"/>
        <v>120.35000000000008</v>
      </c>
      <c r="E526" s="18"/>
      <c r="F526" s="7"/>
      <c r="G526" s="19"/>
      <c r="H526" s="125"/>
      <c r="I526" s="125"/>
      <c r="J526" s="125">
        <f t="shared" si="19"/>
        <v>-1589</v>
      </c>
      <c r="K526" s="20"/>
      <c r="L526" s="7"/>
    </row>
    <row r="527" spans="1:12" s="9" customFormat="1" ht="18.75" x14ac:dyDescent="0.3">
      <c r="A527" s="19"/>
      <c r="B527" s="17"/>
      <c r="C527" s="17"/>
      <c r="D527" s="17">
        <f t="shared" si="18"/>
        <v>120.35000000000008</v>
      </c>
      <c r="E527" s="18"/>
      <c r="F527" s="7"/>
      <c r="G527" s="19"/>
      <c r="H527" s="125"/>
      <c r="I527" s="125"/>
      <c r="J527" s="125">
        <f t="shared" si="19"/>
        <v>-1589</v>
      </c>
      <c r="K527" s="20"/>
      <c r="L527" s="7"/>
    </row>
    <row r="528" spans="1:12" s="9" customFormat="1" ht="18.75" x14ac:dyDescent="0.3">
      <c r="A528" s="19"/>
      <c r="B528" s="17"/>
      <c r="C528" s="17"/>
      <c r="D528" s="17">
        <f t="shared" si="18"/>
        <v>120.35000000000008</v>
      </c>
      <c r="E528" s="18"/>
      <c r="F528" s="7"/>
      <c r="G528" s="19"/>
      <c r="H528" s="125"/>
      <c r="I528" s="125"/>
      <c r="J528" s="125">
        <f t="shared" si="19"/>
        <v>-1589</v>
      </c>
      <c r="K528" s="20"/>
      <c r="L528" s="7"/>
    </row>
    <row r="529" spans="1:12" s="9" customFormat="1" ht="18.75" x14ac:dyDescent="0.3">
      <c r="A529" s="19"/>
      <c r="B529" s="17"/>
      <c r="C529" s="17"/>
      <c r="D529" s="17">
        <f t="shared" si="18"/>
        <v>120.35000000000008</v>
      </c>
      <c r="E529" s="18"/>
      <c r="F529" s="7"/>
      <c r="G529" s="19"/>
      <c r="H529" s="125"/>
      <c r="I529" s="125"/>
      <c r="J529" s="125">
        <f t="shared" si="19"/>
        <v>-1589</v>
      </c>
      <c r="K529" s="20"/>
      <c r="L529" s="7"/>
    </row>
    <row r="530" spans="1:12" s="9" customFormat="1" ht="18.75" x14ac:dyDescent="0.3">
      <c r="A530" s="19"/>
      <c r="B530" s="17"/>
      <c r="C530" s="17"/>
      <c r="D530" s="17">
        <f t="shared" si="18"/>
        <v>120.35000000000008</v>
      </c>
      <c r="E530" s="18"/>
      <c r="F530" s="7"/>
      <c r="G530" s="19"/>
      <c r="H530" s="125"/>
      <c r="I530" s="125"/>
      <c r="J530" s="125">
        <f t="shared" si="19"/>
        <v>-1589</v>
      </c>
      <c r="K530" s="20"/>
      <c r="L530" s="7"/>
    </row>
    <row r="531" spans="1:12" s="9" customFormat="1" ht="18.75" x14ac:dyDescent="0.3">
      <c r="A531" s="19"/>
      <c r="B531" s="17"/>
      <c r="C531" s="17"/>
      <c r="D531" s="17">
        <f t="shared" si="18"/>
        <v>120.35000000000008</v>
      </c>
      <c r="E531" s="18"/>
      <c r="F531" s="7"/>
      <c r="G531" s="19"/>
      <c r="H531" s="125"/>
      <c r="I531" s="125"/>
      <c r="J531" s="125">
        <f t="shared" si="19"/>
        <v>-1589</v>
      </c>
      <c r="K531" s="20"/>
      <c r="L531" s="7"/>
    </row>
    <row r="532" spans="1:12" s="9" customFormat="1" ht="18.75" x14ac:dyDescent="0.3">
      <c r="A532" s="19"/>
      <c r="B532" s="17"/>
      <c r="C532" s="17"/>
      <c r="D532" s="17">
        <f t="shared" si="18"/>
        <v>120.35000000000008</v>
      </c>
      <c r="E532" s="18"/>
      <c r="F532" s="7"/>
      <c r="G532" s="19"/>
      <c r="H532" s="125"/>
      <c r="I532" s="125"/>
      <c r="J532" s="125">
        <f t="shared" si="19"/>
        <v>-1589</v>
      </c>
      <c r="K532" s="20"/>
      <c r="L532" s="7"/>
    </row>
    <row r="533" spans="1:12" s="9" customFormat="1" ht="18.75" x14ac:dyDescent="0.3">
      <c r="A533" s="19"/>
      <c r="B533" s="17"/>
      <c r="C533" s="17"/>
      <c r="D533" s="17">
        <f t="shared" si="18"/>
        <v>120.35000000000008</v>
      </c>
      <c r="E533" s="18"/>
      <c r="F533" s="7"/>
      <c r="G533" s="19"/>
      <c r="H533" s="125"/>
      <c r="I533" s="125"/>
      <c r="J533" s="125">
        <f t="shared" si="19"/>
        <v>-1589</v>
      </c>
      <c r="K533" s="20"/>
      <c r="L533" s="7"/>
    </row>
    <row r="534" spans="1:12" s="9" customFormat="1" ht="18.75" x14ac:dyDescent="0.3">
      <c r="A534" s="19"/>
      <c r="B534" s="17"/>
      <c r="C534" s="17"/>
      <c r="D534" s="17">
        <f t="shared" si="18"/>
        <v>120.35000000000008</v>
      </c>
      <c r="E534" s="18"/>
      <c r="F534" s="7"/>
      <c r="G534" s="19"/>
      <c r="H534" s="125"/>
      <c r="I534" s="125"/>
      <c r="J534" s="125">
        <f t="shared" si="19"/>
        <v>-1589</v>
      </c>
      <c r="K534" s="20"/>
      <c r="L534" s="7"/>
    </row>
    <row r="535" spans="1:12" s="9" customFormat="1" ht="18.75" x14ac:dyDescent="0.3">
      <c r="A535" s="19"/>
      <c r="B535" s="17"/>
      <c r="C535" s="17"/>
      <c r="D535" s="17">
        <f t="shared" si="18"/>
        <v>120.35000000000008</v>
      </c>
      <c r="E535" s="18"/>
      <c r="F535" s="7"/>
      <c r="G535" s="19"/>
      <c r="H535" s="125"/>
      <c r="I535" s="125"/>
      <c r="J535" s="125">
        <f t="shared" si="19"/>
        <v>-1589</v>
      </c>
      <c r="K535" s="20"/>
      <c r="L535" s="7"/>
    </row>
    <row r="536" spans="1:12" s="9" customFormat="1" ht="18.75" x14ac:dyDescent="0.3">
      <c r="A536" s="19"/>
      <c r="B536" s="17"/>
      <c r="C536" s="17"/>
      <c r="D536" s="17">
        <f t="shared" si="18"/>
        <v>120.35000000000008</v>
      </c>
      <c r="E536" s="18"/>
      <c r="F536" s="7"/>
      <c r="G536" s="19"/>
      <c r="H536" s="125"/>
      <c r="I536" s="125"/>
      <c r="J536" s="125">
        <f t="shared" si="19"/>
        <v>-1589</v>
      </c>
      <c r="K536" s="20"/>
      <c r="L536" s="7"/>
    </row>
    <row r="537" spans="1:12" s="9" customFormat="1" ht="18.75" x14ac:dyDescent="0.3">
      <c r="A537" s="19"/>
      <c r="B537" s="17"/>
      <c r="C537" s="17"/>
      <c r="D537" s="17">
        <f t="shared" si="18"/>
        <v>120.35000000000008</v>
      </c>
      <c r="E537" s="18"/>
      <c r="F537" s="7"/>
      <c r="G537" s="19"/>
      <c r="H537" s="125"/>
      <c r="I537" s="125"/>
      <c r="J537" s="125">
        <f t="shared" si="19"/>
        <v>-1589</v>
      </c>
      <c r="K537" s="20"/>
      <c r="L537" s="7"/>
    </row>
    <row r="538" spans="1:12" s="9" customFormat="1" ht="18.75" x14ac:dyDescent="0.3">
      <c r="A538" s="19"/>
      <c r="B538" s="17"/>
      <c r="C538" s="17"/>
      <c r="D538" s="17">
        <f t="shared" si="18"/>
        <v>120.35000000000008</v>
      </c>
      <c r="E538" s="18"/>
      <c r="F538" s="7"/>
      <c r="G538" s="19"/>
      <c r="H538" s="125"/>
      <c r="I538" s="125"/>
      <c r="J538" s="125">
        <f t="shared" si="19"/>
        <v>-1589</v>
      </c>
      <c r="K538" s="20"/>
      <c r="L538" s="7"/>
    </row>
    <row r="539" spans="1:12" s="9" customFormat="1" ht="18.75" x14ac:dyDescent="0.3">
      <c r="A539" s="19"/>
      <c r="B539" s="17"/>
      <c r="C539" s="17"/>
      <c r="D539" s="17">
        <f t="shared" si="18"/>
        <v>120.35000000000008</v>
      </c>
      <c r="E539" s="18"/>
      <c r="F539" s="7"/>
      <c r="G539" s="19"/>
      <c r="H539" s="125"/>
      <c r="I539" s="125"/>
      <c r="J539" s="125">
        <f t="shared" si="19"/>
        <v>-1589</v>
      </c>
      <c r="K539" s="20"/>
      <c r="L539" s="7"/>
    </row>
    <row r="540" spans="1:12" s="9" customFormat="1" ht="18.75" x14ac:dyDescent="0.3">
      <c r="A540" s="19"/>
      <c r="B540" s="17"/>
      <c r="C540" s="17"/>
      <c r="D540" s="17">
        <f t="shared" si="18"/>
        <v>120.35000000000008</v>
      </c>
      <c r="E540" s="18"/>
      <c r="F540" s="7"/>
      <c r="G540" s="19"/>
      <c r="H540" s="125"/>
      <c r="I540" s="125"/>
      <c r="J540" s="125">
        <f t="shared" si="19"/>
        <v>-1589</v>
      </c>
      <c r="K540" s="20"/>
      <c r="L540" s="7"/>
    </row>
    <row r="541" spans="1:12" s="9" customFormat="1" ht="18.75" x14ac:dyDescent="0.3">
      <c r="A541" s="19"/>
      <c r="B541" s="17"/>
      <c r="C541" s="17"/>
      <c r="D541" s="17">
        <f t="shared" si="18"/>
        <v>120.35000000000008</v>
      </c>
      <c r="E541" s="18"/>
      <c r="F541" s="7"/>
      <c r="G541" s="19"/>
      <c r="H541" s="125"/>
      <c r="I541" s="125"/>
      <c r="J541" s="125">
        <f t="shared" si="19"/>
        <v>-1589</v>
      </c>
      <c r="K541" s="20"/>
      <c r="L541" s="7"/>
    </row>
    <row r="542" spans="1:12" s="9" customFormat="1" ht="18.75" x14ac:dyDescent="0.3">
      <c r="A542" s="19"/>
      <c r="B542" s="17"/>
      <c r="C542" s="17"/>
      <c r="D542" s="17">
        <f t="shared" si="18"/>
        <v>120.35000000000008</v>
      </c>
      <c r="E542" s="18"/>
      <c r="F542" s="7"/>
      <c r="G542" s="19"/>
      <c r="H542" s="125"/>
      <c r="I542" s="125"/>
      <c r="J542" s="125">
        <f t="shared" si="19"/>
        <v>-1589</v>
      </c>
      <c r="K542" s="20"/>
      <c r="L542" s="7"/>
    </row>
    <row r="543" spans="1:12" s="9" customFormat="1" ht="18.75" x14ac:dyDescent="0.3">
      <c r="A543" s="19"/>
      <c r="B543" s="17"/>
      <c r="C543" s="17"/>
      <c r="D543" s="17">
        <f t="shared" si="18"/>
        <v>120.35000000000008</v>
      </c>
      <c r="E543" s="18"/>
      <c r="F543" s="7"/>
      <c r="G543" s="19"/>
      <c r="H543" s="125"/>
      <c r="I543" s="125"/>
      <c r="J543" s="125">
        <f t="shared" si="19"/>
        <v>-1589</v>
      </c>
      <c r="K543" s="20"/>
      <c r="L543" s="7"/>
    </row>
    <row r="544" spans="1:12" s="9" customFormat="1" ht="18.75" x14ac:dyDescent="0.3">
      <c r="A544" s="19"/>
      <c r="B544" s="17"/>
      <c r="C544" s="17"/>
      <c r="D544" s="17">
        <f t="shared" si="18"/>
        <v>120.35000000000008</v>
      </c>
      <c r="E544" s="18"/>
      <c r="F544" s="7"/>
      <c r="G544" s="19"/>
      <c r="H544" s="125"/>
      <c r="I544" s="125"/>
      <c r="J544" s="125">
        <f t="shared" si="19"/>
        <v>-1589</v>
      </c>
      <c r="K544" s="20"/>
      <c r="L544" s="7"/>
    </row>
    <row r="545" spans="1:12" s="9" customFormat="1" ht="18.75" x14ac:dyDescent="0.3">
      <c r="A545" s="19"/>
      <c r="B545" s="17"/>
      <c r="C545" s="17"/>
      <c r="D545" s="17">
        <f t="shared" si="18"/>
        <v>120.35000000000008</v>
      </c>
      <c r="E545" s="18"/>
      <c r="F545" s="7"/>
      <c r="G545" s="19"/>
      <c r="H545" s="125"/>
      <c r="I545" s="125"/>
      <c r="J545" s="125">
        <f t="shared" si="19"/>
        <v>-1589</v>
      </c>
      <c r="K545" s="20"/>
      <c r="L545" s="7"/>
    </row>
    <row r="546" spans="1:12" s="9" customFormat="1" ht="18.75" x14ac:dyDescent="0.3">
      <c r="A546" s="19"/>
      <c r="B546" s="17"/>
      <c r="C546" s="17"/>
      <c r="D546" s="17">
        <f t="shared" si="18"/>
        <v>120.35000000000008</v>
      </c>
      <c r="E546" s="18"/>
      <c r="F546" s="7"/>
      <c r="G546" s="19"/>
      <c r="H546" s="125"/>
      <c r="I546" s="125"/>
      <c r="J546" s="125">
        <f t="shared" si="19"/>
        <v>-1589</v>
      </c>
      <c r="K546" s="20"/>
      <c r="L546" s="7"/>
    </row>
    <row r="547" spans="1:12" s="9" customFormat="1" ht="18.75" x14ac:dyDescent="0.3">
      <c r="A547" s="19"/>
      <c r="B547" s="17"/>
      <c r="C547" s="17"/>
      <c r="D547" s="17">
        <f t="shared" si="18"/>
        <v>120.35000000000008</v>
      </c>
      <c r="E547" s="18"/>
      <c r="F547" s="7"/>
      <c r="G547" s="19"/>
      <c r="H547" s="125"/>
      <c r="I547" s="125"/>
      <c r="J547" s="125">
        <f t="shared" si="19"/>
        <v>-1589</v>
      </c>
      <c r="K547" s="20"/>
      <c r="L547" s="7"/>
    </row>
    <row r="548" spans="1:12" s="9" customFormat="1" ht="18.75" x14ac:dyDescent="0.3">
      <c r="A548" s="19"/>
      <c r="B548" s="17"/>
      <c r="C548" s="17"/>
      <c r="D548" s="17">
        <f t="shared" si="18"/>
        <v>120.35000000000008</v>
      </c>
      <c r="E548" s="18"/>
      <c r="F548" s="7"/>
      <c r="G548" s="19"/>
      <c r="H548" s="125"/>
      <c r="I548" s="125"/>
      <c r="J548" s="125">
        <f t="shared" si="19"/>
        <v>-1589</v>
      </c>
      <c r="K548" s="20"/>
      <c r="L548" s="7"/>
    </row>
    <row r="549" spans="1:12" s="9" customFormat="1" ht="18.75" x14ac:dyDescent="0.3">
      <c r="A549" s="19"/>
      <c r="B549" s="17"/>
      <c r="C549" s="17"/>
      <c r="D549" s="17">
        <f t="shared" si="18"/>
        <v>120.35000000000008</v>
      </c>
      <c r="E549" s="18"/>
      <c r="F549" s="7"/>
      <c r="G549" s="19"/>
      <c r="H549" s="125"/>
      <c r="I549" s="125"/>
      <c r="J549" s="125">
        <f t="shared" si="19"/>
        <v>-1589</v>
      </c>
      <c r="K549" s="20"/>
      <c r="L549" s="7"/>
    </row>
    <row r="550" spans="1:12" s="9" customFormat="1" ht="18.75" x14ac:dyDescent="0.3">
      <c r="A550" s="19"/>
      <c r="B550" s="17"/>
      <c r="C550" s="17"/>
      <c r="D550" s="17">
        <f t="shared" si="18"/>
        <v>120.35000000000008</v>
      </c>
      <c r="E550" s="18"/>
      <c r="F550" s="7"/>
      <c r="G550" s="19"/>
      <c r="H550" s="125"/>
      <c r="I550" s="125"/>
      <c r="J550" s="125">
        <f t="shared" si="19"/>
        <v>-1589</v>
      </c>
      <c r="K550" s="20"/>
      <c r="L550" s="7"/>
    </row>
    <row r="551" spans="1:12" s="9" customFormat="1" ht="18.75" x14ac:dyDescent="0.3">
      <c r="A551" s="19"/>
      <c r="B551" s="17"/>
      <c r="C551" s="17"/>
      <c r="D551" s="17">
        <f t="shared" si="18"/>
        <v>120.35000000000008</v>
      </c>
      <c r="E551" s="18"/>
      <c r="F551" s="7"/>
      <c r="G551" s="19"/>
      <c r="H551" s="125"/>
      <c r="I551" s="125"/>
      <c r="J551" s="125">
        <f t="shared" si="19"/>
        <v>-1589</v>
      </c>
      <c r="K551" s="20"/>
      <c r="L551" s="7"/>
    </row>
    <row r="552" spans="1:12" s="9" customFormat="1" ht="18.75" x14ac:dyDescent="0.3">
      <c r="A552" s="19"/>
      <c r="B552" s="17"/>
      <c r="C552" s="17"/>
      <c r="D552" s="17">
        <f t="shared" si="18"/>
        <v>120.35000000000008</v>
      </c>
      <c r="E552" s="18"/>
      <c r="F552" s="7"/>
      <c r="G552" s="19"/>
      <c r="H552" s="125"/>
      <c r="I552" s="125"/>
      <c r="J552" s="125">
        <f t="shared" si="19"/>
        <v>-1589</v>
      </c>
      <c r="K552" s="20"/>
      <c r="L552" s="7"/>
    </row>
    <row r="553" spans="1:12" s="9" customFormat="1" ht="18.75" x14ac:dyDescent="0.3">
      <c r="A553" s="19"/>
      <c r="B553" s="17"/>
      <c r="C553" s="17"/>
      <c r="D553" s="17">
        <f t="shared" si="18"/>
        <v>120.35000000000008</v>
      </c>
      <c r="E553" s="18"/>
      <c r="F553" s="7"/>
      <c r="G553" s="19"/>
      <c r="H553" s="125"/>
      <c r="I553" s="125"/>
      <c r="J553" s="125">
        <f t="shared" si="19"/>
        <v>-1589</v>
      </c>
      <c r="K553" s="20"/>
      <c r="L553" s="7"/>
    </row>
    <row r="554" spans="1:12" s="9" customFormat="1" ht="18.75" x14ac:dyDescent="0.3">
      <c r="A554" s="19"/>
      <c r="B554" s="17"/>
      <c r="C554" s="17"/>
      <c r="D554" s="17">
        <f t="shared" si="18"/>
        <v>120.35000000000008</v>
      </c>
      <c r="E554" s="18"/>
      <c r="F554" s="7"/>
      <c r="G554" s="19"/>
      <c r="H554" s="125"/>
      <c r="I554" s="125"/>
      <c r="J554" s="125">
        <f t="shared" si="19"/>
        <v>-1589</v>
      </c>
      <c r="K554" s="20"/>
      <c r="L554" s="7"/>
    </row>
    <row r="555" spans="1:12" s="9" customFormat="1" ht="18.75" x14ac:dyDescent="0.3">
      <c r="A555" s="19"/>
      <c r="B555" s="17"/>
      <c r="C555" s="17"/>
      <c r="D555" s="17">
        <f t="shared" si="18"/>
        <v>120.35000000000008</v>
      </c>
      <c r="E555" s="18"/>
      <c r="F555" s="7"/>
      <c r="G555" s="19"/>
      <c r="H555" s="125"/>
      <c r="I555" s="125"/>
      <c r="J555" s="125">
        <f t="shared" si="19"/>
        <v>-1589</v>
      </c>
      <c r="K555" s="20"/>
      <c r="L555" s="7"/>
    </row>
    <row r="556" spans="1:12" s="9" customFormat="1" ht="18.75" x14ac:dyDescent="0.3">
      <c r="A556" s="19"/>
      <c r="B556" s="17"/>
      <c r="C556" s="17"/>
      <c r="D556" s="17">
        <f t="shared" si="18"/>
        <v>120.35000000000008</v>
      </c>
      <c r="E556" s="18"/>
      <c r="F556" s="7"/>
      <c r="G556" s="19"/>
      <c r="H556" s="125"/>
      <c r="I556" s="125"/>
      <c r="J556" s="125">
        <f t="shared" si="19"/>
        <v>-1589</v>
      </c>
      <c r="K556" s="20"/>
      <c r="L556" s="7"/>
    </row>
    <row r="557" spans="1:12" s="9" customFormat="1" ht="18.75" x14ac:dyDescent="0.3">
      <c r="A557" s="19"/>
      <c r="B557" s="17"/>
      <c r="C557" s="17"/>
      <c r="D557" s="17">
        <f t="shared" si="18"/>
        <v>120.35000000000008</v>
      </c>
      <c r="E557" s="18"/>
      <c r="F557" s="7"/>
      <c r="G557" s="19"/>
      <c r="H557" s="125"/>
      <c r="I557" s="125"/>
      <c r="J557" s="125">
        <f t="shared" si="19"/>
        <v>-1589</v>
      </c>
      <c r="K557" s="20"/>
      <c r="L557" s="7"/>
    </row>
    <row r="558" spans="1:12" s="9" customFormat="1" ht="18.75" x14ac:dyDescent="0.3">
      <c r="A558" s="19"/>
      <c r="B558" s="17"/>
      <c r="C558" s="17"/>
      <c r="D558" s="17">
        <f t="shared" si="18"/>
        <v>120.35000000000008</v>
      </c>
      <c r="E558" s="18"/>
      <c r="F558" s="7"/>
      <c r="G558" s="19"/>
      <c r="H558" s="125"/>
      <c r="I558" s="125"/>
      <c r="J558" s="125">
        <f t="shared" si="19"/>
        <v>-1589</v>
      </c>
      <c r="K558" s="20"/>
      <c r="L558" s="7"/>
    </row>
    <row r="559" spans="1:12" s="9" customFormat="1" ht="18.75" x14ac:dyDescent="0.3">
      <c r="A559" s="19"/>
      <c r="B559" s="17"/>
      <c r="C559" s="17"/>
      <c r="D559" s="17">
        <f t="shared" si="18"/>
        <v>120.35000000000008</v>
      </c>
      <c r="E559" s="18"/>
      <c r="F559" s="7"/>
      <c r="G559" s="19"/>
      <c r="H559" s="125"/>
      <c r="I559" s="125"/>
      <c r="J559" s="125">
        <f t="shared" si="19"/>
        <v>-1589</v>
      </c>
      <c r="K559" s="20"/>
      <c r="L559" s="7"/>
    </row>
    <row r="560" spans="1:12" s="9" customFormat="1" ht="18.75" x14ac:dyDescent="0.3">
      <c r="A560" s="19"/>
      <c r="B560" s="17"/>
      <c r="C560" s="17"/>
      <c r="D560" s="17">
        <f t="shared" si="18"/>
        <v>120.35000000000008</v>
      </c>
      <c r="E560" s="18"/>
      <c r="F560" s="7"/>
      <c r="G560" s="19"/>
      <c r="H560" s="125"/>
      <c r="I560" s="125"/>
      <c r="J560" s="125">
        <f t="shared" si="19"/>
        <v>-1589</v>
      </c>
      <c r="K560" s="20"/>
      <c r="L560" s="7"/>
    </row>
    <row r="561" spans="1:12" s="9" customFormat="1" ht="18.75" x14ac:dyDescent="0.3">
      <c r="A561" s="19"/>
      <c r="B561" s="17"/>
      <c r="C561" s="17"/>
      <c r="D561" s="17">
        <f t="shared" si="18"/>
        <v>120.35000000000008</v>
      </c>
      <c r="E561" s="18"/>
      <c r="F561" s="7"/>
      <c r="G561" s="19"/>
      <c r="H561" s="127"/>
      <c r="I561" s="127"/>
      <c r="J561" s="125">
        <f t="shared" si="19"/>
        <v>-1589</v>
      </c>
      <c r="K561" s="21"/>
      <c r="L561" s="7"/>
    </row>
    <row r="562" spans="1:12" s="9" customFormat="1" ht="18.75" x14ac:dyDescent="0.3">
      <c r="A562" s="19"/>
      <c r="B562" s="17"/>
      <c r="C562" s="17"/>
      <c r="D562" s="17">
        <f t="shared" si="18"/>
        <v>120.35000000000008</v>
      </c>
      <c r="E562" s="18"/>
      <c r="F562" s="7"/>
      <c r="G562" s="22"/>
      <c r="H562" s="127"/>
      <c r="I562" s="127"/>
      <c r="J562" s="125">
        <f t="shared" si="19"/>
        <v>-1589</v>
      </c>
      <c r="K562" s="21"/>
      <c r="L562" s="7"/>
    </row>
    <row r="563" spans="1:12" s="9" customFormat="1" ht="18.75" x14ac:dyDescent="0.3">
      <c r="A563" s="19"/>
      <c r="B563" s="17"/>
      <c r="C563" s="17"/>
      <c r="D563" s="17">
        <f t="shared" si="18"/>
        <v>120.35000000000008</v>
      </c>
      <c r="E563" s="18"/>
      <c r="F563" s="7"/>
      <c r="G563" s="22"/>
      <c r="H563" s="127"/>
      <c r="I563" s="127"/>
      <c r="J563" s="125">
        <f t="shared" si="19"/>
        <v>-1589</v>
      </c>
      <c r="K563" s="21"/>
      <c r="L563" s="7"/>
    </row>
    <row r="564" spans="1:12" s="9" customFormat="1" ht="18.75" x14ac:dyDescent="0.3">
      <c r="A564" s="19"/>
      <c r="B564" s="17"/>
      <c r="C564" s="17"/>
      <c r="D564" s="17">
        <f t="shared" si="18"/>
        <v>120.35000000000008</v>
      </c>
      <c r="E564" s="18"/>
      <c r="F564" s="7"/>
      <c r="G564" s="22"/>
      <c r="H564" s="127"/>
      <c r="I564" s="127"/>
      <c r="J564" s="125">
        <f t="shared" si="19"/>
        <v>-1589</v>
      </c>
      <c r="K564" s="21"/>
      <c r="L564" s="7"/>
    </row>
    <row r="565" spans="1:12" s="9" customFormat="1" ht="18.75" x14ac:dyDescent="0.3">
      <c r="A565" s="19"/>
      <c r="B565" s="17"/>
      <c r="C565" s="17"/>
      <c r="D565" s="17">
        <f t="shared" si="18"/>
        <v>120.35000000000008</v>
      </c>
      <c r="E565" s="18"/>
      <c r="F565" s="7"/>
      <c r="G565" s="22"/>
      <c r="H565" s="127"/>
      <c r="I565" s="127"/>
      <c r="J565" s="125">
        <f t="shared" si="19"/>
        <v>-1589</v>
      </c>
      <c r="K565" s="21"/>
      <c r="L565" s="7"/>
    </row>
    <row r="566" spans="1:12" s="9" customFormat="1" ht="18.75" x14ac:dyDescent="0.3">
      <c r="A566" s="19"/>
      <c r="B566" s="17"/>
      <c r="C566" s="17"/>
      <c r="D566" s="17">
        <f t="shared" si="18"/>
        <v>120.35000000000008</v>
      </c>
      <c r="E566" s="18"/>
      <c r="F566" s="7"/>
      <c r="G566" s="22"/>
      <c r="H566" s="127"/>
      <c r="I566" s="127"/>
      <c r="J566" s="125">
        <f t="shared" si="19"/>
        <v>-1589</v>
      </c>
      <c r="K566" s="21"/>
      <c r="L566" s="7"/>
    </row>
    <row r="567" spans="1:12" s="9" customFormat="1" ht="19.5" thickBot="1" x14ac:dyDescent="0.35">
      <c r="A567" s="19"/>
      <c r="B567" s="17"/>
      <c r="C567" s="17"/>
      <c r="D567" s="17">
        <f t="shared" si="18"/>
        <v>120.35000000000008</v>
      </c>
      <c r="E567" s="18"/>
      <c r="F567" s="7"/>
      <c r="G567" s="22"/>
      <c r="H567" s="127"/>
      <c r="I567" s="127"/>
      <c r="J567" s="125">
        <f t="shared" si="19"/>
        <v>-1589</v>
      </c>
      <c r="K567" s="21"/>
      <c r="L567" s="7"/>
    </row>
    <row r="568" spans="1:12" s="9" customFormat="1" ht="20.25" thickTop="1" thickBot="1" x14ac:dyDescent="0.35">
      <c r="A568" s="19"/>
      <c r="B568" s="17"/>
      <c r="C568" s="17"/>
      <c r="D568" s="17">
        <f t="shared" si="18"/>
        <v>120.35000000000008</v>
      </c>
      <c r="E568" s="18"/>
      <c r="F568" s="7"/>
      <c r="G568" s="23" t="s">
        <v>9</v>
      </c>
      <c r="H568" s="128">
        <f>SUM(H6:H567)</f>
        <v>0</v>
      </c>
      <c r="I568" s="128">
        <f>SUM(I6:I567)</f>
        <v>1589</v>
      </c>
      <c r="J568" s="128">
        <f>H568-I568</f>
        <v>-1589</v>
      </c>
      <c r="K568" s="24"/>
      <c r="L568" s="7"/>
    </row>
    <row r="569" spans="1:12" s="9" customFormat="1" ht="19.5" thickBot="1" x14ac:dyDescent="0.35">
      <c r="A569" s="19"/>
      <c r="B569" s="17"/>
      <c r="C569" s="17"/>
      <c r="D569" s="17">
        <f t="shared" si="18"/>
        <v>120.35000000000008</v>
      </c>
      <c r="E569" s="18"/>
      <c r="F569" s="7"/>
      <c r="G569" s="25" t="s">
        <v>7</v>
      </c>
      <c r="H569" s="26">
        <f>H568-I568</f>
        <v>-1589</v>
      </c>
      <c r="I569" s="213"/>
      <c r="J569" s="214"/>
      <c r="K569" s="215"/>
      <c r="L569" s="7"/>
    </row>
    <row r="570" spans="1:12" s="9" customFormat="1" ht="18.75" x14ac:dyDescent="0.3">
      <c r="A570" s="19"/>
      <c r="B570" s="17"/>
      <c r="C570" s="17"/>
      <c r="D570" s="17">
        <f t="shared" si="18"/>
        <v>120.35000000000008</v>
      </c>
      <c r="E570" s="18"/>
      <c r="F570" s="7"/>
      <c r="G570" s="7"/>
      <c r="H570" s="27"/>
      <c r="I570" s="27"/>
      <c r="J570" s="27"/>
      <c r="K570" s="28"/>
      <c r="L570" s="7"/>
    </row>
    <row r="571" spans="1:12" s="9" customFormat="1" ht="18.75" x14ac:dyDescent="0.3">
      <c r="A571" s="19"/>
      <c r="B571" s="17"/>
      <c r="C571" s="17"/>
      <c r="D571" s="17">
        <f t="shared" si="18"/>
        <v>120.35000000000008</v>
      </c>
      <c r="E571" s="18"/>
      <c r="F571" s="7"/>
      <c r="G571" s="7"/>
      <c r="H571" s="7"/>
      <c r="I571" s="7"/>
      <c r="J571" s="7"/>
      <c r="K571" s="7"/>
      <c r="L571" s="7"/>
    </row>
    <row r="572" spans="1:12" s="9" customFormat="1" ht="18.75" x14ac:dyDescent="0.3">
      <c r="A572" s="19"/>
      <c r="B572" s="17"/>
      <c r="C572" s="17"/>
      <c r="D572" s="17">
        <f t="shared" si="18"/>
        <v>120.35000000000008</v>
      </c>
      <c r="E572" s="18"/>
      <c r="F572" s="7"/>
      <c r="G572" s="7"/>
      <c r="H572" s="7"/>
      <c r="I572" s="7"/>
      <c r="J572" s="7"/>
      <c r="K572" s="7"/>
      <c r="L572" s="7"/>
    </row>
    <row r="573" spans="1:12" s="9" customFormat="1" ht="18.75" x14ac:dyDescent="0.3">
      <c r="A573" s="19"/>
      <c r="B573" s="17"/>
      <c r="C573" s="17"/>
      <c r="D573" s="17">
        <f t="shared" si="18"/>
        <v>120.35000000000008</v>
      </c>
      <c r="E573" s="18"/>
      <c r="F573" s="7"/>
      <c r="G573" s="7"/>
      <c r="H573" s="7"/>
      <c r="I573" s="7"/>
      <c r="J573" s="7"/>
      <c r="K573" s="7"/>
      <c r="L573" s="7"/>
    </row>
    <row r="574" spans="1:12" s="9" customFormat="1" ht="18.75" x14ac:dyDescent="0.3">
      <c r="A574" s="19"/>
      <c r="B574" s="17"/>
      <c r="C574" s="17"/>
      <c r="D574" s="17">
        <f t="shared" si="18"/>
        <v>120.35000000000008</v>
      </c>
      <c r="E574" s="18"/>
      <c r="F574" s="7"/>
      <c r="G574" s="7"/>
      <c r="H574" s="7"/>
      <c r="I574" s="7"/>
      <c r="J574" s="7"/>
      <c r="K574" s="7"/>
      <c r="L574" s="7"/>
    </row>
    <row r="575" spans="1:12" s="9" customFormat="1" ht="18.75" x14ac:dyDescent="0.3">
      <c r="A575" s="19"/>
      <c r="B575" s="17"/>
      <c r="C575" s="17"/>
      <c r="D575" s="17">
        <f t="shared" si="18"/>
        <v>120.35000000000008</v>
      </c>
      <c r="E575" s="18"/>
      <c r="F575" s="7"/>
      <c r="G575" s="7"/>
      <c r="H575" s="7"/>
      <c r="I575" s="7"/>
      <c r="J575" s="7"/>
      <c r="K575" s="7"/>
      <c r="L575" s="7"/>
    </row>
    <row r="576" spans="1:12" s="9" customFormat="1" ht="18.75" x14ac:dyDescent="0.3">
      <c r="A576" s="19"/>
      <c r="B576" s="17"/>
      <c r="C576" s="17"/>
      <c r="D576" s="17">
        <f t="shared" si="18"/>
        <v>120.35000000000008</v>
      </c>
      <c r="E576" s="18"/>
      <c r="F576" s="7"/>
      <c r="G576" s="7"/>
      <c r="H576" s="7"/>
      <c r="I576" s="7"/>
      <c r="J576" s="7"/>
      <c r="K576" s="7"/>
      <c r="L576" s="7"/>
    </row>
    <row r="577" spans="1:12" s="9" customFormat="1" ht="18.75" x14ac:dyDescent="0.3">
      <c r="A577" s="19"/>
      <c r="B577" s="17"/>
      <c r="C577" s="17"/>
      <c r="D577" s="17">
        <f t="shared" si="18"/>
        <v>120.35000000000008</v>
      </c>
      <c r="E577" s="18"/>
      <c r="F577" s="7"/>
      <c r="G577" s="7"/>
      <c r="H577" s="7"/>
      <c r="I577" s="7"/>
      <c r="J577" s="7"/>
      <c r="K577" s="7"/>
      <c r="L577" s="7"/>
    </row>
    <row r="578" spans="1:12" s="9" customFormat="1" ht="18.75" x14ac:dyDescent="0.3">
      <c r="A578" s="19"/>
      <c r="B578" s="17"/>
      <c r="C578" s="17"/>
      <c r="D578" s="17">
        <f t="shared" si="18"/>
        <v>120.35000000000008</v>
      </c>
      <c r="E578" s="18"/>
      <c r="F578" s="7"/>
      <c r="G578" s="7"/>
      <c r="H578" s="7"/>
      <c r="I578" s="7"/>
      <c r="J578" s="7"/>
      <c r="K578" s="7"/>
      <c r="L578" s="7"/>
    </row>
    <row r="579" spans="1:12" s="9" customFormat="1" ht="18.75" x14ac:dyDescent="0.3">
      <c r="A579" s="19"/>
      <c r="B579" s="17"/>
      <c r="C579" s="17"/>
      <c r="D579" s="17">
        <f t="shared" si="18"/>
        <v>120.35000000000008</v>
      </c>
      <c r="E579" s="18"/>
      <c r="F579" s="7"/>
      <c r="G579" s="7"/>
      <c r="H579" s="7"/>
      <c r="I579" s="7"/>
      <c r="J579" s="7"/>
      <c r="K579" s="7"/>
      <c r="L579" s="7"/>
    </row>
    <row r="580" spans="1:12" s="9" customFormat="1" ht="18.75" x14ac:dyDescent="0.3">
      <c r="A580" s="19"/>
      <c r="B580" s="17"/>
      <c r="C580" s="17"/>
      <c r="D580" s="17">
        <f t="shared" si="18"/>
        <v>120.35000000000008</v>
      </c>
      <c r="E580" s="18"/>
      <c r="F580" s="7"/>
      <c r="G580" s="7"/>
      <c r="H580" s="7"/>
      <c r="I580" s="7"/>
      <c r="J580" s="7"/>
      <c r="K580" s="7"/>
      <c r="L580" s="7"/>
    </row>
    <row r="581" spans="1:12" s="9" customFormat="1" ht="18.75" x14ac:dyDescent="0.3">
      <c r="A581" s="19"/>
      <c r="B581" s="17"/>
      <c r="C581" s="17"/>
      <c r="D581" s="17">
        <f t="shared" si="18"/>
        <v>120.35000000000008</v>
      </c>
      <c r="E581" s="18"/>
      <c r="F581" s="7"/>
      <c r="G581" s="7"/>
      <c r="H581" s="7"/>
      <c r="I581" s="7"/>
      <c r="J581" s="7"/>
      <c r="K581" s="7"/>
      <c r="L581" s="7"/>
    </row>
    <row r="582" spans="1:12" s="9" customFormat="1" ht="18.75" x14ac:dyDescent="0.3">
      <c r="A582" s="19"/>
      <c r="B582" s="17"/>
      <c r="C582" s="17"/>
      <c r="D582" s="17">
        <f t="shared" si="18"/>
        <v>120.35000000000008</v>
      </c>
      <c r="E582" s="18"/>
      <c r="F582" s="7"/>
      <c r="G582" s="7"/>
      <c r="H582" s="7"/>
      <c r="I582" s="7"/>
      <c r="J582" s="7"/>
      <c r="K582" s="7"/>
      <c r="L582" s="7"/>
    </row>
    <row r="583" spans="1:12" s="9" customFormat="1" ht="18.75" x14ac:dyDescent="0.3">
      <c r="A583" s="19"/>
      <c r="B583" s="17"/>
      <c r="C583" s="17"/>
      <c r="D583" s="17">
        <f t="shared" ref="D583:D646" si="20">D582+B583-C583</f>
        <v>120.35000000000008</v>
      </c>
      <c r="E583" s="18"/>
      <c r="F583" s="7"/>
      <c r="G583" s="7"/>
      <c r="H583" s="7"/>
      <c r="I583" s="7"/>
      <c r="J583" s="7"/>
      <c r="K583" s="7"/>
      <c r="L583" s="7"/>
    </row>
    <row r="584" spans="1:12" s="9" customFormat="1" ht="18.75" x14ac:dyDescent="0.3">
      <c r="A584" s="19"/>
      <c r="B584" s="17"/>
      <c r="C584" s="17"/>
      <c r="D584" s="17">
        <f t="shared" si="20"/>
        <v>120.35000000000008</v>
      </c>
      <c r="E584" s="18"/>
      <c r="F584" s="7"/>
      <c r="G584" s="7"/>
      <c r="H584" s="7"/>
      <c r="I584" s="7"/>
      <c r="J584" s="7"/>
      <c r="K584" s="7"/>
      <c r="L584" s="7"/>
    </row>
    <row r="585" spans="1:12" s="9" customFormat="1" ht="18.75" x14ac:dyDescent="0.3">
      <c r="A585" s="19"/>
      <c r="B585" s="17"/>
      <c r="C585" s="17"/>
      <c r="D585" s="17">
        <f t="shared" si="20"/>
        <v>120.35000000000008</v>
      </c>
      <c r="E585" s="18"/>
      <c r="F585" s="7"/>
      <c r="G585" s="7"/>
      <c r="H585" s="7"/>
      <c r="I585" s="7"/>
      <c r="J585" s="7"/>
      <c r="K585" s="7"/>
      <c r="L585" s="7"/>
    </row>
    <row r="586" spans="1:12" s="9" customFormat="1" ht="18.75" x14ac:dyDescent="0.3">
      <c r="A586" s="19"/>
      <c r="B586" s="17"/>
      <c r="C586" s="17"/>
      <c r="D586" s="17">
        <f t="shared" si="20"/>
        <v>120.35000000000008</v>
      </c>
      <c r="E586" s="18"/>
      <c r="F586" s="7"/>
      <c r="G586" s="7"/>
      <c r="H586" s="7"/>
      <c r="I586" s="7"/>
      <c r="J586" s="7"/>
      <c r="K586" s="7"/>
      <c r="L586" s="7"/>
    </row>
    <row r="587" spans="1:12" s="9" customFormat="1" ht="18.75" x14ac:dyDescent="0.3">
      <c r="A587" s="19"/>
      <c r="B587" s="17"/>
      <c r="C587" s="17"/>
      <c r="D587" s="17">
        <f t="shared" si="20"/>
        <v>120.35000000000008</v>
      </c>
      <c r="E587" s="18"/>
      <c r="F587" s="7"/>
      <c r="G587" s="7"/>
      <c r="H587" s="7"/>
      <c r="I587" s="7"/>
      <c r="J587" s="7"/>
      <c r="K587" s="7"/>
      <c r="L587" s="7"/>
    </row>
    <row r="588" spans="1:12" s="9" customFormat="1" ht="18.75" x14ac:dyDescent="0.3">
      <c r="A588" s="19"/>
      <c r="B588" s="17"/>
      <c r="C588" s="17"/>
      <c r="D588" s="17">
        <f t="shared" si="20"/>
        <v>120.35000000000008</v>
      </c>
      <c r="E588" s="18"/>
      <c r="F588" s="7"/>
      <c r="G588" s="7"/>
      <c r="H588" s="7"/>
      <c r="I588" s="7"/>
      <c r="J588" s="7"/>
      <c r="K588" s="7"/>
      <c r="L588" s="7"/>
    </row>
    <row r="589" spans="1:12" s="9" customFormat="1" ht="18.75" x14ac:dyDescent="0.3">
      <c r="A589" s="19"/>
      <c r="B589" s="17"/>
      <c r="C589" s="17"/>
      <c r="D589" s="17">
        <f t="shared" si="20"/>
        <v>120.35000000000008</v>
      </c>
      <c r="E589" s="18"/>
      <c r="F589" s="7"/>
      <c r="G589" s="7"/>
      <c r="H589" s="7"/>
      <c r="I589" s="7"/>
      <c r="J589" s="7"/>
      <c r="K589" s="7"/>
      <c r="L589" s="7"/>
    </row>
    <row r="590" spans="1:12" s="9" customFormat="1" ht="18.75" x14ac:dyDescent="0.3">
      <c r="A590" s="19"/>
      <c r="B590" s="17"/>
      <c r="C590" s="17"/>
      <c r="D590" s="17">
        <f t="shared" si="20"/>
        <v>120.35000000000008</v>
      </c>
      <c r="E590" s="18"/>
      <c r="F590" s="7"/>
      <c r="G590" s="7"/>
      <c r="H590" s="7"/>
      <c r="I590" s="7"/>
      <c r="J590" s="7"/>
      <c r="K590" s="7"/>
      <c r="L590" s="7"/>
    </row>
    <row r="591" spans="1:12" s="9" customFormat="1" ht="18.75" x14ac:dyDescent="0.3">
      <c r="A591" s="19"/>
      <c r="B591" s="17"/>
      <c r="C591" s="17"/>
      <c r="D591" s="17">
        <f t="shared" si="20"/>
        <v>120.35000000000008</v>
      </c>
      <c r="E591" s="18"/>
      <c r="F591" s="7"/>
      <c r="G591" s="7"/>
      <c r="H591" s="7"/>
      <c r="I591" s="7"/>
      <c r="J591" s="7"/>
      <c r="K591" s="7"/>
      <c r="L591" s="7"/>
    </row>
    <row r="592" spans="1:12" s="9" customFormat="1" ht="18.75" x14ac:dyDescent="0.3">
      <c r="A592" s="19"/>
      <c r="B592" s="17"/>
      <c r="C592" s="17"/>
      <c r="D592" s="17">
        <f t="shared" si="20"/>
        <v>120.35000000000008</v>
      </c>
      <c r="E592" s="18"/>
      <c r="F592" s="7"/>
      <c r="G592" s="7"/>
      <c r="H592" s="7"/>
      <c r="I592" s="7"/>
      <c r="J592" s="7"/>
      <c r="K592" s="7"/>
      <c r="L592" s="7"/>
    </row>
    <row r="593" spans="1:12" s="9" customFormat="1" ht="18.75" x14ac:dyDescent="0.3">
      <c r="A593" s="19"/>
      <c r="B593" s="17"/>
      <c r="C593" s="17"/>
      <c r="D593" s="17">
        <f t="shared" si="20"/>
        <v>120.35000000000008</v>
      </c>
      <c r="E593" s="18"/>
      <c r="F593" s="7"/>
      <c r="G593" s="7"/>
      <c r="H593" s="7"/>
      <c r="I593" s="7"/>
      <c r="J593" s="7"/>
      <c r="K593" s="7"/>
      <c r="L593" s="7"/>
    </row>
    <row r="594" spans="1:12" s="9" customFormat="1" ht="18.75" x14ac:dyDescent="0.3">
      <c r="A594" s="19"/>
      <c r="B594" s="17"/>
      <c r="C594" s="17"/>
      <c r="D594" s="17">
        <f t="shared" si="20"/>
        <v>120.35000000000008</v>
      </c>
      <c r="E594" s="18"/>
      <c r="F594" s="7"/>
      <c r="G594" s="7"/>
      <c r="H594" s="7"/>
      <c r="I594" s="7"/>
      <c r="J594" s="7"/>
      <c r="K594" s="7"/>
      <c r="L594" s="7"/>
    </row>
    <row r="595" spans="1:12" s="9" customFormat="1" ht="18.75" x14ac:dyDescent="0.3">
      <c r="A595" s="19"/>
      <c r="B595" s="17"/>
      <c r="C595" s="17"/>
      <c r="D595" s="17">
        <f t="shared" si="20"/>
        <v>120.35000000000008</v>
      </c>
      <c r="E595" s="18"/>
      <c r="F595" s="7"/>
      <c r="G595" s="7"/>
      <c r="H595" s="7"/>
      <c r="I595" s="7"/>
      <c r="J595" s="7"/>
      <c r="K595" s="7"/>
      <c r="L595" s="7"/>
    </row>
    <row r="596" spans="1:12" s="9" customFormat="1" ht="18.75" x14ac:dyDescent="0.3">
      <c r="A596" s="19"/>
      <c r="B596" s="17"/>
      <c r="C596" s="17"/>
      <c r="D596" s="17">
        <f t="shared" si="20"/>
        <v>120.35000000000008</v>
      </c>
      <c r="E596" s="18"/>
      <c r="F596" s="7"/>
      <c r="G596" s="7"/>
      <c r="H596" s="7"/>
      <c r="I596" s="7"/>
      <c r="J596" s="7"/>
      <c r="K596" s="7"/>
      <c r="L596" s="7"/>
    </row>
    <row r="597" spans="1:12" s="9" customFormat="1" ht="18.75" x14ac:dyDescent="0.3">
      <c r="A597" s="19"/>
      <c r="B597" s="17"/>
      <c r="C597" s="17"/>
      <c r="D597" s="17">
        <f t="shared" si="20"/>
        <v>120.35000000000008</v>
      </c>
      <c r="E597" s="18"/>
      <c r="F597" s="7"/>
      <c r="G597" s="7"/>
      <c r="H597" s="7"/>
      <c r="I597" s="7"/>
      <c r="J597" s="7"/>
      <c r="K597" s="7"/>
      <c r="L597" s="7"/>
    </row>
    <row r="598" spans="1:12" s="9" customFormat="1" ht="18.75" x14ac:dyDescent="0.3">
      <c r="A598" s="19"/>
      <c r="B598" s="17"/>
      <c r="C598" s="17"/>
      <c r="D598" s="17">
        <f t="shared" si="20"/>
        <v>120.35000000000008</v>
      </c>
      <c r="E598" s="18"/>
      <c r="F598" s="7"/>
      <c r="G598" s="7"/>
      <c r="H598" s="7"/>
      <c r="I598" s="7"/>
      <c r="J598" s="7"/>
      <c r="K598" s="7"/>
      <c r="L598" s="7"/>
    </row>
    <row r="599" spans="1:12" s="9" customFormat="1" ht="18.75" x14ac:dyDescent="0.3">
      <c r="A599" s="19"/>
      <c r="B599" s="17"/>
      <c r="C599" s="17"/>
      <c r="D599" s="17">
        <f t="shared" si="20"/>
        <v>120.35000000000008</v>
      </c>
      <c r="E599" s="18"/>
      <c r="F599" s="7"/>
      <c r="G599" s="7"/>
      <c r="H599" s="7"/>
      <c r="I599" s="7"/>
      <c r="J599" s="7"/>
      <c r="K599" s="7"/>
      <c r="L599" s="7"/>
    </row>
    <row r="600" spans="1:12" s="9" customFormat="1" ht="18.75" x14ac:dyDescent="0.3">
      <c r="A600" s="19"/>
      <c r="B600" s="17"/>
      <c r="C600" s="17"/>
      <c r="D600" s="17">
        <f t="shared" si="20"/>
        <v>120.35000000000008</v>
      </c>
      <c r="E600" s="18"/>
      <c r="F600" s="7"/>
      <c r="G600" s="7"/>
      <c r="H600" s="7"/>
      <c r="I600" s="7"/>
      <c r="J600" s="7"/>
      <c r="K600" s="7"/>
      <c r="L600" s="7"/>
    </row>
    <row r="601" spans="1:12" s="9" customFormat="1" ht="18.75" x14ac:dyDescent="0.3">
      <c r="A601" s="19"/>
      <c r="B601" s="17"/>
      <c r="C601" s="17"/>
      <c r="D601" s="17">
        <f t="shared" si="20"/>
        <v>120.35000000000008</v>
      </c>
      <c r="E601" s="18"/>
      <c r="F601" s="7"/>
      <c r="G601" s="7"/>
      <c r="H601" s="7"/>
      <c r="I601" s="7"/>
      <c r="J601" s="7"/>
      <c r="K601" s="7"/>
      <c r="L601" s="7"/>
    </row>
    <row r="602" spans="1:12" s="9" customFormat="1" ht="18.75" x14ac:dyDescent="0.3">
      <c r="A602" s="19"/>
      <c r="B602" s="17"/>
      <c r="C602" s="17"/>
      <c r="D602" s="17">
        <f t="shared" si="20"/>
        <v>120.35000000000008</v>
      </c>
      <c r="E602" s="18"/>
      <c r="F602" s="7"/>
      <c r="G602" s="7"/>
      <c r="H602" s="7"/>
      <c r="I602" s="7"/>
      <c r="J602" s="7"/>
      <c r="K602" s="7"/>
      <c r="L602" s="7"/>
    </row>
    <row r="603" spans="1:12" s="9" customFormat="1" ht="18.75" x14ac:dyDescent="0.3">
      <c r="A603" s="19"/>
      <c r="B603" s="17"/>
      <c r="C603" s="17"/>
      <c r="D603" s="17">
        <f t="shared" si="20"/>
        <v>120.35000000000008</v>
      </c>
      <c r="E603" s="18"/>
      <c r="F603" s="7"/>
      <c r="G603" s="7"/>
      <c r="H603" s="7"/>
      <c r="I603" s="7"/>
      <c r="J603" s="7"/>
      <c r="K603" s="7"/>
      <c r="L603" s="7"/>
    </row>
    <row r="604" spans="1:12" s="9" customFormat="1" ht="18.75" x14ac:dyDescent="0.3">
      <c r="A604" s="19"/>
      <c r="B604" s="17"/>
      <c r="C604" s="17"/>
      <c r="D604" s="17">
        <f t="shared" si="20"/>
        <v>120.35000000000008</v>
      </c>
      <c r="E604" s="18"/>
      <c r="F604" s="7"/>
      <c r="G604" s="7"/>
      <c r="H604" s="7"/>
      <c r="I604" s="7"/>
      <c r="J604" s="7"/>
      <c r="K604" s="7"/>
      <c r="L604" s="7"/>
    </row>
    <row r="605" spans="1:12" s="9" customFormat="1" ht="18.75" x14ac:dyDescent="0.3">
      <c r="A605" s="19"/>
      <c r="B605" s="17"/>
      <c r="C605" s="17"/>
      <c r="D605" s="17">
        <f t="shared" si="20"/>
        <v>120.35000000000008</v>
      </c>
      <c r="E605" s="18"/>
      <c r="F605" s="7"/>
      <c r="G605" s="7"/>
      <c r="H605" s="7"/>
      <c r="I605" s="7"/>
      <c r="J605" s="7"/>
      <c r="K605" s="7"/>
      <c r="L605" s="7"/>
    </row>
    <row r="606" spans="1:12" s="9" customFormat="1" ht="18.75" x14ac:dyDescent="0.3">
      <c r="A606" s="19"/>
      <c r="B606" s="17"/>
      <c r="C606" s="17"/>
      <c r="D606" s="17">
        <f t="shared" si="20"/>
        <v>120.35000000000008</v>
      </c>
      <c r="E606" s="18"/>
      <c r="F606" s="7"/>
      <c r="G606" s="7"/>
      <c r="H606" s="7"/>
      <c r="I606" s="7"/>
      <c r="J606" s="7"/>
      <c r="K606" s="7"/>
      <c r="L606" s="7"/>
    </row>
    <row r="607" spans="1:12" s="9" customFormat="1" ht="18.75" x14ac:dyDescent="0.3">
      <c r="A607" s="19"/>
      <c r="B607" s="17"/>
      <c r="C607" s="17"/>
      <c r="D607" s="17">
        <f t="shared" si="20"/>
        <v>120.35000000000008</v>
      </c>
      <c r="E607" s="18"/>
      <c r="F607" s="7"/>
      <c r="G607" s="7"/>
      <c r="H607" s="7"/>
      <c r="I607" s="7"/>
      <c r="J607" s="7"/>
      <c r="K607" s="7"/>
      <c r="L607" s="7"/>
    </row>
    <row r="608" spans="1:12" s="9" customFormat="1" ht="18.75" x14ac:dyDescent="0.3">
      <c r="A608" s="19"/>
      <c r="B608" s="17"/>
      <c r="C608" s="17"/>
      <c r="D608" s="17">
        <f t="shared" si="20"/>
        <v>120.35000000000008</v>
      </c>
      <c r="E608" s="18"/>
      <c r="F608" s="7"/>
      <c r="G608" s="7"/>
      <c r="H608" s="7"/>
      <c r="I608" s="7"/>
      <c r="J608" s="7"/>
      <c r="K608" s="7"/>
      <c r="L608" s="7"/>
    </row>
    <row r="609" spans="1:12" s="9" customFormat="1" ht="18.75" x14ac:dyDescent="0.3">
      <c r="A609" s="19"/>
      <c r="B609" s="17"/>
      <c r="C609" s="17"/>
      <c r="D609" s="17">
        <f t="shared" si="20"/>
        <v>120.35000000000008</v>
      </c>
      <c r="E609" s="18"/>
      <c r="F609" s="7"/>
      <c r="G609" s="7"/>
      <c r="H609" s="7"/>
      <c r="I609" s="7"/>
      <c r="J609" s="7"/>
      <c r="K609" s="7"/>
      <c r="L609" s="7"/>
    </row>
    <row r="610" spans="1:12" s="9" customFormat="1" ht="18.75" x14ac:dyDescent="0.3">
      <c r="A610" s="19"/>
      <c r="B610" s="17"/>
      <c r="C610" s="17"/>
      <c r="D610" s="17">
        <f t="shared" si="20"/>
        <v>120.35000000000008</v>
      </c>
      <c r="E610" s="18"/>
      <c r="F610" s="7"/>
      <c r="G610" s="7"/>
      <c r="H610" s="7"/>
      <c r="I610" s="7"/>
      <c r="J610" s="7"/>
      <c r="K610" s="7"/>
      <c r="L610" s="7"/>
    </row>
    <row r="611" spans="1:12" s="9" customFormat="1" ht="18.75" x14ac:dyDescent="0.3">
      <c r="A611" s="19"/>
      <c r="B611" s="17"/>
      <c r="C611" s="17"/>
      <c r="D611" s="17">
        <f t="shared" si="20"/>
        <v>120.35000000000008</v>
      </c>
      <c r="E611" s="18"/>
      <c r="F611" s="7"/>
      <c r="G611" s="7"/>
      <c r="H611" s="7"/>
      <c r="I611" s="7"/>
      <c r="J611" s="7"/>
      <c r="K611" s="7"/>
      <c r="L611" s="7"/>
    </row>
    <row r="612" spans="1:12" s="9" customFormat="1" ht="18.75" x14ac:dyDescent="0.3">
      <c r="A612" s="19"/>
      <c r="B612" s="17"/>
      <c r="C612" s="17"/>
      <c r="D612" s="17">
        <f t="shared" si="20"/>
        <v>120.35000000000008</v>
      </c>
      <c r="E612" s="18"/>
      <c r="F612" s="7"/>
      <c r="G612" s="7"/>
      <c r="H612" s="7"/>
      <c r="I612" s="7"/>
      <c r="J612" s="7"/>
      <c r="K612" s="7"/>
      <c r="L612" s="7"/>
    </row>
    <row r="613" spans="1:12" s="9" customFormat="1" ht="18.75" x14ac:dyDescent="0.3">
      <c r="A613" s="19"/>
      <c r="B613" s="17"/>
      <c r="C613" s="17"/>
      <c r="D613" s="17">
        <f t="shared" si="20"/>
        <v>120.35000000000008</v>
      </c>
      <c r="E613" s="18"/>
      <c r="F613" s="7"/>
      <c r="G613" s="7"/>
      <c r="H613" s="7"/>
      <c r="I613" s="7"/>
      <c r="J613" s="7"/>
      <c r="K613" s="7"/>
      <c r="L613" s="7"/>
    </row>
    <row r="614" spans="1:12" s="9" customFormat="1" ht="18.75" x14ac:dyDescent="0.3">
      <c r="A614" s="19"/>
      <c r="B614" s="17"/>
      <c r="C614" s="17"/>
      <c r="D614" s="17">
        <f t="shared" si="20"/>
        <v>120.35000000000008</v>
      </c>
      <c r="E614" s="18"/>
      <c r="F614" s="7"/>
      <c r="G614" s="7"/>
      <c r="H614" s="7"/>
      <c r="I614" s="7"/>
      <c r="J614" s="7"/>
      <c r="K614" s="7"/>
      <c r="L614" s="7"/>
    </row>
    <row r="615" spans="1:12" s="9" customFormat="1" ht="18.75" x14ac:dyDescent="0.3">
      <c r="A615" s="19"/>
      <c r="B615" s="17"/>
      <c r="C615" s="17"/>
      <c r="D615" s="17">
        <f t="shared" si="20"/>
        <v>120.35000000000008</v>
      </c>
      <c r="E615" s="18"/>
      <c r="F615" s="7"/>
      <c r="G615" s="7"/>
      <c r="H615" s="7"/>
      <c r="I615" s="7"/>
      <c r="J615" s="7"/>
      <c r="K615" s="7"/>
      <c r="L615" s="7"/>
    </row>
    <row r="616" spans="1:12" s="9" customFormat="1" ht="18.75" x14ac:dyDescent="0.3">
      <c r="A616" s="19"/>
      <c r="B616" s="17"/>
      <c r="C616" s="17"/>
      <c r="D616" s="17">
        <f t="shared" si="20"/>
        <v>120.35000000000008</v>
      </c>
      <c r="E616" s="18"/>
      <c r="F616" s="7"/>
      <c r="G616" s="7"/>
      <c r="H616" s="7"/>
      <c r="I616" s="7"/>
      <c r="J616" s="7"/>
      <c r="K616" s="7"/>
      <c r="L616" s="7"/>
    </row>
    <row r="617" spans="1:12" s="9" customFormat="1" ht="18.75" x14ac:dyDescent="0.3">
      <c r="A617" s="19"/>
      <c r="B617" s="17"/>
      <c r="C617" s="17"/>
      <c r="D617" s="17">
        <f t="shared" si="20"/>
        <v>120.35000000000008</v>
      </c>
      <c r="E617" s="18"/>
      <c r="F617" s="7"/>
      <c r="G617" s="7"/>
      <c r="H617" s="7"/>
      <c r="I617" s="7"/>
      <c r="J617" s="7"/>
      <c r="K617" s="7"/>
      <c r="L617" s="7"/>
    </row>
    <row r="618" spans="1:12" s="9" customFormat="1" ht="18.75" x14ac:dyDescent="0.3">
      <c r="A618" s="19"/>
      <c r="B618" s="17"/>
      <c r="C618" s="17"/>
      <c r="D618" s="17">
        <f t="shared" si="20"/>
        <v>120.35000000000008</v>
      </c>
      <c r="E618" s="18"/>
      <c r="F618" s="7"/>
      <c r="G618" s="7"/>
      <c r="H618" s="7"/>
      <c r="I618" s="7"/>
      <c r="J618" s="7"/>
      <c r="K618" s="7"/>
      <c r="L618" s="7"/>
    </row>
    <row r="619" spans="1:12" s="9" customFormat="1" ht="18.75" x14ac:dyDescent="0.3">
      <c r="A619" s="19"/>
      <c r="B619" s="17"/>
      <c r="C619" s="17"/>
      <c r="D619" s="17">
        <f t="shared" si="20"/>
        <v>120.35000000000008</v>
      </c>
      <c r="E619" s="18"/>
      <c r="F619" s="7"/>
      <c r="G619" s="7"/>
      <c r="H619" s="7"/>
      <c r="I619" s="7"/>
      <c r="J619" s="7"/>
      <c r="K619" s="7"/>
      <c r="L619" s="7"/>
    </row>
    <row r="620" spans="1:12" s="9" customFormat="1" ht="18.75" x14ac:dyDescent="0.3">
      <c r="A620" s="19"/>
      <c r="B620" s="17"/>
      <c r="C620" s="17"/>
      <c r="D620" s="17">
        <f t="shared" si="20"/>
        <v>120.35000000000008</v>
      </c>
      <c r="E620" s="18"/>
      <c r="F620" s="7"/>
      <c r="G620" s="7"/>
      <c r="H620" s="7"/>
      <c r="I620" s="7"/>
      <c r="J620" s="7"/>
      <c r="K620" s="7"/>
      <c r="L620" s="7"/>
    </row>
    <row r="621" spans="1:12" s="9" customFormat="1" ht="18.75" x14ac:dyDescent="0.3">
      <c r="A621" s="19"/>
      <c r="B621" s="17"/>
      <c r="C621" s="17"/>
      <c r="D621" s="17">
        <f t="shared" si="20"/>
        <v>120.35000000000008</v>
      </c>
      <c r="E621" s="18"/>
      <c r="F621" s="7"/>
      <c r="G621" s="7"/>
      <c r="H621" s="7"/>
      <c r="I621" s="7"/>
      <c r="J621" s="7"/>
      <c r="K621" s="7"/>
      <c r="L621" s="7"/>
    </row>
    <row r="622" spans="1:12" s="9" customFormat="1" ht="18.75" x14ac:dyDescent="0.3">
      <c r="A622" s="19"/>
      <c r="B622" s="17"/>
      <c r="C622" s="17"/>
      <c r="D622" s="17">
        <f t="shared" si="20"/>
        <v>120.35000000000008</v>
      </c>
      <c r="E622" s="18"/>
      <c r="F622" s="7"/>
      <c r="G622" s="7"/>
      <c r="H622" s="7"/>
      <c r="I622" s="7"/>
      <c r="J622" s="7"/>
      <c r="K622" s="7"/>
      <c r="L622" s="7"/>
    </row>
    <row r="623" spans="1:12" s="9" customFormat="1" ht="18.75" x14ac:dyDescent="0.3">
      <c r="A623" s="19"/>
      <c r="B623" s="17"/>
      <c r="C623" s="17"/>
      <c r="D623" s="17">
        <f t="shared" si="20"/>
        <v>120.35000000000008</v>
      </c>
      <c r="E623" s="18"/>
      <c r="F623" s="7"/>
      <c r="G623" s="7"/>
      <c r="H623" s="7"/>
      <c r="I623" s="7"/>
      <c r="J623" s="7"/>
      <c r="K623" s="7"/>
      <c r="L623" s="7"/>
    </row>
    <row r="624" spans="1:12" s="9" customFormat="1" ht="18.75" x14ac:dyDescent="0.3">
      <c r="A624" s="19"/>
      <c r="B624" s="17"/>
      <c r="C624" s="17"/>
      <c r="D624" s="17">
        <f t="shared" si="20"/>
        <v>120.35000000000008</v>
      </c>
      <c r="E624" s="18"/>
      <c r="F624" s="7"/>
      <c r="G624" s="7"/>
      <c r="H624" s="7"/>
      <c r="I624" s="7"/>
      <c r="J624" s="7"/>
      <c r="K624" s="7"/>
      <c r="L624" s="7"/>
    </row>
    <row r="625" spans="1:12" s="9" customFormat="1" ht="18.75" x14ac:dyDescent="0.3">
      <c r="A625" s="19"/>
      <c r="B625" s="17"/>
      <c r="C625" s="17"/>
      <c r="D625" s="17">
        <f t="shared" si="20"/>
        <v>120.35000000000008</v>
      </c>
      <c r="E625" s="18"/>
      <c r="F625" s="7"/>
      <c r="G625" s="7"/>
      <c r="H625" s="7"/>
      <c r="I625" s="7"/>
      <c r="J625" s="7"/>
      <c r="K625" s="7"/>
      <c r="L625" s="7"/>
    </row>
    <row r="626" spans="1:12" s="9" customFormat="1" ht="18.75" x14ac:dyDescent="0.3">
      <c r="A626" s="19"/>
      <c r="B626" s="17"/>
      <c r="C626" s="17"/>
      <c r="D626" s="17">
        <f t="shared" si="20"/>
        <v>120.35000000000008</v>
      </c>
      <c r="E626" s="18"/>
      <c r="F626" s="7"/>
      <c r="G626" s="7"/>
      <c r="H626" s="7"/>
      <c r="I626" s="7"/>
      <c r="J626" s="7"/>
      <c r="K626" s="7"/>
      <c r="L626" s="7"/>
    </row>
    <row r="627" spans="1:12" s="9" customFormat="1" ht="18.75" x14ac:dyDescent="0.3">
      <c r="A627" s="19"/>
      <c r="B627" s="17"/>
      <c r="C627" s="17"/>
      <c r="D627" s="17">
        <f t="shared" si="20"/>
        <v>120.35000000000008</v>
      </c>
      <c r="E627" s="18"/>
      <c r="F627" s="7"/>
      <c r="G627" s="7"/>
      <c r="H627" s="7"/>
      <c r="I627" s="7"/>
      <c r="J627" s="7"/>
      <c r="K627" s="7"/>
      <c r="L627" s="7"/>
    </row>
    <row r="628" spans="1:12" s="9" customFormat="1" ht="18.75" x14ac:dyDescent="0.3">
      <c r="A628" s="19"/>
      <c r="B628" s="17"/>
      <c r="C628" s="17"/>
      <c r="D628" s="17">
        <f t="shared" si="20"/>
        <v>120.35000000000008</v>
      </c>
      <c r="E628" s="18"/>
      <c r="F628" s="7"/>
      <c r="G628" s="7"/>
      <c r="H628" s="7"/>
      <c r="I628" s="7"/>
      <c r="J628" s="7"/>
      <c r="K628" s="7"/>
      <c r="L628" s="7"/>
    </row>
    <row r="629" spans="1:12" s="9" customFormat="1" ht="18.75" x14ac:dyDescent="0.3">
      <c r="A629" s="19"/>
      <c r="B629" s="17"/>
      <c r="C629" s="17"/>
      <c r="D629" s="17">
        <f t="shared" si="20"/>
        <v>120.35000000000008</v>
      </c>
      <c r="E629" s="18"/>
      <c r="F629" s="7"/>
      <c r="G629" s="7"/>
      <c r="H629" s="7"/>
      <c r="I629" s="7"/>
      <c r="J629" s="7"/>
      <c r="K629" s="7"/>
      <c r="L629" s="7"/>
    </row>
    <row r="630" spans="1:12" s="9" customFormat="1" ht="18.75" x14ac:dyDescent="0.3">
      <c r="A630" s="19"/>
      <c r="B630" s="17"/>
      <c r="C630" s="17"/>
      <c r="D630" s="17">
        <f t="shared" si="20"/>
        <v>120.35000000000008</v>
      </c>
      <c r="E630" s="18"/>
      <c r="F630" s="7"/>
      <c r="G630" s="7"/>
      <c r="H630" s="7"/>
      <c r="I630" s="7"/>
      <c r="J630" s="7"/>
      <c r="K630" s="7"/>
      <c r="L630" s="7"/>
    </row>
    <row r="631" spans="1:12" s="9" customFormat="1" ht="18.75" x14ac:dyDescent="0.3">
      <c r="A631" s="19"/>
      <c r="B631" s="17"/>
      <c r="C631" s="17"/>
      <c r="D631" s="17">
        <f t="shared" si="20"/>
        <v>120.35000000000008</v>
      </c>
      <c r="E631" s="18"/>
      <c r="F631" s="7"/>
      <c r="G631" s="7"/>
      <c r="H631" s="7"/>
      <c r="I631" s="7"/>
      <c r="J631" s="7"/>
      <c r="K631" s="7"/>
      <c r="L631" s="7"/>
    </row>
    <row r="632" spans="1:12" s="9" customFormat="1" ht="18.75" x14ac:dyDescent="0.3">
      <c r="A632" s="19"/>
      <c r="B632" s="17"/>
      <c r="C632" s="17"/>
      <c r="D632" s="17">
        <f t="shared" si="20"/>
        <v>120.35000000000008</v>
      </c>
      <c r="E632" s="18"/>
      <c r="F632" s="7"/>
      <c r="G632" s="7"/>
      <c r="H632" s="7"/>
      <c r="I632" s="7"/>
      <c r="J632" s="7"/>
      <c r="K632" s="7"/>
      <c r="L632" s="7"/>
    </row>
    <row r="633" spans="1:12" s="9" customFormat="1" ht="18.75" x14ac:dyDescent="0.3">
      <c r="A633" s="19"/>
      <c r="B633" s="17"/>
      <c r="C633" s="17"/>
      <c r="D633" s="17">
        <f t="shared" si="20"/>
        <v>120.35000000000008</v>
      </c>
      <c r="E633" s="18"/>
      <c r="F633" s="7"/>
      <c r="G633" s="7"/>
      <c r="H633" s="7"/>
      <c r="I633" s="7"/>
      <c r="J633" s="7"/>
      <c r="K633" s="7"/>
      <c r="L633" s="7"/>
    </row>
    <row r="634" spans="1:12" s="9" customFormat="1" ht="18.75" x14ac:dyDescent="0.3">
      <c r="A634" s="19"/>
      <c r="B634" s="17"/>
      <c r="C634" s="17"/>
      <c r="D634" s="17">
        <f t="shared" si="20"/>
        <v>120.35000000000008</v>
      </c>
      <c r="E634" s="18"/>
      <c r="F634" s="7"/>
      <c r="G634" s="7"/>
      <c r="H634" s="7"/>
      <c r="I634" s="7"/>
      <c r="J634" s="7"/>
      <c r="K634" s="7"/>
      <c r="L634" s="7"/>
    </row>
    <row r="635" spans="1:12" s="9" customFormat="1" ht="18.75" x14ac:dyDescent="0.3">
      <c r="A635" s="19"/>
      <c r="B635" s="17"/>
      <c r="C635" s="17"/>
      <c r="D635" s="17">
        <f t="shared" si="20"/>
        <v>120.35000000000008</v>
      </c>
      <c r="E635" s="18"/>
      <c r="F635" s="7"/>
      <c r="G635" s="7"/>
      <c r="H635" s="7"/>
      <c r="I635" s="7"/>
      <c r="J635" s="7"/>
      <c r="K635" s="7"/>
      <c r="L635" s="7"/>
    </row>
    <row r="636" spans="1:12" s="9" customFormat="1" ht="18.75" x14ac:dyDescent="0.3">
      <c r="A636" s="19"/>
      <c r="B636" s="17"/>
      <c r="C636" s="17"/>
      <c r="D636" s="17">
        <f t="shared" si="20"/>
        <v>120.35000000000008</v>
      </c>
      <c r="E636" s="18"/>
      <c r="F636" s="7"/>
      <c r="G636" s="7"/>
      <c r="H636" s="7"/>
      <c r="I636" s="7"/>
      <c r="J636" s="7"/>
      <c r="K636" s="7"/>
      <c r="L636" s="7"/>
    </row>
    <row r="637" spans="1:12" s="9" customFormat="1" ht="18.75" x14ac:dyDescent="0.3">
      <c r="A637" s="19"/>
      <c r="B637" s="17"/>
      <c r="C637" s="17"/>
      <c r="D637" s="17">
        <f t="shared" si="20"/>
        <v>120.35000000000008</v>
      </c>
      <c r="E637" s="18"/>
      <c r="F637" s="7"/>
      <c r="G637" s="7"/>
      <c r="H637" s="7"/>
      <c r="I637" s="7"/>
      <c r="J637" s="7"/>
      <c r="K637" s="7"/>
      <c r="L637" s="7"/>
    </row>
    <row r="638" spans="1:12" s="9" customFormat="1" ht="18.75" x14ac:dyDescent="0.3">
      <c r="A638" s="19"/>
      <c r="B638" s="17"/>
      <c r="C638" s="17"/>
      <c r="D638" s="17">
        <f t="shared" si="20"/>
        <v>120.35000000000008</v>
      </c>
      <c r="E638" s="18"/>
      <c r="F638" s="7"/>
      <c r="G638" s="7"/>
      <c r="H638" s="7"/>
      <c r="I638" s="7"/>
      <c r="J638" s="7"/>
      <c r="K638" s="7"/>
      <c r="L638" s="7"/>
    </row>
    <row r="639" spans="1:12" s="9" customFormat="1" ht="18.75" x14ac:dyDescent="0.3">
      <c r="A639" s="19"/>
      <c r="B639" s="17"/>
      <c r="C639" s="17"/>
      <c r="D639" s="17">
        <f t="shared" si="20"/>
        <v>120.35000000000008</v>
      </c>
      <c r="E639" s="18"/>
      <c r="F639" s="7"/>
      <c r="G639" s="7"/>
      <c r="H639" s="7"/>
      <c r="I639" s="7"/>
      <c r="J639" s="7"/>
      <c r="K639" s="7"/>
      <c r="L639" s="7"/>
    </row>
    <row r="640" spans="1:12" s="9" customFormat="1" ht="18.75" x14ac:dyDescent="0.3">
      <c r="A640" s="19"/>
      <c r="B640" s="17"/>
      <c r="C640" s="17"/>
      <c r="D640" s="17">
        <f t="shared" si="20"/>
        <v>120.35000000000008</v>
      </c>
      <c r="E640" s="18"/>
      <c r="F640" s="7"/>
      <c r="G640" s="7"/>
      <c r="H640" s="7"/>
      <c r="I640" s="7"/>
      <c r="J640" s="7"/>
      <c r="K640" s="7"/>
      <c r="L640" s="7"/>
    </row>
    <row r="641" spans="1:12" s="9" customFormat="1" ht="18.75" x14ac:dyDescent="0.3">
      <c r="A641" s="19"/>
      <c r="B641" s="17"/>
      <c r="C641" s="17"/>
      <c r="D641" s="17">
        <f t="shared" si="20"/>
        <v>120.35000000000008</v>
      </c>
      <c r="E641" s="18"/>
      <c r="F641" s="7"/>
      <c r="G641" s="7"/>
      <c r="H641" s="7"/>
      <c r="I641" s="7"/>
      <c r="J641" s="7"/>
      <c r="K641" s="7"/>
      <c r="L641" s="7"/>
    </row>
    <row r="642" spans="1:12" s="9" customFormat="1" ht="18.75" x14ac:dyDescent="0.3">
      <c r="A642" s="19"/>
      <c r="B642" s="17"/>
      <c r="C642" s="17"/>
      <c r="D642" s="17">
        <f t="shared" si="20"/>
        <v>120.35000000000008</v>
      </c>
      <c r="E642" s="18"/>
      <c r="F642" s="7"/>
      <c r="G642" s="7"/>
      <c r="H642" s="7"/>
      <c r="I642" s="7"/>
      <c r="J642" s="7"/>
      <c r="K642" s="7"/>
      <c r="L642" s="7"/>
    </row>
    <row r="643" spans="1:12" s="9" customFormat="1" ht="18.75" x14ac:dyDescent="0.3">
      <c r="A643" s="19"/>
      <c r="B643" s="17"/>
      <c r="C643" s="17"/>
      <c r="D643" s="17">
        <f t="shared" si="20"/>
        <v>120.35000000000008</v>
      </c>
      <c r="E643" s="18"/>
      <c r="F643" s="7"/>
      <c r="G643" s="7"/>
      <c r="H643" s="7"/>
      <c r="I643" s="7"/>
      <c r="J643" s="7"/>
      <c r="K643" s="7"/>
      <c r="L643" s="7"/>
    </row>
    <row r="644" spans="1:12" s="9" customFormat="1" ht="18.75" x14ac:dyDescent="0.3">
      <c r="A644" s="19"/>
      <c r="B644" s="17"/>
      <c r="C644" s="17"/>
      <c r="D644" s="17">
        <f t="shared" si="20"/>
        <v>120.35000000000008</v>
      </c>
      <c r="E644" s="18"/>
      <c r="F644" s="7"/>
      <c r="G644" s="7"/>
      <c r="H644" s="7"/>
      <c r="I644" s="7"/>
      <c r="J644" s="7"/>
      <c r="K644" s="7"/>
      <c r="L644" s="7"/>
    </row>
    <row r="645" spans="1:12" s="9" customFormat="1" ht="18.75" x14ac:dyDescent="0.3">
      <c r="A645" s="19"/>
      <c r="B645" s="17"/>
      <c r="C645" s="17"/>
      <c r="D645" s="17">
        <f t="shared" si="20"/>
        <v>120.35000000000008</v>
      </c>
      <c r="E645" s="18"/>
      <c r="F645" s="7"/>
      <c r="G645" s="7"/>
      <c r="H645" s="7"/>
      <c r="I645" s="7"/>
      <c r="J645" s="7"/>
      <c r="K645" s="7"/>
      <c r="L645" s="7"/>
    </row>
    <row r="646" spans="1:12" s="9" customFormat="1" ht="18.75" x14ac:dyDescent="0.3">
      <c r="A646" s="19"/>
      <c r="B646" s="17"/>
      <c r="C646" s="17"/>
      <c r="D646" s="17">
        <f t="shared" si="20"/>
        <v>120.35000000000008</v>
      </c>
      <c r="E646" s="18"/>
      <c r="F646" s="7"/>
      <c r="G646" s="7"/>
      <c r="H646" s="7"/>
      <c r="I646" s="7"/>
      <c r="J646" s="7"/>
      <c r="K646" s="7"/>
      <c r="L646" s="7"/>
    </row>
    <row r="647" spans="1:12" s="9" customFormat="1" ht="18.75" x14ac:dyDescent="0.3">
      <c r="A647" s="19"/>
      <c r="B647" s="17"/>
      <c r="C647" s="17"/>
      <c r="D647" s="17">
        <f t="shared" ref="D647:D710" si="21">D646+B647-C647</f>
        <v>120.35000000000008</v>
      </c>
      <c r="E647" s="18"/>
      <c r="F647" s="7"/>
      <c r="G647" s="7"/>
      <c r="H647" s="7"/>
      <c r="I647" s="7"/>
      <c r="J647" s="7"/>
      <c r="K647" s="7"/>
      <c r="L647" s="7"/>
    </row>
    <row r="648" spans="1:12" s="9" customFormat="1" ht="18.75" x14ac:dyDescent="0.3">
      <c r="A648" s="19"/>
      <c r="B648" s="17"/>
      <c r="C648" s="17"/>
      <c r="D648" s="17">
        <f t="shared" si="21"/>
        <v>120.35000000000008</v>
      </c>
      <c r="E648" s="18"/>
      <c r="F648" s="7"/>
      <c r="G648" s="7"/>
      <c r="H648" s="7"/>
      <c r="I648" s="7"/>
      <c r="J648" s="7"/>
      <c r="K648" s="7"/>
      <c r="L648" s="7"/>
    </row>
    <row r="649" spans="1:12" s="9" customFormat="1" ht="18.75" x14ac:dyDescent="0.3">
      <c r="A649" s="19"/>
      <c r="B649" s="17"/>
      <c r="C649" s="17"/>
      <c r="D649" s="17">
        <f t="shared" si="21"/>
        <v>120.35000000000008</v>
      </c>
      <c r="E649" s="18"/>
      <c r="F649" s="7"/>
      <c r="G649" s="7"/>
      <c r="H649" s="7"/>
      <c r="I649" s="7"/>
      <c r="J649" s="7"/>
      <c r="K649" s="7"/>
      <c r="L649" s="7"/>
    </row>
    <row r="650" spans="1:12" s="9" customFormat="1" ht="18.75" x14ac:dyDescent="0.3">
      <c r="A650" s="19"/>
      <c r="B650" s="17"/>
      <c r="C650" s="17"/>
      <c r="D650" s="17">
        <f t="shared" si="21"/>
        <v>120.35000000000008</v>
      </c>
      <c r="E650" s="18"/>
      <c r="F650" s="7"/>
      <c r="G650" s="7"/>
      <c r="H650" s="7"/>
      <c r="I650" s="7"/>
      <c r="J650" s="7"/>
      <c r="K650" s="7"/>
      <c r="L650" s="7"/>
    </row>
    <row r="651" spans="1:12" s="9" customFormat="1" ht="18.75" x14ac:dyDescent="0.3">
      <c r="A651" s="19"/>
      <c r="B651" s="17"/>
      <c r="C651" s="17"/>
      <c r="D651" s="17">
        <f t="shared" si="21"/>
        <v>120.35000000000008</v>
      </c>
      <c r="E651" s="18"/>
      <c r="F651" s="7"/>
      <c r="G651" s="7"/>
      <c r="H651" s="7"/>
      <c r="I651" s="7"/>
      <c r="J651" s="7"/>
      <c r="K651" s="7"/>
      <c r="L651" s="7"/>
    </row>
    <row r="652" spans="1:12" s="9" customFormat="1" ht="18.75" x14ac:dyDescent="0.3">
      <c r="A652" s="19"/>
      <c r="B652" s="17"/>
      <c r="C652" s="17"/>
      <c r="D652" s="17">
        <f t="shared" si="21"/>
        <v>120.35000000000008</v>
      </c>
      <c r="E652" s="18"/>
      <c r="F652" s="7"/>
      <c r="G652" s="7"/>
      <c r="H652" s="7"/>
      <c r="I652" s="7"/>
      <c r="J652" s="7"/>
      <c r="K652" s="7"/>
      <c r="L652" s="7"/>
    </row>
    <row r="653" spans="1:12" s="9" customFormat="1" ht="18.75" x14ac:dyDescent="0.3">
      <c r="A653" s="19"/>
      <c r="B653" s="17"/>
      <c r="C653" s="17"/>
      <c r="D653" s="17">
        <f t="shared" si="21"/>
        <v>120.35000000000008</v>
      </c>
      <c r="E653" s="18"/>
      <c r="F653" s="7"/>
      <c r="G653" s="7"/>
      <c r="H653" s="7"/>
      <c r="I653" s="7"/>
      <c r="J653" s="7"/>
      <c r="K653" s="7"/>
      <c r="L653" s="7"/>
    </row>
    <row r="654" spans="1:12" s="9" customFormat="1" ht="18.75" x14ac:dyDescent="0.3">
      <c r="A654" s="19"/>
      <c r="B654" s="17"/>
      <c r="C654" s="17"/>
      <c r="D654" s="17">
        <f t="shared" si="21"/>
        <v>120.35000000000008</v>
      </c>
      <c r="E654" s="18"/>
      <c r="F654" s="7"/>
      <c r="G654" s="7"/>
      <c r="H654" s="7"/>
      <c r="I654" s="7"/>
      <c r="J654" s="7"/>
      <c r="K654" s="7"/>
      <c r="L654" s="7"/>
    </row>
    <row r="655" spans="1:12" s="9" customFormat="1" ht="18.75" x14ac:dyDescent="0.3">
      <c r="A655" s="19"/>
      <c r="B655" s="17"/>
      <c r="C655" s="17"/>
      <c r="D655" s="17">
        <f t="shared" si="21"/>
        <v>120.35000000000008</v>
      </c>
      <c r="E655" s="18"/>
      <c r="F655" s="7"/>
      <c r="G655" s="7"/>
      <c r="H655" s="7"/>
      <c r="I655" s="7"/>
      <c r="J655" s="7"/>
      <c r="K655" s="7"/>
      <c r="L655" s="7"/>
    </row>
    <row r="656" spans="1:12" s="9" customFormat="1" ht="18.75" x14ac:dyDescent="0.3">
      <c r="A656" s="19"/>
      <c r="B656" s="17"/>
      <c r="C656" s="17"/>
      <c r="D656" s="17">
        <f t="shared" si="21"/>
        <v>120.35000000000008</v>
      </c>
      <c r="E656" s="18"/>
      <c r="F656" s="7"/>
      <c r="G656" s="7"/>
      <c r="H656" s="7"/>
      <c r="I656" s="7"/>
      <c r="J656" s="7"/>
      <c r="K656" s="7"/>
      <c r="L656" s="7"/>
    </row>
    <row r="657" spans="1:12" s="9" customFormat="1" ht="18.75" x14ac:dyDescent="0.3">
      <c r="A657" s="19"/>
      <c r="B657" s="17"/>
      <c r="C657" s="17"/>
      <c r="D657" s="17">
        <f t="shared" si="21"/>
        <v>120.35000000000008</v>
      </c>
      <c r="E657" s="18"/>
      <c r="F657" s="7"/>
      <c r="G657" s="7"/>
      <c r="H657" s="7"/>
      <c r="I657" s="7"/>
      <c r="J657" s="7"/>
      <c r="K657" s="7"/>
      <c r="L657" s="7"/>
    </row>
    <row r="658" spans="1:12" s="9" customFormat="1" ht="18.75" x14ac:dyDescent="0.3">
      <c r="A658" s="19"/>
      <c r="B658" s="17"/>
      <c r="C658" s="17"/>
      <c r="D658" s="17">
        <f t="shared" si="21"/>
        <v>120.35000000000008</v>
      </c>
      <c r="E658" s="18"/>
      <c r="F658" s="7"/>
      <c r="G658" s="7"/>
      <c r="H658" s="7"/>
      <c r="I658" s="7"/>
      <c r="J658" s="7"/>
      <c r="K658" s="7"/>
      <c r="L658" s="7"/>
    </row>
    <row r="659" spans="1:12" s="9" customFormat="1" ht="18.75" x14ac:dyDescent="0.3">
      <c r="A659" s="19"/>
      <c r="B659" s="17"/>
      <c r="C659" s="17"/>
      <c r="D659" s="17">
        <f t="shared" si="21"/>
        <v>120.35000000000008</v>
      </c>
      <c r="E659" s="18"/>
      <c r="F659" s="7"/>
      <c r="G659" s="7"/>
      <c r="H659" s="7"/>
      <c r="I659" s="7"/>
      <c r="J659" s="7"/>
      <c r="K659" s="7"/>
      <c r="L659" s="7"/>
    </row>
    <row r="660" spans="1:12" s="9" customFormat="1" ht="18.75" x14ac:dyDescent="0.3">
      <c r="A660" s="19"/>
      <c r="B660" s="17"/>
      <c r="C660" s="17"/>
      <c r="D660" s="17">
        <f t="shared" si="21"/>
        <v>120.35000000000008</v>
      </c>
      <c r="E660" s="18"/>
      <c r="F660" s="7"/>
      <c r="G660" s="7"/>
      <c r="H660" s="7"/>
      <c r="I660" s="7"/>
      <c r="J660" s="7"/>
      <c r="K660" s="7"/>
      <c r="L660" s="7"/>
    </row>
    <row r="661" spans="1:12" s="9" customFormat="1" ht="18.75" x14ac:dyDescent="0.3">
      <c r="A661" s="19"/>
      <c r="B661" s="17"/>
      <c r="C661" s="17"/>
      <c r="D661" s="17">
        <f t="shared" si="21"/>
        <v>120.35000000000008</v>
      </c>
      <c r="E661" s="18"/>
      <c r="F661" s="7"/>
      <c r="G661" s="7"/>
      <c r="H661" s="7"/>
      <c r="I661" s="7"/>
      <c r="J661" s="7"/>
      <c r="K661" s="7"/>
      <c r="L661" s="7"/>
    </row>
    <row r="662" spans="1:12" s="9" customFormat="1" ht="18.75" x14ac:dyDescent="0.3">
      <c r="A662" s="19"/>
      <c r="B662" s="17"/>
      <c r="C662" s="17"/>
      <c r="D662" s="17">
        <f t="shared" si="21"/>
        <v>120.35000000000008</v>
      </c>
      <c r="E662" s="18"/>
      <c r="F662" s="7"/>
      <c r="G662" s="7"/>
      <c r="H662" s="7"/>
      <c r="I662" s="7"/>
      <c r="J662" s="7"/>
      <c r="K662" s="7"/>
      <c r="L662" s="7"/>
    </row>
    <row r="663" spans="1:12" s="9" customFormat="1" ht="18.75" x14ac:dyDescent="0.3">
      <c r="A663" s="19"/>
      <c r="B663" s="17"/>
      <c r="C663" s="17"/>
      <c r="D663" s="17">
        <f t="shared" si="21"/>
        <v>120.35000000000008</v>
      </c>
      <c r="E663" s="18"/>
      <c r="F663" s="7"/>
      <c r="G663" s="7"/>
      <c r="H663" s="7"/>
      <c r="I663" s="7"/>
      <c r="J663" s="7"/>
      <c r="K663" s="7"/>
      <c r="L663" s="7"/>
    </row>
    <row r="664" spans="1:12" s="9" customFormat="1" ht="18.75" x14ac:dyDescent="0.3">
      <c r="A664" s="19"/>
      <c r="B664" s="17"/>
      <c r="C664" s="17"/>
      <c r="D664" s="17">
        <f t="shared" si="21"/>
        <v>120.35000000000008</v>
      </c>
      <c r="E664" s="18"/>
      <c r="F664" s="7"/>
      <c r="G664" s="7"/>
      <c r="H664" s="7"/>
      <c r="I664" s="7"/>
      <c r="J664" s="7"/>
      <c r="K664" s="7"/>
      <c r="L664" s="7"/>
    </row>
    <row r="665" spans="1:12" s="9" customFormat="1" ht="18.75" x14ac:dyDescent="0.3">
      <c r="A665" s="19"/>
      <c r="B665" s="17"/>
      <c r="C665" s="17"/>
      <c r="D665" s="17">
        <f t="shared" si="21"/>
        <v>120.35000000000008</v>
      </c>
      <c r="E665" s="18"/>
      <c r="F665" s="7"/>
      <c r="G665" s="7"/>
      <c r="H665" s="7"/>
      <c r="I665" s="7"/>
      <c r="J665" s="7"/>
      <c r="K665" s="7"/>
      <c r="L665" s="7"/>
    </row>
    <row r="666" spans="1:12" s="9" customFormat="1" ht="18.75" x14ac:dyDescent="0.3">
      <c r="A666" s="19"/>
      <c r="B666" s="17"/>
      <c r="C666" s="17"/>
      <c r="D666" s="17">
        <f t="shared" si="21"/>
        <v>120.35000000000008</v>
      </c>
      <c r="E666" s="18"/>
      <c r="F666" s="7"/>
      <c r="G666" s="7"/>
      <c r="H666" s="7"/>
      <c r="I666" s="7"/>
      <c r="J666" s="7"/>
      <c r="K666" s="7"/>
      <c r="L666" s="7"/>
    </row>
    <row r="667" spans="1:12" s="9" customFormat="1" ht="18.75" x14ac:dyDescent="0.3">
      <c r="A667" s="19"/>
      <c r="B667" s="17"/>
      <c r="C667" s="17"/>
      <c r="D667" s="17">
        <f t="shared" si="21"/>
        <v>120.35000000000008</v>
      </c>
      <c r="E667" s="18"/>
      <c r="F667" s="7"/>
      <c r="G667" s="7"/>
      <c r="H667" s="7"/>
      <c r="I667" s="7"/>
      <c r="J667" s="7"/>
      <c r="K667" s="7"/>
      <c r="L667" s="7"/>
    </row>
    <row r="668" spans="1:12" s="9" customFormat="1" ht="18.75" x14ac:dyDescent="0.3">
      <c r="A668" s="19"/>
      <c r="B668" s="17"/>
      <c r="C668" s="17"/>
      <c r="D668" s="17">
        <f t="shared" si="21"/>
        <v>120.35000000000008</v>
      </c>
      <c r="E668" s="18"/>
      <c r="F668" s="7"/>
      <c r="G668" s="7"/>
      <c r="H668" s="7"/>
      <c r="I668" s="7"/>
      <c r="J668" s="7"/>
      <c r="K668" s="7"/>
      <c r="L668" s="7"/>
    </row>
    <row r="669" spans="1:12" s="9" customFormat="1" ht="18.75" x14ac:dyDescent="0.3">
      <c r="A669" s="19"/>
      <c r="B669" s="17"/>
      <c r="C669" s="17"/>
      <c r="D669" s="17">
        <f t="shared" si="21"/>
        <v>120.35000000000008</v>
      </c>
      <c r="E669" s="18"/>
      <c r="F669" s="7"/>
      <c r="G669" s="7"/>
      <c r="H669" s="7"/>
      <c r="I669" s="7"/>
      <c r="J669" s="7"/>
      <c r="K669" s="7"/>
      <c r="L669" s="7"/>
    </row>
    <row r="670" spans="1:12" s="9" customFormat="1" ht="18.75" x14ac:dyDescent="0.3">
      <c r="A670" s="19"/>
      <c r="B670" s="17"/>
      <c r="C670" s="17"/>
      <c r="D670" s="17">
        <f t="shared" si="21"/>
        <v>120.35000000000008</v>
      </c>
      <c r="E670" s="18"/>
      <c r="F670" s="7"/>
      <c r="G670" s="7"/>
      <c r="H670" s="7"/>
      <c r="I670" s="7"/>
      <c r="J670" s="7"/>
      <c r="K670" s="7"/>
      <c r="L670" s="7"/>
    </row>
    <row r="671" spans="1:12" s="9" customFormat="1" ht="18.75" x14ac:dyDescent="0.3">
      <c r="A671" s="19"/>
      <c r="B671" s="17"/>
      <c r="C671" s="17"/>
      <c r="D671" s="17">
        <f t="shared" si="21"/>
        <v>120.35000000000008</v>
      </c>
      <c r="E671" s="18"/>
      <c r="F671" s="7"/>
      <c r="G671" s="7"/>
      <c r="H671" s="7"/>
      <c r="I671" s="7"/>
      <c r="J671" s="7"/>
      <c r="K671" s="7"/>
      <c r="L671" s="7"/>
    </row>
    <row r="672" spans="1:12" s="9" customFormat="1" ht="18.75" x14ac:dyDescent="0.3">
      <c r="A672" s="19"/>
      <c r="B672" s="17"/>
      <c r="C672" s="17"/>
      <c r="D672" s="17">
        <f t="shared" si="21"/>
        <v>120.35000000000008</v>
      </c>
      <c r="E672" s="18"/>
      <c r="F672" s="7"/>
      <c r="G672" s="7"/>
      <c r="H672" s="7"/>
      <c r="I672" s="7"/>
      <c r="J672" s="7"/>
      <c r="K672" s="7"/>
      <c r="L672" s="7"/>
    </row>
    <row r="673" spans="1:12" s="9" customFormat="1" ht="18.75" x14ac:dyDescent="0.3">
      <c r="A673" s="19"/>
      <c r="B673" s="17"/>
      <c r="C673" s="17"/>
      <c r="D673" s="17">
        <f t="shared" si="21"/>
        <v>120.35000000000008</v>
      </c>
      <c r="E673" s="18"/>
      <c r="F673" s="7"/>
      <c r="G673" s="7"/>
      <c r="H673" s="7"/>
      <c r="I673" s="7"/>
      <c r="J673" s="7"/>
      <c r="K673" s="7"/>
      <c r="L673" s="7"/>
    </row>
    <row r="674" spans="1:12" s="9" customFormat="1" ht="18.75" x14ac:dyDescent="0.3">
      <c r="A674" s="19"/>
      <c r="B674" s="17"/>
      <c r="C674" s="17"/>
      <c r="D674" s="17">
        <f t="shared" si="21"/>
        <v>120.35000000000008</v>
      </c>
      <c r="E674" s="18"/>
      <c r="F674" s="7"/>
      <c r="G674" s="7"/>
      <c r="H674" s="7"/>
      <c r="I674" s="7"/>
      <c r="J674" s="7"/>
      <c r="K674" s="7"/>
      <c r="L674" s="7"/>
    </row>
    <row r="675" spans="1:12" s="9" customFormat="1" ht="18.75" x14ac:dyDescent="0.3">
      <c r="A675" s="19"/>
      <c r="B675" s="17"/>
      <c r="C675" s="17"/>
      <c r="D675" s="17">
        <f t="shared" si="21"/>
        <v>120.35000000000008</v>
      </c>
      <c r="E675" s="18"/>
      <c r="F675" s="7"/>
      <c r="G675" s="7"/>
      <c r="H675" s="7"/>
      <c r="I675" s="7"/>
      <c r="J675" s="7"/>
      <c r="K675" s="7"/>
      <c r="L675" s="7"/>
    </row>
    <row r="676" spans="1:12" s="9" customFormat="1" ht="18.75" x14ac:dyDescent="0.3">
      <c r="A676" s="19"/>
      <c r="B676" s="17"/>
      <c r="C676" s="17"/>
      <c r="D676" s="17">
        <f t="shared" si="21"/>
        <v>120.35000000000008</v>
      </c>
      <c r="E676" s="18"/>
      <c r="F676" s="7"/>
      <c r="G676" s="7"/>
      <c r="H676" s="7"/>
      <c r="I676" s="7"/>
      <c r="J676" s="7"/>
      <c r="K676" s="7"/>
      <c r="L676" s="7"/>
    </row>
    <row r="677" spans="1:12" s="9" customFormat="1" ht="18.75" x14ac:dyDescent="0.3">
      <c r="A677" s="19"/>
      <c r="B677" s="17"/>
      <c r="C677" s="17"/>
      <c r="D677" s="17">
        <f t="shared" si="21"/>
        <v>120.35000000000008</v>
      </c>
      <c r="E677" s="18"/>
      <c r="F677" s="7"/>
      <c r="G677" s="7"/>
      <c r="H677" s="7"/>
      <c r="I677" s="7"/>
      <c r="J677" s="7"/>
      <c r="K677" s="7"/>
      <c r="L677" s="7"/>
    </row>
    <row r="678" spans="1:12" s="9" customFormat="1" ht="18.75" x14ac:dyDescent="0.3">
      <c r="A678" s="19"/>
      <c r="B678" s="17"/>
      <c r="C678" s="17"/>
      <c r="D678" s="17">
        <f t="shared" si="21"/>
        <v>120.35000000000008</v>
      </c>
      <c r="E678" s="18"/>
      <c r="F678" s="7"/>
      <c r="G678" s="7"/>
      <c r="H678" s="7"/>
      <c r="I678" s="7"/>
      <c r="J678" s="7"/>
      <c r="K678" s="7"/>
      <c r="L678" s="7"/>
    </row>
    <row r="679" spans="1:12" s="9" customFormat="1" ht="18.75" x14ac:dyDescent="0.3">
      <c r="A679" s="19"/>
      <c r="B679" s="17"/>
      <c r="C679" s="17"/>
      <c r="D679" s="17">
        <f t="shared" si="21"/>
        <v>120.35000000000008</v>
      </c>
      <c r="E679" s="18"/>
      <c r="F679" s="7"/>
      <c r="G679" s="7"/>
      <c r="H679" s="7"/>
      <c r="I679" s="7"/>
      <c r="J679" s="7"/>
      <c r="K679" s="7"/>
      <c r="L679" s="7"/>
    </row>
    <row r="680" spans="1:12" s="9" customFormat="1" ht="18.75" x14ac:dyDescent="0.3">
      <c r="A680" s="19"/>
      <c r="B680" s="17"/>
      <c r="C680" s="17"/>
      <c r="D680" s="17">
        <f t="shared" si="21"/>
        <v>120.35000000000008</v>
      </c>
      <c r="E680" s="18"/>
      <c r="F680" s="7"/>
      <c r="G680" s="7"/>
      <c r="H680" s="7"/>
      <c r="I680" s="7"/>
      <c r="J680" s="7"/>
      <c r="K680" s="7"/>
      <c r="L680" s="7"/>
    </row>
    <row r="681" spans="1:12" s="9" customFormat="1" ht="18.75" x14ac:dyDescent="0.3">
      <c r="A681" s="19"/>
      <c r="B681" s="17"/>
      <c r="C681" s="17"/>
      <c r="D681" s="17">
        <f t="shared" si="21"/>
        <v>120.35000000000008</v>
      </c>
      <c r="E681" s="18"/>
      <c r="F681" s="7"/>
      <c r="G681" s="7"/>
      <c r="H681" s="7"/>
      <c r="I681" s="7"/>
      <c r="J681" s="7"/>
      <c r="K681" s="7"/>
      <c r="L681" s="7"/>
    </row>
    <row r="682" spans="1:12" s="9" customFormat="1" ht="18.75" x14ac:dyDescent="0.3">
      <c r="A682" s="19"/>
      <c r="B682" s="17"/>
      <c r="C682" s="17"/>
      <c r="D682" s="17">
        <f t="shared" si="21"/>
        <v>120.35000000000008</v>
      </c>
      <c r="E682" s="18"/>
      <c r="F682" s="7"/>
      <c r="G682" s="7"/>
      <c r="H682" s="7"/>
      <c r="I682" s="7"/>
      <c r="J682" s="7"/>
      <c r="K682" s="7"/>
      <c r="L682" s="7"/>
    </row>
    <row r="683" spans="1:12" s="9" customFormat="1" ht="18.75" x14ac:dyDescent="0.3">
      <c r="A683" s="19"/>
      <c r="B683" s="17"/>
      <c r="C683" s="17"/>
      <c r="D683" s="17">
        <f t="shared" si="21"/>
        <v>120.35000000000008</v>
      </c>
      <c r="E683" s="18"/>
      <c r="F683" s="7"/>
      <c r="G683" s="7"/>
      <c r="H683" s="7"/>
      <c r="I683" s="7"/>
      <c r="J683" s="7"/>
      <c r="K683" s="7"/>
      <c r="L683" s="7"/>
    </row>
    <row r="684" spans="1:12" s="9" customFormat="1" ht="18.75" x14ac:dyDescent="0.3">
      <c r="A684" s="19"/>
      <c r="B684" s="17"/>
      <c r="C684" s="17"/>
      <c r="D684" s="17">
        <f t="shared" si="21"/>
        <v>120.35000000000008</v>
      </c>
      <c r="E684" s="18"/>
      <c r="F684" s="7"/>
      <c r="G684" s="7"/>
      <c r="H684" s="7"/>
      <c r="I684" s="7"/>
      <c r="J684" s="7"/>
      <c r="K684" s="7"/>
      <c r="L684" s="7"/>
    </row>
    <row r="685" spans="1:12" s="9" customFormat="1" ht="18.75" x14ac:dyDescent="0.3">
      <c r="A685" s="19"/>
      <c r="B685" s="17"/>
      <c r="C685" s="17"/>
      <c r="D685" s="17">
        <f t="shared" si="21"/>
        <v>120.35000000000008</v>
      </c>
      <c r="E685" s="18"/>
      <c r="F685" s="7"/>
      <c r="G685" s="7"/>
      <c r="H685" s="7"/>
      <c r="I685" s="7"/>
      <c r="J685" s="7"/>
      <c r="K685" s="7"/>
      <c r="L685" s="7"/>
    </row>
    <row r="686" spans="1:12" s="9" customFormat="1" ht="18.75" x14ac:dyDescent="0.3">
      <c r="A686" s="19"/>
      <c r="B686" s="17"/>
      <c r="C686" s="17"/>
      <c r="D686" s="17">
        <f t="shared" si="21"/>
        <v>120.35000000000008</v>
      </c>
      <c r="E686" s="18"/>
      <c r="F686" s="7"/>
      <c r="G686" s="7"/>
      <c r="H686" s="7"/>
      <c r="I686" s="7"/>
      <c r="J686" s="7"/>
      <c r="K686" s="7"/>
      <c r="L686" s="7"/>
    </row>
    <row r="687" spans="1:12" s="9" customFormat="1" ht="18.75" x14ac:dyDescent="0.3">
      <c r="A687" s="19"/>
      <c r="B687" s="17"/>
      <c r="C687" s="17"/>
      <c r="D687" s="17">
        <f t="shared" si="21"/>
        <v>120.35000000000008</v>
      </c>
      <c r="E687" s="18"/>
      <c r="F687" s="7"/>
      <c r="G687" s="7"/>
      <c r="H687" s="7"/>
      <c r="I687" s="7"/>
      <c r="J687" s="7"/>
      <c r="K687" s="7"/>
      <c r="L687" s="7"/>
    </row>
    <row r="688" spans="1:12" s="9" customFormat="1" ht="18.75" x14ac:dyDescent="0.3">
      <c r="A688" s="19"/>
      <c r="B688" s="17"/>
      <c r="C688" s="17"/>
      <c r="D688" s="17">
        <f t="shared" si="21"/>
        <v>120.35000000000008</v>
      </c>
      <c r="E688" s="18"/>
      <c r="F688" s="7"/>
      <c r="G688" s="7"/>
      <c r="H688" s="7"/>
      <c r="I688" s="7"/>
      <c r="J688" s="7"/>
      <c r="K688" s="7"/>
      <c r="L688" s="7"/>
    </row>
    <row r="689" spans="1:12" s="9" customFormat="1" ht="18.75" x14ac:dyDescent="0.3">
      <c r="A689" s="19"/>
      <c r="B689" s="17"/>
      <c r="C689" s="17"/>
      <c r="D689" s="17">
        <f t="shared" si="21"/>
        <v>120.35000000000008</v>
      </c>
      <c r="E689" s="18"/>
      <c r="F689" s="7"/>
      <c r="G689" s="7"/>
      <c r="H689" s="7"/>
      <c r="I689" s="7"/>
      <c r="J689" s="7"/>
      <c r="K689" s="7"/>
      <c r="L689" s="7"/>
    </row>
    <row r="690" spans="1:12" s="9" customFormat="1" ht="18.75" x14ac:dyDescent="0.3">
      <c r="A690" s="19"/>
      <c r="B690" s="17"/>
      <c r="C690" s="17"/>
      <c r="D690" s="17">
        <f t="shared" si="21"/>
        <v>120.35000000000008</v>
      </c>
      <c r="E690" s="18"/>
      <c r="F690" s="7"/>
      <c r="G690" s="7"/>
      <c r="H690" s="7"/>
      <c r="I690" s="7"/>
      <c r="J690" s="7"/>
      <c r="K690" s="7"/>
      <c r="L690" s="7"/>
    </row>
    <row r="691" spans="1:12" s="9" customFormat="1" ht="18.75" x14ac:dyDescent="0.3">
      <c r="A691" s="19"/>
      <c r="B691" s="17"/>
      <c r="C691" s="17"/>
      <c r="D691" s="17">
        <f t="shared" si="21"/>
        <v>120.35000000000008</v>
      </c>
      <c r="E691" s="18"/>
      <c r="F691" s="7"/>
      <c r="G691" s="7"/>
      <c r="H691" s="7"/>
      <c r="I691" s="7"/>
      <c r="J691" s="7"/>
      <c r="K691" s="7"/>
      <c r="L691" s="7"/>
    </row>
    <row r="692" spans="1:12" s="9" customFormat="1" ht="18.75" x14ac:dyDescent="0.3">
      <c r="A692" s="19"/>
      <c r="B692" s="17"/>
      <c r="C692" s="17"/>
      <c r="D692" s="17">
        <f t="shared" si="21"/>
        <v>120.35000000000008</v>
      </c>
      <c r="E692" s="18"/>
      <c r="F692" s="7"/>
      <c r="G692" s="7"/>
      <c r="H692" s="7"/>
      <c r="I692" s="7"/>
      <c r="J692" s="7"/>
      <c r="K692" s="7"/>
      <c r="L692" s="7"/>
    </row>
    <row r="693" spans="1:12" s="9" customFormat="1" ht="18.75" x14ac:dyDescent="0.3">
      <c r="A693" s="19"/>
      <c r="B693" s="17"/>
      <c r="C693" s="17"/>
      <c r="D693" s="17">
        <f t="shared" si="21"/>
        <v>120.35000000000008</v>
      </c>
      <c r="E693" s="18"/>
      <c r="F693" s="7"/>
      <c r="G693" s="7"/>
      <c r="H693" s="7"/>
      <c r="I693" s="7"/>
      <c r="J693" s="7"/>
      <c r="K693" s="7"/>
      <c r="L693" s="7"/>
    </row>
    <row r="694" spans="1:12" s="9" customFormat="1" ht="18.75" x14ac:dyDescent="0.3">
      <c r="A694" s="19"/>
      <c r="B694" s="17"/>
      <c r="C694" s="17"/>
      <c r="D694" s="17">
        <f t="shared" si="21"/>
        <v>120.35000000000008</v>
      </c>
      <c r="E694" s="18"/>
      <c r="F694" s="7"/>
      <c r="G694" s="7"/>
      <c r="H694" s="7"/>
      <c r="I694" s="7"/>
      <c r="J694" s="7"/>
      <c r="K694" s="7"/>
      <c r="L694" s="7"/>
    </row>
    <row r="695" spans="1:12" s="9" customFormat="1" ht="18.75" x14ac:dyDescent="0.3">
      <c r="A695" s="19"/>
      <c r="B695" s="17"/>
      <c r="C695" s="17"/>
      <c r="D695" s="17">
        <f t="shared" si="21"/>
        <v>120.35000000000008</v>
      </c>
      <c r="E695" s="18"/>
      <c r="F695" s="7"/>
      <c r="G695" s="7"/>
      <c r="H695" s="7"/>
      <c r="I695" s="7"/>
      <c r="J695" s="7"/>
      <c r="K695" s="7"/>
      <c r="L695" s="7"/>
    </row>
    <row r="696" spans="1:12" s="9" customFormat="1" ht="18.75" x14ac:dyDescent="0.3">
      <c r="A696" s="19"/>
      <c r="B696" s="17"/>
      <c r="C696" s="17"/>
      <c r="D696" s="17">
        <f t="shared" si="21"/>
        <v>120.35000000000008</v>
      </c>
      <c r="E696" s="18"/>
      <c r="F696" s="7"/>
      <c r="G696" s="7"/>
      <c r="H696" s="7"/>
      <c r="I696" s="7"/>
      <c r="J696" s="7"/>
      <c r="K696" s="7"/>
      <c r="L696" s="7"/>
    </row>
    <row r="697" spans="1:12" s="9" customFormat="1" ht="18.75" x14ac:dyDescent="0.3">
      <c r="A697" s="19"/>
      <c r="B697" s="17"/>
      <c r="C697" s="17"/>
      <c r="D697" s="17">
        <f t="shared" si="21"/>
        <v>120.35000000000008</v>
      </c>
      <c r="E697" s="18"/>
      <c r="F697" s="7"/>
      <c r="G697" s="7"/>
      <c r="H697" s="7"/>
      <c r="I697" s="7"/>
      <c r="J697" s="7"/>
      <c r="K697" s="7"/>
      <c r="L697" s="7"/>
    </row>
    <row r="698" spans="1:12" s="9" customFormat="1" ht="18.75" x14ac:dyDescent="0.3">
      <c r="A698" s="19"/>
      <c r="B698" s="17"/>
      <c r="C698" s="17"/>
      <c r="D698" s="17">
        <f t="shared" si="21"/>
        <v>120.35000000000008</v>
      </c>
      <c r="E698" s="18"/>
      <c r="F698" s="7"/>
      <c r="G698" s="7"/>
      <c r="H698" s="7"/>
      <c r="I698" s="7"/>
      <c r="J698" s="7"/>
      <c r="K698" s="7"/>
      <c r="L698" s="7"/>
    </row>
    <row r="699" spans="1:12" s="9" customFormat="1" ht="18.75" x14ac:dyDescent="0.3">
      <c r="A699" s="19"/>
      <c r="B699" s="17"/>
      <c r="C699" s="17"/>
      <c r="D699" s="17">
        <f t="shared" si="21"/>
        <v>120.35000000000008</v>
      </c>
      <c r="E699" s="18"/>
      <c r="F699" s="7"/>
      <c r="G699" s="7"/>
      <c r="H699" s="7"/>
      <c r="I699" s="7"/>
      <c r="J699" s="7"/>
      <c r="K699" s="7"/>
      <c r="L699" s="7"/>
    </row>
    <row r="700" spans="1:12" s="9" customFormat="1" ht="18.75" x14ac:dyDescent="0.3">
      <c r="A700" s="19"/>
      <c r="B700" s="17"/>
      <c r="C700" s="17"/>
      <c r="D700" s="17">
        <f t="shared" si="21"/>
        <v>120.35000000000008</v>
      </c>
      <c r="E700" s="18"/>
      <c r="F700" s="7"/>
      <c r="G700" s="7"/>
      <c r="H700" s="7"/>
      <c r="I700" s="7"/>
      <c r="J700" s="7"/>
      <c r="K700" s="7"/>
      <c r="L700" s="7"/>
    </row>
    <row r="701" spans="1:12" s="9" customFormat="1" ht="18.75" x14ac:dyDescent="0.3">
      <c r="A701" s="19"/>
      <c r="B701" s="17"/>
      <c r="C701" s="17"/>
      <c r="D701" s="17">
        <f t="shared" si="21"/>
        <v>120.35000000000008</v>
      </c>
      <c r="E701" s="18"/>
      <c r="F701" s="7"/>
      <c r="G701" s="7"/>
      <c r="H701" s="7"/>
      <c r="I701" s="7"/>
      <c r="J701" s="7"/>
      <c r="K701" s="7"/>
      <c r="L701" s="7"/>
    </row>
    <row r="702" spans="1:12" s="9" customFormat="1" ht="18.75" x14ac:dyDescent="0.3">
      <c r="A702" s="19"/>
      <c r="B702" s="17"/>
      <c r="C702" s="17"/>
      <c r="D702" s="17">
        <f t="shared" si="21"/>
        <v>120.35000000000008</v>
      </c>
      <c r="E702" s="18"/>
      <c r="F702" s="7"/>
      <c r="G702" s="7"/>
      <c r="H702" s="7"/>
      <c r="I702" s="7"/>
      <c r="J702" s="7"/>
      <c r="K702" s="7"/>
      <c r="L702" s="7"/>
    </row>
    <row r="703" spans="1:12" s="9" customFormat="1" ht="18.75" x14ac:dyDescent="0.3">
      <c r="A703" s="19"/>
      <c r="B703" s="17"/>
      <c r="C703" s="17"/>
      <c r="D703" s="17">
        <f t="shared" si="21"/>
        <v>120.35000000000008</v>
      </c>
      <c r="E703" s="18"/>
      <c r="F703" s="7"/>
      <c r="G703" s="7"/>
      <c r="H703" s="7"/>
      <c r="I703" s="7"/>
      <c r="J703" s="7"/>
      <c r="K703" s="7"/>
      <c r="L703" s="7"/>
    </row>
    <row r="704" spans="1:12" s="9" customFormat="1" ht="18.75" x14ac:dyDescent="0.3">
      <c r="A704" s="19"/>
      <c r="B704" s="17"/>
      <c r="C704" s="17"/>
      <c r="D704" s="17">
        <f t="shared" si="21"/>
        <v>120.35000000000008</v>
      </c>
      <c r="E704" s="18"/>
      <c r="F704" s="7"/>
      <c r="G704" s="7"/>
      <c r="H704" s="7"/>
      <c r="I704" s="7"/>
      <c r="J704" s="7"/>
      <c r="K704" s="7"/>
      <c r="L704" s="7"/>
    </row>
    <row r="705" spans="1:12" s="9" customFormat="1" ht="18.75" x14ac:dyDescent="0.3">
      <c r="A705" s="19"/>
      <c r="B705" s="17"/>
      <c r="C705" s="17"/>
      <c r="D705" s="17">
        <f t="shared" si="21"/>
        <v>120.35000000000008</v>
      </c>
      <c r="E705" s="18"/>
      <c r="F705" s="7"/>
      <c r="G705" s="7"/>
      <c r="H705" s="7"/>
      <c r="I705" s="7"/>
      <c r="J705" s="7"/>
      <c r="K705" s="7"/>
      <c r="L705" s="7"/>
    </row>
    <row r="706" spans="1:12" s="9" customFormat="1" ht="18.75" x14ac:dyDescent="0.3">
      <c r="A706" s="19"/>
      <c r="B706" s="17"/>
      <c r="C706" s="17"/>
      <c r="D706" s="17">
        <f t="shared" si="21"/>
        <v>120.35000000000008</v>
      </c>
      <c r="E706" s="18"/>
      <c r="F706" s="7"/>
      <c r="G706" s="7"/>
      <c r="H706" s="7"/>
      <c r="I706" s="7"/>
      <c r="J706" s="7"/>
      <c r="K706" s="7"/>
      <c r="L706" s="7"/>
    </row>
    <row r="707" spans="1:12" s="9" customFormat="1" ht="18.75" x14ac:dyDescent="0.3">
      <c r="A707" s="19"/>
      <c r="B707" s="17"/>
      <c r="C707" s="17"/>
      <c r="D707" s="17">
        <f t="shared" si="21"/>
        <v>120.35000000000008</v>
      </c>
      <c r="E707" s="18"/>
      <c r="F707" s="7"/>
      <c r="G707" s="7"/>
      <c r="H707" s="7"/>
      <c r="I707" s="7"/>
      <c r="J707" s="7"/>
      <c r="K707" s="7"/>
      <c r="L707" s="7"/>
    </row>
    <row r="708" spans="1:12" s="9" customFormat="1" ht="18.75" x14ac:dyDescent="0.3">
      <c r="A708" s="19"/>
      <c r="B708" s="17"/>
      <c r="C708" s="17"/>
      <c r="D708" s="17">
        <f t="shared" si="21"/>
        <v>120.35000000000008</v>
      </c>
      <c r="E708" s="18"/>
      <c r="F708" s="7"/>
      <c r="G708" s="7"/>
      <c r="H708" s="7"/>
      <c r="I708" s="7"/>
      <c r="J708" s="7"/>
      <c r="K708" s="7"/>
      <c r="L708" s="7"/>
    </row>
    <row r="709" spans="1:12" s="9" customFormat="1" ht="18.75" x14ac:dyDescent="0.3">
      <c r="A709" s="19"/>
      <c r="B709" s="17"/>
      <c r="C709" s="17"/>
      <c r="D709" s="17">
        <f t="shared" si="21"/>
        <v>120.35000000000008</v>
      </c>
      <c r="E709" s="18"/>
      <c r="F709" s="7"/>
      <c r="G709" s="7"/>
      <c r="H709" s="7"/>
      <c r="I709" s="7"/>
      <c r="J709" s="7"/>
      <c r="K709" s="7"/>
      <c r="L709" s="7"/>
    </row>
    <row r="710" spans="1:12" s="9" customFormat="1" ht="18.75" x14ac:dyDescent="0.3">
      <c r="A710" s="19"/>
      <c r="B710" s="17"/>
      <c r="C710" s="17"/>
      <c r="D710" s="17">
        <f t="shared" si="21"/>
        <v>120.35000000000008</v>
      </c>
      <c r="E710" s="18"/>
      <c r="F710" s="7"/>
      <c r="G710" s="7"/>
      <c r="H710" s="7"/>
      <c r="I710" s="7"/>
      <c r="J710" s="7"/>
      <c r="K710" s="7"/>
      <c r="L710" s="7"/>
    </row>
    <row r="711" spans="1:12" s="9" customFormat="1" ht="18.75" x14ac:dyDescent="0.3">
      <c r="A711" s="19"/>
      <c r="B711" s="17"/>
      <c r="C711" s="17"/>
      <c r="D711" s="17">
        <f t="shared" ref="D711:D764" si="22">D710+B711-C711</f>
        <v>120.35000000000008</v>
      </c>
      <c r="E711" s="18"/>
      <c r="F711" s="7"/>
      <c r="G711" s="7"/>
      <c r="H711" s="7"/>
      <c r="I711" s="7"/>
      <c r="J711" s="7"/>
      <c r="K711" s="7"/>
      <c r="L711" s="7"/>
    </row>
    <row r="712" spans="1:12" s="9" customFormat="1" ht="18.75" x14ac:dyDescent="0.3">
      <c r="A712" s="19"/>
      <c r="B712" s="17"/>
      <c r="C712" s="17"/>
      <c r="D712" s="17">
        <f t="shared" si="22"/>
        <v>120.35000000000008</v>
      </c>
      <c r="E712" s="18"/>
      <c r="F712" s="7"/>
      <c r="G712" s="7"/>
      <c r="H712" s="7"/>
      <c r="I712" s="7"/>
      <c r="J712" s="7"/>
      <c r="K712" s="7"/>
      <c r="L712" s="7"/>
    </row>
    <row r="713" spans="1:12" s="9" customFormat="1" ht="18.75" x14ac:dyDescent="0.3">
      <c r="A713" s="19"/>
      <c r="B713" s="17"/>
      <c r="C713" s="17"/>
      <c r="D713" s="17">
        <f t="shared" si="22"/>
        <v>120.35000000000008</v>
      </c>
      <c r="E713" s="18"/>
      <c r="F713" s="7"/>
      <c r="G713" s="7"/>
      <c r="H713" s="7"/>
      <c r="I713" s="7"/>
      <c r="J713" s="7"/>
      <c r="K713" s="7"/>
      <c r="L713" s="7"/>
    </row>
    <row r="714" spans="1:12" s="9" customFormat="1" ht="18.75" x14ac:dyDescent="0.3">
      <c r="A714" s="19"/>
      <c r="B714" s="17"/>
      <c r="C714" s="17"/>
      <c r="D714" s="17">
        <f t="shared" si="22"/>
        <v>120.35000000000008</v>
      </c>
      <c r="E714" s="18"/>
      <c r="F714" s="7"/>
      <c r="G714" s="7"/>
      <c r="H714" s="7"/>
      <c r="I714" s="7"/>
      <c r="J714" s="7"/>
      <c r="K714" s="7"/>
      <c r="L714" s="7"/>
    </row>
    <row r="715" spans="1:12" s="9" customFormat="1" ht="18.75" x14ac:dyDescent="0.3">
      <c r="A715" s="19"/>
      <c r="B715" s="17"/>
      <c r="C715" s="17"/>
      <c r="D715" s="17">
        <f t="shared" si="22"/>
        <v>120.35000000000008</v>
      </c>
      <c r="E715" s="18"/>
      <c r="F715" s="7"/>
      <c r="G715" s="7"/>
      <c r="H715" s="7"/>
      <c r="I715" s="7"/>
      <c r="J715" s="7"/>
      <c r="K715" s="7"/>
      <c r="L715" s="7"/>
    </row>
    <row r="716" spans="1:12" s="9" customFormat="1" ht="18.75" x14ac:dyDescent="0.3">
      <c r="A716" s="19"/>
      <c r="B716" s="17"/>
      <c r="C716" s="17"/>
      <c r="D716" s="17">
        <f t="shared" si="22"/>
        <v>120.35000000000008</v>
      </c>
      <c r="E716" s="18"/>
      <c r="F716" s="7"/>
      <c r="G716" s="7"/>
      <c r="H716" s="7"/>
      <c r="I716" s="7"/>
      <c r="J716" s="7"/>
      <c r="K716" s="7"/>
      <c r="L716" s="7"/>
    </row>
    <row r="717" spans="1:12" s="9" customFormat="1" ht="18.75" x14ac:dyDescent="0.3">
      <c r="A717" s="19"/>
      <c r="B717" s="17"/>
      <c r="C717" s="17"/>
      <c r="D717" s="17">
        <f t="shared" si="22"/>
        <v>120.35000000000008</v>
      </c>
      <c r="E717" s="18"/>
      <c r="F717" s="7"/>
      <c r="G717" s="7"/>
      <c r="H717" s="7"/>
      <c r="I717" s="7"/>
      <c r="J717" s="7"/>
      <c r="K717" s="7"/>
      <c r="L717" s="7"/>
    </row>
    <row r="718" spans="1:12" s="9" customFormat="1" ht="18.75" x14ac:dyDescent="0.3">
      <c r="A718" s="19"/>
      <c r="B718" s="17"/>
      <c r="C718" s="17"/>
      <c r="D718" s="17">
        <f t="shared" si="22"/>
        <v>120.35000000000008</v>
      </c>
      <c r="E718" s="18"/>
      <c r="F718" s="7"/>
      <c r="G718" s="7"/>
      <c r="H718" s="7"/>
      <c r="I718" s="7"/>
      <c r="J718" s="7"/>
      <c r="K718" s="7"/>
      <c r="L718" s="7"/>
    </row>
    <row r="719" spans="1:12" s="9" customFormat="1" ht="18.75" x14ac:dyDescent="0.3">
      <c r="A719" s="19"/>
      <c r="B719" s="17"/>
      <c r="C719" s="17"/>
      <c r="D719" s="17">
        <f t="shared" si="22"/>
        <v>120.35000000000008</v>
      </c>
      <c r="E719" s="18"/>
      <c r="F719" s="7"/>
      <c r="G719" s="7"/>
      <c r="H719" s="7"/>
      <c r="I719" s="7"/>
      <c r="J719" s="7"/>
      <c r="K719" s="7"/>
      <c r="L719" s="7"/>
    </row>
    <row r="720" spans="1:12" s="9" customFormat="1" ht="18.75" x14ac:dyDescent="0.3">
      <c r="A720" s="19"/>
      <c r="B720" s="17"/>
      <c r="C720" s="17"/>
      <c r="D720" s="17">
        <f t="shared" si="22"/>
        <v>120.35000000000008</v>
      </c>
      <c r="E720" s="18"/>
      <c r="F720" s="7"/>
      <c r="G720" s="7"/>
      <c r="H720" s="7"/>
      <c r="I720" s="7"/>
      <c r="J720" s="7"/>
      <c r="K720" s="7"/>
      <c r="L720" s="7"/>
    </row>
    <row r="721" spans="1:12" s="9" customFormat="1" ht="18.75" x14ac:dyDescent="0.3">
      <c r="A721" s="19"/>
      <c r="B721" s="17"/>
      <c r="C721" s="17"/>
      <c r="D721" s="17">
        <f t="shared" si="22"/>
        <v>120.35000000000008</v>
      </c>
      <c r="E721" s="18"/>
      <c r="F721" s="7"/>
      <c r="G721" s="7"/>
      <c r="H721" s="7"/>
      <c r="I721" s="7"/>
      <c r="J721" s="7"/>
      <c r="K721" s="7"/>
      <c r="L721" s="7"/>
    </row>
    <row r="722" spans="1:12" s="9" customFormat="1" ht="18.75" x14ac:dyDescent="0.3">
      <c r="A722" s="19"/>
      <c r="B722" s="17"/>
      <c r="C722" s="17"/>
      <c r="D722" s="17">
        <f t="shared" si="22"/>
        <v>120.35000000000008</v>
      </c>
      <c r="E722" s="18"/>
      <c r="F722" s="7"/>
      <c r="G722" s="7"/>
      <c r="H722" s="7"/>
      <c r="I722" s="7"/>
      <c r="J722" s="7"/>
      <c r="K722" s="7"/>
      <c r="L722" s="7"/>
    </row>
    <row r="723" spans="1:12" s="9" customFormat="1" ht="18.75" x14ac:dyDescent="0.3">
      <c r="A723" s="19"/>
      <c r="B723" s="17"/>
      <c r="C723" s="17"/>
      <c r="D723" s="17">
        <f t="shared" si="22"/>
        <v>120.35000000000008</v>
      </c>
      <c r="E723" s="18"/>
      <c r="F723" s="7"/>
      <c r="G723" s="7"/>
      <c r="H723" s="7"/>
      <c r="I723" s="7"/>
      <c r="J723" s="7"/>
      <c r="K723" s="7"/>
      <c r="L723" s="7"/>
    </row>
    <row r="724" spans="1:12" s="9" customFormat="1" ht="18.75" x14ac:dyDescent="0.3">
      <c r="A724" s="19"/>
      <c r="B724" s="17"/>
      <c r="C724" s="17"/>
      <c r="D724" s="17">
        <f t="shared" si="22"/>
        <v>120.35000000000008</v>
      </c>
      <c r="E724" s="18"/>
      <c r="F724" s="7"/>
      <c r="G724" s="7"/>
      <c r="H724" s="7"/>
      <c r="I724" s="7"/>
      <c r="J724" s="7"/>
      <c r="K724" s="7"/>
      <c r="L724" s="7"/>
    </row>
    <row r="725" spans="1:12" s="9" customFormat="1" ht="18.75" x14ac:dyDescent="0.3">
      <c r="A725" s="19"/>
      <c r="B725" s="17"/>
      <c r="C725" s="17"/>
      <c r="D725" s="17">
        <f t="shared" si="22"/>
        <v>120.35000000000008</v>
      </c>
      <c r="E725" s="18"/>
      <c r="F725" s="7"/>
      <c r="G725" s="7"/>
      <c r="H725" s="7"/>
      <c r="I725" s="7"/>
      <c r="J725" s="7"/>
      <c r="K725" s="7"/>
      <c r="L725" s="7"/>
    </row>
    <row r="726" spans="1:12" s="9" customFormat="1" ht="18.75" x14ac:dyDescent="0.3">
      <c r="A726" s="19"/>
      <c r="B726" s="17"/>
      <c r="C726" s="17"/>
      <c r="D726" s="17">
        <f t="shared" si="22"/>
        <v>120.35000000000008</v>
      </c>
      <c r="E726" s="18"/>
      <c r="F726" s="7"/>
      <c r="G726" s="7"/>
      <c r="H726" s="7"/>
      <c r="I726" s="7"/>
      <c r="J726" s="7"/>
      <c r="K726" s="7"/>
      <c r="L726" s="7"/>
    </row>
    <row r="727" spans="1:12" s="9" customFormat="1" ht="18.75" x14ac:dyDescent="0.3">
      <c r="A727" s="19"/>
      <c r="B727" s="17"/>
      <c r="C727" s="17"/>
      <c r="D727" s="17">
        <f t="shared" si="22"/>
        <v>120.35000000000008</v>
      </c>
      <c r="E727" s="18"/>
      <c r="F727" s="7"/>
      <c r="G727" s="7"/>
      <c r="H727" s="7"/>
      <c r="I727" s="7"/>
      <c r="J727" s="7"/>
      <c r="K727" s="7"/>
      <c r="L727" s="7"/>
    </row>
    <row r="728" spans="1:12" s="9" customFormat="1" ht="18.75" x14ac:dyDescent="0.3">
      <c r="A728" s="19"/>
      <c r="B728" s="17"/>
      <c r="C728" s="17"/>
      <c r="D728" s="17">
        <f t="shared" si="22"/>
        <v>120.35000000000008</v>
      </c>
      <c r="E728" s="18"/>
      <c r="F728" s="7"/>
      <c r="G728" s="7"/>
      <c r="H728" s="7"/>
      <c r="I728" s="7"/>
      <c r="J728" s="7"/>
      <c r="K728" s="7"/>
      <c r="L728" s="7"/>
    </row>
    <row r="729" spans="1:12" s="9" customFormat="1" ht="18.75" x14ac:dyDescent="0.3">
      <c r="A729" s="19"/>
      <c r="B729" s="17"/>
      <c r="C729" s="17"/>
      <c r="D729" s="17">
        <f t="shared" si="22"/>
        <v>120.35000000000008</v>
      </c>
      <c r="E729" s="18"/>
      <c r="F729" s="7"/>
      <c r="G729" s="7"/>
      <c r="H729" s="7"/>
      <c r="I729" s="7"/>
      <c r="J729" s="7"/>
      <c r="K729" s="7"/>
      <c r="L729" s="7"/>
    </row>
    <row r="730" spans="1:12" s="9" customFormat="1" ht="18.75" x14ac:dyDescent="0.3">
      <c r="A730" s="19"/>
      <c r="B730" s="17"/>
      <c r="C730" s="17"/>
      <c r="D730" s="17">
        <f t="shared" si="22"/>
        <v>120.35000000000008</v>
      </c>
      <c r="E730" s="18"/>
      <c r="F730" s="7"/>
      <c r="G730" s="7"/>
      <c r="H730" s="7"/>
      <c r="I730" s="7"/>
      <c r="J730" s="7"/>
      <c r="K730" s="7"/>
      <c r="L730" s="7"/>
    </row>
    <row r="731" spans="1:12" s="9" customFormat="1" ht="18.75" x14ac:dyDescent="0.3">
      <c r="A731" s="19"/>
      <c r="B731" s="17"/>
      <c r="C731" s="17"/>
      <c r="D731" s="17">
        <f t="shared" si="22"/>
        <v>120.35000000000008</v>
      </c>
      <c r="E731" s="18"/>
      <c r="F731" s="7"/>
      <c r="G731" s="7"/>
      <c r="H731" s="7"/>
      <c r="I731" s="7"/>
      <c r="J731" s="7"/>
      <c r="K731" s="7"/>
      <c r="L731" s="7"/>
    </row>
    <row r="732" spans="1:12" s="9" customFormat="1" ht="18.75" x14ac:dyDescent="0.3">
      <c r="A732" s="19"/>
      <c r="B732" s="17"/>
      <c r="C732" s="17"/>
      <c r="D732" s="17">
        <f t="shared" si="22"/>
        <v>120.35000000000008</v>
      </c>
      <c r="E732" s="18"/>
      <c r="F732" s="7"/>
      <c r="G732" s="7"/>
      <c r="H732" s="7"/>
      <c r="I732" s="7"/>
      <c r="J732" s="7"/>
      <c r="K732" s="7"/>
      <c r="L732" s="7"/>
    </row>
    <row r="733" spans="1:12" s="9" customFormat="1" ht="18.75" x14ac:dyDescent="0.3">
      <c r="A733" s="19"/>
      <c r="B733" s="17"/>
      <c r="C733" s="17"/>
      <c r="D733" s="17">
        <f t="shared" si="22"/>
        <v>120.35000000000008</v>
      </c>
      <c r="E733" s="18"/>
      <c r="F733" s="7"/>
      <c r="G733" s="7"/>
      <c r="H733" s="7"/>
      <c r="I733" s="7"/>
      <c r="J733" s="7"/>
      <c r="K733" s="7"/>
      <c r="L733" s="7"/>
    </row>
    <row r="734" spans="1:12" s="9" customFormat="1" ht="18.75" x14ac:dyDescent="0.3">
      <c r="A734" s="19"/>
      <c r="B734" s="17"/>
      <c r="C734" s="17"/>
      <c r="D734" s="17">
        <f t="shared" si="22"/>
        <v>120.35000000000008</v>
      </c>
      <c r="E734" s="18"/>
      <c r="F734" s="7"/>
      <c r="G734" s="7"/>
      <c r="H734" s="7"/>
      <c r="I734" s="7"/>
      <c r="J734" s="7"/>
      <c r="K734" s="7"/>
      <c r="L734" s="7"/>
    </row>
    <row r="735" spans="1:12" s="9" customFormat="1" ht="18.75" x14ac:dyDescent="0.3">
      <c r="A735" s="19"/>
      <c r="B735" s="17"/>
      <c r="C735" s="17"/>
      <c r="D735" s="17">
        <f t="shared" si="22"/>
        <v>120.35000000000008</v>
      </c>
      <c r="E735" s="18"/>
      <c r="F735" s="7"/>
      <c r="G735" s="7"/>
      <c r="H735" s="7"/>
      <c r="I735" s="7"/>
      <c r="J735" s="7"/>
      <c r="K735" s="7"/>
      <c r="L735" s="7"/>
    </row>
    <row r="736" spans="1:12" s="9" customFormat="1" ht="18.75" x14ac:dyDescent="0.3">
      <c r="A736" s="19"/>
      <c r="B736" s="17"/>
      <c r="C736" s="17"/>
      <c r="D736" s="17">
        <f t="shared" si="22"/>
        <v>120.35000000000008</v>
      </c>
      <c r="E736" s="18"/>
      <c r="F736" s="7"/>
      <c r="G736" s="7"/>
      <c r="H736" s="7"/>
      <c r="I736" s="7"/>
      <c r="J736" s="7"/>
      <c r="K736" s="7"/>
      <c r="L736" s="7"/>
    </row>
    <row r="737" spans="1:12" s="9" customFormat="1" ht="18.75" x14ac:dyDescent="0.3">
      <c r="A737" s="19"/>
      <c r="B737" s="17"/>
      <c r="C737" s="17"/>
      <c r="D737" s="17">
        <f t="shared" si="22"/>
        <v>120.35000000000008</v>
      </c>
      <c r="E737" s="18"/>
      <c r="F737" s="7"/>
      <c r="G737" s="7"/>
      <c r="H737" s="7"/>
      <c r="I737" s="7"/>
      <c r="J737" s="7"/>
      <c r="K737" s="7"/>
      <c r="L737" s="7"/>
    </row>
    <row r="738" spans="1:12" s="9" customFormat="1" ht="18.75" x14ac:dyDescent="0.3">
      <c r="A738" s="19"/>
      <c r="B738" s="17"/>
      <c r="C738" s="17"/>
      <c r="D738" s="17">
        <f t="shared" si="22"/>
        <v>120.35000000000008</v>
      </c>
      <c r="E738" s="18"/>
      <c r="F738" s="7"/>
      <c r="G738" s="7"/>
      <c r="H738" s="7"/>
      <c r="I738" s="7"/>
      <c r="J738" s="7"/>
      <c r="K738" s="7"/>
      <c r="L738" s="7"/>
    </row>
    <row r="739" spans="1:12" s="9" customFormat="1" ht="18.75" x14ac:dyDescent="0.3">
      <c r="A739" s="19"/>
      <c r="B739" s="17"/>
      <c r="C739" s="17"/>
      <c r="D739" s="17">
        <f t="shared" si="22"/>
        <v>120.35000000000008</v>
      </c>
      <c r="E739" s="18"/>
      <c r="F739" s="7"/>
      <c r="G739" s="7"/>
      <c r="H739" s="7"/>
      <c r="I739" s="7"/>
      <c r="J739" s="7"/>
      <c r="K739" s="7"/>
      <c r="L739" s="7"/>
    </row>
    <row r="740" spans="1:12" s="9" customFormat="1" ht="18.75" x14ac:dyDescent="0.3">
      <c r="A740" s="19"/>
      <c r="B740" s="17"/>
      <c r="C740" s="17"/>
      <c r="D740" s="17">
        <f t="shared" si="22"/>
        <v>120.35000000000008</v>
      </c>
      <c r="E740" s="18"/>
      <c r="F740" s="7"/>
      <c r="G740" s="7"/>
      <c r="H740" s="7"/>
      <c r="I740" s="7"/>
      <c r="J740" s="7"/>
      <c r="K740" s="7"/>
      <c r="L740" s="7"/>
    </row>
    <row r="741" spans="1:12" s="9" customFormat="1" ht="18.75" x14ac:dyDescent="0.3">
      <c r="A741" s="19"/>
      <c r="B741" s="17"/>
      <c r="C741" s="17"/>
      <c r="D741" s="17">
        <f t="shared" si="22"/>
        <v>120.35000000000008</v>
      </c>
      <c r="E741" s="18"/>
      <c r="F741" s="7"/>
      <c r="G741" s="7"/>
      <c r="H741" s="7"/>
      <c r="I741" s="7"/>
      <c r="J741" s="7"/>
      <c r="K741" s="7"/>
      <c r="L741" s="7"/>
    </row>
    <row r="742" spans="1:12" s="9" customFormat="1" ht="18.75" x14ac:dyDescent="0.3">
      <c r="A742" s="19"/>
      <c r="B742" s="17"/>
      <c r="C742" s="17"/>
      <c r="D742" s="17">
        <f t="shared" si="22"/>
        <v>120.35000000000008</v>
      </c>
      <c r="E742" s="18"/>
      <c r="F742" s="7"/>
      <c r="G742" s="7"/>
      <c r="H742" s="7"/>
      <c r="I742" s="7"/>
      <c r="J742" s="7"/>
      <c r="K742" s="7"/>
      <c r="L742" s="7"/>
    </row>
    <row r="743" spans="1:12" s="9" customFormat="1" ht="18.75" x14ac:dyDescent="0.3">
      <c r="A743" s="19"/>
      <c r="B743" s="17"/>
      <c r="C743" s="17"/>
      <c r="D743" s="17">
        <f t="shared" si="22"/>
        <v>120.35000000000008</v>
      </c>
      <c r="E743" s="18"/>
      <c r="F743" s="7"/>
      <c r="G743" s="7"/>
      <c r="H743" s="7"/>
      <c r="I743" s="7"/>
      <c r="J743" s="7"/>
      <c r="K743" s="7"/>
      <c r="L743" s="7"/>
    </row>
    <row r="744" spans="1:12" s="9" customFormat="1" ht="18.75" x14ac:dyDescent="0.3">
      <c r="A744" s="19"/>
      <c r="B744" s="17"/>
      <c r="C744" s="17"/>
      <c r="D744" s="17">
        <f t="shared" si="22"/>
        <v>120.35000000000008</v>
      </c>
      <c r="E744" s="18"/>
      <c r="F744" s="7"/>
      <c r="G744" s="7"/>
      <c r="H744" s="7"/>
      <c r="I744" s="7"/>
      <c r="J744" s="7"/>
      <c r="K744" s="7"/>
      <c r="L744" s="7"/>
    </row>
    <row r="745" spans="1:12" s="9" customFormat="1" ht="18.75" x14ac:dyDescent="0.3">
      <c r="A745" s="19"/>
      <c r="B745" s="17"/>
      <c r="C745" s="17"/>
      <c r="D745" s="17">
        <f t="shared" si="22"/>
        <v>120.35000000000008</v>
      </c>
      <c r="E745" s="18"/>
      <c r="F745" s="7"/>
      <c r="G745" s="7"/>
      <c r="H745" s="7"/>
      <c r="I745" s="7"/>
      <c r="J745" s="7"/>
      <c r="K745" s="7"/>
      <c r="L745" s="7"/>
    </row>
    <row r="746" spans="1:12" s="9" customFormat="1" ht="18.75" x14ac:dyDescent="0.3">
      <c r="A746" s="19"/>
      <c r="B746" s="17"/>
      <c r="C746" s="17"/>
      <c r="D746" s="17">
        <f t="shared" si="22"/>
        <v>120.35000000000008</v>
      </c>
      <c r="E746" s="18"/>
      <c r="F746" s="7"/>
      <c r="G746" s="7"/>
      <c r="H746" s="7"/>
      <c r="I746" s="7"/>
      <c r="J746" s="7"/>
      <c r="K746" s="7"/>
      <c r="L746" s="7"/>
    </row>
    <row r="747" spans="1:12" s="9" customFormat="1" ht="18.75" x14ac:dyDescent="0.3">
      <c r="A747" s="19"/>
      <c r="B747" s="17"/>
      <c r="C747" s="17"/>
      <c r="D747" s="17">
        <f t="shared" si="22"/>
        <v>120.35000000000008</v>
      </c>
      <c r="E747" s="18"/>
      <c r="F747" s="7"/>
      <c r="G747" s="7"/>
      <c r="H747" s="7"/>
      <c r="I747" s="7"/>
      <c r="J747" s="7"/>
      <c r="K747" s="7"/>
      <c r="L747" s="7"/>
    </row>
    <row r="748" spans="1:12" s="9" customFormat="1" ht="18.75" x14ac:dyDescent="0.3">
      <c r="A748" s="19"/>
      <c r="B748" s="17"/>
      <c r="C748" s="17"/>
      <c r="D748" s="17">
        <f t="shared" si="22"/>
        <v>120.35000000000008</v>
      </c>
      <c r="E748" s="18"/>
      <c r="F748" s="7"/>
      <c r="G748" s="7"/>
      <c r="H748" s="7"/>
      <c r="I748" s="7"/>
      <c r="J748" s="7"/>
      <c r="K748" s="7"/>
      <c r="L748" s="7"/>
    </row>
    <row r="749" spans="1:12" s="9" customFormat="1" ht="18.75" x14ac:dyDescent="0.3">
      <c r="A749" s="19"/>
      <c r="B749" s="17"/>
      <c r="C749" s="17"/>
      <c r="D749" s="17">
        <f t="shared" si="22"/>
        <v>120.35000000000008</v>
      </c>
      <c r="E749" s="18"/>
      <c r="F749" s="7"/>
      <c r="G749" s="7"/>
      <c r="H749" s="7"/>
      <c r="I749" s="7"/>
      <c r="J749" s="7"/>
      <c r="K749" s="7"/>
      <c r="L749" s="7"/>
    </row>
    <row r="750" spans="1:12" s="9" customFormat="1" ht="18.75" x14ac:dyDescent="0.3">
      <c r="A750" s="19"/>
      <c r="B750" s="17"/>
      <c r="C750" s="17"/>
      <c r="D750" s="17">
        <f t="shared" si="22"/>
        <v>120.35000000000008</v>
      </c>
      <c r="E750" s="18"/>
      <c r="F750" s="7"/>
      <c r="G750" s="7"/>
      <c r="H750" s="7"/>
      <c r="I750" s="7"/>
      <c r="J750" s="7"/>
      <c r="K750" s="7"/>
      <c r="L750" s="7"/>
    </row>
    <row r="751" spans="1:12" s="9" customFormat="1" ht="18.75" x14ac:dyDescent="0.3">
      <c r="A751" s="19"/>
      <c r="B751" s="17"/>
      <c r="C751" s="17"/>
      <c r="D751" s="17">
        <f t="shared" si="22"/>
        <v>120.35000000000008</v>
      </c>
      <c r="E751" s="18"/>
      <c r="F751" s="7"/>
      <c r="G751" s="7"/>
      <c r="H751" s="7"/>
      <c r="I751" s="7"/>
      <c r="J751" s="7"/>
      <c r="K751" s="7"/>
      <c r="L751" s="7"/>
    </row>
    <row r="752" spans="1:12" s="9" customFormat="1" ht="18.75" x14ac:dyDescent="0.3">
      <c r="A752" s="19"/>
      <c r="B752" s="17"/>
      <c r="C752" s="17"/>
      <c r="D752" s="17">
        <f t="shared" si="22"/>
        <v>120.35000000000008</v>
      </c>
      <c r="E752" s="18"/>
      <c r="F752" s="7"/>
      <c r="G752" s="7"/>
      <c r="H752" s="7"/>
      <c r="I752" s="7"/>
      <c r="J752" s="7"/>
      <c r="K752" s="7"/>
      <c r="L752" s="7"/>
    </row>
    <row r="753" spans="1:12" s="9" customFormat="1" ht="18.75" x14ac:dyDescent="0.3">
      <c r="A753" s="19"/>
      <c r="B753" s="17"/>
      <c r="C753" s="17"/>
      <c r="D753" s="17">
        <f t="shared" si="22"/>
        <v>120.35000000000008</v>
      </c>
      <c r="E753" s="18"/>
      <c r="F753" s="7"/>
      <c r="G753" s="7"/>
      <c r="H753" s="7"/>
      <c r="I753" s="7"/>
      <c r="J753" s="7"/>
      <c r="K753" s="7"/>
      <c r="L753" s="7"/>
    </row>
    <row r="754" spans="1:12" s="9" customFormat="1" ht="18.75" x14ac:dyDescent="0.3">
      <c r="A754" s="19"/>
      <c r="B754" s="17"/>
      <c r="C754" s="17"/>
      <c r="D754" s="17">
        <f t="shared" si="22"/>
        <v>120.35000000000008</v>
      </c>
      <c r="E754" s="18"/>
      <c r="F754" s="7"/>
      <c r="G754" s="7"/>
      <c r="H754" s="7"/>
      <c r="I754" s="7"/>
      <c r="J754" s="7"/>
      <c r="K754" s="7"/>
      <c r="L754" s="7"/>
    </row>
    <row r="755" spans="1:12" s="9" customFormat="1" ht="18.75" x14ac:dyDescent="0.3">
      <c r="A755" s="19"/>
      <c r="B755" s="17"/>
      <c r="C755" s="17"/>
      <c r="D755" s="17">
        <f t="shared" si="22"/>
        <v>120.35000000000008</v>
      </c>
      <c r="E755" s="18"/>
      <c r="F755" s="7"/>
      <c r="G755" s="7"/>
      <c r="H755" s="7"/>
      <c r="I755" s="7"/>
      <c r="J755" s="7"/>
      <c r="K755" s="7"/>
      <c r="L755" s="7"/>
    </row>
    <row r="756" spans="1:12" s="9" customFormat="1" ht="18.75" x14ac:dyDescent="0.3">
      <c r="A756" s="19"/>
      <c r="B756" s="17"/>
      <c r="C756" s="17"/>
      <c r="D756" s="17">
        <f t="shared" si="22"/>
        <v>120.35000000000008</v>
      </c>
      <c r="E756" s="18"/>
      <c r="F756" s="7"/>
      <c r="G756" s="7"/>
      <c r="H756" s="7"/>
      <c r="I756" s="7"/>
      <c r="J756" s="7"/>
      <c r="K756" s="7"/>
      <c r="L756" s="7"/>
    </row>
    <row r="757" spans="1:12" s="9" customFormat="1" ht="18.75" x14ac:dyDescent="0.3">
      <c r="A757" s="19"/>
      <c r="B757" s="17"/>
      <c r="C757" s="17"/>
      <c r="D757" s="17">
        <f t="shared" si="22"/>
        <v>120.35000000000008</v>
      </c>
      <c r="E757" s="18"/>
      <c r="F757" s="7"/>
      <c r="G757" s="7"/>
      <c r="H757" s="7"/>
      <c r="I757" s="7"/>
      <c r="J757" s="7"/>
      <c r="K757" s="7"/>
      <c r="L757" s="7"/>
    </row>
    <row r="758" spans="1:12" s="9" customFormat="1" ht="18.75" x14ac:dyDescent="0.3">
      <c r="A758" s="19"/>
      <c r="B758" s="17"/>
      <c r="C758" s="17"/>
      <c r="D758" s="17">
        <f t="shared" si="22"/>
        <v>120.35000000000008</v>
      </c>
      <c r="E758" s="18"/>
      <c r="F758" s="7"/>
      <c r="G758" s="7"/>
      <c r="H758" s="7"/>
      <c r="I758" s="7"/>
      <c r="J758" s="7"/>
      <c r="K758" s="7"/>
      <c r="L758" s="7"/>
    </row>
    <row r="759" spans="1:12" s="9" customFormat="1" ht="18.75" x14ac:dyDescent="0.3">
      <c r="A759" s="19"/>
      <c r="B759" s="17"/>
      <c r="C759" s="17"/>
      <c r="D759" s="17">
        <f t="shared" si="22"/>
        <v>120.35000000000008</v>
      </c>
      <c r="E759" s="18"/>
      <c r="F759" s="7"/>
      <c r="G759" s="7"/>
      <c r="H759" s="7"/>
      <c r="I759" s="7"/>
      <c r="J759" s="7"/>
      <c r="K759" s="7"/>
      <c r="L759" s="7"/>
    </row>
    <row r="760" spans="1:12" s="9" customFormat="1" ht="18.75" x14ac:dyDescent="0.3">
      <c r="A760" s="19"/>
      <c r="B760" s="17"/>
      <c r="C760" s="17"/>
      <c r="D760" s="17">
        <f t="shared" si="22"/>
        <v>120.35000000000008</v>
      </c>
      <c r="E760" s="18"/>
      <c r="F760" s="7"/>
      <c r="G760" s="7"/>
      <c r="H760" s="7"/>
      <c r="I760" s="7"/>
      <c r="J760" s="7"/>
      <c r="K760" s="7"/>
      <c r="L760" s="7"/>
    </row>
    <row r="761" spans="1:12" s="9" customFormat="1" ht="18.75" x14ac:dyDescent="0.3">
      <c r="A761" s="19"/>
      <c r="B761" s="17"/>
      <c r="C761" s="17"/>
      <c r="D761" s="17">
        <f t="shared" si="22"/>
        <v>120.35000000000008</v>
      </c>
      <c r="E761" s="18"/>
      <c r="F761" s="7"/>
      <c r="G761" s="7"/>
      <c r="H761" s="7"/>
      <c r="I761" s="7"/>
      <c r="J761" s="7"/>
      <c r="K761" s="7"/>
      <c r="L761" s="7"/>
    </row>
    <row r="762" spans="1:12" s="9" customFormat="1" ht="18.75" x14ac:dyDescent="0.3">
      <c r="A762" s="19"/>
      <c r="B762" s="17"/>
      <c r="C762" s="17"/>
      <c r="D762" s="17">
        <f t="shared" si="22"/>
        <v>120.35000000000008</v>
      </c>
      <c r="E762" s="18"/>
      <c r="F762" s="7"/>
      <c r="G762" s="7"/>
      <c r="H762" s="7"/>
      <c r="I762" s="7"/>
      <c r="J762" s="7"/>
      <c r="K762" s="7"/>
      <c r="L762" s="7"/>
    </row>
    <row r="763" spans="1:12" s="9" customFormat="1" ht="18.75" x14ac:dyDescent="0.3">
      <c r="A763" s="19"/>
      <c r="B763" s="17"/>
      <c r="C763" s="17"/>
      <c r="D763" s="17">
        <f t="shared" si="22"/>
        <v>120.35000000000008</v>
      </c>
      <c r="E763" s="18"/>
      <c r="F763" s="7"/>
      <c r="G763" s="7"/>
      <c r="H763" s="7"/>
      <c r="I763" s="7"/>
      <c r="J763" s="7"/>
      <c r="K763" s="7"/>
      <c r="L763" s="7"/>
    </row>
    <row r="764" spans="1:12" s="9" customFormat="1" ht="18.75" x14ac:dyDescent="0.3">
      <c r="A764" s="19"/>
      <c r="B764" s="17"/>
      <c r="C764" s="17"/>
      <c r="D764" s="17">
        <f t="shared" si="22"/>
        <v>120.35000000000008</v>
      </c>
      <c r="E764" s="18"/>
      <c r="F764" s="7"/>
      <c r="G764" s="7"/>
      <c r="H764" s="7"/>
      <c r="I764" s="7"/>
      <c r="J764" s="7"/>
      <c r="K764" s="7"/>
      <c r="L764" s="7"/>
    </row>
    <row r="765" spans="1:12" s="9" customFormat="1" ht="19.5" thickBot="1" x14ac:dyDescent="0.35">
      <c r="A765" s="19"/>
      <c r="B765" s="17"/>
      <c r="C765" s="17"/>
      <c r="D765" s="17">
        <f>D764+B765-C765</f>
        <v>120.35000000000008</v>
      </c>
      <c r="E765" s="18"/>
      <c r="F765" s="7"/>
      <c r="G765" s="7"/>
      <c r="H765" s="7"/>
      <c r="I765" s="7"/>
      <c r="J765" s="7"/>
      <c r="K765" s="7"/>
      <c r="L765" s="7"/>
    </row>
    <row r="766" spans="1:12" ht="30" thickTop="1" thickBot="1" x14ac:dyDescent="0.5">
      <c r="A766" s="29" t="s">
        <v>9</v>
      </c>
      <c r="B766" s="30">
        <f>SUM(B6:B765)</f>
        <v>809.19</v>
      </c>
      <c r="C766" s="30">
        <f>SUM(C6:C765)</f>
        <v>688.83999999999992</v>
      </c>
      <c r="D766" s="30">
        <f>B766-C766</f>
        <v>120.35000000000014</v>
      </c>
      <c r="E766" s="31" t="s">
        <v>10</v>
      </c>
      <c r="F766" s="1"/>
      <c r="G766" s="1"/>
      <c r="H766" s="1"/>
      <c r="I766" s="1"/>
      <c r="J766" s="1"/>
      <c r="K766" s="1"/>
      <c r="L766" s="1"/>
    </row>
    <row r="767" spans="1:12" ht="29.25" thickBot="1" x14ac:dyDescent="0.5">
      <c r="A767" s="32" t="s">
        <v>7</v>
      </c>
      <c r="B767" s="33">
        <f>B766-C766</f>
        <v>120.35000000000014</v>
      </c>
      <c r="C767" s="204"/>
      <c r="D767" s="205"/>
      <c r="E767" s="206"/>
      <c r="F767" s="1"/>
      <c r="G767" s="1"/>
      <c r="H767" s="1"/>
      <c r="I767" s="1"/>
      <c r="J767" s="1"/>
      <c r="K767" s="1"/>
      <c r="L767" s="1"/>
    </row>
    <row r="769" spans="3:5" x14ac:dyDescent="0.45">
      <c r="C769" s="2">
        <f>B767*873/995</f>
        <v>105.59351758793981</v>
      </c>
      <c r="D769" s="2" t="s">
        <v>892</v>
      </c>
      <c r="E769" s="2" t="s">
        <v>893</v>
      </c>
    </row>
  </sheetData>
  <mergeCells count="7">
    <mergeCell ref="C767:E767"/>
    <mergeCell ref="A1:E1"/>
    <mergeCell ref="G1:K1"/>
    <mergeCell ref="A2:C2"/>
    <mergeCell ref="D2:E2"/>
    <mergeCell ref="G2:I2"/>
    <mergeCell ref="I569:K569"/>
  </mergeCells>
  <pageMargins left="0.7" right="0.7" top="0.75" bottom="0.75" header="0.3" footer="0.3"/>
  <pageSetup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25CA-ACCD-4DE2-A8AF-AA53E02A9B97}">
  <dimension ref="A1:S770"/>
  <sheetViews>
    <sheetView showGridLines="0" rightToLeft="1" workbookViewId="0">
      <selection sqref="A1:E1"/>
    </sheetView>
  </sheetViews>
  <sheetFormatPr defaultColWidth="9.140625" defaultRowHeight="28.5" x14ac:dyDescent="0.45"/>
  <cols>
    <col min="1" max="1" width="14.28515625" style="2" bestFit="1" customWidth="1"/>
    <col min="2" max="3" width="16.28515625" style="2" bestFit="1" customWidth="1"/>
    <col min="4" max="4" width="14.140625" style="2" customWidth="1"/>
    <col min="5" max="5" width="44.28515625" style="2" bestFit="1" customWidth="1"/>
    <col min="6" max="16384" width="9.140625" style="2"/>
  </cols>
  <sheetData>
    <row r="1" spans="1:6" ht="29.25" thickBot="1" x14ac:dyDescent="0.5">
      <c r="A1" s="207" t="s">
        <v>140</v>
      </c>
      <c r="B1" s="208"/>
      <c r="C1" s="208"/>
      <c r="D1" s="208"/>
      <c r="E1" s="207"/>
      <c r="F1" s="1"/>
    </row>
    <row r="2" spans="1:6" ht="29.25" thickBot="1" x14ac:dyDescent="0.5">
      <c r="A2" s="210" t="s">
        <v>0</v>
      </c>
      <c r="B2" s="210"/>
      <c r="C2" s="210"/>
      <c r="D2" s="211" t="str">
        <f>A1</f>
        <v>كسر 18</v>
      </c>
      <c r="E2" s="211"/>
      <c r="F2" s="1"/>
    </row>
    <row r="3" spans="1:6" s="9" customFormat="1" ht="18.75" x14ac:dyDescent="0.3">
      <c r="A3" s="4" t="s">
        <v>2</v>
      </c>
      <c r="B3" s="5"/>
      <c r="C3" s="5"/>
      <c r="D3" s="5"/>
      <c r="E3" s="6"/>
      <c r="F3" s="7"/>
    </row>
    <row r="4" spans="1:6" s="9" customFormat="1" ht="19.5" thickBot="1" x14ac:dyDescent="0.35">
      <c r="A4" s="4" t="s">
        <v>3</v>
      </c>
      <c r="B4" s="5"/>
      <c r="C4" s="5"/>
      <c r="D4" s="5"/>
      <c r="E4" s="6"/>
      <c r="F4" s="7"/>
    </row>
    <row r="5" spans="1:6" s="9" customFormat="1" ht="19.5" thickBot="1" x14ac:dyDescent="0.35">
      <c r="A5" s="10" t="s">
        <v>4</v>
      </c>
      <c r="B5" s="11" t="s">
        <v>626</v>
      </c>
      <c r="C5" s="11" t="s">
        <v>33</v>
      </c>
      <c r="D5" s="11" t="s">
        <v>7</v>
      </c>
      <c r="E5" s="12" t="s">
        <v>8</v>
      </c>
      <c r="F5" s="7"/>
    </row>
    <row r="6" spans="1:6" s="9" customFormat="1" ht="19.5" thickTop="1" x14ac:dyDescent="0.3">
      <c r="A6" s="14">
        <v>46164</v>
      </c>
      <c r="B6" s="15">
        <v>32.96</v>
      </c>
      <c r="C6" s="15"/>
      <c r="D6" s="15">
        <f>B6-C6</f>
        <v>32.96</v>
      </c>
      <c r="E6" s="16"/>
      <c r="F6" s="7"/>
    </row>
    <row r="7" spans="1:6" s="9" customFormat="1" ht="18.75" x14ac:dyDescent="0.3">
      <c r="A7" s="14">
        <v>46177</v>
      </c>
      <c r="B7" s="17">
        <v>116.78</v>
      </c>
      <c r="C7" s="17"/>
      <c r="D7" s="17">
        <f>D6+B7-C7</f>
        <v>149.74</v>
      </c>
      <c r="E7" s="16" t="s">
        <v>232</v>
      </c>
      <c r="F7" s="7"/>
    </row>
    <row r="8" spans="1:6" s="9" customFormat="1" ht="18.75" x14ac:dyDescent="0.3">
      <c r="A8" s="14">
        <v>46177</v>
      </c>
      <c r="B8" s="17">
        <v>13.82</v>
      </c>
      <c r="C8" s="17"/>
      <c r="D8" s="17">
        <f t="shared" ref="D8:D71" si="0">D7+B8-C8</f>
        <v>163.56</v>
      </c>
      <c r="E8" s="16" t="s">
        <v>234</v>
      </c>
      <c r="F8" s="7"/>
    </row>
    <row r="9" spans="1:6" s="9" customFormat="1" ht="18.75" x14ac:dyDescent="0.3">
      <c r="A9" s="14">
        <v>46178</v>
      </c>
      <c r="B9" s="17">
        <v>407.58</v>
      </c>
      <c r="C9" s="17"/>
      <c r="D9" s="17">
        <f t="shared" si="0"/>
        <v>571.14</v>
      </c>
      <c r="E9" s="18" t="s">
        <v>250</v>
      </c>
      <c r="F9" s="7"/>
    </row>
    <row r="10" spans="1:6" s="9" customFormat="1" ht="18.75" x14ac:dyDescent="0.3">
      <c r="A10" s="14">
        <v>46183</v>
      </c>
      <c r="B10" s="17"/>
      <c r="C10" s="17">
        <v>1.24</v>
      </c>
      <c r="D10" s="17">
        <f t="shared" si="0"/>
        <v>569.9</v>
      </c>
      <c r="E10" s="18" t="s">
        <v>279</v>
      </c>
      <c r="F10" s="7"/>
    </row>
    <row r="11" spans="1:6" s="9" customFormat="1" ht="18.75" x14ac:dyDescent="0.3">
      <c r="A11" s="14">
        <v>46184</v>
      </c>
      <c r="B11" s="17">
        <v>13.32</v>
      </c>
      <c r="C11" s="17"/>
      <c r="D11" s="17">
        <f t="shared" si="0"/>
        <v>583.22</v>
      </c>
      <c r="E11" s="18" t="s">
        <v>285</v>
      </c>
      <c r="F11" s="7"/>
    </row>
    <row r="12" spans="1:6" s="9" customFormat="1" ht="18.75" x14ac:dyDescent="0.3">
      <c r="A12" s="14">
        <v>46190</v>
      </c>
      <c r="B12" s="17">
        <v>4.8499999999999996</v>
      </c>
      <c r="C12" s="17"/>
      <c r="D12" s="17">
        <f t="shared" si="0"/>
        <v>588.07000000000005</v>
      </c>
      <c r="E12" s="18" t="s">
        <v>320</v>
      </c>
      <c r="F12" s="7"/>
    </row>
    <row r="13" spans="1:6" s="9" customFormat="1" ht="18.75" x14ac:dyDescent="0.3">
      <c r="A13" s="14">
        <v>46190</v>
      </c>
      <c r="B13" s="17">
        <v>50.5</v>
      </c>
      <c r="C13" s="17"/>
      <c r="D13" s="17">
        <f t="shared" si="0"/>
        <v>638.57000000000005</v>
      </c>
      <c r="E13" s="18" t="s">
        <v>321</v>
      </c>
      <c r="F13" s="7"/>
    </row>
    <row r="14" spans="1:6" s="9" customFormat="1" ht="18.75" x14ac:dyDescent="0.3">
      <c r="A14" s="14">
        <v>46190</v>
      </c>
      <c r="B14" s="17">
        <v>31.9</v>
      </c>
      <c r="C14" s="17"/>
      <c r="D14" s="17">
        <f t="shared" si="0"/>
        <v>670.47</v>
      </c>
      <c r="E14" s="18" t="s">
        <v>326</v>
      </c>
      <c r="F14" s="7"/>
    </row>
    <row r="15" spans="1:6" s="9" customFormat="1" ht="18.75" x14ac:dyDescent="0.3">
      <c r="A15" s="14">
        <v>46196</v>
      </c>
      <c r="B15" s="17">
        <v>29.17</v>
      </c>
      <c r="C15" s="17"/>
      <c r="D15" s="17">
        <f t="shared" si="0"/>
        <v>699.64</v>
      </c>
      <c r="E15" s="18" t="s">
        <v>335</v>
      </c>
      <c r="F15" s="7"/>
    </row>
    <row r="16" spans="1:6" s="9" customFormat="1" ht="18.75" x14ac:dyDescent="0.3">
      <c r="A16" s="19">
        <v>46197</v>
      </c>
      <c r="B16" s="17">
        <v>4</v>
      </c>
      <c r="C16" s="17"/>
      <c r="D16" s="17">
        <f t="shared" si="0"/>
        <v>703.64</v>
      </c>
      <c r="E16" s="18" t="s">
        <v>326</v>
      </c>
      <c r="F16" s="7"/>
    </row>
    <row r="17" spans="1:6" s="9" customFormat="1" ht="18.75" x14ac:dyDescent="0.3">
      <c r="A17" s="19">
        <v>46204</v>
      </c>
      <c r="B17" s="17">
        <v>1.17</v>
      </c>
      <c r="C17" s="17"/>
      <c r="D17" s="17">
        <f t="shared" si="0"/>
        <v>704.81</v>
      </c>
      <c r="E17" s="18" t="s">
        <v>373</v>
      </c>
      <c r="F17" s="7"/>
    </row>
    <row r="18" spans="1:6" s="9" customFormat="1" ht="18.75" x14ac:dyDescent="0.3">
      <c r="A18" s="19">
        <v>46206</v>
      </c>
      <c r="B18" s="17">
        <f>55.94+16.13</f>
        <v>72.069999999999993</v>
      </c>
      <c r="C18" s="17"/>
      <c r="D18" s="17">
        <f t="shared" si="0"/>
        <v>776.87999999999988</v>
      </c>
      <c r="E18" s="18" t="s">
        <v>386</v>
      </c>
      <c r="F18" s="7"/>
    </row>
    <row r="19" spans="1:6" s="9" customFormat="1" ht="18.75" x14ac:dyDescent="0.3">
      <c r="A19" s="19">
        <v>46206</v>
      </c>
      <c r="B19" s="17">
        <v>279.85000000000002</v>
      </c>
      <c r="C19" s="17"/>
      <c r="D19" s="17">
        <f t="shared" si="0"/>
        <v>1056.73</v>
      </c>
      <c r="E19" s="18" t="s">
        <v>388</v>
      </c>
      <c r="F19" s="7"/>
    </row>
    <row r="20" spans="1:6" s="9" customFormat="1" ht="18.75" x14ac:dyDescent="0.3">
      <c r="A20" s="19">
        <v>46206</v>
      </c>
      <c r="B20" s="17"/>
      <c r="C20" s="17">
        <v>6</v>
      </c>
      <c r="D20" s="17">
        <f t="shared" si="0"/>
        <v>1050.73</v>
      </c>
      <c r="E20" s="18" t="s">
        <v>279</v>
      </c>
      <c r="F20" s="7"/>
    </row>
    <row r="21" spans="1:6" s="9" customFormat="1" ht="18.75" x14ac:dyDescent="0.3">
      <c r="A21" s="19">
        <v>46210</v>
      </c>
      <c r="B21" s="17"/>
      <c r="C21" s="17">
        <v>103.18</v>
      </c>
      <c r="D21" s="17">
        <f t="shared" si="0"/>
        <v>947.55</v>
      </c>
      <c r="E21" s="18" t="s">
        <v>407</v>
      </c>
      <c r="F21" s="7"/>
    </row>
    <row r="22" spans="1:6" s="9" customFormat="1" ht="18.75" x14ac:dyDescent="0.3">
      <c r="A22" s="19">
        <v>46210</v>
      </c>
      <c r="B22" s="17">
        <v>49.3</v>
      </c>
      <c r="C22" s="17"/>
      <c r="D22" s="17">
        <f t="shared" si="0"/>
        <v>996.84999999999991</v>
      </c>
      <c r="E22" s="18" t="s">
        <v>408</v>
      </c>
      <c r="F22" s="7"/>
    </row>
    <row r="23" spans="1:6" s="9" customFormat="1" ht="18.75" x14ac:dyDescent="0.3">
      <c r="A23" s="19">
        <v>46210</v>
      </c>
      <c r="B23" s="17">
        <v>130.62</v>
      </c>
      <c r="C23" s="17"/>
      <c r="D23" s="17">
        <f t="shared" si="0"/>
        <v>1127.4699999999998</v>
      </c>
      <c r="E23" s="18" t="s">
        <v>409</v>
      </c>
      <c r="F23" s="7"/>
    </row>
    <row r="24" spans="1:6" s="9" customFormat="1" ht="18.75" x14ac:dyDescent="0.3">
      <c r="A24" s="19">
        <v>46211</v>
      </c>
      <c r="B24" s="17">
        <f>206.5+3.89</f>
        <v>210.39</v>
      </c>
      <c r="C24" s="17"/>
      <c r="D24" s="17">
        <f t="shared" si="0"/>
        <v>1337.8599999999997</v>
      </c>
      <c r="E24" s="18" t="s">
        <v>415</v>
      </c>
      <c r="F24" s="7"/>
    </row>
    <row r="25" spans="1:6" s="9" customFormat="1" ht="18.75" x14ac:dyDescent="0.3">
      <c r="A25" s="19">
        <v>46211</v>
      </c>
      <c r="B25" s="17"/>
      <c r="C25" s="17">
        <v>1303</v>
      </c>
      <c r="D25" s="17">
        <f t="shared" si="0"/>
        <v>34.859999999999673</v>
      </c>
      <c r="E25" s="18" t="s">
        <v>418</v>
      </c>
      <c r="F25" s="7"/>
    </row>
    <row r="26" spans="1:6" s="9" customFormat="1" ht="18.75" x14ac:dyDescent="0.3">
      <c r="A26" s="19">
        <v>46220</v>
      </c>
      <c r="B26" s="17">
        <v>15.02</v>
      </c>
      <c r="C26" s="17"/>
      <c r="D26" s="17">
        <f t="shared" si="0"/>
        <v>49.879999999999669</v>
      </c>
      <c r="E26" s="18" t="s">
        <v>458</v>
      </c>
      <c r="F26" s="7"/>
    </row>
    <row r="27" spans="1:6" s="9" customFormat="1" ht="18.75" x14ac:dyDescent="0.3">
      <c r="A27" s="19">
        <v>46220</v>
      </c>
      <c r="B27" s="17">
        <f>31.63+24.56</f>
        <v>56.19</v>
      </c>
      <c r="C27" s="17"/>
      <c r="D27" s="17">
        <f t="shared" si="0"/>
        <v>106.06999999999967</v>
      </c>
      <c r="E27" s="18" t="s">
        <v>467</v>
      </c>
      <c r="F27" s="7"/>
    </row>
    <row r="28" spans="1:6" s="9" customFormat="1" ht="18.75" x14ac:dyDescent="0.3">
      <c r="A28" s="19">
        <v>46220</v>
      </c>
      <c r="B28" s="17">
        <v>12.56</v>
      </c>
      <c r="C28" s="17"/>
      <c r="D28" s="17">
        <f t="shared" si="0"/>
        <v>118.62999999999967</v>
      </c>
      <c r="E28" s="18" t="s">
        <v>474</v>
      </c>
      <c r="F28" s="7"/>
    </row>
    <row r="29" spans="1:6" s="9" customFormat="1" ht="18.75" x14ac:dyDescent="0.3">
      <c r="A29" s="19">
        <v>46223</v>
      </c>
      <c r="B29" s="17">
        <v>158.6</v>
      </c>
      <c r="C29" s="17"/>
      <c r="D29" s="17">
        <f t="shared" si="0"/>
        <v>277.22999999999968</v>
      </c>
      <c r="E29" s="18" t="s">
        <v>485</v>
      </c>
      <c r="F29" s="7"/>
    </row>
    <row r="30" spans="1:6" s="9" customFormat="1" ht="18.75" x14ac:dyDescent="0.3">
      <c r="A30" s="19">
        <v>46226</v>
      </c>
      <c r="B30" s="17">
        <v>6.76</v>
      </c>
      <c r="C30" s="17"/>
      <c r="D30" s="17">
        <f t="shared" si="0"/>
        <v>283.98999999999967</v>
      </c>
      <c r="E30" s="18" t="s">
        <v>507</v>
      </c>
      <c r="F30" s="7"/>
    </row>
    <row r="31" spans="1:6" s="9" customFormat="1" ht="18.75" x14ac:dyDescent="0.3">
      <c r="A31" s="19">
        <v>46226</v>
      </c>
      <c r="B31" s="17">
        <v>23.78</v>
      </c>
      <c r="C31" s="17"/>
      <c r="D31" s="17">
        <f t="shared" si="0"/>
        <v>307.76999999999964</v>
      </c>
      <c r="E31" s="18" t="s">
        <v>509</v>
      </c>
      <c r="F31" s="7"/>
    </row>
    <row r="32" spans="1:6" s="9" customFormat="1" ht="18.75" x14ac:dyDescent="0.3">
      <c r="A32" s="19">
        <v>46231</v>
      </c>
      <c r="B32" s="17">
        <v>51.02</v>
      </c>
      <c r="C32" s="17"/>
      <c r="D32" s="17">
        <f t="shared" si="0"/>
        <v>358.78999999999962</v>
      </c>
      <c r="E32" s="18" t="s">
        <v>520</v>
      </c>
      <c r="F32" s="7"/>
    </row>
    <row r="33" spans="1:6" s="9" customFormat="1" ht="18.75" x14ac:dyDescent="0.3">
      <c r="A33" s="19">
        <v>46232</v>
      </c>
      <c r="B33" s="17">
        <v>0.78</v>
      </c>
      <c r="C33" s="17"/>
      <c r="D33" s="17">
        <f t="shared" si="0"/>
        <v>359.5699999999996</v>
      </c>
      <c r="E33" s="18"/>
      <c r="F33" s="7"/>
    </row>
    <row r="34" spans="1:6" s="9" customFormat="1" ht="18.75" x14ac:dyDescent="0.3">
      <c r="A34" s="19">
        <v>46233</v>
      </c>
      <c r="B34" s="17">
        <v>11.7</v>
      </c>
      <c r="C34" s="17"/>
      <c r="D34" s="17">
        <f t="shared" si="0"/>
        <v>371.26999999999958</v>
      </c>
      <c r="E34" s="18"/>
      <c r="F34" s="7"/>
    </row>
    <row r="35" spans="1:6" s="9" customFormat="1" ht="18.75" x14ac:dyDescent="0.3">
      <c r="A35" s="19">
        <v>46234</v>
      </c>
      <c r="B35" s="17">
        <v>25.19</v>
      </c>
      <c r="C35" s="17"/>
      <c r="D35" s="17">
        <f t="shared" si="0"/>
        <v>396.45999999999958</v>
      </c>
      <c r="E35" s="18" t="s">
        <v>549</v>
      </c>
      <c r="F35" s="7"/>
    </row>
    <row r="36" spans="1:6" s="9" customFormat="1" ht="18.75" x14ac:dyDescent="0.3">
      <c r="A36" s="19">
        <v>46238</v>
      </c>
      <c r="B36" s="17">
        <v>29.81</v>
      </c>
      <c r="C36" s="17"/>
      <c r="D36" s="17">
        <f t="shared" si="0"/>
        <v>426.26999999999958</v>
      </c>
      <c r="E36" s="18" t="s">
        <v>552</v>
      </c>
      <c r="F36" s="7"/>
    </row>
    <row r="37" spans="1:6" s="9" customFormat="1" ht="18.75" x14ac:dyDescent="0.3">
      <c r="A37" s="19"/>
      <c r="B37" s="17">
        <v>326.37</v>
      </c>
      <c r="C37" s="17"/>
      <c r="D37" s="17">
        <f t="shared" si="0"/>
        <v>752.63999999999965</v>
      </c>
      <c r="E37" s="18" t="s">
        <v>568</v>
      </c>
      <c r="F37" s="7"/>
    </row>
    <row r="38" spans="1:6" s="9" customFormat="1" ht="18.75" x14ac:dyDescent="0.3">
      <c r="A38" s="19"/>
      <c r="B38" s="17">
        <v>89.03</v>
      </c>
      <c r="C38" s="17"/>
      <c r="D38" s="17">
        <f t="shared" si="0"/>
        <v>841.66999999999962</v>
      </c>
      <c r="E38" s="18" t="s">
        <v>569</v>
      </c>
      <c r="F38" s="7"/>
    </row>
    <row r="39" spans="1:6" s="9" customFormat="1" ht="18.75" x14ac:dyDescent="0.3">
      <c r="A39" s="19"/>
      <c r="B39" s="17">
        <v>43.6</v>
      </c>
      <c r="C39" s="17"/>
      <c r="D39" s="17">
        <f t="shared" si="0"/>
        <v>885.26999999999964</v>
      </c>
      <c r="E39" s="18" t="s">
        <v>570</v>
      </c>
      <c r="F39" s="7"/>
    </row>
    <row r="40" spans="1:6" s="9" customFormat="1" ht="18.75" x14ac:dyDescent="0.3">
      <c r="A40" s="19">
        <v>46245</v>
      </c>
      <c r="B40" s="17">
        <v>41.21</v>
      </c>
      <c r="C40" s="17"/>
      <c r="D40" s="17">
        <f t="shared" si="0"/>
        <v>926.47999999999968</v>
      </c>
      <c r="E40" s="18" t="s">
        <v>584</v>
      </c>
      <c r="F40" s="7"/>
    </row>
    <row r="41" spans="1:6" s="9" customFormat="1" ht="18.75" x14ac:dyDescent="0.3">
      <c r="A41" s="19">
        <v>46245</v>
      </c>
      <c r="B41" s="17">
        <v>12.42</v>
      </c>
      <c r="C41" s="17"/>
      <c r="D41" s="17">
        <f t="shared" si="0"/>
        <v>938.89999999999964</v>
      </c>
      <c r="E41" s="18" t="s">
        <v>590</v>
      </c>
      <c r="F41" s="7"/>
    </row>
    <row r="42" spans="1:6" s="9" customFormat="1" ht="18.75" x14ac:dyDescent="0.3">
      <c r="A42" s="19">
        <v>46246</v>
      </c>
      <c r="B42" s="17">
        <v>63.1</v>
      </c>
      <c r="C42" s="17"/>
      <c r="D42" s="17">
        <f t="shared" si="0"/>
        <v>1001.9999999999997</v>
      </c>
      <c r="E42" s="18" t="s">
        <v>595</v>
      </c>
      <c r="F42" s="7"/>
    </row>
    <row r="43" spans="1:6" s="9" customFormat="1" ht="18.75" x14ac:dyDescent="0.3">
      <c r="A43" s="19">
        <v>46246</v>
      </c>
      <c r="B43" s="17">
        <v>26</v>
      </c>
      <c r="C43" s="17"/>
      <c r="D43" s="17">
        <f t="shared" si="0"/>
        <v>1027.9999999999995</v>
      </c>
      <c r="E43" s="18" t="s">
        <v>597</v>
      </c>
      <c r="F43" s="7"/>
    </row>
    <row r="44" spans="1:6" s="9" customFormat="1" ht="18.75" x14ac:dyDescent="0.3">
      <c r="A44" s="19">
        <v>46246</v>
      </c>
      <c r="B44" s="17">
        <v>52.07</v>
      </c>
      <c r="C44" s="17"/>
      <c r="D44" s="17">
        <f t="shared" si="0"/>
        <v>1080.0699999999995</v>
      </c>
      <c r="E44" s="18" t="s">
        <v>599</v>
      </c>
      <c r="F44" s="7"/>
    </row>
    <row r="45" spans="1:6" s="9" customFormat="1" ht="18.75" x14ac:dyDescent="0.3">
      <c r="A45" s="19">
        <v>46246</v>
      </c>
      <c r="B45" s="17">
        <v>129.72999999999999</v>
      </c>
      <c r="C45" s="17"/>
      <c r="D45" s="17">
        <f t="shared" si="0"/>
        <v>1209.7999999999995</v>
      </c>
      <c r="E45" s="18" t="s">
        <v>602</v>
      </c>
      <c r="F45" s="7"/>
    </row>
    <row r="46" spans="1:6" s="9" customFormat="1" ht="18.75" x14ac:dyDescent="0.3">
      <c r="A46" s="19">
        <v>46246</v>
      </c>
      <c r="B46" s="17">
        <v>18.649999999999999</v>
      </c>
      <c r="C46" s="17"/>
      <c r="D46" s="17">
        <f t="shared" si="0"/>
        <v>1228.4499999999996</v>
      </c>
      <c r="E46" s="18" t="s">
        <v>603</v>
      </c>
      <c r="F46" s="7"/>
    </row>
    <row r="47" spans="1:6" s="9" customFormat="1" ht="18.75" x14ac:dyDescent="0.3">
      <c r="A47" s="19">
        <v>46246</v>
      </c>
      <c r="B47" s="17">
        <v>36.799999999999997</v>
      </c>
      <c r="C47" s="17"/>
      <c r="D47" s="17">
        <f t="shared" si="0"/>
        <v>1265.2499999999995</v>
      </c>
      <c r="E47" s="18" t="s">
        <v>326</v>
      </c>
      <c r="F47" s="7"/>
    </row>
    <row r="48" spans="1:6" s="9" customFormat="1" ht="18.75" x14ac:dyDescent="0.3">
      <c r="A48" s="19">
        <v>46247</v>
      </c>
      <c r="B48" s="17">
        <v>153.28</v>
      </c>
      <c r="C48" s="17"/>
      <c r="D48" s="17">
        <f t="shared" si="0"/>
        <v>1418.5299999999995</v>
      </c>
      <c r="E48" s="18" t="s">
        <v>611</v>
      </c>
      <c r="F48" s="7"/>
    </row>
    <row r="49" spans="1:6" s="9" customFormat="1" ht="18.75" x14ac:dyDescent="0.3">
      <c r="A49" s="19">
        <v>46247</v>
      </c>
      <c r="B49" s="17"/>
      <c r="C49" s="17">
        <v>0.31</v>
      </c>
      <c r="D49" s="17">
        <f t="shared" si="0"/>
        <v>1418.2199999999996</v>
      </c>
      <c r="E49" s="18" t="s">
        <v>614</v>
      </c>
      <c r="F49" s="7"/>
    </row>
    <row r="50" spans="1:6" s="9" customFormat="1" ht="18.75" x14ac:dyDescent="0.3">
      <c r="A50" s="19">
        <v>46247</v>
      </c>
      <c r="B50" s="17"/>
      <c r="C50" s="17">
        <v>586.20000000000005</v>
      </c>
      <c r="D50" s="60">
        <f t="shared" si="0"/>
        <v>832.01999999999953</v>
      </c>
      <c r="E50" s="18" t="s">
        <v>616</v>
      </c>
      <c r="F50" s="7"/>
    </row>
    <row r="51" spans="1:6" s="9" customFormat="1" ht="18.75" x14ac:dyDescent="0.3">
      <c r="A51" s="19">
        <v>46248</v>
      </c>
      <c r="B51" s="17">
        <v>13.76</v>
      </c>
      <c r="C51" s="17"/>
      <c r="D51" s="17">
        <f t="shared" si="0"/>
        <v>845.77999999999952</v>
      </c>
      <c r="E51" s="18" t="s">
        <v>633</v>
      </c>
      <c r="F51" s="7"/>
    </row>
    <row r="52" spans="1:6" s="9" customFormat="1" ht="18.75" x14ac:dyDescent="0.3">
      <c r="A52" s="19">
        <v>46252</v>
      </c>
      <c r="B52" s="17">
        <v>58.65</v>
      </c>
      <c r="C52" s="17"/>
      <c r="D52" s="17">
        <f t="shared" si="0"/>
        <v>904.4299999999995</v>
      </c>
      <c r="E52" s="18" t="s">
        <v>656</v>
      </c>
      <c r="F52" s="7"/>
    </row>
    <row r="53" spans="1:6" s="9" customFormat="1" ht="18.75" x14ac:dyDescent="0.3">
      <c r="A53" s="19">
        <v>46252</v>
      </c>
      <c r="B53" s="17">
        <v>0.54</v>
      </c>
      <c r="C53" s="17"/>
      <c r="D53" s="17">
        <f t="shared" si="0"/>
        <v>904.96999999999946</v>
      </c>
      <c r="E53" s="18" t="s">
        <v>657</v>
      </c>
      <c r="F53" s="7"/>
    </row>
    <row r="54" spans="1:6" s="9" customFormat="1" ht="18.75" x14ac:dyDescent="0.3">
      <c r="A54" s="19">
        <v>46253</v>
      </c>
      <c r="B54" s="17">
        <v>14.29</v>
      </c>
      <c r="C54" s="17"/>
      <c r="D54" s="17">
        <f t="shared" si="0"/>
        <v>919.25999999999942</v>
      </c>
      <c r="E54" s="18" t="s">
        <v>661</v>
      </c>
      <c r="F54" s="7"/>
    </row>
    <row r="55" spans="1:6" s="9" customFormat="1" ht="18.75" x14ac:dyDescent="0.3">
      <c r="A55" s="19">
        <v>46253</v>
      </c>
      <c r="B55" s="17"/>
      <c r="C55" s="17">
        <v>221.31</v>
      </c>
      <c r="D55" s="17">
        <f t="shared" si="0"/>
        <v>697.94999999999936</v>
      </c>
      <c r="E55" s="18" t="s">
        <v>662</v>
      </c>
      <c r="F55" s="7"/>
    </row>
    <row r="56" spans="1:6" s="9" customFormat="1" ht="18.75" x14ac:dyDescent="0.3">
      <c r="A56" s="19">
        <v>46254</v>
      </c>
      <c r="B56" s="17">
        <v>85.75</v>
      </c>
      <c r="C56" s="17"/>
      <c r="D56" s="17">
        <f t="shared" si="0"/>
        <v>783.69999999999936</v>
      </c>
      <c r="E56" s="18" t="s">
        <v>671</v>
      </c>
      <c r="F56" s="7"/>
    </row>
    <row r="57" spans="1:6" s="9" customFormat="1" ht="18.75" x14ac:dyDescent="0.3">
      <c r="A57" s="19">
        <v>46255</v>
      </c>
      <c r="B57" s="17">
        <v>1.35</v>
      </c>
      <c r="C57" s="17"/>
      <c r="D57" s="17">
        <f t="shared" si="0"/>
        <v>785.04999999999939</v>
      </c>
      <c r="E57" s="18" t="s">
        <v>305</v>
      </c>
      <c r="F57" s="7"/>
    </row>
    <row r="58" spans="1:6" s="9" customFormat="1" ht="18.75" x14ac:dyDescent="0.3">
      <c r="A58" s="19">
        <v>46255</v>
      </c>
      <c r="B58" s="17"/>
      <c r="C58" s="17">
        <v>0.45</v>
      </c>
      <c r="D58" s="17">
        <f t="shared" si="0"/>
        <v>784.59999999999934</v>
      </c>
      <c r="E58" s="18" t="s">
        <v>676</v>
      </c>
      <c r="F58" s="7"/>
    </row>
    <row r="59" spans="1:6" s="9" customFormat="1" ht="18.75" x14ac:dyDescent="0.3">
      <c r="A59" s="19">
        <v>46255</v>
      </c>
      <c r="B59" s="17">
        <v>41.3</v>
      </c>
      <c r="C59" s="17"/>
      <c r="D59" s="17">
        <f t="shared" si="0"/>
        <v>825.8999999999993</v>
      </c>
      <c r="E59" s="18" t="s">
        <v>678</v>
      </c>
      <c r="F59" s="7"/>
    </row>
    <row r="60" spans="1:6" s="9" customFormat="1" ht="18.75" x14ac:dyDescent="0.3">
      <c r="A60" s="19">
        <v>46259</v>
      </c>
      <c r="B60" s="17">
        <v>5.62</v>
      </c>
      <c r="C60" s="17"/>
      <c r="D60" s="17">
        <f t="shared" si="0"/>
        <v>831.5199999999993</v>
      </c>
      <c r="E60" s="18" t="s">
        <v>326</v>
      </c>
      <c r="F60" s="7"/>
    </row>
    <row r="61" spans="1:6" s="9" customFormat="1" ht="18.75" x14ac:dyDescent="0.3">
      <c r="A61" s="19">
        <v>46260</v>
      </c>
      <c r="B61" s="17"/>
      <c r="C61" s="17">
        <v>735.18</v>
      </c>
      <c r="D61" s="17">
        <f t="shared" si="0"/>
        <v>96.33999999999935</v>
      </c>
      <c r="E61" s="18" t="s">
        <v>578</v>
      </c>
      <c r="F61" s="7"/>
    </row>
    <row r="62" spans="1:6" s="9" customFormat="1" ht="18.75" x14ac:dyDescent="0.3">
      <c r="A62" s="19">
        <v>46261</v>
      </c>
      <c r="B62" s="17">
        <v>19.399999999999999</v>
      </c>
      <c r="C62" s="17"/>
      <c r="D62" s="17">
        <f t="shared" si="0"/>
        <v>115.73999999999936</v>
      </c>
      <c r="E62" s="18" t="s">
        <v>716</v>
      </c>
      <c r="F62" s="7"/>
    </row>
    <row r="63" spans="1:6" s="9" customFormat="1" ht="18.75" x14ac:dyDescent="0.3">
      <c r="A63" s="19">
        <v>46267</v>
      </c>
      <c r="B63" s="17">
        <v>0.71</v>
      </c>
      <c r="C63" s="17"/>
      <c r="D63" s="17">
        <f t="shared" si="0"/>
        <v>116.44999999999935</v>
      </c>
      <c r="E63" s="18" t="s">
        <v>326</v>
      </c>
      <c r="F63" s="7"/>
    </row>
    <row r="64" spans="1:6" s="9" customFormat="1" ht="18.75" x14ac:dyDescent="0.3">
      <c r="A64" s="19">
        <v>46268</v>
      </c>
      <c r="B64" s="17">
        <v>28.85</v>
      </c>
      <c r="C64" s="17"/>
      <c r="D64" s="17">
        <f t="shared" si="0"/>
        <v>145.29999999999936</v>
      </c>
      <c r="E64" s="18" t="s">
        <v>757</v>
      </c>
      <c r="F64" s="7"/>
    </row>
    <row r="65" spans="1:6" s="9" customFormat="1" ht="18.75" x14ac:dyDescent="0.3">
      <c r="A65" s="19">
        <v>46268</v>
      </c>
      <c r="B65" s="17">
        <v>40.1</v>
      </c>
      <c r="C65" s="17"/>
      <c r="D65" s="17">
        <f t="shared" si="0"/>
        <v>185.39999999999935</v>
      </c>
      <c r="E65" s="18" t="s">
        <v>701</v>
      </c>
      <c r="F65" s="7"/>
    </row>
    <row r="66" spans="1:6" s="9" customFormat="1" ht="18.75" x14ac:dyDescent="0.3">
      <c r="A66" s="19">
        <v>46269</v>
      </c>
      <c r="B66" s="17">
        <v>78.540000000000006</v>
      </c>
      <c r="C66" s="17"/>
      <c r="D66" s="17">
        <f t="shared" si="0"/>
        <v>263.93999999999937</v>
      </c>
      <c r="E66" s="18" t="s">
        <v>765</v>
      </c>
      <c r="F66" s="7"/>
    </row>
    <row r="67" spans="1:6" s="9" customFormat="1" ht="18.75" x14ac:dyDescent="0.3">
      <c r="A67" s="19">
        <v>46274</v>
      </c>
      <c r="B67" s="17">
        <v>49.86</v>
      </c>
      <c r="C67" s="17"/>
      <c r="D67" s="17">
        <f t="shared" si="0"/>
        <v>313.79999999999939</v>
      </c>
      <c r="E67" s="18" t="s">
        <v>789</v>
      </c>
      <c r="F67" s="7"/>
    </row>
    <row r="68" spans="1:6" s="9" customFormat="1" ht="18.75" x14ac:dyDescent="0.3">
      <c r="A68" s="19">
        <v>46274</v>
      </c>
      <c r="B68" s="17">
        <v>111.5</v>
      </c>
      <c r="C68" s="17"/>
      <c r="D68" s="17">
        <f t="shared" si="0"/>
        <v>425.29999999999939</v>
      </c>
      <c r="E68" s="18" t="s">
        <v>790</v>
      </c>
      <c r="F68" s="7"/>
    </row>
    <row r="69" spans="1:6" s="9" customFormat="1" ht="18.75" x14ac:dyDescent="0.3">
      <c r="A69" s="19">
        <v>46275</v>
      </c>
      <c r="B69" s="17">
        <v>32.549999999999997</v>
      </c>
      <c r="C69" s="17"/>
      <c r="D69" s="17">
        <f t="shared" si="0"/>
        <v>457.8499999999994</v>
      </c>
      <c r="E69" s="18" t="s">
        <v>298</v>
      </c>
      <c r="F69" s="7"/>
    </row>
    <row r="70" spans="1:6" s="9" customFormat="1" ht="18.75" x14ac:dyDescent="0.3">
      <c r="A70" s="19">
        <v>46276</v>
      </c>
      <c r="B70" s="17"/>
      <c r="C70" s="17">
        <v>494.36</v>
      </c>
      <c r="D70" s="17">
        <f t="shared" si="0"/>
        <v>-36.510000000000616</v>
      </c>
      <c r="E70" s="18" t="s">
        <v>418</v>
      </c>
      <c r="F70" s="7"/>
    </row>
    <row r="71" spans="1:6" s="9" customFormat="1" ht="18.75" x14ac:dyDescent="0.3">
      <c r="A71" s="19">
        <v>46280</v>
      </c>
      <c r="B71" s="17">
        <v>34.74</v>
      </c>
      <c r="C71" s="17"/>
      <c r="D71" s="17">
        <f t="shared" si="0"/>
        <v>-1.7700000000006142</v>
      </c>
      <c r="E71" s="18" t="s">
        <v>822</v>
      </c>
      <c r="F71" s="7"/>
    </row>
    <row r="72" spans="1:6" s="9" customFormat="1" ht="18.75" x14ac:dyDescent="0.3">
      <c r="A72" s="19">
        <v>46280</v>
      </c>
      <c r="B72" s="17">
        <v>2.1</v>
      </c>
      <c r="C72" s="17"/>
      <c r="D72" s="17">
        <f t="shared" ref="D72:D79" si="1">D71+B72-C72</f>
        <v>0.3299999999993859</v>
      </c>
      <c r="E72" s="18" t="s">
        <v>829</v>
      </c>
      <c r="F72" s="7"/>
    </row>
    <row r="73" spans="1:6" s="9" customFormat="1" ht="18.75" x14ac:dyDescent="0.3">
      <c r="A73" s="19">
        <v>46281</v>
      </c>
      <c r="B73" s="17">
        <v>58.91</v>
      </c>
      <c r="C73" s="17"/>
      <c r="D73" s="17">
        <f t="shared" si="1"/>
        <v>59.239999999999384</v>
      </c>
      <c r="E73" s="18"/>
      <c r="F73" s="7"/>
    </row>
    <row r="74" spans="1:6" s="9" customFormat="1" ht="18.75" x14ac:dyDescent="0.3">
      <c r="A74" s="19">
        <v>46281</v>
      </c>
      <c r="B74" s="17">
        <v>7</v>
      </c>
      <c r="C74" s="17"/>
      <c r="D74" s="17">
        <f t="shared" si="1"/>
        <v>66.239999999999384</v>
      </c>
      <c r="E74" s="18" t="s">
        <v>841</v>
      </c>
      <c r="F74" s="7"/>
    </row>
    <row r="75" spans="1:6" s="9" customFormat="1" ht="18.75" x14ac:dyDescent="0.3">
      <c r="A75" s="19"/>
      <c r="B75" s="17">
        <v>8.2799999999999994</v>
      </c>
      <c r="C75" s="17"/>
      <c r="D75" s="17">
        <f t="shared" si="1"/>
        <v>74.519999999999385</v>
      </c>
      <c r="E75" s="18" t="s">
        <v>855</v>
      </c>
      <c r="F75" s="7"/>
    </row>
    <row r="76" spans="1:6" s="9" customFormat="1" ht="18.75" x14ac:dyDescent="0.3">
      <c r="A76" s="19"/>
      <c r="B76" s="17">
        <v>210.5</v>
      </c>
      <c r="C76" s="17"/>
      <c r="D76" s="17">
        <f t="shared" si="1"/>
        <v>285.01999999999941</v>
      </c>
      <c r="E76" s="18" t="s">
        <v>868</v>
      </c>
      <c r="F76" s="7"/>
    </row>
    <row r="77" spans="1:6" s="9" customFormat="1" ht="18.75" x14ac:dyDescent="0.3">
      <c r="A77" s="19">
        <v>46286</v>
      </c>
      <c r="B77" s="17"/>
      <c r="C77" s="17">
        <v>32.53</v>
      </c>
      <c r="D77" s="17">
        <f t="shared" si="1"/>
        <v>252.48999999999941</v>
      </c>
      <c r="E77" s="18" t="s">
        <v>878</v>
      </c>
      <c r="F77" s="7"/>
    </row>
    <row r="78" spans="1:6" s="9" customFormat="1" ht="18.75" x14ac:dyDescent="0.3">
      <c r="A78" s="19">
        <v>46286</v>
      </c>
      <c r="B78" s="17">
        <v>237.8</v>
      </c>
      <c r="C78" s="17"/>
      <c r="D78" s="17">
        <f t="shared" si="1"/>
        <v>490.2899999999994</v>
      </c>
      <c r="E78" s="18" t="s">
        <v>879</v>
      </c>
      <c r="F78" s="7"/>
    </row>
    <row r="79" spans="1:6" s="9" customFormat="1" ht="18.75" x14ac:dyDescent="0.3">
      <c r="A79" s="19"/>
      <c r="B79" s="17">
        <v>0.67</v>
      </c>
      <c r="C79" s="17"/>
      <c r="D79" s="17">
        <f t="shared" si="1"/>
        <v>490.95999999999941</v>
      </c>
      <c r="E79" s="18"/>
      <c r="F79" s="7"/>
    </row>
    <row r="80" spans="1:6" s="9" customFormat="1" ht="18.75" x14ac:dyDescent="0.3">
      <c r="A80" s="19"/>
      <c r="B80" s="17"/>
      <c r="C80" s="17"/>
      <c r="D80" s="17">
        <f t="shared" ref="D80:D134" si="2">D79+B80-C80</f>
        <v>490.95999999999941</v>
      </c>
      <c r="E80" s="18"/>
      <c r="F80" s="7"/>
    </row>
    <row r="81" spans="1:6" s="9" customFormat="1" ht="18.75" x14ac:dyDescent="0.3">
      <c r="A81" s="19"/>
      <c r="B81" s="17"/>
      <c r="C81" s="17"/>
      <c r="D81" s="17">
        <f t="shared" si="2"/>
        <v>490.95999999999941</v>
      </c>
      <c r="E81" s="18"/>
      <c r="F81" s="7"/>
    </row>
    <row r="82" spans="1:6" s="9" customFormat="1" ht="18.75" x14ac:dyDescent="0.3">
      <c r="A82" s="19"/>
      <c r="B82" s="17"/>
      <c r="C82" s="17"/>
      <c r="D82" s="17">
        <f t="shared" si="2"/>
        <v>490.95999999999941</v>
      </c>
      <c r="E82" s="18"/>
      <c r="F82" s="7"/>
    </row>
    <row r="83" spans="1:6" s="9" customFormat="1" ht="18.75" x14ac:dyDescent="0.3">
      <c r="A83" s="19"/>
      <c r="B83" s="17"/>
      <c r="C83" s="17"/>
      <c r="D83" s="17">
        <f t="shared" si="2"/>
        <v>490.95999999999941</v>
      </c>
      <c r="E83" s="18"/>
      <c r="F83" s="7"/>
    </row>
    <row r="84" spans="1:6" s="9" customFormat="1" ht="18.75" x14ac:dyDescent="0.3">
      <c r="A84" s="19"/>
      <c r="B84" s="17"/>
      <c r="C84" s="17"/>
      <c r="D84" s="17">
        <f t="shared" si="2"/>
        <v>490.95999999999941</v>
      </c>
      <c r="E84" s="18"/>
      <c r="F84" s="7"/>
    </row>
    <row r="85" spans="1:6" s="9" customFormat="1" ht="18.75" x14ac:dyDescent="0.3">
      <c r="A85" s="19"/>
      <c r="B85" s="17"/>
      <c r="C85" s="17"/>
      <c r="D85" s="17">
        <f t="shared" si="2"/>
        <v>490.95999999999941</v>
      </c>
      <c r="E85" s="18"/>
      <c r="F85" s="7"/>
    </row>
    <row r="86" spans="1:6" s="9" customFormat="1" ht="18.75" x14ac:dyDescent="0.3">
      <c r="A86" s="19"/>
      <c r="B86" s="17"/>
      <c r="C86" s="17"/>
      <c r="D86" s="17">
        <f t="shared" si="2"/>
        <v>490.95999999999941</v>
      </c>
      <c r="E86" s="18"/>
      <c r="F86" s="7"/>
    </row>
    <row r="87" spans="1:6" s="9" customFormat="1" ht="18.75" x14ac:dyDescent="0.3">
      <c r="A87" s="19"/>
      <c r="B87" s="17"/>
      <c r="C87" s="17"/>
      <c r="D87" s="17">
        <f t="shared" si="2"/>
        <v>490.95999999999941</v>
      </c>
      <c r="E87" s="18"/>
      <c r="F87" s="7"/>
    </row>
    <row r="88" spans="1:6" s="9" customFormat="1" ht="18.75" x14ac:dyDescent="0.3">
      <c r="A88" s="19"/>
      <c r="B88" s="17"/>
      <c r="C88" s="17"/>
      <c r="D88" s="17">
        <f t="shared" si="2"/>
        <v>490.95999999999941</v>
      </c>
      <c r="E88" s="18"/>
      <c r="F88" s="7"/>
    </row>
    <row r="89" spans="1:6" s="9" customFormat="1" ht="18.75" x14ac:dyDescent="0.3">
      <c r="A89" s="19"/>
      <c r="B89" s="17"/>
      <c r="C89" s="17"/>
      <c r="D89" s="17">
        <f t="shared" si="2"/>
        <v>490.95999999999941</v>
      </c>
      <c r="E89" s="18"/>
      <c r="F89" s="7"/>
    </row>
    <row r="90" spans="1:6" s="9" customFormat="1" ht="18.75" x14ac:dyDescent="0.3">
      <c r="A90" s="19"/>
      <c r="B90" s="17"/>
      <c r="C90" s="17"/>
      <c r="D90" s="17">
        <f t="shared" si="2"/>
        <v>490.95999999999941</v>
      </c>
      <c r="E90" s="18"/>
      <c r="F90" s="7"/>
    </row>
    <row r="91" spans="1:6" s="9" customFormat="1" ht="18.75" x14ac:dyDescent="0.3">
      <c r="A91" s="19"/>
      <c r="B91" s="17"/>
      <c r="C91" s="17"/>
      <c r="D91" s="17">
        <f t="shared" si="2"/>
        <v>490.95999999999941</v>
      </c>
      <c r="E91" s="18"/>
      <c r="F91" s="7"/>
    </row>
    <row r="92" spans="1:6" s="9" customFormat="1" ht="18.75" x14ac:dyDescent="0.3">
      <c r="A92" s="19"/>
      <c r="B92" s="17"/>
      <c r="C92" s="17"/>
      <c r="D92" s="17">
        <f t="shared" si="2"/>
        <v>490.95999999999941</v>
      </c>
      <c r="E92" s="18"/>
      <c r="F92" s="7"/>
    </row>
    <row r="93" spans="1:6" s="9" customFormat="1" ht="18.75" x14ac:dyDescent="0.3">
      <c r="A93" s="19"/>
      <c r="B93" s="17"/>
      <c r="C93" s="17"/>
      <c r="D93" s="17">
        <f t="shared" si="2"/>
        <v>490.95999999999941</v>
      </c>
      <c r="E93" s="18"/>
      <c r="F93" s="7"/>
    </row>
    <row r="94" spans="1:6" s="9" customFormat="1" ht="18.75" x14ac:dyDescent="0.3">
      <c r="A94" s="19"/>
      <c r="B94" s="17"/>
      <c r="C94" s="17"/>
      <c r="D94" s="17">
        <f t="shared" si="2"/>
        <v>490.95999999999941</v>
      </c>
      <c r="E94" s="18"/>
      <c r="F94" s="7"/>
    </row>
    <row r="95" spans="1:6" s="9" customFormat="1" ht="18.75" x14ac:dyDescent="0.3">
      <c r="A95" s="19"/>
      <c r="B95" s="17"/>
      <c r="C95" s="17"/>
      <c r="D95" s="17">
        <f t="shared" si="2"/>
        <v>490.95999999999941</v>
      </c>
      <c r="E95" s="18"/>
      <c r="F95" s="7"/>
    </row>
    <row r="96" spans="1:6" s="9" customFormat="1" ht="18.75" x14ac:dyDescent="0.3">
      <c r="A96" s="19"/>
      <c r="B96" s="17"/>
      <c r="C96" s="17"/>
      <c r="D96" s="17">
        <f t="shared" si="2"/>
        <v>490.95999999999941</v>
      </c>
      <c r="E96" s="18"/>
      <c r="F96" s="7"/>
    </row>
    <row r="97" spans="1:6" s="9" customFormat="1" ht="18.75" x14ac:dyDescent="0.3">
      <c r="A97" s="19"/>
      <c r="B97" s="17"/>
      <c r="C97" s="17"/>
      <c r="D97" s="17">
        <f t="shared" si="2"/>
        <v>490.95999999999941</v>
      </c>
      <c r="E97" s="18"/>
      <c r="F97" s="7"/>
    </row>
    <row r="98" spans="1:6" s="9" customFormat="1" ht="18.75" x14ac:dyDescent="0.3">
      <c r="A98" s="19"/>
      <c r="B98" s="17"/>
      <c r="C98" s="17"/>
      <c r="D98" s="17">
        <f t="shared" si="2"/>
        <v>490.95999999999941</v>
      </c>
      <c r="E98" s="18"/>
      <c r="F98" s="7"/>
    </row>
    <row r="99" spans="1:6" s="9" customFormat="1" ht="18.75" x14ac:dyDescent="0.3">
      <c r="A99" s="19"/>
      <c r="B99" s="17"/>
      <c r="C99" s="17"/>
      <c r="D99" s="17">
        <f t="shared" si="2"/>
        <v>490.95999999999941</v>
      </c>
      <c r="E99" s="18"/>
      <c r="F99" s="7"/>
    </row>
    <row r="100" spans="1:6" s="9" customFormat="1" ht="18.75" x14ac:dyDescent="0.3">
      <c r="A100" s="19"/>
      <c r="B100" s="17"/>
      <c r="C100" s="17"/>
      <c r="D100" s="17">
        <f t="shared" si="2"/>
        <v>490.95999999999941</v>
      </c>
      <c r="E100" s="18"/>
      <c r="F100" s="7"/>
    </row>
    <row r="101" spans="1:6" s="9" customFormat="1" ht="18.75" x14ac:dyDescent="0.3">
      <c r="A101" s="19"/>
      <c r="B101" s="17"/>
      <c r="C101" s="17"/>
      <c r="D101" s="17">
        <f t="shared" si="2"/>
        <v>490.95999999999941</v>
      </c>
      <c r="E101" s="18"/>
      <c r="F101" s="7"/>
    </row>
    <row r="102" spans="1:6" s="9" customFormat="1" ht="18.75" x14ac:dyDescent="0.3">
      <c r="A102" s="19"/>
      <c r="B102" s="17"/>
      <c r="C102" s="17"/>
      <c r="D102" s="17">
        <f t="shared" si="2"/>
        <v>490.95999999999941</v>
      </c>
      <c r="E102" s="18"/>
      <c r="F102" s="7"/>
    </row>
    <row r="103" spans="1:6" s="9" customFormat="1" ht="18.75" x14ac:dyDescent="0.3">
      <c r="A103" s="19"/>
      <c r="B103" s="17"/>
      <c r="C103" s="17"/>
      <c r="D103" s="17">
        <f t="shared" si="2"/>
        <v>490.95999999999941</v>
      </c>
      <c r="E103" s="18"/>
      <c r="F103" s="7"/>
    </row>
    <row r="104" spans="1:6" s="9" customFormat="1" ht="18.75" x14ac:dyDescent="0.3">
      <c r="A104" s="19"/>
      <c r="B104" s="17"/>
      <c r="C104" s="17"/>
      <c r="D104" s="17">
        <f t="shared" si="2"/>
        <v>490.95999999999941</v>
      </c>
      <c r="E104" s="18"/>
      <c r="F104" s="7"/>
    </row>
    <row r="105" spans="1:6" s="9" customFormat="1" ht="18.75" x14ac:dyDescent="0.3">
      <c r="A105" s="19"/>
      <c r="B105" s="17"/>
      <c r="C105" s="17"/>
      <c r="D105" s="17">
        <f t="shared" si="2"/>
        <v>490.95999999999941</v>
      </c>
      <c r="E105" s="18"/>
      <c r="F105" s="7"/>
    </row>
    <row r="106" spans="1:6" s="9" customFormat="1" ht="18.75" x14ac:dyDescent="0.3">
      <c r="A106" s="19"/>
      <c r="B106" s="17"/>
      <c r="C106" s="17"/>
      <c r="D106" s="17">
        <f t="shared" si="2"/>
        <v>490.95999999999941</v>
      </c>
      <c r="E106" s="18"/>
      <c r="F106" s="7"/>
    </row>
    <row r="107" spans="1:6" s="9" customFormat="1" ht="18.75" x14ac:dyDescent="0.3">
      <c r="A107" s="19"/>
      <c r="B107" s="17"/>
      <c r="C107" s="17"/>
      <c r="D107" s="17">
        <f t="shared" si="2"/>
        <v>490.95999999999941</v>
      </c>
      <c r="E107" s="18"/>
      <c r="F107" s="7"/>
    </row>
    <row r="108" spans="1:6" s="9" customFormat="1" ht="18.75" x14ac:dyDescent="0.3">
      <c r="A108" s="19"/>
      <c r="B108" s="17"/>
      <c r="C108" s="17"/>
      <c r="D108" s="17">
        <f t="shared" si="2"/>
        <v>490.95999999999941</v>
      </c>
      <c r="E108" s="18"/>
      <c r="F108" s="7"/>
    </row>
    <row r="109" spans="1:6" s="9" customFormat="1" ht="18.75" x14ac:dyDescent="0.3">
      <c r="A109" s="19"/>
      <c r="B109" s="17"/>
      <c r="C109" s="17"/>
      <c r="D109" s="17">
        <f t="shared" si="2"/>
        <v>490.95999999999941</v>
      </c>
      <c r="E109" s="18"/>
      <c r="F109" s="7"/>
    </row>
    <row r="110" spans="1:6" s="9" customFormat="1" ht="18.75" x14ac:dyDescent="0.3">
      <c r="A110" s="19"/>
      <c r="B110" s="17"/>
      <c r="C110" s="17"/>
      <c r="D110" s="17">
        <f t="shared" si="2"/>
        <v>490.95999999999941</v>
      </c>
      <c r="E110" s="18"/>
      <c r="F110" s="7"/>
    </row>
    <row r="111" spans="1:6" s="9" customFormat="1" ht="18.75" x14ac:dyDescent="0.3">
      <c r="A111" s="19"/>
      <c r="B111" s="17"/>
      <c r="C111" s="17"/>
      <c r="D111" s="17">
        <f t="shared" si="2"/>
        <v>490.95999999999941</v>
      </c>
      <c r="E111" s="18"/>
      <c r="F111" s="7"/>
    </row>
    <row r="112" spans="1:6" s="9" customFormat="1" ht="18.75" x14ac:dyDescent="0.3">
      <c r="A112" s="19"/>
      <c r="B112" s="17"/>
      <c r="C112" s="17"/>
      <c r="D112" s="17">
        <f t="shared" si="2"/>
        <v>490.95999999999941</v>
      </c>
      <c r="E112" s="18"/>
      <c r="F112" s="7"/>
    </row>
    <row r="113" spans="1:6" s="9" customFormat="1" ht="18.75" x14ac:dyDescent="0.3">
      <c r="A113" s="19"/>
      <c r="B113" s="17"/>
      <c r="C113" s="17"/>
      <c r="D113" s="17">
        <f t="shared" si="2"/>
        <v>490.95999999999941</v>
      </c>
      <c r="E113" s="18"/>
      <c r="F113" s="7"/>
    </row>
    <row r="114" spans="1:6" s="9" customFormat="1" ht="18.75" x14ac:dyDescent="0.3">
      <c r="A114" s="19"/>
      <c r="B114" s="17"/>
      <c r="C114" s="17"/>
      <c r="D114" s="17">
        <f t="shared" si="2"/>
        <v>490.95999999999941</v>
      </c>
      <c r="E114" s="18"/>
      <c r="F114" s="7"/>
    </row>
    <row r="115" spans="1:6" s="9" customFormat="1" ht="18.75" x14ac:dyDescent="0.3">
      <c r="A115" s="19"/>
      <c r="B115" s="17"/>
      <c r="C115" s="17"/>
      <c r="D115" s="17">
        <f t="shared" si="2"/>
        <v>490.95999999999941</v>
      </c>
      <c r="E115" s="18"/>
      <c r="F115" s="7"/>
    </row>
    <row r="116" spans="1:6" s="9" customFormat="1" ht="18.75" x14ac:dyDescent="0.3">
      <c r="A116" s="19"/>
      <c r="B116" s="17"/>
      <c r="C116" s="17"/>
      <c r="D116" s="17">
        <f t="shared" si="2"/>
        <v>490.95999999999941</v>
      </c>
      <c r="E116" s="18"/>
      <c r="F116" s="7"/>
    </row>
    <row r="117" spans="1:6" s="69" customFormat="1" ht="18.75" x14ac:dyDescent="0.3">
      <c r="A117" s="70"/>
      <c r="B117" s="60"/>
      <c r="C117" s="60"/>
      <c r="D117" s="60">
        <f t="shared" si="2"/>
        <v>490.95999999999941</v>
      </c>
      <c r="E117" s="66"/>
      <c r="F117" s="67"/>
    </row>
    <row r="118" spans="1:6" s="9" customFormat="1" ht="18.75" x14ac:dyDescent="0.3">
      <c r="A118" s="19"/>
      <c r="B118" s="17"/>
      <c r="C118" s="17"/>
      <c r="D118" s="17">
        <f t="shared" si="2"/>
        <v>490.95999999999941</v>
      </c>
      <c r="E118" s="18"/>
      <c r="F118" s="7"/>
    </row>
    <row r="119" spans="1:6" s="9" customFormat="1" ht="18.75" x14ac:dyDescent="0.3">
      <c r="A119" s="19"/>
      <c r="B119" s="17"/>
      <c r="C119" s="17"/>
      <c r="D119" s="17">
        <f t="shared" si="2"/>
        <v>490.95999999999941</v>
      </c>
      <c r="E119" s="18"/>
      <c r="F119" s="7"/>
    </row>
    <row r="120" spans="1:6" s="9" customFormat="1" ht="18.75" x14ac:dyDescent="0.3">
      <c r="A120" s="19"/>
      <c r="B120" s="17"/>
      <c r="C120" s="17"/>
      <c r="D120" s="17">
        <f t="shared" si="2"/>
        <v>490.95999999999941</v>
      </c>
      <c r="E120" s="18"/>
      <c r="F120" s="7"/>
    </row>
    <row r="121" spans="1:6" s="9" customFormat="1" ht="18.75" x14ac:dyDescent="0.3">
      <c r="A121" s="19"/>
      <c r="B121" s="17"/>
      <c r="C121" s="17"/>
      <c r="D121" s="17">
        <f t="shared" si="2"/>
        <v>490.95999999999941</v>
      </c>
      <c r="E121" s="18"/>
      <c r="F121" s="7"/>
    </row>
    <row r="122" spans="1:6" s="9" customFormat="1" ht="18.75" x14ac:dyDescent="0.3">
      <c r="A122" s="19"/>
      <c r="B122" s="17"/>
      <c r="C122" s="17"/>
      <c r="D122" s="17">
        <f t="shared" si="2"/>
        <v>490.95999999999941</v>
      </c>
      <c r="E122" s="18"/>
      <c r="F122" s="7"/>
    </row>
    <row r="123" spans="1:6" s="9" customFormat="1" ht="18.75" x14ac:dyDescent="0.3">
      <c r="A123" s="19"/>
      <c r="B123" s="17"/>
      <c r="C123" s="17"/>
      <c r="D123" s="17">
        <f t="shared" si="2"/>
        <v>490.95999999999941</v>
      </c>
      <c r="E123" s="18"/>
      <c r="F123" s="7"/>
    </row>
    <row r="124" spans="1:6" s="9" customFormat="1" ht="18.75" x14ac:dyDescent="0.3">
      <c r="A124" s="19"/>
      <c r="B124" s="17"/>
      <c r="C124" s="17"/>
      <c r="D124" s="17">
        <f t="shared" si="2"/>
        <v>490.95999999999941</v>
      </c>
      <c r="E124" s="18"/>
      <c r="F124" s="7"/>
    </row>
    <row r="125" spans="1:6" s="9" customFormat="1" ht="18.75" x14ac:dyDescent="0.3">
      <c r="A125" s="19"/>
      <c r="B125" s="17"/>
      <c r="C125" s="17"/>
      <c r="D125" s="17">
        <f t="shared" si="2"/>
        <v>490.95999999999941</v>
      </c>
      <c r="E125" s="18"/>
      <c r="F125" s="7"/>
    </row>
    <row r="126" spans="1:6" s="9" customFormat="1" ht="18.75" x14ac:dyDescent="0.3">
      <c r="A126" s="19"/>
      <c r="B126" s="17"/>
      <c r="C126" s="17"/>
      <c r="D126" s="17">
        <f t="shared" si="2"/>
        <v>490.95999999999941</v>
      </c>
      <c r="E126" s="18"/>
      <c r="F126" s="7"/>
    </row>
    <row r="127" spans="1:6" s="9" customFormat="1" ht="18.75" x14ac:dyDescent="0.3">
      <c r="A127" s="19"/>
      <c r="B127" s="17"/>
      <c r="C127" s="17"/>
      <c r="D127" s="17">
        <f t="shared" si="2"/>
        <v>490.95999999999941</v>
      </c>
      <c r="E127" s="18"/>
      <c r="F127" s="7"/>
    </row>
    <row r="128" spans="1:6" s="9" customFormat="1" ht="18.75" x14ac:dyDescent="0.3">
      <c r="A128" s="19"/>
      <c r="B128" s="17"/>
      <c r="C128" s="17"/>
      <c r="D128" s="17">
        <f t="shared" si="2"/>
        <v>490.95999999999941</v>
      </c>
      <c r="E128" s="18"/>
      <c r="F128" s="7"/>
    </row>
    <row r="129" spans="1:19" s="9" customFormat="1" ht="18.75" x14ac:dyDescent="0.3">
      <c r="A129" s="19"/>
      <c r="B129" s="17"/>
      <c r="C129" s="17"/>
      <c r="D129" s="17">
        <f t="shared" si="2"/>
        <v>490.95999999999941</v>
      </c>
      <c r="E129" s="18"/>
      <c r="F129" s="7"/>
    </row>
    <row r="130" spans="1:19" s="9" customFormat="1" ht="18.75" x14ac:dyDescent="0.3">
      <c r="A130" s="19"/>
      <c r="B130" s="17"/>
      <c r="C130" s="17"/>
      <c r="D130" s="17">
        <f t="shared" si="2"/>
        <v>490.95999999999941</v>
      </c>
      <c r="E130" s="18"/>
      <c r="F130" s="7"/>
    </row>
    <row r="131" spans="1:19" s="9" customFormat="1" ht="18.75" x14ac:dyDescent="0.3">
      <c r="A131" s="19"/>
      <c r="B131" s="17"/>
      <c r="C131" s="17"/>
      <c r="D131" s="17">
        <f t="shared" si="2"/>
        <v>490.95999999999941</v>
      </c>
      <c r="E131" s="18"/>
      <c r="F131" s="7"/>
    </row>
    <row r="132" spans="1:19" s="69" customFormat="1" ht="18.75" x14ac:dyDescent="0.3">
      <c r="A132" s="70"/>
      <c r="B132" s="60"/>
      <c r="C132" s="60"/>
      <c r="D132" s="60">
        <f t="shared" si="2"/>
        <v>490.95999999999941</v>
      </c>
      <c r="E132" s="66"/>
      <c r="F132" s="67"/>
    </row>
    <row r="133" spans="1:19" s="9" customFormat="1" ht="18.75" x14ac:dyDescent="0.3">
      <c r="A133" s="19"/>
      <c r="B133" s="17"/>
      <c r="C133" s="17"/>
      <c r="D133" s="17">
        <f t="shared" si="2"/>
        <v>490.95999999999941</v>
      </c>
      <c r="E133" s="18"/>
      <c r="F133" s="7"/>
    </row>
    <row r="134" spans="1:19" s="9" customFormat="1" ht="18.75" x14ac:dyDescent="0.3">
      <c r="A134" s="19"/>
      <c r="B134" s="17"/>
      <c r="C134" s="17"/>
      <c r="D134" s="17">
        <f t="shared" si="2"/>
        <v>490.95999999999941</v>
      </c>
      <c r="E134" s="18"/>
      <c r="F134" s="7"/>
    </row>
    <row r="135" spans="1:19" s="9" customFormat="1" ht="18.75" x14ac:dyDescent="0.3">
      <c r="A135" s="19"/>
      <c r="B135" s="17"/>
      <c r="C135" s="17"/>
      <c r="D135" s="17">
        <f t="shared" ref="D135:D198" si="3">D134+B135-C135</f>
        <v>490.95999999999941</v>
      </c>
      <c r="E135" s="18"/>
      <c r="F135" s="7"/>
    </row>
    <row r="136" spans="1:19" s="9" customFormat="1" ht="18.75" x14ac:dyDescent="0.3">
      <c r="A136" s="19"/>
      <c r="B136" s="17"/>
      <c r="C136" s="17"/>
      <c r="D136" s="17">
        <f t="shared" si="3"/>
        <v>490.95999999999941</v>
      </c>
      <c r="E136" s="18"/>
      <c r="F136" s="7"/>
    </row>
    <row r="137" spans="1:19" s="9" customFormat="1" ht="18.75" x14ac:dyDescent="0.3">
      <c r="A137" s="19"/>
      <c r="B137" s="17"/>
      <c r="C137" s="17"/>
      <c r="D137" s="17">
        <f t="shared" si="3"/>
        <v>490.95999999999941</v>
      </c>
      <c r="E137" s="18"/>
      <c r="F137" s="7"/>
    </row>
    <row r="138" spans="1:19" s="9" customFormat="1" ht="18.75" x14ac:dyDescent="0.3">
      <c r="A138" s="19"/>
      <c r="B138" s="17"/>
      <c r="C138" s="17"/>
      <c r="D138" s="17">
        <f t="shared" si="3"/>
        <v>490.95999999999941</v>
      </c>
      <c r="E138" s="18"/>
      <c r="F138" s="7"/>
    </row>
    <row r="139" spans="1:19" s="9" customFormat="1" ht="18.75" x14ac:dyDescent="0.3">
      <c r="A139" s="19"/>
      <c r="B139" s="17"/>
      <c r="C139" s="17"/>
      <c r="D139" s="17">
        <f t="shared" si="3"/>
        <v>490.95999999999941</v>
      </c>
      <c r="E139" s="18"/>
      <c r="F139" s="7"/>
      <c r="S139" s="9">
        <f>765.46*740/1000</f>
        <v>566.44040000000007</v>
      </c>
    </row>
    <row r="140" spans="1:19" s="9" customFormat="1" ht="18.75" x14ac:dyDescent="0.3">
      <c r="A140" s="19"/>
      <c r="B140" s="17"/>
      <c r="C140" s="17"/>
      <c r="D140" s="17">
        <f t="shared" si="3"/>
        <v>490.95999999999941</v>
      </c>
      <c r="E140" s="18"/>
      <c r="F140" s="7"/>
    </row>
    <row r="141" spans="1:19" s="9" customFormat="1" ht="18.75" x14ac:dyDescent="0.3">
      <c r="A141" s="19"/>
      <c r="B141" s="60"/>
      <c r="C141" s="17"/>
      <c r="D141" s="17">
        <f t="shared" si="3"/>
        <v>490.95999999999941</v>
      </c>
      <c r="E141" s="18"/>
      <c r="F141" s="7"/>
    </row>
    <row r="142" spans="1:19" s="9" customFormat="1" ht="18.75" x14ac:dyDescent="0.3">
      <c r="A142" s="19"/>
      <c r="B142" s="17"/>
      <c r="C142" s="17"/>
      <c r="D142" s="17">
        <f t="shared" si="3"/>
        <v>490.95999999999941</v>
      </c>
      <c r="E142" s="18"/>
      <c r="F142" s="7"/>
    </row>
    <row r="143" spans="1:19" s="9" customFormat="1" ht="18.75" x14ac:dyDescent="0.3">
      <c r="A143" s="19"/>
      <c r="B143" s="17"/>
      <c r="C143" s="17"/>
      <c r="D143" s="17">
        <f t="shared" si="3"/>
        <v>490.95999999999941</v>
      </c>
      <c r="E143" s="18"/>
      <c r="F143" s="7"/>
    </row>
    <row r="144" spans="1:19" s="9" customFormat="1" ht="18.75" x14ac:dyDescent="0.3">
      <c r="A144" s="19"/>
      <c r="B144" s="17"/>
      <c r="C144" s="17"/>
      <c r="D144" s="17">
        <f t="shared" si="3"/>
        <v>490.95999999999941</v>
      </c>
      <c r="E144" s="18"/>
      <c r="F144" s="7"/>
    </row>
    <row r="145" spans="1:7" s="9" customFormat="1" ht="18.75" x14ac:dyDescent="0.3">
      <c r="A145" s="19"/>
      <c r="B145" s="17"/>
      <c r="C145" s="17"/>
      <c r="D145" s="17">
        <f t="shared" si="3"/>
        <v>490.95999999999941</v>
      </c>
      <c r="E145" s="18"/>
      <c r="F145" s="7"/>
    </row>
    <row r="146" spans="1:7" s="9" customFormat="1" ht="18.75" x14ac:dyDescent="0.3">
      <c r="A146" s="19"/>
      <c r="B146" s="17"/>
      <c r="C146" s="17"/>
      <c r="D146" s="17">
        <f t="shared" si="3"/>
        <v>490.95999999999941</v>
      </c>
      <c r="E146" s="18"/>
      <c r="F146" s="7"/>
    </row>
    <row r="147" spans="1:7" s="9" customFormat="1" ht="18.75" x14ac:dyDescent="0.3">
      <c r="A147" s="19"/>
      <c r="B147" s="17"/>
      <c r="C147" s="17"/>
      <c r="D147" s="17">
        <f t="shared" si="3"/>
        <v>490.95999999999941</v>
      </c>
      <c r="E147" s="18"/>
      <c r="F147" s="7"/>
    </row>
    <row r="148" spans="1:7" s="9" customFormat="1" ht="18.75" x14ac:dyDescent="0.3">
      <c r="A148" s="19"/>
      <c r="B148" s="17"/>
      <c r="C148" s="17"/>
      <c r="D148" s="17">
        <f t="shared" si="3"/>
        <v>490.95999999999941</v>
      </c>
      <c r="E148" s="18"/>
      <c r="F148" s="7"/>
    </row>
    <row r="149" spans="1:7" s="9" customFormat="1" ht="18.75" x14ac:dyDescent="0.3">
      <c r="A149" s="19"/>
      <c r="B149" s="17"/>
      <c r="C149" s="17"/>
      <c r="D149" s="17">
        <f t="shared" si="3"/>
        <v>490.95999999999941</v>
      </c>
      <c r="E149" s="18"/>
      <c r="F149" s="7"/>
    </row>
    <row r="150" spans="1:7" s="9" customFormat="1" ht="18.75" x14ac:dyDescent="0.3">
      <c r="A150" s="19"/>
      <c r="B150" s="60"/>
      <c r="C150" s="17"/>
      <c r="D150" s="17">
        <f t="shared" si="3"/>
        <v>490.95999999999941</v>
      </c>
      <c r="E150" s="18"/>
      <c r="F150" s="7"/>
    </row>
    <row r="151" spans="1:7" s="9" customFormat="1" ht="18.75" x14ac:dyDescent="0.3">
      <c r="A151" s="19"/>
      <c r="B151" s="60"/>
      <c r="C151" s="17"/>
      <c r="D151" s="17">
        <f t="shared" si="3"/>
        <v>490.95999999999941</v>
      </c>
      <c r="E151" s="18"/>
      <c r="F151" s="7"/>
    </row>
    <row r="152" spans="1:7" s="69" customFormat="1" ht="18.75" x14ac:dyDescent="0.3">
      <c r="A152" s="70"/>
      <c r="B152" s="60"/>
      <c r="C152" s="60"/>
      <c r="D152" s="60">
        <f t="shared" si="3"/>
        <v>490.95999999999941</v>
      </c>
      <c r="E152" s="66"/>
      <c r="F152" s="67"/>
      <c r="G152" s="69" t="s">
        <v>895</v>
      </c>
    </row>
    <row r="153" spans="1:7" s="9" customFormat="1" ht="18.75" x14ac:dyDescent="0.3">
      <c r="A153" s="19"/>
      <c r="B153" s="17"/>
      <c r="C153" s="17"/>
      <c r="D153" s="17">
        <f t="shared" si="3"/>
        <v>490.95999999999941</v>
      </c>
      <c r="E153" s="18"/>
      <c r="F153" s="7"/>
    </row>
    <row r="154" spans="1:7" s="9" customFormat="1" ht="18.75" x14ac:dyDescent="0.3">
      <c r="A154" s="19"/>
      <c r="B154" s="17"/>
      <c r="C154" s="17"/>
      <c r="D154" s="17">
        <f t="shared" si="3"/>
        <v>490.95999999999941</v>
      </c>
      <c r="E154" s="18"/>
      <c r="F154" s="7"/>
    </row>
    <row r="155" spans="1:7" s="9" customFormat="1" ht="18.75" x14ac:dyDescent="0.3">
      <c r="A155" s="19"/>
      <c r="B155" s="17"/>
      <c r="C155" s="17"/>
      <c r="D155" s="17">
        <f t="shared" si="3"/>
        <v>490.95999999999941</v>
      </c>
      <c r="E155" s="18"/>
      <c r="F155" s="7"/>
    </row>
    <row r="156" spans="1:7" s="69" customFormat="1" ht="18.75" x14ac:dyDescent="0.3">
      <c r="A156" s="70"/>
      <c r="B156" s="60"/>
      <c r="C156" s="60"/>
      <c r="D156" s="60">
        <f t="shared" si="3"/>
        <v>490.95999999999941</v>
      </c>
      <c r="E156" s="66"/>
      <c r="F156" s="67"/>
      <c r="G156" s="69" t="s">
        <v>895</v>
      </c>
    </row>
    <row r="157" spans="1:7" s="9" customFormat="1" ht="18.75" x14ac:dyDescent="0.3">
      <c r="A157" s="19"/>
      <c r="B157" s="17"/>
      <c r="C157" s="17"/>
      <c r="D157" s="17">
        <f t="shared" si="3"/>
        <v>490.95999999999941</v>
      </c>
      <c r="E157" s="18"/>
      <c r="F157" s="7"/>
    </row>
    <row r="158" spans="1:7" s="9" customFormat="1" ht="18.75" x14ac:dyDescent="0.3">
      <c r="A158" s="19"/>
      <c r="B158" s="17"/>
      <c r="C158" s="17"/>
      <c r="D158" s="17">
        <f t="shared" si="3"/>
        <v>490.95999999999941</v>
      </c>
      <c r="E158" s="18"/>
      <c r="F158" s="7"/>
    </row>
    <row r="159" spans="1:7" s="9" customFormat="1" ht="18.75" x14ac:dyDescent="0.3">
      <c r="A159" s="19"/>
      <c r="B159" s="17"/>
      <c r="C159" s="17"/>
      <c r="D159" s="17">
        <f t="shared" si="3"/>
        <v>490.95999999999941</v>
      </c>
      <c r="E159" s="18"/>
      <c r="F159" s="7"/>
    </row>
    <row r="160" spans="1:7" s="9" customFormat="1" ht="18.75" x14ac:dyDescent="0.3">
      <c r="A160" s="19"/>
      <c r="B160" s="17"/>
      <c r="C160" s="17"/>
      <c r="D160" s="17">
        <f t="shared" si="3"/>
        <v>490.95999999999941</v>
      </c>
      <c r="E160" s="18"/>
      <c r="F160" s="7"/>
    </row>
    <row r="161" spans="1:7" s="9" customFormat="1" ht="18.75" x14ac:dyDescent="0.3">
      <c r="A161" s="19"/>
      <c r="B161" s="17"/>
      <c r="C161" s="17"/>
      <c r="D161" s="17">
        <f t="shared" si="3"/>
        <v>490.95999999999941</v>
      </c>
      <c r="E161" s="18"/>
      <c r="F161" s="7"/>
    </row>
    <row r="162" spans="1:7" s="9" customFormat="1" ht="18.75" x14ac:dyDescent="0.3">
      <c r="A162" s="19"/>
      <c r="B162" s="17"/>
      <c r="C162" s="17"/>
      <c r="D162" s="17">
        <f t="shared" si="3"/>
        <v>490.95999999999941</v>
      </c>
      <c r="E162" s="18"/>
      <c r="F162" s="7"/>
    </row>
    <row r="163" spans="1:7" s="9" customFormat="1" ht="18.75" x14ac:dyDescent="0.3">
      <c r="A163" s="19"/>
      <c r="B163" s="17"/>
      <c r="C163" s="17"/>
      <c r="D163" s="17">
        <f t="shared" si="3"/>
        <v>490.95999999999941</v>
      </c>
      <c r="E163" s="18"/>
      <c r="F163" s="7"/>
    </row>
    <row r="164" spans="1:7" s="9" customFormat="1" ht="18.75" x14ac:dyDescent="0.3">
      <c r="A164" s="19"/>
      <c r="B164" s="17"/>
      <c r="C164" s="17"/>
      <c r="D164" s="17">
        <f t="shared" si="3"/>
        <v>490.95999999999941</v>
      </c>
      <c r="E164" s="18"/>
      <c r="F164" s="7"/>
    </row>
    <row r="165" spans="1:7" s="9" customFormat="1" ht="18.75" x14ac:dyDescent="0.3">
      <c r="A165" s="19"/>
      <c r="B165" s="17"/>
      <c r="C165" s="17"/>
      <c r="D165" s="17">
        <f t="shared" si="3"/>
        <v>490.95999999999941</v>
      </c>
      <c r="E165" s="18"/>
      <c r="F165" s="7"/>
    </row>
    <row r="166" spans="1:7" s="69" customFormat="1" ht="18.75" x14ac:dyDescent="0.3">
      <c r="A166" s="70"/>
      <c r="B166" s="60"/>
      <c r="C166" s="60"/>
      <c r="D166" s="60">
        <f t="shared" si="3"/>
        <v>490.95999999999941</v>
      </c>
      <c r="E166" s="66"/>
      <c r="F166" s="67"/>
      <c r="G166" s="69" t="s">
        <v>895</v>
      </c>
    </row>
    <row r="167" spans="1:7" s="9" customFormat="1" ht="18.75" x14ac:dyDescent="0.3">
      <c r="A167" s="19"/>
      <c r="B167" s="17"/>
      <c r="C167" s="17"/>
      <c r="D167" s="17">
        <f t="shared" si="3"/>
        <v>490.95999999999941</v>
      </c>
      <c r="E167" s="18"/>
      <c r="F167" s="7"/>
    </row>
    <row r="168" spans="1:7" s="9" customFormat="1" ht="18.75" x14ac:dyDescent="0.3">
      <c r="A168" s="19"/>
      <c r="B168" s="17"/>
      <c r="C168" s="17"/>
      <c r="D168" s="17">
        <f t="shared" si="3"/>
        <v>490.95999999999941</v>
      </c>
      <c r="E168" s="18"/>
      <c r="F168" s="7"/>
    </row>
    <row r="169" spans="1:7" s="9" customFormat="1" ht="18.75" x14ac:dyDescent="0.3">
      <c r="A169" s="19"/>
      <c r="B169" s="17"/>
      <c r="C169" s="17"/>
      <c r="D169" s="17">
        <f t="shared" si="3"/>
        <v>490.95999999999941</v>
      </c>
      <c r="E169" s="18"/>
      <c r="F169" s="7"/>
    </row>
    <row r="170" spans="1:7" s="9" customFormat="1" ht="18.75" x14ac:dyDescent="0.3">
      <c r="A170" s="19"/>
      <c r="B170" s="17"/>
      <c r="C170" s="17"/>
      <c r="D170" s="17">
        <f t="shared" si="3"/>
        <v>490.95999999999941</v>
      </c>
      <c r="E170" s="18"/>
      <c r="F170" s="7"/>
    </row>
    <row r="171" spans="1:7" s="9" customFormat="1" ht="18.75" x14ac:dyDescent="0.3">
      <c r="A171" s="19"/>
      <c r="B171" s="17"/>
      <c r="C171" s="17"/>
      <c r="D171" s="17">
        <f t="shared" si="3"/>
        <v>490.95999999999941</v>
      </c>
      <c r="E171" s="18"/>
      <c r="F171" s="7"/>
    </row>
    <row r="172" spans="1:7" s="9" customFormat="1" ht="18.75" x14ac:dyDescent="0.3">
      <c r="A172" s="19"/>
      <c r="B172" s="17"/>
      <c r="C172" s="17"/>
      <c r="D172" s="17">
        <f t="shared" si="3"/>
        <v>490.95999999999941</v>
      </c>
      <c r="E172" s="18"/>
      <c r="F172" s="7"/>
    </row>
    <row r="173" spans="1:7" s="9" customFormat="1" ht="18.75" x14ac:dyDescent="0.3">
      <c r="A173" s="19"/>
      <c r="B173" s="17"/>
      <c r="C173" s="17"/>
      <c r="D173" s="17">
        <f t="shared" si="3"/>
        <v>490.95999999999941</v>
      </c>
      <c r="E173" s="18"/>
      <c r="F173" s="7"/>
    </row>
    <row r="174" spans="1:7" s="9" customFormat="1" ht="18.75" x14ac:dyDescent="0.3">
      <c r="A174" s="19"/>
      <c r="B174" s="17"/>
      <c r="C174" s="17"/>
      <c r="D174" s="17">
        <f t="shared" si="3"/>
        <v>490.95999999999941</v>
      </c>
      <c r="E174" s="18"/>
      <c r="F174" s="7"/>
    </row>
    <row r="175" spans="1:7" s="9" customFormat="1" ht="18.75" x14ac:dyDescent="0.3">
      <c r="A175" s="19"/>
      <c r="B175" s="17"/>
      <c r="C175" s="17"/>
      <c r="D175" s="17">
        <f t="shared" si="3"/>
        <v>490.95999999999941</v>
      </c>
      <c r="E175" s="18"/>
      <c r="F175" s="7"/>
    </row>
    <row r="176" spans="1:7" s="9" customFormat="1" ht="18.75" x14ac:dyDescent="0.3">
      <c r="A176" s="19"/>
      <c r="B176" s="17"/>
      <c r="C176" s="17"/>
      <c r="D176" s="17">
        <f t="shared" si="3"/>
        <v>490.95999999999941</v>
      </c>
      <c r="E176" s="18"/>
      <c r="F176" s="7"/>
    </row>
    <row r="177" spans="1:7" s="9" customFormat="1" ht="18.75" x14ac:dyDescent="0.3">
      <c r="A177" s="19"/>
      <c r="B177" s="17"/>
      <c r="C177" s="17"/>
      <c r="D177" s="17">
        <f t="shared" si="3"/>
        <v>490.95999999999941</v>
      </c>
      <c r="E177" s="18"/>
      <c r="F177" s="7"/>
    </row>
    <row r="178" spans="1:7" s="9" customFormat="1" ht="18.75" x14ac:dyDescent="0.3">
      <c r="A178" s="19"/>
      <c r="B178" s="17"/>
      <c r="C178" s="17"/>
      <c r="D178" s="17">
        <f t="shared" si="3"/>
        <v>490.95999999999941</v>
      </c>
      <c r="E178" s="18"/>
      <c r="F178" s="7"/>
    </row>
    <row r="179" spans="1:7" s="9" customFormat="1" ht="18.75" x14ac:dyDescent="0.3">
      <c r="A179" s="19"/>
      <c r="B179" s="17"/>
      <c r="C179" s="17"/>
      <c r="D179" s="17">
        <f t="shared" si="3"/>
        <v>490.95999999999941</v>
      </c>
      <c r="E179" s="18"/>
      <c r="F179" s="7"/>
    </row>
    <row r="180" spans="1:7" s="9" customFormat="1" ht="18.75" x14ac:dyDescent="0.3">
      <c r="A180" s="19"/>
      <c r="B180" s="17"/>
      <c r="C180" s="17"/>
      <c r="D180" s="17">
        <f t="shared" si="3"/>
        <v>490.95999999999941</v>
      </c>
      <c r="E180" s="18"/>
      <c r="F180" s="7"/>
    </row>
    <row r="181" spans="1:7" s="9" customFormat="1" ht="18.75" x14ac:dyDescent="0.3">
      <c r="A181" s="19"/>
      <c r="B181" s="17"/>
      <c r="C181" s="17"/>
      <c r="D181" s="17">
        <f t="shared" si="3"/>
        <v>490.95999999999941</v>
      </c>
      <c r="E181" s="18"/>
      <c r="F181" s="7"/>
    </row>
    <row r="182" spans="1:7" s="9" customFormat="1" ht="18.75" x14ac:dyDescent="0.3">
      <c r="A182" s="19"/>
      <c r="B182" s="17"/>
      <c r="C182" s="17"/>
      <c r="D182" s="17">
        <f t="shared" si="3"/>
        <v>490.95999999999941</v>
      </c>
      <c r="E182" s="18"/>
      <c r="F182" s="7"/>
    </row>
    <row r="183" spans="1:7" s="9" customFormat="1" ht="18.75" x14ac:dyDescent="0.3">
      <c r="A183" s="19"/>
      <c r="B183" s="17"/>
      <c r="C183" s="17"/>
      <c r="D183" s="17">
        <f t="shared" si="3"/>
        <v>490.95999999999941</v>
      </c>
      <c r="E183" s="18"/>
      <c r="F183" s="7"/>
    </row>
    <row r="184" spans="1:7" s="9" customFormat="1" ht="18.75" x14ac:dyDescent="0.3">
      <c r="A184" s="19"/>
      <c r="B184" s="17"/>
      <c r="C184" s="17"/>
      <c r="D184" s="17">
        <f t="shared" si="3"/>
        <v>490.95999999999941</v>
      </c>
      <c r="E184" s="18"/>
      <c r="F184" s="7"/>
    </row>
    <row r="185" spans="1:7" s="9" customFormat="1" ht="18.75" x14ac:dyDescent="0.3">
      <c r="A185" s="19"/>
      <c r="B185" s="17"/>
      <c r="C185" s="17"/>
      <c r="D185" s="17">
        <f t="shared" si="3"/>
        <v>490.95999999999941</v>
      </c>
      <c r="E185" s="18"/>
      <c r="F185" s="7"/>
    </row>
    <row r="186" spans="1:7" s="9" customFormat="1" ht="18.75" x14ac:dyDescent="0.3">
      <c r="A186" s="19"/>
      <c r="B186" s="17"/>
      <c r="C186" s="17"/>
      <c r="D186" s="17">
        <f t="shared" si="3"/>
        <v>490.95999999999941</v>
      </c>
      <c r="E186" s="18"/>
      <c r="F186" s="7"/>
    </row>
    <row r="187" spans="1:7" s="69" customFormat="1" ht="18.75" x14ac:dyDescent="0.3">
      <c r="A187" s="70"/>
      <c r="B187" s="60"/>
      <c r="C187" s="60"/>
      <c r="D187" s="60">
        <f t="shared" si="3"/>
        <v>490.95999999999941</v>
      </c>
      <c r="E187" s="66"/>
      <c r="F187" s="67"/>
      <c r="G187" s="69" t="s">
        <v>895</v>
      </c>
    </row>
    <row r="188" spans="1:7" s="9" customFormat="1" ht="18.75" x14ac:dyDescent="0.3">
      <c r="A188" s="19"/>
      <c r="B188" s="17"/>
      <c r="C188" s="17"/>
      <c r="D188" s="17">
        <f t="shared" si="3"/>
        <v>490.95999999999941</v>
      </c>
      <c r="E188" s="18"/>
      <c r="F188" s="7"/>
    </row>
    <row r="189" spans="1:7" s="9" customFormat="1" ht="18.75" x14ac:dyDescent="0.3">
      <c r="A189" s="19"/>
      <c r="B189" s="17"/>
      <c r="C189" s="17"/>
      <c r="D189" s="17">
        <f t="shared" si="3"/>
        <v>490.95999999999941</v>
      </c>
      <c r="E189" s="18"/>
      <c r="F189" s="7"/>
    </row>
    <row r="190" spans="1:7" s="9" customFormat="1" ht="18.75" x14ac:dyDescent="0.3">
      <c r="A190" s="19"/>
      <c r="B190" s="17"/>
      <c r="C190" s="17"/>
      <c r="D190" s="17">
        <f t="shared" si="3"/>
        <v>490.95999999999941</v>
      </c>
      <c r="E190" s="18"/>
      <c r="F190" s="7"/>
    </row>
    <row r="191" spans="1:7" s="9" customFormat="1" ht="18.75" x14ac:dyDescent="0.3">
      <c r="A191" s="19"/>
      <c r="B191" s="17"/>
      <c r="C191" s="17"/>
      <c r="D191" s="17">
        <f t="shared" si="3"/>
        <v>490.95999999999941</v>
      </c>
      <c r="E191" s="18"/>
      <c r="F191" s="7"/>
    </row>
    <row r="192" spans="1:7" s="9" customFormat="1" ht="18.75" x14ac:dyDescent="0.3">
      <c r="A192" s="19"/>
      <c r="B192" s="17"/>
      <c r="C192" s="17"/>
      <c r="D192" s="17">
        <f t="shared" si="3"/>
        <v>490.95999999999941</v>
      </c>
      <c r="E192" s="18"/>
      <c r="F192" s="7"/>
    </row>
    <row r="193" spans="1:7" s="69" customFormat="1" ht="18.75" x14ac:dyDescent="0.3">
      <c r="A193" s="70"/>
      <c r="B193" s="60"/>
      <c r="C193" s="60"/>
      <c r="D193" s="60">
        <f t="shared" si="3"/>
        <v>490.95999999999941</v>
      </c>
      <c r="E193" s="66"/>
      <c r="F193" s="67"/>
      <c r="G193" s="69" t="s">
        <v>895</v>
      </c>
    </row>
    <row r="194" spans="1:7" s="9" customFormat="1" ht="18.75" x14ac:dyDescent="0.3">
      <c r="A194" s="19"/>
      <c r="B194" s="17"/>
      <c r="C194" s="17"/>
      <c r="D194" s="17">
        <f t="shared" si="3"/>
        <v>490.95999999999941</v>
      </c>
      <c r="E194" s="18"/>
      <c r="F194" s="7"/>
    </row>
    <row r="195" spans="1:7" s="9" customFormat="1" ht="18.75" x14ac:dyDescent="0.3">
      <c r="A195" s="19"/>
      <c r="B195" s="17"/>
      <c r="C195" s="17"/>
      <c r="D195" s="17">
        <f t="shared" si="3"/>
        <v>490.95999999999941</v>
      </c>
      <c r="E195" s="18"/>
      <c r="F195" s="7"/>
    </row>
    <row r="196" spans="1:7" s="9" customFormat="1" ht="18.75" x14ac:dyDescent="0.3">
      <c r="A196" s="19"/>
      <c r="B196" s="17"/>
      <c r="C196" s="17"/>
      <c r="D196" s="17">
        <f t="shared" si="3"/>
        <v>490.95999999999941</v>
      </c>
      <c r="E196" s="18"/>
      <c r="F196" s="7"/>
    </row>
    <row r="197" spans="1:7" s="9" customFormat="1" ht="18.75" x14ac:dyDescent="0.3">
      <c r="A197" s="19"/>
      <c r="B197" s="17"/>
      <c r="C197" s="17"/>
      <c r="D197" s="17">
        <f t="shared" si="3"/>
        <v>490.95999999999941</v>
      </c>
      <c r="E197" s="18"/>
      <c r="F197" s="7"/>
    </row>
    <row r="198" spans="1:7" s="9" customFormat="1" ht="18.75" x14ac:dyDescent="0.3">
      <c r="A198" s="19"/>
      <c r="B198" s="17"/>
      <c r="C198" s="17"/>
      <c r="D198" s="17">
        <f t="shared" si="3"/>
        <v>490.95999999999941</v>
      </c>
      <c r="E198" s="18"/>
      <c r="F198" s="7"/>
    </row>
    <row r="199" spans="1:7" s="9" customFormat="1" ht="18.75" x14ac:dyDescent="0.3">
      <c r="A199" s="19"/>
      <c r="B199" s="17"/>
      <c r="C199" s="17"/>
      <c r="D199" s="17">
        <f t="shared" ref="D199:D262" si="4">D198+B199-C199</f>
        <v>490.95999999999941</v>
      </c>
      <c r="E199" s="18"/>
      <c r="F199" s="7"/>
    </row>
    <row r="200" spans="1:7" s="9" customFormat="1" ht="18.75" x14ac:dyDescent="0.3">
      <c r="A200" s="19"/>
      <c r="B200" s="17"/>
      <c r="C200" s="17"/>
      <c r="D200" s="17">
        <f t="shared" si="4"/>
        <v>490.95999999999941</v>
      </c>
      <c r="E200" s="18"/>
      <c r="F200" s="7"/>
    </row>
    <row r="201" spans="1:7" s="9" customFormat="1" ht="18.75" x14ac:dyDescent="0.3">
      <c r="A201" s="19"/>
      <c r="B201" s="17"/>
      <c r="C201" s="17"/>
      <c r="D201" s="17">
        <f t="shared" si="4"/>
        <v>490.95999999999941</v>
      </c>
      <c r="E201" s="18"/>
      <c r="F201" s="7"/>
    </row>
    <row r="202" spans="1:7" s="9" customFormat="1" ht="18.75" x14ac:dyDescent="0.3">
      <c r="A202" s="19"/>
      <c r="B202" s="17"/>
      <c r="C202" s="17"/>
      <c r="D202" s="17">
        <f t="shared" si="4"/>
        <v>490.95999999999941</v>
      </c>
      <c r="E202" s="18"/>
      <c r="F202" s="7"/>
    </row>
    <row r="203" spans="1:7" s="9" customFormat="1" ht="18.75" x14ac:dyDescent="0.3">
      <c r="A203" s="19"/>
      <c r="B203" s="17"/>
      <c r="C203" s="17"/>
      <c r="D203" s="17">
        <f t="shared" si="4"/>
        <v>490.95999999999941</v>
      </c>
      <c r="E203" s="18"/>
      <c r="F203" s="7"/>
    </row>
    <row r="204" spans="1:7" s="9" customFormat="1" ht="18.75" x14ac:dyDescent="0.3">
      <c r="A204" s="19"/>
      <c r="B204" s="17"/>
      <c r="C204" s="17"/>
      <c r="D204" s="17">
        <f t="shared" si="4"/>
        <v>490.95999999999941</v>
      </c>
      <c r="E204" s="18"/>
      <c r="F204" s="7"/>
    </row>
    <row r="205" spans="1:7" s="9" customFormat="1" ht="18.75" x14ac:dyDescent="0.3">
      <c r="A205" s="19"/>
      <c r="B205" s="17"/>
      <c r="C205" s="17"/>
      <c r="D205" s="17">
        <f t="shared" si="4"/>
        <v>490.95999999999941</v>
      </c>
      <c r="E205" s="18"/>
      <c r="F205" s="7"/>
    </row>
    <row r="206" spans="1:7" s="9" customFormat="1" ht="18.75" x14ac:dyDescent="0.3">
      <c r="A206" s="70"/>
      <c r="B206" s="60"/>
      <c r="C206" s="60"/>
      <c r="D206" s="60">
        <f t="shared" si="4"/>
        <v>490.95999999999941</v>
      </c>
      <c r="E206" s="66"/>
      <c r="F206" s="7"/>
    </row>
    <row r="207" spans="1:7" s="9" customFormat="1" ht="18.75" x14ac:dyDescent="0.3">
      <c r="A207" s="19"/>
      <c r="B207" s="17"/>
      <c r="C207" s="17"/>
      <c r="D207" s="17">
        <f t="shared" si="4"/>
        <v>490.95999999999941</v>
      </c>
      <c r="E207" s="18"/>
      <c r="F207" s="7"/>
    </row>
    <row r="208" spans="1:7" s="9" customFormat="1" ht="18.75" x14ac:dyDescent="0.3">
      <c r="A208" s="19"/>
      <c r="B208" s="17"/>
      <c r="C208" s="17"/>
      <c r="D208" s="17">
        <f t="shared" si="4"/>
        <v>490.95999999999941</v>
      </c>
      <c r="E208" s="18"/>
      <c r="F208" s="7"/>
    </row>
    <row r="209" spans="1:6" s="9" customFormat="1" ht="18.75" x14ac:dyDescent="0.3">
      <c r="A209" s="19"/>
      <c r="B209" s="17"/>
      <c r="C209" s="17"/>
      <c r="D209" s="17">
        <f t="shared" si="4"/>
        <v>490.95999999999941</v>
      </c>
      <c r="E209" s="18"/>
      <c r="F209" s="7"/>
    </row>
    <row r="210" spans="1:6" s="9" customFormat="1" ht="18.75" x14ac:dyDescent="0.3">
      <c r="A210" s="19"/>
      <c r="B210" s="17"/>
      <c r="C210" s="17"/>
      <c r="D210" s="17">
        <f t="shared" si="4"/>
        <v>490.95999999999941</v>
      </c>
      <c r="E210" s="18"/>
      <c r="F210" s="7"/>
    </row>
    <row r="211" spans="1:6" s="9" customFormat="1" ht="18.75" x14ac:dyDescent="0.3">
      <c r="A211" s="19"/>
      <c r="B211" s="17"/>
      <c r="C211" s="17"/>
      <c r="D211" s="17">
        <f t="shared" si="4"/>
        <v>490.95999999999941</v>
      </c>
      <c r="E211" s="18"/>
      <c r="F211" s="7"/>
    </row>
    <row r="212" spans="1:6" s="9" customFormat="1" ht="18.75" x14ac:dyDescent="0.3">
      <c r="A212" s="19"/>
      <c r="B212" s="17"/>
      <c r="C212" s="17"/>
      <c r="D212" s="17">
        <f t="shared" si="4"/>
        <v>490.95999999999941</v>
      </c>
      <c r="E212" s="18"/>
      <c r="F212" s="7"/>
    </row>
    <row r="213" spans="1:6" s="9" customFormat="1" ht="18.75" x14ac:dyDescent="0.3">
      <c r="A213" s="19"/>
      <c r="B213" s="17"/>
      <c r="C213" s="17"/>
      <c r="D213" s="17">
        <f t="shared" si="4"/>
        <v>490.95999999999941</v>
      </c>
      <c r="E213" s="18"/>
      <c r="F213" s="7"/>
    </row>
    <row r="214" spans="1:6" s="9" customFormat="1" ht="18.75" x14ac:dyDescent="0.3">
      <c r="A214" s="19"/>
      <c r="B214" s="17"/>
      <c r="C214" s="17"/>
      <c r="D214" s="17">
        <f t="shared" si="4"/>
        <v>490.95999999999941</v>
      </c>
      <c r="E214" s="18"/>
      <c r="F214" s="7"/>
    </row>
    <row r="215" spans="1:6" s="9" customFormat="1" ht="18.75" x14ac:dyDescent="0.3">
      <c r="A215" s="19"/>
      <c r="B215" s="17"/>
      <c r="C215" s="17"/>
      <c r="D215" s="17">
        <f t="shared" si="4"/>
        <v>490.95999999999941</v>
      </c>
      <c r="E215" s="18"/>
      <c r="F215" s="7"/>
    </row>
    <row r="216" spans="1:6" s="9" customFormat="1" ht="18.75" x14ac:dyDescent="0.3">
      <c r="A216" s="19"/>
      <c r="B216" s="17"/>
      <c r="C216" s="17"/>
      <c r="D216" s="17">
        <f t="shared" si="4"/>
        <v>490.95999999999941</v>
      </c>
      <c r="E216" s="18"/>
      <c r="F216" s="7"/>
    </row>
    <row r="217" spans="1:6" s="9" customFormat="1" ht="18.75" x14ac:dyDescent="0.3">
      <c r="A217" s="19"/>
      <c r="B217" s="17"/>
      <c r="C217" s="17"/>
      <c r="D217" s="17">
        <f t="shared" si="4"/>
        <v>490.95999999999941</v>
      </c>
      <c r="E217" s="18"/>
      <c r="F217" s="7"/>
    </row>
    <row r="218" spans="1:6" s="9" customFormat="1" ht="18.75" x14ac:dyDescent="0.3">
      <c r="A218" s="19"/>
      <c r="B218" s="17"/>
      <c r="C218" s="17"/>
      <c r="D218" s="17">
        <f t="shared" si="4"/>
        <v>490.95999999999941</v>
      </c>
      <c r="E218" s="18"/>
      <c r="F218" s="7"/>
    </row>
    <row r="219" spans="1:6" s="9" customFormat="1" ht="18.75" x14ac:dyDescent="0.3">
      <c r="A219" s="19"/>
      <c r="B219" s="17"/>
      <c r="C219" s="17"/>
      <c r="D219" s="17">
        <f t="shared" si="4"/>
        <v>490.95999999999941</v>
      </c>
      <c r="E219" s="18"/>
      <c r="F219" s="7"/>
    </row>
    <row r="220" spans="1:6" s="9" customFormat="1" ht="18.75" x14ac:dyDescent="0.3">
      <c r="A220" s="19"/>
      <c r="B220" s="17"/>
      <c r="C220" s="17"/>
      <c r="D220" s="17">
        <f t="shared" si="4"/>
        <v>490.95999999999941</v>
      </c>
      <c r="E220" s="18"/>
      <c r="F220" s="7"/>
    </row>
    <row r="221" spans="1:6" s="9" customFormat="1" ht="18.75" x14ac:dyDescent="0.3">
      <c r="A221" s="19"/>
      <c r="B221" s="17"/>
      <c r="C221" s="17"/>
      <c r="D221" s="17">
        <f t="shared" si="4"/>
        <v>490.95999999999941</v>
      </c>
      <c r="E221" s="18"/>
      <c r="F221" s="7"/>
    </row>
    <row r="222" spans="1:6" s="69" customFormat="1" ht="18.75" x14ac:dyDescent="0.3">
      <c r="A222" s="19"/>
      <c r="B222" s="60"/>
      <c r="C222" s="60"/>
      <c r="D222" s="60">
        <f t="shared" si="4"/>
        <v>490.95999999999941</v>
      </c>
      <c r="E222" s="66"/>
      <c r="F222" s="67"/>
    </row>
    <row r="223" spans="1:6" s="9" customFormat="1" ht="18.75" x14ac:dyDescent="0.3">
      <c r="A223" s="19"/>
      <c r="B223" s="17"/>
      <c r="C223" s="17"/>
      <c r="D223" s="17">
        <f t="shared" si="4"/>
        <v>490.95999999999941</v>
      </c>
      <c r="E223" s="18"/>
      <c r="F223" s="7"/>
    </row>
    <row r="224" spans="1:6" s="9" customFormat="1" ht="18.75" x14ac:dyDescent="0.3">
      <c r="A224" s="19"/>
      <c r="B224" s="17"/>
      <c r="C224" s="17"/>
      <c r="D224" s="17">
        <f t="shared" si="4"/>
        <v>490.95999999999941</v>
      </c>
      <c r="E224" s="18"/>
      <c r="F224" s="7"/>
    </row>
    <row r="225" spans="1:6" s="9" customFormat="1" ht="18.75" x14ac:dyDescent="0.3">
      <c r="A225" s="19"/>
      <c r="B225" s="17"/>
      <c r="C225" s="17"/>
      <c r="D225" s="17">
        <f t="shared" si="4"/>
        <v>490.95999999999941</v>
      </c>
      <c r="E225" s="18"/>
      <c r="F225" s="7"/>
    </row>
    <row r="226" spans="1:6" s="9" customFormat="1" ht="18.75" x14ac:dyDescent="0.3">
      <c r="A226" s="19"/>
      <c r="B226" s="17"/>
      <c r="C226" s="17"/>
      <c r="D226" s="17">
        <f t="shared" si="4"/>
        <v>490.95999999999941</v>
      </c>
      <c r="E226" s="18"/>
      <c r="F226" s="7"/>
    </row>
    <row r="227" spans="1:6" s="9" customFormat="1" ht="18.75" x14ac:dyDescent="0.3">
      <c r="A227" s="19"/>
      <c r="B227" s="17"/>
      <c r="C227" s="17"/>
      <c r="D227" s="17">
        <f t="shared" si="4"/>
        <v>490.95999999999941</v>
      </c>
      <c r="E227" s="18"/>
      <c r="F227" s="7"/>
    </row>
    <row r="228" spans="1:6" s="9" customFormat="1" ht="18.75" x14ac:dyDescent="0.3">
      <c r="A228" s="19"/>
      <c r="B228" s="17"/>
      <c r="C228" s="17"/>
      <c r="D228" s="17">
        <f t="shared" si="4"/>
        <v>490.95999999999941</v>
      </c>
      <c r="E228" s="18"/>
      <c r="F228" s="7"/>
    </row>
    <row r="229" spans="1:6" s="9" customFormat="1" ht="18.75" x14ac:dyDescent="0.3">
      <c r="A229" s="19"/>
      <c r="B229" s="17"/>
      <c r="C229" s="17"/>
      <c r="D229" s="17">
        <f t="shared" si="4"/>
        <v>490.95999999999941</v>
      </c>
      <c r="E229" s="18"/>
      <c r="F229" s="7"/>
    </row>
    <row r="230" spans="1:6" s="69" customFormat="1" ht="18.75" x14ac:dyDescent="0.3">
      <c r="A230" s="70"/>
      <c r="B230" s="60"/>
      <c r="C230" s="60"/>
      <c r="D230" s="60">
        <f t="shared" si="4"/>
        <v>490.95999999999941</v>
      </c>
      <c r="E230" s="66"/>
      <c r="F230" s="67"/>
    </row>
    <row r="231" spans="1:6" s="9" customFormat="1" ht="18.75" x14ac:dyDescent="0.3">
      <c r="A231" s="19"/>
      <c r="B231" s="17"/>
      <c r="C231" s="17"/>
      <c r="D231" s="17">
        <f t="shared" si="4"/>
        <v>490.95999999999941</v>
      </c>
      <c r="E231" s="18"/>
      <c r="F231" s="7"/>
    </row>
    <row r="232" spans="1:6" s="9" customFormat="1" ht="18.75" x14ac:dyDescent="0.3">
      <c r="A232" s="19"/>
      <c r="B232" s="17"/>
      <c r="C232" s="17"/>
      <c r="D232" s="17">
        <f t="shared" si="4"/>
        <v>490.95999999999941</v>
      </c>
      <c r="E232" s="18"/>
      <c r="F232" s="7"/>
    </row>
    <row r="233" spans="1:6" s="9" customFormat="1" ht="18.75" x14ac:dyDescent="0.3">
      <c r="A233" s="19"/>
      <c r="B233" s="17"/>
      <c r="C233" s="17"/>
      <c r="D233" s="17">
        <f t="shared" si="4"/>
        <v>490.95999999999941</v>
      </c>
      <c r="E233" s="18"/>
      <c r="F233" s="7"/>
    </row>
    <row r="234" spans="1:6" s="9" customFormat="1" ht="18.75" x14ac:dyDescent="0.3">
      <c r="A234" s="19"/>
      <c r="B234" s="17"/>
      <c r="C234" s="17"/>
      <c r="D234" s="17">
        <f t="shared" si="4"/>
        <v>490.95999999999941</v>
      </c>
      <c r="E234" s="18"/>
      <c r="F234" s="7"/>
    </row>
    <row r="235" spans="1:6" s="9" customFormat="1" ht="18.75" x14ac:dyDescent="0.3">
      <c r="A235" s="19"/>
      <c r="B235" s="17"/>
      <c r="C235" s="17"/>
      <c r="D235" s="17">
        <f t="shared" si="4"/>
        <v>490.95999999999941</v>
      </c>
      <c r="E235" s="18"/>
      <c r="F235" s="7"/>
    </row>
    <row r="236" spans="1:6" s="9" customFormat="1" ht="18.75" x14ac:dyDescent="0.3">
      <c r="A236" s="19"/>
      <c r="B236" s="17"/>
      <c r="C236" s="17"/>
      <c r="D236" s="60">
        <f t="shared" si="4"/>
        <v>490.95999999999941</v>
      </c>
      <c r="E236" s="18"/>
      <c r="F236" s="7"/>
    </row>
    <row r="237" spans="1:6" s="9" customFormat="1" ht="18.75" x14ac:dyDescent="0.3">
      <c r="A237" s="19"/>
      <c r="B237" s="17"/>
      <c r="C237" s="17"/>
      <c r="D237" s="17">
        <f t="shared" si="4"/>
        <v>490.95999999999941</v>
      </c>
      <c r="E237" s="18"/>
      <c r="F237" s="7"/>
    </row>
    <row r="238" spans="1:6" s="9" customFormat="1" ht="18.75" x14ac:dyDescent="0.3">
      <c r="A238" s="19"/>
      <c r="B238" s="17"/>
      <c r="C238" s="17"/>
      <c r="D238" s="17">
        <f t="shared" si="4"/>
        <v>490.95999999999941</v>
      </c>
      <c r="E238" s="18"/>
      <c r="F238" s="7"/>
    </row>
    <row r="239" spans="1:6" s="9" customFormat="1" ht="18.75" x14ac:dyDescent="0.3">
      <c r="A239" s="19"/>
      <c r="B239" s="17"/>
      <c r="C239" s="17"/>
      <c r="D239" s="17">
        <f t="shared" si="4"/>
        <v>490.95999999999941</v>
      </c>
      <c r="E239" s="18"/>
      <c r="F239" s="7"/>
    </row>
    <row r="240" spans="1:6" s="9" customFormat="1" ht="18.75" x14ac:dyDescent="0.3">
      <c r="A240" s="19"/>
      <c r="B240" s="17"/>
      <c r="C240" s="17"/>
      <c r="D240" s="17">
        <f t="shared" si="4"/>
        <v>490.95999999999941</v>
      </c>
      <c r="E240" s="18"/>
      <c r="F240" s="7"/>
    </row>
    <row r="241" spans="1:6" s="9" customFormat="1" ht="18.75" x14ac:dyDescent="0.3">
      <c r="A241" s="19"/>
      <c r="B241" s="17"/>
      <c r="C241" s="17"/>
      <c r="D241" s="17">
        <f t="shared" si="4"/>
        <v>490.95999999999941</v>
      </c>
      <c r="E241" s="18"/>
      <c r="F241" s="7"/>
    </row>
    <row r="242" spans="1:6" s="9" customFormat="1" ht="18.75" x14ac:dyDescent="0.3">
      <c r="A242" s="19"/>
      <c r="B242" s="17"/>
      <c r="C242" s="17"/>
      <c r="D242" s="60">
        <f t="shared" si="4"/>
        <v>490.95999999999941</v>
      </c>
      <c r="E242" s="18"/>
      <c r="F242" s="7"/>
    </row>
    <row r="243" spans="1:6" s="9" customFormat="1" ht="18.75" x14ac:dyDescent="0.3">
      <c r="A243" s="19"/>
      <c r="B243" s="17"/>
      <c r="C243" s="17"/>
      <c r="D243" s="17">
        <f t="shared" si="4"/>
        <v>490.95999999999941</v>
      </c>
      <c r="E243" s="18"/>
      <c r="F243" s="7"/>
    </row>
    <row r="244" spans="1:6" s="9" customFormat="1" ht="18.75" x14ac:dyDescent="0.3">
      <c r="A244" s="19"/>
      <c r="B244" s="17"/>
      <c r="C244" s="17"/>
      <c r="D244" s="17">
        <f t="shared" si="4"/>
        <v>490.95999999999941</v>
      </c>
      <c r="E244" s="18"/>
      <c r="F244" s="7"/>
    </row>
    <row r="245" spans="1:6" s="9" customFormat="1" ht="18.75" x14ac:dyDescent="0.3">
      <c r="A245" s="19"/>
      <c r="B245" s="17"/>
      <c r="C245" s="17"/>
      <c r="D245" s="17">
        <f t="shared" si="4"/>
        <v>490.95999999999941</v>
      </c>
      <c r="E245" s="18"/>
      <c r="F245" s="7"/>
    </row>
    <row r="246" spans="1:6" s="9" customFormat="1" ht="18.75" x14ac:dyDescent="0.3">
      <c r="A246" s="19"/>
      <c r="B246" s="17"/>
      <c r="C246" s="17"/>
      <c r="D246" s="17">
        <f t="shared" si="4"/>
        <v>490.95999999999941</v>
      </c>
      <c r="E246" s="18"/>
      <c r="F246" s="7"/>
    </row>
    <row r="247" spans="1:6" s="9" customFormat="1" ht="18.75" x14ac:dyDescent="0.3">
      <c r="A247" s="19"/>
      <c r="B247" s="17"/>
      <c r="C247" s="17"/>
      <c r="D247" s="17">
        <f t="shared" si="4"/>
        <v>490.95999999999941</v>
      </c>
      <c r="E247" s="18"/>
      <c r="F247" s="7"/>
    </row>
    <row r="248" spans="1:6" s="9" customFormat="1" ht="18.75" x14ac:dyDescent="0.3">
      <c r="A248" s="19"/>
      <c r="B248" s="17"/>
      <c r="C248" s="17"/>
      <c r="D248" s="17">
        <f t="shared" si="4"/>
        <v>490.95999999999941</v>
      </c>
      <c r="E248" s="18"/>
      <c r="F248" s="7"/>
    </row>
    <row r="249" spans="1:6" s="9" customFormat="1" ht="18.75" x14ac:dyDescent="0.3">
      <c r="A249" s="19"/>
      <c r="B249" s="17"/>
      <c r="C249" s="17"/>
      <c r="D249" s="17">
        <f t="shared" si="4"/>
        <v>490.95999999999941</v>
      </c>
      <c r="E249" s="18"/>
      <c r="F249" s="7"/>
    </row>
    <row r="250" spans="1:6" s="9" customFormat="1" ht="18.75" x14ac:dyDescent="0.3">
      <c r="A250" s="19"/>
      <c r="B250" s="17"/>
      <c r="C250" s="17"/>
      <c r="D250" s="17">
        <f t="shared" si="4"/>
        <v>490.95999999999941</v>
      </c>
      <c r="E250" s="18"/>
      <c r="F250" s="7"/>
    </row>
    <row r="251" spans="1:6" s="9" customFormat="1" ht="18.75" x14ac:dyDescent="0.3">
      <c r="A251" s="19"/>
      <c r="B251" s="17"/>
      <c r="C251" s="17"/>
      <c r="D251" s="17">
        <f t="shared" si="4"/>
        <v>490.95999999999941</v>
      </c>
      <c r="E251" s="18"/>
      <c r="F251" s="7"/>
    </row>
    <row r="252" spans="1:6" s="9" customFormat="1" ht="18.75" x14ac:dyDescent="0.3">
      <c r="A252" s="19"/>
      <c r="B252" s="17"/>
      <c r="C252" s="17"/>
      <c r="D252" s="17">
        <f t="shared" si="4"/>
        <v>490.95999999999941</v>
      </c>
      <c r="E252" s="18"/>
      <c r="F252" s="7"/>
    </row>
    <row r="253" spans="1:6" s="9" customFormat="1" ht="18.75" x14ac:dyDescent="0.3">
      <c r="A253" s="19"/>
      <c r="B253" s="17"/>
      <c r="C253" s="17"/>
      <c r="D253" s="17">
        <f t="shared" si="4"/>
        <v>490.95999999999941</v>
      </c>
      <c r="E253" s="18"/>
      <c r="F253" s="7"/>
    </row>
    <row r="254" spans="1:6" s="9" customFormat="1" ht="18.75" x14ac:dyDescent="0.3">
      <c r="A254" s="19"/>
      <c r="B254" s="17"/>
      <c r="C254" s="17"/>
      <c r="D254" s="17">
        <f t="shared" si="4"/>
        <v>490.95999999999941</v>
      </c>
      <c r="E254" s="18"/>
      <c r="F254" s="7"/>
    </row>
    <row r="255" spans="1:6" s="9" customFormat="1" ht="18.75" x14ac:dyDescent="0.3">
      <c r="A255" s="19"/>
      <c r="B255" s="17"/>
      <c r="C255" s="17"/>
      <c r="D255" s="17">
        <f t="shared" si="4"/>
        <v>490.95999999999941</v>
      </c>
      <c r="E255" s="18"/>
      <c r="F255" s="7"/>
    </row>
    <row r="256" spans="1:6" s="9" customFormat="1" ht="18.75" x14ac:dyDescent="0.3">
      <c r="A256" s="19"/>
      <c r="B256" s="17"/>
      <c r="C256" s="17"/>
      <c r="D256" s="17">
        <f t="shared" si="4"/>
        <v>490.95999999999941</v>
      </c>
      <c r="E256" s="18"/>
      <c r="F256" s="7"/>
    </row>
    <row r="257" spans="1:6" s="9" customFormat="1" ht="18.75" x14ac:dyDescent="0.3">
      <c r="A257" s="19"/>
      <c r="B257" s="17"/>
      <c r="C257" s="17"/>
      <c r="D257" s="17">
        <f t="shared" si="4"/>
        <v>490.95999999999941</v>
      </c>
      <c r="E257" s="18"/>
      <c r="F257" s="7"/>
    </row>
    <row r="258" spans="1:6" s="9" customFormat="1" ht="18.75" x14ac:dyDescent="0.3">
      <c r="A258" s="19"/>
      <c r="B258" s="17"/>
      <c r="C258" s="17"/>
      <c r="D258" s="17">
        <f t="shared" si="4"/>
        <v>490.95999999999941</v>
      </c>
      <c r="E258" s="18"/>
      <c r="F258" s="7"/>
    </row>
    <row r="259" spans="1:6" s="9" customFormat="1" ht="18.75" x14ac:dyDescent="0.3">
      <c r="A259" s="19"/>
      <c r="B259" s="17"/>
      <c r="C259" s="17"/>
      <c r="D259" s="17">
        <f t="shared" si="4"/>
        <v>490.95999999999941</v>
      </c>
      <c r="E259" s="18"/>
      <c r="F259" s="7"/>
    </row>
    <row r="260" spans="1:6" s="9" customFormat="1" ht="18.75" x14ac:dyDescent="0.3">
      <c r="A260" s="19"/>
      <c r="B260" s="17"/>
      <c r="C260" s="17"/>
      <c r="D260" s="17">
        <f t="shared" si="4"/>
        <v>490.95999999999941</v>
      </c>
      <c r="E260" s="18"/>
      <c r="F260" s="7"/>
    </row>
    <row r="261" spans="1:6" s="9" customFormat="1" ht="18.75" x14ac:dyDescent="0.3">
      <c r="A261" s="19"/>
      <c r="B261" s="17"/>
      <c r="C261" s="17"/>
      <c r="D261" s="17">
        <f t="shared" si="4"/>
        <v>490.95999999999941</v>
      </c>
      <c r="E261" s="18"/>
      <c r="F261" s="7"/>
    </row>
    <row r="262" spans="1:6" s="9" customFormat="1" ht="18.75" x14ac:dyDescent="0.3">
      <c r="A262" s="19"/>
      <c r="B262" s="17"/>
      <c r="C262" s="17"/>
      <c r="D262" s="17">
        <f t="shared" si="4"/>
        <v>490.95999999999941</v>
      </c>
      <c r="E262" s="18"/>
      <c r="F262" s="7"/>
    </row>
    <row r="263" spans="1:6" s="9" customFormat="1" ht="18.75" x14ac:dyDescent="0.3">
      <c r="A263" s="19"/>
      <c r="B263" s="17"/>
      <c r="C263" s="17"/>
      <c r="D263" s="17">
        <f t="shared" ref="D263:D326" si="5">D262+B263-C263</f>
        <v>490.95999999999941</v>
      </c>
      <c r="E263" s="18"/>
      <c r="F263" s="7"/>
    </row>
    <row r="264" spans="1:6" s="9" customFormat="1" ht="18.75" x14ac:dyDescent="0.3">
      <c r="A264" s="19"/>
      <c r="B264" s="17"/>
      <c r="C264" s="17"/>
      <c r="D264" s="17">
        <f t="shared" si="5"/>
        <v>490.95999999999941</v>
      </c>
      <c r="E264" s="18"/>
      <c r="F264" s="7"/>
    </row>
    <row r="265" spans="1:6" s="9" customFormat="1" ht="18.75" x14ac:dyDescent="0.3">
      <c r="A265" s="19"/>
      <c r="B265" s="17"/>
      <c r="C265" s="17"/>
      <c r="D265" s="17">
        <f t="shared" si="5"/>
        <v>490.95999999999941</v>
      </c>
      <c r="E265" s="18"/>
      <c r="F265" s="7"/>
    </row>
    <row r="266" spans="1:6" s="9" customFormat="1" ht="18.75" x14ac:dyDescent="0.3">
      <c r="A266" s="19"/>
      <c r="B266" s="17"/>
      <c r="C266" s="17"/>
      <c r="D266" s="17">
        <f t="shared" si="5"/>
        <v>490.95999999999941</v>
      </c>
      <c r="E266" s="18"/>
      <c r="F266" s="7"/>
    </row>
    <row r="267" spans="1:6" s="9" customFormat="1" ht="18.75" x14ac:dyDescent="0.3">
      <c r="A267" s="19"/>
      <c r="B267" s="17"/>
      <c r="C267" s="17"/>
      <c r="D267" s="17">
        <f t="shared" si="5"/>
        <v>490.95999999999941</v>
      </c>
      <c r="E267" s="18"/>
      <c r="F267" s="7"/>
    </row>
    <row r="268" spans="1:6" s="9" customFormat="1" ht="18.75" x14ac:dyDescent="0.3">
      <c r="A268" s="19"/>
      <c r="B268" s="17"/>
      <c r="C268" s="17"/>
      <c r="D268" s="17">
        <f t="shared" si="5"/>
        <v>490.95999999999941</v>
      </c>
      <c r="E268" s="18"/>
      <c r="F268" s="7"/>
    </row>
    <row r="269" spans="1:6" s="9" customFormat="1" ht="18.75" x14ac:dyDescent="0.3">
      <c r="A269" s="19"/>
      <c r="B269" s="17"/>
      <c r="C269" s="17"/>
      <c r="D269" s="17">
        <f t="shared" si="5"/>
        <v>490.95999999999941</v>
      </c>
      <c r="E269" s="18"/>
      <c r="F269" s="7"/>
    </row>
    <row r="270" spans="1:6" s="9" customFormat="1" ht="18.75" x14ac:dyDescent="0.3">
      <c r="A270" s="19"/>
      <c r="B270" s="17"/>
      <c r="C270" s="17"/>
      <c r="D270" s="17">
        <f t="shared" si="5"/>
        <v>490.95999999999941</v>
      </c>
      <c r="E270" s="18"/>
      <c r="F270" s="7"/>
    </row>
    <row r="271" spans="1:6" s="9" customFormat="1" ht="18.75" x14ac:dyDescent="0.3">
      <c r="A271" s="19"/>
      <c r="B271" s="17"/>
      <c r="C271" s="17"/>
      <c r="D271" s="17">
        <f t="shared" si="5"/>
        <v>490.95999999999941</v>
      </c>
      <c r="E271" s="18"/>
      <c r="F271" s="7"/>
    </row>
    <row r="272" spans="1:6" s="9" customFormat="1" ht="18.75" x14ac:dyDescent="0.3">
      <c r="A272" s="19"/>
      <c r="B272" s="17"/>
      <c r="C272" s="17"/>
      <c r="D272" s="17">
        <f t="shared" si="5"/>
        <v>490.95999999999941</v>
      </c>
      <c r="E272" s="18"/>
      <c r="F272" s="7"/>
    </row>
    <row r="273" spans="1:6" s="9" customFormat="1" ht="18.75" x14ac:dyDescent="0.3">
      <c r="A273" s="19"/>
      <c r="B273" s="17"/>
      <c r="C273" s="17"/>
      <c r="D273" s="17">
        <f t="shared" si="5"/>
        <v>490.95999999999941</v>
      </c>
      <c r="E273" s="18"/>
      <c r="F273" s="7"/>
    </row>
    <row r="274" spans="1:6" s="9" customFormat="1" ht="18.75" x14ac:dyDescent="0.3">
      <c r="A274" s="19"/>
      <c r="B274" s="17"/>
      <c r="C274" s="17"/>
      <c r="D274" s="17">
        <f t="shared" si="5"/>
        <v>490.95999999999941</v>
      </c>
      <c r="E274" s="18"/>
      <c r="F274" s="7"/>
    </row>
    <row r="275" spans="1:6" s="9" customFormat="1" ht="18.75" x14ac:dyDescent="0.3">
      <c r="A275" s="19"/>
      <c r="B275" s="17"/>
      <c r="C275" s="17"/>
      <c r="D275" s="17">
        <f t="shared" si="5"/>
        <v>490.95999999999941</v>
      </c>
      <c r="E275" s="18"/>
      <c r="F275" s="7"/>
    </row>
    <row r="276" spans="1:6" s="9" customFormat="1" ht="18.75" x14ac:dyDescent="0.3">
      <c r="A276" s="19"/>
      <c r="B276" s="17"/>
      <c r="C276" s="17"/>
      <c r="D276" s="17">
        <f t="shared" si="5"/>
        <v>490.95999999999941</v>
      </c>
      <c r="E276" s="18"/>
      <c r="F276" s="7"/>
    </row>
    <row r="277" spans="1:6" s="9" customFormat="1" ht="18.75" x14ac:dyDescent="0.3">
      <c r="A277" s="19"/>
      <c r="B277" s="17"/>
      <c r="C277" s="17"/>
      <c r="D277" s="17">
        <f t="shared" si="5"/>
        <v>490.95999999999941</v>
      </c>
      <c r="E277" s="18"/>
      <c r="F277" s="7"/>
    </row>
    <row r="278" spans="1:6" s="9" customFormat="1" ht="18.75" x14ac:dyDescent="0.3">
      <c r="A278" s="19"/>
      <c r="B278" s="17"/>
      <c r="C278" s="17"/>
      <c r="D278" s="17">
        <f t="shared" si="5"/>
        <v>490.95999999999941</v>
      </c>
      <c r="E278" s="18"/>
      <c r="F278" s="7"/>
    </row>
    <row r="279" spans="1:6" s="9" customFormat="1" ht="18.75" x14ac:dyDescent="0.3">
      <c r="A279" s="19"/>
      <c r="B279" s="17"/>
      <c r="C279" s="17"/>
      <c r="D279" s="17">
        <f t="shared" si="5"/>
        <v>490.95999999999941</v>
      </c>
      <c r="E279" s="18"/>
      <c r="F279" s="7"/>
    </row>
    <row r="280" spans="1:6" s="9" customFormat="1" ht="18.75" x14ac:dyDescent="0.3">
      <c r="A280" s="19"/>
      <c r="B280" s="17"/>
      <c r="C280" s="17"/>
      <c r="D280" s="17">
        <f t="shared" si="5"/>
        <v>490.95999999999941</v>
      </c>
      <c r="E280" s="18"/>
      <c r="F280" s="7"/>
    </row>
    <row r="281" spans="1:6" s="9" customFormat="1" ht="18.75" x14ac:dyDescent="0.3">
      <c r="A281" s="19"/>
      <c r="B281" s="17"/>
      <c r="C281" s="17"/>
      <c r="D281" s="17">
        <f t="shared" si="5"/>
        <v>490.95999999999941</v>
      </c>
      <c r="E281" s="18"/>
      <c r="F281" s="7"/>
    </row>
    <row r="282" spans="1:6" s="9" customFormat="1" ht="18.75" x14ac:dyDescent="0.3">
      <c r="A282" s="19"/>
      <c r="B282" s="17"/>
      <c r="C282" s="17"/>
      <c r="D282" s="17">
        <f t="shared" si="5"/>
        <v>490.95999999999941</v>
      </c>
      <c r="E282" s="18"/>
      <c r="F282" s="7"/>
    </row>
    <row r="283" spans="1:6" s="9" customFormat="1" ht="18.75" x14ac:dyDescent="0.3">
      <c r="A283" s="19"/>
      <c r="B283" s="17"/>
      <c r="C283" s="17"/>
      <c r="D283" s="17">
        <f t="shared" si="5"/>
        <v>490.95999999999941</v>
      </c>
      <c r="E283" s="18"/>
      <c r="F283" s="7"/>
    </row>
    <row r="284" spans="1:6" s="9" customFormat="1" ht="18.75" x14ac:dyDescent="0.3">
      <c r="A284" s="19"/>
      <c r="B284" s="17"/>
      <c r="C284" s="17"/>
      <c r="D284" s="17">
        <f t="shared" si="5"/>
        <v>490.95999999999941</v>
      </c>
      <c r="E284" s="18"/>
      <c r="F284" s="7"/>
    </row>
    <row r="285" spans="1:6" s="9" customFormat="1" ht="18.75" x14ac:dyDescent="0.3">
      <c r="A285" s="19"/>
      <c r="B285" s="17"/>
      <c r="C285" s="17"/>
      <c r="D285" s="17">
        <f t="shared" si="5"/>
        <v>490.95999999999941</v>
      </c>
      <c r="E285" s="18"/>
      <c r="F285" s="7"/>
    </row>
    <row r="286" spans="1:6" s="9" customFormat="1" ht="18.75" x14ac:dyDescent="0.3">
      <c r="A286" s="19"/>
      <c r="B286" s="17"/>
      <c r="C286" s="17"/>
      <c r="D286" s="17">
        <f t="shared" si="5"/>
        <v>490.95999999999941</v>
      </c>
      <c r="E286" s="18"/>
      <c r="F286" s="7"/>
    </row>
    <row r="287" spans="1:6" s="9" customFormat="1" ht="18.75" x14ac:dyDescent="0.3">
      <c r="A287" s="19"/>
      <c r="B287" s="17"/>
      <c r="C287" s="17"/>
      <c r="D287" s="17">
        <f t="shared" si="5"/>
        <v>490.95999999999941</v>
      </c>
      <c r="E287" s="18"/>
      <c r="F287" s="7"/>
    </row>
    <row r="288" spans="1:6" s="9" customFormat="1" ht="18.75" x14ac:dyDescent="0.3">
      <c r="A288" s="19"/>
      <c r="B288" s="17"/>
      <c r="C288" s="17"/>
      <c r="D288" s="17">
        <f t="shared" si="5"/>
        <v>490.95999999999941</v>
      </c>
      <c r="E288" s="18"/>
      <c r="F288" s="7"/>
    </row>
    <row r="289" spans="1:6" s="9" customFormat="1" ht="18.75" x14ac:dyDescent="0.3">
      <c r="A289" s="19"/>
      <c r="B289" s="17"/>
      <c r="C289" s="17"/>
      <c r="D289" s="17">
        <f t="shared" si="5"/>
        <v>490.95999999999941</v>
      </c>
      <c r="E289" s="18"/>
      <c r="F289" s="7"/>
    </row>
    <row r="290" spans="1:6" s="9" customFormat="1" ht="18.75" x14ac:dyDescent="0.3">
      <c r="A290" s="19"/>
      <c r="B290" s="17"/>
      <c r="C290" s="17"/>
      <c r="D290" s="17">
        <f t="shared" si="5"/>
        <v>490.95999999999941</v>
      </c>
      <c r="E290" s="18"/>
      <c r="F290" s="7"/>
    </row>
    <row r="291" spans="1:6" s="9" customFormat="1" ht="18.75" x14ac:dyDescent="0.3">
      <c r="A291" s="19"/>
      <c r="B291" s="17"/>
      <c r="C291" s="17"/>
      <c r="D291" s="17">
        <f t="shared" si="5"/>
        <v>490.95999999999941</v>
      </c>
      <c r="E291" s="18"/>
      <c r="F291" s="7"/>
    </row>
    <row r="292" spans="1:6" s="9" customFormat="1" ht="18.75" x14ac:dyDescent="0.3">
      <c r="A292" s="19"/>
      <c r="B292" s="17"/>
      <c r="C292" s="17"/>
      <c r="D292" s="17">
        <f t="shared" si="5"/>
        <v>490.95999999999941</v>
      </c>
      <c r="E292" s="18"/>
      <c r="F292" s="7"/>
    </row>
    <row r="293" spans="1:6" s="9" customFormat="1" ht="18.75" x14ac:dyDescent="0.3">
      <c r="A293" s="19"/>
      <c r="B293" s="17"/>
      <c r="C293" s="17"/>
      <c r="D293" s="17">
        <f t="shared" si="5"/>
        <v>490.95999999999941</v>
      </c>
      <c r="E293" s="18"/>
      <c r="F293" s="7"/>
    </row>
    <row r="294" spans="1:6" s="9" customFormat="1" ht="18.75" x14ac:dyDescent="0.3">
      <c r="A294" s="19"/>
      <c r="B294" s="17"/>
      <c r="C294" s="17"/>
      <c r="D294" s="17">
        <f t="shared" si="5"/>
        <v>490.95999999999941</v>
      </c>
      <c r="E294" s="18"/>
      <c r="F294" s="7"/>
    </row>
    <row r="295" spans="1:6" s="9" customFormat="1" ht="18.75" x14ac:dyDescent="0.3">
      <c r="A295" s="19"/>
      <c r="B295" s="17"/>
      <c r="C295" s="17"/>
      <c r="D295" s="17">
        <f t="shared" si="5"/>
        <v>490.95999999999941</v>
      </c>
      <c r="E295" s="18"/>
      <c r="F295" s="7"/>
    </row>
    <row r="296" spans="1:6" s="9" customFormat="1" ht="18.75" x14ac:dyDescent="0.3">
      <c r="A296" s="19"/>
      <c r="B296" s="17"/>
      <c r="C296" s="17"/>
      <c r="D296" s="17">
        <f t="shared" si="5"/>
        <v>490.95999999999941</v>
      </c>
      <c r="E296" s="18"/>
      <c r="F296" s="7"/>
    </row>
    <row r="297" spans="1:6" s="9" customFormat="1" ht="18.75" x14ac:dyDescent="0.3">
      <c r="A297" s="19"/>
      <c r="B297" s="17"/>
      <c r="C297" s="17"/>
      <c r="D297" s="17">
        <f t="shared" si="5"/>
        <v>490.95999999999941</v>
      </c>
      <c r="E297" s="18"/>
      <c r="F297" s="7"/>
    </row>
    <row r="298" spans="1:6" s="9" customFormat="1" ht="18.75" x14ac:dyDescent="0.3">
      <c r="A298" s="19"/>
      <c r="B298" s="17"/>
      <c r="C298" s="17"/>
      <c r="D298" s="17">
        <f t="shared" si="5"/>
        <v>490.95999999999941</v>
      </c>
      <c r="E298" s="18"/>
      <c r="F298" s="7"/>
    </row>
    <row r="299" spans="1:6" s="9" customFormat="1" ht="18.75" x14ac:dyDescent="0.3">
      <c r="A299" s="19"/>
      <c r="B299" s="17"/>
      <c r="C299" s="17"/>
      <c r="D299" s="17">
        <f t="shared" si="5"/>
        <v>490.95999999999941</v>
      </c>
      <c r="E299" s="18"/>
      <c r="F299" s="7"/>
    </row>
    <row r="300" spans="1:6" s="9" customFormat="1" ht="18.75" x14ac:dyDescent="0.3">
      <c r="A300" s="19"/>
      <c r="B300" s="17"/>
      <c r="C300" s="17"/>
      <c r="D300" s="17">
        <f t="shared" si="5"/>
        <v>490.95999999999941</v>
      </c>
      <c r="E300" s="18"/>
      <c r="F300" s="7"/>
    </row>
    <row r="301" spans="1:6" s="9" customFormat="1" ht="18.75" x14ac:dyDescent="0.3">
      <c r="A301" s="19"/>
      <c r="B301" s="17"/>
      <c r="C301" s="17"/>
      <c r="D301" s="17">
        <f t="shared" si="5"/>
        <v>490.95999999999941</v>
      </c>
      <c r="E301" s="18"/>
      <c r="F301" s="7"/>
    </row>
    <row r="302" spans="1:6" s="9" customFormat="1" ht="18.75" x14ac:dyDescent="0.3">
      <c r="A302" s="19"/>
      <c r="B302" s="17"/>
      <c r="C302" s="17"/>
      <c r="D302" s="17">
        <f t="shared" si="5"/>
        <v>490.95999999999941</v>
      </c>
      <c r="E302" s="18"/>
      <c r="F302" s="7"/>
    </row>
    <row r="303" spans="1:6" s="9" customFormat="1" ht="18.75" x14ac:dyDescent="0.3">
      <c r="A303" s="19"/>
      <c r="B303" s="17"/>
      <c r="C303" s="17"/>
      <c r="D303" s="17">
        <f t="shared" si="5"/>
        <v>490.95999999999941</v>
      </c>
      <c r="E303" s="18"/>
      <c r="F303" s="7"/>
    </row>
    <row r="304" spans="1:6" s="9" customFormat="1" ht="18.75" x14ac:dyDescent="0.3">
      <c r="A304" s="19"/>
      <c r="B304" s="17"/>
      <c r="C304" s="17"/>
      <c r="D304" s="17">
        <f t="shared" si="5"/>
        <v>490.95999999999941</v>
      </c>
      <c r="E304" s="18"/>
      <c r="F304" s="7"/>
    </row>
    <row r="305" spans="1:6" s="9" customFormat="1" ht="18.75" x14ac:dyDescent="0.3">
      <c r="A305" s="19"/>
      <c r="B305" s="17"/>
      <c r="C305" s="17"/>
      <c r="D305" s="17">
        <f t="shared" si="5"/>
        <v>490.95999999999941</v>
      </c>
      <c r="E305" s="18"/>
      <c r="F305" s="7"/>
    </row>
    <row r="306" spans="1:6" s="9" customFormat="1" ht="18.75" x14ac:dyDescent="0.3">
      <c r="A306" s="19"/>
      <c r="B306" s="17"/>
      <c r="C306" s="17"/>
      <c r="D306" s="17">
        <f t="shared" si="5"/>
        <v>490.95999999999941</v>
      </c>
      <c r="E306" s="18"/>
      <c r="F306" s="7"/>
    </row>
    <row r="307" spans="1:6" s="9" customFormat="1" ht="18.75" x14ac:dyDescent="0.3">
      <c r="A307" s="19"/>
      <c r="B307" s="17"/>
      <c r="C307" s="17"/>
      <c r="D307" s="17">
        <f t="shared" si="5"/>
        <v>490.95999999999941</v>
      </c>
      <c r="E307" s="18"/>
      <c r="F307" s="7"/>
    </row>
    <row r="308" spans="1:6" s="9" customFormat="1" ht="18.75" x14ac:dyDescent="0.3">
      <c r="A308" s="19"/>
      <c r="B308" s="17"/>
      <c r="C308" s="17"/>
      <c r="D308" s="17">
        <f t="shared" si="5"/>
        <v>490.95999999999941</v>
      </c>
      <c r="E308" s="18"/>
      <c r="F308" s="7"/>
    </row>
    <row r="309" spans="1:6" s="9" customFormat="1" ht="18.75" x14ac:dyDescent="0.3">
      <c r="A309" s="19"/>
      <c r="B309" s="17"/>
      <c r="C309" s="17"/>
      <c r="D309" s="17">
        <f t="shared" si="5"/>
        <v>490.95999999999941</v>
      </c>
      <c r="E309" s="18"/>
      <c r="F309" s="7"/>
    </row>
    <row r="310" spans="1:6" s="9" customFormat="1" ht="18.75" x14ac:dyDescent="0.3">
      <c r="A310" s="19"/>
      <c r="B310" s="17"/>
      <c r="C310" s="17"/>
      <c r="D310" s="17">
        <f t="shared" si="5"/>
        <v>490.95999999999941</v>
      </c>
      <c r="E310" s="18"/>
      <c r="F310" s="7"/>
    </row>
    <row r="311" spans="1:6" s="9" customFormat="1" ht="18.75" x14ac:dyDescent="0.3">
      <c r="A311" s="19"/>
      <c r="B311" s="17"/>
      <c r="C311" s="17"/>
      <c r="D311" s="17">
        <f t="shared" si="5"/>
        <v>490.95999999999941</v>
      </c>
      <c r="E311" s="18"/>
      <c r="F311" s="7"/>
    </row>
    <row r="312" spans="1:6" s="9" customFormat="1" ht="18.75" x14ac:dyDescent="0.3">
      <c r="A312" s="19"/>
      <c r="B312" s="17"/>
      <c r="C312" s="17"/>
      <c r="D312" s="17">
        <f t="shared" si="5"/>
        <v>490.95999999999941</v>
      </c>
      <c r="E312" s="18"/>
      <c r="F312" s="7"/>
    </row>
    <row r="313" spans="1:6" s="9" customFormat="1" ht="18.75" x14ac:dyDescent="0.3">
      <c r="A313" s="19"/>
      <c r="B313" s="17"/>
      <c r="C313" s="17"/>
      <c r="D313" s="17">
        <f t="shared" si="5"/>
        <v>490.95999999999941</v>
      </c>
      <c r="E313" s="18"/>
      <c r="F313" s="7"/>
    </row>
    <row r="314" spans="1:6" s="9" customFormat="1" ht="18.75" x14ac:dyDescent="0.3">
      <c r="A314" s="19"/>
      <c r="B314" s="17"/>
      <c r="C314" s="17"/>
      <c r="D314" s="17">
        <f t="shared" si="5"/>
        <v>490.95999999999941</v>
      </c>
      <c r="E314" s="18"/>
      <c r="F314" s="7"/>
    </row>
    <row r="315" spans="1:6" s="9" customFormat="1" ht="18.75" x14ac:dyDescent="0.3">
      <c r="A315" s="19"/>
      <c r="B315" s="17"/>
      <c r="C315" s="17"/>
      <c r="D315" s="17">
        <f t="shared" si="5"/>
        <v>490.95999999999941</v>
      </c>
      <c r="E315" s="18"/>
      <c r="F315" s="7"/>
    </row>
    <row r="316" spans="1:6" s="9" customFormat="1" ht="18.75" x14ac:dyDescent="0.3">
      <c r="A316" s="19"/>
      <c r="B316" s="17"/>
      <c r="C316" s="17"/>
      <c r="D316" s="17">
        <f t="shared" si="5"/>
        <v>490.95999999999941</v>
      </c>
      <c r="E316" s="18"/>
      <c r="F316" s="7"/>
    </row>
    <row r="317" spans="1:6" s="9" customFormat="1" ht="18.75" x14ac:dyDescent="0.3">
      <c r="A317" s="19"/>
      <c r="B317" s="17"/>
      <c r="C317" s="17"/>
      <c r="D317" s="17">
        <f t="shared" si="5"/>
        <v>490.95999999999941</v>
      </c>
      <c r="E317" s="18"/>
      <c r="F317" s="7"/>
    </row>
    <row r="318" spans="1:6" s="9" customFormat="1" ht="18.75" x14ac:dyDescent="0.3">
      <c r="A318" s="19"/>
      <c r="B318" s="17"/>
      <c r="C318" s="17"/>
      <c r="D318" s="17">
        <f t="shared" si="5"/>
        <v>490.95999999999941</v>
      </c>
      <c r="E318" s="18"/>
      <c r="F318" s="7"/>
    </row>
    <row r="319" spans="1:6" s="9" customFormat="1" ht="18.75" x14ac:dyDescent="0.3">
      <c r="A319" s="19"/>
      <c r="B319" s="17"/>
      <c r="C319" s="17"/>
      <c r="D319" s="17">
        <f t="shared" si="5"/>
        <v>490.95999999999941</v>
      </c>
      <c r="E319" s="18"/>
      <c r="F319" s="7"/>
    </row>
    <row r="320" spans="1:6" s="9" customFormat="1" ht="18.75" x14ac:dyDescent="0.3">
      <c r="A320" s="19"/>
      <c r="B320" s="17"/>
      <c r="C320" s="17"/>
      <c r="D320" s="17">
        <f t="shared" si="5"/>
        <v>490.95999999999941</v>
      </c>
      <c r="E320" s="18"/>
      <c r="F320" s="7"/>
    </row>
    <row r="321" spans="1:6" s="9" customFormat="1" ht="18.75" x14ac:dyDescent="0.3">
      <c r="A321" s="19"/>
      <c r="B321" s="17"/>
      <c r="C321" s="17"/>
      <c r="D321" s="17">
        <f t="shared" si="5"/>
        <v>490.95999999999941</v>
      </c>
      <c r="E321" s="18"/>
      <c r="F321" s="7"/>
    </row>
    <row r="322" spans="1:6" s="9" customFormat="1" ht="18.75" x14ac:dyDescent="0.3">
      <c r="A322" s="19"/>
      <c r="B322" s="17"/>
      <c r="C322" s="17"/>
      <c r="D322" s="17">
        <f t="shared" si="5"/>
        <v>490.95999999999941</v>
      </c>
      <c r="E322" s="18"/>
      <c r="F322" s="7"/>
    </row>
    <row r="323" spans="1:6" s="9" customFormat="1" ht="18.75" x14ac:dyDescent="0.3">
      <c r="A323" s="19"/>
      <c r="B323" s="17"/>
      <c r="C323" s="17"/>
      <c r="D323" s="17">
        <f t="shared" si="5"/>
        <v>490.95999999999941</v>
      </c>
      <c r="E323" s="18"/>
      <c r="F323" s="7"/>
    </row>
    <row r="324" spans="1:6" s="9" customFormat="1" ht="18.75" x14ac:dyDescent="0.3">
      <c r="A324" s="19"/>
      <c r="B324" s="17"/>
      <c r="C324" s="17"/>
      <c r="D324" s="17">
        <f t="shared" si="5"/>
        <v>490.95999999999941</v>
      </c>
      <c r="E324" s="18"/>
      <c r="F324" s="7"/>
    </row>
    <row r="325" spans="1:6" s="9" customFormat="1" ht="18.75" x14ac:dyDescent="0.3">
      <c r="A325" s="19"/>
      <c r="B325" s="17"/>
      <c r="C325" s="17"/>
      <c r="D325" s="17">
        <f t="shared" si="5"/>
        <v>490.95999999999941</v>
      </c>
      <c r="E325" s="18"/>
      <c r="F325" s="7"/>
    </row>
    <row r="326" spans="1:6" s="9" customFormat="1" ht="18.75" x14ac:dyDescent="0.3">
      <c r="A326" s="19"/>
      <c r="B326" s="17"/>
      <c r="C326" s="17"/>
      <c r="D326" s="17">
        <f t="shared" si="5"/>
        <v>490.95999999999941</v>
      </c>
      <c r="E326" s="18"/>
      <c r="F326" s="7"/>
    </row>
    <row r="327" spans="1:6" s="9" customFormat="1" ht="18.75" x14ac:dyDescent="0.3">
      <c r="A327" s="19"/>
      <c r="B327" s="17"/>
      <c r="C327" s="17"/>
      <c r="D327" s="17">
        <f t="shared" ref="D327:D390" si="6">D326+B327-C327</f>
        <v>490.95999999999941</v>
      </c>
      <c r="E327" s="18"/>
      <c r="F327" s="7"/>
    </row>
    <row r="328" spans="1:6" s="9" customFormat="1" ht="18.75" x14ac:dyDescent="0.3">
      <c r="A328" s="19"/>
      <c r="B328" s="17"/>
      <c r="C328" s="17"/>
      <c r="D328" s="17">
        <f t="shared" si="6"/>
        <v>490.95999999999941</v>
      </c>
      <c r="E328" s="18"/>
      <c r="F328" s="7"/>
    </row>
    <row r="329" spans="1:6" s="9" customFormat="1" ht="18.75" x14ac:dyDescent="0.3">
      <c r="A329" s="19"/>
      <c r="B329" s="17"/>
      <c r="C329" s="17"/>
      <c r="D329" s="17">
        <f t="shared" si="6"/>
        <v>490.95999999999941</v>
      </c>
      <c r="E329" s="18"/>
      <c r="F329" s="7"/>
    </row>
    <row r="330" spans="1:6" s="9" customFormat="1" ht="18.75" x14ac:dyDescent="0.3">
      <c r="A330" s="19"/>
      <c r="B330" s="17"/>
      <c r="C330" s="17"/>
      <c r="D330" s="17">
        <f t="shared" si="6"/>
        <v>490.95999999999941</v>
      </c>
      <c r="E330" s="18"/>
      <c r="F330" s="7"/>
    </row>
    <row r="331" spans="1:6" s="9" customFormat="1" ht="18.75" x14ac:dyDescent="0.3">
      <c r="A331" s="19"/>
      <c r="B331" s="17"/>
      <c r="C331" s="17"/>
      <c r="D331" s="17">
        <f t="shared" si="6"/>
        <v>490.95999999999941</v>
      </c>
      <c r="E331" s="18"/>
      <c r="F331" s="7"/>
    </row>
    <row r="332" spans="1:6" s="9" customFormat="1" ht="18.75" x14ac:dyDescent="0.3">
      <c r="A332" s="19"/>
      <c r="B332" s="17"/>
      <c r="C332" s="17"/>
      <c r="D332" s="17">
        <f t="shared" si="6"/>
        <v>490.95999999999941</v>
      </c>
      <c r="E332" s="18"/>
      <c r="F332" s="7"/>
    </row>
    <row r="333" spans="1:6" s="9" customFormat="1" ht="18.75" x14ac:dyDescent="0.3">
      <c r="A333" s="19"/>
      <c r="B333" s="17"/>
      <c r="C333" s="17"/>
      <c r="D333" s="17">
        <f t="shared" si="6"/>
        <v>490.95999999999941</v>
      </c>
      <c r="E333" s="18"/>
      <c r="F333" s="7"/>
    </row>
    <row r="334" spans="1:6" s="9" customFormat="1" ht="18.75" x14ac:dyDescent="0.3">
      <c r="A334" s="19"/>
      <c r="B334" s="17"/>
      <c r="C334" s="17"/>
      <c r="D334" s="17">
        <f t="shared" si="6"/>
        <v>490.95999999999941</v>
      </c>
      <c r="E334" s="18"/>
      <c r="F334" s="7"/>
    </row>
    <row r="335" spans="1:6" s="9" customFormat="1" ht="18.75" x14ac:dyDescent="0.3">
      <c r="A335" s="19"/>
      <c r="B335" s="17"/>
      <c r="C335" s="17"/>
      <c r="D335" s="17">
        <f t="shared" si="6"/>
        <v>490.95999999999941</v>
      </c>
      <c r="E335" s="18"/>
      <c r="F335" s="7"/>
    </row>
    <row r="336" spans="1:6" s="9" customFormat="1" ht="18.75" x14ac:dyDescent="0.3">
      <c r="A336" s="19"/>
      <c r="B336" s="17"/>
      <c r="C336" s="17"/>
      <c r="D336" s="17">
        <f t="shared" si="6"/>
        <v>490.95999999999941</v>
      </c>
      <c r="E336" s="18"/>
      <c r="F336" s="7"/>
    </row>
    <row r="337" spans="1:6" s="9" customFormat="1" ht="18.75" x14ac:dyDescent="0.3">
      <c r="A337" s="19"/>
      <c r="B337" s="17"/>
      <c r="C337" s="17"/>
      <c r="D337" s="17">
        <f t="shared" si="6"/>
        <v>490.95999999999941</v>
      </c>
      <c r="E337" s="18"/>
      <c r="F337" s="7"/>
    </row>
    <row r="338" spans="1:6" s="9" customFormat="1" ht="18.75" x14ac:dyDescent="0.3">
      <c r="A338" s="19"/>
      <c r="B338" s="17"/>
      <c r="C338" s="17"/>
      <c r="D338" s="17">
        <f t="shared" si="6"/>
        <v>490.95999999999941</v>
      </c>
      <c r="E338" s="18"/>
      <c r="F338" s="7"/>
    </row>
    <row r="339" spans="1:6" s="9" customFormat="1" ht="18.75" x14ac:dyDescent="0.3">
      <c r="A339" s="19"/>
      <c r="B339" s="17"/>
      <c r="C339" s="17"/>
      <c r="D339" s="17">
        <f t="shared" si="6"/>
        <v>490.95999999999941</v>
      </c>
      <c r="E339" s="18"/>
      <c r="F339" s="7"/>
    </row>
    <row r="340" spans="1:6" s="9" customFormat="1" ht="18.75" x14ac:dyDescent="0.3">
      <c r="A340" s="19"/>
      <c r="B340" s="17"/>
      <c r="C340" s="17"/>
      <c r="D340" s="17">
        <f t="shared" si="6"/>
        <v>490.95999999999941</v>
      </c>
      <c r="E340" s="18"/>
      <c r="F340" s="7"/>
    </row>
    <row r="341" spans="1:6" s="9" customFormat="1" ht="18.75" x14ac:dyDescent="0.3">
      <c r="A341" s="19"/>
      <c r="B341" s="17"/>
      <c r="C341" s="17"/>
      <c r="D341" s="17">
        <f t="shared" si="6"/>
        <v>490.95999999999941</v>
      </c>
      <c r="E341" s="18"/>
      <c r="F341" s="7"/>
    </row>
    <row r="342" spans="1:6" s="9" customFormat="1" ht="18.75" x14ac:dyDescent="0.3">
      <c r="A342" s="19"/>
      <c r="B342" s="17"/>
      <c r="C342" s="17"/>
      <c r="D342" s="17">
        <f t="shared" si="6"/>
        <v>490.95999999999941</v>
      </c>
      <c r="E342" s="18"/>
      <c r="F342" s="7"/>
    </row>
    <row r="343" spans="1:6" s="9" customFormat="1" ht="18.75" x14ac:dyDescent="0.3">
      <c r="A343" s="19"/>
      <c r="B343" s="17"/>
      <c r="C343" s="17"/>
      <c r="D343" s="17">
        <f t="shared" si="6"/>
        <v>490.95999999999941</v>
      </c>
      <c r="E343" s="18"/>
      <c r="F343" s="7"/>
    </row>
    <row r="344" spans="1:6" s="9" customFormat="1" ht="18.75" x14ac:dyDescent="0.3">
      <c r="A344" s="19"/>
      <c r="B344" s="17"/>
      <c r="C344" s="17"/>
      <c r="D344" s="17">
        <f t="shared" si="6"/>
        <v>490.95999999999941</v>
      </c>
      <c r="E344" s="18"/>
      <c r="F344" s="7"/>
    </row>
    <row r="345" spans="1:6" s="9" customFormat="1" ht="18.75" x14ac:dyDescent="0.3">
      <c r="A345" s="19"/>
      <c r="B345" s="17"/>
      <c r="C345" s="17"/>
      <c r="D345" s="17">
        <f t="shared" si="6"/>
        <v>490.95999999999941</v>
      </c>
      <c r="E345" s="18"/>
      <c r="F345" s="7"/>
    </row>
    <row r="346" spans="1:6" s="9" customFormat="1" ht="18.75" x14ac:dyDescent="0.3">
      <c r="A346" s="19"/>
      <c r="B346" s="17"/>
      <c r="C346" s="17"/>
      <c r="D346" s="17">
        <f t="shared" si="6"/>
        <v>490.95999999999941</v>
      </c>
      <c r="E346" s="18"/>
      <c r="F346" s="7"/>
    </row>
    <row r="347" spans="1:6" s="9" customFormat="1" ht="18.75" x14ac:dyDescent="0.3">
      <c r="A347" s="19"/>
      <c r="B347" s="17"/>
      <c r="C347" s="17"/>
      <c r="D347" s="17">
        <f t="shared" si="6"/>
        <v>490.95999999999941</v>
      </c>
      <c r="E347" s="18"/>
      <c r="F347" s="7"/>
    </row>
    <row r="348" spans="1:6" s="9" customFormat="1" ht="18.75" x14ac:dyDescent="0.3">
      <c r="A348" s="19"/>
      <c r="B348" s="17"/>
      <c r="C348" s="17"/>
      <c r="D348" s="17">
        <f t="shared" si="6"/>
        <v>490.95999999999941</v>
      </c>
      <c r="E348" s="18"/>
      <c r="F348" s="7"/>
    </row>
    <row r="349" spans="1:6" s="9" customFormat="1" ht="18.75" x14ac:dyDescent="0.3">
      <c r="A349" s="19"/>
      <c r="B349" s="17"/>
      <c r="C349" s="17"/>
      <c r="D349" s="17">
        <f t="shared" si="6"/>
        <v>490.95999999999941</v>
      </c>
      <c r="E349" s="18"/>
      <c r="F349" s="7"/>
    </row>
    <row r="350" spans="1:6" s="9" customFormat="1" ht="18.75" x14ac:dyDescent="0.3">
      <c r="A350" s="19"/>
      <c r="B350" s="17"/>
      <c r="C350" s="17"/>
      <c r="D350" s="17">
        <f t="shared" si="6"/>
        <v>490.95999999999941</v>
      </c>
      <c r="E350" s="18"/>
      <c r="F350" s="7"/>
    </row>
    <row r="351" spans="1:6" s="9" customFormat="1" ht="18.75" x14ac:dyDescent="0.3">
      <c r="A351" s="19"/>
      <c r="B351" s="17"/>
      <c r="C351" s="17"/>
      <c r="D351" s="17">
        <f t="shared" si="6"/>
        <v>490.95999999999941</v>
      </c>
      <c r="E351" s="18"/>
      <c r="F351" s="7"/>
    </row>
    <row r="352" spans="1:6" s="9" customFormat="1" ht="18.75" x14ac:dyDescent="0.3">
      <c r="A352" s="19"/>
      <c r="B352" s="17"/>
      <c r="C352" s="17"/>
      <c r="D352" s="17">
        <f t="shared" si="6"/>
        <v>490.95999999999941</v>
      </c>
      <c r="E352" s="18"/>
      <c r="F352" s="7"/>
    </row>
    <row r="353" spans="1:6" s="9" customFormat="1" ht="18.75" x14ac:dyDescent="0.3">
      <c r="A353" s="19"/>
      <c r="B353" s="17"/>
      <c r="C353" s="17"/>
      <c r="D353" s="17">
        <f t="shared" si="6"/>
        <v>490.95999999999941</v>
      </c>
      <c r="E353" s="18"/>
      <c r="F353" s="7"/>
    </row>
    <row r="354" spans="1:6" s="9" customFormat="1" ht="18.75" x14ac:dyDescent="0.3">
      <c r="A354" s="19"/>
      <c r="B354" s="17"/>
      <c r="C354" s="17"/>
      <c r="D354" s="17">
        <f t="shared" si="6"/>
        <v>490.95999999999941</v>
      </c>
      <c r="E354" s="18"/>
      <c r="F354" s="7"/>
    </row>
    <row r="355" spans="1:6" s="9" customFormat="1" ht="18.75" x14ac:dyDescent="0.3">
      <c r="A355" s="19"/>
      <c r="B355" s="17"/>
      <c r="C355" s="17"/>
      <c r="D355" s="17">
        <f t="shared" si="6"/>
        <v>490.95999999999941</v>
      </c>
      <c r="E355" s="18"/>
      <c r="F355" s="7"/>
    </row>
    <row r="356" spans="1:6" s="9" customFormat="1" ht="18.75" x14ac:dyDescent="0.3">
      <c r="A356" s="19"/>
      <c r="B356" s="17"/>
      <c r="C356" s="17"/>
      <c r="D356" s="17">
        <f t="shared" si="6"/>
        <v>490.95999999999941</v>
      </c>
      <c r="E356" s="18"/>
      <c r="F356" s="7"/>
    </row>
    <row r="357" spans="1:6" s="9" customFormat="1" ht="18.75" x14ac:dyDescent="0.3">
      <c r="A357" s="19"/>
      <c r="B357" s="17"/>
      <c r="C357" s="17"/>
      <c r="D357" s="17">
        <f t="shared" si="6"/>
        <v>490.95999999999941</v>
      </c>
      <c r="E357" s="18"/>
      <c r="F357" s="7"/>
    </row>
    <row r="358" spans="1:6" s="9" customFormat="1" ht="18.75" x14ac:dyDescent="0.3">
      <c r="A358" s="19"/>
      <c r="B358" s="17"/>
      <c r="C358" s="17"/>
      <c r="D358" s="17">
        <f t="shared" si="6"/>
        <v>490.95999999999941</v>
      </c>
      <c r="E358" s="18"/>
      <c r="F358" s="7"/>
    </row>
    <row r="359" spans="1:6" s="9" customFormat="1" ht="18.75" x14ac:dyDescent="0.3">
      <c r="A359" s="19"/>
      <c r="B359" s="17"/>
      <c r="C359" s="17"/>
      <c r="D359" s="17">
        <f t="shared" si="6"/>
        <v>490.95999999999941</v>
      </c>
      <c r="E359" s="18"/>
      <c r="F359" s="7"/>
    </row>
    <row r="360" spans="1:6" s="9" customFormat="1" ht="18.75" x14ac:dyDescent="0.3">
      <c r="A360" s="19"/>
      <c r="B360" s="17"/>
      <c r="C360" s="17"/>
      <c r="D360" s="17">
        <f t="shared" si="6"/>
        <v>490.95999999999941</v>
      </c>
      <c r="E360" s="18"/>
      <c r="F360" s="7"/>
    </row>
    <row r="361" spans="1:6" s="9" customFormat="1" ht="18.75" x14ac:dyDescent="0.3">
      <c r="A361" s="19"/>
      <c r="B361" s="17"/>
      <c r="C361" s="17"/>
      <c r="D361" s="17">
        <f t="shared" si="6"/>
        <v>490.95999999999941</v>
      </c>
      <c r="E361" s="18"/>
      <c r="F361" s="7"/>
    </row>
    <row r="362" spans="1:6" s="9" customFormat="1" ht="18.75" x14ac:dyDescent="0.3">
      <c r="A362" s="19"/>
      <c r="B362" s="17"/>
      <c r="C362" s="17"/>
      <c r="D362" s="17">
        <f t="shared" si="6"/>
        <v>490.95999999999941</v>
      </c>
      <c r="E362" s="18"/>
      <c r="F362" s="7"/>
    </row>
    <row r="363" spans="1:6" s="9" customFormat="1" ht="18.75" x14ac:dyDescent="0.3">
      <c r="A363" s="19"/>
      <c r="B363" s="17"/>
      <c r="C363" s="17"/>
      <c r="D363" s="17">
        <f t="shared" si="6"/>
        <v>490.95999999999941</v>
      </c>
      <c r="E363" s="18"/>
      <c r="F363" s="7"/>
    </row>
    <row r="364" spans="1:6" s="9" customFormat="1" ht="18.75" x14ac:dyDescent="0.3">
      <c r="A364" s="19"/>
      <c r="B364" s="17"/>
      <c r="C364" s="17"/>
      <c r="D364" s="17">
        <f t="shared" si="6"/>
        <v>490.95999999999941</v>
      </c>
      <c r="E364" s="18"/>
      <c r="F364" s="7"/>
    </row>
    <row r="365" spans="1:6" s="9" customFormat="1" ht="18.75" x14ac:dyDescent="0.3">
      <c r="A365" s="19"/>
      <c r="B365" s="17"/>
      <c r="C365" s="17"/>
      <c r="D365" s="17">
        <f t="shared" si="6"/>
        <v>490.95999999999941</v>
      </c>
      <c r="E365" s="18"/>
      <c r="F365" s="7"/>
    </row>
    <row r="366" spans="1:6" s="9" customFormat="1" ht="18.75" x14ac:dyDescent="0.3">
      <c r="A366" s="19"/>
      <c r="B366" s="17"/>
      <c r="C366" s="17"/>
      <c r="D366" s="17">
        <f t="shared" si="6"/>
        <v>490.95999999999941</v>
      </c>
      <c r="E366" s="18"/>
      <c r="F366" s="7"/>
    </row>
    <row r="367" spans="1:6" s="9" customFormat="1" ht="18.75" x14ac:dyDescent="0.3">
      <c r="A367" s="19"/>
      <c r="B367" s="17"/>
      <c r="C367" s="17"/>
      <c r="D367" s="17">
        <f t="shared" si="6"/>
        <v>490.95999999999941</v>
      </c>
      <c r="E367" s="18"/>
      <c r="F367" s="7"/>
    </row>
    <row r="368" spans="1:6" s="9" customFormat="1" ht="18.75" x14ac:dyDescent="0.3">
      <c r="A368" s="19"/>
      <c r="B368" s="17"/>
      <c r="C368" s="17"/>
      <c r="D368" s="17">
        <f t="shared" si="6"/>
        <v>490.95999999999941</v>
      </c>
      <c r="E368" s="18"/>
      <c r="F368" s="7"/>
    </row>
    <row r="369" spans="1:6" s="9" customFormat="1" ht="18.75" x14ac:dyDescent="0.3">
      <c r="A369" s="19"/>
      <c r="B369" s="17"/>
      <c r="C369" s="17"/>
      <c r="D369" s="17">
        <f t="shared" si="6"/>
        <v>490.95999999999941</v>
      </c>
      <c r="E369" s="18"/>
      <c r="F369" s="7"/>
    </row>
    <row r="370" spans="1:6" s="9" customFormat="1" ht="18.75" x14ac:dyDescent="0.3">
      <c r="A370" s="19"/>
      <c r="B370" s="17"/>
      <c r="C370" s="17"/>
      <c r="D370" s="17">
        <f t="shared" si="6"/>
        <v>490.95999999999941</v>
      </c>
      <c r="E370" s="18"/>
      <c r="F370" s="7"/>
    </row>
    <row r="371" spans="1:6" s="9" customFormat="1" ht="18.75" x14ac:dyDescent="0.3">
      <c r="A371" s="19"/>
      <c r="B371" s="17"/>
      <c r="C371" s="17"/>
      <c r="D371" s="17">
        <f t="shared" si="6"/>
        <v>490.95999999999941</v>
      </c>
      <c r="E371" s="18"/>
      <c r="F371" s="7"/>
    </row>
    <row r="372" spans="1:6" s="9" customFormat="1" ht="18.75" x14ac:dyDescent="0.3">
      <c r="A372" s="19"/>
      <c r="B372" s="17"/>
      <c r="C372" s="17"/>
      <c r="D372" s="17">
        <f t="shared" si="6"/>
        <v>490.95999999999941</v>
      </c>
      <c r="E372" s="18"/>
      <c r="F372" s="7"/>
    </row>
    <row r="373" spans="1:6" s="9" customFormat="1" ht="18.75" x14ac:dyDescent="0.3">
      <c r="A373" s="19"/>
      <c r="B373" s="17"/>
      <c r="C373" s="17"/>
      <c r="D373" s="17">
        <f t="shared" si="6"/>
        <v>490.95999999999941</v>
      </c>
      <c r="E373" s="18"/>
      <c r="F373" s="7"/>
    </row>
    <row r="374" spans="1:6" s="9" customFormat="1" ht="18.75" x14ac:dyDescent="0.3">
      <c r="A374" s="19"/>
      <c r="B374" s="17"/>
      <c r="C374" s="17"/>
      <c r="D374" s="17">
        <f t="shared" si="6"/>
        <v>490.95999999999941</v>
      </c>
      <c r="E374" s="18"/>
      <c r="F374" s="7"/>
    </row>
    <row r="375" spans="1:6" s="9" customFormat="1" ht="18.75" x14ac:dyDescent="0.3">
      <c r="A375" s="19"/>
      <c r="B375" s="17"/>
      <c r="C375" s="17"/>
      <c r="D375" s="17">
        <f t="shared" si="6"/>
        <v>490.95999999999941</v>
      </c>
      <c r="E375" s="18"/>
      <c r="F375" s="7"/>
    </row>
    <row r="376" spans="1:6" s="9" customFormat="1" ht="18.75" x14ac:dyDescent="0.3">
      <c r="A376" s="19"/>
      <c r="B376" s="17"/>
      <c r="C376" s="17"/>
      <c r="D376" s="17">
        <f t="shared" si="6"/>
        <v>490.95999999999941</v>
      </c>
      <c r="E376" s="18"/>
      <c r="F376" s="7"/>
    </row>
    <row r="377" spans="1:6" s="9" customFormat="1" ht="18.75" x14ac:dyDescent="0.3">
      <c r="A377" s="19"/>
      <c r="B377" s="17"/>
      <c r="C377" s="17"/>
      <c r="D377" s="17">
        <f t="shared" si="6"/>
        <v>490.95999999999941</v>
      </c>
      <c r="E377" s="18"/>
      <c r="F377" s="7"/>
    </row>
    <row r="378" spans="1:6" s="9" customFormat="1" ht="18.75" x14ac:dyDescent="0.3">
      <c r="A378" s="19"/>
      <c r="B378" s="17"/>
      <c r="C378" s="17"/>
      <c r="D378" s="17">
        <f t="shared" si="6"/>
        <v>490.95999999999941</v>
      </c>
      <c r="E378" s="18"/>
      <c r="F378" s="7"/>
    </row>
    <row r="379" spans="1:6" s="9" customFormat="1" ht="18.75" x14ac:dyDescent="0.3">
      <c r="A379" s="19"/>
      <c r="B379" s="17"/>
      <c r="C379" s="17"/>
      <c r="D379" s="17">
        <f t="shared" si="6"/>
        <v>490.95999999999941</v>
      </c>
      <c r="E379" s="18"/>
      <c r="F379" s="7"/>
    </row>
    <row r="380" spans="1:6" s="9" customFormat="1" ht="18.75" x14ac:dyDescent="0.3">
      <c r="A380" s="19"/>
      <c r="B380" s="17"/>
      <c r="C380" s="17"/>
      <c r="D380" s="17">
        <f t="shared" si="6"/>
        <v>490.95999999999941</v>
      </c>
      <c r="E380" s="18"/>
      <c r="F380" s="7"/>
    </row>
    <row r="381" spans="1:6" s="9" customFormat="1" ht="18.75" x14ac:dyDescent="0.3">
      <c r="A381" s="19"/>
      <c r="B381" s="17"/>
      <c r="C381" s="17"/>
      <c r="D381" s="17">
        <f t="shared" si="6"/>
        <v>490.95999999999941</v>
      </c>
      <c r="E381" s="18"/>
      <c r="F381" s="7"/>
    </row>
    <row r="382" spans="1:6" s="9" customFormat="1" ht="18.75" x14ac:dyDescent="0.3">
      <c r="A382" s="19"/>
      <c r="B382" s="17"/>
      <c r="C382" s="17"/>
      <c r="D382" s="17">
        <f t="shared" si="6"/>
        <v>490.95999999999941</v>
      </c>
      <c r="E382" s="18"/>
      <c r="F382" s="7"/>
    </row>
    <row r="383" spans="1:6" s="9" customFormat="1" ht="18.75" x14ac:dyDescent="0.3">
      <c r="A383" s="19"/>
      <c r="B383" s="17"/>
      <c r="C383" s="17"/>
      <c r="D383" s="17">
        <f t="shared" si="6"/>
        <v>490.95999999999941</v>
      </c>
      <c r="E383" s="18"/>
      <c r="F383" s="7"/>
    </row>
    <row r="384" spans="1:6" s="9" customFormat="1" ht="18.75" x14ac:dyDescent="0.3">
      <c r="A384" s="19"/>
      <c r="B384" s="17"/>
      <c r="C384" s="17"/>
      <c r="D384" s="17">
        <f t="shared" si="6"/>
        <v>490.95999999999941</v>
      </c>
      <c r="E384" s="18"/>
      <c r="F384" s="7"/>
    </row>
    <row r="385" spans="1:6" s="9" customFormat="1" ht="18.75" x14ac:dyDescent="0.3">
      <c r="A385" s="19"/>
      <c r="B385" s="17"/>
      <c r="C385" s="17"/>
      <c r="D385" s="17">
        <f t="shared" si="6"/>
        <v>490.95999999999941</v>
      </c>
      <c r="E385" s="18"/>
      <c r="F385" s="7"/>
    </row>
    <row r="386" spans="1:6" s="9" customFormat="1" ht="18.75" x14ac:dyDescent="0.3">
      <c r="A386" s="19"/>
      <c r="B386" s="17"/>
      <c r="C386" s="17"/>
      <c r="D386" s="17">
        <f t="shared" si="6"/>
        <v>490.95999999999941</v>
      </c>
      <c r="E386" s="18"/>
      <c r="F386" s="7"/>
    </row>
    <row r="387" spans="1:6" s="9" customFormat="1" ht="18.75" x14ac:dyDescent="0.3">
      <c r="A387" s="19"/>
      <c r="B387" s="17"/>
      <c r="C387" s="17"/>
      <c r="D387" s="17">
        <f t="shared" si="6"/>
        <v>490.95999999999941</v>
      </c>
      <c r="E387" s="18"/>
      <c r="F387" s="7"/>
    </row>
    <row r="388" spans="1:6" s="9" customFormat="1" ht="18.75" x14ac:dyDescent="0.3">
      <c r="A388" s="19"/>
      <c r="B388" s="17"/>
      <c r="C388" s="17"/>
      <c r="D388" s="17">
        <f t="shared" si="6"/>
        <v>490.95999999999941</v>
      </c>
      <c r="E388" s="18"/>
      <c r="F388" s="7"/>
    </row>
    <row r="389" spans="1:6" s="9" customFormat="1" ht="18.75" x14ac:dyDescent="0.3">
      <c r="A389" s="19"/>
      <c r="B389" s="17"/>
      <c r="C389" s="17"/>
      <c r="D389" s="17">
        <f t="shared" si="6"/>
        <v>490.95999999999941</v>
      </c>
      <c r="E389" s="18"/>
      <c r="F389" s="7"/>
    </row>
    <row r="390" spans="1:6" s="9" customFormat="1" ht="18.75" x14ac:dyDescent="0.3">
      <c r="A390" s="19"/>
      <c r="B390" s="17"/>
      <c r="C390" s="17"/>
      <c r="D390" s="17">
        <f t="shared" si="6"/>
        <v>490.95999999999941</v>
      </c>
      <c r="E390" s="18"/>
      <c r="F390" s="7"/>
    </row>
    <row r="391" spans="1:6" s="9" customFormat="1" ht="18.75" x14ac:dyDescent="0.3">
      <c r="A391" s="19"/>
      <c r="B391" s="17"/>
      <c r="C391" s="17"/>
      <c r="D391" s="17">
        <f t="shared" ref="D391:D454" si="7">D390+B391-C391</f>
        <v>490.95999999999941</v>
      </c>
      <c r="E391" s="18"/>
      <c r="F391" s="7"/>
    </row>
    <row r="392" spans="1:6" s="9" customFormat="1" ht="18.75" x14ac:dyDescent="0.3">
      <c r="A392" s="19"/>
      <c r="B392" s="17"/>
      <c r="C392" s="17"/>
      <c r="D392" s="17">
        <f t="shared" si="7"/>
        <v>490.95999999999941</v>
      </c>
      <c r="E392" s="18"/>
      <c r="F392" s="7"/>
    </row>
    <row r="393" spans="1:6" s="9" customFormat="1" ht="18.75" x14ac:dyDescent="0.3">
      <c r="A393" s="19"/>
      <c r="B393" s="17"/>
      <c r="C393" s="17"/>
      <c r="D393" s="17">
        <f t="shared" si="7"/>
        <v>490.95999999999941</v>
      </c>
      <c r="E393" s="18"/>
      <c r="F393" s="7"/>
    </row>
    <row r="394" spans="1:6" s="9" customFormat="1" ht="18.75" x14ac:dyDescent="0.3">
      <c r="A394" s="19"/>
      <c r="B394" s="17"/>
      <c r="C394" s="17"/>
      <c r="D394" s="17">
        <f t="shared" si="7"/>
        <v>490.95999999999941</v>
      </c>
      <c r="E394" s="18"/>
      <c r="F394" s="7"/>
    </row>
    <row r="395" spans="1:6" s="9" customFormat="1" ht="18.75" x14ac:dyDescent="0.3">
      <c r="A395" s="19"/>
      <c r="B395" s="17"/>
      <c r="C395" s="17"/>
      <c r="D395" s="17">
        <f t="shared" si="7"/>
        <v>490.95999999999941</v>
      </c>
      <c r="E395" s="18"/>
      <c r="F395" s="7"/>
    </row>
    <row r="396" spans="1:6" s="9" customFormat="1" ht="18.75" x14ac:dyDescent="0.3">
      <c r="A396" s="19"/>
      <c r="B396" s="17"/>
      <c r="C396" s="17"/>
      <c r="D396" s="17">
        <f t="shared" si="7"/>
        <v>490.95999999999941</v>
      </c>
      <c r="E396" s="18"/>
      <c r="F396" s="7"/>
    </row>
    <row r="397" spans="1:6" s="9" customFormat="1" ht="18.75" x14ac:dyDescent="0.3">
      <c r="A397" s="19"/>
      <c r="B397" s="17"/>
      <c r="C397" s="17"/>
      <c r="D397" s="17">
        <f t="shared" si="7"/>
        <v>490.95999999999941</v>
      </c>
      <c r="E397" s="18"/>
      <c r="F397" s="7"/>
    </row>
    <row r="398" spans="1:6" s="9" customFormat="1" ht="18.75" x14ac:dyDescent="0.3">
      <c r="A398" s="19"/>
      <c r="B398" s="17"/>
      <c r="C398" s="17"/>
      <c r="D398" s="17">
        <f t="shared" si="7"/>
        <v>490.95999999999941</v>
      </c>
      <c r="E398" s="18"/>
      <c r="F398" s="7"/>
    </row>
    <row r="399" spans="1:6" s="9" customFormat="1" ht="18.75" x14ac:dyDescent="0.3">
      <c r="A399" s="19"/>
      <c r="B399" s="17"/>
      <c r="C399" s="17"/>
      <c r="D399" s="17">
        <f t="shared" si="7"/>
        <v>490.95999999999941</v>
      </c>
      <c r="E399" s="18"/>
      <c r="F399" s="7"/>
    </row>
    <row r="400" spans="1:6" s="9" customFormat="1" ht="18.75" x14ac:dyDescent="0.3">
      <c r="A400" s="19"/>
      <c r="B400" s="17"/>
      <c r="C400" s="17"/>
      <c r="D400" s="17">
        <f t="shared" si="7"/>
        <v>490.95999999999941</v>
      </c>
      <c r="E400" s="18"/>
      <c r="F400" s="7"/>
    </row>
    <row r="401" spans="1:6" s="9" customFormat="1" ht="18.75" x14ac:dyDescent="0.3">
      <c r="A401" s="19"/>
      <c r="B401" s="17"/>
      <c r="C401" s="17"/>
      <c r="D401" s="17">
        <f t="shared" si="7"/>
        <v>490.95999999999941</v>
      </c>
      <c r="E401" s="18"/>
      <c r="F401" s="7"/>
    </row>
    <row r="402" spans="1:6" s="9" customFormat="1" ht="18.75" x14ac:dyDescent="0.3">
      <c r="A402" s="19"/>
      <c r="B402" s="17"/>
      <c r="C402" s="17"/>
      <c r="D402" s="17">
        <f t="shared" si="7"/>
        <v>490.95999999999941</v>
      </c>
      <c r="E402" s="18"/>
      <c r="F402" s="7"/>
    </row>
    <row r="403" spans="1:6" s="9" customFormat="1" ht="18.75" x14ac:dyDescent="0.3">
      <c r="A403" s="19"/>
      <c r="B403" s="17"/>
      <c r="C403" s="17"/>
      <c r="D403" s="17">
        <f t="shared" si="7"/>
        <v>490.95999999999941</v>
      </c>
      <c r="E403" s="18"/>
      <c r="F403" s="7"/>
    </row>
    <row r="404" spans="1:6" s="9" customFormat="1" ht="18.75" x14ac:dyDescent="0.3">
      <c r="A404" s="19"/>
      <c r="B404" s="17"/>
      <c r="C404" s="17"/>
      <c r="D404" s="17">
        <f t="shared" si="7"/>
        <v>490.95999999999941</v>
      </c>
      <c r="E404" s="18"/>
      <c r="F404" s="7"/>
    </row>
    <row r="405" spans="1:6" s="9" customFormat="1" ht="18.75" x14ac:dyDescent="0.3">
      <c r="A405" s="19"/>
      <c r="B405" s="17"/>
      <c r="C405" s="17"/>
      <c r="D405" s="17">
        <f t="shared" si="7"/>
        <v>490.95999999999941</v>
      </c>
      <c r="E405" s="18"/>
      <c r="F405" s="7"/>
    </row>
    <row r="406" spans="1:6" s="9" customFormat="1" ht="18.75" x14ac:dyDescent="0.3">
      <c r="A406" s="19"/>
      <c r="B406" s="17"/>
      <c r="C406" s="17"/>
      <c r="D406" s="17">
        <f t="shared" si="7"/>
        <v>490.95999999999941</v>
      </c>
      <c r="E406" s="18"/>
      <c r="F406" s="7"/>
    </row>
    <row r="407" spans="1:6" s="9" customFormat="1" ht="18.75" x14ac:dyDescent="0.3">
      <c r="A407" s="19"/>
      <c r="B407" s="17"/>
      <c r="C407" s="17"/>
      <c r="D407" s="17">
        <f t="shared" si="7"/>
        <v>490.95999999999941</v>
      </c>
      <c r="E407" s="18"/>
      <c r="F407" s="7"/>
    </row>
    <row r="408" spans="1:6" s="9" customFormat="1" ht="18.75" x14ac:dyDescent="0.3">
      <c r="A408" s="19"/>
      <c r="B408" s="17"/>
      <c r="C408" s="17"/>
      <c r="D408" s="17">
        <f t="shared" si="7"/>
        <v>490.95999999999941</v>
      </c>
      <c r="E408" s="18"/>
      <c r="F408" s="7"/>
    </row>
    <row r="409" spans="1:6" s="9" customFormat="1" ht="18.75" x14ac:dyDescent="0.3">
      <c r="A409" s="19"/>
      <c r="B409" s="17"/>
      <c r="C409" s="17"/>
      <c r="D409" s="17">
        <f t="shared" si="7"/>
        <v>490.95999999999941</v>
      </c>
      <c r="E409" s="18"/>
      <c r="F409" s="7"/>
    </row>
    <row r="410" spans="1:6" s="9" customFormat="1" ht="18.75" x14ac:dyDescent="0.3">
      <c r="A410" s="19"/>
      <c r="B410" s="17"/>
      <c r="C410" s="17"/>
      <c r="D410" s="17">
        <f t="shared" si="7"/>
        <v>490.95999999999941</v>
      </c>
      <c r="E410" s="18"/>
      <c r="F410" s="7"/>
    </row>
    <row r="411" spans="1:6" s="9" customFormat="1" ht="18.75" x14ac:dyDescent="0.3">
      <c r="A411" s="19"/>
      <c r="B411" s="17"/>
      <c r="C411" s="17"/>
      <c r="D411" s="17">
        <f t="shared" si="7"/>
        <v>490.95999999999941</v>
      </c>
      <c r="E411" s="18"/>
      <c r="F411" s="7"/>
    </row>
    <row r="412" spans="1:6" s="9" customFormat="1" ht="18.75" x14ac:dyDescent="0.3">
      <c r="A412" s="19"/>
      <c r="B412" s="17"/>
      <c r="C412" s="17"/>
      <c r="D412" s="17">
        <f t="shared" si="7"/>
        <v>490.95999999999941</v>
      </c>
      <c r="E412" s="18"/>
      <c r="F412" s="7"/>
    </row>
    <row r="413" spans="1:6" s="9" customFormat="1" ht="18.75" x14ac:dyDescent="0.3">
      <c r="A413" s="19"/>
      <c r="B413" s="17"/>
      <c r="C413" s="17"/>
      <c r="D413" s="17">
        <f t="shared" si="7"/>
        <v>490.95999999999941</v>
      </c>
      <c r="E413" s="18"/>
      <c r="F413" s="7"/>
    </row>
    <row r="414" spans="1:6" s="9" customFormat="1" ht="18.75" x14ac:dyDescent="0.3">
      <c r="A414" s="19"/>
      <c r="B414" s="17"/>
      <c r="C414" s="17"/>
      <c r="D414" s="17">
        <f t="shared" si="7"/>
        <v>490.95999999999941</v>
      </c>
      <c r="E414" s="18"/>
      <c r="F414" s="7"/>
    </row>
    <row r="415" spans="1:6" s="9" customFormat="1" ht="18.75" x14ac:dyDescent="0.3">
      <c r="A415" s="19"/>
      <c r="B415" s="17"/>
      <c r="C415" s="17"/>
      <c r="D415" s="17">
        <f t="shared" si="7"/>
        <v>490.95999999999941</v>
      </c>
      <c r="E415" s="18"/>
      <c r="F415" s="7"/>
    </row>
    <row r="416" spans="1:6" s="9" customFormat="1" ht="18.75" x14ac:dyDescent="0.3">
      <c r="A416" s="19"/>
      <c r="B416" s="17"/>
      <c r="C416" s="17"/>
      <c r="D416" s="17">
        <f t="shared" si="7"/>
        <v>490.95999999999941</v>
      </c>
      <c r="E416" s="18"/>
      <c r="F416" s="7"/>
    </row>
    <row r="417" spans="1:6" s="9" customFormat="1" ht="18.75" x14ac:dyDescent="0.3">
      <c r="A417" s="19"/>
      <c r="B417" s="17"/>
      <c r="C417" s="17"/>
      <c r="D417" s="17">
        <f t="shared" si="7"/>
        <v>490.95999999999941</v>
      </c>
      <c r="E417" s="18"/>
      <c r="F417" s="7"/>
    </row>
    <row r="418" spans="1:6" s="9" customFormat="1" ht="18.75" x14ac:dyDescent="0.3">
      <c r="A418" s="19"/>
      <c r="B418" s="17"/>
      <c r="C418" s="17"/>
      <c r="D418" s="17">
        <f t="shared" si="7"/>
        <v>490.95999999999941</v>
      </c>
      <c r="E418" s="18"/>
      <c r="F418" s="7"/>
    </row>
    <row r="419" spans="1:6" s="9" customFormat="1" ht="18.75" x14ac:dyDescent="0.3">
      <c r="A419" s="19"/>
      <c r="B419" s="17"/>
      <c r="C419" s="17"/>
      <c r="D419" s="17">
        <f t="shared" si="7"/>
        <v>490.95999999999941</v>
      </c>
      <c r="E419" s="18"/>
      <c r="F419" s="7"/>
    </row>
    <row r="420" spans="1:6" s="9" customFormat="1" ht="18.75" x14ac:dyDescent="0.3">
      <c r="A420" s="19"/>
      <c r="B420" s="17"/>
      <c r="C420" s="17"/>
      <c r="D420" s="17">
        <f t="shared" si="7"/>
        <v>490.95999999999941</v>
      </c>
      <c r="E420" s="18"/>
      <c r="F420" s="7"/>
    </row>
    <row r="421" spans="1:6" s="9" customFormat="1" ht="18.75" x14ac:dyDescent="0.3">
      <c r="A421" s="19"/>
      <c r="B421" s="17"/>
      <c r="C421" s="17"/>
      <c r="D421" s="17">
        <f t="shared" si="7"/>
        <v>490.95999999999941</v>
      </c>
      <c r="E421" s="18"/>
      <c r="F421" s="7"/>
    </row>
    <row r="422" spans="1:6" s="9" customFormat="1" ht="18.75" x14ac:dyDescent="0.3">
      <c r="A422" s="19"/>
      <c r="B422" s="17"/>
      <c r="C422" s="17"/>
      <c r="D422" s="17">
        <f t="shared" si="7"/>
        <v>490.95999999999941</v>
      </c>
      <c r="E422" s="18"/>
      <c r="F422" s="7"/>
    </row>
    <row r="423" spans="1:6" s="9" customFormat="1" ht="18.75" x14ac:dyDescent="0.3">
      <c r="A423" s="19"/>
      <c r="B423" s="17"/>
      <c r="C423" s="17"/>
      <c r="D423" s="17">
        <f t="shared" si="7"/>
        <v>490.95999999999941</v>
      </c>
      <c r="E423" s="18"/>
      <c r="F423" s="7"/>
    </row>
    <row r="424" spans="1:6" s="9" customFormat="1" ht="18.75" x14ac:dyDescent="0.3">
      <c r="A424" s="19"/>
      <c r="B424" s="17"/>
      <c r="C424" s="17"/>
      <c r="D424" s="17">
        <f t="shared" si="7"/>
        <v>490.95999999999941</v>
      </c>
      <c r="E424" s="18"/>
      <c r="F424" s="7"/>
    </row>
    <row r="425" spans="1:6" s="9" customFormat="1" ht="18.75" x14ac:dyDescent="0.3">
      <c r="A425" s="19"/>
      <c r="B425" s="17"/>
      <c r="C425" s="17"/>
      <c r="D425" s="17">
        <f t="shared" si="7"/>
        <v>490.95999999999941</v>
      </c>
      <c r="E425" s="18"/>
      <c r="F425" s="7"/>
    </row>
    <row r="426" spans="1:6" s="9" customFormat="1" ht="18.75" x14ac:dyDescent="0.3">
      <c r="A426" s="19"/>
      <c r="B426" s="17"/>
      <c r="C426" s="17"/>
      <c r="D426" s="17">
        <f t="shared" si="7"/>
        <v>490.95999999999941</v>
      </c>
      <c r="E426" s="18"/>
      <c r="F426" s="7"/>
    </row>
    <row r="427" spans="1:6" s="9" customFormat="1" ht="18.75" x14ac:dyDescent="0.3">
      <c r="A427" s="19"/>
      <c r="B427" s="17"/>
      <c r="C427" s="17"/>
      <c r="D427" s="17">
        <f t="shared" si="7"/>
        <v>490.95999999999941</v>
      </c>
      <c r="E427" s="18"/>
      <c r="F427" s="7"/>
    </row>
    <row r="428" spans="1:6" s="9" customFormat="1" ht="18.75" x14ac:dyDescent="0.3">
      <c r="A428" s="19"/>
      <c r="B428" s="17"/>
      <c r="C428" s="17"/>
      <c r="D428" s="17">
        <f t="shared" si="7"/>
        <v>490.95999999999941</v>
      </c>
      <c r="E428" s="18"/>
      <c r="F428" s="7"/>
    </row>
    <row r="429" spans="1:6" s="9" customFormat="1" ht="18.75" x14ac:dyDescent="0.3">
      <c r="A429" s="19"/>
      <c r="B429" s="17"/>
      <c r="C429" s="17"/>
      <c r="D429" s="17">
        <f t="shared" si="7"/>
        <v>490.95999999999941</v>
      </c>
      <c r="E429" s="18"/>
      <c r="F429" s="7"/>
    </row>
    <row r="430" spans="1:6" s="9" customFormat="1" ht="18.75" x14ac:dyDescent="0.3">
      <c r="A430" s="19"/>
      <c r="B430" s="17"/>
      <c r="C430" s="17"/>
      <c r="D430" s="17">
        <f t="shared" si="7"/>
        <v>490.95999999999941</v>
      </c>
      <c r="E430" s="18"/>
      <c r="F430" s="7"/>
    </row>
    <row r="431" spans="1:6" s="9" customFormat="1" ht="18.75" x14ac:dyDescent="0.3">
      <c r="A431" s="19"/>
      <c r="B431" s="17"/>
      <c r="C431" s="17"/>
      <c r="D431" s="17">
        <f t="shared" si="7"/>
        <v>490.95999999999941</v>
      </c>
      <c r="E431" s="18"/>
      <c r="F431" s="7"/>
    </row>
    <row r="432" spans="1:6" s="9" customFormat="1" ht="18.75" x14ac:dyDescent="0.3">
      <c r="A432" s="19"/>
      <c r="B432" s="17"/>
      <c r="C432" s="17"/>
      <c r="D432" s="17">
        <f t="shared" si="7"/>
        <v>490.95999999999941</v>
      </c>
      <c r="E432" s="18"/>
      <c r="F432" s="7"/>
    </row>
    <row r="433" spans="1:6" s="9" customFormat="1" ht="18.75" x14ac:dyDescent="0.3">
      <c r="A433" s="19"/>
      <c r="B433" s="17"/>
      <c r="C433" s="17"/>
      <c r="D433" s="17">
        <f t="shared" si="7"/>
        <v>490.95999999999941</v>
      </c>
      <c r="E433" s="18"/>
      <c r="F433" s="7"/>
    </row>
    <row r="434" spans="1:6" s="9" customFormat="1" ht="18.75" x14ac:dyDescent="0.3">
      <c r="A434" s="19"/>
      <c r="B434" s="17"/>
      <c r="C434" s="17"/>
      <c r="D434" s="17">
        <f t="shared" si="7"/>
        <v>490.95999999999941</v>
      </c>
      <c r="E434" s="18"/>
      <c r="F434" s="7"/>
    </row>
    <row r="435" spans="1:6" s="9" customFormat="1" ht="18.75" x14ac:dyDescent="0.3">
      <c r="A435" s="19"/>
      <c r="B435" s="17"/>
      <c r="C435" s="17"/>
      <c r="D435" s="17">
        <f t="shared" si="7"/>
        <v>490.95999999999941</v>
      </c>
      <c r="E435" s="18"/>
      <c r="F435" s="7"/>
    </row>
    <row r="436" spans="1:6" s="9" customFormat="1" ht="18.75" x14ac:dyDescent="0.3">
      <c r="A436" s="19"/>
      <c r="B436" s="17"/>
      <c r="C436" s="17"/>
      <c r="D436" s="17">
        <f t="shared" si="7"/>
        <v>490.95999999999941</v>
      </c>
      <c r="E436" s="18"/>
      <c r="F436" s="7"/>
    </row>
    <row r="437" spans="1:6" s="9" customFormat="1" ht="18.75" x14ac:dyDescent="0.3">
      <c r="A437" s="19"/>
      <c r="B437" s="17"/>
      <c r="C437" s="17"/>
      <c r="D437" s="17">
        <f t="shared" si="7"/>
        <v>490.95999999999941</v>
      </c>
      <c r="E437" s="18"/>
      <c r="F437" s="7"/>
    </row>
    <row r="438" spans="1:6" s="9" customFormat="1" ht="18.75" x14ac:dyDescent="0.3">
      <c r="A438" s="19"/>
      <c r="B438" s="17"/>
      <c r="C438" s="17"/>
      <c r="D438" s="17">
        <f t="shared" si="7"/>
        <v>490.95999999999941</v>
      </c>
      <c r="E438" s="18"/>
      <c r="F438" s="7"/>
    </row>
    <row r="439" spans="1:6" s="9" customFormat="1" ht="18.75" x14ac:dyDescent="0.3">
      <c r="A439" s="19"/>
      <c r="B439" s="17"/>
      <c r="C439" s="17"/>
      <c r="D439" s="17">
        <f t="shared" si="7"/>
        <v>490.95999999999941</v>
      </c>
      <c r="E439" s="18"/>
      <c r="F439" s="7"/>
    </row>
    <row r="440" spans="1:6" s="9" customFormat="1" ht="18.75" x14ac:dyDescent="0.3">
      <c r="A440" s="19"/>
      <c r="B440" s="17"/>
      <c r="C440" s="17"/>
      <c r="D440" s="17">
        <f t="shared" si="7"/>
        <v>490.95999999999941</v>
      </c>
      <c r="E440" s="18"/>
      <c r="F440" s="7"/>
    </row>
    <row r="441" spans="1:6" s="9" customFormat="1" ht="18.75" x14ac:dyDescent="0.3">
      <c r="A441" s="19"/>
      <c r="B441" s="17"/>
      <c r="C441" s="17"/>
      <c r="D441" s="17">
        <f t="shared" si="7"/>
        <v>490.95999999999941</v>
      </c>
      <c r="E441" s="18"/>
      <c r="F441" s="7"/>
    </row>
    <row r="442" spans="1:6" s="9" customFormat="1" ht="18.75" x14ac:dyDescent="0.3">
      <c r="A442" s="19"/>
      <c r="B442" s="17"/>
      <c r="C442" s="17"/>
      <c r="D442" s="17">
        <f t="shared" si="7"/>
        <v>490.95999999999941</v>
      </c>
      <c r="E442" s="18"/>
      <c r="F442" s="7"/>
    </row>
    <row r="443" spans="1:6" s="9" customFormat="1" ht="18.75" x14ac:dyDescent="0.3">
      <c r="A443" s="19"/>
      <c r="B443" s="17"/>
      <c r="C443" s="17"/>
      <c r="D443" s="17">
        <f t="shared" si="7"/>
        <v>490.95999999999941</v>
      </c>
      <c r="E443" s="18"/>
      <c r="F443" s="7"/>
    </row>
    <row r="444" spans="1:6" s="9" customFormat="1" ht="18.75" x14ac:dyDescent="0.3">
      <c r="A444" s="19"/>
      <c r="B444" s="17"/>
      <c r="C444" s="17"/>
      <c r="D444" s="17">
        <f t="shared" si="7"/>
        <v>490.95999999999941</v>
      </c>
      <c r="E444" s="18"/>
      <c r="F444" s="7"/>
    </row>
    <row r="445" spans="1:6" s="9" customFormat="1" ht="18.75" x14ac:dyDescent="0.3">
      <c r="A445" s="19"/>
      <c r="B445" s="17"/>
      <c r="C445" s="17"/>
      <c r="D445" s="17">
        <f t="shared" si="7"/>
        <v>490.95999999999941</v>
      </c>
      <c r="E445" s="18"/>
      <c r="F445" s="7"/>
    </row>
    <row r="446" spans="1:6" s="9" customFormat="1" ht="18.75" x14ac:dyDescent="0.3">
      <c r="A446" s="19"/>
      <c r="B446" s="17"/>
      <c r="C446" s="17"/>
      <c r="D446" s="17">
        <f t="shared" si="7"/>
        <v>490.95999999999941</v>
      </c>
      <c r="E446" s="18"/>
      <c r="F446" s="7"/>
    </row>
    <row r="447" spans="1:6" s="9" customFormat="1" ht="18.75" x14ac:dyDescent="0.3">
      <c r="A447" s="19"/>
      <c r="B447" s="17"/>
      <c r="C447" s="17"/>
      <c r="D447" s="17">
        <f t="shared" si="7"/>
        <v>490.95999999999941</v>
      </c>
      <c r="E447" s="18"/>
      <c r="F447" s="7"/>
    </row>
    <row r="448" spans="1:6" s="9" customFormat="1" ht="18.75" x14ac:dyDescent="0.3">
      <c r="A448" s="19"/>
      <c r="B448" s="17"/>
      <c r="C448" s="17"/>
      <c r="D448" s="17">
        <f t="shared" si="7"/>
        <v>490.95999999999941</v>
      </c>
      <c r="E448" s="18"/>
      <c r="F448" s="7"/>
    </row>
    <row r="449" spans="1:6" s="9" customFormat="1" ht="18.75" x14ac:dyDescent="0.3">
      <c r="A449" s="19"/>
      <c r="B449" s="17"/>
      <c r="C449" s="17"/>
      <c r="D449" s="17">
        <f t="shared" si="7"/>
        <v>490.95999999999941</v>
      </c>
      <c r="E449" s="18"/>
      <c r="F449" s="7"/>
    </row>
    <row r="450" spans="1:6" s="9" customFormat="1" ht="18.75" x14ac:dyDescent="0.3">
      <c r="A450" s="19"/>
      <c r="B450" s="17"/>
      <c r="C450" s="17"/>
      <c r="D450" s="17">
        <f t="shared" si="7"/>
        <v>490.95999999999941</v>
      </c>
      <c r="E450" s="18"/>
      <c r="F450" s="7"/>
    </row>
    <row r="451" spans="1:6" s="9" customFormat="1" ht="18.75" x14ac:dyDescent="0.3">
      <c r="A451" s="19"/>
      <c r="B451" s="17"/>
      <c r="C451" s="17"/>
      <c r="D451" s="17">
        <f t="shared" si="7"/>
        <v>490.95999999999941</v>
      </c>
      <c r="E451" s="18"/>
      <c r="F451" s="7"/>
    </row>
    <row r="452" spans="1:6" s="9" customFormat="1" ht="18.75" x14ac:dyDescent="0.3">
      <c r="A452" s="19"/>
      <c r="B452" s="17"/>
      <c r="C452" s="17"/>
      <c r="D452" s="17">
        <f t="shared" si="7"/>
        <v>490.95999999999941</v>
      </c>
      <c r="E452" s="18"/>
      <c r="F452" s="7"/>
    </row>
    <row r="453" spans="1:6" s="9" customFormat="1" ht="18.75" x14ac:dyDescent="0.3">
      <c r="A453" s="19"/>
      <c r="B453" s="17"/>
      <c r="C453" s="17"/>
      <c r="D453" s="17">
        <f t="shared" si="7"/>
        <v>490.95999999999941</v>
      </c>
      <c r="E453" s="18"/>
      <c r="F453" s="7"/>
    </row>
    <row r="454" spans="1:6" s="9" customFormat="1" ht="18.75" x14ac:dyDescent="0.3">
      <c r="A454" s="19"/>
      <c r="B454" s="17"/>
      <c r="C454" s="17"/>
      <c r="D454" s="17">
        <f t="shared" si="7"/>
        <v>490.95999999999941</v>
      </c>
      <c r="E454" s="18"/>
      <c r="F454" s="7"/>
    </row>
    <row r="455" spans="1:6" s="9" customFormat="1" ht="18.75" x14ac:dyDescent="0.3">
      <c r="A455" s="19"/>
      <c r="B455" s="17"/>
      <c r="C455" s="17"/>
      <c r="D455" s="17">
        <f t="shared" ref="D455:D518" si="8">D454+B455-C455</f>
        <v>490.95999999999941</v>
      </c>
      <c r="E455" s="18"/>
      <c r="F455" s="7"/>
    </row>
    <row r="456" spans="1:6" s="9" customFormat="1" ht="18.75" x14ac:dyDescent="0.3">
      <c r="A456" s="19"/>
      <c r="B456" s="17"/>
      <c r="C456" s="17"/>
      <c r="D456" s="17">
        <f t="shared" si="8"/>
        <v>490.95999999999941</v>
      </c>
      <c r="E456" s="18"/>
      <c r="F456" s="7"/>
    </row>
    <row r="457" spans="1:6" s="9" customFormat="1" ht="18.75" x14ac:dyDescent="0.3">
      <c r="A457" s="19"/>
      <c r="B457" s="17"/>
      <c r="C457" s="17"/>
      <c r="D457" s="17">
        <f t="shared" si="8"/>
        <v>490.95999999999941</v>
      </c>
      <c r="E457" s="18"/>
      <c r="F457" s="7"/>
    </row>
    <row r="458" spans="1:6" s="9" customFormat="1" ht="18.75" x14ac:dyDescent="0.3">
      <c r="A458" s="19"/>
      <c r="B458" s="17"/>
      <c r="C458" s="17"/>
      <c r="D458" s="17">
        <f t="shared" si="8"/>
        <v>490.95999999999941</v>
      </c>
      <c r="E458" s="18"/>
      <c r="F458" s="7"/>
    </row>
    <row r="459" spans="1:6" s="9" customFormat="1" ht="18.75" x14ac:dyDescent="0.3">
      <c r="A459" s="19"/>
      <c r="B459" s="17"/>
      <c r="C459" s="17"/>
      <c r="D459" s="17">
        <f t="shared" si="8"/>
        <v>490.95999999999941</v>
      </c>
      <c r="E459" s="18"/>
      <c r="F459" s="7"/>
    </row>
    <row r="460" spans="1:6" s="9" customFormat="1" ht="18.75" x14ac:dyDescent="0.3">
      <c r="A460" s="19"/>
      <c r="B460" s="17"/>
      <c r="C460" s="17"/>
      <c r="D460" s="17">
        <f t="shared" si="8"/>
        <v>490.95999999999941</v>
      </c>
      <c r="E460" s="18"/>
      <c r="F460" s="7"/>
    </row>
    <row r="461" spans="1:6" s="9" customFormat="1" ht="18.75" x14ac:dyDescent="0.3">
      <c r="A461" s="19"/>
      <c r="B461" s="17"/>
      <c r="C461" s="17"/>
      <c r="D461" s="17">
        <f t="shared" si="8"/>
        <v>490.95999999999941</v>
      </c>
      <c r="E461" s="18"/>
      <c r="F461" s="7"/>
    </row>
    <row r="462" spans="1:6" s="9" customFormat="1" ht="18.75" x14ac:dyDescent="0.3">
      <c r="A462" s="19"/>
      <c r="B462" s="17"/>
      <c r="C462" s="17"/>
      <c r="D462" s="17">
        <f t="shared" si="8"/>
        <v>490.95999999999941</v>
      </c>
      <c r="E462" s="18"/>
      <c r="F462" s="7"/>
    </row>
    <row r="463" spans="1:6" s="9" customFormat="1" ht="18.75" x14ac:dyDescent="0.3">
      <c r="A463" s="19"/>
      <c r="B463" s="17"/>
      <c r="C463" s="17"/>
      <c r="D463" s="17">
        <f t="shared" si="8"/>
        <v>490.95999999999941</v>
      </c>
      <c r="E463" s="18"/>
      <c r="F463" s="7"/>
    </row>
    <row r="464" spans="1:6" s="9" customFormat="1" ht="18.75" x14ac:dyDescent="0.3">
      <c r="A464" s="19"/>
      <c r="B464" s="17"/>
      <c r="C464" s="17"/>
      <c r="D464" s="17">
        <f t="shared" si="8"/>
        <v>490.95999999999941</v>
      </c>
      <c r="E464" s="18"/>
      <c r="F464" s="7"/>
    </row>
    <row r="465" spans="1:6" s="9" customFormat="1" ht="18.75" x14ac:dyDescent="0.3">
      <c r="A465" s="19"/>
      <c r="B465" s="17"/>
      <c r="C465" s="17"/>
      <c r="D465" s="17">
        <f t="shared" si="8"/>
        <v>490.95999999999941</v>
      </c>
      <c r="E465" s="18"/>
      <c r="F465" s="7"/>
    </row>
    <row r="466" spans="1:6" s="9" customFormat="1" ht="18.75" x14ac:dyDescent="0.3">
      <c r="A466" s="19"/>
      <c r="B466" s="17"/>
      <c r="C466" s="17"/>
      <c r="D466" s="17">
        <f t="shared" si="8"/>
        <v>490.95999999999941</v>
      </c>
      <c r="E466" s="18"/>
      <c r="F466" s="7"/>
    </row>
    <row r="467" spans="1:6" s="9" customFormat="1" ht="18.75" x14ac:dyDescent="0.3">
      <c r="A467" s="19"/>
      <c r="B467" s="17"/>
      <c r="C467" s="17"/>
      <c r="D467" s="17">
        <f t="shared" si="8"/>
        <v>490.95999999999941</v>
      </c>
      <c r="E467" s="18"/>
      <c r="F467" s="7"/>
    </row>
    <row r="468" spans="1:6" s="9" customFormat="1" ht="18.75" x14ac:dyDescent="0.3">
      <c r="A468" s="19"/>
      <c r="B468" s="17"/>
      <c r="C468" s="17"/>
      <c r="D468" s="17">
        <f t="shared" si="8"/>
        <v>490.95999999999941</v>
      </c>
      <c r="E468" s="18"/>
      <c r="F468" s="7"/>
    </row>
    <row r="469" spans="1:6" s="9" customFormat="1" ht="18.75" x14ac:dyDescent="0.3">
      <c r="A469" s="19"/>
      <c r="B469" s="17"/>
      <c r="C469" s="17"/>
      <c r="D469" s="17">
        <f t="shared" si="8"/>
        <v>490.95999999999941</v>
      </c>
      <c r="E469" s="18"/>
      <c r="F469" s="7"/>
    </row>
    <row r="470" spans="1:6" s="9" customFormat="1" ht="18.75" x14ac:dyDescent="0.3">
      <c r="A470" s="19"/>
      <c r="B470" s="17"/>
      <c r="C470" s="17"/>
      <c r="D470" s="17">
        <f t="shared" si="8"/>
        <v>490.95999999999941</v>
      </c>
      <c r="E470" s="18"/>
      <c r="F470" s="7"/>
    </row>
    <row r="471" spans="1:6" s="9" customFormat="1" ht="18.75" x14ac:dyDescent="0.3">
      <c r="A471" s="19"/>
      <c r="B471" s="17"/>
      <c r="C471" s="17"/>
      <c r="D471" s="17">
        <f t="shared" si="8"/>
        <v>490.95999999999941</v>
      </c>
      <c r="E471" s="18"/>
      <c r="F471" s="7"/>
    </row>
    <row r="472" spans="1:6" s="9" customFormat="1" ht="18.75" x14ac:dyDescent="0.3">
      <c r="A472" s="19"/>
      <c r="B472" s="17"/>
      <c r="C472" s="17"/>
      <c r="D472" s="17">
        <f t="shared" si="8"/>
        <v>490.95999999999941</v>
      </c>
      <c r="E472" s="18"/>
      <c r="F472" s="7"/>
    </row>
    <row r="473" spans="1:6" s="9" customFormat="1" ht="18.75" x14ac:dyDescent="0.3">
      <c r="A473" s="19"/>
      <c r="B473" s="17"/>
      <c r="C473" s="17"/>
      <c r="D473" s="17">
        <f t="shared" si="8"/>
        <v>490.95999999999941</v>
      </c>
      <c r="E473" s="18"/>
      <c r="F473" s="7"/>
    </row>
    <row r="474" spans="1:6" s="9" customFormat="1" ht="18.75" x14ac:dyDescent="0.3">
      <c r="A474" s="19"/>
      <c r="B474" s="17"/>
      <c r="C474" s="17"/>
      <c r="D474" s="17">
        <f t="shared" si="8"/>
        <v>490.95999999999941</v>
      </c>
      <c r="E474" s="18"/>
      <c r="F474" s="7"/>
    </row>
    <row r="475" spans="1:6" s="9" customFormat="1" ht="18.75" x14ac:dyDescent="0.3">
      <c r="A475" s="19"/>
      <c r="B475" s="17"/>
      <c r="C475" s="17"/>
      <c r="D475" s="17">
        <f t="shared" si="8"/>
        <v>490.95999999999941</v>
      </c>
      <c r="E475" s="18"/>
      <c r="F475" s="7"/>
    </row>
    <row r="476" spans="1:6" s="9" customFormat="1" ht="18.75" x14ac:dyDescent="0.3">
      <c r="A476" s="19"/>
      <c r="B476" s="17"/>
      <c r="C476" s="17"/>
      <c r="D476" s="17">
        <f t="shared" si="8"/>
        <v>490.95999999999941</v>
      </c>
      <c r="E476" s="18"/>
      <c r="F476" s="7"/>
    </row>
    <row r="477" spans="1:6" s="9" customFormat="1" ht="18.75" x14ac:dyDescent="0.3">
      <c r="A477" s="19"/>
      <c r="B477" s="17"/>
      <c r="C477" s="17"/>
      <c r="D477" s="17">
        <f t="shared" si="8"/>
        <v>490.95999999999941</v>
      </c>
      <c r="E477" s="18"/>
      <c r="F477" s="7"/>
    </row>
    <row r="478" spans="1:6" s="9" customFormat="1" ht="18.75" x14ac:dyDescent="0.3">
      <c r="A478" s="19"/>
      <c r="B478" s="17"/>
      <c r="C478" s="17"/>
      <c r="D478" s="17">
        <f t="shared" si="8"/>
        <v>490.95999999999941</v>
      </c>
      <c r="E478" s="18"/>
      <c r="F478" s="7"/>
    </row>
    <row r="479" spans="1:6" s="9" customFormat="1" ht="18.75" x14ac:dyDescent="0.3">
      <c r="A479" s="19"/>
      <c r="B479" s="17"/>
      <c r="C479" s="17"/>
      <c r="D479" s="17">
        <f t="shared" si="8"/>
        <v>490.95999999999941</v>
      </c>
      <c r="E479" s="18"/>
      <c r="F479" s="7"/>
    </row>
    <row r="480" spans="1:6" s="9" customFormat="1" ht="18.75" x14ac:dyDescent="0.3">
      <c r="A480" s="19"/>
      <c r="B480" s="17"/>
      <c r="C480" s="17"/>
      <c r="D480" s="17">
        <f t="shared" si="8"/>
        <v>490.95999999999941</v>
      </c>
      <c r="E480" s="18"/>
      <c r="F480" s="7"/>
    </row>
    <row r="481" spans="1:6" s="9" customFormat="1" ht="18.75" x14ac:dyDescent="0.3">
      <c r="A481" s="19"/>
      <c r="B481" s="17"/>
      <c r="C481" s="17"/>
      <c r="D481" s="17">
        <f t="shared" si="8"/>
        <v>490.95999999999941</v>
      </c>
      <c r="E481" s="18"/>
      <c r="F481" s="7"/>
    </row>
    <row r="482" spans="1:6" s="9" customFormat="1" ht="18.75" x14ac:dyDescent="0.3">
      <c r="A482" s="19"/>
      <c r="B482" s="17"/>
      <c r="C482" s="17"/>
      <c r="D482" s="17">
        <f t="shared" si="8"/>
        <v>490.95999999999941</v>
      </c>
      <c r="E482" s="18"/>
      <c r="F482" s="7"/>
    </row>
    <row r="483" spans="1:6" s="9" customFormat="1" ht="18.75" x14ac:dyDescent="0.3">
      <c r="A483" s="19"/>
      <c r="B483" s="17"/>
      <c r="C483" s="17"/>
      <c r="D483" s="17">
        <f t="shared" si="8"/>
        <v>490.95999999999941</v>
      </c>
      <c r="E483" s="18"/>
      <c r="F483" s="7"/>
    </row>
    <row r="484" spans="1:6" s="9" customFormat="1" ht="18.75" x14ac:dyDescent="0.3">
      <c r="A484" s="19"/>
      <c r="B484" s="17"/>
      <c r="C484" s="17"/>
      <c r="D484" s="17">
        <f t="shared" si="8"/>
        <v>490.95999999999941</v>
      </c>
      <c r="E484" s="18"/>
      <c r="F484" s="7"/>
    </row>
    <row r="485" spans="1:6" s="9" customFormat="1" ht="18.75" x14ac:dyDescent="0.3">
      <c r="A485" s="19"/>
      <c r="B485" s="17"/>
      <c r="C485" s="17"/>
      <c r="D485" s="17">
        <f t="shared" si="8"/>
        <v>490.95999999999941</v>
      </c>
      <c r="E485" s="18"/>
      <c r="F485" s="7"/>
    </row>
    <row r="486" spans="1:6" s="9" customFormat="1" ht="18.75" x14ac:dyDescent="0.3">
      <c r="A486" s="19"/>
      <c r="B486" s="17"/>
      <c r="C486" s="17"/>
      <c r="D486" s="17">
        <f t="shared" si="8"/>
        <v>490.95999999999941</v>
      </c>
      <c r="E486" s="18"/>
      <c r="F486" s="7"/>
    </row>
    <row r="487" spans="1:6" s="9" customFormat="1" ht="18.75" x14ac:dyDescent="0.3">
      <c r="A487" s="19"/>
      <c r="B487" s="17"/>
      <c r="C487" s="17"/>
      <c r="D487" s="17">
        <f t="shared" si="8"/>
        <v>490.95999999999941</v>
      </c>
      <c r="E487" s="18"/>
      <c r="F487" s="7"/>
    </row>
    <row r="488" spans="1:6" s="9" customFormat="1" ht="18.75" x14ac:dyDescent="0.3">
      <c r="A488" s="19"/>
      <c r="B488" s="17"/>
      <c r="C488" s="17"/>
      <c r="D488" s="17">
        <f t="shared" si="8"/>
        <v>490.95999999999941</v>
      </c>
      <c r="E488" s="18"/>
      <c r="F488" s="7"/>
    </row>
    <row r="489" spans="1:6" s="9" customFormat="1" ht="18.75" x14ac:dyDescent="0.3">
      <c r="A489" s="19"/>
      <c r="B489" s="17"/>
      <c r="C489" s="17"/>
      <c r="D489" s="17">
        <f t="shared" si="8"/>
        <v>490.95999999999941</v>
      </c>
      <c r="E489" s="18"/>
      <c r="F489" s="7"/>
    </row>
    <row r="490" spans="1:6" s="9" customFormat="1" ht="18.75" x14ac:dyDescent="0.3">
      <c r="A490" s="19"/>
      <c r="B490" s="17"/>
      <c r="C490" s="17"/>
      <c r="D490" s="17">
        <f t="shared" si="8"/>
        <v>490.95999999999941</v>
      </c>
      <c r="E490" s="18"/>
      <c r="F490" s="7"/>
    </row>
    <row r="491" spans="1:6" s="9" customFormat="1" ht="18.75" x14ac:dyDescent="0.3">
      <c r="A491" s="19"/>
      <c r="B491" s="17"/>
      <c r="C491" s="17"/>
      <c r="D491" s="17">
        <f t="shared" si="8"/>
        <v>490.95999999999941</v>
      </c>
      <c r="E491" s="18"/>
      <c r="F491" s="7"/>
    </row>
    <row r="492" spans="1:6" s="9" customFormat="1" ht="18.75" x14ac:dyDescent="0.3">
      <c r="A492" s="19"/>
      <c r="B492" s="17"/>
      <c r="C492" s="17"/>
      <c r="D492" s="17">
        <f t="shared" si="8"/>
        <v>490.95999999999941</v>
      </c>
      <c r="E492" s="18"/>
      <c r="F492" s="7"/>
    </row>
    <row r="493" spans="1:6" s="9" customFormat="1" ht="18.75" x14ac:dyDescent="0.3">
      <c r="A493" s="19"/>
      <c r="B493" s="17"/>
      <c r="C493" s="17"/>
      <c r="D493" s="17">
        <f t="shared" si="8"/>
        <v>490.95999999999941</v>
      </c>
      <c r="E493" s="18"/>
      <c r="F493" s="7"/>
    </row>
    <row r="494" spans="1:6" s="9" customFormat="1" ht="18.75" x14ac:dyDescent="0.3">
      <c r="A494" s="19"/>
      <c r="B494" s="17"/>
      <c r="C494" s="17"/>
      <c r="D494" s="17">
        <f t="shared" si="8"/>
        <v>490.95999999999941</v>
      </c>
      <c r="E494" s="18"/>
      <c r="F494" s="7"/>
    </row>
    <row r="495" spans="1:6" s="9" customFormat="1" ht="18.75" x14ac:dyDescent="0.3">
      <c r="A495" s="19"/>
      <c r="B495" s="17"/>
      <c r="C495" s="17"/>
      <c r="D495" s="17">
        <f t="shared" si="8"/>
        <v>490.95999999999941</v>
      </c>
      <c r="E495" s="18"/>
      <c r="F495" s="7"/>
    </row>
    <row r="496" spans="1:6" s="9" customFormat="1" ht="18.75" x14ac:dyDescent="0.3">
      <c r="A496" s="19"/>
      <c r="B496" s="17"/>
      <c r="C496" s="17"/>
      <c r="D496" s="17">
        <f t="shared" si="8"/>
        <v>490.95999999999941</v>
      </c>
      <c r="E496" s="18"/>
      <c r="F496" s="7"/>
    </row>
    <row r="497" spans="1:6" s="9" customFormat="1" ht="18.75" x14ac:dyDescent="0.3">
      <c r="A497" s="19"/>
      <c r="B497" s="17"/>
      <c r="C497" s="17"/>
      <c r="D497" s="17">
        <f t="shared" si="8"/>
        <v>490.95999999999941</v>
      </c>
      <c r="E497" s="18"/>
      <c r="F497" s="7"/>
    </row>
    <row r="498" spans="1:6" s="9" customFormat="1" ht="18.75" x14ac:dyDescent="0.3">
      <c r="A498" s="19"/>
      <c r="B498" s="17"/>
      <c r="C498" s="17"/>
      <c r="D498" s="17">
        <f t="shared" si="8"/>
        <v>490.95999999999941</v>
      </c>
      <c r="E498" s="18"/>
      <c r="F498" s="7"/>
    </row>
    <row r="499" spans="1:6" s="9" customFormat="1" ht="18.75" x14ac:dyDescent="0.3">
      <c r="A499" s="19"/>
      <c r="B499" s="17"/>
      <c r="C499" s="17"/>
      <c r="D499" s="17">
        <f t="shared" si="8"/>
        <v>490.95999999999941</v>
      </c>
      <c r="E499" s="18"/>
      <c r="F499" s="7"/>
    </row>
    <row r="500" spans="1:6" s="9" customFormat="1" ht="18.75" x14ac:dyDescent="0.3">
      <c r="A500" s="19"/>
      <c r="B500" s="17"/>
      <c r="C500" s="17"/>
      <c r="D500" s="17">
        <f t="shared" si="8"/>
        <v>490.95999999999941</v>
      </c>
      <c r="E500" s="18"/>
      <c r="F500" s="7"/>
    </row>
    <row r="501" spans="1:6" s="9" customFormat="1" ht="18.75" x14ac:dyDescent="0.3">
      <c r="A501" s="19"/>
      <c r="B501" s="17"/>
      <c r="C501" s="17"/>
      <c r="D501" s="17">
        <f t="shared" si="8"/>
        <v>490.95999999999941</v>
      </c>
      <c r="E501" s="18"/>
      <c r="F501" s="7"/>
    </row>
    <row r="502" spans="1:6" s="9" customFormat="1" ht="18.75" x14ac:dyDescent="0.3">
      <c r="A502" s="19"/>
      <c r="B502" s="17"/>
      <c r="C502" s="17"/>
      <c r="D502" s="17">
        <f t="shared" si="8"/>
        <v>490.95999999999941</v>
      </c>
      <c r="E502" s="18"/>
      <c r="F502" s="7"/>
    </row>
    <row r="503" spans="1:6" s="9" customFormat="1" ht="18.75" x14ac:dyDescent="0.3">
      <c r="A503" s="19"/>
      <c r="B503" s="17"/>
      <c r="C503" s="17"/>
      <c r="D503" s="17">
        <f t="shared" si="8"/>
        <v>490.95999999999941</v>
      </c>
      <c r="E503" s="18"/>
      <c r="F503" s="7"/>
    </row>
    <row r="504" spans="1:6" s="9" customFormat="1" ht="18.75" x14ac:dyDescent="0.3">
      <c r="A504" s="19"/>
      <c r="B504" s="17"/>
      <c r="C504" s="17"/>
      <c r="D504" s="17">
        <f t="shared" si="8"/>
        <v>490.95999999999941</v>
      </c>
      <c r="E504" s="18"/>
      <c r="F504" s="7"/>
    </row>
    <row r="505" spans="1:6" s="9" customFormat="1" ht="18.75" x14ac:dyDescent="0.3">
      <c r="A505" s="19"/>
      <c r="B505" s="17"/>
      <c r="C505" s="17"/>
      <c r="D505" s="17">
        <f t="shared" si="8"/>
        <v>490.95999999999941</v>
      </c>
      <c r="E505" s="18"/>
      <c r="F505" s="7"/>
    </row>
    <row r="506" spans="1:6" s="9" customFormat="1" ht="18.75" x14ac:dyDescent="0.3">
      <c r="A506" s="19"/>
      <c r="B506" s="17"/>
      <c r="C506" s="17"/>
      <c r="D506" s="17">
        <f t="shared" si="8"/>
        <v>490.95999999999941</v>
      </c>
      <c r="E506" s="18"/>
      <c r="F506" s="7"/>
    </row>
    <row r="507" spans="1:6" s="9" customFormat="1" ht="18.75" x14ac:dyDescent="0.3">
      <c r="A507" s="19"/>
      <c r="B507" s="17"/>
      <c r="C507" s="17"/>
      <c r="D507" s="17">
        <f t="shared" si="8"/>
        <v>490.95999999999941</v>
      </c>
      <c r="E507" s="18"/>
      <c r="F507" s="7"/>
    </row>
    <row r="508" spans="1:6" s="9" customFormat="1" ht="18.75" x14ac:dyDescent="0.3">
      <c r="A508" s="19"/>
      <c r="B508" s="17"/>
      <c r="C508" s="17"/>
      <c r="D508" s="17">
        <f t="shared" si="8"/>
        <v>490.95999999999941</v>
      </c>
      <c r="E508" s="18"/>
      <c r="F508" s="7"/>
    </row>
    <row r="509" spans="1:6" s="9" customFormat="1" ht="18.75" x14ac:dyDescent="0.3">
      <c r="A509" s="19"/>
      <c r="B509" s="17"/>
      <c r="C509" s="17"/>
      <c r="D509" s="17">
        <f t="shared" si="8"/>
        <v>490.95999999999941</v>
      </c>
      <c r="E509" s="18"/>
      <c r="F509" s="7"/>
    </row>
    <row r="510" spans="1:6" s="9" customFormat="1" ht="18.75" x14ac:dyDescent="0.3">
      <c r="A510" s="19"/>
      <c r="B510" s="17"/>
      <c r="C510" s="17"/>
      <c r="D510" s="17">
        <f t="shared" si="8"/>
        <v>490.95999999999941</v>
      </c>
      <c r="E510" s="18"/>
      <c r="F510" s="7"/>
    </row>
    <row r="511" spans="1:6" s="9" customFormat="1" ht="18.75" x14ac:dyDescent="0.3">
      <c r="A511" s="19"/>
      <c r="B511" s="17"/>
      <c r="C511" s="17"/>
      <c r="D511" s="17">
        <f t="shared" si="8"/>
        <v>490.95999999999941</v>
      </c>
      <c r="E511" s="18"/>
      <c r="F511" s="7"/>
    </row>
    <row r="512" spans="1:6" s="9" customFormat="1" ht="18.75" x14ac:dyDescent="0.3">
      <c r="A512" s="19"/>
      <c r="B512" s="17"/>
      <c r="C512" s="17"/>
      <c r="D512" s="17">
        <f t="shared" si="8"/>
        <v>490.95999999999941</v>
      </c>
      <c r="E512" s="18"/>
      <c r="F512" s="7"/>
    </row>
    <row r="513" spans="1:6" s="9" customFormat="1" ht="18.75" x14ac:dyDescent="0.3">
      <c r="A513" s="19"/>
      <c r="B513" s="17"/>
      <c r="C513" s="17"/>
      <c r="D513" s="17">
        <f t="shared" si="8"/>
        <v>490.95999999999941</v>
      </c>
      <c r="E513" s="18"/>
      <c r="F513" s="7"/>
    </row>
    <row r="514" spans="1:6" s="9" customFormat="1" ht="18.75" x14ac:dyDescent="0.3">
      <c r="A514" s="19"/>
      <c r="B514" s="17"/>
      <c r="C514" s="17"/>
      <c r="D514" s="17">
        <f t="shared" si="8"/>
        <v>490.95999999999941</v>
      </c>
      <c r="E514" s="18"/>
      <c r="F514" s="7"/>
    </row>
    <row r="515" spans="1:6" s="9" customFormat="1" ht="18.75" x14ac:dyDescent="0.3">
      <c r="A515" s="19"/>
      <c r="B515" s="17"/>
      <c r="C515" s="17"/>
      <c r="D515" s="17">
        <f t="shared" si="8"/>
        <v>490.95999999999941</v>
      </c>
      <c r="E515" s="18"/>
      <c r="F515" s="7"/>
    </row>
    <row r="516" spans="1:6" s="9" customFormat="1" ht="18.75" x14ac:dyDescent="0.3">
      <c r="A516" s="19"/>
      <c r="B516" s="17"/>
      <c r="C516" s="17"/>
      <c r="D516" s="17">
        <f t="shared" si="8"/>
        <v>490.95999999999941</v>
      </c>
      <c r="E516" s="18"/>
      <c r="F516" s="7"/>
    </row>
    <row r="517" spans="1:6" s="9" customFormat="1" ht="18.75" x14ac:dyDescent="0.3">
      <c r="A517" s="19"/>
      <c r="B517" s="17"/>
      <c r="C517" s="17"/>
      <c r="D517" s="17">
        <f t="shared" si="8"/>
        <v>490.95999999999941</v>
      </c>
      <c r="E517" s="18"/>
      <c r="F517" s="7"/>
    </row>
    <row r="518" spans="1:6" s="9" customFormat="1" ht="18.75" x14ac:dyDescent="0.3">
      <c r="A518" s="19"/>
      <c r="B518" s="17"/>
      <c r="C518" s="17"/>
      <c r="D518" s="17">
        <f t="shared" si="8"/>
        <v>490.95999999999941</v>
      </c>
      <c r="E518" s="18"/>
      <c r="F518" s="7"/>
    </row>
    <row r="519" spans="1:6" s="9" customFormat="1" ht="18.75" x14ac:dyDescent="0.3">
      <c r="A519" s="19"/>
      <c r="B519" s="17"/>
      <c r="C519" s="17"/>
      <c r="D519" s="17">
        <f t="shared" ref="D519:D582" si="9">D518+B519-C519</f>
        <v>490.95999999999941</v>
      </c>
      <c r="E519" s="18"/>
      <c r="F519" s="7"/>
    </row>
    <row r="520" spans="1:6" s="9" customFormat="1" ht="18.75" x14ac:dyDescent="0.3">
      <c r="A520" s="19"/>
      <c r="B520" s="17"/>
      <c r="C520" s="17"/>
      <c r="D520" s="17">
        <f t="shared" si="9"/>
        <v>490.95999999999941</v>
      </c>
      <c r="E520" s="18"/>
      <c r="F520" s="7"/>
    </row>
    <row r="521" spans="1:6" s="9" customFormat="1" ht="18.75" x14ac:dyDescent="0.3">
      <c r="A521" s="19"/>
      <c r="B521" s="17"/>
      <c r="C521" s="17"/>
      <c r="D521" s="17">
        <f t="shared" si="9"/>
        <v>490.95999999999941</v>
      </c>
      <c r="E521" s="18"/>
      <c r="F521" s="7"/>
    </row>
    <row r="522" spans="1:6" s="9" customFormat="1" ht="18.75" x14ac:dyDescent="0.3">
      <c r="A522" s="19"/>
      <c r="B522" s="17"/>
      <c r="C522" s="17"/>
      <c r="D522" s="17">
        <f t="shared" si="9"/>
        <v>490.95999999999941</v>
      </c>
      <c r="E522" s="18"/>
      <c r="F522" s="7"/>
    </row>
    <row r="523" spans="1:6" s="9" customFormat="1" ht="18.75" x14ac:dyDescent="0.3">
      <c r="A523" s="19"/>
      <c r="B523" s="17"/>
      <c r="C523" s="17"/>
      <c r="D523" s="17">
        <f t="shared" si="9"/>
        <v>490.95999999999941</v>
      </c>
      <c r="E523" s="18"/>
      <c r="F523" s="7"/>
    </row>
    <row r="524" spans="1:6" s="9" customFormat="1" ht="18.75" x14ac:dyDescent="0.3">
      <c r="A524" s="19"/>
      <c r="B524" s="17"/>
      <c r="C524" s="17"/>
      <c r="D524" s="17">
        <f t="shared" si="9"/>
        <v>490.95999999999941</v>
      </c>
      <c r="E524" s="18"/>
      <c r="F524" s="7"/>
    </row>
    <row r="525" spans="1:6" s="9" customFormat="1" ht="18.75" x14ac:dyDescent="0.3">
      <c r="A525" s="19"/>
      <c r="B525" s="17"/>
      <c r="C525" s="17"/>
      <c r="D525" s="17">
        <f t="shared" si="9"/>
        <v>490.95999999999941</v>
      </c>
      <c r="E525" s="18"/>
      <c r="F525" s="7"/>
    </row>
    <row r="526" spans="1:6" s="9" customFormat="1" ht="18.75" x14ac:dyDescent="0.3">
      <c r="A526" s="19"/>
      <c r="B526" s="17"/>
      <c r="C526" s="17"/>
      <c r="D526" s="17">
        <f t="shared" si="9"/>
        <v>490.95999999999941</v>
      </c>
      <c r="E526" s="18"/>
      <c r="F526" s="7"/>
    </row>
    <row r="527" spans="1:6" s="9" customFormat="1" ht="18.75" x14ac:dyDescent="0.3">
      <c r="A527" s="19"/>
      <c r="B527" s="17"/>
      <c r="C527" s="17"/>
      <c r="D527" s="17">
        <f t="shared" si="9"/>
        <v>490.95999999999941</v>
      </c>
      <c r="E527" s="18"/>
      <c r="F527" s="7"/>
    </row>
    <row r="528" spans="1:6" s="9" customFormat="1" ht="18.75" x14ac:dyDescent="0.3">
      <c r="A528" s="19"/>
      <c r="B528" s="17"/>
      <c r="C528" s="17"/>
      <c r="D528" s="17">
        <f t="shared" si="9"/>
        <v>490.95999999999941</v>
      </c>
      <c r="E528" s="18"/>
      <c r="F528" s="7"/>
    </row>
    <row r="529" spans="1:6" s="9" customFormat="1" ht="18.75" x14ac:dyDescent="0.3">
      <c r="A529" s="19"/>
      <c r="B529" s="17"/>
      <c r="C529" s="17"/>
      <c r="D529" s="17">
        <f t="shared" si="9"/>
        <v>490.95999999999941</v>
      </c>
      <c r="E529" s="18"/>
      <c r="F529" s="7"/>
    </row>
    <row r="530" spans="1:6" s="9" customFormat="1" ht="18.75" x14ac:dyDescent="0.3">
      <c r="A530" s="19"/>
      <c r="B530" s="17"/>
      <c r="C530" s="17"/>
      <c r="D530" s="17">
        <f t="shared" si="9"/>
        <v>490.95999999999941</v>
      </c>
      <c r="E530" s="18"/>
      <c r="F530" s="7"/>
    </row>
    <row r="531" spans="1:6" s="9" customFormat="1" ht="18.75" x14ac:dyDescent="0.3">
      <c r="A531" s="19"/>
      <c r="B531" s="17"/>
      <c r="C531" s="17"/>
      <c r="D531" s="17">
        <f t="shared" si="9"/>
        <v>490.95999999999941</v>
      </c>
      <c r="E531" s="18"/>
      <c r="F531" s="7"/>
    </row>
    <row r="532" spans="1:6" s="9" customFormat="1" ht="18.75" x14ac:dyDescent="0.3">
      <c r="A532" s="19"/>
      <c r="B532" s="17"/>
      <c r="C532" s="17"/>
      <c r="D532" s="17">
        <f t="shared" si="9"/>
        <v>490.95999999999941</v>
      </c>
      <c r="E532" s="18"/>
      <c r="F532" s="7"/>
    </row>
    <row r="533" spans="1:6" s="9" customFormat="1" ht="18.75" x14ac:dyDescent="0.3">
      <c r="A533" s="19"/>
      <c r="B533" s="17"/>
      <c r="C533" s="17"/>
      <c r="D533" s="17">
        <f t="shared" si="9"/>
        <v>490.95999999999941</v>
      </c>
      <c r="E533" s="18"/>
      <c r="F533" s="7"/>
    </row>
    <row r="534" spans="1:6" s="9" customFormat="1" ht="18.75" x14ac:dyDescent="0.3">
      <c r="A534" s="19"/>
      <c r="B534" s="17"/>
      <c r="C534" s="17"/>
      <c r="D534" s="17">
        <f t="shared" si="9"/>
        <v>490.95999999999941</v>
      </c>
      <c r="E534" s="18"/>
      <c r="F534" s="7"/>
    </row>
    <row r="535" spans="1:6" s="9" customFormat="1" ht="18.75" x14ac:dyDescent="0.3">
      <c r="A535" s="19"/>
      <c r="B535" s="17"/>
      <c r="C535" s="17"/>
      <c r="D535" s="17">
        <f t="shared" si="9"/>
        <v>490.95999999999941</v>
      </c>
      <c r="E535" s="18"/>
      <c r="F535" s="7"/>
    </row>
    <row r="536" spans="1:6" s="9" customFormat="1" ht="18.75" x14ac:dyDescent="0.3">
      <c r="A536" s="19"/>
      <c r="B536" s="17"/>
      <c r="C536" s="17"/>
      <c r="D536" s="17">
        <f t="shared" si="9"/>
        <v>490.95999999999941</v>
      </c>
      <c r="E536" s="18"/>
      <c r="F536" s="7"/>
    </row>
    <row r="537" spans="1:6" s="9" customFormat="1" ht="18.75" x14ac:dyDescent="0.3">
      <c r="A537" s="19"/>
      <c r="B537" s="17"/>
      <c r="C537" s="17"/>
      <c r="D537" s="17">
        <f t="shared" si="9"/>
        <v>490.95999999999941</v>
      </c>
      <c r="E537" s="18"/>
      <c r="F537" s="7"/>
    </row>
    <row r="538" spans="1:6" s="9" customFormat="1" ht="18.75" x14ac:dyDescent="0.3">
      <c r="A538" s="19"/>
      <c r="B538" s="17"/>
      <c r="C538" s="17"/>
      <c r="D538" s="17">
        <f t="shared" si="9"/>
        <v>490.95999999999941</v>
      </c>
      <c r="E538" s="18"/>
      <c r="F538" s="7"/>
    </row>
    <row r="539" spans="1:6" s="9" customFormat="1" ht="18.75" x14ac:dyDescent="0.3">
      <c r="A539" s="19"/>
      <c r="B539" s="17"/>
      <c r="C539" s="17"/>
      <c r="D539" s="17">
        <f t="shared" si="9"/>
        <v>490.95999999999941</v>
      </c>
      <c r="E539" s="18"/>
      <c r="F539" s="7"/>
    </row>
    <row r="540" spans="1:6" s="9" customFormat="1" ht="18.75" x14ac:dyDescent="0.3">
      <c r="A540" s="19"/>
      <c r="B540" s="17"/>
      <c r="C540" s="17"/>
      <c r="D540" s="17">
        <f t="shared" si="9"/>
        <v>490.95999999999941</v>
      </c>
      <c r="E540" s="18"/>
      <c r="F540" s="7"/>
    </row>
    <row r="541" spans="1:6" s="9" customFormat="1" ht="18.75" x14ac:dyDescent="0.3">
      <c r="A541" s="19"/>
      <c r="B541" s="17"/>
      <c r="C541" s="17"/>
      <c r="D541" s="17">
        <f t="shared" si="9"/>
        <v>490.95999999999941</v>
      </c>
      <c r="E541" s="18"/>
      <c r="F541" s="7"/>
    </row>
    <row r="542" spans="1:6" s="9" customFormat="1" ht="18.75" x14ac:dyDescent="0.3">
      <c r="A542" s="19"/>
      <c r="B542" s="17"/>
      <c r="C542" s="17"/>
      <c r="D542" s="17">
        <f t="shared" si="9"/>
        <v>490.95999999999941</v>
      </c>
      <c r="E542" s="18"/>
      <c r="F542" s="7"/>
    </row>
    <row r="543" spans="1:6" s="9" customFormat="1" ht="18.75" x14ac:dyDescent="0.3">
      <c r="A543" s="19"/>
      <c r="B543" s="17"/>
      <c r="C543" s="17"/>
      <c r="D543" s="17">
        <f t="shared" si="9"/>
        <v>490.95999999999941</v>
      </c>
      <c r="E543" s="18"/>
      <c r="F543" s="7"/>
    </row>
    <row r="544" spans="1:6" s="9" customFormat="1" ht="18.75" x14ac:dyDescent="0.3">
      <c r="A544" s="19"/>
      <c r="B544" s="17"/>
      <c r="C544" s="17"/>
      <c r="D544" s="17">
        <f t="shared" si="9"/>
        <v>490.95999999999941</v>
      </c>
      <c r="E544" s="18"/>
      <c r="F544" s="7"/>
    </row>
    <row r="545" spans="1:6" s="9" customFormat="1" ht="18.75" x14ac:dyDescent="0.3">
      <c r="A545" s="19"/>
      <c r="B545" s="17"/>
      <c r="C545" s="17"/>
      <c r="D545" s="17">
        <f t="shared" si="9"/>
        <v>490.95999999999941</v>
      </c>
      <c r="E545" s="18"/>
      <c r="F545" s="7"/>
    </row>
    <row r="546" spans="1:6" s="9" customFormat="1" ht="18.75" x14ac:dyDescent="0.3">
      <c r="A546" s="19"/>
      <c r="B546" s="17"/>
      <c r="C546" s="17"/>
      <c r="D546" s="17">
        <f t="shared" si="9"/>
        <v>490.95999999999941</v>
      </c>
      <c r="E546" s="18"/>
      <c r="F546" s="7"/>
    </row>
    <row r="547" spans="1:6" s="9" customFormat="1" ht="18.75" x14ac:dyDescent="0.3">
      <c r="A547" s="19"/>
      <c r="B547" s="17"/>
      <c r="C547" s="17"/>
      <c r="D547" s="17">
        <f t="shared" si="9"/>
        <v>490.95999999999941</v>
      </c>
      <c r="E547" s="18"/>
      <c r="F547" s="7"/>
    </row>
    <row r="548" spans="1:6" s="9" customFormat="1" ht="18.75" x14ac:dyDescent="0.3">
      <c r="A548" s="19"/>
      <c r="B548" s="17"/>
      <c r="C548" s="17"/>
      <c r="D548" s="17">
        <f t="shared" si="9"/>
        <v>490.95999999999941</v>
      </c>
      <c r="E548" s="18"/>
      <c r="F548" s="7"/>
    </row>
    <row r="549" spans="1:6" s="9" customFormat="1" ht="18.75" x14ac:dyDescent="0.3">
      <c r="A549" s="19"/>
      <c r="B549" s="17"/>
      <c r="C549" s="17"/>
      <c r="D549" s="17">
        <f t="shared" si="9"/>
        <v>490.95999999999941</v>
      </c>
      <c r="E549" s="18"/>
      <c r="F549" s="7"/>
    </row>
    <row r="550" spans="1:6" s="9" customFormat="1" ht="18.75" x14ac:dyDescent="0.3">
      <c r="A550" s="19"/>
      <c r="B550" s="17"/>
      <c r="C550" s="17"/>
      <c r="D550" s="17">
        <f t="shared" si="9"/>
        <v>490.95999999999941</v>
      </c>
      <c r="E550" s="18"/>
      <c r="F550" s="7"/>
    </row>
    <row r="551" spans="1:6" s="9" customFormat="1" ht="18.75" x14ac:dyDescent="0.3">
      <c r="A551" s="19"/>
      <c r="B551" s="17"/>
      <c r="C551" s="17"/>
      <c r="D551" s="17">
        <f t="shared" si="9"/>
        <v>490.95999999999941</v>
      </c>
      <c r="E551" s="18"/>
      <c r="F551" s="7"/>
    </row>
    <row r="552" spans="1:6" s="9" customFormat="1" ht="18.75" x14ac:dyDescent="0.3">
      <c r="A552" s="19"/>
      <c r="B552" s="17"/>
      <c r="C552" s="17"/>
      <c r="D552" s="17">
        <f t="shared" si="9"/>
        <v>490.95999999999941</v>
      </c>
      <c r="E552" s="18"/>
      <c r="F552" s="7"/>
    </row>
    <row r="553" spans="1:6" s="9" customFormat="1" ht="18.75" x14ac:dyDescent="0.3">
      <c r="A553" s="19"/>
      <c r="B553" s="17"/>
      <c r="C553" s="17"/>
      <c r="D553" s="17">
        <f t="shared" si="9"/>
        <v>490.95999999999941</v>
      </c>
      <c r="E553" s="18"/>
      <c r="F553" s="7"/>
    </row>
    <row r="554" spans="1:6" s="9" customFormat="1" ht="18.75" x14ac:dyDescent="0.3">
      <c r="A554" s="19"/>
      <c r="B554" s="17"/>
      <c r="C554" s="17"/>
      <c r="D554" s="17">
        <f t="shared" si="9"/>
        <v>490.95999999999941</v>
      </c>
      <c r="E554" s="18"/>
      <c r="F554" s="7"/>
    </row>
    <row r="555" spans="1:6" s="9" customFormat="1" ht="18.75" x14ac:dyDescent="0.3">
      <c r="A555" s="19"/>
      <c r="B555" s="17"/>
      <c r="C555" s="17"/>
      <c r="D555" s="17">
        <f t="shared" si="9"/>
        <v>490.95999999999941</v>
      </c>
      <c r="E555" s="18"/>
      <c r="F555" s="7"/>
    </row>
    <row r="556" spans="1:6" s="9" customFormat="1" ht="18.75" x14ac:dyDescent="0.3">
      <c r="A556" s="19"/>
      <c r="B556" s="17"/>
      <c r="C556" s="17"/>
      <c r="D556" s="17">
        <f t="shared" si="9"/>
        <v>490.95999999999941</v>
      </c>
      <c r="E556" s="18"/>
      <c r="F556" s="7"/>
    </row>
    <row r="557" spans="1:6" s="9" customFormat="1" ht="18.75" x14ac:dyDescent="0.3">
      <c r="A557" s="19"/>
      <c r="B557" s="17"/>
      <c r="C557" s="17"/>
      <c r="D557" s="17">
        <f t="shared" si="9"/>
        <v>490.95999999999941</v>
      </c>
      <c r="E557" s="18"/>
      <c r="F557" s="7"/>
    </row>
    <row r="558" spans="1:6" s="9" customFormat="1" ht="18.75" x14ac:dyDescent="0.3">
      <c r="A558" s="19"/>
      <c r="B558" s="17"/>
      <c r="C558" s="17"/>
      <c r="D558" s="17">
        <f t="shared" si="9"/>
        <v>490.95999999999941</v>
      </c>
      <c r="E558" s="18"/>
      <c r="F558" s="7"/>
    </row>
    <row r="559" spans="1:6" s="9" customFormat="1" ht="18.75" x14ac:dyDescent="0.3">
      <c r="A559" s="19"/>
      <c r="B559" s="17"/>
      <c r="C559" s="17"/>
      <c r="D559" s="17">
        <f t="shared" si="9"/>
        <v>490.95999999999941</v>
      </c>
      <c r="E559" s="18"/>
      <c r="F559" s="7"/>
    </row>
    <row r="560" spans="1:6" s="9" customFormat="1" ht="18.75" x14ac:dyDescent="0.3">
      <c r="A560" s="19"/>
      <c r="B560" s="17"/>
      <c r="C560" s="17"/>
      <c r="D560" s="17">
        <f t="shared" si="9"/>
        <v>490.95999999999941</v>
      </c>
      <c r="E560" s="18"/>
      <c r="F560" s="7"/>
    </row>
    <row r="561" spans="1:6" s="9" customFormat="1" ht="18.75" x14ac:dyDescent="0.3">
      <c r="A561" s="19"/>
      <c r="B561" s="17"/>
      <c r="C561" s="17"/>
      <c r="D561" s="17">
        <f t="shared" si="9"/>
        <v>490.95999999999941</v>
      </c>
      <c r="E561" s="18"/>
      <c r="F561" s="7"/>
    </row>
    <row r="562" spans="1:6" s="9" customFormat="1" ht="18.75" x14ac:dyDescent="0.3">
      <c r="A562" s="19"/>
      <c r="B562" s="17"/>
      <c r="C562" s="17"/>
      <c r="D562" s="17">
        <f t="shared" si="9"/>
        <v>490.95999999999941</v>
      </c>
      <c r="E562" s="18"/>
      <c r="F562" s="7"/>
    </row>
    <row r="563" spans="1:6" s="9" customFormat="1" ht="18.75" x14ac:dyDescent="0.3">
      <c r="A563" s="19"/>
      <c r="B563" s="17"/>
      <c r="C563" s="17"/>
      <c r="D563" s="17">
        <f t="shared" si="9"/>
        <v>490.95999999999941</v>
      </c>
      <c r="E563" s="18"/>
      <c r="F563" s="7"/>
    </row>
    <row r="564" spans="1:6" s="9" customFormat="1" ht="18.75" x14ac:dyDescent="0.3">
      <c r="A564" s="19"/>
      <c r="B564" s="17"/>
      <c r="C564" s="17"/>
      <c r="D564" s="17">
        <f t="shared" si="9"/>
        <v>490.95999999999941</v>
      </c>
      <c r="E564" s="18"/>
      <c r="F564" s="7"/>
    </row>
    <row r="565" spans="1:6" s="9" customFormat="1" ht="18.75" x14ac:dyDescent="0.3">
      <c r="A565" s="19"/>
      <c r="B565" s="17"/>
      <c r="C565" s="17"/>
      <c r="D565" s="17">
        <f t="shared" si="9"/>
        <v>490.95999999999941</v>
      </c>
      <c r="E565" s="18"/>
      <c r="F565" s="7"/>
    </row>
    <row r="566" spans="1:6" s="9" customFormat="1" ht="18.75" x14ac:dyDescent="0.3">
      <c r="A566" s="19"/>
      <c r="B566" s="17"/>
      <c r="C566" s="17"/>
      <c r="D566" s="17">
        <f t="shared" si="9"/>
        <v>490.95999999999941</v>
      </c>
      <c r="E566" s="18"/>
      <c r="F566" s="7"/>
    </row>
    <row r="567" spans="1:6" s="9" customFormat="1" ht="18.75" x14ac:dyDescent="0.3">
      <c r="A567" s="19"/>
      <c r="B567" s="17"/>
      <c r="C567" s="17"/>
      <c r="D567" s="17">
        <f t="shared" si="9"/>
        <v>490.95999999999941</v>
      </c>
      <c r="E567" s="18"/>
      <c r="F567" s="7"/>
    </row>
    <row r="568" spans="1:6" s="9" customFormat="1" ht="18.75" x14ac:dyDescent="0.3">
      <c r="A568" s="19"/>
      <c r="B568" s="17"/>
      <c r="C568" s="17"/>
      <c r="D568" s="17">
        <f t="shared" si="9"/>
        <v>490.95999999999941</v>
      </c>
      <c r="E568" s="18"/>
      <c r="F568" s="7"/>
    </row>
    <row r="569" spans="1:6" s="9" customFormat="1" ht="18.75" x14ac:dyDescent="0.3">
      <c r="A569" s="19"/>
      <c r="B569" s="17"/>
      <c r="C569" s="17"/>
      <c r="D569" s="17">
        <f t="shared" si="9"/>
        <v>490.95999999999941</v>
      </c>
      <c r="E569" s="18"/>
      <c r="F569" s="7"/>
    </row>
    <row r="570" spans="1:6" s="9" customFormat="1" ht="18.75" x14ac:dyDescent="0.3">
      <c r="A570" s="19"/>
      <c r="B570" s="17"/>
      <c r="C570" s="17"/>
      <c r="D570" s="17">
        <f t="shared" si="9"/>
        <v>490.95999999999941</v>
      </c>
      <c r="E570" s="18"/>
      <c r="F570" s="7"/>
    </row>
    <row r="571" spans="1:6" s="9" customFormat="1" ht="18.75" x14ac:dyDescent="0.3">
      <c r="A571" s="19"/>
      <c r="B571" s="17"/>
      <c r="C571" s="17"/>
      <c r="D571" s="17">
        <f t="shared" si="9"/>
        <v>490.95999999999941</v>
      </c>
      <c r="E571" s="18"/>
      <c r="F571" s="7"/>
    </row>
    <row r="572" spans="1:6" s="9" customFormat="1" ht="18.75" x14ac:dyDescent="0.3">
      <c r="A572" s="19"/>
      <c r="B572" s="17"/>
      <c r="C572" s="17"/>
      <c r="D572" s="17">
        <f t="shared" si="9"/>
        <v>490.95999999999941</v>
      </c>
      <c r="E572" s="18"/>
      <c r="F572" s="7"/>
    </row>
    <row r="573" spans="1:6" s="9" customFormat="1" ht="18.75" x14ac:dyDescent="0.3">
      <c r="A573" s="19"/>
      <c r="B573" s="17"/>
      <c r="C573" s="17"/>
      <c r="D573" s="17">
        <f t="shared" si="9"/>
        <v>490.95999999999941</v>
      </c>
      <c r="E573" s="18"/>
      <c r="F573" s="7"/>
    </row>
    <row r="574" spans="1:6" s="9" customFormat="1" ht="18.75" x14ac:dyDescent="0.3">
      <c r="A574" s="19"/>
      <c r="B574" s="17"/>
      <c r="C574" s="17"/>
      <c r="D574" s="17">
        <f t="shared" si="9"/>
        <v>490.95999999999941</v>
      </c>
      <c r="E574" s="18"/>
      <c r="F574" s="7"/>
    </row>
    <row r="575" spans="1:6" s="9" customFormat="1" ht="18.75" x14ac:dyDescent="0.3">
      <c r="A575" s="19"/>
      <c r="B575" s="17"/>
      <c r="C575" s="17"/>
      <c r="D575" s="17">
        <f t="shared" si="9"/>
        <v>490.95999999999941</v>
      </c>
      <c r="E575" s="18"/>
      <c r="F575" s="7"/>
    </row>
    <row r="576" spans="1:6" s="9" customFormat="1" ht="18.75" x14ac:dyDescent="0.3">
      <c r="A576" s="19"/>
      <c r="B576" s="17"/>
      <c r="C576" s="17"/>
      <c r="D576" s="17">
        <f t="shared" si="9"/>
        <v>490.95999999999941</v>
      </c>
      <c r="E576" s="18"/>
      <c r="F576" s="7"/>
    </row>
    <row r="577" spans="1:6" s="9" customFormat="1" ht="18.75" x14ac:dyDescent="0.3">
      <c r="A577" s="19"/>
      <c r="B577" s="17"/>
      <c r="C577" s="17"/>
      <c r="D577" s="17">
        <f t="shared" si="9"/>
        <v>490.95999999999941</v>
      </c>
      <c r="E577" s="18"/>
      <c r="F577" s="7"/>
    </row>
    <row r="578" spans="1:6" s="9" customFormat="1" ht="18.75" x14ac:dyDescent="0.3">
      <c r="A578" s="19"/>
      <c r="B578" s="17"/>
      <c r="C578" s="17"/>
      <c r="D578" s="17">
        <f t="shared" si="9"/>
        <v>490.95999999999941</v>
      </c>
      <c r="E578" s="18"/>
      <c r="F578" s="7"/>
    </row>
    <row r="579" spans="1:6" s="9" customFormat="1" ht="18.75" x14ac:dyDescent="0.3">
      <c r="A579" s="19"/>
      <c r="B579" s="17"/>
      <c r="C579" s="17"/>
      <c r="D579" s="17">
        <f t="shared" si="9"/>
        <v>490.95999999999941</v>
      </c>
      <c r="E579" s="18"/>
      <c r="F579" s="7"/>
    </row>
    <row r="580" spans="1:6" s="9" customFormat="1" ht="18.75" x14ac:dyDescent="0.3">
      <c r="A580" s="19"/>
      <c r="B580" s="17"/>
      <c r="C580" s="17"/>
      <c r="D580" s="17">
        <f t="shared" si="9"/>
        <v>490.95999999999941</v>
      </c>
      <c r="E580" s="18"/>
      <c r="F580" s="7"/>
    </row>
    <row r="581" spans="1:6" s="9" customFormat="1" ht="18.75" x14ac:dyDescent="0.3">
      <c r="A581" s="19"/>
      <c r="B581" s="17"/>
      <c r="C581" s="17"/>
      <c r="D581" s="17">
        <f t="shared" si="9"/>
        <v>490.95999999999941</v>
      </c>
      <c r="E581" s="18"/>
      <c r="F581" s="7"/>
    </row>
    <row r="582" spans="1:6" s="9" customFormat="1" ht="18.75" x14ac:dyDescent="0.3">
      <c r="A582" s="19"/>
      <c r="B582" s="17"/>
      <c r="C582" s="17"/>
      <c r="D582" s="17">
        <f t="shared" si="9"/>
        <v>490.95999999999941</v>
      </c>
      <c r="E582" s="18"/>
      <c r="F582" s="7"/>
    </row>
    <row r="583" spans="1:6" s="9" customFormat="1" ht="18.75" x14ac:dyDescent="0.3">
      <c r="A583" s="19"/>
      <c r="B583" s="17"/>
      <c r="C583" s="17"/>
      <c r="D583" s="17">
        <f t="shared" ref="D583:D646" si="10">D582+B583-C583</f>
        <v>490.95999999999941</v>
      </c>
      <c r="E583" s="18"/>
      <c r="F583" s="7"/>
    </row>
    <row r="584" spans="1:6" s="9" customFormat="1" ht="18.75" x14ac:dyDescent="0.3">
      <c r="A584" s="19"/>
      <c r="B584" s="17"/>
      <c r="C584" s="17"/>
      <c r="D584" s="17">
        <f t="shared" si="10"/>
        <v>490.95999999999941</v>
      </c>
      <c r="E584" s="18"/>
      <c r="F584" s="7"/>
    </row>
    <row r="585" spans="1:6" s="9" customFormat="1" ht="18.75" x14ac:dyDescent="0.3">
      <c r="A585" s="19"/>
      <c r="B585" s="17"/>
      <c r="C585" s="17"/>
      <c r="D585" s="17">
        <f t="shared" si="10"/>
        <v>490.95999999999941</v>
      </c>
      <c r="E585" s="18"/>
      <c r="F585" s="7"/>
    </row>
    <row r="586" spans="1:6" s="9" customFormat="1" ht="18.75" x14ac:dyDescent="0.3">
      <c r="A586" s="19"/>
      <c r="B586" s="17"/>
      <c r="C586" s="17"/>
      <c r="D586" s="17">
        <f t="shared" si="10"/>
        <v>490.95999999999941</v>
      </c>
      <c r="E586" s="18"/>
      <c r="F586" s="7"/>
    </row>
    <row r="587" spans="1:6" s="9" customFormat="1" ht="18.75" x14ac:dyDescent="0.3">
      <c r="A587" s="19"/>
      <c r="B587" s="17"/>
      <c r="C587" s="17"/>
      <c r="D587" s="17">
        <f t="shared" si="10"/>
        <v>490.95999999999941</v>
      </c>
      <c r="E587" s="18"/>
      <c r="F587" s="7"/>
    </row>
    <row r="588" spans="1:6" s="9" customFormat="1" ht="18.75" x14ac:dyDescent="0.3">
      <c r="A588" s="19"/>
      <c r="B588" s="17"/>
      <c r="C588" s="17"/>
      <c r="D588" s="17">
        <f t="shared" si="10"/>
        <v>490.95999999999941</v>
      </c>
      <c r="E588" s="18"/>
      <c r="F588" s="7"/>
    </row>
    <row r="589" spans="1:6" s="9" customFormat="1" ht="18.75" x14ac:dyDescent="0.3">
      <c r="A589" s="19"/>
      <c r="B589" s="17"/>
      <c r="C589" s="17"/>
      <c r="D589" s="17">
        <f t="shared" si="10"/>
        <v>490.95999999999941</v>
      </c>
      <c r="E589" s="18"/>
      <c r="F589" s="7"/>
    </row>
    <row r="590" spans="1:6" s="9" customFormat="1" ht="18.75" x14ac:dyDescent="0.3">
      <c r="A590" s="19"/>
      <c r="B590" s="17"/>
      <c r="C590" s="17"/>
      <c r="D590" s="17">
        <f t="shared" si="10"/>
        <v>490.95999999999941</v>
      </c>
      <c r="E590" s="18"/>
      <c r="F590" s="7"/>
    </row>
    <row r="591" spans="1:6" s="9" customFormat="1" ht="18.75" x14ac:dyDescent="0.3">
      <c r="A591" s="19"/>
      <c r="B591" s="17"/>
      <c r="C591" s="17"/>
      <c r="D591" s="17">
        <f t="shared" si="10"/>
        <v>490.95999999999941</v>
      </c>
      <c r="E591" s="18"/>
      <c r="F591" s="7"/>
    </row>
    <row r="592" spans="1:6" s="9" customFormat="1" ht="18.75" x14ac:dyDescent="0.3">
      <c r="A592" s="19"/>
      <c r="B592" s="17"/>
      <c r="C592" s="17"/>
      <c r="D592" s="17">
        <f t="shared" si="10"/>
        <v>490.95999999999941</v>
      </c>
      <c r="E592" s="18"/>
      <c r="F592" s="7"/>
    </row>
    <row r="593" spans="1:6" s="9" customFormat="1" ht="18.75" x14ac:dyDescent="0.3">
      <c r="A593" s="19"/>
      <c r="B593" s="17"/>
      <c r="C593" s="17"/>
      <c r="D593" s="17">
        <f t="shared" si="10"/>
        <v>490.95999999999941</v>
      </c>
      <c r="E593" s="18"/>
      <c r="F593" s="7"/>
    </row>
    <row r="594" spans="1:6" s="9" customFormat="1" ht="18.75" x14ac:dyDescent="0.3">
      <c r="A594" s="19"/>
      <c r="B594" s="17"/>
      <c r="C594" s="17"/>
      <c r="D594" s="17">
        <f t="shared" si="10"/>
        <v>490.95999999999941</v>
      </c>
      <c r="E594" s="18"/>
      <c r="F594" s="7"/>
    </row>
    <row r="595" spans="1:6" s="9" customFormat="1" ht="18.75" x14ac:dyDescent="0.3">
      <c r="A595" s="19"/>
      <c r="B595" s="17"/>
      <c r="C595" s="17"/>
      <c r="D595" s="17">
        <f t="shared" si="10"/>
        <v>490.95999999999941</v>
      </c>
      <c r="E595" s="18"/>
      <c r="F595" s="7"/>
    </row>
    <row r="596" spans="1:6" s="9" customFormat="1" ht="18.75" x14ac:dyDescent="0.3">
      <c r="A596" s="19"/>
      <c r="B596" s="17"/>
      <c r="C596" s="17"/>
      <c r="D596" s="17">
        <f t="shared" si="10"/>
        <v>490.95999999999941</v>
      </c>
      <c r="E596" s="18"/>
      <c r="F596" s="7"/>
    </row>
    <row r="597" spans="1:6" s="9" customFormat="1" ht="18.75" x14ac:dyDescent="0.3">
      <c r="A597" s="19"/>
      <c r="B597" s="17"/>
      <c r="C597" s="17"/>
      <c r="D597" s="17">
        <f t="shared" si="10"/>
        <v>490.95999999999941</v>
      </c>
      <c r="E597" s="18"/>
      <c r="F597" s="7"/>
    </row>
    <row r="598" spans="1:6" s="9" customFormat="1" ht="18.75" x14ac:dyDescent="0.3">
      <c r="A598" s="19"/>
      <c r="B598" s="17"/>
      <c r="C598" s="17"/>
      <c r="D598" s="17">
        <f t="shared" si="10"/>
        <v>490.95999999999941</v>
      </c>
      <c r="E598" s="18"/>
      <c r="F598" s="7"/>
    </row>
    <row r="599" spans="1:6" s="9" customFormat="1" ht="18.75" x14ac:dyDescent="0.3">
      <c r="A599" s="19"/>
      <c r="B599" s="17"/>
      <c r="C599" s="17"/>
      <c r="D599" s="17">
        <f t="shared" si="10"/>
        <v>490.95999999999941</v>
      </c>
      <c r="E599" s="18"/>
      <c r="F599" s="7"/>
    </row>
    <row r="600" spans="1:6" s="9" customFormat="1" ht="18.75" x14ac:dyDescent="0.3">
      <c r="A600" s="19"/>
      <c r="B600" s="17"/>
      <c r="C600" s="17"/>
      <c r="D600" s="17">
        <f t="shared" si="10"/>
        <v>490.95999999999941</v>
      </c>
      <c r="E600" s="18"/>
      <c r="F600" s="7"/>
    </row>
    <row r="601" spans="1:6" s="9" customFormat="1" ht="18.75" x14ac:dyDescent="0.3">
      <c r="A601" s="19"/>
      <c r="B601" s="17"/>
      <c r="C601" s="17"/>
      <c r="D601" s="17">
        <f t="shared" si="10"/>
        <v>490.95999999999941</v>
      </c>
      <c r="E601" s="18"/>
      <c r="F601" s="7"/>
    </row>
    <row r="602" spans="1:6" s="9" customFormat="1" ht="18.75" x14ac:dyDescent="0.3">
      <c r="A602" s="19"/>
      <c r="B602" s="17"/>
      <c r="C602" s="17"/>
      <c r="D602" s="17">
        <f t="shared" si="10"/>
        <v>490.95999999999941</v>
      </c>
      <c r="E602" s="18"/>
      <c r="F602" s="7"/>
    </row>
    <row r="603" spans="1:6" s="9" customFormat="1" ht="18.75" x14ac:dyDescent="0.3">
      <c r="A603" s="19"/>
      <c r="B603" s="17"/>
      <c r="C603" s="17"/>
      <c r="D603" s="17">
        <f t="shared" si="10"/>
        <v>490.95999999999941</v>
      </c>
      <c r="E603" s="18"/>
      <c r="F603" s="7"/>
    </row>
    <row r="604" spans="1:6" s="9" customFormat="1" ht="18.75" x14ac:dyDescent="0.3">
      <c r="A604" s="19"/>
      <c r="B604" s="17"/>
      <c r="C604" s="17"/>
      <c r="D604" s="17">
        <f t="shared" si="10"/>
        <v>490.95999999999941</v>
      </c>
      <c r="E604" s="18"/>
      <c r="F604" s="7"/>
    </row>
    <row r="605" spans="1:6" s="9" customFormat="1" ht="18.75" x14ac:dyDescent="0.3">
      <c r="A605" s="19"/>
      <c r="B605" s="17"/>
      <c r="C605" s="17"/>
      <c r="D605" s="17">
        <f t="shared" si="10"/>
        <v>490.95999999999941</v>
      </c>
      <c r="E605" s="18"/>
      <c r="F605" s="7"/>
    </row>
    <row r="606" spans="1:6" s="9" customFormat="1" ht="18.75" x14ac:dyDescent="0.3">
      <c r="A606" s="19"/>
      <c r="B606" s="17"/>
      <c r="C606" s="17"/>
      <c r="D606" s="17">
        <f t="shared" si="10"/>
        <v>490.95999999999941</v>
      </c>
      <c r="E606" s="18"/>
      <c r="F606" s="7"/>
    </row>
    <row r="607" spans="1:6" s="9" customFormat="1" ht="18.75" x14ac:dyDescent="0.3">
      <c r="A607" s="19"/>
      <c r="B607" s="17"/>
      <c r="C607" s="17"/>
      <c r="D607" s="17">
        <f t="shared" si="10"/>
        <v>490.95999999999941</v>
      </c>
      <c r="E607" s="18"/>
      <c r="F607" s="7"/>
    </row>
    <row r="608" spans="1:6" s="9" customFormat="1" ht="18.75" x14ac:dyDescent="0.3">
      <c r="A608" s="19"/>
      <c r="B608" s="17"/>
      <c r="C608" s="17"/>
      <c r="D608" s="17">
        <f t="shared" si="10"/>
        <v>490.95999999999941</v>
      </c>
      <c r="E608" s="18"/>
      <c r="F608" s="7"/>
    </row>
    <row r="609" spans="1:6" s="9" customFormat="1" ht="18.75" x14ac:dyDescent="0.3">
      <c r="A609" s="19"/>
      <c r="B609" s="17"/>
      <c r="C609" s="17"/>
      <c r="D609" s="17">
        <f t="shared" si="10"/>
        <v>490.95999999999941</v>
      </c>
      <c r="E609" s="18"/>
      <c r="F609" s="7"/>
    </row>
    <row r="610" spans="1:6" s="9" customFormat="1" ht="18.75" x14ac:dyDescent="0.3">
      <c r="A610" s="19"/>
      <c r="B610" s="17"/>
      <c r="C610" s="17"/>
      <c r="D610" s="17">
        <f t="shared" si="10"/>
        <v>490.95999999999941</v>
      </c>
      <c r="E610" s="18"/>
      <c r="F610" s="7"/>
    </row>
    <row r="611" spans="1:6" s="9" customFormat="1" ht="18.75" x14ac:dyDescent="0.3">
      <c r="A611" s="19"/>
      <c r="B611" s="17"/>
      <c r="C611" s="17"/>
      <c r="D611" s="17">
        <f t="shared" si="10"/>
        <v>490.95999999999941</v>
      </c>
      <c r="E611" s="18"/>
      <c r="F611" s="7"/>
    </row>
    <row r="612" spans="1:6" s="9" customFormat="1" ht="18.75" x14ac:dyDescent="0.3">
      <c r="A612" s="19"/>
      <c r="B612" s="17"/>
      <c r="C612" s="17"/>
      <c r="D612" s="17">
        <f t="shared" si="10"/>
        <v>490.95999999999941</v>
      </c>
      <c r="E612" s="18"/>
      <c r="F612" s="7"/>
    </row>
    <row r="613" spans="1:6" s="9" customFormat="1" ht="18.75" x14ac:dyDescent="0.3">
      <c r="A613" s="19"/>
      <c r="B613" s="17"/>
      <c r="C613" s="17"/>
      <c r="D613" s="17">
        <f t="shared" si="10"/>
        <v>490.95999999999941</v>
      </c>
      <c r="E613" s="18"/>
      <c r="F613" s="7"/>
    </row>
    <row r="614" spans="1:6" s="9" customFormat="1" ht="18.75" x14ac:dyDescent="0.3">
      <c r="A614" s="19"/>
      <c r="B614" s="17"/>
      <c r="C614" s="17"/>
      <c r="D614" s="17">
        <f t="shared" si="10"/>
        <v>490.95999999999941</v>
      </c>
      <c r="E614" s="18"/>
      <c r="F614" s="7"/>
    </row>
    <row r="615" spans="1:6" s="9" customFormat="1" ht="18.75" x14ac:dyDescent="0.3">
      <c r="A615" s="19"/>
      <c r="B615" s="17"/>
      <c r="C615" s="17"/>
      <c r="D615" s="17">
        <f t="shared" si="10"/>
        <v>490.95999999999941</v>
      </c>
      <c r="E615" s="18"/>
      <c r="F615" s="7"/>
    </row>
    <row r="616" spans="1:6" s="9" customFormat="1" ht="18.75" x14ac:dyDescent="0.3">
      <c r="A616" s="19"/>
      <c r="B616" s="17"/>
      <c r="C616" s="17"/>
      <c r="D616" s="17">
        <f t="shared" si="10"/>
        <v>490.95999999999941</v>
      </c>
      <c r="E616" s="18"/>
      <c r="F616" s="7"/>
    </row>
    <row r="617" spans="1:6" s="9" customFormat="1" ht="18.75" x14ac:dyDescent="0.3">
      <c r="A617" s="19"/>
      <c r="B617" s="17"/>
      <c r="C617" s="17"/>
      <c r="D617" s="17">
        <f t="shared" si="10"/>
        <v>490.95999999999941</v>
      </c>
      <c r="E617" s="18"/>
      <c r="F617" s="7"/>
    </row>
    <row r="618" spans="1:6" s="9" customFormat="1" ht="18.75" x14ac:dyDescent="0.3">
      <c r="A618" s="19"/>
      <c r="B618" s="17"/>
      <c r="C618" s="17"/>
      <c r="D618" s="17">
        <f t="shared" si="10"/>
        <v>490.95999999999941</v>
      </c>
      <c r="E618" s="18"/>
      <c r="F618" s="7"/>
    </row>
    <row r="619" spans="1:6" s="9" customFormat="1" ht="18.75" x14ac:dyDescent="0.3">
      <c r="A619" s="19"/>
      <c r="B619" s="17"/>
      <c r="C619" s="17"/>
      <c r="D619" s="17">
        <f t="shared" si="10"/>
        <v>490.95999999999941</v>
      </c>
      <c r="E619" s="18"/>
      <c r="F619" s="7"/>
    </row>
    <row r="620" spans="1:6" s="9" customFormat="1" ht="18.75" x14ac:dyDescent="0.3">
      <c r="A620" s="19"/>
      <c r="B620" s="17"/>
      <c r="C620" s="17"/>
      <c r="D620" s="17">
        <f t="shared" si="10"/>
        <v>490.95999999999941</v>
      </c>
      <c r="E620" s="18"/>
      <c r="F620" s="7"/>
    </row>
    <row r="621" spans="1:6" s="9" customFormat="1" ht="18.75" x14ac:dyDescent="0.3">
      <c r="A621" s="19"/>
      <c r="B621" s="17"/>
      <c r="C621" s="17"/>
      <c r="D621" s="17">
        <f t="shared" si="10"/>
        <v>490.95999999999941</v>
      </c>
      <c r="E621" s="18"/>
      <c r="F621" s="7"/>
    </row>
    <row r="622" spans="1:6" s="9" customFormat="1" ht="18.75" x14ac:dyDescent="0.3">
      <c r="A622" s="19"/>
      <c r="B622" s="17"/>
      <c r="C622" s="17"/>
      <c r="D622" s="17">
        <f t="shared" si="10"/>
        <v>490.95999999999941</v>
      </c>
      <c r="E622" s="18"/>
      <c r="F622" s="7"/>
    </row>
    <row r="623" spans="1:6" s="9" customFormat="1" ht="18.75" x14ac:dyDescent="0.3">
      <c r="A623" s="19"/>
      <c r="B623" s="17"/>
      <c r="C623" s="17"/>
      <c r="D623" s="17">
        <f t="shared" si="10"/>
        <v>490.95999999999941</v>
      </c>
      <c r="E623" s="18"/>
      <c r="F623" s="7"/>
    </row>
    <row r="624" spans="1:6" s="9" customFormat="1" ht="18.75" x14ac:dyDescent="0.3">
      <c r="A624" s="19"/>
      <c r="B624" s="17"/>
      <c r="C624" s="17"/>
      <c r="D624" s="17">
        <f t="shared" si="10"/>
        <v>490.95999999999941</v>
      </c>
      <c r="E624" s="18"/>
      <c r="F624" s="7"/>
    </row>
    <row r="625" spans="1:6" s="9" customFormat="1" ht="18.75" x14ac:dyDescent="0.3">
      <c r="A625" s="19"/>
      <c r="B625" s="17"/>
      <c r="C625" s="17"/>
      <c r="D625" s="17">
        <f t="shared" si="10"/>
        <v>490.95999999999941</v>
      </c>
      <c r="E625" s="18"/>
      <c r="F625" s="7"/>
    </row>
    <row r="626" spans="1:6" s="9" customFormat="1" ht="18.75" x14ac:dyDescent="0.3">
      <c r="A626" s="19"/>
      <c r="B626" s="17"/>
      <c r="C626" s="17"/>
      <c r="D626" s="17">
        <f t="shared" si="10"/>
        <v>490.95999999999941</v>
      </c>
      <c r="E626" s="18"/>
      <c r="F626" s="7"/>
    </row>
    <row r="627" spans="1:6" s="9" customFormat="1" ht="18.75" x14ac:dyDescent="0.3">
      <c r="A627" s="19"/>
      <c r="B627" s="17"/>
      <c r="C627" s="17"/>
      <c r="D627" s="17">
        <f t="shared" si="10"/>
        <v>490.95999999999941</v>
      </c>
      <c r="E627" s="18"/>
      <c r="F627" s="7"/>
    </row>
    <row r="628" spans="1:6" s="9" customFormat="1" ht="18.75" x14ac:dyDescent="0.3">
      <c r="A628" s="19"/>
      <c r="B628" s="17"/>
      <c r="C628" s="17"/>
      <c r="D628" s="17">
        <f t="shared" si="10"/>
        <v>490.95999999999941</v>
      </c>
      <c r="E628" s="18"/>
      <c r="F628" s="7"/>
    </row>
    <row r="629" spans="1:6" s="9" customFormat="1" ht="18.75" x14ac:dyDescent="0.3">
      <c r="A629" s="19"/>
      <c r="B629" s="17"/>
      <c r="C629" s="17"/>
      <c r="D629" s="17">
        <f t="shared" si="10"/>
        <v>490.95999999999941</v>
      </c>
      <c r="E629" s="18"/>
      <c r="F629" s="7"/>
    </row>
    <row r="630" spans="1:6" s="9" customFormat="1" ht="18.75" x14ac:dyDescent="0.3">
      <c r="A630" s="19"/>
      <c r="B630" s="17"/>
      <c r="C630" s="17"/>
      <c r="D630" s="17">
        <f t="shared" si="10"/>
        <v>490.95999999999941</v>
      </c>
      <c r="E630" s="18"/>
      <c r="F630" s="7"/>
    </row>
    <row r="631" spans="1:6" s="9" customFormat="1" ht="18.75" x14ac:dyDescent="0.3">
      <c r="A631" s="19"/>
      <c r="B631" s="17"/>
      <c r="C631" s="17"/>
      <c r="D631" s="17">
        <f t="shared" si="10"/>
        <v>490.95999999999941</v>
      </c>
      <c r="E631" s="18"/>
      <c r="F631" s="7"/>
    </row>
    <row r="632" spans="1:6" s="9" customFormat="1" ht="18.75" x14ac:dyDescent="0.3">
      <c r="A632" s="19"/>
      <c r="B632" s="17"/>
      <c r="C632" s="17"/>
      <c r="D632" s="17">
        <f t="shared" si="10"/>
        <v>490.95999999999941</v>
      </c>
      <c r="E632" s="18"/>
      <c r="F632" s="7"/>
    </row>
    <row r="633" spans="1:6" s="9" customFormat="1" ht="18.75" x14ac:dyDescent="0.3">
      <c r="A633" s="19"/>
      <c r="B633" s="17"/>
      <c r="C633" s="17"/>
      <c r="D633" s="17">
        <f t="shared" si="10"/>
        <v>490.95999999999941</v>
      </c>
      <c r="E633" s="18"/>
      <c r="F633" s="7"/>
    </row>
    <row r="634" spans="1:6" s="9" customFormat="1" ht="18.75" x14ac:dyDescent="0.3">
      <c r="A634" s="19"/>
      <c r="B634" s="17"/>
      <c r="C634" s="17"/>
      <c r="D634" s="17">
        <f t="shared" si="10"/>
        <v>490.95999999999941</v>
      </c>
      <c r="E634" s="18"/>
      <c r="F634" s="7"/>
    </row>
    <row r="635" spans="1:6" s="9" customFormat="1" ht="18.75" x14ac:dyDescent="0.3">
      <c r="A635" s="19"/>
      <c r="B635" s="17"/>
      <c r="C635" s="17"/>
      <c r="D635" s="17">
        <f t="shared" si="10"/>
        <v>490.95999999999941</v>
      </c>
      <c r="E635" s="18"/>
      <c r="F635" s="7"/>
    </row>
    <row r="636" spans="1:6" s="9" customFormat="1" ht="18.75" x14ac:dyDescent="0.3">
      <c r="A636" s="19"/>
      <c r="B636" s="17"/>
      <c r="C636" s="17"/>
      <c r="D636" s="17">
        <f t="shared" si="10"/>
        <v>490.95999999999941</v>
      </c>
      <c r="E636" s="18"/>
      <c r="F636" s="7"/>
    </row>
    <row r="637" spans="1:6" s="9" customFormat="1" ht="18.75" x14ac:dyDescent="0.3">
      <c r="A637" s="19"/>
      <c r="B637" s="17"/>
      <c r="C637" s="17"/>
      <c r="D637" s="17">
        <f t="shared" si="10"/>
        <v>490.95999999999941</v>
      </c>
      <c r="E637" s="18"/>
      <c r="F637" s="7"/>
    </row>
    <row r="638" spans="1:6" s="9" customFormat="1" ht="18.75" x14ac:dyDescent="0.3">
      <c r="A638" s="19"/>
      <c r="B638" s="17"/>
      <c r="C638" s="17"/>
      <c r="D638" s="17">
        <f t="shared" si="10"/>
        <v>490.95999999999941</v>
      </c>
      <c r="E638" s="18"/>
      <c r="F638" s="7"/>
    </row>
    <row r="639" spans="1:6" s="9" customFormat="1" ht="18.75" x14ac:dyDescent="0.3">
      <c r="A639" s="19"/>
      <c r="B639" s="17"/>
      <c r="C639" s="17"/>
      <c r="D639" s="17">
        <f t="shared" si="10"/>
        <v>490.95999999999941</v>
      </c>
      <c r="E639" s="18"/>
      <c r="F639" s="7"/>
    </row>
    <row r="640" spans="1:6" s="9" customFormat="1" ht="18.75" x14ac:dyDescent="0.3">
      <c r="A640" s="19"/>
      <c r="B640" s="17"/>
      <c r="C640" s="17"/>
      <c r="D640" s="17">
        <f t="shared" si="10"/>
        <v>490.95999999999941</v>
      </c>
      <c r="E640" s="18"/>
      <c r="F640" s="7"/>
    </row>
    <row r="641" spans="1:6" s="9" customFormat="1" ht="18.75" x14ac:dyDescent="0.3">
      <c r="A641" s="19"/>
      <c r="B641" s="17"/>
      <c r="C641" s="17"/>
      <c r="D641" s="17">
        <f t="shared" si="10"/>
        <v>490.95999999999941</v>
      </c>
      <c r="E641" s="18"/>
      <c r="F641" s="7"/>
    </row>
    <row r="642" spans="1:6" s="9" customFormat="1" ht="18.75" x14ac:dyDescent="0.3">
      <c r="A642" s="19"/>
      <c r="B642" s="17"/>
      <c r="C642" s="17"/>
      <c r="D642" s="17">
        <f t="shared" si="10"/>
        <v>490.95999999999941</v>
      </c>
      <c r="E642" s="18"/>
      <c r="F642" s="7"/>
    </row>
    <row r="643" spans="1:6" s="9" customFormat="1" ht="18.75" x14ac:dyDescent="0.3">
      <c r="A643" s="19"/>
      <c r="B643" s="17"/>
      <c r="C643" s="17"/>
      <c r="D643" s="17">
        <f t="shared" si="10"/>
        <v>490.95999999999941</v>
      </c>
      <c r="E643" s="18"/>
      <c r="F643" s="7"/>
    </row>
    <row r="644" spans="1:6" s="9" customFormat="1" ht="18.75" x14ac:dyDescent="0.3">
      <c r="A644" s="19"/>
      <c r="B644" s="17"/>
      <c r="C644" s="17"/>
      <c r="D644" s="17">
        <f t="shared" si="10"/>
        <v>490.95999999999941</v>
      </c>
      <c r="E644" s="18"/>
      <c r="F644" s="7"/>
    </row>
    <row r="645" spans="1:6" s="9" customFormat="1" ht="18.75" x14ac:dyDescent="0.3">
      <c r="A645" s="19"/>
      <c r="B645" s="17"/>
      <c r="C645" s="17"/>
      <c r="D645" s="17">
        <f t="shared" si="10"/>
        <v>490.95999999999941</v>
      </c>
      <c r="E645" s="18"/>
      <c r="F645" s="7"/>
    </row>
    <row r="646" spans="1:6" s="9" customFormat="1" ht="18.75" x14ac:dyDescent="0.3">
      <c r="A646" s="19"/>
      <c r="B646" s="17"/>
      <c r="C646" s="17"/>
      <c r="D646" s="17">
        <f t="shared" si="10"/>
        <v>490.95999999999941</v>
      </c>
      <c r="E646" s="18"/>
      <c r="F646" s="7"/>
    </row>
    <row r="647" spans="1:6" s="9" customFormat="1" ht="18.75" x14ac:dyDescent="0.3">
      <c r="A647" s="19"/>
      <c r="B647" s="17"/>
      <c r="C647" s="17"/>
      <c r="D647" s="17">
        <f t="shared" ref="D647:D710" si="11">D646+B647-C647</f>
        <v>490.95999999999941</v>
      </c>
      <c r="E647" s="18"/>
      <c r="F647" s="7"/>
    </row>
    <row r="648" spans="1:6" s="9" customFormat="1" ht="18.75" x14ac:dyDescent="0.3">
      <c r="A648" s="19"/>
      <c r="B648" s="17"/>
      <c r="C648" s="17"/>
      <c r="D648" s="17">
        <f t="shared" si="11"/>
        <v>490.95999999999941</v>
      </c>
      <c r="E648" s="18"/>
      <c r="F648" s="7"/>
    </row>
    <row r="649" spans="1:6" s="9" customFormat="1" ht="18.75" x14ac:dyDescent="0.3">
      <c r="A649" s="19"/>
      <c r="B649" s="17"/>
      <c r="C649" s="17"/>
      <c r="D649" s="17">
        <f t="shared" si="11"/>
        <v>490.95999999999941</v>
      </c>
      <c r="E649" s="18"/>
      <c r="F649" s="7"/>
    </row>
    <row r="650" spans="1:6" s="9" customFormat="1" ht="18.75" x14ac:dyDescent="0.3">
      <c r="A650" s="19"/>
      <c r="B650" s="17"/>
      <c r="C650" s="17"/>
      <c r="D650" s="17">
        <f t="shared" si="11"/>
        <v>490.95999999999941</v>
      </c>
      <c r="E650" s="18"/>
      <c r="F650" s="7"/>
    </row>
    <row r="651" spans="1:6" s="9" customFormat="1" ht="18.75" x14ac:dyDescent="0.3">
      <c r="A651" s="19"/>
      <c r="B651" s="17"/>
      <c r="C651" s="17"/>
      <c r="D651" s="17">
        <f t="shared" si="11"/>
        <v>490.95999999999941</v>
      </c>
      <c r="E651" s="18"/>
      <c r="F651" s="7"/>
    </row>
    <row r="652" spans="1:6" s="9" customFormat="1" ht="18.75" x14ac:dyDescent="0.3">
      <c r="A652" s="19"/>
      <c r="B652" s="17"/>
      <c r="C652" s="17"/>
      <c r="D652" s="17">
        <f t="shared" si="11"/>
        <v>490.95999999999941</v>
      </c>
      <c r="E652" s="18"/>
      <c r="F652" s="7"/>
    </row>
    <row r="653" spans="1:6" s="9" customFormat="1" ht="18.75" x14ac:dyDescent="0.3">
      <c r="A653" s="19"/>
      <c r="B653" s="17"/>
      <c r="C653" s="17"/>
      <c r="D653" s="17">
        <f t="shared" si="11"/>
        <v>490.95999999999941</v>
      </c>
      <c r="E653" s="18"/>
      <c r="F653" s="7"/>
    </row>
    <row r="654" spans="1:6" s="9" customFormat="1" ht="18.75" x14ac:dyDescent="0.3">
      <c r="A654" s="19"/>
      <c r="B654" s="17"/>
      <c r="C654" s="17"/>
      <c r="D654" s="17">
        <f t="shared" si="11"/>
        <v>490.95999999999941</v>
      </c>
      <c r="E654" s="18"/>
      <c r="F654" s="7"/>
    </row>
    <row r="655" spans="1:6" s="9" customFormat="1" ht="18.75" x14ac:dyDescent="0.3">
      <c r="A655" s="19"/>
      <c r="B655" s="17"/>
      <c r="C655" s="17"/>
      <c r="D655" s="17">
        <f t="shared" si="11"/>
        <v>490.95999999999941</v>
      </c>
      <c r="E655" s="18"/>
      <c r="F655" s="7"/>
    </row>
    <row r="656" spans="1:6" s="9" customFormat="1" ht="18.75" x14ac:dyDescent="0.3">
      <c r="A656" s="19"/>
      <c r="B656" s="17"/>
      <c r="C656" s="17"/>
      <c r="D656" s="17">
        <f t="shared" si="11"/>
        <v>490.95999999999941</v>
      </c>
      <c r="E656" s="18"/>
      <c r="F656" s="7"/>
    </row>
    <row r="657" spans="1:6" s="9" customFormat="1" ht="18.75" x14ac:dyDescent="0.3">
      <c r="A657" s="19"/>
      <c r="B657" s="17"/>
      <c r="C657" s="17"/>
      <c r="D657" s="17">
        <f t="shared" si="11"/>
        <v>490.95999999999941</v>
      </c>
      <c r="E657" s="18"/>
      <c r="F657" s="7"/>
    </row>
    <row r="658" spans="1:6" s="9" customFormat="1" ht="18.75" x14ac:dyDescent="0.3">
      <c r="A658" s="19"/>
      <c r="B658" s="17"/>
      <c r="C658" s="17"/>
      <c r="D658" s="17">
        <f t="shared" si="11"/>
        <v>490.95999999999941</v>
      </c>
      <c r="E658" s="18"/>
      <c r="F658" s="7"/>
    </row>
    <row r="659" spans="1:6" s="9" customFormat="1" ht="18.75" x14ac:dyDescent="0.3">
      <c r="A659" s="19"/>
      <c r="B659" s="17"/>
      <c r="C659" s="17"/>
      <c r="D659" s="17">
        <f t="shared" si="11"/>
        <v>490.95999999999941</v>
      </c>
      <c r="E659" s="18"/>
      <c r="F659" s="7"/>
    </row>
    <row r="660" spans="1:6" s="9" customFormat="1" ht="18.75" x14ac:dyDescent="0.3">
      <c r="A660" s="19"/>
      <c r="B660" s="17"/>
      <c r="C660" s="17"/>
      <c r="D660" s="17">
        <f t="shared" si="11"/>
        <v>490.95999999999941</v>
      </c>
      <c r="E660" s="18"/>
      <c r="F660" s="7"/>
    </row>
    <row r="661" spans="1:6" s="9" customFormat="1" ht="18.75" x14ac:dyDescent="0.3">
      <c r="A661" s="19"/>
      <c r="B661" s="17"/>
      <c r="C661" s="17"/>
      <c r="D661" s="17">
        <f t="shared" si="11"/>
        <v>490.95999999999941</v>
      </c>
      <c r="E661" s="18"/>
      <c r="F661" s="7"/>
    </row>
    <row r="662" spans="1:6" s="9" customFormat="1" ht="18.75" x14ac:dyDescent="0.3">
      <c r="A662" s="19"/>
      <c r="B662" s="17"/>
      <c r="C662" s="17"/>
      <c r="D662" s="17">
        <f t="shared" si="11"/>
        <v>490.95999999999941</v>
      </c>
      <c r="E662" s="18"/>
      <c r="F662" s="7"/>
    </row>
    <row r="663" spans="1:6" s="9" customFormat="1" ht="18.75" x14ac:dyDescent="0.3">
      <c r="A663" s="19"/>
      <c r="B663" s="17"/>
      <c r="C663" s="17"/>
      <c r="D663" s="17">
        <f t="shared" si="11"/>
        <v>490.95999999999941</v>
      </c>
      <c r="E663" s="18"/>
      <c r="F663" s="7"/>
    </row>
    <row r="664" spans="1:6" s="9" customFormat="1" ht="18.75" x14ac:dyDescent="0.3">
      <c r="A664" s="19"/>
      <c r="B664" s="17"/>
      <c r="C664" s="17"/>
      <c r="D664" s="17">
        <f t="shared" si="11"/>
        <v>490.95999999999941</v>
      </c>
      <c r="E664" s="18"/>
      <c r="F664" s="7"/>
    </row>
    <row r="665" spans="1:6" s="9" customFormat="1" ht="18.75" x14ac:dyDescent="0.3">
      <c r="A665" s="19"/>
      <c r="B665" s="17"/>
      <c r="C665" s="17"/>
      <c r="D665" s="17">
        <f t="shared" si="11"/>
        <v>490.95999999999941</v>
      </c>
      <c r="E665" s="18"/>
      <c r="F665" s="7"/>
    </row>
    <row r="666" spans="1:6" s="9" customFormat="1" ht="18.75" x14ac:dyDescent="0.3">
      <c r="A666" s="19"/>
      <c r="B666" s="17"/>
      <c r="C666" s="17"/>
      <c r="D666" s="17">
        <f t="shared" si="11"/>
        <v>490.95999999999941</v>
      </c>
      <c r="E666" s="18"/>
      <c r="F666" s="7"/>
    </row>
    <row r="667" spans="1:6" s="9" customFormat="1" ht="18.75" x14ac:dyDescent="0.3">
      <c r="A667" s="19"/>
      <c r="B667" s="17"/>
      <c r="C667" s="17"/>
      <c r="D667" s="17">
        <f t="shared" si="11"/>
        <v>490.95999999999941</v>
      </c>
      <c r="E667" s="18"/>
      <c r="F667" s="7"/>
    </row>
    <row r="668" spans="1:6" s="9" customFormat="1" ht="18.75" x14ac:dyDescent="0.3">
      <c r="A668" s="19"/>
      <c r="B668" s="17"/>
      <c r="C668" s="17"/>
      <c r="D668" s="17">
        <f t="shared" si="11"/>
        <v>490.95999999999941</v>
      </c>
      <c r="E668" s="18"/>
      <c r="F668" s="7"/>
    </row>
    <row r="669" spans="1:6" s="9" customFormat="1" ht="18.75" x14ac:dyDescent="0.3">
      <c r="A669" s="19"/>
      <c r="B669" s="17"/>
      <c r="C669" s="17"/>
      <c r="D669" s="17">
        <f t="shared" si="11"/>
        <v>490.95999999999941</v>
      </c>
      <c r="E669" s="18"/>
      <c r="F669" s="7"/>
    </row>
    <row r="670" spans="1:6" s="9" customFormat="1" ht="18.75" x14ac:dyDescent="0.3">
      <c r="A670" s="19"/>
      <c r="B670" s="17"/>
      <c r="C670" s="17"/>
      <c r="D670" s="17">
        <f t="shared" si="11"/>
        <v>490.95999999999941</v>
      </c>
      <c r="E670" s="18"/>
      <c r="F670" s="7"/>
    </row>
    <row r="671" spans="1:6" s="9" customFormat="1" ht="18.75" x14ac:dyDescent="0.3">
      <c r="A671" s="19"/>
      <c r="B671" s="17"/>
      <c r="C671" s="17"/>
      <c r="D671" s="17">
        <f t="shared" si="11"/>
        <v>490.95999999999941</v>
      </c>
      <c r="E671" s="18"/>
      <c r="F671" s="7"/>
    </row>
    <row r="672" spans="1:6" s="9" customFormat="1" ht="18.75" x14ac:dyDescent="0.3">
      <c r="A672" s="19"/>
      <c r="B672" s="17"/>
      <c r="C672" s="17"/>
      <c r="D672" s="17">
        <f t="shared" si="11"/>
        <v>490.95999999999941</v>
      </c>
      <c r="E672" s="18"/>
      <c r="F672" s="7"/>
    </row>
    <row r="673" spans="1:6" s="9" customFormat="1" ht="18.75" x14ac:dyDescent="0.3">
      <c r="A673" s="19"/>
      <c r="B673" s="17"/>
      <c r="C673" s="17"/>
      <c r="D673" s="17">
        <f t="shared" si="11"/>
        <v>490.95999999999941</v>
      </c>
      <c r="E673" s="18"/>
      <c r="F673" s="7"/>
    </row>
    <row r="674" spans="1:6" s="9" customFormat="1" ht="18.75" x14ac:dyDescent="0.3">
      <c r="A674" s="19"/>
      <c r="B674" s="17"/>
      <c r="C674" s="17"/>
      <c r="D674" s="17">
        <f t="shared" si="11"/>
        <v>490.95999999999941</v>
      </c>
      <c r="E674" s="18"/>
      <c r="F674" s="7"/>
    </row>
    <row r="675" spans="1:6" s="9" customFormat="1" ht="18.75" x14ac:dyDescent="0.3">
      <c r="A675" s="19"/>
      <c r="B675" s="17"/>
      <c r="C675" s="17"/>
      <c r="D675" s="17">
        <f t="shared" si="11"/>
        <v>490.95999999999941</v>
      </c>
      <c r="E675" s="18"/>
      <c r="F675" s="7"/>
    </row>
    <row r="676" spans="1:6" s="9" customFormat="1" ht="18.75" x14ac:dyDescent="0.3">
      <c r="A676" s="19"/>
      <c r="B676" s="17"/>
      <c r="C676" s="17"/>
      <c r="D676" s="17">
        <f t="shared" si="11"/>
        <v>490.95999999999941</v>
      </c>
      <c r="E676" s="18"/>
      <c r="F676" s="7"/>
    </row>
    <row r="677" spans="1:6" s="9" customFormat="1" ht="18.75" x14ac:dyDescent="0.3">
      <c r="A677" s="19"/>
      <c r="B677" s="17"/>
      <c r="C677" s="17"/>
      <c r="D677" s="17">
        <f t="shared" si="11"/>
        <v>490.95999999999941</v>
      </c>
      <c r="E677" s="18"/>
      <c r="F677" s="7"/>
    </row>
    <row r="678" spans="1:6" s="9" customFormat="1" ht="18.75" x14ac:dyDescent="0.3">
      <c r="A678" s="19"/>
      <c r="B678" s="17"/>
      <c r="C678" s="17"/>
      <c r="D678" s="17">
        <f t="shared" si="11"/>
        <v>490.95999999999941</v>
      </c>
      <c r="E678" s="18"/>
      <c r="F678" s="7"/>
    </row>
    <row r="679" spans="1:6" s="9" customFormat="1" ht="18.75" x14ac:dyDescent="0.3">
      <c r="A679" s="19"/>
      <c r="B679" s="17"/>
      <c r="C679" s="17"/>
      <c r="D679" s="17">
        <f t="shared" si="11"/>
        <v>490.95999999999941</v>
      </c>
      <c r="E679" s="18"/>
      <c r="F679" s="7"/>
    </row>
    <row r="680" spans="1:6" s="9" customFormat="1" ht="18.75" x14ac:dyDescent="0.3">
      <c r="A680" s="19"/>
      <c r="B680" s="17"/>
      <c r="C680" s="17"/>
      <c r="D680" s="17">
        <f t="shared" si="11"/>
        <v>490.95999999999941</v>
      </c>
      <c r="E680" s="18"/>
      <c r="F680" s="7"/>
    </row>
    <row r="681" spans="1:6" s="9" customFormat="1" ht="18.75" x14ac:dyDescent="0.3">
      <c r="A681" s="19"/>
      <c r="B681" s="17"/>
      <c r="C681" s="17"/>
      <c r="D681" s="17">
        <f t="shared" si="11"/>
        <v>490.95999999999941</v>
      </c>
      <c r="E681" s="18"/>
      <c r="F681" s="7"/>
    </row>
    <row r="682" spans="1:6" s="9" customFormat="1" ht="18.75" x14ac:dyDescent="0.3">
      <c r="A682" s="19"/>
      <c r="B682" s="17"/>
      <c r="C682" s="17"/>
      <c r="D682" s="17">
        <f t="shared" si="11"/>
        <v>490.95999999999941</v>
      </c>
      <c r="E682" s="18"/>
      <c r="F682" s="7"/>
    </row>
    <row r="683" spans="1:6" s="9" customFormat="1" ht="18.75" x14ac:dyDescent="0.3">
      <c r="A683" s="19"/>
      <c r="B683" s="17"/>
      <c r="C683" s="17"/>
      <c r="D683" s="17">
        <f t="shared" si="11"/>
        <v>490.95999999999941</v>
      </c>
      <c r="E683" s="18"/>
      <c r="F683" s="7"/>
    </row>
    <row r="684" spans="1:6" s="9" customFormat="1" ht="18.75" x14ac:dyDescent="0.3">
      <c r="A684" s="19"/>
      <c r="B684" s="17"/>
      <c r="C684" s="17"/>
      <c r="D684" s="17">
        <f t="shared" si="11"/>
        <v>490.95999999999941</v>
      </c>
      <c r="E684" s="18"/>
      <c r="F684" s="7"/>
    </row>
    <row r="685" spans="1:6" s="9" customFormat="1" ht="18.75" x14ac:dyDescent="0.3">
      <c r="A685" s="19"/>
      <c r="B685" s="17"/>
      <c r="C685" s="17"/>
      <c r="D685" s="17">
        <f t="shared" si="11"/>
        <v>490.95999999999941</v>
      </c>
      <c r="E685" s="18"/>
      <c r="F685" s="7"/>
    </row>
    <row r="686" spans="1:6" s="9" customFormat="1" ht="18.75" x14ac:dyDescent="0.3">
      <c r="A686" s="19"/>
      <c r="B686" s="17"/>
      <c r="C686" s="17"/>
      <c r="D686" s="17">
        <f t="shared" si="11"/>
        <v>490.95999999999941</v>
      </c>
      <c r="E686" s="18"/>
      <c r="F686" s="7"/>
    </row>
    <row r="687" spans="1:6" s="9" customFormat="1" ht="18.75" x14ac:dyDescent="0.3">
      <c r="A687" s="19"/>
      <c r="B687" s="17"/>
      <c r="C687" s="17"/>
      <c r="D687" s="17">
        <f t="shared" si="11"/>
        <v>490.95999999999941</v>
      </c>
      <c r="E687" s="18"/>
      <c r="F687" s="7"/>
    </row>
    <row r="688" spans="1:6" s="9" customFormat="1" ht="18.75" x14ac:dyDescent="0.3">
      <c r="A688" s="19"/>
      <c r="B688" s="17"/>
      <c r="C688" s="17"/>
      <c r="D688" s="17">
        <f t="shared" si="11"/>
        <v>490.95999999999941</v>
      </c>
      <c r="E688" s="18"/>
      <c r="F688" s="7"/>
    </row>
    <row r="689" spans="1:6" s="9" customFormat="1" ht="18.75" x14ac:dyDescent="0.3">
      <c r="A689" s="19"/>
      <c r="B689" s="17"/>
      <c r="C689" s="17"/>
      <c r="D689" s="17">
        <f t="shared" si="11"/>
        <v>490.95999999999941</v>
      </c>
      <c r="E689" s="18"/>
      <c r="F689" s="7"/>
    </row>
    <row r="690" spans="1:6" s="9" customFormat="1" ht="18.75" x14ac:dyDescent="0.3">
      <c r="A690" s="19"/>
      <c r="B690" s="17"/>
      <c r="C690" s="17"/>
      <c r="D690" s="17">
        <f t="shared" si="11"/>
        <v>490.95999999999941</v>
      </c>
      <c r="E690" s="18"/>
      <c r="F690" s="7"/>
    </row>
    <row r="691" spans="1:6" s="9" customFormat="1" ht="18.75" x14ac:dyDescent="0.3">
      <c r="A691" s="19"/>
      <c r="B691" s="17"/>
      <c r="C691" s="17"/>
      <c r="D691" s="17">
        <f t="shared" si="11"/>
        <v>490.95999999999941</v>
      </c>
      <c r="E691" s="18"/>
      <c r="F691" s="7"/>
    </row>
    <row r="692" spans="1:6" s="9" customFormat="1" ht="18.75" x14ac:dyDescent="0.3">
      <c r="A692" s="19"/>
      <c r="B692" s="17"/>
      <c r="C692" s="17"/>
      <c r="D692" s="17">
        <f t="shared" si="11"/>
        <v>490.95999999999941</v>
      </c>
      <c r="E692" s="18"/>
      <c r="F692" s="7"/>
    </row>
    <row r="693" spans="1:6" s="9" customFormat="1" ht="18.75" x14ac:dyDescent="0.3">
      <c r="A693" s="19"/>
      <c r="B693" s="17"/>
      <c r="C693" s="17"/>
      <c r="D693" s="17">
        <f t="shared" si="11"/>
        <v>490.95999999999941</v>
      </c>
      <c r="E693" s="18"/>
      <c r="F693" s="7"/>
    </row>
    <row r="694" spans="1:6" s="9" customFormat="1" ht="18.75" x14ac:dyDescent="0.3">
      <c r="A694" s="19"/>
      <c r="B694" s="17"/>
      <c r="C694" s="17"/>
      <c r="D694" s="17">
        <f t="shared" si="11"/>
        <v>490.95999999999941</v>
      </c>
      <c r="E694" s="18"/>
      <c r="F694" s="7"/>
    </row>
    <row r="695" spans="1:6" s="9" customFormat="1" ht="18.75" x14ac:dyDescent="0.3">
      <c r="A695" s="19"/>
      <c r="B695" s="17"/>
      <c r="C695" s="17"/>
      <c r="D695" s="17">
        <f t="shared" si="11"/>
        <v>490.95999999999941</v>
      </c>
      <c r="E695" s="18"/>
      <c r="F695" s="7"/>
    </row>
    <row r="696" spans="1:6" s="9" customFormat="1" ht="18.75" x14ac:dyDescent="0.3">
      <c r="A696" s="19"/>
      <c r="B696" s="17"/>
      <c r="C696" s="17"/>
      <c r="D696" s="17">
        <f t="shared" si="11"/>
        <v>490.95999999999941</v>
      </c>
      <c r="E696" s="18"/>
      <c r="F696" s="7"/>
    </row>
    <row r="697" spans="1:6" s="9" customFormat="1" ht="18.75" x14ac:dyDescent="0.3">
      <c r="A697" s="19"/>
      <c r="B697" s="17"/>
      <c r="C697" s="17"/>
      <c r="D697" s="17">
        <f t="shared" si="11"/>
        <v>490.95999999999941</v>
      </c>
      <c r="E697" s="18"/>
      <c r="F697" s="7"/>
    </row>
    <row r="698" spans="1:6" s="9" customFormat="1" ht="18.75" x14ac:dyDescent="0.3">
      <c r="A698" s="19"/>
      <c r="B698" s="17"/>
      <c r="C698" s="17"/>
      <c r="D698" s="17">
        <f t="shared" si="11"/>
        <v>490.95999999999941</v>
      </c>
      <c r="E698" s="18"/>
      <c r="F698" s="7"/>
    </row>
    <row r="699" spans="1:6" s="9" customFormat="1" ht="18.75" x14ac:dyDescent="0.3">
      <c r="A699" s="19"/>
      <c r="B699" s="17"/>
      <c r="C699" s="17"/>
      <c r="D699" s="17">
        <f t="shared" si="11"/>
        <v>490.95999999999941</v>
      </c>
      <c r="E699" s="18"/>
      <c r="F699" s="7"/>
    </row>
    <row r="700" spans="1:6" s="9" customFormat="1" ht="18.75" x14ac:dyDescent="0.3">
      <c r="A700" s="19"/>
      <c r="B700" s="17"/>
      <c r="C700" s="17"/>
      <c r="D700" s="17">
        <f t="shared" si="11"/>
        <v>490.95999999999941</v>
      </c>
      <c r="E700" s="18"/>
      <c r="F700" s="7"/>
    </row>
    <row r="701" spans="1:6" s="9" customFormat="1" ht="18.75" x14ac:dyDescent="0.3">
      <c r="A701" s="19"/>
      <c r="B701" s="17"/>
      <c r="C701" s="17"/>
      <c r="D701" s="17">
        <f t="shared" si="11"/>
        <v>490.95999999999941</v>
      </c>
      <c r="E701" s="18"/>
      <c r="F701" s="7"/>
    </row>
    <row r="702" spans="1:6" s="9" customFormat="1" ht="18.75" x14ac:dyDescent="0.3">
      <c r="A702" s="19"/>
      <c r="B702" s="17"/>
      <c r="C702" s="17"/>
      <c r="D702" s="17">
        <f t="shared" si="11"/>
        <v>490.95999999999941</v>
      </c>
      <c r="E702" s="18"/>
      <c r="F702" s="7"/>
    </row>
    <row r="703" spans="1:6" s="9" customFormat="1" ht="18.75" x14ac:dyDescent="0.3">
      <c r="A703" s="19"/>
      <c r="B703" s="17"/>
      <c r="C703" s="17"/>
      <c r="D703" s="17">
        <f t="shared" si="11"/>
        <v>490.95999999999941</v>
      </c>
      <c r="E703" s="18"/>
      <c r="F703" s="7"/>
    </row>
    <row r="704" spans="1:6" s="9" customFormat="1" ht="18.75" x14ac:dyDescent="0.3">
      <c r="A704" s="19"/>
      <c r="B704" s="17"/>
      <c r="C704" s="17"/>
      <c r="D704" s="17">
        <f t="shared" si="11"/>
        <v>490.95999999999941</v>
      </c>
      <c r="E704" s="18"/>
      <c r="F704" s="7"/>
    </row>
    <row r="705" spans="1:6" s="9" customFormat="1" ht="18.75" x14ac:dyDescent="0.3">
      <c r="A705" s="19"/>
      <c r="B705" s="17"/>
      <c r="C705" s="17"/>
      <c r="D705" s="17">
        <f t="shared" si="11"/>
        <v>490.95999999999941</v>
      </c>
      <c r="E705" s="18"/>
      <c r="F705" s="7"/>
    </row>
    <row r="706" spans="1:6" s="9" customFormat="1" ht="18.75" x14ac:dyDescent="0.3">
      <c r="A706" s="19"/>
      <c r="B706" s="17"/>
      <c r="C706" s="17"/>
      <c r="D706" s="17">
        <f t="shared" si="11"/>
        <v>490.95999999999941</v>
      </c>
      <c r="E706" s="18"/>
      <c r="F706" s="7"/>
    </row>
    <row r="707" spans="1:6" s="9" customFormat="1" ht="18.75" x14ac:dyDescent="0.3">
      <c r="A707" s="19"/>
      <c r="B707" s="17"/>
      <c r="C707" s="17"/>
      <c r="D707" s="17">
        <f t="shared" si="11"/>
        <v>490.95999999999941</v>
      </c>
      <c r="E707" s="18"/>
      <c r="F707" s="7"/>
    </row>
    <row r="708" spans="1:6" s="9" customFormat="1" ht="18.75" x14ac:dyDescent="0.3">
      <c r="A708" s="19"/>
      <c r="B708" s="17"/>
      <c r="C708" s="17"/>
      <c r="D708" s="17">
        <f t="shared" si="11"/>
        <v>490.95999999999941</v>
      </c>
      <c r="E708" s="18"/>
      <c r="F708" s="7"/>
    </row>
    <row r="709" spans="1:6" s="9" customFormat="1" ht="18.75" x14ac:dyDescent="0.3">
      <c r="A709" s="19"/>
      <c r="B709" s="17"/>
      <c r="C709" s="17"/>
      <c r="D709" s="17">
        <f t="shared" si="11"/>
        <v>490.95999999999941</v>
      </c>
      <c r="E709" s="18"/>
      <c r="F709" s="7"/>
    </row>
    <row r="710" spans="1:6" s="9" customFormat="1" ht="18.75" x14ac:dyDescent="0.3">
      <c r="A710" s="19"/>
      <c r="B710" s="17"/>
      <c r="C710" s="17"/>
      <c r="D710" s="17">
        <f t="shared" si="11"/>
        <v>490.95999999999941</v>
      </c>
      <c r="E710" s="18"/>
      <c r="F710" s="7"/>
    </row>
    <row r="711" spans="1:6" s="9" customFormat="1" ht="18.75" x14ac:dyDescent="0.3">
      <c r="A711" s="19"/>
      <c r="B711" s="17"/>
      <c r="C711" s="17"/>
      <c r="D711" s="17">
        <f t="shared" ref="D711:D765" si="12">D710+B711-C711</f>
        <v>490.95999999999941</v>
      </c>
      <c r="E711" s="18"/>
      <c r="F711" s="7"/>
    </row>
    <row r="712" spans="1:6" s="9" customFormat="1" ht="18.75" x14ac:dyDescent="0.3">
      <c r="A712" s="19"/>
      <c r="B712" s="17"/>
      <c r="C712" s="17"/>
      <c r="D712" s="17">
        <f t="shared" si="12"/>
        <v>490.95999999999941</v>
      </c>
      <c r="E712" s="18"/>
      <c r="F712" s="7"/>
    </row>
    <row r="713" spans="1:6" s="9" customFormat="1" ht="18.75" x14ac:dyDescent="0.3">
      <c r="A713" s="19"/>
      <c r="B713" s="17"/>
      <c r="C713" s="17"/>
      <c r="D713" s="17">
        <f t="shared" si="12"/>
        <v>490.95999999999941</v>
      </c>
      <c r="E713" s="18"/>
      <c r="F713" s="7"/>
    </row>
    <row r="714" spans="1:6" s="9" customFormat="1" ht="18.75" x14ac:dyDescent="0.3">
      <c r="A714" s="19"/>
      <c r="B714" s="17"/>
      <c r="C714" s="17"/>
      <c r="D714" s="17">
        <f t="shared" si="12"/>
        <v>490.95999999999941</v>
      </c>
      <c r="E714" s="18"/>
      <c r="F714" s="7"/>
    </row>
    <row r="715" spans="1:6" s="9" customFormat="1" ht="18.75" x14ac:dyDescent="0.3">
      <c r="A715" s="19"/>
      <c r="B715" s="17"/>
      <c r="C715" s="17"/>
      <c r="D715" s="17">
        <f t="shared" si="12"/>
        <v>490.95999999999941</v>
      </c>
      <c r="E715" s="18"/>
      <c r="F715" s="7"/>
    </row>
    <row r="716" spans="1:6" s="9" customFormat="1" ht="18.75" x14ac:dyDescent="0.3">
      <c r="A716" s="19"/>
      <c r="B716" s="17"/>
      <c r="C716" s="17"/>
      <c r="D716" s="17">
        <f t="shared" si="12"/>
        <v>490.95999999999941</v>
      </c>
      <c r="E716" s="18"/>
      <c r="F716" s="7"/>
    </row>
    <row r="717" spans="1:6" s="9" customFormat="1" ht="18.75" x14ac:dyDescent="0.3">
      <c r="A717" s="19"/>
      <c r="B717" s="17"/>
      <c r="C717" s="17"/>
      <c r="D717" s="17">
        <f t="shared" si="12"/>
        <v>490.95999999999941</v>
      </c>
      <c r="E717" s="18"/>
      <c r="F717" s="7"/>
    </row>
    <row r="718" spans="1:6" s="9" customFormat="1" ht="18.75" x14ac:dyDescent="0.3">
      <c r="A718" s="19"/>
      <c r="B718" s="17"/>
      <c r="C718" s="17"/>
      <c r="D718" s="17">
        <f t="shared" si="12"/>
        <v>490.95999999999941</v>
      </c>
      <c r="E718" s="18"/>
      <c r="F718" s="7"/>
    </row>
    <row r="719" spans="1:6" s="9" customFormat="1" ht="18.75" x14ac:dyDescent="0.3">
      <c r="A719" s="19"/>
      <c r="B719" s="17"/>
      <c r="C719" s="17"/>
      <c r="D719" s="17">
        <f t="shared" si="12"/>
        <v>490.95999999999941</v>
      </c>
      <c r="E719" s="18"/>
      <c r="F719" s="7"/>
    </row>
    <row r="720" spans="1:6" s="9" customFormat="1" ht="18.75" x14ac:dyDescent="0.3">
      <c r="A720" s="19"/>
      <c r="B720" s="17"/>
      <c r="C720" s="17"/>
      <c r="D720" s="17">
        <f t="shared" si="12"/>
        <v>490.95999999999941</v>
      </c>
      <c r="E720" s="18"/>
      <c r="F720" s="7"/>
    </row>
    <row r="721" spans="1:6" s="9" customFormat="1" ht="18.75" x14ac:dyDescent="0.3">
      <c r="A721" s="19"/>
      <c r="B721" s="17"/>
      <c r="C721" s="17"/>
      <c r="D721" s="17">
        <f t="shared" si="12"/>
        <v>490.95999999999941</v>
      </c>
      <c r="E721" s="18"/>
      <c r="F721" s="7"/>
    </row>
    <row r="722" spans="1:6" s="9" customFormat="1" ht="18.75" x14ac:dyDescent="0.3">
      <c r="A722" s="19"/>
      <c r="B722" s="17"/>
      <c r="C722" s="17"/>
      <c r="D722" s="17">
        <f t="shared" si="12"/>
        <v>490.95999999999941</v>
      </c>
      <c r="E722" s="18"/>
      <c r="F722" s="7"/>
    </row>
    <row r="723" spans="1:6" s="9" customFormat="1" ht="18.75" x14ac:dyDescent="0.3">
      <c r="A723" s="19"/>
      <c r="B723" s="17"/>
      <c r="C723" s="17"/>
      <c r="D723" s="17">
        <f t="shared" si="12"/>
        <v>490.95999999999941</v>
      </c>
      <c r="E723" s="18"/>
      <c r="F723" s="7"/>
    </row>
    <row r="724" spans="1:6" s="9" customFormat="1" ht="18.75" x14ac:dyDescent="0.3">
      <c r="A724" s="19"/>
      <c r="B724" s="17"/>
      <c r="C724" s="17"/>
      <c r="D724" s="17">
        <f t="shared" si="12"/>
        <v>490.95999999999941</v>
      </c>
      <c r="E724" s="18"/>
      <c r="F724" s="7"/>
    </row>
    <row r="725" spans="1:6" s="9" customFormat="1" ht="18.75" x14ac:dyDescent="0.3">
      <c r="A725" s="19"/>
      <c r="B725" s="17"/>
      <c r="C725" s="17"/>
      <c r="D725" s="17">
        <f t="shared" si="12"/>
        <v>490.95999999999941</v>
      </c>
      <c r="E725" s="18"/>
      <c r="F725" s="7"/>
    </row>
    <row r="726" spans="1:6" s="9" customFormat="1" ht="18.75" x14ac:dyDescent="0.3">
      <c r="A726" s="19"/>
      <c r="B726" s="17"/>
      <c r="C726" s="17"/>
      <c r="D726" s="17">
        <f t="shared" si="12"/>
        <v>490.95999999999941</v>
      </c>
      <c r="E726" s="18"/>
      <c r="F726" s="7"/>
    </row>
    <row r="727" spans="1:6" s="9" customFormat="1" ht="18.75" x14ac:dyDescent="0.3">
      <c r="A727" s="19"/>
      <c r="B727" s="17"/>
      <c r="C727" s="17"/>
      <c r="D727" s="17">
        <f t="shared" si="12"/>
        <v>490.95999999999941</v>
      </c>
      <c r="E727" s="18"/>
      <c r="F727" s="7"/>
    </row>
    <row r="728" spans="1:6" s="9" customFormat="1" ht="18.75" x14ac:dyDescent="0.3">
      <c r="A728" s="19"/>
      <c r="B728" s="17"/>
      <c r="C728" s="17"/>
      <c r="D728" s="17">
        <f t="shared" si="12"/>
        <v>490.95999999999941</v>
      </c>
      <c r="E728" s="18"/>
      <c r="F728" s="7"/>
    </row>
    <row r="729" spans="1:6" s="9" customFormat="1" ht="18.75" x14ac:dyDescent="0.3">
      <c r="A729" s="19"/>
      <c r="B729" s="17"/>
      <c r="C729" s="17"/>
      <c r="D729" s="17">
        <f t="shared" si="12"/>
        <v>490.95999999999941</v>
      </c>
      <c r="E729" s="18"/>
      <c r="F729" s="7"/>
    </row>
    <row r="730" spans="1:6" s="9" customFormat="1" ht="18.75" x14ac:dyDescent="0.3">
      <c r="A730" s="19"/>
      <c r="B730" s="17"/>
      <c r="C730" s="17"/>
      <c r="D730" s="17">
        <f t="shared" si="12"/>
        <v>490.95999999999941</v>
      </c>
      <c r="E730" s="18"/>
      <c r="F730" s="7"/>
    </row>
    <row r="731" spans="1:6" s="9" customFormat="1" ht="18.75" x14ac:dyDescent="0.3">
      <c r="A731" s="19"/>
      <c r="B731" s="17"/>
      <c r="C731" s="17"/>
      <c r="D731" s="17">
        <f t="shared" si="12"/>
        <v>490.95999999999941</v>
      </c>
      <c r="E731" s="18"/>
      <c r="F731" s="7"/>
    </row>
    <row r="732" spans="1:6" s="9" customFormat="1" ht="18.75" x14ac:dyDescent="0.3">
      <c r="A732" s="19"/>
      <c r="B732" s="17"/>
      <c r="C732" s="17"/>
      <c r="D732" s="17">
        <f t="shared" si="12"/>
        <v>490.95999999999941</v>
      </c>
      <c r="E732" s="18"/>
      <c r="F732" s="7"/>
    </row>
    <row r="733" spans="1:6" s="9" customFormat="1" ht="18.75" x14ac:dyDescent="0.3">
      <c r="A733" s="19"/>
      <c r="B733" s="17"/>
      <c r="C733" s="17"/>
      <c r="D733" s="17">
        <f t="shared" si="12"/>
        <v>490.95999999999941</v>
      </c>
      <c r="E733" s="18"/>
      <c r="F733" s="7"/>
    </row>
    <row r="734" spans="1:6" s="9" customFormat="1" ht="18.75" x14ac:dyDescent="0.3">
      <c r="A734" s="19"/>
      <c r="B734" s="17"/>
      <c r="C734" s="17"/>
      <c r="D734" s="17">
        <f t="shared" si="12"/>
        <v>490.95999999999941</v>
      </c>
      <c r="E734" s="18"/>
      <c r="F734" s="7"/>
    </row>
    <row r="735" spans="1:6" s="9" customFormat="1" ht="18.75" x14ac:dyDescent="0.3">
      <c r="A735" s="19"/>
      <c r="B735" s="17"/>
      <c r="C735" s="17"/>
      <c r="D735" s="17">
        <f t="shared" si="12"/>
        <v>490.95999999999941</v>
      </c>
      <c r="E735" s="18"/>
      <c r="F735" s="7"/>
    </row>
    <row r="736" spans="1:6" s="9" customFormat="1" ht="18.75" x14ac:dyDescent="0.3">
      <c r="A736" s="19"/>
      <c r="B736" s="17"/>
      <c r="C736" s="17"/>
      <c r="D736" s="17">
        <f t="shared" si="12"/>
        <v>490.95999999999941</v>
      </c>
      <c r="E736" s="18"/>
      <c r="F736" s="7"/>
    </row>
    <row r="737" spans="1:6" s="9" customFormat="1" ht="18.75" x14ac:dyDescent="0.3">
      <c r="A737" s="19"/>
      <c r="B737" s="17"/>
      <c r="C737" s="17"/>
      <c r="D737" s="17">
        <f t="shared" si="12"/>
        <v>490.95999999999941</v>
      </c>
      <c r="E737" s="18"/>
      <c r="F737" s="7"/>
    </row>
    <row r="738" spans="1:6" s="9" customFormat="1" ht="18.75" x14ac:dyDescent="0.3">
      <c r="A738" s="19"/>
      <c r="B738" s="17"/>
      <c r="C738" s="17"/>
      <c r="D738" s="17">
        <f t="shared" si="12"/>
        <v>490.95999999999941</v>
      </c>
      <c r="E738" s="18"/>
      <c r="F738" s="7"/>
    </row>
    <row r="739" spans="1:6" s="9" customFormat="1" ht="18.75" x14ac:dyDescent="0.3">
      <c r="A739" s="19"/>
      <c r="B739" s="17"/>
      <c r="C739" s="17"/>
      <c r="D739" s="17">
        <f t="shared" si="12"/>
        <v>490.95999999999941</v>
      </c>
      <c r="E739" s="18"/>
      <c r="F739" s="7"/>
    </row>
    <row r="740" spans="1:6" s="9" customFormat="1" ht="18.75" x14ac:dyDescent="0.3">
      <c r="A740" s="19"/>
      <c r="B740" s="17"/>
      <c r="C740" s="17"/>
      <c r="D740" s="17">
        <f t="shared" si="12"/>
        <v>490.95999999999941</v>
      </c>
      <c r="E740" s="18"/>
      <c r="F740" s="7"/>
    </row>
    <row r="741" spans="1:6" s="9" customFormat="1" ht="18.75" x14ac:dyDescent="0.3">
      <c r="A741" s="19"/>
      <c r="B741" s="17"/>
      <c r="C741" s="17"/>
      <c r="D741" s="17">
        <f t="shared" si="12"/>
        <v>490.95999999999941</v>
      </c>
      <c r="E741" s="18"/>
      <c r="F741" s="7"/>
    </row>
    <row r="742" spans="1:6" s="9" customFormat="1" ht="18.75" x14ac:dyDescent="0.3">
      <c r="A742" s="19"/>
      <c r="B742" s="17"/>
      <c r="C742" s="17"/>
      <c r="D742" s="17">
        <f t="shared" si="12"/>
        <v>490.95999999999941</v>
      </c>
      <c r="E742" s="18"/>
      <c r="F742" s="7"/>
    </row>
    <row r="743" spans="1:6" s="9" customFormat="1" ht="18.75" x14ac:dyDescent="0.3">
      <c r="A743" s="19"/>
      <c r="B743" s="17"/>
      <c r="C743" s="17"/>
      <c r="D743" s="17">
        <f t="shared" si="12"/>
        <v>490.95999999999941</v>
      </c>
      <c r="E743" s="18"/>
      <c r="F743" s="7"/>
    </row>
    <row r="744" spans="1:6" s="9" customFormat="1" ht="18.75" x14ac:dyDescent="0.3">
      <c r="A744" s="19"/>
      <c r="B744" s="17"/>
      <c r="C744" s="17"/>
      <c r="D744" s="17">
        <f t="shared" si="12"/>
        <v>490.95999999999941</v>
      </c>
      <c r="E744" s="18"/>
      <c r="F744" s="7"/>
    </row>
    <row r="745" spans="1:6" s="9" customFormat="1" ht="18.75" x14ac:dyDescent="0.3">
      <c r="A745" s="19"/>
      <c r="B745" s="17"/>
      <c r="C745" s="17"/>
      <c r="D745" s="17">
        <f t="shared" si="12"/>
        <v>490.95999999999941</v>
      </c>
      <c r="E745" s="18"/>
      <c r="F745" s="7"/>
    </row>
    <row r="746" spans="1:6" s="9" customFormat="1" ht="18.75" x14ac:dyDescent="0.3">
      <c r="A746" s="19"/>
      <c r="B746" s="17"/>
      <c r="C746" s="17"/>
      <c r="D746" s="17">
        <f t="shared" si="12"/>
        <v>490.95999999999941</v>
      </c>
      <c r="E746" s="18"/>
      <c r="F746" s="7"/>
    </row>
    <row r="747" spans="1:6" s="9" customFormat="1" ht="18.75" x14ac:dyDescent="0.3">
      <c r="A747" s="19"/>
      <c r="B747" s="17"/>
      <c r="C747" s="17"/>
      <c r="D747" s="17">
        <f t="shared" si="12"/>
        <v>490.95999999999941</v>
      </c>
      <c r="E747" s="18"/>
      <c r="F747" s="7"/>
    </row>
    <row r="748" spans="1:6" s="9" customFormat="1" ht="18.75" x14ac:dyDescent="0.3">
      <c r="A748" s="19"/>
      <c r="B748" s="17"/>
      <c r="C748" s="17"/>
      <c r="D748" s="17">
        <f t="shared" si="12"/>
        <v>490.95999999999941</v>
      </c>
      <c r="E748" s="18"/>
      <c r="F748" s="7"/>
    </row>
    <row r="749" spans="1:6" s="9" customFormat="1" ht="18.75" x14ac:dyDescent="0.3">
      <c r="A749" s="19"/>
      <c r="B749" s="17"/>
      <c r="C749" s="17"/>
      <c r="D749" s="17">
        <f t="shared" si="12"/>
        <v>490.95999999999941</v>
      </c>
      <c r="E749" s="18"/>
      <c r="F749" s="7"/>
    </row>
    <row r="750" spans="1:6" s="9" customFormat="1" ht="18.75" x14ac:dyDescent="0.3">
      <c r="A750" s="19"/>
      <c r="B750" s="17"/>
      <c r="C750" s="17"/>
      <c r="D750" s="17">
        <f t="shared" si="12"/>
        <v>490.95999999999941</v>
      </c>
      <c r="E750" s="18"/>
      <c r="F750" s="7"/>
    </row>
    <row r="751" spans="1:6" s="9" customFormat="1" ht="18.75" x14ac:dyDescent="0.3">
      <c r="A751" s="19"/>
      <c r="B751" s="17"/>
      <c r="C751" s="17"/>
      <c r="D751" s="17">
        <f t="shared" si="12"/>
        <v>490.95999999999941</v>
      </c>
      <c r="E751" s="18"/>
      <c r="F751" s="7"/>
    </row>
    <row r="752" spans="1:6" s="9" customFormat="1" ht="18.75" x14ac:dyDescent="0.3">
      <c r="A752" s="19"/>
      <c r="B752" s="17"/>
      <c r="C752" s="17"/>
      <c r="D752" s="17">
        <f t="shared" si="12"/>
        <v>490.95999999999941</v>
      </c>
      <c r="E752" s="18"/>
      <c r="F752" s="7"/>
    </row>
    <row r="753" spans="1:6" s="9" customFormat="1" ht="18.75" x14ac:dyDescent="0.3">
      <c r="A753" s="19"/>
      <c r="B753" s="17"/>
      <c r="C753" s="17"/>
      <c r="D753" s="17">
        <f t="shared" si="12"/>
        <v>490.95999999999941</v>
      </c>
      <c r="E753" s="18"/>
      <c r="F753" s="7"/>
    </row>
    <row r="754" spans="1:6" s="9" customFormat="1" ht="18.75" x14ac:dyDescent="0.3">
      <c r="A754" s="19"/>
      <c r="B754" s="17"/>
      <c r="C754" s="17"/>
      <c r="D754" s="17">
        <f t="shared" si="12"/>
        <v>490.95999999999941</v>
      </c>
      <c r="E754" s="18"/>
      <c r="F754" s="7"/>
    </row>
    <row r="755" spans="1:6" s="9" customFormat="1" ht="18.75" x14ac:dyDescent="0.3">
      <c r="A755" s="19"/>
      <c r="B755" s="17"/>
      <c r="C755" s="17"/>
      <c r="D755" s="17">
        <f t="shared" si="12"/>
        <v>490.95999999999941</v>
      </c>
      <c r="E755" s="18"/>
      <c r="F755" s="7"/>
    </row>
    <row r="756" spans="1:6" s="9" customFormat="1" ht="18.75" x14ac:dyDescent="0.3">
      <c r="A756" s="19"/>
      <c r="B756" s="17"/>
      <c r="C756" s="17"/>
      <c r="D756" s="17">
        <f t="shared" si="12"/>
        <v>490.95999999999941</v>
      </c>
      <c r="E756" s="18"/>
      <c r="F756" s="7"/>
    </row>
    <row r="757" spans="1:6" s="9" customFormat="1" ht="18.75" x14ac:dyDescent="0.3">
      <c r="A757" s="19"/>
      <c r="B757" s="17"/>
      <c r="C757" s="17"/>
      <c r="D757" s="17">
        <f t="shared" si="12"/>
        <v>490.95999999999941</v>
      </c>
      <c r="E757" s="18"/>
      <c r="F757" s="7"/>
    </row>
    <row r="758" spans="1:6" s="9" customFormat="1" ht="18.75" x14ac:dyDescent="0.3">
      <c r="A758" s="19"/>
      <c r="B758" s="17"/>
      <c r="C758" s="17"/>
      <c r="D758" s="17">
        <f t="shared" si="12"/>
        <v>490.95999999999941</v>
      </c>
      <c r="E758" s="18"/>
      <c r="F758" s="7"/>
    </row>
    <row r="759" spans="1:6" s="9" customFormat="1" ht="18.75" x14ac:dyDescent="0.3">
      <c r="A759" s="19"/>
      <c r="B759" s="17"/>
      <c r="C759" s="17"/>
      <c r="D759" s="17">
        <f t="shared" si="12"/>
        <v>490.95999999999941</v>
      </c>
      <c r="E759" s="18"/>
      <c r="F759" s="7"/>
    </row>
    <row r="760" spans="1:6" s="9" customFormat="1" ht="18.75" x14ac:dyDescent="0.3">
      <c r="A760" s="19"/>
      <c r="B760" s="17"/>
      <c r="C760" s="17"/>
      <c r="D760" s="17">
        <f t="shared" si="12"/>
        <v>490.95999999999941</v>
      </c>
      <c r="E760" s="18"/>
      <c r="F760" s="7"/>
    </row>
    <row r="761" spans="1:6" s="9" customFormat="1" ht="18.75" x14ac:dyDescent="0.3">
      <c r="A761" s="19"/>
      <c r="B761" s="17"/>
      <c r="C761" s="17"/>
      <c r="D761" s="17">
        <f t="shared" si="12"/>
        <v>490.95999999999941</v>
      </c>
      <c r="E761" s="18"/>
      <c r="F761" s="7"/>
    </row>
    <row r="762" spans="1:6" s="9" customFormat="1" ht="18.75" x14ac:dyDescent="0.3">
      <c r="A762" s="19"/>
      <c r="B762" s="17"/>
      <c r="C762" s="17"/>
      <c r="D762" s="17">
        <f t="shared" si="12"/>
        <v>490.95999999999941</v>
      </c>
      <c r="E762" s="18"/>
      <c r="F762" s="7"/>
    </row>
    <row r="763" spans="1:6" s="9" customFormat="1" ht="18.75" x14ac:dyDescent="0.3">
      <c r="A763" s="19"/>
      <c r="B763" s="17"/>
      <c r="C763" s="17"/>
      <c r="D763" s="17">
        <f t="shared" si="12"/>
        <v>490.95999999999941</v>
      </c>
      <c r="E763" s="18"/>
      <c r="F763" s="7"/>
    </row>
    <row r="764" spans="1:6" s="9" customFormat="1" ht="18.75" x14ac:dyDescent="0.3">
      <c r="A764" s="19"/>
      <c r="B764" s="17"/>
      <c r="C764" s="17"/>
      <c r="D764" s="17">
        <f t="shared" si="12"/>
        <v>490.95999999999941</v>
      </c>
      <c r="E764" s="18"/>
      <c r="F764" s="7"/>
    </row>
    <row r="765" spans="1:6" s="9" customFormat="1" ht="18.75" x14ac:dyDescent="0.3">
      <c r="A765" s="19"/>
      <c r="B765" s="17"/>
      <c r="C765" s="17"/>
      <c r="D765" s="17">
        <f t="shared" si="12"/>
        <v>490.95999999999941</v>
      </c>
      <c r="E765" s="18"/>
      <c r="F765" s="7"/>
    </row>
    <row r="766" spans="1:6" s="9" customFormat="1" ht="19.5" thickBot="1" x14ac:dyDescent="0.35">
      <c r="A766" s="19"/>
      <c r="B766" s="17"/>
      <c r="C766" s="17"/>
      <c r="D766" s="17">
        <f>D765+B766-C766</f>
        <v>490.95999999999941</v>
      </c>
      <c r="E766" s="18"/>
      <c r="F766" s="7"/>
    </row>
    <row r="767" spans="1:6" ht="30" thickTop="1" thickBot="1" x14ac:dyDescent="0.5">
      <c r="A767" s="29" t="s">
        <v>9</v>
      </c>
      <c r="B767" s="30">
        <f>SUM(B6:B766)</f>
        <v>3974.7200000000007</v>
      </c>
      <c r="C767" s="30">
        <f>SUM(C6:C766)</f>
        <v>3483.76</v>
      </c>
      <c r="D767" s="30">
        <f>B767-C767</f>
        <v>490.96000000000049</v>
      </c>
      <c r="E767" s="31" t="s">
        <v>10</v>
      </c>
      <c r="F767" s="1"/>
    </row>
    <row r="768" spans="1:6" ht="29.25" thickBot="1" x14ac:dyDescent="0.5">
      <c r="A768" s="32" t="s">
        <v>7</v>
      </c>
      <c r="B768" s="33">
        <f>B767-C767</f>
        <v>490.96000000000049</v>
      </c>
      <c r="C768" s="204"/>
      <c r="D768" s="205"/>
      <c r="E768" s="206"/>
      <c r="F768" s="1"/>
    </row>
    <row r="770" spans="3:5" x14ac:dyDescent="0.45">
      <c r="C770" s="2">
        <f>B768*740/1000</f>
        <v>363.31040000000036</v>
      </c>
      <c r="D770" s="2" t="s">
        <v>892</v>
      </c>
      <c r="E770" s="2" t="s">
        <v>893</v>
      </c>
    </row>
  </sheetData>
  <mergeCells count="4">
    <mergeCell ref="A1:E1"/>
    <mergeCell ref="A2:C2"/>
    <mergeCell ref="D2:E2"/>
    <mergeCell ref="C768:E768"/>
  </mergeCells>
  <pageMargins left="0.7" right="0.7" top="0.75" bottom="0.75" header="0.3" footer="0.3"/>
  <pageSetup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9EB0-B5E0-4206-9BB2-EE6F85B6C558}">
  <dimension ref="A1:G770"/>
  <sheetViews>
    <sheetView showGridLines="0" rightToLeft="1" topLeftCell="A40" zoomScale="98" zoomScaleNormal="98" workbookViewId="0">
      <selection sqref="A1:E1"/>
    </sheetView>
  </sheetViews>
  <sheetFormatPr defaultColWidth="9.140625" defaultRowHeight="28.5" x14ac:dyDescent="0.45"/>
  <cols>
    <col min="1" max="1" width="14.28515625" style="2" bestFit="1" customWidth="1"/>
    <col min="2" max="2" width="16.7109375" style="2" customWidth="1"/>
    <col min="3" max="3" width="15.140625" style="2" customWidth="1"/>
    <col min="4" max="4" width="14.140625" style="2" customWidth="1"/>
    <col min="5" max="5" width="42.7109375" style="2" customWidth="1"/>
    <col min="6" max="16384" width="9.140625" style="2"/>
  </cols>
  <sheetData>
    <row r="1" spans="1:6" ht="29.25" thickBot="1" x14ac:dyDescent="0.5">
      <c r="A1" s="207" t="s">
        <v>897</v>
      </c>
      <c r="B1" s="208"/>
      <c r="C1" s="208"/>
      <c r="D1" s="208"/>
      <c r="E1" s="207"/>
      <c r="F1" s="1"/>
    </row>
    <row r="2" spans="1:6" ht="29.25" thickBot="1" x14ac:dyDescent="0.5">
      <c r="A2" s="210" t="s">
        <v>0</v>
      </c>
      <c r="B2" s="210"/>
      <c r="C2" s="210"/>
      <c r="D2" s="211" t="str">
        <f>A1</f>
        <v>كسر 21</v>
      </c>
      <c r="E2" s="211"/>
      <c r="F2" s="1"/>
    </row>
    <row r="3" spans="1:6" s="9" customFormat="1" ht="18.75" x14ac:dyDescent="0.3">
      <c r="A3" s="4" t="s">
        <v>2</v>
      </c>
      <c r="B3" s="5"/>
      <c r="C3" s="5"/>
      <c r="D3" s="5"/>
      <c r="E3" s="6"/>
      <c r="F3" s="7"/>
    </row>
    <row r="4" spans="1:6" s="9" customFormat="1" ht="19.5" thickBot="1" x14ac:dyDescent="0.35">
      <c r="A4" s="4" t="s">
        <v>3</v>
      </c>
      <c r="B4" s="5"/>
      <c r="C4" s="5"/>
      <c r="D4" s="5"/>
      <c r="E4" s="6"/>
      <c r="F4" s="7"/>
    </row>
    <row r="5" spans="1:6" s="9" customFormat="1" ht="19.5" thickBot="1" x14ac:dyDescent="0.35">
      <c r="A5" s="10" t="s">
        <v>4</v>
      </c>
      <c r="B5" s="11" t="s">
        <v>626</v>
      </c>
      <c r="C5" s="11" t="s">
        <v>33</v>
      </c>
      <c r="D5" s="11" t="s">
        <v>7</v>
      </c>
      <c r="E5" s="12" t="s">
        <v>8</v>
      </c>
      <c r="F5" s="7"/>
    </row>
    <row r="6" spans="1:6" s="9" customFormat="1" ht="19.5" thickTop="1" x14ac:dyDescent="0.3">
      <c r="A6" s="14">
        <v>46177</v>
      </c>
      <c r="B6" s="15">
        <v>3.79</v>
      </c>
      <c r="C6" s="15"/>
      <c r="D6" s="15">
        <f>B6-C6</f>
        <v>3.79</v>
      </c>
      <c r="E6" s="16" t="s">
        <v>234</v>
      </c>
      <c r="F6" s="7"/>
    </row>
    <row r="7" spans="1:6" s="9" customFormat="1" ht="18.75" x14ac:dyDescent="0.3">
      <c r="A7" s="14">
        <v>46178</v>
      </c>
      <c r="B7" s="17">
        <v>103.78</v>
      </c>
      <c r="C7" s="17"/>
      <c r="D7" s="17">
        <f>D6+B7-C7</f>
        <v>107.57000000000001</v>
      </c>
      <c r="E7" s="18" t="s">
        <v>251</v>
      </c>
      <c r="F7" s="7"/>
    </row>
    <row r="8" spans="1:6" s="9" customFormat="1" ht="18.75" x14ac:dyDescent="0.3">
      <c r="A8" s="14">
        <v>46190</v>
      </c>
      <c r="B8" s="17">
        <v>59.38</v>
      </c>
      <c r="C8" s="17"/>
      <c r="D8" s="17">
        <f t="shared" ref="D8:D45" si="0">D7+B8-C8</f>
        <v>166.95000000000002</v>
      </c>
      <c r="E8" s="16" t="s">
        <v>289</v>
      </c>
      <c r="F8" s="7"/>
    </row>
    <row r="9" spans="1:6" s="9" customFormat="1" ht="18.75" x14ac:dyDescent="0.3">
      <c r="A9" s="14">
        <v>46197</v>
      </c>
      <c r="B9" s="17">
        <v>2</v>
      </c>
      <c r="C9" s="17"/>
      <c r="D9" s="17">
        <f t="shared" si="0"/>
        <v>168.95000000000002</v>
      </c>
      <c r="E9" s="16" t="s">
        <v>289</v>
      </c>
      <c r="F9" s="7"/>
    </row>
    <row r="10" spans="1:6" s="9" customFormat="1" ht="18.75" x14ac:dyDescent="0.3">
      <c r="A10" s="14">
        <v>46206</v>
      </c>
      <c r="B10" s="17">
        <v>6.74</v>
      </c>
      <c r="C10" s="17"/>
      <c r="D10" s="17">
        <f t="shared" si="0"/>
        <v>175.69000000000003</v>
      </c>
      <c r="E10" s="18" t="s">
        <v>386</v>
      </c>
      <c r="F10" s="7"/>
    </row>
    <row r="11" spans="1:6" s="9" customFormat="1" ht="18.75" x14ac:dyDescent="0.3">
      <c r="A11" s="14">
        <v>46206</v>
      </c>
      <c r="B11" s="17">
        <v>80.12</v>
      </c>
      <c r="C11" s="17"/>
      <c r="D11" s="17">
        <f t="shared" si="0"/>
        <v>255.81000000000003</v>
      </c>
      <c r="E11" s="18" t="s">
        <v>388</v>
      </c>
      <c r="F11" s="7"/>
    </row>
    <row r="12" spans="1:6" s="9" customFormat="1" ht="18.75" x14ac:dyDescent="0.3">
      <c r="A12" s="14">
        <v>46206</v>
      </c>
      <c r="B12" s="17"/>
      <c r="C12" s="17">
        <v>14</v>
      </c>
      <c r="D12" s="17">
        <f t="shared" si="0"/>
        <v>241.81000000000003</v>
      </c>
      <c r="E12" s="18" t="s">
        <v>389</v>
      </c>
      <c r="F12" s="7"/>
    </row>
    <row r="13" spans="1:6" s="9" customFormat="1" ht="18.75" x14ac:dyDescent="0.3">
      <c r="A13" s="14">
        <v>46206</v>
      </c>
      <c r="B13" s="17">
        <v>2</v>
      </c>
      <c r="C13" s="17"/>
      <c r="D13" s="17">
        <f t="shared" si="0"/>
        <v>243.81000000000003</v>
      </c>
      <c r="E13" s="18" t="s">
        <v>398</v>
      </c>
      <c r="F13" s="7"/>
    </row>
    <row r="14" spans="1:6" s="9" customFormat="1" ht="18.75" x14ac:dyDescent="0.3">
      <c r="A14" s="14">
        <v>46210</v>
      </c>
      <c r="B14" s="17">
        <v>39.33</v>
      </c>
      <c r="C14" s="17"/>
      <c r="D14" s="17">
        <f t="shared" si="0"/>
        <v>283.14000000000004</v>
      </c>
      <c r="E14" s="18" t="s">
        <v>408</v>
      </c>
      <c r="F14" s="7"/>
    </row>
    <row r="15" spans="1:6" s="9" customFormat="1" ht="18.75" x14ac:dyDescent="0.3">
      <c r="A15" s="14">
        <v>46211</v>
      </c>
      <c r="B15" s="17"/>
      <c r="C15" s="17">
        <v>279.5</v>
      </c>
      <c r="D15" s="17">
        <f t="shared" si="0"/>
        <v>3.6400000000000432</v>
      </c>
      <c r="E15" s="18" t="s">
        <v>164</v>
      </c>
      <c r="F15" s="7"/>
    </row>
    <row r="16" spans="1:6" s="9" customFormat="1" ht="18.75" x14ac:dyDescent="0.3">
      <c r="A16" s="19">
        <v>46220</v>
      </c>
      <c r="B16" s="17">
        <v>31.09</v>
      </c>
      <c r="C16" s="17"/>
      <c r="D16" s="17">
        <f t="shared" si="0"/>
        <v>34.730000000000047</v>
      </c>
      <c r="E16" s="18" t="s">
        <v>467</v>
      </c>
      <c r="F16" s="7"/>
    </row>
    <row r="17" spans="1:6" s="9" customFormat="1" ht="18.75" x14ac:dyDescent="0.3">
      <c r="A17" s="19">
        <v>46226</v>
      </c>
      <c r="B17" s="17">
        <v>36.44</v>
      </c>
      <c r="C17" s="17"/>
      <c r="D17" s="17">
        <f t="shared" si="0"/>
        <v>71.170000000000044</v>
      </c>
      <c r="E17" s="18" t="s">
        <v>507</v>
      </c>
      <c r="F17" s="7"/>
    </row>
    <row r="18" spans="1:6" s="9" customFormat="1" ht="18.75" x14ac:dyDescent="0.3">
      <c r="A18" s="19">
        <v>46226</v>
      </c>
      <c r="B18" s="17">
        <v>11.97</v>
      </c>
      <c r="C18" s="17"/>
      <c r="D18" s="17">
        <f t="shared" si="0"/>
        <v>83.140000000000043</v>
      </c>
      <c r="E18" s="18" t="s">
        <v>507</v>
      </c>
      <c r="F18" s="7"/>
    </row>
    <row r="19" spans="1:6" s="9" customFormat="1" ht="18.75" x14ac:dyDescent="0.3">
      <c r="A19" s="19">
        <v>46231</v>
      </c>
      <c r="B19" s="17">
        <v>116.03</v>
      </c>
      <c r="C19" s="17"/>
      <c r="D19" s="17">
        <f t="shared" si="0"/>
        <v>199.17000000000004</v>
      </c>
      <c r="E19" s="18" t="s">
        <v>520</v>
      </c>
      <c r="F19" s="7"/>
    </row>
    <row r="20" spans="1:6" s="9" customFormat="1" ht="18.75" x14ac:dyDescent="0.3">
      <c r="A20" s="19">
        <v>46232</v>
      </c>
      <c r="B20" s="17">
        <v>77.83</v>
      </c>
      <c r="C20" s="17"/>
      <c r="D20" s="17">
        <f t="shared" si="0"/>
        <v>277.00000000000006</v>
      </c>
      <c r="E20" s="18" t="s">
        <v>549</v>
      </c>
      <c r="F20" s="7"/>
    </row>
    <row r="21" spans="1:6" s="9" customFormat="1" ht="18.75" x14ac:dyDescent="0.3">
      <c r="A21" s="19">
        <v>46233</v>
      </c>
      <c r="B21" s="17">
        <v>46.28</v>
      </c>
      <c r="C21" s="17"/>
      <c r="D21" s="17">
        <f t="shared" si="0"/>
        <v>323.28000000000009</v>
      </c>
      <c r="E21" s="18" t="s">
        <v>570</v>
      </c>
      <c r="F21" s="7"/>
    </row>
    <row r="22" spans="1:6" s="9" customFormat="1" ht="18.75" x14ac:dyDescent="0.3">
      <c r="A22" s="19">
        <v>46234</v>
      </c>
      <c r="B22" s="17">
        <v>2</v>
      </c>
      <c r="C22" s="17"/>
      <c r="D22" s="17">
        <f t="shared" si="0"/>
        <v>325.28000000000009</v>
      </c>
      <c r="E22" s="18" t="s">
        <v>573</v>
      </c>
      <c r="F22" s="7"/>
    </row>
    <row r="23" spans="1:6" s="9" customFormat="1" ht="18.75" x14ac:dyDescent="0.3">
      <c r="A23" s="19">
        <v>46246</v>
      </c>
      <c r="B23" s="17">
        <v>8</v>
      </c>
      <c r="C23" s="17"/>
      <c r="D23" s="17">
        <f t="shared" si="0"/>
        <v>333.28000000000009</v>
      </c>
      <c r="E23" s="18" t="s">
        <v>595</v>
      </c>
      <c r="F23" s="7"/>
    </row>
    <row r="24" spans="1:6" s="9" customFormat="1" ht="18.75" x14ac:dyDescent="0.3">
      <c r="A24" s="19">
        <v>46246</v>
      </c>
      <c r="B24" s="17">
        <v>7.4</v>
      </c>
      <c r="C24" s="17"/>
      <c r="D24" s="17">
        <f t="shared" si="0"/>
        <v>340.68000000000006</v>
      </c>
      <c r="E24" s="18" t="s">
        <v>599</v>
      </c>
      <c r="F24" s="7"/>
    </row>
    <row r="25" spans="1:6" s="9" customFormat="1" ht="18.75" x14ac:dyDescent="0.3">
      <c r="A25" s="19">
        <v>46246</v>
      </c>
      <c r="B25" s="17">
        <v>26.86</v>
      </c>
      <c r="C25" s="17"/>
      <c r="D25" s="17">
        <f t="shared" si="0"/>
        <v>367.54000000000008</v>
      </c>
      <c r="E25" s="18" t="s">
        <v>602</v>
      </c>
      <c r="F25" s="7"/>
    </row>
    <row r="26" spans="1:6" s="9" customFormat="1" ht="18.75" x14ac:dyDescent="0.3">
      <c r="A26" s="19">
        <v>46246</v>
      </c>
      <c r="B26" s="17">
        <v>8</v>
      </c>
      <c r="C26" s="17"/>
      <c r="D26" s="17">
        <f t="shared" si="0"/>
        <v>375.54000000000008</v>
      </c>
      <c r="E26" s="18" t="s">
        <v>289</v>
      </c>
      <c r="F26" s="7"/>
    </row>
    <row r="27" spans="1:6" s="9" customFormat="1" ht="18.75" x14ac:dyDescent="0.3">
      <c r="A27" s="19">
        <v>46246</v>
      </c>
      <c r="B27" s="17">
        <v>17</v>
      </c>
      <c r="C27" s="17"/>
      <c r="D27" s="17">
        <f t="shared" si="0"/>
        <v>392.54000000000008</v>
      </c>
      <c r="E27" s="18" t="s">
        <v>289</v>
      </c>
      <c r="F27" s="7"/>
    </row>
    <row r="28" spans="1:6" s="9" customFormat="1" ht="18.75" x14ac:dyDescent="0.3">
      <c r="A28" s="19">
        <v>46247</v>
      </c>
      <c r="B28" s="17">
        <v>73.64</v>
      </c>
      <c r="C28" s="17"/>
      <c r="D28" s="17">
        <f t="shared" si="0"/>
        <v>466.18000000000006</v>
      </c>
      <c r="E28" s="18" t="s">
        <v>611</v>
      </c>
      <c r="F28" s="7"/>
    </row>
    <row r="29" spans="1:6" s="9" customFormat="1" ht="18.75" x14ac:dyDescent="0.3">
      <c r="A29" s="19">
        <v>46247</v>
      </c>
      <c r="B29" s="17"/>
      <c r="C29" s="17">
        <v>202.08</v>
      </c>
      <c r="D29" s="60">
        <f t="shared" si="0"/>
        <v>264.10000000000002</v>
      </c>
      <c r="E29" s="18" t="s">
        <v>616</v>
      </c>
      <c r="F29" s="7"/>
    </row>
    <row r="30" spans="1:6" s="9" customFormat="1" ht="18.75" x14ac:dyDescent="0.3">
      <c r="A30" s="19">
        <v>46251</v>
      </c>
      <c r="B30" s="17"/>
      <c r="C30" s="17">
        <v>2</v>
      </c>
      <c r="D30" s="17">
        <f t="shared" si="0"/>
        <v>262.10000000000002</v>
      </c>
      <c r="E30" s="18" t="s">
        <v>649</v>
      </c>
      <c r="F30" s="7"/>
    </row>
    <row r="31" spans="1:6" s="9" customFormat="1" ht="18.75" x14ac:dyDescent="0.3">
      <c r="A31" s="19">
        <v>46254</v>
      </c>
      <c r="B31" s="17">
        <v>9.68</v>
      </c>
      <c r="C31" s="17"/>
      <c r="D31" s="17">
        <f t="shared" si="0"/>
        <v>271.78000000000003</v>
      </c>
      <c r="E31" s="18" t="s">
        <v>671</v>
      </c>
      <c r="F31" s="7"/>
    </row>
    <row r="32" spans="1:6" s="9" customFormat="1" ht="18.75" x14ac:dyDescent="0.3">
      <c r="A32" s="19">
        <v>46255</v>
      </c>
      <c r="B32" s="17">
        <v>76.599999999999994</v>
      </c>
      <c r="C32" s="17"/>
      <c r="D32" s="17">
        <f t="shared" si="0"/>
        <v>348.38</v>
      </c>
      <c r="E32" s="18" t="s">
        <v>677</v>
      </c>
      <c r="F32" s="7"/>
    </row>
    <row r="33" spans="1:6" s="9" customFormat="1" ht="18.75" x14ac:dyDescent="0.3">
      <c r="A33" s="19">
        <v>46255</v>
      </c>
      <c r="B33" s="17">
        <v>39.81</v>
      </c>
      <c r="C33" s="17"/>
      <c r="D33" s="17">
        <f t="shared" si="0"/>
        <v>388.19</v>
      </c>
      <c r="E33" s="18" t="s">
        <v>678</v>
      </c>
      <c r="F33" s="7"/>
    </row>
    <row r="34" spans="1:6" s="9" customFormat="1" ht="18.75" x14ac:dyDescent="0.3">
      <c r="A34" s="19">
        <v>46259</v>
      </c>
      <c r="B34" s="17">
        <v>3.9</v>
      </c>
      <c r="C34" s="17"/>
      <c r="D34" s="17">
        <f t="shared" si="0"/>
        <v>392.09</v>
      </c>
      <c r="E34" s="18" t="s">
        <v>699</v>
      </c>
      <c r="F34" s="7"/>
    </row>
    <row r="35" spans="1:6" s="9" customFormat="1" ht="18.75" x14ac:dyDescent="0.3">
      <c r="A35" s="19">
        <v>46259</v>
      </c>
      <c r="B35" s="17">
        <v>47.34</v>
      </c>
      <c r="C35" s="17"/>
      <c r="D35" s="17">
        <f t="shared" si="0"/>
        <v>439.42999999999995</v>
      </c>
      <c r="E35" s="18" t="s">
        <v>701</v>
      </c>
      <c r="F35" s="7"/>
    </row>
    <row r="36" spans="1:6" s="9" customFormat="1" ht="18.75" x14ac:dyDescent="0.3">
      <c r="A36" s="19">
        <v>46260</v>
      </c>
      <c r="B36" s="17"/>
      <c r="C36" s="17">
        <v>438.52</v>
      </c>
      <c r="D36" s="17">
        <f t="shared" si="0"/>
        <v>0.90999999999996817</v>
      </c>
      <c r="E36" s="18" t="s">
        <v>579</v>
      </c>
      <c r="F36" s="7"/>
    </row>
    <row r="37" spans="1:6" s="9" customFormat="1" ht="18.75" x14ac:dyDescent="0.3">
      <c r="A37" s="19">
        <v>46265</v>
      </c>
      <c r="B37" s="17">
        <v>3.68</v>
      </c>
      <c r="C37" s="17"/>
      <c r="D37" s="17">
        <f t="shared" si="0"/>
        <v>4.5899999999999679</v>
      </c>
      <c r="E37" s="18" t="s">
        <v>743</v>
      </c>
      <c r="F37" s="7"/>
    </row>
    <row r="38" spans="1:6" s="9" customFormat="1" ht="18.75" x14ac:dyDescent="0.3">
      <c r="A38" s="19">
        <v>46268</v>
      </c>
      <c r="B38" s="17">
        <v>3.45</v>
      </c>
      <c r="C38" s="17"/>
      <c r="D38" s="17">
        <f t="shared" si="0"/>
        <v>8.0399999999999672</v>
      </c>
      <c r="E38" s="18" t="s">
        <v>757</v>
      </c>
      <c r="F38" s="7"/>
    </row>
    <row r="39" spans="1:6" s="9" customFormat="1" ht="18.75" x14ac:dyDescent="0.3">
      <c r="A39" s="19">
        <v>46269</v>
      </c>
      <c r="B39" s="17">
        <v>26.03</v>
      </c>
      <c r="C39" s="17"/>
      <c r="D39" s="17">
        <f t="shared" si="0"/>
        <v>34.069999999999965</v>
      </c>
      <c r="E39" s="18" t="s">
        <v>765</v>
      </c>
      <c r="F39" s="7"/>
    </row>
    <row r="40" spans="1:6" s="9" customFormat="1" ht="18.75" x14ac:dyDescent="0.3">
      <c r="A40" s="19">
        <v>46274</v>
      </c>
      <c r="B40" s="17">
        <v>7.04</v>
      </c>
      <c r="C40" s="17"/>
      <c r="D40" s="17">
        <f t="shared" si="0"/>
        <v>41.109999999999964</v>
      </c>
      <c r="E40" s="18" t="s">
        <v>789</v>
      </c>
      <c r="F40" s="7"/>
    </row>
    <row r="41" spans="1:6" s="9" customFormat="1" ht="18.75" x14ac:dyDescent="0.3">
      <c r="A41" s="19">
        <v>46274</v>
      </c>
      <c r="B41" s="17">
        <v>6.85</v>
      </c>
      <c r="C41" s="17"/>
      <c r="D41" s="17">
        <f t="shared" si="0"/>
        <v>47.959999999999965</v>
      </c>
      <c r="E41" s="18" t="s">
        <v>298</v>
      </c>
      <c r="F41" s="7"/>
    </row>
    <row r="42" spans="1:6" s="9" customFormat="1" ht="18.75" x14ac:dyDescent="0.3">
      <c r="A42" s="19">
        <v>46276</v>
      </c>
      <c r="B42" s="17"/>
      <c r="C42" s="17">
        <v>47.44</v>
      </c>
      <c r="D42" s="17">
        <f t="shared" si="0"/>
        <v>0.5199999999999676</v>
      </c>
      <c r="E42" s="18" t="s">
        <v>164</v>
      </c>
      <c r="F42" s="7"/>
    </row>
    <row r="43" spans="1:6" s="9" customFormat="1" ht="18.75" x14ac:dyDescent="0.3">
      <c r="A43" s="19">
        <v>46280</v>
      </c>
      <c r="B43" s="17">
        <v>0.98</v>
      </c>
      <c r="C43" s="17"/>
      <c r="D43" s="17">
        <f t="shared" si="0"/>
        <v>1.4999999999999676</v>
      </c>
      <c r="E43" s="18" t="s">
        <v>822</v>
      </c>
      <c r="F43" s="7"/>
    </row>
    <row r="44" spans="1:6" s="9" customFormat="1" ht="18.75" x14ac:dyDescent="0.3">
      <c r="A44" s="19">
        <v>46286</v>
      </c>
      <c r="B44" s="17">
        <v>27.83</v>
      </c>
      <c r="C44" s="17"/>
      <c r="D44" s="17">
        <f t="shared" si="0"/>
        <v>29.329999999999966</v>
      </c>
      <c r="E44" s="18" t="s">
        <v>876</v>
      </c>
      <c r="F44" s="7"/>
    </row>
    <row r="45" spans="1:6" s="9" customFormat="1" ht="18.75" x14ac:dyDescent="0.3">
      <c r="A45" s="19">
        <v>46286</v>
      </c>
      <c r="B45" s="17">
        <v>30.91</v>
      </c>
      <c r="C45" s="17"/>
      <c r="D45" s="17">
        <f t="shared" si="0"/>
        <v>60.239999999999966</v>
      </c>
      <c r="E45" s="18" t="s">
        <v>875</v>
      </c>
      <c r="F45" s="7"/>
    </row>
    <row r="46" spans="1:6" s="9" customFormat="1" ht="18.75" x14ac:dyDescent="0.3">
      <c r="A46" s="19"/>
      <c r="B46" s="17"/>
      <c r="C46" s="17"/>
      <c r="D46" s="17">
        <f t="shared" ref="D46:D70" si="1">D45+B46-C46</f>
        <v>60.239999999999966</v>
      </c>
      <c r="E46" s="18"/>
      <c r="F46" s="7"/>
    </row>
    <row r="47" spans="1:6" s="9" customFormat="1" ht="18.75" x14ac:dyDescent="0.3">
      <c r="A47" s="19"/>
      <c r="B47" s="17"/>
      <c r="C47" s="17"/>
      <c r="D47" s="17">
        <f t="shared" si="1"/>
        <v>60.239999999999966</v>
      </c>
      <c r="E47" s="18"/>
      <c r="F47" s="7"/>
    </row>
    <row r="48" spans="1:6" s="9" customFormat="1" ht="18.75" x14ac:dyDescent="0.3">
      <c r="A48" s="19"/>
      <c r="B48" s="17"/>
      <c r="C48" s="17"/>
      <c r="D48" s="17">
        <f t="shared" si="1"/>
        <v>60.239999999999966</v>
      </c>
      <c r="E48" s="18"/>
      <c r="F48" s="7"/>
    </row>
    <row r="49" spans="1:6" s="9" customFormat="1" ht="18.75" x14ac:dyDescent="0.3">
      <c r="A49" s="19"/>
      <c r="B49" s="17"/>
      <c r="C49" s="17"/>
      <c r="D49" s="17">
        <f t="shared" si="1"/>
        <v>60.239999999999966</v>
      </c>
      <c r="E49" s="18"/>
      <c r="F49" s="7"/>
    </row>
    <row r="50" spans="1:6" s="9" customFormat="1" ht="18.75" x14ac:dyDescent="0.3">
      <c r="A50" s="19"/>
      <c r="B50" s="17"/>
      <c r="C50" s="17"/>
      <c r="D50" s="17">
        <f t="shared" si="1"/>
        <v>60.239999999999966</v>
      </c>
      <c r="E50" s="18"/>
      <c r="F50" s="7"/>
    </row>
    <row r="51" spans="1:6" s="9" customFormat="1" ht="18.75" x14ac:dyDescent="0.3">
      <c r="A51" s="19"/>
      <c r="B51" s="17"/>
      <c r="C51" s="17"/>
      <c r="D51" s="17">
        <f t="shared" si="1"/>
        <v>60.239999999999966</v>
      </c>
      <c r="E51" s="18"/>
      <c r="F51" s="7"/>
    </row>
    <row r="52" spans="1:6" s="9" customFormat="1" ht="18.75" x14ac:dyDescent="0.3">
      <c r="A52" s="19"/>
      <c r="B52" s="17"/>
      <c r="C52" s="17"/>
      <c r="D52" s="17">
        <f t="shared" si="1"/>
        <v>60.239999999999966</v>
      </c>
      <c r="E52" s="18"/>
      <c r="F52" s="7"/>
    </row>
    <row r="53" spans="1:6" s="9" customFormat="1" ht="18.75" x14ac:dyDescent="0.3">
      <c r="A53" s="19"/>
      <c r="B53" s="17"/>
      <c r="C53" s="17"/>
      <c r="D53" s="17">
        <f t="shared" si="1"/>
        <v>60.239999999999966</v>
      </c>
      <c r="E53" s="18"/>
      <c r="F53" s="7"/>
    </row>
    <row r="54" spans="1:6" s="9" customFormat="1" ht="18.75" x14ac:dyDescent="0.3">
      <c r="A54" s="19"/>
      <c r="B54" s="17"/>
      <c r="C54" s="17"/>
      <c r="D54" s="17">
        <f t="shared" si="1"/>
        <v>60.239999999999966</v>
      </c>
      <c r="E54" s="18"/>
      <c r="F54" s="7"/>
    </row>
    <row r="55" spans="1:6" s="9" customFormat="1" ht="18.75" x14ac:dyDescent="0.3">
      <c r="A55" s="19"/>
      <c r="B55" s="17"/>
      <c r="C55" s="17"/>
      <c r="D55" s="17">
        <f t="shared" si="1"/>
        <v>60.239999999999966</v>
      </c>
      <c r="E55" s="18"/>
      <c r="F55" s="7"/>
    </row>
    <row r="56" spans="1:6" s="9" customFormat="1" ht="18.75" x14ac:dyDescent="0.3">
      <c r="A56" s="19"/>
      <c r="B56" s="17"/>
      <c r="C56" s="17"/>
      <c r="D56" s="17">
        <f t="shared" si="1"/>
        <v>60.239999999999966</v>
      </c>
      <c r="E56" s="18"/>
      <c r="F56" s="7"/>
    </row>
    <row r="57" spans="1:6" s="9" customFormat="1" ht="18.75" x14ac:dyDescent="0.3">
      <c r="A57" s="19"/>
      <c r="B57" s="17"/>
      <c r="C57" s="60"/>
      <c r="D57" s="60">
        <f t="shared" si="1"/>
        <v>60.239999999999966</v>
      </c>
      <c r="E57" s="66"/>
      <c r="F57" s="7"/>
    </row>
    <row r="58" spans="1:6" s="9" customFormat="1" ht="18.75" x14ac:dyDescent="0.3">
      <c r="A58" s="19"/>
      <c r="B58" s="17"/>
      <c r="C58" s="17"/>
      <c r="D58" s="17">
        <f t="shared" si="1"/>
        <v>60.239999999999966</v>
      </c>
      <c r="E58" s="18"/>
      <c r="F58" s="7"/>
    </row>
    <row r="59" spans="1:6" s="9" customFormat="1" ht="18.75" x14ac:dyDescent="0.3">
      <c r="A59" s="19"/>
      <c r="B59" s="17"/>
      <c r="C59" s="17"/>
      <c r="D59" s="17">
        <f t="shared" si="1"/>
        <v>60.239999999999966</v>
      </c>
      <c r="E59" s="18"/>
      <c r="F59" s="7"/>
    </row>
    <row r="60" spans="1:6" s="9" customFormat="1" ht="18.75" x14ac:dyDescent="0.3">
      <c r="A60" s="19"/>
      <c r="B60" s="17"/>
      <c r="C60" s="17"/>
      <c r="D60" s="17">
        <f t="shared" si="1"/>
        <v>60.239999999999966</v>
      </c>
      <c r="E60" s="18"/>
      <c r="F60" s="7"/>
    </row>
    <row r="61" spans="1:6" s="9" customFormat="1" ht="18.75" x14ac:dyDescent="0.3">
      <c r="A61" s="19"/>
      <c r="B61" s="17"/>
      <c r="C61" s="17"/>
      <c r="D61" s="17">
        <f t="shared" si="1"/>
        <v>60.239999999999966</v>
      </c>
      <c r="E61" s="18"/>
      <c r="F61" s="7"/>
    </row>
    <row r="62" spans="1:6" s="9" customFormat="1" ht="18.75" x14ac:dyDescent="0.3">
      <c r="A62" s="19"/>
      <c r="B62" s="17"/>
      <c r="C62" s="17"/>
      <c r="D62" s="17">
        <f t="shared" si="1"/>
        <v>60.239999999999966</v>
      </c>
      <c r="E62" s="18"/>
      <c r="F62" s="7"/>
    </row>
    <row r="63" spans="1:6" s="9" customFormat="1" ht="18.75" x14ac:dyDescent="0.3">
      <c r="A63" s="19"/>
      <c r="B63" s="17"/>
      <c r="C63" s="17"/>
      <c r="D63" s="17">
        <f t="shared" si="1"/>
        <v>60.239999999999966</v>
      </c>
      <c r="E63" s="18"/>
      <c r="F63" s="7"/>
    </row>
    <row r="64" spans="1:6" s="9" customFormat="1" ht="18.75" x14ac:dyDescent="0.3">
      <c r="A64" s="19"/>
      <c r="B64" s="17"/>
      <c r="C64" s="17"/>
      <c r="D64" s="17">
        <f t="shared" si="1"/>
        <v>60.239999999999966</v>
      </c>
      <c r="E64" s="18"/>
      <c r="F64" s="7"/>
    </row>
    <row r="65" spans="1:7" s="9" customFormat="1" ht="18.75" x14ac:dyDescent="0.3">
      <c r="A65" s="19"/>
      <c r="B65" s="17"/>
      <c r="C65" s="17"/>
      <c r="D65" s="17">
        <f t="shared" si="1"/>
        <v>60.239999999999966</v>
      </c>
      <c r="E65" s="18"/>
      <c r="F65" s="7"/>
    </row>
    <row r="66" spans="1:7" s="9" customFormat="1" ht="18.75" x14ac:dyDescent="0.3">
      <c r="A66" s="19"/>
      <c r="B66" s="17"/>
      <c r="C66" s="17"/>
      <c r="D66" s="17">
        <f t="shared" si="1"/>
        <v>60.239999999999966</v>
      </c>
      <c r="E66" s="18"/>
      <c r="F66" s="7"/>
    </row>
    <row r="67" spans="1:7" s="69" customFormat="1" ht="18.75" x14ac:dyDescent="0.3">
      <c r="A67" s="70"/>
      <c r="B67" s="60"/>
      <c r="C67" s="60"/>
      <c r="D67" s="60">
        <f t="shared" si="1"/>
        <v>60.239999999999966</v>
      </c>
      <c r="E67" s="66"/>
      <c r="F67" s="67"/>
      <c r="G67" s="69" t="s">
        <v>895</v>
      </c>
    </row>
    <row r="68" spans="1:7" s="9" customFormat="1" ht="18.75" x14ac:dyDescent="0.3">
      <c r="A68" s="19"/>
      <c r="B68" s="17"/>
      <c r="C68" s="17"/>
      <c r="D68" s="17">
        <f t="shared" si="1"/>
        <v>60.239999999999966</v>
      </c>
      <c r="E68" s="18"/>
      <c r="F68" s="7"/>
    </row>
    <row r="69" spans="1:7" s="9" customFormat="1" ht="18.75" x14ac:dyDescent="0.3">
      <c r="A69" s="19"/>
      <c r="B69" s="17"/>
      <c r="C69" s="17"/>
      <c r="D69" s="17">
        <f t="shared" si="1"/>
        <v>60.239999999999966</v>
      </c>
      <c r="E69" s="18"/>
      <c r="F69" s="7"/>
    </row>
    <row r="70" spans="1:7" s="9" customFormat="1" ht="18.75" x14ac:dyDescent="0.3">
      <c r="A70" s="19"/>
      <c r="B70" s="17"/>
      <c r="C70" s="17"/>
      <c r="D70" s="17">
        <f t="shared" si="1"/>
        <v>60.239999999999966</v>
      </c>
      <c r="E70" s="18"/>
      <c r="F70" s="7"/>
    </row>
    <row r="71" spans="1:7" s="9" customFormat="1" ht="18.75" x14ac:dyDescent="0.3">
      <c r="A71" s="19"/>
      <c r="B71" s="17"/>
      <c r="C71" s="17"/>
      <c r="D71" s="17">
        <f t="shared" ref="D71:D134" si="2">D70+B71-C71</f>
        <v>60.239999999999966</v>
      </c>
      <c r="E71" s="18"/>
      <c r="F71" s="7"/>
    </row>
    <row r="72" spans="1:7" s="69" customFormat="1" ht="18.75" x14ac:dyDescent="0.3">
      <c r="A72" s="70"/>
      <c r="B72" s="60"/>
      <c r="C72" s="60"/>
      <c r="D72" s="60">
        <f t="shared" si="2"/>
        <v>60.239999999999966</v>
      </c>
      <c r="E72" s="66"/>
      <c r="F72" s="67"/>
      <c r="G72" s="69" t="s">
        <v>895</v>
      </c>
    </row>
    <row r="73" spans="1:7" s="9" customFormat="1" ht="18.75" x14ac:dyDescent="0.3">
      <c r="A73" s="19"/>
      <c r="B73" s="17"/>
      <c r="C73" s="17"/>
      <c r="D73" s="17">
        <f t="shared" si="2"/>
        <v>60.239999999999966</v>
      </c>
      <c r="E73" s="18"/>
      <c r="F73" s="7"/>
    </row>
    <row r="74" spans="1:7" s="9" customFormat="1" ht="18.75" x14ac:dyDescent="0.3">
      <c r="A74" s="19"/>
      <c r="B74" s="17"/>
      <c r="C74" s="17"/>
      <c r="D74" s="17">
        <f t="shared" si="2"/>
        <v>60.239999999999966</v>
      </c>
      <c r="E74" s="18"/>
      <c r="F74" s="7"/>
    </row>
    <row r="75" spans="1:7" s="9" customFormat="1" ht="18.75" x14ac:dyDescent="0.3">
      <c r="A75" s="19"/>
      <c r="B75" s="17"/>
      <c r="C75" s="17"/>
      <c r="D75" s="17">
        <f t="shared" si="2"/>
        <v>60.239999999999966</v>
      </c>
      <c r="E75" s="18"/>
      <c r="F75" s="7"/>
    </row>
    <row r="76" spans="1:7" s="9" customFormat="1" ht="18.75" x14ac:dyDescent="0.3">
      <c r="A76" s="19"/>
      <c r="B76" s="17"/>
      <c r="C76" s="17"/>
      <c r="D76" s="17">
        <f t="shared" si="2"/>
        <v>60.239999999999966</v>
      </c>
      <c r="E76" s="18"/>
      <c r="F76" s="7"/>
    </row>
    <row r="77" spans="1:7" s="9" customFormat="1" ht="18.75" x14ac:dyDescent="0.3">
      <c r="A77" s="19"/>
      <c r="B77" s="17"/>
      <c r="C77" s="17"/>
      <c r="D77" s="17">
        <f t="shared" si="2"/>
        <v>60.239999999999966</v>
      </c>
      <c r="E77" s="18"/>
      <c r="F77" s="7"/>
    </row>
    <row r="78" spans="1:7" s="69" customFormat="1" ht="18.75" x14ac:dyDescent="0.3">
      <c r="A78" s="70"/>
      <c r="B78" s="60"/>
      <c r="C78" s="60"/>
      <c r="D78" s="60">
        <f t="shared" si="2"/>
        <v>60.239999999999966</v>
      </c>
      <c r="E78" s="66"/>
      <c r="F78" s="67"/>
      <c r="G78" s="69" t="s">
        <v>895</v>
      </c>
    </row>
    <row r="79" spans="1:7" s="9" customFormat="1" ht="18.75" x14ac:dyDescent="0.3">
      <c r="A79" s="19"/>
      <c r="B79" s="17"/>
      <c r="C79" s="17"/>
      <c r="D79" s="17">
        <f t="shared" si="2"/>
        <v>60.239999999999966</v>
      </c>
      <c r="E79" s="18"/>
      <c r="F79" s="7"/>
    </row>
    <row r="80" spans="1:7" s="9" customFormat="1" ht="18.75" x14ac:dyDescent="0.3">
      <c r="A80" s="19"/>
      <c r="B80" s="17"/>
      <c r="C80" s="17"/>
      <c r="D80" s="17">
        <f t="shared" si="2"/>
        <v>60.239999999999966</v>
      </c>
      <c r="E80" s="18"/>
      <c r="F80" s="7"/>
    </row>
    <row r="81" spans="1:6" s="9" customFormat="1" ht="18.75" x14ac:dyDescent="0.3">
      <c r="A81" s="70"/>
      <c r="B81" s="60"/>
      <c r="C81" s="60"/>
      <c r="D81" s="60">
        <f t="shared" si="2"/>
        <v>60.239999999999966</v>
      </c>
      <c r="E81" s="66"/>
      <c r="F81" s="67"/>
    </row>
    <row r="82" spans="1:6" s="9" customFormat="1" ht="18.75" x14ac:dyDescent="0.3">
      <c r="A82" s="19"/>
      <c r="B82" s="17"/>
      <c r="C82" s="17"/>
      <c r="D82" s="17">
        <f t="shared" si="2"/>
        <v>60.239999999999966</v>
      </c>
      <c r="E82" s="18"/>
      <c r="F82" s="7"/>
    </row>
    <row r="83" spans="1:6" s="9" customFormat="1" ht="18.75" x14ac:dyDescent="0.3">
      <c r="A83" s="19"/>
      <c r="B83" s="17"/>
      <c r="C83" s="17"/>
      <c r="D83" s="17">
        <f t="shared" si="2"/>
        <v>60.239999999999966</v>
      </c>
      <c r="E83" s="18"/>
      <c r="F83" s="7"/>
    </row>
    <row r="84" spans="1:6" s="9" customFormat="1" ht="18.75" x14ac:dyDescent="0.3">
      <c r="A84" s="19"/>
      <c r="B84" s="17"/>
      <c r="C84" s="17"/>
      <c r="D84" s="17">
        <f t="shared" si="2"/>
        <v>60.239999999999966</v>
      </c>
      <c r="E84" s="18"/>
      <c r="F84" s="7"/>
    </row>
    <row r="85" spans="1:6" s="69" customFormat="1" ht="18.75" x14ac:dyDescent="0.3">
      <c r="A85" s="70"/>
      <c r="B85" s="60"/>
      <c r="C85" s="60"/>
      <c r="D85" s="60">
        <f t="shared" si="2"/>
        <v>60.239999999999966</v>
      </c>
      <c r="E85" s="66"/>
      <c r="F85" s="67"/>
    </row>
    <row r="86" spans="1:6" s="9" customFormat="1" ht="18.75" x14ac:dyDescent="0.3">
      <c r="A86" s="19"/>
      <c r="B86" s="17"/>
      <c r="C86" s="17"/>
      <c r="D86" s="17">
        <f t="shared" si="2"/>
        <v>60.239999999999966</v>
      </c>
      <c r="E86" s="18"/>
      <c r="F86" s="7"/>
    </row>
    <row r="87" spans="1:6" s="69" customFormat="1" ht="18.75" x14ac:dyDescent="0.3">
      <c r="A87" s="70"/>
      <c r="B87" s="60"/>
      <c r="C87" s="60"/>
      <c r="D87" s="60">
        <f t="shared" si="2"/>
        <v>60.239999999999966</v>
      </c>
      <c r="E87" s="66"/>
      <c r="F87" s="67"/>
    </row>
    <row r="88" spans="1:6" s="9" customFormat="1" ht="18.75" x14ac:dyDescent="0.3">
      <c r="A88" s="19"/>
      <c r="B88" s="17"/>
      <c r="C88" s="17"/>
      <c r="D88" s="17">
        <f t="shared" si="2"/>
        <v>60.239999999999966</v>
      </c>
      <c r="E88" s="18"/>
      <c r="F88" s="7"/>
    </row>
    <row r="89" spans="1:6" s="9" customFormat="1" ht="18.75" x14ac:dyDescent="0.3">
      <c r="A89" s="19"/>
      <c r="B89" s="17"/>
      <c r="C89" s="17"/>
      <c r="D89" s="17">
        <f t="shared" si="2"/>
        <v>60.239999999999966</v>
      </c>
      <c r="E89" s="18"/>
      <c r="F89" s="7"/>
    </row>
    <row r="90" spans="1:6" s="9" customFormat="1" ht="18.75" x14ac:dyDescent="0.3">
      <c r="A90" s="19"/>
      <c r="B90" s="17"/>
      <c r="C90" s="17"/>
      <c r="D90" s="17">
        <f t="shared" si="2"/>
        <v>60.239999999999966</v>
      </c>
      <c r="E90" s="18"/>
      <c r="F90" s="7"/>
    </row>
    <row r="91" spans="1:6" s="9" customFormat="1" ht="18.75" x14ac:dyDescent="0.3">
      <c r="A91" s="19"/>
      <c r="B91" s="17"/>
      <c r="C91" s="17"/>
      <c r="D91" s="17">
        <f t="shared" si="2"/>
        <v>60.239999999999966</v>
      </c>
      <c r="E91" s="18"/>
      <c r="F91" s="7"/>
    </row>
    <row r="92" spans="1:6" s="9" customFormat="1" ht="18.75" x14ac:dyDescent="0.3">
      <c r="A92" s="19"/>
      <c r="B92" s="17"/>
      <c r="C92" s="17"/>
      <c r="D92" s="60">
        <f t="shared" si="2"/>
        <v>60.239999999999966</v>
      </c>
      <c r="E92" s="18"/>
      <c r="F92" s="7"/>
    </row>
    <row r="93" spans="1:6" s="9" customFormat="1" ht="18.75" x14ac:dyDescent="0.3">
      <c r="A93" s="19"/>
      <c r="B93" s="17"/>
      <c r="C93" s="17"/>
      <c r="D93" s="17">
        <f t="shared" si="2"/>
        <v>60.239999999999966</v>
      </c>
      <c r="E93" s="18"/>
      <c r="F93" s="7"/>
    </row>
    <row r="94" spans="1:6" s="9" customFormat="1" ht="18.75" x14ac:dyDescent="0.3">
      <c r="A94" s="19"/>
      <c r="B94" s="17"/>
      <c r="C94" s="17"/>
      <c r="D94" s="17">
        <f t="shared" si="2"/>
        <v>60.239999999999966</v>
      </c>
      <c r="E94" s="18"/>
      <c r="F94" s="7"/>
    </row>
    <row r="95" spans="1:6" s="9" customFormat="1" ht="18.75" x14ac:dyDescent="0.3">
      <c r="A95" s="19"/>
      <c r="B95" s="17"/>
      <c r="C95" s="17"/>
      <c r="D95" s="17">
        <f t="shared" si="2"/>
        <v>60.239999999999966</v>
      </c>
      <c r="E95" s="18"/>
      <c r="F95" s="7"/>
    </row>
    <row r="96" spans="1:6" s="9" customFormat="1" ht="18.75" x14ac:dyDescent="0.3">
      <c r="A96" s="19"/>
      <c r="B96" s="17"/>
      <c r="C96" s="17"/>
      <c r="D96" s="17">
        <f t="shared" si="2"/>
        <v>60.239999999999966</v>
      </c>
      <c r="E96" s="18"/>
      <c r="F96" s="7"/>
    </row>
    <row r="97" spans="1:6" s="9" customFormat="1" ht="18.75" x14ac:dyDescent="0.3">
      <c r="A97" s="19"/>
      <c r="B97" s="17"/>
      <c r="C97" s="17"/>
      <c r="D97" s="17">
        <f t="shared" si="2"/>
        <v>60.239999999999966</v>
      </c>
      <c r="E97" s="18"/>
      <c r="F97" s="7"/>
    </row>
    <row r="98" spans="1:6" s="9" customFormat="1" ht="18.75" x14ac:dyDescent="0.3">
      <c r="A98" s="19"/>
      <c r="B98" s="17"/>
      <c r="C98" s="17"/>
      <c r="D98" s="17">
        <f t="shared" si="2"/>
        <v>60.239999999999966</v>
      </c>
      <c r="E98" s="18"/>
      <c r="F98" s="7"/>
    </row>
    <row r="99" spans="1:6" s="9" customFormat="1" ht="18.75" x14ac:dyDescent="0.3">
      <c r="A99" s="19"/>
      <c r="B99" s="17"/>
      <c r="C99" s="17"/>
      <c r="D99" s="17">
        <f t="shared" si="2"/>
        <v>60.239999999999966</v>
      </c>
      <c r="E99" s="18"/>
      <c r="F99" s="7"/>
    </row>
    <row r="100" spans="1:6" s="9" customFormat="1" ht="18.75" x14ac:dyDescent="0.3">
      <c r="A100" s="19"/>
      <c r="B100" s="17"/>
      <c r="C100" s="17"/>
      <c r="D100" s="17">
        <f t="shared" si="2"/>
        <v>60.239999999999966</v>
      </c>
      <c r="E100" s="18"/>
      <c r="F100" s="7"/>
    </row>
    <row r="101" spans="1:6" s="9" customFormat="1" ht="18.75" x14ac:dyDescent="0.3">
      <c r="A101" s="19"/>
      <c r="B101" s="17"/>
      <c r="C101" s="17"/>
      <c r="D101" s="17">
        <f t="shared" si="2"/>
        <v>60.239999999999966</v>
      </c>
      <c r="E101" s="18"/>
      <c r="F101" s="7"/>
    </row>
    <row r="102" spans="1:6" s="9" customFormat="1" ht="18.75" x14ac:dyDescent="0.3">
      <c r="A102" s="19"/>
      <c r="B102" s="17"/>
      <c r="C102" s="17"/>
      <c r="D102" s="60">
        <f t="shared" si="2"/>
        <v>60.239999999999966</v>
      </c>
      <c r="E102" s="18"/>
      <c r="F102" s="7"/>
    </row>
    <row r="103" spans="1:6" s="9" customFormat="1" ht="18.75" x14ac:dyDescent="0.3">
      <c r="A103" s="19"/>
      <c r="B103" s="17"/>
      <c r="C103" s="17"/>
      <c r="D103" s="17">
        <f t="shared" si="2"/>
        <v>60.239999999999966</v>
      </c>
      <c r="E103" s="18"/>
      <c r="F103" s="7"/>
    </row>
    <row r="104" spans="1:6" s="9" customFormat="1" ht="18.75" x14ac:dyDescent="0.3">
      <c r="A104" s="19"/>
      <c r="B104" s="17"/>
      <c r="C104" s="17"/>
      <c r="D104" s="17">
        <f t="shared" si="2"/>
        <v>60.239999999999966</v>
      </c>
      <c r="E104" s="18"/>
      <c r="F104" s="7"/>
    </row>
    <row r="105" spans="1:6" s="9" customFormat="1" ht="18.75" x14ac:dyDescent="0.3">
      <c r="A105" s="19"/>
      <c r="B105" s="17"/>
      <c r="C105" s="17"/>
      <c r="D105" s="17">
        <f t="shared" si="2"/>
        <v>60.239999999999966</v>
      </c>
      <c r="E105" s="18"/>
      <c r="F105" s="7"/>
    </row>
    <row r="106" spans="1:6" s="9" customFormat="1" ht="18.75" x14ac:dyDescent="0.3">
      <c r="A106" s="19"/>
      <c r="B106" s="17"/>
      <c r="C106" s="17"/>
      <c r="D106" s="17">
        <f t="shared" si="2"/>
        <v>60.239999999999966</v>
      </c>
      <c r="E106" s="18"/>
      <c r="F106" s="7"/>
    </row>
    <row r="107" spans="1:6" s="9" customFormat="1" ht="18.75" x14ac:dyDescent="0.3">
      <c r="A107" s="19"/>
      <c r="B107" s="17"/>
      <c r="C107" s="17"/>
      <c r="D107" s="17">
        <f t="shared" si="2"/>
        <v>60.239999999999966</v>
      </c>
      <c r="E107" s="18"/>
      <c r="F107" s="7"/>
    </row>
    <row r="108" spans="1:6" s="9" customFormat="1" ht="18.75" x14ac:dyDescent="0.3">
      <c r="A108" s="19"/>
      <c r="B108" s="17"/>
      <c r="C108" s="17"/>
      <c r="D108" s="17">
        <f t="shared" si="2"/>
        <v>60.239999999999966</v>
      </c>
      <c r="E108" s="18"/>
      <c r="F108" s="7"/>
    </row>
    <row r="109" spans="1:6" s="9" customFormat="1" ht="18.75" x14ac:dyDescent="0.3">
      <c r="A109" s="19"/>
      <c r="B109" s="17"/>
      <c r="C109" s="17"/>
      <c r="D109" s="17">
        <f t="shared" si="2"/>
        <v>60.239999999999966</v>
      </c>
      <c r="E109" s="18"/>
      <c r="F109" s="7"/>
    </row>
    <row r="110" spans="1:6" s="9" customFormat="1" ht="18.75" x14ac:dyDescent="0.3">
      <c r="A110" s="19"/>
      <c r="B110" s="17"/>
      <c r="C110" s="17"/>
      <c r="D110" s="17">
        <f t="shared" si="2"/>
        <v>60.239999999999966</v>
      </c>
      <c r="E110" s="18"/>
      <c r="F110" s="7"/>
    </row>
    <row r="111" spans="1:6" s="9" customFormat="1" ht="18.75" x14ac:dyDescent="0.3">
      <c r="A111" s="19"/>
      <c r="B111" s="17"/>
      <c r="C111" s="17"/>
      <c r="D111" s="17">
        <f t="shared" si="2"/>
        <v>60.239999999999966</v>
      </c>
      <c r="E111" s="18"/>
      <c r="F111" s="7"/>
    </row>
    <row r="112" spans="1:6" s="9" customFormat="1" ht="18.75" x14ac:dyDescent="0.3">
      <c r="A112" s="19"/>
      <c r="B112" s="17"/>
      <c r="C112" s="17"/>
      <c r="D112" s="17">
        <f t="shared" si="2"/>
        <v>60.239999999999966</v>
      </c>
      <c r="E112" s="18"/>
      <c r="F112" s="7"/>
    </row>
    <row r="113" spans="1:6" s="9" customFormat="1" ht="18.75" x14ac:dyDescent="0.3">
      <c r="A113" s="19"/>
      <c r="B113" s="17"/>
      <c r="C113" s="17"/>
      <c r="D113" s="17">
        <f t="shared" si="2"/>
        <v>60.239999999999966</v>
      </c>
      <c r="E113" s="18"/>
      <c r="F113" s="7"/>
    </row>
    <row r="114" spans="1:6" s="9" customFormat="1" ht="18.75" x14ac:dyDescent="0.3">
      <c r="A114" s="19"/>
      <c r="B114" s="17"/>
      <c r="C114" s="17"/>
      <c r="D114" s="17">
        <f t="shared" si="2"/>
        <v>60.239999999999966</v>
      </c>
      <c r="E114" s="18"/>
      <c r="F114" s="7"/>
    </row>
    <row r="115" spans="1:6" s="9" customFormat="1" ht="18.75" x14ac:dyDescent="0.3">
      <c r="A115" s="19"/>
      <c r="B115" s="17"/>
      <c r="C115" s="17"/>
      <c r="D115" s="17">
        <f t="shared" si="2"/>
        <v>60.239999999999966</v>
      </c>
      <c r="E115" s="18"/>
      <c r="F115" s="7"/>
    </row>
    <row r="116" spans="1:6" s="9" customFormat="1" ht="18.75" x14ac:dyDescent="0.3">
      <c r="A116" s="19"/>
      <c r="B116" s="17"/>
      <c r="C116" s="17"/>
      <c r="D116" s="17">
        <f t="shared" si="2"/>
        <v>60.239999999999966</v>
      </c>
      <c r="E116" s="18"/>
      <c r="F116" s="7"/>
    </row>
    <row r="117" spans="1:6" s="9" customFormat="1" ht="18.75" x14ac:dyDescent="0.3">
      <c r="A117" s="19"/>
      <c r="B117" s="17"/>
      <c r="C117" s="17"/>
      <c r="D117" s="17">
        <f t="shared" si="2"/>
        <v>60.239999999999966</v>
      </c>
      <c r="E117" s="18"/>
      <c r="F117" s="7"/>
    </row>
    <row r="118" spans="1:6" s="9" customFormat="1" ht="18.75" x14ac:dyDescent="0.3">
      <c r="A118" s="19"/>
      <c r="B118" s="17"/>
      <c r="C118" s="17"/>
      <c r="D118" s="17">
        <f t="shared" si="2"/>
        <v>60.239999999999966</v>
      </c>
      <c r="E118" s="18"/>
      <c r="F118" s="7"/>
    </row>
    <row r="119" spans="1:6" s="9" customFormat="1" ht="18.75" x14ac:dyDescent="0.3">
      <c r="A119" s="19"/>
      <c r="B119" s="17"/>
      <c r="C119" s="17"/>
      <c r="D119" s="17">
        <f t="shared" si="2"/>
        <v>60.239999999999966</v>
      </c>
      <c r="E119" s="18"/>
      <c r="F119" s="7"/>
    </row>
    <row r="120" spans="1:6" s="9" customFormat="1" ht="18.75" x14ac:dyDescent="0.3">
      <c r="A120" s="19"/>
      <c r="B120" s="17"/>
      <c r="C120" s="17"/>
      <c r="D120" s="17">
        <f t="shared" si="2"/>
        <v>60.239999999999966</v>
      </c>
      <c r="E120" s="18"/>
      <c r="F120" s="7"/>
    </row>
    <row r="121" spans="1:6" s="9" customFormat="1" ht="18.75" x14ac:dyDescent="0.3">
      <c r="A121" s="19"/>
      <c r="B121" s="17"/>
      <c r="C121" s="17"/>
      <c r="D121" s="17">
        <f t="shared" si="2"/>
        <v>60.239999999999966</v>
      </c>
      <c r="E121" s="18"/>
      <c r="F121" s="7"/>
    </row>
    <row r="122" spans="1:6" s="9" customFormat="1" ht="18.75" x14ac:dyDescent="0.3">
      <c r="A122" s="19"/>
      <c r="B122" s="17"/>
      <c r="C122" s="17"/>
      <c r="D122" s="17">
        <f t="shared" si="2"/>
        <v>60.239999999999966</v>
      </c>
      <c r="E122" s="18"/>
      <c r="F122" s="7"/>
    </row>
    <row r="123" spans="1:6" s="9" customFormat="1" ht="18.75" x14ac:dyDescent="0.3">
      <c r="A123" s="19"/>
      <c r="B123" s="17"/>
      <c r="C123" s="17"/>
      <c r="D123" s="17">
        <f t="shared" si="2"/>
        <v>60.239999999999966</v>
      </c>
      <c r="E123" s="18"/>
      <c r="F123" s="7"/>
    </row>
    <row r="124" spans="1:6" s="9" customFormat="1" ht="18.75" x14ac:dyDescent="0.3">
      <c r="A124" s="19"/>
      <c r="B124" s="17"/>
      <c r="C124" s="17"/>
      <c r="D124" s="17">
        <f t="shared" si="2"/>
        <v>60.239999999999966</v>
      </c>
      <c r="E124" s="18"/>
      <c r="F124" s="7"/>
    </row>
    <row r="125" spans="1:6" s="9" customFormat="1" ht="18.75" x14ac:dyDescent="0.3">
      <c r="A125" s="19"/>
      <c r="B125" s="17"/>
      <c r="C125" s="17"/>
      <c r="D125" s="17">
        <f t="shared" si="2"/>
        <v>60.239999999999966</v>
      </c>
      <c r="E125" s="18"/>
      <c r="F125" s="7"/>
    </row>
    <row r="126" spans="1:6" s="9" customFormat="1" ht="18.75" x14ac:dyDescent="0.3">
      <c r="A126" s="19"/>
      <c r="B126" s="17"/>
      <c r="C126" s="17"/>
      <c r="D126" s="17">
        <f t="shared" si="2"/>
        <v>60.239999999999966</v>
      </c>
      <c r="E126" s="18"/>
      <c r="F126" s="7"/>
    </row>
    <row r="127" spans="1:6" s="9" customFormat="1" ht="18.75" x14ac:dyDescent="0.3">
      <c r="A127" s="19"/>
      <c r="B127" s="17"/>
      <c r="C127" s="17"/>
      <c r="D127" s="17">
        <f t="shared" si="2"/>
        <v>60.239999999999966</v>
      </c>
      <c r="E127" s="18"/>
      <c r="F127" s="7"/>
    </row>
    <row r="128" spans="1:6" s="9" customFormat="1" ht="18.75" x14ac:dyDescent="0.3">
      <c r="A128" s="19"/>
      <c r="B128" s="17"/>
      <c r="C128" s="17"/>
      <c r="D128" s="17">
        <f t="shared" si="2"/>
        <v>60.239999999999966</v>
      </c>
      <c r="E128" s="18"/>
      <c r="F128" s="7"/>
    </row>
    <row r="129" spans="1:6" s="9" customFormat="1" ht="18.75" x14ac:dyDescent="0.3">
      <c r="A129" s="19"/>
      <c r="B129" s="17"/>
      <c r="C129" s="17"/>
      <c r="D129" s="17">
        <f t="shared" si="2"/>
        <v>60.239999999999966</v>
      </c>
      <c r="E129" s="18"/>
      <c r="F129" s="7"/>
    </row>
    <row r="130" spans="1:6" s="9" customFormat="1" ht="18.75" x14ac:dyDescent="0.3">
      <c r="A130" s="19"/>
      <c r="B130" s="17"/>
      <c r="C130" s="17"/>
      <c r="D130" s="17">
        <f t="shared" si="2"/>
        <v>60.239999999999966</v>
      </c>
      <c r="E130" s="18"/>
      <c r="F130" s="7"/>
    </row>
    <row r="131" spans="1:6" s="9" customFormat="1" ht="18.75" x14ac:dyDescent="0.3">
      <c r="A131" s="19"/>
      <c r="B131" s="17"/>
      <c r="C131" s="17"/>
      <c r="D131" s="17">
        <f t="shared" si="2"/>
        <v>60.239999999999966</v>
      </c>
      <c r="E131" s="18"/>
      <c r="F131" s="7"/>
    </row>
    <row r="132" spans="1:6" s="9" customFormat="1" ht="18.75" x14ac:dyDescent="0.3">
      <c r="A132" s="19"/>
      <c r="B132" s="17"/>
      <c r="C132" s="17"/>
      <c r="D132" s="17">
        <f t="shared" si="2"/>
        <v>60.239999999999966</v>
      </c>
      <c r="E132" s="18"/>
      <c r="F132" s="7"/>
    </row>
    <row r="133" spans="1:6" s="9" customFormat="1" ht="18.75" x14ac:dyDescent="0.3">
      <c r="A133" s="19"/>
      <c r="B133" s="17"/>
      <c r="C133" s="17"/>
      <c r="D133" s="17">
        <f t="shared" si="2"/>
        <v>60.239999999999966</v>
      </c>
      <c r="E133" s="18"/>
      <c r="F133" s="7"/>
    </row>
    <row r="134" spans="1:6" s="9" customFormat="1" ht="18.75" x14ac:dyDescent="0.3">
      <c r="A134" s="19"/>
      <c r="B134" s="17"/>
      <c r="C134" s="17"/>
      <c r="D134" s="17">
        <f t="shared" si="2"/>
        <v>60.239999999999966</v>
      </c>
      <c r="E134" s="18"/>
      <c r="F134" s="7"/>
    </row>
    <row r="135" spans="1:6" s="9" customFormat="1" ht="18.75" x14ac:dyDescent="0.3">
      <c r="A135" s="19"/>
      <c r="B135" s="17"/>
      <c r="C135" s="17"/>
      <c r="D135" s="17">
        <f t="shared" ref="D135:D198" si="3">D134+B135-C135</f>
        <v>60.239999999999966</v>
      </c>
      <c r="E135" s="18"/>
      <c r="F135" s="7"/>
    </row>
    <row r="136" spans="1:6" s="9" customFormat="1" ht="18.75" x14ac:dyDescent="0.3">
      <c r="A136" s="19"/>
      <c r="B136" s="17"/>
      <c r="C136" s="17"/>
      <c r="D136" s="17">
        <f t="shared" si="3"/>
        <v>60.239999999999966</v>
      </c>
      <c r="E136" s="18"/>
      <c r="F136" s="7"/>
    </row>
    <row r="137" spans="1:6" s="9" customFormat="1" ht="18.75" x14ac:dyDescent="0.3">
      <c r="A137" s="19"/>
      <c r="B137" s="17"/>
      <c r="C137" s="17"/>
      <c r="D137" s="17">
        <f t="shared" si="3"/>
        <v>60.239999999999966</v>
      </c>
      <c r="E137" s="18"/>
      <c r="F137" s="7"/>
    </row>
    <row r="138" spans="1:6" s="9" customFormat="1" ht="18.75" x14ac:dyDescent="0.3">
      <c r="A138" s="19"/>
      <c r="B138" s="17"/>
      <c r="C138" s="17"/>
      <c r="D138" s="17">
        <f t="shared" si="3"/>
        <v>60.239999999999966</v>
      </c>
      <c r="E138" s="18"/>
      <c r="F138" s="7"/>
    </row>
    <row r="139" spans="1:6" s="9" customFormat="1" ht="18.75" x14ac:dyDescent="0.3">
      <c r="A139" s="19"/>
      <c r="B139" s="17"/>
      <c r="C139" s="17"/>
      <c r="D139" s="17">
        <f t="shared" si="3"/>
        <v>60.239999999999966</v>
      </c>
      <c r="E139" s="18"/>
      <c r="F139" s="7"/>
    </row>
    <row r="140" spans="1:6" s="9" customFormat="1" ht="18.75" x14ac:dyDescent="0.3">
      <c r="A140" s="19"/>
      <c r="B140" s="17"/>
      <c r="C140" s="17"/>
      <c r="D140" s="17">
        <f t="shared" si="3"/>
        <v>60.239999999999966</v>
      </c>
      <c r="E140" s="18"/>
      <c r="F140" s="7"/>
    </row>
    <row r="141" spans="1:6" s="9" customFormat="1" ht="18.75" x14ac:dyDescent="0.3">
      <c r="A141" s="19"/>
      <c r="B141" s="17"/>
      <c r="C141" s="17"/>
      <c r="D141" s="17">
        <f t="shared" si="3"/>
        <v>60.239999999999966</v>
      </c>
      <c r="E141" s="18"/>
      <c r="F141" s="7"/>
    </row>
    <row r="142" spans="1:6" s="9" customFormat="1" ht="18.75" x14ac:dyDescent="0.3">
      <c r="A142" s="19"/>
      <c r="B142" s="17"/>
      <c r="C142" s="17"/>
      <c r="D142" s="17">
        <f t="shared" si="3"/>
        <v>60.239999999999966</v>
      </c>
      <c r="E142" s="18"/>
      <c r="F142" s="7"/>
    </row>
    <row r="143" spans="1:6" s="9" customFormat="1" ht="18.75" x14ac:dyDescent="0.3">
      <c r="A143" s="19"/>
      <c r="B143" s="17"/>
      <c r="C143" s="17"/>
      <c r="D143" s="17">
        <f t="shared" si="3"/>
        <v>60.239999999999966</v>
      </c>
      <c r="E143" s="18"/>
      <c r="F143" s="7"/>
    </row>
    <row r="144" spans="1:6" s="9" customFormat="1" ht="18.75" x14ac:dyDescent="0.3">
      <c r="A144" s="19"/>
      <c r="B144" s="17"/>
      <c r="C144" s="17"/>
      <c r="D144" s="17">
        <f t="shared" si="3"/>
        <v>60.239999999999966</v>
      </c>
      <c r="E144" s="18"/>
      <c r="F144" s="7"/>
    </row>
    <row r="145" spans="1:6" s="9" customFormat="1" ht="18.75" x14ac:dyDescent="0.3">
      <c r="A145" s="19"/>
      <c r="B145" s="17"/>
      <c r="C145" s="17"/>
      <c r="D145" s="17">
        <f t="shared" si="3"/>
        <v>60.239999999999966</v>
      </c>
      <c r="E145" s="18"/>
      <c r="F145" s="7"/>
    </row>
    <row r="146" spans="1:6" s="9" customFormat="1" ht="18.75" x14ac:dyDescent="0.3">
      <c r="A146" s="19"/>
      <c r="B146" s="17"/>
      <c r="C146" s="17"/>
      <c r="D146" s="17">
        <f t="shared" si="3"/>
        <v>60.239999999999966</v>
      </c>
      <c r="E146" s="18"/>
      <c r="F146" s="7"/>
    </row>
    <row r="147" spans="1:6" s="9" customFormat="1" ht="18.75" x14ac:dyDescent="0.3">
      <c r="A147" s="19"/>
      <c r="B147" s="17"/>
      <c r="C147" s="17"/>
      <c r="D147" s="17">
        <f t="shared" si="3"/>
        <v>60.239999999999966</v>
      </c>
      <c r="E147" s="18"/>
      <c r="F147" s="7"/>
    </row>
    <row r="148" spans="1:6" s="9" customFormat="1" ht="18.75" x14ac:dyDescent="0.3">
      <c r="A148" s="19"/>
      <c r="B148" s="17"/>
      <c r="C148" s="17"/>
      <c r="D148" s="17">
        <f t="shared" si="3"/>
        <v>60.239999999999966</v>
      </c>
      <c r="E148" s="18"/>
      <c r="F148" s="7"/>
    </row>
    <row r="149" spans="1:6" s="9" customFormat="1" ht="18.75" x14ac:dyDescent="0.3">
      <c r="A149" s="19"/>
      <c r="B149" s="17"/>
      <c r="C149" s="17"/>
      <c r="D149" s="17">
        <f t="shared" si="3"/>
        <v>60.239999999999966</v>
      </c>
      <c r="E149" s="18"/>
      <c r="F149" s="7"/>
    </row>
    <row r="150" spans="1:6" s="9" customFormat="1" ht="18.75" x14ac:dyDescent="0.3">
      <c r="A150" s="19"/>
      <c r="B150" s="17"/>
      <c r="C150" s="17"/>
      <c r="D150" s="17">
        <f t="shared" si="3"/>
        <v>60.239999999999966</v>
      </c>
      <c r="E150" s="18"/>
      <c r="F150" s="7"/>
    </row>
    <row r="151" spans="1:6" s="9" customFormat="1" ht="18.75" x14ac:dyDescent="0.3">
      <c r="A151" s="19"/>
      <c r="B151" s="17"/>
      <c r="C151" s="17"/>
      <c r="D151" s="17">
        <f t="shared" si="3"/>
        <v>60.239999999999966</v>
      </c>
      <c r="E151" s="18"/>
      <c r="F151" s="7"/>
    </row>
    <row r="152" spans="1:6" s="9" customFormat="1" ht="18.75" x14ac:dyDescent="0.3">
      <c r="A152" s="19"/>
      <c r="B152" s="17"/>
      <c r="C152" s="17"/>
      <c r="D152" s="17">
        <f t="shared" si="3"/>
        <v>60.239999999999966</v>
      </c>
      <c r="E152" s="18"/>
      <c r="F152" s="7"/>
    </row>
    <row r="153" spans="1:6" s="9" customFormat="1" ht="18.75" x14ac:dyDescent="0.3">
      <c r="A153" s="19"/>
      <c r="B153" s="17"/>
      <c r="C153" s="17"/>
      <c r="D153" s="17">
        <f t="shared" si="3"/>
        <v>60.239999999999966</v>
      </c>
      <c r="E153" s="18"/>
      <c r="F153" s="7"/>
    </row>
    <row r="154" spans="1:6" s="9" customFormat="1" ht="18.75" x14ac:dyDescent="0.3">
      <c r="A154" s="19"/>
      <c r="B154" s="17"/>
      <c r="C154" s="17"/>
      <c r="D154" s="17">
        <f t="shared" si="3"/>
        <v>60.239999999999966</v>
      </c>
      <c r="E154" s="18"/>
      <c r="F154" s="7"/>
    </row>
    <row r="155" spans="1:6" s="9" customFormat="1" ht="18.75" x14ac:dyDescent="0.3">
      <c r="A155" s="19"/>
      <c r="B155" s="17"/>
      <c r="C155" s="17"/>
      <c r="D155" s="17">
        <f t="shared" si="3"/>
        <v>60.239999999999966</v>
      </c>
      <c r="E155" s="18"/>
      <c r="F155" s="7"/>
    </row>
    <row r="156" spans="1:6" s="9" customFormat="1" ht="18.75" x14ac:dyDescent="0.3">
      <c r="A156" s="19"/>
      <c r="B156" s="17"/>
      <c r="C156" s="17"/>
      <c r="D156" s="17">
        <f t="shared" si="3"/>
        <v>60.239999999999966</v>
      </c>
      <c r="E156" s="18"/>
      <c r="F156" s="7"/>
    </row>
    <row r="157" spans="1:6" s="9" customFormat="1" ht="18.75" x14ac:dyDescent="0.3">
      <c r="A157" s="19"/>
      <c r="B157" s="17"/>
      <c r="C157" s="17"/>
      <c r="D157" s="17">
        <f t="shared" si="3"/>
        <v>60.239999999999966</v>
      </c>
      <c r="E157" s="18"/>
      <c r="F157" s="7"/>
    </row>
    <row r="158" spans="1:6" s="9" customFormat="1" ht="18.75" x14ac:dyDescent="0.3">
      <c r="A158" s="19"/>
      <c r="B158" s="17"/>
      <c r="C158" s="17"/>
      <c r="D158" s="17">
        <f t="shared" si="3"/>
        <v>60.239999999999966</v>
      </c>
      <c r="E158" s="18"/>
      <c r="F158" s="7"/>
    </row>
    <row r="159" spans="1:6" s="9" customFormat="1" ht="18.75" x14ac:dyDescent="0.3">
      <c r="A159" s="19"/>
      <c r="B159" s="17"/>
      <c r="C159" s="17"/>
      <c r="D159" s="17">
        <f t="shared" si="3"/>
        <v>60.239999999999966</v>
      </c>
      <c r="E159" s="18"/>
      <c r="F159" s="7"/>
    </row>
    <row r="160" spans="1:6" s="9" customFormat="1" ht="18.75" x14ac:dyDescent="0.3">
      <c r="A160" s="19"/>
      <c r="B160" s="17"/>
      <c r="C160" s="17"/>
      <c r="D160" s="17">
        <f t="shared" si="3"/>
        <v>60.239999999999966</v>
      </c>
      <c r="E160" s="18"/>
      <c r="F160" s="7"/>
    </row>
    <row r="161" spans="1:6" s="9" customFormat="1" ht="18.75" x14ac:dyDescent="0.3">
      <c r="A161" s="19"/>
      <c r="B161" s="17"/>
      <c r="C161" s="17"/>
      <c r="D161" s="17">
        <f t="shared" si="3"/>
        <v>60.239999999999966</v>
      </c>
      <c r="E161" s="18"/>
      <c r="F161" s="7"/>
    </row>
    <row r="162" spans="1:6" s="9" customFormat="1" ht="18.75" x14ac:dyDescent="0.3">
      <c r="A162" s="19"/>
      <c r="B162" s="17"/>
      <c r="C162" s="17"/>
      <c r="D162" s="17">
        <f t="shared" si="3"/>
        <v>60.239999999999966</v>
      </c>
      <c r="E162" s="18"/>
      <c r="F162" s="7"/>
    </row>
    <row r="163" spans="1:6" s="9" customFormat="1" ht="18.75" x14ac:dyDescent="0.3">
      <c r="A163" s="19"/>
      <c r="B163" s="17"/>
      <c r="C163" s="17"/>
      <c r="D163" s="17">
        <f t="shared" si="3"/>
        <v>60.239999999999966</v>
      </c>
      <c r="E163" s="18"/>
      <c r="F163" s="7"/>
    </row>
    <row r="164" spans="1:6" s="9" customFormat="1" ht="18.75" x14ac:dyDescent="0.3">
      <c r="A164" s="19"/>
      <c r="B164" s="17"/>
      <c r="C164" s="17"/>
      <c r="D164" s="17">
        <f t="shared" si="3"/>
        <v>60.239999999999966</v>
      </c>
      <c r="E164" s="18"/>
      <c r="F164" s="7"/>
    </row>
    <row r="165" spans="1:6" s="9" customFormat="1" ht="18.75" x14ac:dyDescent="0.3">
      <c r="A165" s="19"/>
      <c r="B165" s="17"/>
      <c r="C165" s="17"/>
      <c r="D165" s="17">
        <f t="shared" si="3"/>
        <v>60.239999999999966</v>
      </c>
      <c r="E165" s="18"/>
      <c r="F165" s="7"/>
    </row>
    <row r="166" spans="1:6" s="9" customFormat="1" ht="18.75" x14ac:dyDescent="0.3">
      <c r="A166" s="19"/>
      <c r="B166" s="17"/>
      <c r="C166" s="17"/>
      <c r="D166" s="17">
        <f t="shared" si="3"/>
        <v>60.239999999999966</v>
      </c>
      <c r="E166" s="18"/>
      <c r="F166" s="7"/>
    </row>
    <row r="167" spans="1:6" s="9" customFormat="1" ht="18.75" x14ac:dyDescent="0.3">
      <c r="A167" s="19"/>
      <c r="B167" s="17"/>
      <c r="C167" s="17"/>
      <c r="D167" s="17">
        <f t="shared" si="3"/>
        <v>60.239999999999966</v>
      </c>
      <c r="E167" s="18"/>
      <c r="F167" s="7"/>
    </row>
    <row r="168" spans="1:6" s="9" customFormat="1" ht="18.75" x14ac:dyDescent="0.3">
      <c r="A168" s="19"/>
      <c r="B168" s="17"/>
      <c r="C168" s="17"/>
      <c r="D168" s="17">
        <f t="shared" si="3"/>
        <v>60.239999999999966</v>
      </c>
      <c r="E168" s="18"/>
      <c r="F168" s="7"/>
    </row>
    <row r="169" spans="1:6" s="9" customFormat="1" ht="18.75" x14ac:dyDescent="0.3">
      <c r="A169" s="19"/>
      <c r="B169" s="17"/>
      <c r="C169" s="17"/>
      <c r="D169" s="17">
        <f t="shared" si="3"/>
        <v>60.239999999999966</v>
      </c>
      <c r="E169" s="18"/>
      <c r="F169" s="7"/>
    </row>
    <row r="170" spans="1:6" s="9" customFormat="1" ht="18.75" x14ac:dyDescent="0.3">
      <c r="A170" s="19"/>
      <c r="B170" s="17"/>
      <c r="C170" s="17"/>
      <c r="D170" s="17">
        <f t="shared" si="3"/>
        <v>60.239999999999966</v>
      </c>
      <c r="E170" s="18"/>
      <c r="F170" s="7"/>
    </row>
    <row r="171" spans="1:6" s="9" customFormat="1" ht="18.75" x14ac:dyDescent="0.3">
      <c r="A171" s="19"/>
      <c r="B171" s="17"/>
      <c r="C171" s="17"/>
      <c r="D171" s="17">
        <f t="shared" si="3"/>
        <v>60.239999999999966</v>
      </c>
      <c r="E171" s="18"/>
      <c r="F171" s="7"/>
    </row>
    <row r="172" spans="1:6" s="9" customFormat="1" ht="18.75" x14ac:dyDescent="0.3">
      <c r="A172" s="19"/>
      <c r="B172" s="17"/>
      <c r="C172" s="17"/>
      <c r="D172" s="17">
        <f t="shared" si="3"/>
        <v>60.239999999999966</v>
      </c>
      <c r="E172" s="18"/>
      <c r="F172" s="7"/>
    </row>
    <row r="173" spans="1:6" s="9" customFormat="1" ht="18.75" x14ac:dyDescent="0.3">
      <c r="A173" s="19"/>
      <c r="B173" s="17"/>
      <c r="C173" s="17"/>
      <c r="D173" s="17">
        <f t="shared" si="3"/>
        <v>60.239999999999966</v>
      </c>
      <c r="E173" s="18"/>
      <c r="F173" s="7"/>
    </row>
    <row r="174" spans="1:6" s="9" customFormat="1" ht="18.75" x14ac:dyDescent="0.3">
      <c r="A174" s="19"/>
      <c r="B174" s="17"/>
      <c r="C174" s="17"/>
      <c r="D174" s="17">
        <f t="shared" si="3"/>
        <v>60.239999999999966</v>
      </c>
      <c r="E174" s="18"/>
      <c r="F174" s="7"/>
    </row>
    <row r="175" spans="1:6" s="9" customFormat="1" ht="18.75" x14ac:dyDescent="0.3">
      <c r="A175" s="19"/>
      <c r="B175" s="17"/>
      <c r="C175" s="17"/>
      <c r="D175" s="17">
        <f t="shared" si="3"/>
        <v>60.239999999999966</v>
      </c>
      <c r="E175" s="18"/>
      <c r="F175" s="7"/>
    </row>
    <row r="176" spans="1:6" s="9" customFormat="1" ht="18.75" x14ac:dyDescent="0.3">
      <c r="A176" s="19"/>
      <c r="B176" s="17"/>
      <c r="C176" s="17"/>
      <c r="D176" s="17">
        <f t="shared" si="3"/>
        <v>60.239999999999966</v>
      </c>
      <c r="E176" s="18"/>
      <c r="F176" s="7"/>
    </row>
    <row r="177" spans="1:6" s="9" customFormat="1" ht="18.75" x14ac:dyDescent="0.3">
      <c r="A177" s="19"/>
      <c r="B177" s="17"/>
      <c r="C177" s="17"/>
      <c r="D177" s="17">
        <f t="shared" si="3"/>
        <v>60.239999999999966</v>
      </c>
      <c r="E177" s="18"/>
      <c r="F177" s="7"/>
    </row>
    <row r="178" spans="1:6" s="9" customFormat="1" ht="18.75" x14ac:dyDescent="0.3">
      <c r="A178" s="19"/>
      <c r="B178" s="17"/>
      <c r="C178" s="17"/>
      <c r="D178" s="17">
        <f t="shared" si="3"/>
        <v>60.239999999999966</v>
      </c>
      <c r="E178" s="18"/>
      <c r="F178" s="7"/>
    </row>
    <row r="179" spans="1:6" s="9" customFormat="1" ht="18.75" x14ac:dyDescent="0.3">
      <c r="A179" s="19"/>
      <c r="B179" s="17"/>
      <c r="C179" s="17"/>
      <c r="D179" s="17">
        <f t="shared" si="3"/>
        <v>60.239999999999966</v>
      </c>
      <c r="E179" s="18"/>
      <c r="F179" s="7"/>
    </row>
    <row r="180" spans="1:6" s="9" customFormat="1" ht="18.75" x14ac:dyDescent="0.3">
      <c r="A180" s="19"/>
      <c r="B180" s="17"/>
      <c r="C180" s="17"/>
      <c r="D180" s="17">
        <f t="shared" si="3"/>
        <v>60.239999999999966</v>
      </c>
      <c r="E180" s="18"/>
      <c r="F180" s="7"/>
    </row>
    <row r="181" spans="1:6" s="9" customFormat="1" ht="18.75" x14ac:dyDescent="0.3">
      <c r="A181" s="19"/>
      <c r="B181" s="17"/>
      <c r="C181" s="17"/>
      <c r="D181" s="17">
        <f t="shared" si="3"/>
        <v>60.239999999999966</v>
      </c>
      <c r="E181" s="18"/>
      <c r="F181" s="7"/>
    </row>
    <row r="182" spans="1:6" s="9" customFormat="1" ht="18.75" x14ac:dyDescent="0.3">
      <c r="A182" s="19"/>
      <c r="B182" s="17"/>
      <c r="C182" s="17"/>
      <c r="D182" s="17">
        <f t="shared" si="3"/>
        <v>60.239999999999966</v>
      </c>
      <c r="E182" s="18"/>
      <c r="F182" s="7"/>
    </row>
    <row r="183" spans="1:6" s="9" customFormat="1" ht="18.75" x14ac:dyDescent="0.3">
      <c r="A183" s="19"/>
      <c r="B183" s="17"/>
      <c r="C183" s="17"/>
      <c r="D183" s="17">
        <f t="shared" si="3"/>
        <v>60.239999999999966</v>
      </c>
      <c r="E183" s="18"/>
      <c r="F183" s="7"/>
    </row>
    <row r="184" spans="1:6" s="9" customFormat="1" ht="18.75" x14ac:dyDescent="0.3">
      <c r="A184" s="19"/>
      <c r="B184" s="17"/>
      <c r="C184" s="17"/>
      <c r="D184" s="17">
        <f t="shared" si="3"/>
        <v>60.239999999999966</v>
      </c>
      <c r="E184" s="18"/>
      <c r="F184" s="7"/>
    </row>
    <row r="185" spans="1:6" s="9" customFormat="1" ht="18.75" x14ac:dyDescent="0.3">
      <c r="A185" s="19"/>
      <c r="B185" s="17"/>
      <c r="C185" s="17"/>
      <c r="D185" s="17">
        <f t="shared" si="3"/>
        <v>60.239999999999966</v>
      </c>
      <c r="E185" s="18"/>
      <c r="F185" s="7"/>
    </row>
    <row r="186" spans="1:6" s="9" customFormat="1" ht="18.75" x14ac:dyDescent="0.3">
      <c r="A186" s="19"/>
      <c r="B186" s="17"/>
      <c r="C186" s="17"/>
      <c r="D186" s="17">
        <f t="shared" si="3"/>
        <v>60.239999999999966</v>
      </c>
      <c r="E186" s="18"/>
      <c r="F186" s="7"/>
    </row>
    <row r="187" spans="1:6" s="9" customFormat="1" ht="18.75" x14ac:dyDescent="0.3">
      <c r="A187" s="19"/>
      <c r="B187" s="17"/>
      <c r="C187" s="17"/>
      <c r="D187" s="17">
        <f t="shared" si="3"/>
        <v>60.239999999999966</v>
      </c>
      <c r="E187" s="18"/>
      <c r="F187" s="7"/>
    </row>
    <row r="188" spans="1:6" s="9" customFormat="1" ht="18.75" x14ac:dyDescent="0.3">
      <c r="A188" s="19"/>
      <c r="B188" s="17"/>
      <c r="C188" s="17"/>
      <c r="D188" s="17">
        <f t="shared" si="3"/>
        <v>60.239999999999966</v>
      </c>
      <c r="E188" s="18"/>
      <c r="F188" s="7"/>
    </row>
    <row r="189" spans="1:6" s="9" customFormat="1" ht="18.75" x14ac:dyDescent="0.3">
      <c r="A189" s="19"/>
      <c r="B189" s="17"/>
      <c r="C189" s="17"/>
      <c r="D189" s="17">
        <f t="shared" si="3"/>
        <v>60.239999999999966</v>
      </c>
      <c r="E189" s="18"/>
      <c r="F189" s="7"/>
    </row>
    <row r="190" spans="1:6" s="9" customFormat="1" ht="18.75" x14ac:dyDescent="0.3">
      <c r="A190" s="19"/>
      <c r="B190" s="17"/>
      <c r="C190" s="17"/>
      <c r="D190" s="17">
        <f t="shared" si="3"/>
        <v>60.239999999999966</v>
      </c>
      <c r="E190" s="18"/>
      <c r="F190" s="7"/>
    </row>
    <row r="191" spans="1:6" s="9" customFormat="1" ht="18.75" x14ac:dyDescent="0.3">
      <c r="A191" s="19"/>
      <c r="B191" s="17"/>
      <c r="C191" s="17"/>
      <c r="D191" s="17">
        <f t="shared" si="3"/>
        <v>60.239999999999966</v>
      </c>
      <c r="E191" s="18"/>
      <c r="F191" s="7"/>
    </row>
    <row r="192" spans="1:6" s="9" customFormat="1" ht="18.75" x14ac:dyDescent="0.3">
      <c r="A192" s="19"/>
      <c r="B192" s="17"/>
      <c r="C192" s="17"/>
      <c r="D192" s="17">
        <f t="shared" si="3"/>
        <v>60.239999999999966</v>
      </c>
      <c r="E192" s="18"/>
      <c r="F192" s="7"/>
    </row>
    <row r="193" spans="1:6" s="9" customFormat="1" ht="18.75" x14ac:dyDescent="0.3">
      <c r="A193" s="19"/>
      <c r="B193" s="17"/>
      <c r="C193" s="17"/>
      <c r="D193" s="17">
        <f t="shared" si="3"/>
        <v>60.239999999999966</v>
      </c>
      <c r="E193" s="18"/>
      <c r="F193" s="7"/>
    </row>
    <row r="194" spans="1:6" s="9" customFormat="1" ht="18.75" x14ac:dyDescent="0.3">
      <c r="A194" s="19"/>
      <c r="B194" s="17"/>
      <c r="C194" s="17"/>
      <c r="D194" s="17">
        <f t="shared" si="3"/>
        <v>60.239999999999966</v>
      </c>
      <c r="E194" s="18"/>
      <c r="F194" s="7"/>
    </row>
    <row r="195" spans="1:6" s="9" customFormat="1" ht="18.75" x14ac:dyDescent="0.3">
      <c r="A195" s="19"/>
      <c r="B195" s="17"/>
      <c r="C195" s="17"/>
      <c r="D195" s="17">
        <f t="shared" si="3"/>
        <v>60.239999999999966</v>
      </c>
      <c r="E195" s="18"/>
      <c r="F195" s="7"/>
    </row>
    <row r="196" spans="1:6" s="9" customFormat="1" ht="18.75" x14ac:dyDescent="0.3">
      <c r="A196" s="19"/>
      <c r="B196" s="17"/>
      <c r="C196" s="17"/>
      <c r="D196" s="17">
        <f t="shared" si="3"/>
        <v>60.239999999999966</v>
      </c>
      <c r="E196" s="18"/>
      <c r="F196" s="7"/>
    </row>
    <row r="197" spans="1:6" s="9" customFormat="1" ht="18.75" x14ac:dyDescent="0.3">
      <c r="A197" s="19"/>
      <c r="B197" s="17"/>
      <c r="C197" s="17"/>
      <c r="D197" s="17">
        <f t="shared" si="3"/>
        <v>60.239999999999966</v>
      </c>
      <c r="E197" s="18"/>
      <c r="F197" s="7"/>
    </row>
    <row r="198" spans="1:6" s="9" customFormat="1" ht="18.75" x14ac:dyDescent="0.3">
      <c r="A198" s="19"/>
      <c r="B198" s="17"/>
      <c r="C198" s="17"/>
      <c r="D198" s="17">
        <f t="shared" si="3"/>
        <v>60.239999999999966</v>
      </c>
      <c r="E198" s="18"/>
      <c r="F198" s="7"/>
    </row>
    <row r="199" spans="1:6" s="9" customFormat="1" ht="18.75" x14ac:dyDescent="0.3">
      <c r="A199" s="19"/>
      <c r="B199" s="17"/>
      <c r="C199" s="17"/>
      <c r="D199" s="17">
        <f t="shared" ref="D199:D262" si="4">D198+B199-C199</f>
        <v>60.239999999999966</v>
      </c>
      <c r="E199" s="18"/>
      <c r="F199" s="7"/>
    </row>
    <row r="200" spans="1:6" s="9" customFormat="1" ht="18.75" x14ac:dyDescent="0.3">
      <c r="A200" s="19"/>
      <c r="B200" s="17"/>
      <c r="C200" s="17"/>
      <c r="D200" s="17">
        <f t="shared" si="4"/>
        <v>60.239999999999966</v>
      </c>
      <c r="E200" s="18"/>
      <c r="F200" s="7"/>
    </row>
    <row r="201" spans="1:6" s="9" customFormat="1" ht="18.75" x14ac:dyDescent="0.3">
      <c r="A201" s="19"/>
      <c r="B201" s="17"/>
      <c r="C201" s="17"/>
      <c r="D201" s="17">
        <f t="shared" si="4"/>
        <v>60.239999999999966</v>
      </c>
      <c r="E201" s="18"/>
      <c r="F201" s="7"/>
    </row>
    <row r="202" spans="1:6" s="9" customFormat="1" ht="18.75" x14ac:dyDescent="0.3">
      <c r="A202" s="19"/>
      <c r="B202" s="17"/>
      <c r="C202" s="17"/>
      <c r="D202" s="17">
        <f t="shared" si="4"/>
        <v>60.239999999999966</v>
      </c>
      <c r="E202" s="18"/>
      <c r="F202" s="7"/>
    </row>
    <row r="203" spans="1:6" s="9" customFormat="1" ht="18.75" x14ac:dyDescent="0.3">
      <c r="A203" s="19"/>
      <c r="B203" s="17"/>
      <c r="C203" s="17"/>
      <c r="D203" s="17">
        <f t="shared" si="4"/>
        <v>60.239999999999966</v>
      </c>
      <c r="E203" s="18"/>
      <c r="F203" s="7"/>
    </row>
    <row r="204" spans="1:6" s="9" customFormat="1" ht="18.75" x14ac:dyDescent="0.3">
      <c r="A204" s="19"/>
      <c r="B204" s="17"/>
      <c r="C204" s="17"/>
      <c r="D204" s="17">
        <f t="shared" si="4"/>
        <v>60.239999999999966</v>
      </c>
      <c r="E204" s="18"/>
      <c r="F204" s="7"/>
    </row>
    <row r="205" spans="1:6" s="9" customFormat="1" ht="18.75" x14ac:dyDescent="0.3">
      <c r="A205" s="19"/>
      <c r="B205" s="17"/>
      <c r="C205" s="17"/>
      <c r="D205" s="17">
        <f t="shared" si="4"/>
        <v>60.239999999999966</v>
      </c>
      <c r="E205" s="18"/>
      <c r="F205" s="7"/>
    </row>
    <row r="206" spans="1:6" s="9" customFormat="1" ht="18.75" x14ac:dyDescent="0.3">
      <c r="A206" s="19"/>
      <c r="B206" s="17"/>
      <c r="C206" s="17"/>
      <c r="D206" s="17">
        <f t="shared" si="4"/>
        <v>60.239999999999966</v>
      </c>
      <c r="E206" s="18"/>
      <c r="F206" s="7"/>
    </row>
    <row r="207" spans="1:6" s="9" customFormat="1" ht="18.75" x14ac:dyDescent="0.3">
      <c r="A207" s="19"/>
      <c r="B207" s="17"/>
      <c r="C207" s="17"/>
      <c r="D207" s="17">
        <f t="shared" si="4"/>
        <v>60.239999999999966</v>
      </c>
      <c r="E207" s="18"/>
      <c r="F207" s="7"/>
    </row>
    <row r="208" spans="1:6" s="9" customFormat="1" ht="18.75" x14ac:dyDescent="0.3">
      <c r="A208" s="19"/>
      <c r="B208" s="17"/>
      <c r="C208" s="17"/>
      <c r="D208" s="17">
        <f t="shared" si="4"/>
        <v>60.239999999999966</v>
      </c>
      <c r="E208" s="18"/>
      <c r="F208" s="7"/>
    </row>
    <row r="209" spans="1:6" s="9" customFormat="1" ht="18.75" x14ac:dyDescent="0.3">
      <c r="A209" s="19"/>
      <c r="B209" s="17"/>
      <c r="C209" s="17"/>
      <c r="D209" s="17">
        <f t="shared" si="4"/>
        <v>60.239999999999966</v>
      </c>
      <c r="E209" s="18"/>
      <c r="F209" s="7"/>
    </row>
    <row r="210" spans="1:6" s="9" customFormat="1" ht="18.75" x14ac:dyDescent="0.3">
      <c r="A210" s="19"/>
      <c r="B210" s="17"/>
      <c r="C210" s="17"/>
      <c r="D210" s="17">
        <f t="shared" si="4"/>
        <v>60.239999999999966</v>
      </c>
      <c r="E210" s="18"/>
      <c r="F210" s="7"/>
    </row>
    <row r="211" spans="1:6" s="9" customFormat="1" ht="18.75" x14ac:dyDescent="0.3">
      <c r="A211" s="19"/>
      <c r="B211" s="17"/>
      <c r="C211" s="17"/>
      <c r="D211" s="17">
        <f t="shared" si="4"/>
        <v>60.239999999999966</v>
      </c>
      <c r="E211" s="18"/>
      <c r="F211" s="7"/>
    </row>
    <row r="212" spans="1:6" s="9" customFormat="1" ht="18.75" x14ac:dyDescent="0.3">
      <c r="A212" s="19"/>
      <c r="B212" s="17"/>
      <c r="C212" s="17"/>
      <c r="D212" s="17">
        <f t="shared" si="4"/>
        <v>60.239999999999966</v>
      </c>
      <c r="E212" s="18"/>
      <c r="F212" s="7"/>
    </row>
    <row r="213" spans="1:6" s="9" customFormat="1" ht="18.75" x14ac:dyDescent="0.3">
      <c r="A213" s="19"/>
      <c r="B213" s="17"/>
      <c r="C213" s="17"/>
      <c r="D213" s="17">
        <f t="shared" si="4"/>
        <v>60.239999999999966</v>
      </c>
      <c r="E213" s="18"/>
      <c r="F213" s="7"/>
    </row>
    <row r="214" spans="1:6" s="9" customFormat="1" ht="18.75" x14ac:dyDescent="0.3">
      <c r="A214" s="19"/>
      <c r="B214" s="17"/>
      <c r="C214" s="17"/>
      <c r="D214" s="17">
        <f t="shared" si="4"/>
        <v>60.239999999999966</v>
      </c>
      <c r="E214" s="18"/>
      <c r="F214" s="7"/>
    </row>
    <row r="215" spans="1:6" s="9" customFormat="1" ht="18.75" x14ac:dyDescent="0.3">
      <c r="A215" s="19"/>
      <c r="B215" s="17"/>
      <c r="C215" s="17"/>
      <c r="D215" s="17">
        <f t="shared" si="4"/>
        <v>60.239999999999966</v>
      </c>
      <c r="E215" s="18"/>
      <c r="F215" s="7"/>
    </row>
    <row r="216" spans="1:6" s="9" customFormat="1" ht="18.75" x14ac:dyDescent="0.3">
      <c r="A216" s="19"/>
      <c r="B216" s="17"/>
      <c r="C216" s="17"/>
      <c r="D216" s="17">
        <f t="shared" si="4"/>
        <v>60.239999999999966</v>
      </c>
      <c r="E216" s="18"/>
      <c r="F216" s="7"/>
    </row>
    <row r="217" spans="1:6" s="9" customFormat="1" ht="18.75" x14ac:dyDescent="0.3">
      <c r="A217" s="19"/>
      <c r="B217" s="17"/>
      <c r="C217" s="17"/>
      <c r="D217" s="17">
        <f t="shared" si="4"/>
        <v>60.239999999999966</v>
      </c>
      <c r="E217" s="18"/>
      <c r="F217" s="7"/>
    </row>
    <row r="218" spans="1:6" s="9" customFormat="1" ht="18.75" x14ac:dyDescent="0.3">
      <c r="A218" s="19"/>
      <c r="B218" s="17"/>
      <c r="C218" s="17"/>
      <c r="D218" s="17">
        <f t="shared" si="4"/>
        <v>60.239999999999966</v>
      </c>
      <c r="E218" s="18"/>
      <c r="F218" s="7"/>
    </row>
    <row r="219" spans="1:6" s="9" customFormat="1" ht="18.75" x14ac:dyDescent="0.3">
      <c r="A219" s="19"/>
      <c r="B219" s="17"/>
      <c r="C219" s="17"/>
      <c r="D219" s="17">
        <f t="shared" si="4"/>
        <v>60.239999999999966</v>
      </c>
      <c r="E219" s="18"/>
      <c r="F219" s="7"/>
    </row>
    <row r="220" spans="1:6" s="9" customFormat="1" ht="18.75" x14ac:dyDescent="0.3">
      <c r="A220" s="19"/>
      <c r="B220" s="17"/>
      <c r="C220" s="17"/>
      <c r="D220" s="17">
        <f t="shared" si="4"/>
        <v>60.239999999999966</v>
      </c>
      <c r="E220" s="18"/>
      <c r="F220" s="7"/>
    </row>
    <row r="221" spans="1:6" s="9" customFormat="1" ht="18.75" x14ac:dyDescent="0.3">
      <c r="A221" s="19"/>
      <c r="B221" s="17"/>
      <c r="C221" s="17"/>
      <c r="D221" s="17">
        <f t="shared" si="4"/>
        <v>60.239999999999966</v>
      </c>
      <c r="E221" s="18"/>
      <c r="F221" s="7"/>
    </row>
    <row r="222" spans="1:6" s="9" customFormat="1" ht="18.75" x14ac:dyDescent="0.3">
      <c r="A222" s="19"/>
      <c r="B222" s="17"/>
      <c r="C222" s="17"/>
      <c r="D222" s="17">
        <f t="shared" si="4"/>
        <v>60.239999999999966</v>
      </c>
      <c r="E222" s="18"/>
      <c r="F222" s="7"/>
    </row>
    <row r="223" spans="1:6" s="9" customFormat="1" ht="18.75" x14ac:dyDescent="0.3">
      <c r="A223" s="19"/>
      <c r="B223" s="17"/>
      <c r="C223" s="17"/>
      <c r="D223" s="17">
        <f t="shared" si="4"/>
        <v>60.239999999999966</v>
      </c>
      <c r="E223" s="18"/>
      <c r="F223" s="7"/>
    </row>
    <row r="224" spans="1:6" s="9" customFormat="1" ht="18.75" x14ac:dyDescent="0.3">
      <c r="A224" s="19"/>
      <c r="B224" s="17"/>
      <c r="C224" s="17"/>
      <c r="D224" s="17">
        <f t="shared" si="4"/>
        <v>60.239999999999966</v>
      </c>
      <c r="E224" s="18"/>
      <c r="F224" s="7"/>
    </row>
    <row r="225" spans="1:6" s="9" customFormat="1" ht="18.75" x14ac:dyDescent="0.3">
      <c r="A225" s="19"/>
      <c r="B225" s="17"/>
      <c r="C225" s="17"/>
      <c r="D225" s="17">
        <f t="shared" si="4"/>
        <v>60.239999999999966</v>
      </c>
      <c r="E225" s="18"/>
      <c r="F225" s="7"/>
    </row>
    <row r="226" spans="1:6" s="9" customFormat="1" ht="18.75" x14ac:dyDescent="0.3">
      <c r="A226" s="19"/>
      <c r="B226" s="17"/>
      <c r="C226" s="17"/>
      <c r="D226" s="17">
        <f t="shared" si="4"/>
        <v>60.239999999999966</v>
      </c>
      <c r="E226" s="18"/>
      <c r="F226" s="7"/>
    </row>
    <row r="227" spans="1:6" s="9" customFormat="1" ht="18.75" x14ac:dyDescent="0.3">
      <c r="A227" s="19"/>
      <c r="B227" s="17"/>
      <c r="C227" s="17"/>
      <c r="D227" s="17">
        <f t="shared" si="4"/>
        <v>60.239999999999966</v>
      </c>
      <c r="E227" s="18"/>
      <c r="F227" s="7"/>
    </row>
    <row r="228" spans="1:6" s="9" customFormat="1" ht="18.75" x14ac:dyDescent="0.3">
      <c r="A228" s="19"/>
      <c r="B228" s="17"/>
      <c r="C228" s="17"/>
      <c r="D228" s="17">
        <f t="shared" si="4"/>
        <v>60.239999999999966</v>
      </c>
      <c r="E228" s="18"/>
      <c r="F228" s="7"/>
    </row>
    <row r="229" spans="1:6" s="9" customFormat="1" ht="18.75" x14ac:dyDescent="0.3">
      <c r="A229" s="19"/>
      <c r="B229" s="17"/>
      <c r="C229" s="17"/>
      <c r="D229" s="17">
        <f t="shared" si="4"/>
        <v>60.239999999999966</v>
      </c>
      <c r="E229" s="18"/>
      <c r="F229" s="7"/>
    </row>
    <row r="230" spans="1:6" s="9" customFormat="1" ht="18.75" x14ac:dyDescent="0.3">
      <c r="A230" s="19"/>
      <c r="B230" s="17"/>
      <c r="C230" s="17"/>
      <c r="D230" s="17">
        <f t="shared" si="4"/>
        <v>60.239999999999966</v>
      </c>
      <c r="E230" s="18"/>
      <c r="F230" s="7"/>
    </row>
    <row r="231" spans="1:6" s="9" customFormat="1" ht="18.75" x14ac:dyDescent="0.3">
      <c r="A231" s="19"/>
      <c r="B231" s="17"/>
      <c r="C231" s="17"/>
      <c r="D231" s="17">
        <f t="shared" si="4"/>
        <v>60.239999999999966</v>
      </c>
      <c r="E231" s="18"/>
      <c r="F231" s="7"/>
    </row>
    <row r="232" spans="1:6" s="9" customFormat="1" ht="18.75" x14ac:dyDescent="0.3">
      <c r="A232" s="19"/>
      <c r="B232" s="17"/>
      <c r="C232" s="17"/>
      <c r="D232" s="17">
        <f t="shared" si="4"/>
        <v>60.239999999999966</v>
      </c>
      <c r="E232" s="18"/>
      <c r="F232" s="7"/>
    </row>
    <row r="233" spans="1:6" s="9" customFormat="1" ht="18.75" x14ac:dyDescent="0.3">
      <c r="A233" s="19"/>
      <c r="B233" s="17"/>
      <c r="C233" s="17"/>
      <c r="D233" s="17">
        <f t="shared" si="4"/>
        <v>60.239999999999966</v>
      </c>
      <c r="E233" s="18"/>
      <c r="F233" s="7"/>
    </row>
    <row r="234" spans="1:6" s="9" customFormat="1" ht="18.75" x14ac:dyDescent="0.3">
      <c r="A234" s="19"/>
      <c r="B234" s="17"/>
      <c r="C234" s="17"/>
      <c r="D234" s="17">
        <f t="shared" si="4"/>
        <v>60.239999999999966</v>
      </c>
      <c r="E234" s="18"/>
      <c r="F234" s="7"/>
    </row>
    <row r="235" spans="1:6" s="9" customFormat="1" ht="18.75" x14ac:dyDescent="0.3">
      <c r="A235" s="19"/>
      <c r="B235" s="17"/>
      <c r="C235" s="17"/>
      <c r="D235" s="17">
        <f t="shared" si="4"/>
        <v>60.239999999999966</v>
      </c>
      <c r="E235" s="18"/>
      <c r="F235" s="7"/>
    </row>
    <row r="236" spans="1:6" s="9" customFormat="1" ht="18.75" x14ac:dyDescent="0.3">
      <c r="A236" s="19"/>
      <c r="B236" s="17"/>
      <c r="C236" s="17"/>
      <c r="D236" s="17">
        <f t="shared" si="4"/>
        <v>60.239999999999966</v>
      </c>
      <c r="E236" s="18"/>
      <c r="F236" s="7"/>
    </row>
    <row r="237" spans="1:6" s="9" customFormat="1" ht="18.75" x14ac:dyDescent="0.3">
      <c r="A237" s="19"/>
      <c r="B237" s="17"/>
      <c r="C237" s="17"/>
      <c r="D237" s="17">
        <f t="shared" si="4"/>
        <v>60.239999999999966</v>
      </c>
      <c r="E237" s="18"/>
      <c r="F237" s="7"/>
    </row>
    <row r="238" spans="1:6" s="9" customFormat="1" ht="18.75" x14ac:dyDescent="0.3">
      <c r="A238" s="19"/>
      <c r="B238" s="17"/>
      <c r="C238" s="17"/>
      <c r="D238" s="17">
        <f t="shared" si="4"/>
        <v>60.239999999999966</v>
      </c>
      <c r="E238" s="18"/>
      <c r="F238" s="7"/>
    </row>
    <row r="239" spans="1:6" s="9" customFormat="1" ht="18.75" x14ac:dyDescent="0.3">
      <c r="A239" s="19"/>
      <c r="B239" s="17"/>
      <c r="C239" s="17"/>
      <c r="D239" s="17">
        <f t="shared" si="4"/>
        <v>60.239999999999966</v>
      </c>
      <c r="E239" s="18"/>
      <c r="F239" s="7"/>
    </row>
    <row r="240" spans="1:6" s="9" customFormat="1" ht="18.75" x14ac:dyDescent="0.3">
      <c r="A240" s="19"/>
      <c r="B240" s="17"/>
      <c r="C240" s="17"/>
      <c r="D240" s="17">
        <f t="shared" si="4"/>
        <v>60.239999999999966</v>
      </c>
      <c r="E240" s="18"/>
      <c r="F240" s="7"/>
    </row>
    <row r="241" spans="1:6" s="9" customFormat="1" ht="18.75" x14ac:dyDescent="0.3">
      <c r="A241" s="19"/>
      <c r="B241" s="17"/>
      <c r="C241" s="17"/>
      <c r="D241" s="17">
        <f t="shared" si="4"/>
        <v>60.239999999999966</v>
      </c>
      <c r="E241" s="18"/>
      <c r="F241" s="7"/>
    </row>
    <row r="242" spans="1:6" s="9" customFormat="1" ht="18.75" x14ac:dyDescent="0.3">
      <c r="A242" s="19"/>
      <c r="B242" s="17"/>
      <c r="C242" s="17"/>
      <c r="D242" s="17">
        <f t="shared" si="4"/>
        <v>60.239999999999966</v>
      </c>
      <c r="E242" s="18"/>
      <c r="F242" s="7"/>
    </row>
    <row r="243" spans="1:6" s="9" customFormat="1" ht="18.75" x14ac:dyDescent="0.3">
      <c r="A243" s="19"/>
      <c r="B243" s="17"/>
      <c r="C243" s="17"/>
      <c r="D243" s="17">
        <f t="shared" si="4"/>
        <v>60.239999999999966</v>
      </c>
      <c r="E243" s="18"/>
      <c r="F243" s="7"/>
    </row>
    <row r="244" spans="1:6" s="9" customFormat="1" ht="18.75" x14ac:dyDescent="0.3">
      <c r="A244" s="19"/>
      <c r="B244" s="17"/>
      <c r="C244" s="17"/>
      <c r="D244" s="17">
        <f t="shared" si="4"/>
        <v>60.239999999999966</v>
      </c>
      <c r="E244" s="18"/>
      <c r="F244" s="7"/>
    </row>
    <row r="245" spans="1:6" s="9" customFormat="1" ht="18.75" x14ac:dyDescent="0.3">
      <c r="A245" s="19"/>
      <c r="B245" s="17"/>
      <c r="C245" s="17"/>
      <c r="D245" s="17">
        <f t="shared" si="4"/>
        <v>60.239999999999966</v>
      </c>
      <c r="E245" s="18"/>
      <c r="F245" s="7"/>
    </row>
    <row r="246" spans="1:6" s="9" customFormat="1" ht="18.75" x14ac:dyDescent="0.3">
      <c r="A246" s="19"/>
      <c r="B246" s="17"/>
      <c r="C246" s="17"/>
      <c r="D246" s="17">
        <f t="shared" si="4"/>
        <v>60.239999999999966</v>
      </c>
      <c r="E246" s="18"/>
      <c r="F246" s="7"/>
    </row>
    <row r="247" spans="1:6" s="9" customFormat="1" ht="18.75" x14ac:dyDescent="0.3">
      <c r="A247" s="19"/>
      <c r="B247" s="17"/>
      <c r="C247" s="17"/>
      <c r="D247" s="17">
        <f t="shared" si="4"/>
        <v>60.239999999999966</v>
      </c>
      <c r="E247" s="18"/>
      <c r="F247" s="7"/>
    </row>
    <row r="248" spans="1:6" s="9" customFormat="1" ht="18.75" x14ac:dyDescent="0.3">
      <c r="A248" s="19"/>
      <c r="B248" s="17"/>
      <c r="C248" s="17"/>
      <c r="D248" s="17">
        <f t="shared" si="4"/>
        <v>60.239999999999966</v>
      </c>
      <c r="E248" s="18"/>
      <c r="F248" s="7"/>
    </row>
    <row r="249" spans="1:6" s="9" customFormat="1" ht="18.75" x14ac:dyDescent="0.3">
      <c r="A249" s="19"/>
      <c r="B249" s="17"/>
      <c r="C249" s="17"/>
      <c r="D249" s="17">
        <f t="shared" si="4"/>
        <v>60.239999999999966</v>
      </c>
      <c r="E249" s="18"/>
      <c r="F249" s="7"/>
    </row>
    <row r="250" spans="1:6" s="9" customFormat="1" ht="18.75" x14ac:dyDescent="0.3">
      <c r="A250" s="19"/>
      <c r="B250" s="17"/>
      <c r="C250" s="17"/>
      <c r="D250" s="17">
        <f t="shared" si="4"/>
        <v>60.239999999999966</v>
      </c>
      <c r="E250" s="18"/>
      <c r="F250" s="7"/>
    </row>
    <row r="251" spans="1:6" s="9" customFormat="1" ht="18.75" x14ac:dyDescent="0.3">
      <c r="A251" s="19"/>
      <c r="B251" s="17"/>
      <c r="C251" s="17"/>
      <c r="D251" s="17">
        <f t="shared" si="4"/>
        <v>60.239999999999966</v>
      </c>
      <c r="E251" s="18"/>
      <c r="F251" s="7"/>
    </row>
    <row r="252" spans="1:6" s="9" customFormat="1" ht="18.75" x14ac:dyDescent="0.3">
      <c r="A252" s="19"/>
      <c r="B252" s="17"/>
      <c r="C252" s="17"/>
      <c r="D252" s="17">
        <f t="shared" si="4"/>
        <v>60.239999999999966</v>
      </c>
      <c r="E252" s="18"/>
      <c r="F252" s="7"/>
    </row>
    <row r="253" spans="1:6" s="9" customFormat="1" ht="18.75" x14ac:dyDescent="0.3">
      <c r="A253" s="19"/>
      <c r="B253" s="17"/>
      <c r="C253" s="17"/>
      <c r="D253" s="17">
        <f t="shared" si="4"/>
        <v>60.239999999999966</v>
      </c>
      <c r="E253" s="18"/>
      <c r="F253" s="7"/>
    </row>
    <row r="254" spans="1:6" s="9" customFormat="1" ht="18.75" x14ac:dyDescent="0.3">
      <c r="A254" s="19"/>
      <c r="B254" s="17"/>
      <c r="C254" s="17"/>
      <c r="D254" s="17">
        <f t="shared" si="4"/>
        <v>60.239999999999966</v>
      </c>
      <c r="E254" s="18"/>
      <c r="F254" s="7"/>
    </row>
    <row r="255" spans="1:6" s="9" customFormat="1" ht="18.75" x14ac:dyDescent="0.3">
      <c r="A255" s="19"/>
      <c r="B255" s="17"/>
      <c r="C255" s="17"/>
      <c r="D255" s="17">
        <f t="shared" si="4"/>
        <v>60.239999999999966</v>
      </c>
      <c r="E255" s="18"/>
      <c r="F255" s="7"/>
    </row>
    <row r="256" spans="1:6" s="9" customFormat="1" ht="18.75" x14ac:dyDescent="0.3">
      <c r="A256" s="19"/>
      <c r="B256" s="17"/>
      <c r="C256" s="17"/>
      <c r="D256" s="17">
        <f t="shared" si="4"/>
        <v>60.239999999999966</v>
      </c>
      <c r="E256" s="18"/>
      <c r="F256" s="7"/>
    </row>
    <row r="257" spans="1:6" s="9" customFormat="1" ht="18.75" x14ac:dyDescent="0.3">
      <c r="A257" s="19"/>
      <c r="B257" s="17"/>
      <c r="C257" s="17"/>
      <c r="D257" s="17">
        <f t="shared" si="4"/>
        <v>60.239999999999966</v>
      </c>
      <c r="E257" s="18"/>
      <c r="F257" s="7"/>
    </row>
    <row r="258" spans="1:6" s="9" customFormat="1" ht="18.75" x14ac:dyDescent="0.3">
      <c r="A258" s="19"/>
      <c r="B258" s="17"/>
      <c r="C258" s="17"/>
      <c r="D258" s="17">
        <f t="shared" si="4"/>
        <v>60.239999999999966</v>
      </c>
      <c r="E258" s="18"/>
      <c r="F258" s="7"/>
    </row>
    <row r="259" spans="1:6" s="9" customFormat="1" ht="18.75" x14ac:dyDescent="0.3">
      <c r="A259" s="19"/>
      <c r="B259" s="17"/>
      <c r="C259" s="17"/>
      <c r="D259" s="17">
        <f t="shared" si="4"/>
        <v>60.239999999999966</v>
      </c>
      <c r="E259" s="18"/>
      <c r="F259" s="7"/>
    </row>
    <row r="260" spans="1:6" s="9" customFormat="1" ht="18.75" x14ac:dyDescent="0.3">
      <c r="A260" s="19"/>
      <c r="B260" s="17"/>
      <c r="C260" s="17"/>
      <c r="D260" s="17">
        <f t="shared" si="4"/>
        <v>60.239999999999966</v>
      </c>
      <c r="E260" s="18"/>
      <c r="F260" s="7"/>
    </row>
    <row r="261" spans="1:6" s="9" customFormat="1" ht="18.75" x14ac:dyDescent="0.3">
      <c r="A261" s="19"/>
      <c r="B261" s="17"/>
      <c r="C261" s="17"/>
      <c r="D261" s="17">
        <f t="shared" si="4"/>
        <v>60.239999999999966</v>
      </c>
      <c r="E261" s="18"/>
      <c r="F261" s="7"/>
    </row>
    <row r="262" spans="1:6" s="9" customFormat="1" ht="18.75" x14ac:dyDescent="0.3">
      <c r="A262" s="19"/>
      <c r="B262" s="17"/>
      <c r="C262" s="17"/>
      <c r="D262" s="17">
        <f t="shared" si="4"/>
        <v>60.239999999999966</v>
      </c>
      <c r="E262" s="18"/>
      <c r="F262" s="7"/>
    </row>
    <row r="263" spans="1:6" s="9" customFormat="1" ht="18.75" x14ac:dyDescent="0.3">
      <c r="A263" s="19"/>
      <c r="B263" s="17"/>
      <c r="C263" s="17"/>
      <c r="D263" s="17">
        <f t="shared" ref="D263:D326" si="5">D262+B263-C263</f>
        <v>60.239999999999966</v>
      </c>
      <c r="E263" s="18"/>
      <c r="F263" s="7"/>
    </row>
    <row r="264" spans="1:6" s="9" customFormat="1" ht="18.75" x14ac:dyDescent="0.3">
      <c r="A264" s="19"/>
      <c r="B264" s="17"/>
      <c r="C264" s="17"/>
      <c r="D264" s="17">
        <f t="shared" si="5"/>
        <v>60.239999999999966</v>
      </c>
      <c r="E264" s="18"/>
      <c r="F264" s="7"/>
    </row>
    <row r="265" spans="1:6" s="9" customFormat="1" ht="18.75" x14ac:dyDescent="0.3">
      <c r="A265" s="19"/>
      <c r="B265" s="17"/>
      <c r="C265" s="17"/>
      <c r="D265" s="17">
        <f t="shared" si="5"/>
        <v>60.239999999999966</v>
      </c>
      <c r="E265" s="18"/>
      <c r="F265" s="7"/>
    </row>
    <row r="266" spans="1:6" s="9" customFormat="1" ht="18.75" x14ac:dyDescent="0.3">
      <c r="A266" s="19"/>
      <c r="B266" s="17"/>
      <c r="C266" s="17"/>
      <c r="D266" s="17">
        <f t="shared" si="5"/>
        <v>60.239999999999966</v>
      </c>
      <c r="E266" s="18"/>
      <c r="F266" s="7"/>
    </row>
    <row r="267" spans="1:6" s="9" customFormat="1" ht="18.75" x14ac:dyDescent="0.3">
      <c r="A267" s="19"/>
      <c r="B267" s="17"/>
      <c r="C267" s="17"/>
      <c r="D267" s="17">
        <f t="shared" si="5"/>
        <v>60.239999999999966</v>
      </c>
      <c r="E267" s="18"/>
      <c r="F267" s="7"/>
    </row>
    <row r="268" spans="1:6" s="9" customFormat="1" ht="18.75" x14ac:dyDescent="0.3">
      <c r="A268" s="19"/>
      <c r="B268" s="17"/>
      <c r="C268" s="17"/>
      <c r="D268" s="17">
        <f t="shared" si="5"/>
        <v>60.239999999999966</v>
      </c>
      <c r="E268" s="18"/>
      <c r="F268" s="7"/>
    </row>
    <row r="269" spans="1:6" s="9" customFormat="1" ht="18.75" x14ac:dyDescent="0.3">
      <c r="A269" s="19"/>
      <c r="B269" s="17"/>
      <c r="C269" s="17"/>
      <c r="D269" s="17">
        <f t="shared" si="5"/>
        <v>60.239999999999966</v>
      </c>
      <c r="E269" s="18"/>
      <c r="F269" s="7"/>
    </row>
    <row r="270" spans="1:6" s="9" customFormat="1" ht="18.75" x14ac:dyDescent="0.3">
      <c r="A270" s="19"/>
      <c r="B270" s="17"/>
      <c r="C270" s="17"/>
      <c r="D270" s="17">
        <f t="shared" si="5"/>
        <v>60.239999999999966</v>
      </c>
      <c r="E270" s="18"/>
      <c r="F270" s="7"/>
    </row>
    <row r="271" spans="1:6" s="9" customFormat="1" ht="18.75" x14ac:dyDescent="0.3">
      <c r="A271" s="19"/>
      <c r="B271" s="17"/>
      <c r="C271" s="17"/>
      <c r="D271" s="17">
        <f t="shared" si="5"/>
        <v>60.239999999999966</v>
      </c>
      <c r="E271" s="18"/>
      <c r="F271" s="7"/>
    </row>
    <row r="272" spans="1:6" s="9" customFormat="1" ht="18.75" x14ac:dyDescent="0.3">
      <c r="A272" s="19"/>
      <c r="B272" s="17"/>
      <c r="C272" s="17"/>
      <c r="D272" s="17">
        <f t="shared" si="5"/>
        <v>60.239999999999966</v>
      </c>
      <c r="E272" s="18"/>
      <c r="F272" s="7"/>
    </row>
    <row r="273" spans="1:6" s="9" customFormat="1" ht="18.75" x14ac:dyDescent="0.3">
      <c r="A273" s="19"/>
      <c r="B273" s="17"/>
      <c r="C273" s="17"/>
      <c r="D273" s="17">
        <f t="shared" si="5"/>
        <v>60.239999999999966</v>
      </c>
      <c r="E273" s="18"/>
      <c r="F273" s="7"/>
    </row>
    <row r="274" spans="1:6" s="9" customFormat="1" ht="18.75" x14ac:dyDescent="0.3">
      <c r="A274" s="19"/>
      <c r="B274" s="17"/>
      <c r="C274" s="17"/>
      <c r="D274" s="17">
        <f t="shared" si="5"/>
        <v>60.239999999999966</v>
      </c>
      <c r="E274" s="18"/>
      <c r="F274" s="7"/>
    </row>
    <row r="275" spans="1:6" s="9" customFormat="1" ht="18.75" x14ac:dyDescent="0.3">
      <c r="A275" s="19"/>
      <c r="B275" s="17"/>
      <c r="C275" s="17"/>
      <c r="D275" s="17">
        <f t="shared" si="5"/>
        <v>60.239999999999966</v>
      </c>
      <c r="E275" s="18"/>
      <c r="F275" s="7"/>
    </row>
    <row r="276" spans="1:6" s="9" customFormat="1" ht="18.75" x14ac:dyDescent="0.3">
      <c r="A276" s="19"/>
      <c r="B276" s="17"/>
      <c r="C276" s="17"/>
      <c r="D276" s="17">
        <f t="shared" si="5"/>
        <v>60.239999999999966</v>
      </c>
      <c r="E276" s="18"/>
      <c r="F276" s="7"/>
    </row>
    <row r="277" spans="1:6" s="9" customFormat="1" ht="18.75" x14ac:dyDescent="0.3">
      <c r="A277" s="19"/>
      <c r="B277" s="17"/>
      <c r="C277" s="17"/>
      <c r="D277" s="17">
        <f t="shared" si="5"/>
        <v>60.239999999999966</v>
      </c>
      <c r="E277" s="18"/>
      <c r="F277" s="7"/>
    </row>
    <row r="278" spans="1:6" s="9" customFormat="1" ht="18.75" x14ac:dyDescent="0.3">
      <c r="A278" s="19"/>
      <c r="B278" s="17"/>
      <c r="C278" s="17"/>
      <c r="D278" s="17">
        <f t="shared" si="5"/>
        <v>60.239999999999966</v>
      </c>
      <c r="E278" s="18"/>
      <c r="F278" s="7"/>
    </row>
    <row r="279" spans="1:6" s="9" customFormat="1" ht="18.75" x14ac:dyDescent="0.3">
      <c r="A279" s="19"/>
      <c r="B279" s="17"/>
      <c r="C279" s="17"/>
      <c r="D279" s="17">
        <f t="shared" si="5"/>
        <v>60.239999999999966</v>
      </c>
      <c r="E279" s="18"/>
      <c r="F279" s="7"/>
    </row>
    <row r="280" spans="1:6" s="9" customFormat="1" ht="18.75" x14ac:dyDescent="0.3">
      <c r="A280" s="19"/>
      <c r="B280" s="17"/>
      <c r="C280" s="17"/>
      <c r="D280" s="17">
        <f t="shared" si="5"/>
        <v>60.239999999999966</v>
      </c>
      <c r="E280" s="18"/>
      <c r="F280" s="7"/>
    </row>
    <row r="281" spans="1:6" s="9" customFormat="1" ht="18.75" x14ac:dyDescent="0.3">
      <c r="A281" s="19"/>
      <c r="B281" s="17"/>
      <c r="C281" s="17"/>
      <c r="D281" s="17">
        <f t="shared" si="5"/>
        <v>60.239999999999966</v>
      </c>
      <c r="E281" s="18"/>
      <c r="F281" s="7"/>
    </row>
    <row r="282" spans="1:6" s="9" customFormat="1" ht="18.75" x14ac:dyDescent="0.3">
      <c r="A282" s="19"/>
      <c r="B282" s="17"/>
      <c r="C282" s="17"/>
      <c r="D282" s="17">
        <f t="shared" si="5"/>
        <v>60.239999999999966</v>
      </c>
      <c r="E282" s="18"/>
      <c r="F282" s="7"/>
    </row>
    <row r="283" spans="1:6" s="9" customFormat="1" ht="18.75" x14ac:dyDescent="0.3">
      <c r="A283" s="19"/>
      <c r="B283" s="17"/>
      <c r="C283" s="17"/>
      <c r="D283" s="17">
        <f t="shared" si="5"/>
        <v>60.239999999999966</v>
      </c>
      <c r="E283" s="18"/>
      <c r="F283" s="7"/>
    </row>
    <row r="284" spans="1:6" s="9" customFormat="1" ht="18.75" x14ac:dyDescent="0.3">
      <c r="A284" s="19"/>
      <c r="B284" s="17"/>
      <c r="C284" s="17"/>
      <c r="D284" s="17">
        <f t="shared" si="5"/>
        <v>60.239999999999966</v>
      </c>
      <c r="E284" s="18"/>
      <c r="F284" s="7"/>
    </row>
    <row r="285" spans="1:6" s="9" customFormat="1" ht="18.75" x14ac:dyDescent="0.3">
      <c r="A285" s="19"/>
      <c r="B285" s="17"/>
      <c r="C285" s="17"/>
      <c r="D285" s="17">
        <f t="shared" si="5"/>
        <v>60.239999999999966</v>
      </c>
      <c r="E285" s="18"/>
      <c r="F285" s="7"/>
    </row>
    <row r="286" spans="1:6" s="9" customFormat="1" ht="18.75" x14ac:dyDescent="0.3">
      <c r="A286" s="19"/>
      <c r="B286" s="17"/>
      <c r="C286" s="17"/>
      <c r="D286" s="17">
        <f t="shared" si="5"/>
        <v>60.239999999999966</v>
      </c>
      <c r="E286" s="18"/>
      <c r="F286" s="7"/>
    </row>
    <row r="287" spans="1:6" s="9" customFormat="1" ht="18.75" x14ac:dyDescent="0.3">
      <c r="A287" s="19"/>
      <c r="B287" s="17"/>
      <c r="C287" s="17"/>
      <c r="D287" s="17">
        <f t="shared" si="5"/>
        <v>60.239999999999966</v>
      </c>
      <c r="E287" s="18"/>
      <c r="F287" s="7"/>
    </row>
    <row r="288" spans="1:6" s="9" customFormat="1" ht="18.75" x14ac:dyDescent="0.3">
      <c r="A288" s="19"/>
      <c r="B288" s="17"/>
      <c r="C288" s="17"/>
      <c r="D288" s="17">
        <f t="shared" si="5"/>
        <v>60.239999999999966</v>
      </c>
      <c r="E288" s="18"/>
      <c r="F288" s="7"/>
    </row>
    <row r="289" spans="1:6" s="9" customFormat="1" ht="18.75" x14ac:dyDescent="0.3">
      <c r="A289" s="19"/>
      <c r="B289" s="17"/>
      <c r="C289" s="17"/>
      <c r="D289" s="17">
        <f t="shared" si="5"/>
        <v>60.239999999999966</v>
      </c>
      <c r="E289" s="18"/>
      <c r="F289" s="7"/>
    </row>
    <row r="290" spans="1:6" s="9" customFormat="1" ht="18.75" x14ac:dyDescent="0.3">
      <c r="A290" s="19"/>
      <c r="B290" s="17"/>
      <c r="C290" s="17"/>
      <c r="D290" s="17">
        <f t="shared" si="5"/>
        <v>60.239999999999966</v>
      </c>
      <c r="E290" s="18"/>
      <c r="F290" s="7"/>
    </row>
    <row r="291" spans="1:6" s="9" customFormat="1" ht="18.75" x14ac:dyDescent="0.3">
      <c r="A291" s="19"/>
      <c r="B291" s="17"/>
      <c r="C291" s="17"/>
      <c r="D291" s="17">
        <f t="shared" si="5"/>
        <v>60.239999999999966</v>
      </c>
      <c r="E291" s="18"/>
      <c r="F291" s="7"/>
    </row>
    <row r="292" spans="1:6" s="9" customFormat="1" ht="18.75" x14ac:dyDescent="0.3">
      <c r="A292" s="19"/>
      <c r="B292" s="17"/>
      <c r="C292" s="17"/>
      <c r="D292" s="17">
        <f t="shared" si="5"/>
        <v>60.239999999999966</v>
      </c>
      <c r="E292" s="18"/>
      <c r="F292" s="7"/>
    </row>
    <row r="293" spans="1:6" s="9" customFormat="1" ht="18.75" x14ac:dyDescent="0.3">
      <c r="A293" s="19"/>
      <c r="B293" s="17"/>
      <c r="C293" s="17"/>
      <c r="D293" s="17">
        <f t="shared" si="5"/>
        <v>60.239999999999966</v>
      </c>
      <c r="E293" s="18"/>
      <c r="F293" s="7"/>
    </row>
    <row r="294" spans="1:6" s="9" customFormat="1" ht="18.75" x14ac:dyDescent="0.3">
      <c r="A294" s="19"/>
      <c r="B294" s="17"/>
      <c r="C294" s="17"/>
      <c r="D294" s="17">
        <f t="shared" si="5"/>
        <v>60.239999999999966</v>
      </c>
      <c r="E294" s="18"/>
      <c r="F294" s="7"/>
    </row>
    <row r="295" spans="1:6" s="9" customFormat="1" ht="18.75" x14ac:dyDescent="0.3">
      <c r="A295" s="19"/>
      <c r="B295" s="17"/>
      <c r="C295" s="17"/>
      <c r="D295" s="17">
        <f t="shared" si="5"/>
        <v>60.239999999999966</v>
      </c>
      <c r="E295" s="18"/>
      <c r="F295" s="7"/>
    </row>
    <row r="296" spans="1:6" s="9" customFormat="1" ht="18.75" x14ac:dyDescent="0.3">
      <c r="A296" s="19"/>
      <c r="B296" s="17"/>
      <c r="C296" s="17"/>
      <c r="D296" s="17">
        <f t="shared" si="5"/>
        <v>60.239999999999966</v>
      </c>
      <c r="E296" s="18"/>
      <c r="F296" s="7"/>
    </row>
    <row r="297" spans="1:6" s="9" customFormat="1" ht="18.75" x14ac:dyDescent="0.3">
      <c r="A297" s="19"/>
      <c r="B297" s="17"/>
      <c r="C297" s="17"/>
      <c r="D297" s="17">
        <f t="shared" si="5"/>
        <v>60.239999999999966</v>
      </c>
      <c r="E297" s="18"/>
      <c r="F297" s="7"/>
    </row>
    <row r="298" spans="1:6" s="9" customFormat="1" ht="18.75" x14ac:dyDescent="0.3">
      <c r="A298" s="19"/>
      <c r="B298" s="17"/>
      <c r="C298" s="17"/>
      <c r="D298" s="17">
        <f t="shared" si="5"/>
        <v>60.239999999999966</v>
      </c>
      <c r="E298" s="18"/>
      <c r="F298" s="7"/>
    </row>
    <row r="299" spans="1:6" s="9" customFormat="1" ht="18.75" x14ac:dyDescent="0.3">
      <c r="A299" s="19"/>
      <c r="B299" s="17"/>
      <c r="C299" s="17"/>
      <c r="D299" s="17">
        <f t="shared" si="5"/>
        <v>60.239999999999966</v>
      </c>
      <c r="E299" s="18"/>
      <c r="F299" s="7"/>
    </row>
    <row r="300" spans="1:6" s="9" customFormat="1" ht="18.75" x14ac:dyDescent="0.3">
      <c r="A300" s="19"/>
      <c r="B300" s="17"/>
      <c r="C300" s="17"/>
      <c r="D300" s="17">
        <f t="shared" si="5"/>
        <v>60.239999999999966</v>
      </c>
      <c r="E300" s="18"/>
      <c r="F300" s="7"/>
    </row>
    <row r="301" spans="1:6" s="9" customFormat="1" ht="18.75" x14ac:dyDescent="0.3">
      <c r="A301" s="19"/>
      <c r="B301" s="17"/>
      <c r="C301" s="17"/>
      <c r="D301" s="17">
        <f t="shared" si="5"/>
        <v>60.239999999999966</v>
      </c>
      <c r="E301" s="18"/>
      <c r="F301" s="7"/>
    </row>
    <row r="302" spans="1:6" s="9" customFormat="1" ht="18.75" x14ac:dyDescent="0.3">
      <c r="A302" s="19"/>
      <c r="B302" s="17"/>
      <c r="C302" s="17"/>
      <c r="D302" s="17">
        <f t="shared" si="5"/>
        <v>60.239999999999966</v>
      </c>
      <c r="E302" s="18"/>
      <c r="F302" s="7"/>
    </row>
    <row r="303" spans="1:6" s="9" customFormat="1" ht="18.75" x14ac:dyDescent="0.3">
      <c r="A303" s="19"/>
      <c r="B303" s="17"/>
      <c r="C303" s="17"/>
      <c r="D303" s="17">
        <f t="shared" si="5"/>
        <v>60.239999999999966</v>
      </c>
      <c r="E303" s="18"/>
      <c r="F303" s="7"/>
    </row>
    <row r="304" spans="1:6" s="9" customFormat="1" ht="18.75" x14ac:dyDescent="0.3">
      <c r="A304" s="19"/>
      <c r="B304" s="17"/>
      <c r="C304" s="17"/>
      <c r="D304" s="17">
        <f t="shared" si="5"/>
        <v>60.239999999999966</v>
      </c>
      <c r="E304" s="18"/>
      <c r="F304" s="7"/>
    </row>
    <row r="305" spans="1:6" s="9" customFormat="1" ht="18.75" x14ac:dyDescent="0.3">
      <c r="A305" s="19"/>
      <c r="B305" s="17"/>
      <c r="C305" s="17"/>
      <c r="D305" s="17">
        <f t="shared" si="5"/>
        <v>60.239999999999966</v>
      </c>
      <c r="E305" s="18"/>
      <c r="F305" s="7"/>
    </row>
    <row r="306" spans="1:6" s="9" customFormat="1" ht="18.75" x14ac:dyDescent="0.3">
      <c r="A306" s="19"/>
      <c r="B306" s="17"/>
      <c r="C306" s="17"/>
      <c r="D306" s="17">
        <f t="shared" si="5"/>
        <v>60.239999999999966</v>
      </c>
      <c r="E306" s="18"/>
      <c r="F306" s="7"/>
    </row>
    <row r="307" spans="1:6" s="9" customFormat="1" ht="18.75" x14ac:dyDescent="0.3">
      <c r="A307" s="19"/>
      <c r="B307" s="17"/>
      <c r="C307" s="17"/>
      <c r="D307" s="17">
        <f t="shared" si="5"/>
        <v>60.239999999999966</v>
      </c>
      <c r="E307" s="18"/>
      <c r="F307" s="7"/>
    </row>
    <row r="308" spans="1:6" s="9" customFormat="1" ht="18.75" x14ac:dyDescent="0.3">
      <c r="A308" s="19"/>
      <c r="B308" s="17"/>
      <c r="C308" s="17"/>
      <c r="D308" s="17">
        <f t="shared" si="5"/>
        <v>60.239999999999966</v>
      </c>
      <c r="E308" s="18"/>
      <c r="F308" s="7"/>
    </row>
    <row r="309" spans="1:6" s="9" customFormat="1" ht="18.75" x14ac:dyDescent="0.3">
      <c r="A309" s="19"/>
      <c r="B309" s="17"/>
      <c r="C309" s="17"/>
      <c r="D309" s="17">
        <f t="shared" si="5"/>
        <v>60.239999999999966</v>
      </c>
      <c r="E309" s="18"/>
      <c r="F309" s="7"/>
    </row>
    <row r="310" spans="1:6" s="9" customFormat="1" ht="18.75" x14ac:dyDescent="0.3">
      <c r="A310" s="19"/>
      <c r="B310" s="17"/>
      <c r="C310" s="17"/>
      <c r="D310" s="17">
        <f t="shared" si="5"/>
        <v>60.239999999999966</v>
      </c>
      <c r="E310" s="18"/>
      <c r="F310" s="7"/>
    </row>
    <row r="311" spans="1:6" s="9" customFormat="1" ht="18.75" x14ac:dyDescent="0.3">
      <c r="A311" s="19"/>
      <c r="B311" s="17"/>
      <c r="C311" s="17"/>
      <c r="D311" s="17">
        <f t="shared" si="5"/>
        <v>60.239999999999966</v>
      </c>
      <c r="E311" s="18"/>
      <c r="F311" s="7"/>
    </row>
    <row r="312" spans="1:6" s="9" customFormat="1" ht="18.75" x14ac:dyDescent="0.3">
      <c r="A312" s="19"/>
      <c r="B312" s="17"/>
      <c r="C312" s="17"/>
      <c r="D312" s="17">
        <f t="shared" si="5"/>
        <v>60.239999999999966</v>
      </c>
      <c r="E312" s="18"/>
      <c r="F312" s="7"/>
    </row>
    <row r="313" spans="1:6" s="9" customFormat="1" ht="18.75" x14ac:dyDescent="0.3">
      <c r="A313" s="19"/>
      <c r="B313" s="17"/>
      <c r="C313" s="17"/>
      <c r="D313" s="17">
        <f t="shared" si="5"/>
        <v>60.239999999999966</v>
      </c>
      <c r="E313" s="18"/>
      <c r="F313" s="7"/>
    </row>
    <row r="314" spans="1:6" s="9" customFormat="1" ht="18.75" x14ac:dyDescent="0.3">
      <c r="A314" s="19"/>
      <c r="B314" s="17"/>
      <c r="C314" s="17"/>
      <c r="D314" s="17">
        <f t="shared" si="5"/>
        <v>60.239999999999966</v>
      </c>
      <c r="E314" s="18"/>
      <c r="F314" s="7"/>
    </row>
    <row r="315" spans="1:6" s="9" customFormat="1" ht="18.75" x14ac:dyDescent="0.3">
      <c r="A315" s="19"/>
      <c r="B315" s="17"/>
      <c r="C315" s="17"/>
      <c r="D315" s="17">
        <f t="shared" si="5"/>
        <v>60.239999999999966</v>
      </c>
      <c r="E315" s="18"/>
      <c r="F315" s="7"/>
    </row>
    <row r="316" spans="1:6" s="9" customFormat="1" ht="18.75" x14ac:dyDescent="0.3">
      <c r="A316" s="19"/>
      <c r="B316" s="17"/>
      <c r="C316" s="17"/>
      <c r="D316" s="17">
        <f t="shared" si="5"/>
        <v>60.239999999999966</v>
      </c>
      <c r="E316" s="18"/>
      <c r="F316" s="7"/>
    </row>
    <row r="317" spans="1:6" s="9" customFormat="1" ht="18.75" x14ac:dyDescent="0.3">
      <c r="A317" s="19"/>
      <c r="B317" s="17"/>
      <c r="C317" s="17"/>
      <c r="D317" s="17">
        <f t="shared" si="5"/>
        <v>60.239999999999966</v>
      </c>
      <c r="E317" s="18"/>
      <c r="F317" s="7"/>
    </row>
    <row r="318" spans="1:6" s="9" customFormat="1" ht="18.75" x14ac:dyDescent="0.3">
      <c r="A318" s="19"/>
      <c r="B318" s="17"/>
      <c r="C318" s="17"/>
      <c r="D318" s="17">
        <f t="shared" si="5"/>
        <v>60.239999999999966</v>
      </c>
      <c r="E318" s="18"/>
      <c r="F318" s="7"/>
    </row>
    <row r="319" spans="1:6" s="9" customFormat="1" ht="18.75" x14ac:dyDescent="0.3">
      <c r="A319" s="19"/>
      <c r="B319" s="17"/>
      <c r="C319" s="17"/>
      <c r="D319" s="17">
        <f t="shared" si="5"/>
        <v>60.239999999999966</v>
      </c>
      <c r="E319" s="18"/>
      <c r="F319" s="7"/>
    </row>
    <row r="320" spans="1:6" s="9" customFormat="1" ht="18.75" x14ac:dyDescent="0.3">
      <c r="A320" s="19"/>
      <c r="B320" s="17"/>
      <c r="C320" s="17"/>
      <c r="D320" s="17">
        <f t="shared" si="5"/>
        <v>60.239999999999966</v>
      </c>
      <c r="E320" s="18"/>
      <c r="F320" s="7"/>
    </row>
    <row r="321" spans="1:6" s="9" customFormat="1" ht="18.75" x14ac:dyDescent="0.3">
      <c r="A321" s="19"/>
      <c r="B321" s="17"/>
      <c r="C321" s="17"/>
      <c r="D321" s="17">
        <f t="shared" si="5"/>
        <v>60.239999999999966</v>
      </c>
      <c r="E321" s="18"/>
      <c r="F321" s="7"/>
    </row>
    <row r="322" spans="1:6" s="9" customFormat="1" ht="18.75" x14ac:dyDescent="0.3">
      <c r="A322" s="19"/>
      <c r="B322" s="17"/>
      <c r="C322" s="17"/>
      <c r="D322" s="17">
        <f t="shared" si="5"/>
        <v>60.239999999999966</v>
      </c>
      <c r="E322" s="18"/>
      <c r="F322" s="7"/>
    </row>
    <row r="323" spans="1:6" s="9" customFormat="1" ht="18.75" x14ac:dyDescent="0.3">
      <c r="A323" s="19"/>
      <c r="B323" s="17"/>
      <c r="C323" s="17"/>
      <c r="D323" s="17">
        <f t="shared" si="5"/>
        <v>60.239999999999966</v>
      </c>
      <c r="E323" s="18"/>
      <c r="F323" s="7"/>
    </row>
    <row r="324" spans="1:6" s="9" customFormat="1" ht="18.75" x14ac:dyDescent="0.3">
      <c r="A324" s="19"/>
      <c r="B324" s="17"/>
      <c r="C324" s="17"/>
      <c r="D324" s="17">
        <f t="shared" si="5"/>
        <v>60.239999999999966</v>
      </c>
      <c r="E324" s="18"/>
      <c r="F324" s="7"/>
    </row>
    <row r="325" spans="1:6" s="9" customFormat="1" ht="18.75" x14ac:dyDescent="0.3">
      <c r="A325" s="19"/>
      <c r="B325" s="17"/>
      <c r="C325" s="17"/>
      <c r="D325" s="17">
        <f t="shared" si="5"/>
        <v>60.239999999999966</v>
      </c>
      <c r="E325" s="18"/>
      <c r="F325" s="7"/>
    </row>
    <row r="326" spans="1:6" s="9" customFormat="1" ht="18.75" x14ac:dyDescent="0.3">
      <c r="A326" s="19"/>
      <c r="B326" s="17"/>
      <c r="C326" s="17"/>
      <c r="D326" s="17">
        <f t="shared" si="5"/>
        <v>60.239999999999966</v>
      </c>
      <c r="E326" s="18"/>
      <c r="F326" s="7"/>
    </row>
    <row r="327" spans="1:6" s="9" customFormat="1" ht="18.75" x14ac:dyDescent="0.3">
      <c r="A327" s="19"/>
      <c r="B327" s="17"/>
      <c r="C327" s="17"/>
      <c r="D327" s="17">
        <f t="shared" ref="D327:D390" si="6">D326+B327-C327</f>
        <v>60.239999999999966</v>
      </c>
      <c r="E327" s="18"/>
      <c r="F327" s="7"/>
    </row>
    <row r="328" spans="1:6" s="9" customFormat="1" ht="18.75" x14ac:dyDescent="0.3">
      <c r="A328" s="19"/>
      <c r="B328" s="17"/>
      <c r="C328" s="17"/>
      <c r="D328" s="17">
        <f t="shared" si="6"/>
        <v>60.239999999999966</v>
      </c>
      <c r="E328" s="18"/>
      <c r="F328" s="7"/>
    </row>
    <row r="329" spans="1:6" s="9" customFormat="1" ht="18.75" x14ac:dyDescent="0.3">
      <c r="A329" s="19"/>
      <c r="B329" s="17"/>
      <c r="C329" s="17"/>
      <c r="D329" s="17">
        <f t="shared" si="6"/>
        <v>60.239999999999966</v>
      </c>
      <c r="E329" s="18"/>
      <c r="F329" s="7"/>
    </row>
    <row r="330" spans="1:6" s="9" customFormat="1" ht="18.75" x14ac:dyDescent="0.3">
      <c r="A330" s="19"/>
      <c r="B330" s="17"/>
      <c r="C330" s="17"/>
      <c r="D330" s="17">
        <f t="shared" si="6"/>
        <v>60.239999999999966</v>
      </c>
      <c r="E330" s="18"/>
      <c r="F330" s="7"/>
    </row>
    <row r="331" spans="1:6" s="9" customFormat="1" ht="18.75" x14ac:dyDescent="0.3">
      <c r="A331" s="19"/>
      <c r="B331" s="17"/>
      <c r="C331" s="17"/>
      <c r="D331" s="17">
        <f t="shared" si="6"/>
        <v>60.239999999999966</v>
      </c>
      <c r="E331" s="18"/>
      <c r="F331" s="7"/>
    </row>
    <row r="332" spans="1:6" s="9" customFormat="1" ht="18.75" x14ac:dyDescent="0.3">
      <c r="A332" s="19"/>
      <c r="B332" s="17"/>
      <c r="C332" s="17"/>
      <c r="D332" s="17">
        <f t="shared" si="6"/>
        <v>60.239999999999966</v>
      </c>
      <c r="E332" s="18"/>
      <c r="F332" s="7"/>
    </row>
    <row r="333" spans="1:6" s="9" customFormat="1" ht="18.75" x14ac:dyDescent="0.3">
      <c r="A333" s="19"/>
      <c r="B333" s="17"/>
      <c r="C333" s="17"/>
      <c r="D333" s="17">
        <f t="shared" si="6"/>
        <v>60.239999999999966</v>
      </c>
      <c r="E333" s="18"/>
      <c r="F333" s="7"/>
    </row>
    <row r="334" spans="1:6" s="9" customFormat="1" ht="18.75" x14ac:dyDescent="0.3">
      <c r="A334" s="19"/>
      <c r="B334" s="17"/>
      <c r="C334" s="17"/>
      <c r="D334" s="17">
        <f t="shared" si="6"/>
        <v>60.239999999999966</v>
      </c>
      <c r="E334" s="18"/>
      <c r="F334" s="7"/>
    </row>
    <row r="335" spans="1:6" s="9" customFormat="1" ht="18.75" x14ac:dyDescent="0.3">
      <c r="A335" s="19"/>
      <c r="B335" s="17"/>
      <c r="C335" s="17"/>
      <c r="D335" s="17">
        <f t="shared" si="6"/>
        <v>60.239999999999966</v>
      </c>
      <c r="E335" s="18"/>
      <c r="F335" s="7"/>
    </row>
    <row r="336" spans="1:6" s="9" customFormat="1" ht="18.75" x14ac:dyDescent="0.3">
      <c r="A336" s="19"/>
      <c r="B336" s="17"/>
      <c r="C336" s="17"/>
      <c r="D336" s="17">
        <f t="shared" si="6"/>
        <v>60.239999999999966</v>
      </c>
      <c r="E336" s="18"/>
      <c r="F336" s="7"/>
    </row>
    <row r="337" spans="1:6" s="9" customFormat="1" ht="18.75" x14ac:dyDescent="0.3">
      <c r="A337" s="19"/>
      <c r="B337" s="17"/>
      <c r="C337" s="17"/>
      <c r="D337" s="17">
        <f t="shared" si="6"/>
        <v>60.239999999999966</v>
      </c>
      <c r="E337" s="18"/>
      <c r="F337" s="7"/>
    </row>
    <row r="338" spans="1:6" s="9" customFormat="1" ht="18.75" x14ac:dyDescent="0.3">
      <c r="A338" s="19"/>
      <c r="B338" s="17"/>
      <c r="C338" s="17"/>
      <c r="D338" s="17">
        <f t="shared" si="6"/>
        <v>60.239999999999966</v>
      </c>
      <c r="E338" s="18"/>
      <c r="F338" s="7"/>
    </row>
    <row r="339" spans="1:6" s="9" customFormat="1" ht="18.75" x14ac:dyDescent="0.3">
      <c r="A339" s="19"/>
      <c r="B339" s="17"/>
      <c r="C339" s="17"/>
      <c r="D339" s="17">
        <f t="shared" si="6"/>
        <v>60.239999999999966</v>
      </c>
      <c r="E339" s="18"/>
      <c r="F339" s="7"/>
    </row>
    <row r="340" spans="1:6" s="9" customFormat="1" ht="18.75" x14ac:dyDescent="0.3">
      <c r="A340" s="19"/>
      <c r="B340" s="17"/>
      <c r="C340" s="17"/>
      <c r="D340" s="17">
        <f t="shared" si="6"/>
        <v>60.239999999999966</v>
      </c>
      <c r="E340" s="18"/>
      <c r="F340" s="7"/>
    </row>
    <row r="341" spans="1:6" s="9" customFormat="1" ht="18.75" x14ac:dyDescent="0.3">
      <c r="A341" s="19"/>
      <c r="B341" s="17"/>
      <c r="C341" s="17"/>
      <c r="D341" s="17">
        <f t="shared" si="6"/>
        <v>60.239999999999966</v>
      </c>
      <c r="E341" s="18"/>
      <c r="F341" s="7"/>
    </row>
    <row r="342" spans="1:6" s="9" customFormat="1" ht="18.75" x14ac:dyDescent="0.3">
      <c r="A342" s="19"/>
      <c r="B342" s="17"/>
      <c r="C342" s="17"/>
      <c r="D342" s="17">
        <f t="shared" si="6"/>
        <v>60.239999999999966</v>
      </c>
      <c r="E342" s="18"/>
      <c r="F342" s="7"/>
    </row>
    <row r="343" spans="1:6" s="9" customFormat="1" ht="18.75" x14ac:dyDescent="0.3">
      <c r="A343" s="19"/>
      <c r="B343" s="17"/>
      <c r="C343" s="17"/>
      <c r="D343" s="17">
        <f t="shared" si="6"/>
        <v>60.239999999999966</v>
      </c>
      <c r="E343" s="18"/>
      <c r="F343" s="7"/>
    </row>
    <row r="344" spans="1:6" s="9" customFormat="1" ht="18.75" x14ac:dyDescent="0.3">
      <c r="A344" s="19"/>
      <c r="B344" s="17"/>
      <c r="C344" s="17"/>
      <c r="D344" s="17">
        <f t="shared" si="6"/>
        <v>60.239999999999966</v>
      </c>
      <c r="E344" s="18"/>
      <c r="F344" s="7"/>
    </row>
    <row r="345" spans="1:6" s="9" customFormat="1" ht="18.75" x14ac:dyDescent="0.3">
      <c r="A345" s="19"/>
      <c r="B345" s="17"/>
      <c r="C345" s="17"/>
      <c r="D345" s="17">
        <f t="shared" si="6"/>
        <v>60.239999999999966</v>
      </c>
      <c r="E345" s="18"/>
      <c r="F345" s="7"/>
    </row>
    <row r="346" spans="1:6" s="9" customFormat="1" ht="18.75" x14ac:dyDescent="0.3">
      <c r="A346" s="19"/>
      <c r="B346" s="17"/>
      <c r="C346" s="17"/>
      <c r="D346" s="17">
        <f t="shared" si="6"/>
        <v>60.239999999999966</v>
      </c>
      <c r="E346" s="18"/>
      <c r="F346" s="7"/>
    </row>
    <row r="347" spans="1:6" s="9" customFormat="1" ht="18.75" x14ac:dyDescent="0.3">
      <c r="A347" s="19"/>
      <c r="B347" s="17"/>
      <c r="C347" s="17"/>
      <c r="D347" s="17">
        <f t="shared" si="6"/>
        <v>60.239999999999966</v>
      </c>
      <c r="E347" s="18"/>
      <c r="F347" s="7"/>
    </row>
    <row r="348" spans="1:6" s="9" customFormat="1" ht="18.75" x14ac:dyDescent="0.3">
      <c r="A348" s="19"/>
      <c r="B348" s="17"/>
      <c r="C348" s="17"/>
      <c r="D348" s="17">
        <f t="shared" si="6"/>
        <v>60.239999999999966</v>
      </c>
      <c r="E348" s="18"/>
      <c r="F348" s="7"/>
    </row>
    <row r="349" spans="1:6" s="9" customFormat="1" ht="18.75" x14ac:dyDescent="0.3">
      <c r="A349" s="19"/>
      <c r="B349" s="17"/>
      <c r="C349" s="17"/>
      <c r="D349" s="17">
        <f t="shared" si="6"/>
        <v>60.239999999999966</v>
      </c>
      <c r="E349" s="18"/>
      <c r="F349" s="7"/>
    </row>
    <row r="350" spans="1:6" s="9" customFormat="1" ht="18.75" x14ac:dyDescent="0.3">
      <c r="A350" s="19"/>
      <c r="B350" s="17"/>
      <c r="C350" s="17"/>
      <c r="D350" s="17">
        <f t="shared" si="6"/>
        <v>60.239999999999966</v>
      </c>
      <c r="E350" s="18"/>
      <c r="F350" s="7"/>
    </row>
    <row r="351" spans="1:6" s="9" customFormat="1" ht="18.75" x14ac:dyDescent="0.3">
      <c r="A351" s="19"/>
      <c r="B351" s="17"/>
      <c r="C351" s="17"/>
      <c r="D351" s="17">
        <f t="shared" si="6"/>
        <v>60.239999999999966</v>
      </c>
      <c r="E351" s="18"/>
      <c r="F351" s="7"/>
    </row>
    <row r="352" spans="1:6" s="9" customFormat="1" ht="18.75" x14ac:dyDescent="0.3">
      <c r="A352" s="19"/>
      <c r="B352" s="17"/>
      <c r="C352" s="17"/>
      <c r="D352" s="17">
        <f t="shared" si="6"/>
        <v>60.239999999999966</v>
      </c>
      <c r="E352" s="18"/>
      <c r="F352" s="7"/>
    </row>
    <row r="353" spans="1:6" s="9" customFormat="1" ht="18.75" x14ac:dyDescent="0.3">
      <c r="A353" s="19"/>
      <c r="B353" s="17"/>
      <c r="C353" s="17"/>
      <c r="D353" s="17">
        <f t="shared" si="6"/>
        <v>60.239999999999966</v>
      </c>
      <c r="E353" s="18"/>
      <c r="F353" s="7"/>
    </row>
    <row r="354" spans="1:6" s="9" customFormat="1" ht="18.75" x14ac:dyDescent="0.3">
      <c r="A354" s="19"/>
      <c r="B354" s="17"/>
      <c r="C354" s="17"/>
      <c r="D354" s="17">
        <f t="shared" si="6"/>
        <v>60.239999999999966</v>
      </c>
      <c r="E354" s="18"/>
      <c r="F354" s="7"/>
    </row>
    <row r="355" spans="1:6" s="9" customFormat="1" ht="18.75" x14ac:dyDescent="0.3">
      <c r="A355" s="19"/>
      <c r="B355" s="17"/>
      <c r="C355" s="17"/>
      <c r="D355" s="17">
        <f t="shared" si="6"/>
        <v>60.239999999999966</v>
      </c>
      <c r="E355" s="18"/>
      <c r="F355" s="7"/>
    </row>
    <row r="356" spans="1:6" s="9" customFormat="1" ht="18.75" x14ac:dyDescent="0.3">
      <c r="A356" s="19"/>
      <c r="B356" s="17"/>
      <c r="C356" s="17"/>
      <c r="D356" s="17">
        <f t="shared" si="6"/>
        <v>60.239999999999966</v>
      </c>
      <c r="E356" s="18"/>
      <c r="F356" s="7"/>
    </row>
    <row r="357" spans="1:6" s="9" customFormat="1" ht="18.75" x14ac:dyDescent="0.3">
      <c r="A357" s="19"/>
      <c r="B357" s="17"/>
      <c r="C357" s="17"/>
      <c r="D357" s="17">
        <f t="shared" si="6"/>
        <v>60.239999999999966</v>
      </c>
      <c r="E357" s="18"/>
      <c r="F357" s="7"/>
    </row>
    <row r="358" spans="1:6" s="9" customFormat="1" ht="18.75" x14ac:dyDescent="0.3">
      <c r="A358" s="19"/>
      <c r="B358" s="17"/>
      <c r="C358" s="17"/>
      <c r="D358" s="17">
        <f t="shared" si="6"/>
        <v>60.239999999999966</v>
      </c>
      <c r="E358" s="18"/>
      <c r="F358" s="7"/>
    </row>
    <row r="359" spans="1:6" s="9" customFormat="1" ht="18.75" x14ac:dyDescent="0.3">
      <c r="A359" s="19"/>
      <c r="B359" s="17"/>
      <c r="C359" s="17"/>
      <c r="D359" s="17">
        <f t="shared" si="6"/>
        <v>60.239999999999966</v>
      </c>
      <c r="E359" s="18"/>
      <c r="F359" s="7"/>
    </row>
    <row r="360" spans="1:6" s="9" customFormat="1" ht="18.75" x14ac:dyDescent="0.3">
      <c r="A360" s="19"/>
      <c r="B360" s="17"/>
      <c r="C360" s="17"/>
      <c r="D360" s="17">
        <f t="shared" si="6"/>
        <v>60.239999999999966</v>
      </c>
      <c r="E360" s="18"/>
      <c r="F360" s="7"/>
    </row>
    <row r="361" spans="1:6" s="9" customFormat="1" ht="18.75" x14ac:dyDescent="0.3">
      <c r="A361" s="19"/>
      <c r="B361" s="17"/>
      <c r="C361" s="17"/>
      <c r="D361" s="17">
        <f t="shared" si="6"/>
        <v>60.239999999999966</v>
      </c>
      <c r="E361" s="18"/>
      <c r="F361" s="7"/>
    </row>
    <row r="362" spans="1:6" s="9" customFormat="1" ht="18.75" x14ac:dyDescent="0.3">
      <c r="A362" s="19"/>
      <c r="B362" s="17"/>
      <c r="C362" s="17"/>
      <c r="D362" s="17">
        <f t="shared" si="6"/>
        <v>60.239999999999966</v>
      </c>
      <c r="E362" s="18"/>
      <c r="F362" s="7"/>
    </row>
    <row r="363" spans="1:6" s="9" customFormat="1" ht="18.75" x14ac:dyDescent="0.3">
      <c r="A363" s="19"/>
      <c r="B363" s="17"/>
      <c r="C363" s="17"/>
      <c r="D363" s="17">
        <f t="shared" si="6"/>
        <v>60.239999999999966</v>
      </c>
      <c r="E363" s="18"/>
      <c r="F363" s="7"/>
    </row>
    <row r="364" spans="1:6" s="9" customFormat="1" ht="18.75" x14ac:dyDescent="0.3">
      <c r="A364" s="19"/>
      <c r="B364" s="17"/>
      <c r="C364" s="17"/>
      <c r="D364" s="17">
        <f t="shared" si="6"/>
        <v>60.239999999999966</v>
      </c>
      <c r="E364" s="18"/>
      <c r="F364" s="7"/>
    </row>
    <row r="365" spans="1:6" s="9" customFormat="1" ht="18.75" x14ac:dyDescent="0.3">
      <c r="A365" s="19"/>
      <c r="B365" s="17"/>
      <c r="C365" s="17"/>
      <c r="D365" s="17">
        <f t="shared" si="6"/>
        <v>60.239999999999966</v>
      </c>
      <c r="E365" s="18"/>
      <c r="F365" s="7"/>
    </row>
    <row r="366" spans="1:6" s="9" customFormat="1" ht="18.75" x14ac:dyDescent="0.3">
      <c r="A366" s="19"/>
      <c r="B366" s="17"/>
      <c r="C366" s="17"/>
      <c r="D366" s="17">
        <f t="shared" si="6"/>
        <v>60.239999999999966</v>
      </c>
      <c r="E366" s="18"/>
      <c r="F366" s="7"/>
    </row>
    <row r="367" spans="1:6" s="9" customFormat="1" ht="18.75" x14ac:dyDescent="0.3">
      <c r="A367" s="19"/>
      <c r="B367" s="17"/>
      <c r="C367" s="17"/>
      <c r="D367" s="17">
        <f t="shared" si="6"/>
        <v>60.239999999999966</v>
      </c>
      <c r="E367" s="18"/>
      <c r="F367" s="7"/>
    </row>
    <row r="368" spans="1:6" s="9" customFormat="1" ht="18.75" x14ac:dyDescent="0.3">
      <c r="A368" s="19"/>
      <c r="B368" s="17"/>
      <c r="C368" s="17"/>
      <c r="D368" s="17">
        <f t="shared" si="6"/>
        <v>60.239999999999966</v>
      </c>
      <c r="E368" s="18"/>
      <c r="F368" s="7"/>
    </row>
    <row r="369" spans="1:6" s="9" customFormat="1" ht="18.75" x14ac:dyDescent="0.3">
      <c r="A369" s="19"/>
      <c r="B369" s="17"/>
      <c r="C369" s="17"/>
      <c r="D369" s="17">
        <f t="shared" si="6"/>
        <v>60.239999999999966</v>
      </c>
      <c r="E369" s="18"/>
      <c r="F369" s="7"/>
    </row>
    <row r="370" spans="1:6" s="9" customFormat="1" ht="18.75" x14ac:dyDescent="0.3">
      <c r="A370" s="19"/>
      <c r="B370" s="17"/>
      <c r="C370" s="17"/>
      <c r="D370" s="17">
        <f t="shared" si="6"/>
        <v>60.239999999999966</v>
      </c>
      <c r="E370" s="18"/>
      <c r="F370" s="7"/>
    </row>
    <row r="371" spans="1:6" s="9" customFormat="1" ht="18.75" x14ac:dyDescent="0.3">
      <c r="A371" s="19"/>
      <c r="B371" s="17"/>
      <c r="C371" s="17"/>
      <c r="D371" s="17">
        <f t="shared" si="6"/>
        <v>60.239999999999966</v>
      </c>
      <c r="E371" s="18"/>
      <c r="F371" s="7"/>
    </row>
    <row r="372" spans="1:6" s="9" customFormat="1" ht="18.75" x14ac:dyDescent="0.3">
      <c r="A372" s="19"/>
      <c r="B372" s="17"/>
      <c r="C372" s="17"/>
      <c r="D372" s="17">
        <f t="shared" si="6"/>
        <v>60.239999999999966</v>
      </c>
      <c r="E372" s="18"/>
      <c r="F372" s="7"/>
    </row>
    <row r="373" spans="1:6" s="9" customFormat="1" ht="18.75" x14ac:dyDescent="0.3">
      <c r="A373" s="19"/>
      <c r="B373" s="17"/>
      <c r="C373" s="17"/>
      <c r="D373" s="17">
        <f t="shared" si="6"/>
        <v>60.239999999999966</v>
      </c>
      <c r="E373" s="18"/>
      <c r="F373" s="7"/>
    </row>
    <row r="374" spans="1:6" s="9" customFormat="1" ht="18.75" x14ac:dyDescent="0.3">
      <c r="A374" s="19"/>
      <c r="B374" s="17"/>
      <c r="C374" s="17"/>
      <c r="D374" s="17">
        <f t="shared" si="6"/>
        <v>60.239999999999966</v>
      </c>
      <c r="E374" s="18"/>
      <c r="F374" s="7"/>
    </row>
    <row r="375" spans="1:6" s="9" customFormat="1" ht="18.75" x14ac:dyDescent="0.3">
      <c r="A375" s="19"/>
      <c r="B375" s="17"/>
      <c r="C375" s="17"/>
      <c r="D375" s="17">
        <f t="shared" si="6"/>
        <v>60.239999999999966</v>
      </c>
      <c r="E375" s="18"/>
      <c r="F375" s="7"/>
    </row>
    <row r="376" spans="1:6" s="9" customFormat="1" ht="18.75" x14ac:dyDescent="0.3">
      <c r="A376" s="19"/>
      <c r="B376" s="17"/>
      <c r="C376" s="17"/>
      <c r="D376" s="17">
        <f t="shared" si="6"/>
        <v>60.239999999999966</v>
      </c>
      <c r="E376" s="18"/>
      <c r="F376" s="7"/>
    </row>
    <row r="377" spans="1:6" s="9" customFormat="1" ht="18.75" x14ac:dyDescent="0.3">
      <c r="A377" s="19"/>
      <c r="B377" s="17"/>
      <c r="C377" s="17"/>
      <c r="D377" s="17">
        <f t="shared" si="6"/>
        <v>60.239999999999966</v>
      </c>
      <c r="E377" s="18"/>
      <c r="F377" s="7"/>
    </row>
    <row r="378" spans="1:6" s="9" customFormat="1" ht="18.75" x14ac:dyDescent="0.3">
      <c r="A378" s="19"/>
      <c r="B378" s="17"/>
      <c r="C378" s="17"/>
      <c r="D378" s="17">
        <f t="shared" si="6"/>
        <v>60.239999999999966</v>
      </c>
      <c r="E378" s="18"/>
      <c r="F378" s="7"/>
    </row>
    <row r="379" spans="1:6" s="9" customFormat="1" ht="18.75" x14ac:dyDescent="0.3">
      <c r="A379" s="19"/>
      <c r="B379" s="17"/>
      <c r="C379" s="17"/>
      <c r="D379" s="17">
        <f t="shared" si="6"/>
        <v>60.239999999999966</v>
      </c>
      <c r="E379" s="18"/>
      <c r="F379" s="7"/>
    </row>
    <row r="380" spans="1:6" s="9" customFormat="1" ht="18.75" x14ac:dyDescent="0.3">
      <c r="A380" s="19"/>
      <c r="B380" s="17"/>
      <c r="C380" s="17"/>
      <c r="D380" s="17">
        <f t="shared" si="6"/>
        <v>60.239999999999966</v>
      </c>
      <c r="E380" s="18"/>
      <c r="F380" s="7"/>
    </row>
    <row r="381" spans="1:6" s="9" customFormat="1" ht="18.75" x14ac:dyDescent="0.3">
      <c r="A381" s="19"/>
      <c r="B381" s="17"/>
      <c r="C381" s="17"/>
      <c r="D381" s="17">
        <f t="shared" si="6"/>
        <v>60.239999999999966</v>
      </c>
      <c r="E381" s="18"/>
      <c r="F381" s="7"/>
    </row>
    <row r="382" spans="1:6" s="9" customFormat="1" ht="18.75" x14ac:dyDescent="0.3">
      <c r="A382" s="19"/>
      <c r="B382" s="17"/>
      <c r="C382" s="17"/>
      <c r="D382" s="17">
        <f t="shared" si="6"/>
        <v>60.239999999999966</v>
      </c>
      <c r="E382" s="18"/>
      <c r="F382" s="7"/>
    </row>
    <row r="383" spans="1:6" s="9" customFormat="1" ht="18.75" x14ac:dyDescent="0.3">
      <c r="A383" s="19"/>
      <c r="B383" s="17"/>
      <c r="C383" s="17"/>
      <c r="D383" s="17">
        <f t="shared" si="6"/>
        <v>60.239999999999966</v>
      </c>
      <c r="E383" s="18"/>
      <c r="F383" s="7"/>
    </row>
    <row r="384" spans="1:6" s="9" customFormat="1" ht="18.75" x14ac:dyDescent="0.3">
      <c r="A384" s="19"/>
      <c r="B384" s="17"/>
      <c r="C384" s="17"/>
      <c r="D384" s="17">
        <f t="shared" si="6"/>
        <v>60.239999999999966</v>
      </c>
      <c r="E384" s="18"/>
      <c r="F384" s="7"/>
    </row>
    <row r="385" spans="1:6" s="9" customFormat="1" ht="18.75" x14ac:dyDescent="0.3">
      <c r="A385" s="19"/>
      <c r="B385" s="17"/>
      <c r="C385" s="17"/>
      <c r="D385" s="17">
        <f t="shared" si="6"/>
        <v>60.239999999999966</v>
      </c>
      <c r="E385" s="18"/>
      <c r="F385" s="7"/>
    </row>
    <row r="386" spans="1:6" s="9" customFormat="1" ht="18.75" x14ac:dyDescent="0.3">
      <c r="A386" s="19"/>
      <c r="B386" s="17"/>
      <c r="C386" s="17"/>
      <c r="D386" s="17">
        <f t="shared" si="6"/>
        <v>60.239999999999966</v>
      </c>
      <c r="E386" s="18"/>
      <c r="F386" s="7"/>
    </row>
    <row r="387" spans="1:6" s="9" customFormat="1" ht="18.75" x14ac:dyDescent="0.3">
      <c r="A387" s="19"/>
      <c r="B387" s="17"/>
      <c r="C387" s="17"/>
      <c r="D387" s="17">
        <f t="shared" si="6"/>
        <v>60.239999999999966</v>
      </c>
      <c r="E387" s="18"/>
      <c r="F387" s="7"/>
    </row>
    <row r="388" spans="1:6" s="9" customFormat="1" ht="18.75" x14ac:dyDescent="0.3">
      <c r="A388" s="19"/>
      <c r="B388" s="17"/>
      <c r="C388" s="17"/>
      <c r="D388" s="17">
        <f t="shared" si="6"/>
        <v>60.239999999999966</v>
      </c>
      <c r="E388" s="18"/>
      <c r="F388" s="7"/>
    </row>
    <row r="389" spans="1:6" s="9" customFormat="1" ht="18.75" x14ac:dyDescent="0.3">
      <c r="A389" s="19"/>
      <c r="B389" s="17"/>
      <c r="C389" s="17"/>
      <c r="D389" s="17">
        <f t="shared" si="6"/>
        <v>60.239999999999966</v>
      </c>
      <c r="E389" s="18"/>
      <c r="F389" s="7"/>
    </row>
    <row r="390" spans="1:6" s="9" customFormat="1" ht="18.75" x14ac:dyDescent="0.3">
      <c r="A390" s="19"/>
      <c r="B390" s="17"/>
      <c r="C390" s="17"/>
      <c r="D390" s="17">
        <f t="shared" si="6"/>
        <v>60.239999999999966</v>
      </c>
      <c r="E390" s="18"/>
      <c r="F390" s="7"/>
    </row>
    <row r="391" spans="1:6" s="9" customFormat="1" ht="18.75" x14ac:dyDescent="0.3">
      <c r="A391" s="19"/>
      <c r="B391" s="17"/>
      <c r="C391" s="17"/>
      <c r="D391" s="17">
        <f t="shared" ref="D391:D454" si="7">D390+B391-C391</f>
        <v>60.239999999999966</v>
      </c>
      <c r="E391" s="18"/>
      <c r="F391" s="7"/>
    </row>
    <row r="392" spans="1:6" s="9" customFormat="1" ht="18.75" x14ac:dyDescent="0.3">
      <c r="A392" s="19"/>
      <c r="B392" s="17"/>
      <c r="C392" s="17"/>
      <c r="D392" s="17">
        <f t="shared" si="7"/>
        <v>60.239999999999966</v>
      </c>
      <c r="E392" s="18"/>
      <c r="F392" s="7"/>
    </row>
    <row r="393" spans="1:6" s="9" customFormat="1" ht="18.75" x14ac:dyDescent="0.3">
      <c r="A393" s="19"/>
      <c r="B393" s="17"/>
      <c r="C393" s="17"/>
      <c r="D393" s="17">
        <f t="shared" si="7"/>
        <v>60.239999999999966</v>
      </c>
      <c r="E393" s="18"/>
      <c r="F393" s="7"/>
    </row>
    <row r="394" spans="1:6" s="9" customFormat="1" ht="18.75" x14ac:dyDescent="0.3">
      <c r="A394" s="19"/>
      <c r="B394" s="17"/>
      <c r="C394" s="17"/>
      <c r="D394" s="17">
        <f t="shared" si="7"/>
        <v>60.239999999999966</v>
      </c>
      <c r="E394" s="18"/>
      <c r="F394" s="7"/>
    </row>
    <row r="395" spans="1:6" s="9" customFormat="1" ht="18.75" x14ac:dyDescent="0.3">
      <c r="A395" s="19"/>
      <c r="B395" s="17"/>
      <c r="C395" s="17"/>
      <c r="D395" s="17">
        <f t="shared" si="7"/>
        <v>60.239999999999966</v>
      </c>
      <c r="E395" s="18"/>
      <c r="F395" s="7"/>
    </row>
    <row r="396" spans="1:6" s="9" customFormat="1" ht="18.75" x14ac:dyDescent="0.3">
      <c r="A396" s="19"/>
      <c r="B396" s="17"/>
      <c r="C396" s="17"/>
      <c r="D396" s="17">
        <f t="shared" si="7"/>
        <v>60.239999999999966</v>
      </c>
      <c r="E396" s="18"/>
      <c r="F396" s="7"/>
    </row>
    <row r="397" spans="1:6" s="9" customFormat="1" ht="18.75" x14ac:dyDescent="0.3">
      <c r="A397" s="19"/>
      <c r="B397" s="17"/>
      <c r="C397" s="17"/>
      <c r="D397" s="17">
        <f t="shared" si="7"/>
        <v>60.239999999999966</v>
      </c>
      <c r="E397" s="18"/>
      <c r="F397" s="7"/>
    </row>
    <row r="398" spans="1:6" s="9" customFormat="1" ht="18.75" x14ac:dyDescent="0.3">
      <c r="A398" s="19"/>
      <c r="B398" s="17"/>
      <c r="C398" s="17"/>
      <c r="D398" s="17">
        <f t="shared" si="7"/>
        <v>60.239999999999966</v>
      </c>
      <c r="E398" s="18"/>
      <c r="F398" s="7"/>
    </row>
    <row r="399" spans="1:6" s="9" customFormat="1" ht="18.75" x14ac:dyDescent="0.3">
      <c r="A399" s="19"/>
      <c r="B399" s="17"/>
      <c r="C399" s="17"/>
      <c r="D399" s="17">
        <f t="shared" si="7"/>
        <v>60.239999999999966</v>
      </c>
      <c r="E399" s="18"/>
      <c r="F399" s="7"/>
    </row>
    <row r="400" spans="1:6" s="9" customFormat="1" ht="18.75" x14ac:dyDescent="0.3">
      <c r="A400" s="19"/>
      <c r="B400" s="17"/>
      <c r="C400" s="17"/>
      <c r="D400" s="17">
        <f t="shared" si="7"/>
        <v>60.239999999999966</v>
      </c>
      <c r="E400" s="18"/>
      <c r="F400" s="7"/>
    </row>
    <row r="401" spans="1:6" s="9" customFormat="1" ht="18.75" x14ac:dyDescent="0.3">
      <c r="A401" s="19"/>
      <c r="B401" s="17"/>
      <c r="C401" s="17"/>
      <c r="D401" s="17">
        <f t="shared" si="7"/>
        <v>60.239999999999966</v>
      </c>
      <c r="E401" s="18"/>
      <c r="F401" s="7"/>
    </row>
    <row r="402" spans="1:6" s="9" customFormat="1" ht="18.75" x14ac:dyDescent="0.3">
      <c r="A402" s="19"/>
      <c r="B402" s="17"/>
      <c r="C402" s="17"/>
      <c r="D402" s="17">
        <f t="shared" si="7"/>
        <v>60.239999999999966</v>
      </c>
      <c r="E402" s="18"/>
      <c r="F402" s="7"/>
    </row>
    <row r="403" spans="1:6" s="9" customFormat="1" ht="18.75" x14ac:dyDescent="0.3">
      <c r="A403" s="19"/>
      <c r="B403" s="17"/>
      <c r="C403" s="17"/>
      <c r="D403" s="17">
        <f t="shared" si="7"/>
        <v>60.239999999999966</v>
      </c>
      <c r="E403" s="18"/>
      <c r="F403" s="7"/>
    </row>
    <row r="404" spans="1:6" s="9" customFormat="1" ht="18.75" x14ac:dyDescent="0.3">
      <c r="A404" s="19"/>
      <c r="B404" s="17"/>
      <c r="C404" s="17"/>
      <c r="D404" s="17">
        <f t="shared" si="7"/>
        <v>60.239999999999966</v>
      </c>
      <c r="E404" s="18"/>
      <c r="F404" s="7"/>
    </row>
    <row r="405" spans="1:6" s="9" customFormat="1" ht="18.75" x14ac:dyDescent="0.3">
      <c r="A405" s="19"/>
      <c r="B405" s="17"/>
      <c r="C405" s="17"/>
      <c r="D405" s="17">
        <f t="shared" si="7"/>
        <v>60.239999999999966</v>
      </c>
      <c r="E405" s="18"/>
      <c r="F405" s="7"/>
    </row>
    <row r="406" spans="1:6" s="9" customFormat="1" ht="18.75" x14ac:dyDescent="0.3">
      <c r="A406" s="19"/>
      <c r="B406" s="17"/>
      <c r="C406" s="17"/>
      <c r="D406" s="17">
        <f t="shared" si="7"/>
        <v>60.239999999999966</v>
      </c>
      <c r="E406" s="18"/>
      <c r="F406" s="7"/>
    </row>
    <row r="407" spans="1:6" s="9" customFormat="1" ht="18.75" x14ac:dyDescent="0.3">
      <c r="A407" s="19"/>
      <c r="B407" s="17"/>
      <c r="C407" s="17"/>
      <c r="D407" s="17">
        <f t="shared" si="7"/>
        <v>60.239999999999966</v>
      </c>
      <c r="E407" s="18"/>
      <c r="F407" s="7"/>
    </row>
    <row r="408" spans="1:6" s="9" customFormat="1" ht="18.75" x14ac:dyDescent="0.3">
      <c r="A408" s="19"/>
      <c r="B408" s="17"/>
      <c r="C408" s="17"/>
      <c r="D408" s="17">
        <f t="shared" si="7"/>
        <v>60.239999999999966</v>
      </c>
      <c r="E408" s="18"/>
      <c r="F408" s="7"/>
    </row>
    <row r="409" spans="1:6" s="9" customFormat="1" ht="18.75" x14ac:dyDescent="0.3">
      <c r="A409" s="19"/>
      <c r="B409" s="17"/>
      <c r="C409" s="17"/>
      <c r="D409" s="17">
        <f t="shared" si="7"/>
        <v>60.239999999999966</v>
      </c>
      <c r="E409" s="18"/>
      <c r="F409" s="7"/>
    </row>
    <row r="410" spans="1:6" s="9" customFormat="1" ht="18.75" x14ac:dyDescent="0.3">
      <c r="A410" s="19"/>
      <c r="B410" s="17"/>
      <c r="C410" s="17"/>
      <c r="D410" s="17">
        <f t="shared" si="7"/>
        <v>60.239999999999966</v>
      </c>
      <c r="E410" s="18"/>
      <c r="F410" s="7"/>
    </row>
    <row r="411" spans="1:6" s="9" customFormat="1" ht="18.75" x14ac:dyDescent="0.3">
      <c r="A411" s="19"/>
      <c r="B411" s="17"/>
      <c r="C411" s="17"/>
      <c r="D411" s="17">
        <f t="shared" si="7"/>
        <v>60.239999999999966</v>
      </c>
      <c r="E411" s="18"/>
      <c r="F411" s="7"/>
    </row>
    <row r="412" spans="1:6" s="9" customFormat="1" ht="18.75" x14ac:dyDescent="0.3">
      <c r="A412" s="19"/>
      <c r="B412" s="17"/>
      <c r="C412" s="17"/>
      <c r="D412" s="17">
        <f t="shared" si="7"/>
        <v>60.239999999999966</v>
      </c>
      <c r="E412" s="18"/>
      <c r="F412" s="7"/>
    </row>
    <row r="413" spans="1:6" s="9" customFormat="1" ht="18.75" x14ac:dyDescent="0.3">
      <c r="A413" s="19"/>
      <c r="B413" s="17"/>
      <c r="C413" s="17"/>
      <c r="D413" s="17">
        <f t="shared" si="7"/>
        <v>60.239999999999966</v>
      </c>
      <c r="E413" s="18"/>
      <c r="F413" s="7"/>
    </row>
    <row r="414" spans="1:6" s="9" customFormat="1" ht="18.75" x14ac:dyDescent="0.3">
      <c r="A414" s="19"/>
      <c r="B414" s="17"/>
      <c r="C414" s="17"/>
      <c r="D414" s="17">
        <f t="shared" si="7"/>
        <v>60.239999999999966</v>
      </c>
      <c r="E414" s="18"/>
      <c r="F414" s="7"/>
    </row>
    <row r="415" spans="1:6" s="9" customFormat="1" ht="18.75" x14ac:dyDescent="0.3">
      <c r="A415" s="19"/>
      <c r="B415" s="17"/>
      <c r="C415" s="17"/>
      <c r="D415" s="17">
        <f t="shared" si="7"/>
        <v>60.239999999999966</v>
      </c>
      <c r="E415" s="18"/>
      <c r="F415" s="7"/>
    </row>
    <row r="416" spans="1:6" s="9" customFormat="1" ht="18.75" x14ac:dyDescent="0.3">
      <c r="A416" s="19"/>
      <c r="B416" s="17"/>
      <c r="C416" s="17"/>
      <c r="D416" s="17">
        <f t="shared" si="7"/>
        <v>60.239999999999966</v>
      </c>
      <c r="E416" s="18"/>
      <c r="F416" s="7"/>
    </row>
    <row r="417" spans="1:6" s="9" customFormat="1" ht="18.75" x14ac:dyDescent="0.3">
      <c r="A417" s="19"/>
      <c r="B417" s="17"/>
      <c r="C417" s="17"/>
      <c r="D417" s="17">
        <f t="shared" si="7"/>
        <v>60.239999999999966</v>
      </c>
      <c r="E417" s="18"/>
      <c r="F417" s="7"/>
    </row>
    <row r="418" spans="1:6" s="9" customFormat="1" ht="18.75" x14ac:dyDescent="0.3">
      <c r="A418" s="19"/>
      <c r="B418" s="17"/>
      <c r="C418" s="17"/>
      <c r="D418" s="17">
        <f t="shared" si="7"/>
        <v>60.239999999999966</v>
      </c>
      <c r="E418" s="18"/>
      <c r="F418" s="7"/>
    </row>
    <row r="419" spans="1:6" s="9" customFormat="1" ht="18.75" x14ac:dyDescent="0.3">
      <c r="A419" s="19"/>
      <c r="B419" s="17"/>
      <c r="C419" s="17"/>
      <c r="D419" s="17">
        <f t="shared" si="7"/>
        <v>60.239999999999966</v>
      </c>
      <c r="E419" s="18"/>
      <c r="F419" s="7"/>
    </row>
    <row r="420" spans="1:6" s="9" customFormat="1" ht="18.75" x14ac:dyDescent="0.3">
      <c r="A420" s="19"/>
      <c r="B420" s="17"/>
      <c r="C420" s="17"/>
      <c r="D420" s="17">
        <f t="shared" si="7"/>
        <v>60.239999999999966</v>
      </c>
      <c r="E420" s="18"/>
      <c r="F420" s="7"/>
    </row>
    <row r="421" spans="1:6" s="9" customFormat="1" ht="18.75" x14ac:dyDescent="0.3">
      <c r="A421" s="19"/>
      <c r="B421" s="17"/>
      <c r="C421" s="17"/>
      <c r="D421" s="17">
        <f t="shared" si="7"/>
        <v>60.239999999999966</v>
      </c>
      <c r="E421" s="18"/>
      <c r="F421" s="7"/>
    </row>
    <row r="422" spans="1:6" s="9" customFormat="1" ht="18.75" x14ac:dyDescent="0.3">
      <c r="A422" s="19"/>
      <c r="B422" s="17"/>
      <c r="C422" s="17"/>
      <c r="D422" s="17">
        <f t="shared" si="7"/>
        <v>60.239999999999966</v>
      </c>
      <c r="E422" s="18"/>
      <c r="F422" s="7"/>
    </row>
    <row r="423" spans="1:6" s="9" customFormat="1" ht="18.75" x14ac:dyDescent="0.3">
      <c r="A423" s="19"/>
      <c r="B423" s="17"/>
      <c r="C423" s="17"/>
      <c r="D423" s="17">
        <f t="shared" si="7"/>
        <v>60.239999999999966</v>
      </c>
      <c r="E423" s="18"/>
      <c r="F423" s="7"/>
    </row>
    <row r="424" spans="1:6" s="9" customFormat="1" ht="18.75" x14ac:dyDescent="0.3">
      <c r="A424" s="19"/>
      <c r="B424" s="17"/>
      <c r="C424" s="17"/>
      <c r="D424" s="17">
        <f t="shared" si="7"/>
        <v>60.239999999999966</v>
      </c>
      <c r="E424" s="18"/>
      <c r="F424" s="7"/>
    </row>
    <row r="425" spans="1:6" s="9" customFormat="1" ht="18.75" x14ac:dyDescent="0.3">
      <c r="A425" s="19"/>
      <c r="B425" s="17"/>
      <c r="C425" s="17"/>
      <c r="D425" s="17">
        <f t="shared" si="7"/>
        <v>60.239999999999966</v>
      </c>
      <c r="E425" s="18"/>
      <c r="F425" s="7"/>
    </row>
    <row r="426" spans="1:6" s="9" customFormat="1" ht="18.75" x14ac:dyDescent="0.3">
      <c r="A426" s="19"/>
      <c r="B426" s="17"/>
      <c r="C426" s="17"/>
      <c r="D426" s="17">
        <f t="shared" si="7"/>
        <v>60.239999999999966</v>
      </c>
      <c r="E426" s="18"/>
      <c r="F426" s="7"/>
    </row>
    <row r="427" spans="1:6" s="9" customFormat="1" ht="18.75" x14ac:dyDescent="0.3">
      <c r="A427" s="19"/>
      <c r="B427" s="17"/>
      <c r="C427" s="17"/>
      <c r="D427" s="17">
        <f t="shared" si="7"/>
        <v>60.239999999999966</v>
      </c>
      <c r="E427" s="18"/>
      <c r="F427" s="7"/>
    </row>
    <row r="428" spans="1:6" s="9" customFormat="1" ht="18.75" x14ac:dyDescent="0.3">
      <c r="A428" s="19"/>
      <c r="B428" s="17"/>
      <c r="C428" s="17"/>
      <c r="D428" s="17">
        <f t="shared" si="7"/>
        <v>60.239999999999966</v>
      </c>
      <c r="E428" s="18"/>
      <c r="F428" s="7"/>
    </row>
    <row r="429" spans="1:6" s="9" customFormat="1" ht="18.75" x14ac:dyDescent="0.3">
      <c r="A429" s="19"/>
      <c r="B429" s="17"/>
      <c r="C429" s="17"/>
      <c r="D429" s="17">
        <f t="shared" si="7"/>
        <v>60.239999999999966</v>
      </c>
      <c r="E429" s="18"/>
      <c r="F429" s="7"/>
    </row>
    <row r="430" spans="1:6" s="9" customFormat="1" ht="18.75" x14ac:dyDescent="0.3">
      <c r="A430" s="19"/>
      <c r="B430" s="17"/>
      <c r="C430" s="17"/>
      <c r="D430" s="17">
        <f t="shared" si="7"/>
        <v>60.239999999999966</v>
      </c>
      <c r="E430" s="18"/>
      <c r="F430" s="7"/>
    </row>
    <row r="431" spans="1:6" s="9" customFormat="1" ht="18.75" x14ac:dyDescent="0.3">
      <c r="A431" s="19"/>
      <c r="B431" s="17"/>
      <c r="C431" s="17"/>
      <c r="D431" s="17">
        <f t="shared" si="7"/>
        <v>60.239999999999966</v>
      </c>
      <c r="E431" s="18"/>
      <c r="F431" s="7"/>
    </row>
    <row r="432" spans="1:6" s="9" customFormat="1" ht="18.75" x14ac:dyDescent="0.3">
      <c r="A432" s="19"/>
      <c r="B432" s="17"/>
      <c r="C432" s="17"/>
      <c r="D432" s="17">
        <f t="shared" si="7"/>
        <v>60.239999999999966</v>
      </c>
      <c r="E432" s="18"/>
      <c r="F432" s="7"/>
    </row>
    <row r="433" spans="1:6" s="9" customFormat="1" ht="18.75" x14ac:dyDescent="0.3">
      <c r="A433" s="19"/>
      <c r="B433" s="17"/>
      <c r="C433" s="17"/>
      <c r="D433" s="17">
        <f t="shared" si="7"/>
        <v>60.239999999999966</v>
      </c>
      <c r="E433" s="18"/>
      <c r="F433" s="7"/>
    </row>
    <row r="434" spans="1:6" s="9" customFormat="1" ht="18.75" x14ac:dyDescent="0.3">
      <c r="A434" s="19"/>
      <c r="B434" s="17"/>
      <c r="C434" s="17"/>
      <c r="D434" s="17">
        <f t="shared" si="7"/>
        <v>60.239999999999966</v>
      </c>
      <c r="E434" s="18"/>
      <c r="F434" s="7"/>
    </row>
    <row r="435" spans="1:6" s="9" customFormat="1" ht="18.75" x14ac:dyDescent="0.3">
      <c r="A435" s="19"/>
      <c r="B435" s="17"/>
      <c r="C435" s="17"/>
      <c r="D435" s="17">
        <f t="shared" si="7"/>
        <v>60.239999999999966</v>
      </c>
      <c r="E435" s="18"/>
      <c r="F435" s="7"/>
    </row>
    <row r="436" spans="1:6" s="9" customFormat="1" ht="18.75" x14ac:dyDescent="0.3">
      <c r="A436" s="19"/>
      <c r="B436" s="17"/>
      <c r="C436" s="17"/>
      <c r="D436" s="17">
        <f t="shared" si="7"/>
        <v>60.239999999999966</v>
      </c>
      <c r="E436" s="18"/>
      <c r="F436" s="7"/>
    </row>
    <row r="437" spans="1:6" s="9" customFormat="1" ht="18.75" x14ac:dyDescent="0.3">
      <c r="A437" s="19"/>
      <c r="B437" s="17"/>
      <c r="C437" s="17"/>
      <c r="D437" s="17">
        <f t="shared" si="7"/>
        <v>60.239999999999966</v>
      </c>
      <c r="E437" s="18"/>
      <c r="F437" s="7"/>
    </row>
    <row r="438" spans="1:6" s="9" customFormat="1" ht="18.75" x14ac:dyDescent="0.3">
      <c r="A438" s="19"/>
      <c r="B438" s="17"/>
      <c r="C438" s="17"/>
      <c r="D438" s="17">
        <f t="shared" si="7"/>
        <v>60.239999999999966</v>
      </c>
      <c r="E438" s="18"/>
      <c r="F438" s="7"/>
    </row>
    <row r="439" spans="1:6" s="9" customFormat="1" ht="18.75" x14ac:dyDescent="0.3">
      <c r="A439" s="19"/>
      <c r="B439" s="17"/>
      <c r="C439" s="17"/>
      <c r="D439" s="17">
        <f t="shared" si="7"/>
        <v>60.239999999999966</v>
      </c>
      <c r="E439" s="18"/>
      <c r="F439" s="7"/>
    </row>
    <row r="440" spans="1:6" s="9" customFormat="1" ht="18.75" x14ac:dyDescent="0.3">
      <c r="A440" s="19"/>
      <c r="B440" s="17"/>
      <c r="C440" s="17"/>
      <c r="D440" s="17">
        <f t="shared" si="7"/>
        <v>60.239999999999966</v>
      </c>
      <c r="E440" s="18"/>
      <c r="F440" s="7"/>
    </row>
    <row r="441" spans="1:6" s="9" customFormat="1" ht="18.75" x14ac:dyDescent="0.3">
      <c r="A441" s="19"/>
      <c r="B441" s="17"/>
      <c r="C441" s="17"/>
      <c r="D441" s="17">
        <f t="shared" si="7"/>
        <v>60.239999999999966</v>
      </c>
      <c r="E441" s="18"/>
      <c r="F441" s="7"/>
    </row>
    <row r="442" spans="1:6" s="9" customFormat="1" ht="18.75" x14ac:dyDescent="0.3">
      <c r="A442" s="19"/>
      <c r="B442" s="17"/>
      <c r="C442" s="17"/>
      <c r="D442" s="17">
        <f t="shared" si="7"/>
        <v>60.239999999999966</v>
      </c>
      <c r="E442" s="18"/>
      <c r="F442" s="7"/>
    </row>
    <row r="443" spans="1:6" s="9" customFormat="1" ht="18.75" x14ac:dyDescent="0.3">
      <c r="A443" s="19"/>
      <c r="B443" s="17"/>
      <c r="C443" s="17"/>
      <c r="D443" s="17">
        <f t="shared" si="7"/>
        <v>60.239999999999966</v>
      </c>
      <c r="E443" s="18"/>
      <c r="F443" s="7"/>
    </row>
    <row r="444" spans="1:6" s="9" customFormat="1" ht="18.75" x14ac:dyDescent="0.3">
      <c r="A444" s="19"/>
      <c r="B444" s="17"/>
      <c r="C444" s="17"/>
      <c r="D444" s="17">
        <f t="shared" si="7"/>
        <v>60.239999999999966</v>
      </c>
      <c r="E444" s="18"/>
      <c r="F444" s="7"/>
    </row>
    <row r="445" spans="1:6" s="9" customFormat="1" ht="18.75" x14ac:dyDescent="0.3">
      <c r="A445" s="19"/>
      <c r="B445" s="17"/>
      <c r="C445" s="17"/>
      <c r="D445" s="17">
        <f t="shared" si="7"/>
        <v>60.239999999999966</v>
      </c>
      <c r="E445" s="18"/>
      <c r="F445" s="7"/>
    </row>
    <row r="446" spans="1:6" s="9" customFormat="1" ht="18.75" x14ac:dyDescent="0.3">
      <c r="A446" s="19"/>
      <c r="B446" s="17"/>
      <c r="C446" s="17"/>
      <c r="D446" s="17">
        <f t="shared" si="7"/>
        <v>60.239999999999966</v>
      </c>
      <c r="E446" s="18"/>
      <c r="F446" s="7"/>
    </row>
    <row r="447" spans="1:6" s="9" customFormat="1" ht="18.75" x14ac:dyDescent="0.3">
      <c r="A447" s="19"/>
      <c r="B447" s="17"/>
      <c r="C447" s="17"/>
      <c r="D447" s="17">
        <f t="shared" si="7"/>
        <v>60.239999999999966</v>
      </c>
      <c r="E447" s="18"/>
      <c r="F447" s="7"/>
    </row>
    <row r="448" spans="1:6" s="9" customFormat="1" ht="18.75" x14ac:dyDescent="0.3">
      <c r="A448" s="19"/>
      <c r="B448" s="17"/>
      <c r="C448" s="17"/>
      <c r="D448" s="17">
        <f t="shared" si="7"/>
        <v>60.239999999999966</v>
      </c>
      <c r="E448" s="18"/>
      <c r="F448" s="7"/>
    </row>
    <row r="449" spans="1:6" s="9" customFormat="1" ht="18.75" x14ac:dyDescent="0.3">
      <c r="A449" s="19"/>
      <c r="B449" s="17"/>
      <c r="C449" s="17"/>
      <c r="D449" s="17">
        <f t="shared" si="7"/>
        <v>60.239999999999966</v>
      </c>
      <c r="E449" s="18"/>
      <c r="F449" s="7"/>
    </row>
    <row r="450" spans="1:6" s="9" customFormat="1" ht="18.75" x14ac:dyDescent="0.3">
      <c r="A450" s="19"/>
      <c r="B450" s="17"/>
      <c r="C450" s="17"/>
      <c r="D450" s="17">
        <f t="shared" si="7"/>
        <v>60.239999999999966</v>
      </c>
      <c r="E450" s="18"/>
      <c r="F450" s="7"/>
    </row>
    <row r="451" spans="1:6" s="9" customFormat="1" ht="18.75" x14ac:dyDescent="0.3">
      <c r="A451" s="19"/>
      <c r="B451" s="17"/>
      <c r="C451" s="17"/>
      <c r="D451" s="17">
        <f t="shared" si="7"/>
        <v>60.239999999999966</v>
      </c>
      <c r="E451" s="18"/>
      <c r="F451" s="7"/>
    </row>
    <row r="452" spans="1:6" s="9" customFormat="1" ht="18.75" x14ac:dyDescent="0.3">
      <c r="A452" s="19"/>
      <c r="B452" s="17"/>
      <c r="C452" s="17"/>
      <c r="D452" s="17">
        <f t="shared" si="7"/>
        <v>60.239999999999966</v>
      </c>
      <c r="E452" s="18"/>
      <c r="F452" s="7"/>
    </row>
    <row r="453" spans="1:6" s="9" customFormat="1" ht="18.75" x14ac:dyDescent="0.3">
      <c r="A453" s="19"/>
      <c r="B453" s="17"/>
      <c r="C453" s="17"/>
      <c r="D453" s="17">
        <f t="shared" si="7"/>
        <v>60.239999999999966</v>
      </c>
      <c r="E453" s="18"/>
      <c r="F453" s="7"/>
    </row>
    <row r="454" spans="1:6" s="9" customFormat="1" ht="18.75" x14ac:dyDescent="0.3">
      <c r="A454" s="19"/>
      <c r="B454" s="17"/>
      <c r="C454" s="17"/>
      <c r="D454" s="17">
        <f t="shared" si="7"/>
        <v>60.239999999999966</v>
      </c>
      <c r="E454" s="18"/>
      <c r="F454" s="7"/>
    </row>
    <row r="455" spans="1:6" s="9" customFormat="1" ht="18.75" x14ac:dyDescent="0.3">
      <c r="A455" s="19"/>
      <c r="B455" s="17"/>
      <c r="C455" s="17"/>
      <c r="D455" s="17">
        <f t="shared" ref="D455:D518" si="8">D454+B455-C455</f>
        <v>60.239999999999966</v>
      </c>
      <c r="E455" s="18"/>
      <c r="F455" s="7"/>
    </row>
    <row r="456" spans="1:6" s="9" customFormat="1" ht="18.75" x14ac:dyDescent="0.3">
      <c r="A456" s="19"/>
      <c r="B456" s="17"/>
      <c r="C456" s="17"/>
      <c r="D456" s="17">
        <f t="shared" si="8"/>
        <v>60.239999999999966</v>
      </c>
      <c r="E456" s="18"/>
      <c r="F456" s="7"/>
    </row>
    <row r="457" spans="1:6" s="9" customFormat="1" ht="18.75" x14ac:dyDescent="0.3">
      <c r="A457" s="19"/>
      <c r="B457" s="17"/>
      <c r="C457" s="17"/>
      <c r="D457" s="17">
        <f t="shared" si="8"/>
        <v>60.239999999999966</v>
      </c>
      <c r="E457" s="18"/>
      <c r="F457" s="7"/>
    </row>
    <row r="458" spans="1:6" s="9" customFormat="1" ht="18.75" x14ac:dyDescent="0.3">
      <c r="A458" s="19"/>
      <c r="B458" s="17"/>
      <c r="C458" s="17"/>
      <c r="D458" s="17">
        <f t="shared" si="8"/>
        <v>60.239999999999966</v>
      </c>
      <c r="E458" s="18"/>
      <c r="F458" s="7"/>
    </row>
    <row r="459" spans="1:6" s="9" customFormat="1" ht="18.75" x14ac:dyDescent="0.3">
      <c r="A459" s="19"/>
      <c r="B459" s="17"/>
      <c r="C459" s="17"/>
      <c r="D459" s="17">
        <f t="shared" si="8"/>
        <v>60.239999999999966</v>
      </c>
      <c r="E459" s="18"/>
      <c r="F459" s="7"/>
    </row>
    <row r="460" spans="1:6" s="9" customFormat="1" ht="18.75" x14ac:dyDescent="0.3">
      <c r="A460" s="19"/>
      <c r="B460" s="17"/>
      <c r="C460" s="17"/>
      <c r="D460" s="17">
        <f t="shared" si="8"/>
        <v>60.239999999999966</v>
      </c>
      <c r="E460" s="18"/>
      <c r="F460" s="7"/>
    </row>
    <row r="461" spans="1:6" s="9" customFormat="1" ht="18.75" x14ac:dyDescent="0.3">
      <c r="A461" s="19"/>
      <c r="B461" s="17"/>
      <c r="C461" s="17"/>
      <c r="D461" s="17">
        <f t="shared" si="8"/>
        <v>60.239999999999966</v>
      </c>
      <c r="E461" s="18"/>
      <c r="F461" s="7"/>
    </row>
    <row r="462" spans="1:6" s="9" customFormat="1" ht="18.75" x14ac:dyDescent="0.3">
      <c r="A462" s="19"/>
      <c r="B462" s="17"/>
      <c r="C462" s="17"/>
      <c r="D462" s="17">
        <f t="shared" si="8"/>
        <v>60.239999999999966</v>
      </c>
      <c r="E462" s="18"/>
      <c r="F462" s="7"/>
    </row>
    <row r="463" spans="1:6" s="9" customFormat="1" ht="18.75" x14ac:dyDescent="0.3">
      <c r="A463" s="19"/>
      <c r="B463" s="17"/>
      <c r="C463" s="17"/>
      <c r="D463" s="17">
        <f t="shared" si="8"/>
        <v>60.239999999999966</v>
      </c>
      <c r="E463" s="18"/>
      <c r="F463" s="7"/>
    </row>
    <row r="464" spans="1:6" s="9" customFormat="1" ht="18.75" x14ac:dyDescent="0.3">
      <c r="A464" s="19"/>
      <c r="B464" s="17"/>
      <c r="C464" s="17"/>
      <c r="D464" s="17">
        <f t="shared" si="8"/>
        <v>60.239999999999966</v>
      </c>
      <c r="E464" s="18"/>
      <c r="F464" s="7"/>
    </row>
    <row r="465" spans="1:6" s="9" customFormat="1" ht="18.75" x14ac:dyDescent="0.3">
      <c r="A465" s="19"/>
      <c r="B465" s="17"/>
      <c r="C465" s="17"/>
      <c r="D465" s="17">
        <f t="shared" si="8"/>
        <v>60.239999999999966</v>
      </c>
      <c r="E465" s="18"/>
      <c r="F465" s="7"/>
    </row>
    <row r="466" spans="1:6" s="9" customFormat="1" ht="18.75" x14ac:dyDescent="0.3">
      <c r="A466" s="19"/>
      <c r="B466" s="17"/>
      <c r="C466" s="17"/>
      <c r="D466" s="17">
        <f t="shared" si="8"/>
        <v>60.239999999999966</v>
      </c>
      <c r="E466" s="18"/>
      <c r="F466" s="7"/>
    </row>
    <row r="467" spans="1:6" s="9" customFormat="1" ht="18.75" x14ac:dyDescent="0.3">
      <c r="A467" s="19"/>
      <c r="B467" s="17"/>
      <c r="C467" s="17"/>
      <c r="D467" s="17">
        <f t="shared" si="8"/>
        <v>60.239999999999966</v>
      </c>
      <c r="E467" s="18"/>
      <c r="F467" s="7"/>
    </row>
    <row r="468" spans="1:6" s="9" customFormat="1" ht="18.75" x14ac:dyDescent="0.3">
      <c r="A468" s="19"/>
      <c r="B468" s="17"/>
      <c r="C468" s="17"/>
      <c r="D468" s="17">
        <f t="shared" si="8"/>
        <v>60.239999999999966</v>
      </c>
      <c r="E468" s="18"/>
      <c r="F468" s="7"/>
    </row>
    <row r="469" spans="1:6" s="9" customFormat="1" ht="18.75" x14ac:dyDescent="0.3">
      <c r="A469" s="19"/>
      <c r="B469" s="17"/>
      <c r="C469" s="17"/>
      <c r="D469" s="17">
        <f t="shared" si="8"/>
        <v>60.239999999999966</v>
      </c>
      <c r="E469" s="18"/>
      <c r="F469" s="7"/>
    </row>
    <row r="470" spans="1:6" s="9" customFormat="1" ht="18.75" x14ac:dyDescent="0.3">
      <c r="A470" s="19"/>
      <c r="B470" s="17"/>
      <c r="C470" s="17"/>
      <c r="D470" s="17">
        <f t="shared" si="8"/>
        <v>60.239999999999966</v>
      </c>
      <c r="E470" s="18"/>
      <c r="F470" s="7"/>
    </row>
    <row r="471" spans="1:6" s="9" customFormat="1" ht="18.75" x14ac:dyDescent="0.3">
      <c r="A471" s="19"/>
      <c r="B471" s="17"/>
      <c r="C471" s="17"/>
      <c r="D471" s="17">
        <f t="shared" si="8"/>
        <v>60.239999999999966</v>
      </c>
      <c r="E471" s="18"/>
      <c r="F471" s="7"/>
    </row>
    <row r="472" spans="1:6" s="9" customFormat="1" ht="18.75" x14ac:dyDescent="0.3">
      <c r="A472" s="19"/>
      <c r="B472" s="17"/>
      <c r="C472" s="17"/>
      <c r="D472" s="17">
        <f t="shared" si="8"/>
        <v>60.239999999999966</v>
      </c>
      <c r="E472" s="18"/>
      <c r="F472" s="7"/>
    </row>
    <row r="473" spans="1:6" s="9" customFormat="1" ht="18.75" x14ac:dyDescent="0.3">
      <c r="A473" s="19"/>
      <c r="B473" s="17"/>
      <c r="C473" s="17"/>
      <c r="D473" s="17">
        <f t="shared" si="8"/>
        <v>60.239999999999966</v>
      </c>
      <c r="E473" s="18"/>
      <c r="F473" s="7"/>
    </row>
    <row r="474" spans="1:6" s="9" customFormat="1" ht="18.75" x14ac:dyDescent="0.3">
      <c r="A474" s="19"/>
      <c r="B474" s="17"/>
      <c r="C474" s="17"/>
      <c r="D474" s="17">
        <f t="shared" si="8"/>
        <v>60.239999999999966</v>
      </c>
      <c r="E474" s="18"/>
      <c r="F474" s="7"/>
    </row>
    <row r="475" spans="1:6" s="9" customFormat="1" ht="18.75" x14ac:dyDescent="0.3">
      <c r="A475" s="19"/>
      <c r="B475" s="17"/>
      <c r="C475" s="17"/>
      <c r="D475" s="17">
        <f t="shared" si="8"/>
        <v>60.239999999999966</v>
      </c>
      <c r="E475" s="18"/>
      <c r="F475" s="7"/>
    </row>
    <row r="476" spans="1:6" s="9" customFormat="1" ht="18.75" x14ac:dyDescent="0.3">
      <c r="A476" s="19"/>
      <c r="B476" s="17"/>
      <c r="C476" s="17"/>
      <c r="D476" s="17">
        <f t="shared" si="8"/>
        <v>60.239999999999966</v>
      </c>
      <c r="E476" s="18"/>
      <c r="F476" s="7"/>
    </row>
    <row r="477" spans="1:6" s="9" customFormat="1" ht="18.75" x14ac:dyDescent="0.3">
      <c r="A477" s="19"/>
      <c r="B477" s="17"/>
      <c r="C477" s="17"/>
      <c r="D477" s="17">
        <f t="shared" si="8"/>
        <v>60.239999999999966</v>
      </c>
      <c r="E477" s="18"/>
      <c r="F477" s="7"/>
    </row>
    <row r="478" spans="1:6" s="9" customFormat="1" ht="18.75" x14ac:dyDescent="0.3">
      <c r="A478" s="19"/>
      <c r="B478" s="17"/>
      <c r="C478" s="17"/>
      <c r="D478" s="17">
        <f t="shared" si="8"/>
        <v>60.239999999999966</v>
      </c>
      <c r="E478" s="18"/>
      <c r="F478" s="7"/>
    </row>
    <row r="479" spans="1:6" s="9" customFormat="1" ht="18.75" x14ac:dyDescent="0.3">
      <c r="A479" s="19"/>
      <c r="B479" s="17"/>
      <c r="C479" s="17"/>
      <c r="D479" s="17">
        <f t="shared" si="8"/>
        <v>60.239999999999966</v>
      </c>
      <c r="E479" s="18"/>
      <c r="F479" s="7"/>
    </row>
    <row r="480" spans="1:6" s="9" customFormat="1" ht="18.75" x14ac:dyDescent="0.3">
      <c r="A480" s="19"/>
      <c r="B480" s="17"/>
      <c r="C480" s="17"/>
      <c r="D480" s="17">
        <f t="shared" si="8"/>
        <v>60.239999999999966</v>
      </c>
      <c r="E480" s="18"/>
      <c r="F480" s="7"/>
    </row>
    <row r="481" spans="1:6" s="9" customFormat="1" ht="18.75" x14ac:dyDescent="0.3">
      <c r="A481" s="19"/>
      <c r="B481" s="17"/>
      <c r="C481" s="17"/>
      <c r="D481" s="17">
        <f t="shared" si="8"/>
        <v>60.239999999999966</v>
      </c>
      <c r="E481" s="18"/>
      <c r="F481" s="7"/>
    </row>
    <row r="482" spans="1:6" s="9" customFormat="1" ht="18.75" x14ac:dyDescent="0.3">
      <c r="A482" s="19"/>
      <c r="B482" s="17"/>
      <c r="C482" s="17"/>
      <c r="D482" s="17">
        <f t="shared" si="8"/>
        <v>60.239999999999966</v>
      </c>
      <c r="E482" s="18"/>
      <c r="F482" s="7"/>
    </row>
    <row r="483" spans="1:6" s="9" customFormat="1" ht="18.75" x14ac:dyDescent="0.3">
      <c r="A483" s="19"/>
      <c r="B483" s="17"/>
      <c r="C483" s="17"/>
      <c r="D483" s="17">
        <f t="shared" si="8"/>
        <v>60.239999999999966</v>
      </c>
      <c r="E483" s="18"/>
      <c r="F483" s="7"/>
    </row>
    <row r="484" spans="1:6" s="9" customFormat="1" ht="18.75" x14ac:dyDescent="0.3">
      <c r="A484" s="19"/>
      <c r="B484" s="17"/>
      <c r="C484" s="17"/>
      <c r="D484" s="17">
        <f t="shared" si="8"/>
        <v>60.239999999999966</v>
      </c>
      <c r="E484" s="18"/>
      <c r="F484" s="7"/>
    </row>
    <row r="485" spans="1:6" s="9" customFormat="1" ht="18.75" x14ac:dyDescent="0.3">
      <c r="A485" s="19"/>
      <c r="B485" s="17"/>
      <c r="C485" s="17"/>
      <c r="D485" s="17">
        <f t="shared" si="8"/>
        <v>60.239999999999966</v>
      </c>
      <c r="E485" s="18"/>
      <c r="F485" s="7"/>
    </row>
    <row r="486" spans="1:6" s="9" customFormat="1" ht="18.75" x14ac:dyDescent="0.3">
      <c r="A486" s="19"/>
      <c r="B486" s="17"/>
      <c r="C486" s="17"/>
      <c r="D486" s="17">
        <f t="shared" si="8"/>
        <v>60.239999999999966</v>
      </c>
      <c r="E486" s="18"/>
      <c r="F486" s="7"/>
    </row>
    <row r="487" spans="1:6" s="9" customFormat="1" ht="18.75" x14ac:dyDescent="0.3">
      <c r="A487" s="19"/>
      <c r="B487" s="17"/>
      <c r="C487" s="17"/>
      <c r="D487" s="17">
        <f t="shared" si="8"/>
        <v>60.239999999999966</v>
      </c>
      <c r="E487" s="18"/>
      <c r="F487" s="7"/>
    </row>
    <row r="488" spans="1:6" s="9" customFormat="1" ht="18.75" x14ac:dyDescent="0.3">
      <c r="A488" s="19"/>
      <c r="B488" s="17"/>
      <c r="C488" s="17"/>
      <c r="D488" s="17">
        <f t="shared" si="8"/>
        <v>60.239999999999966</v>
      </c>
      <c r="E488" s="18"/>
      <c r="F488" s="7"/>
    </row>
    <row r="489" spans="1:6" s="9" customFormat="1" ht="18.75" x14ac:dyDescent="0.3">
      <c r="A489" s="19"/>
      <c r="B489" s="17"/>
      <c r="C489" s="17"/>
      <c r="D489" s="17">
        <f t="shared" si="8"/>
        <v>60.239999999999966</v>
      </c>
      <c r="E489" s="18"/>
      <c r="F489" s="7"/>
    </row>
    <row r="490" spans="1:6" s="9" customFormat="1" ht="18.75" x14ac:dyDescent="0.3">
      <c r="A490" s="19"/>
      <c r="B490" s="17"/>
      <c r="C490" s="17"/>
      <c r="D490" s="17">
        <f t="shared" si="8"/>
        <v>60.239999999999966</v>
      </c>
      <c r="E490" s="18"/>
      <c r="F490" s="7"/>
    </row>
    <row r="491" spans="1:6" s="9" customFormat="1" ht="18.75" x14ac:dyDescent="0.3">
      <c r="A491" s="19"/>
      <c r="B491" s="17"/>
      <c r="C491" s="17"/>
      <c r="D491" s="17">
        <f t="shared" si="8"/>
        <v>60.239999999999966</v>
      </c>
      <c r="E491" s="18"/>
      <c r="F491" s="7"/>
    </row>
    <row r="492" spans="1:6" s="9" customFormat="1" ht="18.75" x14ac:dyDescent="0.3">
      <c r="A492" s="19"/>
      <c r="B492" s="17"/>
      <c r="C492" s="17"/>
      <c r="D492" s="17">
        <f t="shared" si="8"/>
        <v>60.239999999999966</v>
      </c>
      <c r="E492" s="18"/>
      <c r="F492" s="7"/>
    </row>
    <row r="493" spans="1:6" s="9" customFormat="1" ht="18.75" x14ac:dyDescent="0.3">
      <c r="A493" s="19"/>
      <c r="B493" s="17"/>
      <c r="C493" s="17"/>
      <c r="D493" s="17">
        <f t="shared" si="8"/>
        <v>60.239999999999966</v>
      </c>
      <c r="E493" s="18"/>
      <c r="F493" s="7"/>
    </row>
    <row r="494" spans="1:6" s="9" customFormat="1" ht="18.75" x14ac:dyDescent="0.3">
      <c r="A494" s="19"/>
      <c r="B494" s="17"/>
      <c r="C494" s="17"/>
      <c r="D494" s="17">
        <f t="shared" si="8"/>
        <v>60.239999999999966</v>
      </c>
      <c r="E494" s="18"/>
      <c r="F494" s="7"/>
    </row>
    <row r="495" spans="1:6" s="9" customFormat="1" ht="18.75" x14ac:dyDescent="0.3">
      <c r="A495" s="19"/>
      <c r="B495" s="17"/>
      <c r="C495" s="17"/>
      <c r="D495" s="17">
        <f t="shared" si="8"/>
        <v>60.239999999999966</v>
      </c>
      <c r="E495" s="18"/>
      <c r="F495" s="7"/>
    </row>
    <row r="496" spans="1:6" s="9" customFormat="1" ht="18.75" x14ac:dyDescent="0.3">
      <c r="A496" s="19"/>
      <c r="B496" s="17"/>
      <c r="C496" s="17"/>
      <c r="D496" s="17">
        <f t="shared" si="8"/>
        <v>60.239999999999966</v>
      </c>
      <c r="E496" s="18"/>
      <c r="F496" s="7"/>
    </row>
    <row r="497" spans="1:6" s="9" customFormat="1" ht="18.75" x14ac:dyDescent="0.3">
      <c r="A497" s="19"/>
      <c r="B497" s="17"/>
      <c r="C497" s="17"/>
      <c r="D497" s="17">
        <f t="shared" si="8"/>
        <v>60.239999999999966</v>
      </c>
      <c r="E497" s="18"/>
      <c r="F497" s="7"/>
    </row>
    <row r="498" spans="1:6" s="9" customFormat="1" ht="18.75" x14ac:dyDescent="0.3">
      <c r="A498" s="19"/>
      <c r="B498" s="17"/>
      <c r="C498" s="17"/>
      <c r="D498" s="17">
        <f t="shared" si="8"/>
        <v>60.239999999999966</v>
      </c>
      <c r="E498" s="18"/>
      <c r="F498" s="7"/>
    </row>
    <row r="499" spans="1:6" s="9" customFormat="1" ht="18.75" x14ac:dyDescent="0.3">
      <c r="A499" s="19"/>
      <c r="B499" s="17"/>
      <c r="C499" s="17"/>
      <c r="D499" s="17">
        <f t="shared" si="8"/>
        <v>60.239999999999966</v>
      </c>
      <c r="E499" s="18"/>
      <c r="F499" s="7"/>
    </row>
    <row r="500" spans="1:6" s="9" customFormat="1" ht="18.75" x14ac:dyDescent="0.3">
      <c r="A500" s="19"/>
      <c r="B500" s="17"/>
      <c r="C500" s="17"/>
      <c r="D500" s="17">
        <f t="shared" si="8"/>
        <v>60.239999999999966</v>
      </c>
      <c r="E500" s="18"/>
      <c r="F500" s="7"/>
    </row>
    <row r="501" spans="1:6" s="9" customFormat="1" ht="18.75" x14ac:dyDescent="0.3">
      <c r="A501" s="19"/>
      <c r="B501" s="17"/>
      <c r="C501" s="17"/>
      <c r="D501" s="17">
        <f t="shared" si="8"/>
        <v>60.239999999999966</v>
      </c>
      <c r="E501" s="18"/>
      <c r="F501" s="7"/>
    </row>
    <row r="502" spans="1:6" s="9" customFormat="1" ht="18.75" x14ac:dyDescent="0.3">
      <c r="A502" s="19"/>
      <c r="B502" s="17"/>
      <c r="C502" s="17"/>
      <c r="D502" s="17">
        <f t="shared" si="8"/>
        <v>60.239999999999966</v>
      </c>
      <c r="E502" s="18"/>
      <c r="F502" s="7"/>
    </row>
    <row r="503" spans="1:6" s="9" customFormat="1" ht="18.75" x14ac:dyDescent="0.3">
      <c r="A503" s="19"/>
      <c r="B503" s="17"/>
      <c r="C503" s="17"/>
      <c r="D503" s="17">
        <f t="shared" si="8"/>
        <v>60.239999999999966</v>
      </c>
      <c r="E503" s="18"/>
      <c r="F503" s="7"/>
    </row>
    <row r="504" spans="1:6" s="9" customFormat="1" ht="18.75" x14ac:dyDescent="0.3">
      <c r="A504" s="19"/>
      <c r="B504" s="17"/>
      <c r="C504" s="17"/>
      <c r="D504" s="17">
        <f t="shared" si="8"/>
        <v>60.239999999999966</v>
      </c>
      <c r="E504" s="18"/>
      <c r="F504" s="7"/>
    </row>
    <row r="505" spans="1:6" s="9" customFormat="1" ht="18.75" x14ac:dyDescent="0.3">
      <c r="A505" s="19"/>
      <c r="B505" s="17"/>
      <c r="C505" s="17"/>
      <c r="D505" s="17">
        <f t="shared" si="8"/>
        <v>60.239999999999966</v>
      </c>
      <c r="E505" s="18"/>
      <c r="F505" s="7"/>
    </row>
    <row r="506" spans="1:6" s="9" customFormat="1" ht="18.75" x14ac:dyDescent="0.3">
      <c r="A506" s="19"/>
      <c r="B506" s="17"/>
      <c r="C506" s="17"/>
      <c r="D506" s="17">
        <f t="shared" si="8"/>
        <v>60.239999999999966</v>
      </c>
      <c r="E506" s="18"/>
      <c r="F506" s="7"/>
    </row>
    <row r="507" spans="1:6" s="9" customFormat="1" ht="18.75" x14ac:dyDescent="0.3">
      <c r="A507" s="19"/>
      <c r="B507" s="17"/>
      <c r="C507" s="17"/>
      <c r="D507" s="17">
        <f t="shared" si="8"/>
        <v>60.239999999999966</v>
      </c>
      <c r="E507" s="18"/>
      <c r="F507" s="7"/>
    </row>
    <row r="508" spans="1:6" s="9" customFormat="1" ht="18.75" x14ac:dyDescent="0.3">
      <c r="A508" s="19"/>
      <c r="B508" s="17"/>
      <c r="C508" s="17"/>
      <c r="D508" s="17">
        <f t="shared" si="8"/>
        <v>60.239999999999966</v>
      </c>
      <c r="E508" s="18"/>
      <c r="F508" s="7"/>
    </row>
    <row r="509" spans="1:6" s="9" customFormat="1" ht="18.75" x14ac:dyDescent="0.3">
      <c r="A509" s="19"/>
      <c r="B509" s="17"/>
      <c r="C509" s="17"/>
      <c r="D509" s="17">
        <f t="shared" si="8"/>
        <v>60.239999999999966</v>
      </c>
      <c r="E509" s="18"/>
      <c r="F509" s="7"/>
    </row>
    <row r="510" spans="1:6" s="9" customFormat="1" ht="18.75" x14ac:dyDescent="0.3">
      <c r="A510" s="19"/>
      <c r="B510" s="17"/>
      <c r="C510" s="17"/>
      <c r="D510" s="17">
        <f t="shared" si="8"/>
        <v>60.239999999999966</v>
      </c>
      <c r="E510" s="18"/>
      <c r="F510" s="7"/>
    </row>
    <row r="511" spans="1:6" s="9" customFormat="1" ht="18.75" x14ac:dyDescent="0.3">
      <c r="A511" s="19"/>
      <c r="B511" s="17"/>
      <c r="C511" s="17"/>
      <c r="D511" s="17">
        <f t="shared" si="8"/>
        <v>60.239999999999966</v>
      </c>
      <c r="E511" s="18"/>
      <c r="F511" s="7"/>
    </row>
    <row r="512" spans="1:6" s="9" customFormat="1" ht="18.75" x14ac:dyDescent="0.3">
      <c r="A512" s="19"/>
      <c r="B512" s="17"/>
      <c r="C512" s="17"/>
      <c r="D512" s="17">
        <f t="shared" si="8"/>
        <v>60.239999999999966</v>
      </c>
      <c r="E512" s="18"/>
      <c r="F512" s="7"/>
    </row>
    <row r="513" spans="1:6" s="9" customFormat="1" ht="18.75" x14ac:dyDescent="0.3">
      <c r="A513" s="19"/>
      <c r="B513" s="17"/>
      <c r="C513" s="17"/>
      <c r="D513" s="17">
        <f t="shared" si="8"/>
        <v>60.239999999999966</v>
      </c>
      <c r="E513" s="18"/>
      <c r="F513" s="7"/>
    </row>
    <row r="514" spans="1:6" s="9" customFormat="1" ht="18.75" x14ac:dyDescent="0.3">
      <c r="A514" s="19"/>
      <c r="B514" s="17"/>
      <c r="C514" s="17"/>
      <c r="D514" s="17">
        <f t="shared" si="8"/>
        <v>60.239999999999966</v>
      </c>
      <c r="E514" s="18"/>
      <c r="F514" s="7"/>
    </row>
    <row r="515" spans="1:6" s="9" customFormat="1" ht="18.75" x14ac:dyDescent="0.3">
      <c r="A515" s="19"/>
      <c r="B515" s="17"/>
      <c r="C515" s="17"/>
      <c r="D515" s="17">
        <f t="shared" si="8"/>
        <v>60.239999999999966</v>
      </c>
      <c r="E515" s="18"/>
      <c r="F515" s="7"/>
    </row>
    <row r="516" spans="1:6" s="9" customFormat="1" ht="18.75" x14ac:dyDescent="0.3">
      <c r="A516" s="19"/>
      <c r="B516" s="17"/>
      <c r="C516" s="17"/>
      <c r="D516" s="17">
        <f t="shared" si="8"/>
        <v>60.239999999999966</v>
      </c>
      <c r="E516" s="18"/>
      <c r="F516" s="7"/>
    </row>
    <row r="517" spans="1:6" s="9" customFormat="1" ht="18.75" x14ac:dyDescent="0.3">
      <c r="A517" s="19"/>
      <c r="B517" s="17"/>
      <c r="C517" s="17"/>
      <c r="D517" s="17">
        <f t="shared" si="8"/>
        <v>60.239999999999966</v>
      </c>
      <c r="E517" s="18"/>
      <c r="F517" s="7"/>
    </row>
    <row r="518" spans="1:6" s="9" customFormat="1" ht="18.75" x14ac:dyDescent="0.3">
      <c r="A518" s="19"/>
      <c r="B518" s="17"/>
      <c r="C518" s="17"/>
      <c r="D518" s="17">
        <f t="shared" si="8"/>
        <v>60.239999999999966</v>
      </c>
      <c r="E518" s="18"/>
      <c r="F518" s="7"/>
    </row>
    <row r="519" spans="1:6" s="9" customFormat="1" ht="18.75" x14ac:dyDescent="0.3">
      <c r="A519" s="19"/>
      <c r="B519" s="17"/>
      <c r="C519" s="17"/>
      <c r="D519" s="17">
        <f t="shared" ref="D519:D582" si="9">D518+B519-C519</f>
        <v>60.239999999999966</v>
      </c>
      <c r="E519" s="18"/>
      <c r="F519" s="7"/>
    </row>
    <row r="520" spans="1:6" s="9" customFormat="1" ht="18.75" x14ac:dyDescent="0.3">
      <c r="A520" s="19"/>
      <c r="B520" s="17"/>
      <c r="C520" s="17"/>
      <c r="D520" s="17">
        <f t="shared" si="9"/>
        <v>60.239999999999966</v>
      </c>
      <c r="E520" s="18"/>
      <c r="F520" s="7"/>
    </row>
    <row r="521" spans="1:6" s="9" customFormat="1" ht="18.75" x14ac:dyDescent="0.3">
      <c r="A521" s="19"/>
      <c r="B521" s="17"/>
      <c r="C521" s="17"/>
      <c r="D521" s="17">
        <f t="shared" si="9"/>
        <v>60.239999999999966</v>
      </c>
      <c r="E521" s="18"/>
      <c r="F521" s="7"/>
    </row>
    <row r="522" spans="1:6" s="9" customFormat="1" ht="18.75" x14ac:dyDescent="0.3">
      <c r="A522" s="19"/>
      <c r="B522" s="17"/>
      <c r="C522" s="17"/>
      <c r="D522" s="17">
        <f t="shared" si="9"/>
        <v>60.239999999999966</v>
      </c>
      <c r="E522" s="18"/>
      <c r="F522" s="7"/>
    </row>
    <row r="523" spans="1:6" s="9" customFormat="1" ht="18.75" x14ac:dyDescent="0.3">
      <c r="A523" s="19"/>
      <c r="B523" s="17"/>
      <c r="C523" s="17"/>
      <c r="D523" s="17">
        <f t="shared" si="9"/>
        <v>60.239999999999966</v>
      </c>
      <c r="E523" s="18"/>
      <c r="F523" s="7"/>
    </row>
    <row r="524" spans="1:6" s="9" customFormat="1" ht="18.75" x14ac:dyDescent="0.3">
      <c r="A524" s="19"/>
      <c r="B524" s="17"/>
      <c r="C524" s="17"/>
      <c r="D524" s="17">
        <f t="shared" si="9"/>
        <v>60.239999999999966</v>
      </c>
      <c r="E524" s="18"/>
      <c r="F524" s="7"/>
    </row>
    <row r="525" spans="1:6" s="9" customFormat="1" ht="18.75" x14ac:dyDescent="0.3">
      <c r="A525" s="19"/>
      <c r="B525" s="17"/>
      <c r="C525" s="17"/>
      <c r="D525" s="17">
        <f t="shared" si="9"/>
        <v>60.239999999999966</v>
      </c>
      <c r="E525" s="18"/>
      <c r="F525" s="7"/>
    </row>
    <row r="526" spans="1:6" s="9" customFormat="1" ht="18.75" x14ac:dyDescent="0.3">
      <c r="A526" s="19"/>
      <c r="B526" s="17"/>
      <c r="C526" s="17"/>
      <c r="D526" s="17">
        <f t="shared" si="9"/>
        <v>60.239999999999966</v>
      </c>
      <c r="E526" s="18"/>
      <c r="F526" s="7"/>
    </row>
    <row r="527" spans="1:6" s="9" customFormat="1" ht="18.75" x14ac:dyDescent="0.3">
      <c r="A527" s="19"/>
      <c r="B527" s="17"/>
      <c r="C527" s="17"/>
      <c r="D527" s="17">
        <f t="shared" si="9"/>
        <v>60.239999999999966</v>
      </c>
      <c r="E527" s="18"/>
      <c r="F527" s="7"/>
    </row>
    <row r="528" spans="1:6" s="9" customFormat="1" ht="18.75" x14ac:dyDescent="0.3">
      <c r="A528" s="19"/>
      <c r="B528" s="17"/>
      <c r="C528" s="17"/>
      <c r="D528" s="17">
        <f t="shared" si="9"/>
        <v>60.239999999999966</v>
      </c>
      <c r="E528" s="18"/>
      <c r="F528" s="7"/>
    </row>
    <row r="529" spans="1:6" s="9" customFormat="1" ht="18.75" x14ac:dyDescent="0.3">
      <c r="A529" s="19"/>
      <c r="B529" s="17"/>
      <c r="C529" s="17"/>
      <c r="D529" s="17">
        <f t="shared" si="9"/>
        <v>60.239999999999966</v>
      </c>
      <c r="E529" s="18"/>
      <c r="F529" s="7"/>
    </row>
    <row r="530" spans="1:6" s="9" customFormat="1" ht="18.75" x14ac:dyDescent="0.3">
      <c r="A530" s="19"/>
      <c r="B530" s="17"/>
      <c r="C530" s="17"/>
      <c r="D530" s="17">
        <f t="shared" si="9"/>
        <v>60.239999999999966</v>
      </c>
      <c r="E530" s="18"/>
      <c r="F530" s="7"/>
    </row>
    <row r="531" spans="1:6" s="9" customFormat="1" ht="18.75" x14ac:dyDescent="0.3">
      <c r="A531" s="19"/>
      <c r="B531" s="17"/>
      <c r="C531" s="17"/>
      <c r="D531" s="17">
        <f t="shared" si="9"/>
        <v>60.239999999999966</v>
      </c>
      <c r="E531" s="18"/>
      <c r="F531" s="7"/>
    </row>
    <row r="532" spans="1:6" s="9" customFormat="1" ht="18.75" x14ac:dyDescent="0.3">
      <c r="A532" s="19"/>
      <c r="B532" s="17"/>
      <c r="C532" s="17"/>
      <c r="D532" s="17">
        <f t="shared" si="9"/>
        <v>60.239999999999966</v>
      </c>
      <c r="E532" s="18"/>
      <c r="F532" s="7"/>
    </row>
    <row r="533" spans="1:6" s="9" customFormat="1" ht="18.75" x14ac:dyDescent="0.3">
      <c r="A533" s="19"/>
      <c r="B533" s="17"/>
      <c r="C533" s="17"/>
      <c r="D533" s="17">
        <f t="shared" si="9"/>
        <v>60.239999999999966</v>
      </c>
      <c r="E533" s="18"/>
      <c r="F533" s="7"/>
    </row>
    <row r="534" spans="1:6" s="9" customFormat="1" ht="18.75" x14ac:dyDescent="0.3">
      <c r="A534" s="19"/>
      <c r="B534" s="17"/>
      <c r="C534" s="17"/>
      <c r="D534" s="17">
        <f t="shared" si="9"/>
        <v>60.239999999999966</v>
      </c>
      <c r="E534" s="18"/>
      <c r="F534" s="7"/>
    </row>
    <row r="535" spans="1:6" s="9" customFormat="1" ht="18.75" x14ac:dyDescent="0.3">
      <c r="A535" s="19"/>
      <c r="B535" s="17"/>
      <c r="C535" s="17"/>
      <c r="D535" s="17">
        <f t="shared" si="9"/>
        <v>60.239999999999966</v>
      </c>
      <c r="E535" s="18"/>
      <c r="F535" s="7"/>
    </row>
    <row r="536" spans="1:6" s="9" customFormat="1" ht="18.75" x14ac:dyDescent="0.3">
      <c r="A536" s="19"/>
      <c r="B536" s="17"/>
      <c r="C536" s="17"/>
      <c r="D536" s="17">
        <f t="shared" si="9"/>
        <v>60.239999999999966</v>
      </c>
      <c r="E536" s="18"/>
      <c r="F536" s="7"/>
    </row>
    <row r="537" spans="1:6" s="9" customFormat="1" ht="18.75" x14ac:dyDescent="0.3">
      <c r="A537" s="19"/>
      <c r="B537" s="17"/>
      <c r="C537" s="17"/>
      <c r="D537" s="17">
        <f t="shared" si="9"/>
        <v>60.239999999999966</v>
      </c>
      <c r="E537" s="18"/>
      <c r="F537" s="7"/>
    </row>
    <row r="538" spans="1:6" s="9" customFormat="1" ht="18.75" x14ac:dyDescent="0.3">
      <c r="A538" s="19"/>
      <c r="B538" s="17"/>
      <c r="C538" s="17"/>
      <c r="D538" s="17">
        <f t="shared" si="9"/>
        <v>60.239999999999966</v>
      </c>
      <c r="E538" s="18"/>
      <c r="F538" s="7"/>
    </row>
    <row r="539" spans="1:6" s="9" customFormat="1" ht="18.75" x14ac:dyDescent="0.3">
      <c r="A539" s="19"/>
      <c r="B539" s="17"/>
      <c r="C539" s="17"/>
      <c r="D539" s="17">
        <f t="shared" si="9"/>
        <v>60.239999999999966</v>
      </c>
      <c r="E539" s="18"/>
      <c r="F539" s="7"/>
    </row>
    <row r="540" spans="1:6" s="9" customFormat="1" ht="18.75" x14ac:dyDescent="0.3">
      <c r="A540" s="19"/>
      <c r="B540" s="17"/>
      <c r="C540" s="17"/>
      <c r="D540" s="17">
        <f t="shared" si="9"/>
        <v>60.239999999999966</v>
      </c>
      <c r="E540" s="18"/>
      <c r="F540" s="7"/>
    </row>
    <row r="541" spans="1:6" s="9" customFormat="1" ht="18.75" x14ac:dyDescent="0.3">
      <c r="A541" s="19"/>
      <c r="B541" s="17"/>
      <c r="C541" s="17"/>
      <c r="D541" s="17">
        <f t="shared" si="9"/>
        <v>60.239999999999966</v>
      </c>
      <c r="E541" s="18"/>
      <c r="F541" s="7"/>
    </row>
    <row r="542" spans="1:6" s="9" customFormat="1" ht="18.75" x14ac:dyDescent="0.3">
      <c r="A542" s="19"/>
      <c r="B542" s="17"/>
      <c r="C542" s="17"/>
      <c r="D542" s="17">
        <f t="shared" si="9"/>
        <v>60.239999999999966</v>
      </c>
      <c r="E542" s="18"/>
      <c r="F542" s="7"/>
    </row>
    <row r="543" spans="1:6" s="9" customFormat="1" ht="18.75" x14ac:dyDescent="0.3">
      <c r="A543" s="19"/>
      <c r="B543" s="17"/>
      <c r="C543" s="17"/>
      <c r="D543" s="17">
        <f t="shared" si="9"/>
        <v>60.239999999999966</v>
      </c>
      <c r="E543" s="18"/>
      <c r="F543" s="7"/>
    </row>
    <row r="544" spans="1:6" s="9" customFormat="1" ht="18.75" x14ac:dyDescent="0.3">
      <c r="A544" s="19"/>
      <c r="B544" s="17"/>
      <c r="C544" s="17"/>
      <c r="D544" s="17">
        <f t="shared" si="9"/>
        <v>60.239999999999966</v>
      </c>
      <c r="E544" s="18"/>
      <c r="F544" s="7"/>
    </row>
    <row r="545" spans="1:6" s="9" customFormat="1" ht="18.75" x14ac:dyDescent="0.3">
      <c r="A545" s="19"/>
      <c r="B545" s="17"/>
      <c r="C545" s="17"/>
      <c r="D545" s="17">
        <f t="shared" si="9"/>
        <v>60.239999999999966</v>
      </c>
      <c r="E545" s="18"/>
      <c r="F545" s="7"/>
    </row>
    <row r="546" spans="1:6" s="9" customFormat="1" ht="18.75" x14ac:dyDescent="0.3">
      <c r="A546" s="19"/>
      <c r="B546" s="17"/>
      <c r="C546" s="17"/>
      <c r="D546" s="17">
        <f t="shared" si="9"/>
        <v>60.239999999999966</v>
      </c>
      <c r="E546" s="18"/>
      <c r="F546" s="7"/>
    </row>
    <row r="547" spans="1:6" s="9" customFormat="1" ht="18.75" x14ac:dyDescent="0.3">
      <c r="A547" s="19"/>
      <c r="B547" s="17"/>
      <c r="C547" s="17"/>
      <c r="D547" s="17">
        <f t="shared" si="9"/>
        <v>60.239999999999966</v>
      </c>
      <c r="E547" s="18"/>
      <c r="F547" s="7"/>
    </row>
    <row r="548" spans="1:6" s="9" customFormat="1" ht="18.75" x14ac:dyDescent="0.3">
      <c r="A548" s="19"/>
      <c r="B548" s="17"/>
      <c r="C548" s="17"/>
      <c r="D548" s="17">
        <f t="shared" si="9"/>
        <v>60.239999999999966</v>
      </c>
      <c r="E548" s="18"/>
      <c r="F548" s="7"/>
    </row>
    <row r="549" spans="1:6" s="9" customFormat="1" ht="18.75" x14ac:dyDescent="0.3">
      <c r="A549" s="19"/>
      <c r="B549" s="17"/>
      <c r="C549" s="17"/>
      <c r="D549" s="17">
        <f t="shared" si="9"/>
        <v>60.239999999999966</v>
      </c>
      <c r="E549" s="18"/>
      <c r="F549" s="7"/>
    </row>
    <row r="550" spans="1:6" s="9" customFormat="1" ht="18.75" x14ac:dyDescent="0.3">
      <c r="A550" s="19"/>
      <c r="B550" s="17"/>
      <c r="C550" s="17"/>
      <c r="D550" s="17">
        <f t="shared" si="9"/>
        <v>60.239999999999966</v>
      </c>
      <c r="E550" s="18"/>
      <c r="F550" s="7"/>
    </row>
    <row r="551" spans="1:6" s="9" customFormat="1" ht="18.75" x14ac:dyDescent="0.3">
      <c r="A551" s="19"/>
      <c r="B551" s="17"/>
      <c r="C551" s="17"/>
      <c r="D551" s="17">
        <f t="shared" si="9"/>
        <v>60.239999999999966</v>
      </c>
      <c r="E551" s="18"/>
      <c r="F551" s="7"/>
    </row>
    <row r="552" spans="1:6" s="9" customFormat="1" ht="18.75" x14ac:dyDescent="0.3">
      <c r="A552" s="19"/>
      <c r="B552" s="17"/>
      <c r="C552" s="17"/>
      <c r="D552" s="17">
        <f t="shared" si="9"/>
        <v>60.239999999999966</v>
      </c>
      <c r="E552" s="18"/>
      <c r="F552" s="7"/>
    </row>
    <row r="553" spans="1:6" s="9" customFormat="1" ht="18.75" x14ac:dyDescent="0.3">
      <c r="A553" s="19"/>
      <c r="B553" s="17"/>
      <c r="C553" s="17"/>
      <c r="D553" s="17">
        <f t="shared" si="9"/>
        <v>60.239999999999966</v>
      </c>
      <c r="E553" s="18"/>
      <c r="F553" s="7"/>
    </row>
    <row r="554" spans="1:6" s="9" customFormat="1" ht="18.75" x14ac:dyDescent="0.3">
      <c r="A554" s="19"/>
      <c r="B554" s="17"/>
      <c r="C554" s="17"/>
      <c r="D554" s="17">
        <f t="shared" si="9"/>
        <v>60.239999999999966</v>
      </c>
      <c r="E554" s="18"/>
      <c r="F554" s="7"/>
    </row>
    <row r="555" spans="1:6" s="9" customFormat="1" ht="18.75" x14ac:dyDescent="0.3">
      <c r="A555" s="19"/>
      <c r="B555" s="17"/>
      <c r="C555" s="17"/>
      <c r="D555" s="17">
        <f t="shared" si="9"/>
        <v>60.239999999999966</v>
      </c>
      <c r="E555" s="18"/>
      <c r="F555" s="7"/>
    </row>
    <row r="556" spans="1:6" s="9" customFormat="1" ht="18.75" x14ac:dyDescent="0.3">
      <c r="A556" s="19"/>
      <c r="B556" s="17"/>
      <c r="C556" s="17"/>
      <c r="D556" s="17">
        <f t="shared" si="9"/>
        <v>60.239999999999966</v>
      </c>
      <c r="E556" s="18"/>
      <c r="F556" s="7"/>
    </row>
    <row r="557" spans="1:6" s="9" customFormat="1" ht="18.75" x14ac:dyDescent="0.3">
      <c r="A557" s="19"/>
      <c r="B557" s="17"/>
      <c r="C557" s="17"/>
      <c r="D557" s="17">
        <f t="shared" si="9"/>
        <v>60.239999999999966</v>
      </c>
      <c r="E557" s="18"/>
      <c r="F557" s="7"/>
    </row>
    <row r="558" spans="1:6" s="9" customFormat="1" ht="18.75" x14ac:dyDescent="0.3">
      <c r="A558" s="19"/>
      <c r="B558" s="17"/>
      <c r="C558" s="17"/>
      <c r="D558" s="17">
        <f t="shared" si="9"/>
        <v>60.239999999999966</v>
      </c>
      <c r="E558" s="18"/>
      <c r="F558" s="7"/>
    </row>
    <row r="559" spans="1:6" s="9" customFormat="1" ht="18.75" x14ac:dyDescent="0.3">
      <c r="A559" s="19"/>
      <c r="B559" s="17"/>
      <c r="C559" s="17"/>
      <c r="D559" s="17">
        <f t="shared" si="9"/>
        <v>60.239999999999966</v>
      </c>
      <c r="E559" s="18"/>
      <c r="F559" s="7"/>
    </row>
    <row r="560" spans="1:6" s="9" customFormat="1" ht="18.75" x14ac:dyDescent="0.3">
      <c r="A560" s="19"/>
      <c r="B560" s="17"/>
      <c r="C560" s="17"/>
      <c r="D560" s="17">
        <f t="shared" si="9"/>
        <v>60.239999999999966</v>
      </c>
      <c r="E560" s="18"/>
      <c r="F560" s="7"/>
    </row>
    <row r="561" spans="1:6" s="9" customFormat="1" ht="18.75" x14ac:dyDescent="0.3">
      <c r="A561" s="19"/>
      <c r="B561" s="17"/>
      <c r="C561" s="17"/>
      <c r="D561" s="17">
        <f t="shared" si="9"/>
        <v>60.239999999999966</v>
      </c>
      <c r="E561" s="18"/>
      <c r="F561" s="7"/>
    </row>
    <row r="562" spans="1:6" s="9" customFormat="1" ht="18.75" x14ac:dyDescent="0.3">
      <c r="A562" s="19"/>
      <c r="B562" s="17"/>
      <c r="C562" s="17"/>
      <c r="D562" s="17">
        <f t="shared" si="9"/>
        <v>60.239999999999966</v>
      </c>
      <c r="E562" s="18"/>
      <c r="F562" s="7"/>
    </row>
    <row r="563" spans="1:6" s="9" customFormat="1" ht="18.75" x14ac:dyDescent="0.3">
      <c r="A563" s="19"/>
      <c r="B563" s="17"/>
      <c r="C563" s="17"/>
      <c r="D563" s="17">
        <f t="shared" si="9"/>
        <v>60.239999999999966</v>
      </c>
      <c r="E563" s="18"/>
      <c r="F563" s="7"/>
    </row>
    <row r="564" spans="1:6" s="9" customFormat="1" ht="18.75" x14ac:dyDescent="0.3">
      <c r="A564" s="19"/>
      <c r="B564" s="17"/>
      <c r="C564" s="17"/>
      <c r="D564" s="17">
        <f t="shared" si="9"/>
        <v>60.239999999999966</v>
      </c>
      <c r="E564" s="18"/>
      <c r="F564" s="7"/>
    </row>
    <row r="565" spans="1:6" s="9" customFormat="1" ht="18.75" x14ac:dyDescent="0.3">
      <c r="A565" s="19"/>
      <c r="B565" s="17"/>
      <c r="C565" s="17"/>
      <c r="D565" s="17">
        <f t="shared" si="9"/>
        <v>60.239999999999966</v>
      </c>
      <c r="E565" s="18"/>
      <c r="F565" s="7"/>
    </row>
    <row r="566" spans="1:6" s="9" customFormat="1" ht="18.75" x14ac:dyDescent="0.3">
      <c r="A566" s="19"/>
      <c r="B566" s="17"/>
      <c r="C566" s="17"/>
      <c r="D566" s="17">
        <f t="shared" si="9"/>
        <v>60.239999999999966</v>
      </c>
      <c r="E566" s="18"/>
      <c r="F566" s="7"/>
    </row>
    <row r="567" spans="1:6" s="9" customFormat="1" ht="18.75" x14ac:dyDescent="0.3">
      <c r="A567" s="19"/>
      <c r="B567" s="17"/>
      <c r="C567" s="17"/>
      <c r="D567" s="17">
        <f t="shared" si="9"/>
        <v>60.239999999999966</v>
      </c>
      <c r="E567" s="18"/>
      <c r="F567" s="7"/>
    </row>
    <row r="568" spans="1:6" s="9" customFormat="1" ht="18.75" x14ac:dyDescent="0.3">
      <c r="A568" s="19"/>
      <c r="B568" s="17"/>
      <c r="C568" s="17"/>
      <c r="D568" s="17">
        <f t="shared" si="9"/>
        <v>60.239999999999966</v>
      </c>
      <c r="E568" s="18"/>
      <c r="F568" s="7"/>
    </row>
    <row r="569" spans="1:6" s="9" customFormat="1" ht="18.75" x14ac:dyDescent="0.3">
      <c r="A569" s="19"/>
      <c r="B569" s="17"/>
      <c r="C569" s="17"/>
      <c r="D569" s="17">
        <f t="shared" si="9"/>
        <v>60.239999999999966</v>
      </c>
      <c r="E569" s="18"/>
      <c r="F569" s="7"/>
    </row>
    <row r="570" spans="1:6" s="9" customFormat="1" ht="18.75" x14ac:dyDescent="0.3">
      <c r="A570" s="19"/>
      <c r="B570" s="17"/>
      <c r="C570" s="17"/>
      <c r="D570" s="17">
        <f t="shared" si="9"/>
        <v>60.239999999999966</v>
      </c>
      <c r="E570" s="18"/>
      <c r="F570" s="7"/>
    </row>
    <row r="571" spans="1:6" s="9" customFormat="1" ht="18.75" x14ac:dyDescent="0.3">
      <c r="A571" s="19"/>
      <c r="B571" s="17"/>
      <c r="C571" s="17"/>
      <c r="D571" s="17">
        <f t="shared" si="9"/>
        <v>60.239999999999966</v>
      </c>
      <c r="E571" s="18"/>
      <c r="F571" s="7"/>
    </row>
    <row r="572" spans="1:6" s="9" customFormat="1" ht="18.75" x14ac:dyDescent="0.3">
      <c r="A572" s="19"/>
      <c r="B572" s="17"/>
      <c r="C572" s="17"/>
      <c r="D572" s="17">
        <f t="shared" si="9"/>
        <v>60.239999999999966</v>
      </c>
      <c r="E572" s="18"/>
      <c r="F572" s="7"/>
    </row>
    <row r="573" spans="1:6" s="9" customFormat="1" ht="18.75" x14ac:dyDescent="0.3">
      <c r="A573" s="19"/>
      <c r="B573" s="17"/>
      <c r="C573" s="17"/>
      <c r="D573" s="17">
        <f t="shared" si="9"/>
        <v>60.239999999999966</v>
      </c>
      <c r="E573" s="18"/>
      <c r="F573" s="7"/>
    </row>
    <row r="574" spans="1:6" s="9" customFormat="1" ht="18.75" x14ac:dyDescent="0.3">
      <c r="A574" s="19"/>
      <c r="B574" s="17"/>
      <c r="C574" s="17"/>
      <c r="D574" s="17">
        <f t="shared" si="9"/>
        <v>60.239999999999966</v>
      </c>
      <c r="E574" s="18"/>
      <c r="F574" s="7"/>
    </row>
    <row r="575" spans="1:6" s="9" customFormat="1" ht="18.75" x14ac:dyDescent="0.3">
      <c r="A575" s="19"/>
      <c r="B575" s="17"/>
      <c r="C575" s="17"/>
      <c r="D575" s="17">
        <f t="shared" si="9"/>
        <v>60.239999999999966</v>
      </c>
      <c r="E575" s="18"/>
      <c r="F575" s="7"/>
    </row>
    <row r="576" spans="1:6" s="9" customFormat="1" ht="18.75" x14ac:dyDescent="0.3">
      <c r="A576" s="19"/>
      <c r="B576" s="17"/>
      <c r="C576" s="17"/>
      <c r="D576" s="17">
        <f t="shared" si="9"/>
        <v>60.239999999999966</v>
      </c>
      <c r="E576" s="18"/>
      <c r="F576" s="7"/>
    </row>
    <row r="577" spans="1:6" s="9" customFormat="1" ht="18.75" x14ac:dyDescent="0.3">
      <c r="A577" s="19"/>
      <c r="B577" s="17"/>
      <c r="C577" s="17"/>
      <c r="D577" s="17">
        <f t="shared" si="9"/>
        <v>60.239999999999966</v>
      </c>
      <c r="E577" s="18"/>
      <c r="F577" s="7"/>
    </row>
    <row r="578" spans="1:6" s="9" customFormat="1" ht="18.75" x14ac:dyDescent="0.3">
      <c r="A578" s="19"/>
      <c r="B578" s="17"/>
      <c r="C578" s="17"/>
      <c r="D578" s="17">
        <f t="shared" si="9"/>
        <v>60.239999999999966</v>
      </c>
      <c r="E578" s="18"/>
      <c r="F578" s="7"/>
    </row>
    <row r="579" spans="1:6" s="9" customFormat="1" ht="18.75" x14ac:dyDescent="0.3">
      <c r="A579" s="19"/>
      <c r="B579" s="17"/>
      <c r="C579" s="17"/>
      <c r="D579" s="17">
        <f t="shared" si="9"/>
        <v>60.239999999999966</v>
      </c>
      <c r="E579" s="18"/>
      <c r="F579" s="7"/>
    </row>
    <row r="580" spans="1:6" s="9" customFormat="1" ht="18.75" x14ac:dyDescent="0.3">
      <c r="A580" s="19"/>
      <c r="B580" s="17"/>
      <c r="C580" s="17"/>
      <c r="D580" s="17">
        <f t="shared" si="9"/>
        <v>60.239999999999966</v>
      </c>
      <c r="E580" s="18"/>
      <c r="F580" s="7"/>
    </row>
    <row r="581" spans="1:6" s="9" customFormat="1" ht="18.75" x14ac:dyDescent="0.3">
      <c r="A581" s="19"/>
      <c r="B581" s="17"/>
      <c r="C581" s="17"/>
      <c r="D581" s="17">
        <f t="shared" si="9"/>
        <v>60.239999999999966</v>
      </c>
      <c r="E581" s="18"/>
      <c r="F581" s="7"/>
    </row>
    <row r="582" spans="1:6" s="9" customFormat="1" ht="18.75" x14ac:dyDescent="0.3">
      <c r="A582" s="19"/>
      <c r="B582" s="17"/>
      <c r="C582" s="17"/>
      <c r="D582" s="17">
        <f t="shared" si="9"/>
        <v>60.239999999999966</v>
      </c>
      <c r="E582" s="18"/>
      <c r="F582" s="7"/>
    </row>
    <row r="583" spans="1:6" s="9" customFormat="1" ht="18.75" x14ac:dyDescent="0.3">
      <c r="A583" s="19"/>
      <c r="B583" s="17"/>
      <c r="C583" s="17"/>
      <c r="D583" s="17">
        <f t="shared" ref="D583:D646" si="10">D582+B583-C583</f>
        <v>60.239999999999966</v>
      </c>
      <c r="E583" s="18"/>
      <c r="F583" s="7"/>
    </row>
    <row r="584" spans="1:6" s="9" customFormat="1" ht="18.75" x14ac:dyDescent="0.3">
      <c r="A584" s="19"/>
      <c r="B584" s="17"/>
      <c r="C584" s="17"/>
      <c r="D584" s="17">
        <f t="shared" si="10"/>
        <v>60.239999999999966</v>
      </c>
      <c r="E584" s="18"/>
      <c r="F584" s="7"/>
    </row>
    <row r="585" spans="1:6" s="9" customFormat="1" ht="18.75" x14ac:dyDescent="0.3">
      <c r="A585" s="19"/>
      <c r="B585" s="17"/>
      <c r="C585" s="17"/>
      <c r="D585" s="17">
        <f t="shared" si="10"/>
        <v>60.239999999999966</v>
      </c>
      <c r="E585" s="18"/>
      <c r="F585" s="7"/>
    </row>
    <row r="586" spans="1:6" s="9" customFormat="1" ht="18.75" x14ac:dyDescent="0.3">
      <c r="A586" s="19"/>
      <c r="B586" s="17"/>
      <c r="C586" s="17"/>
      <c r="D586" s="17">
        <f t="shared" si="10"/>
        <v>60.239999999999966</v>
      </c>
      <c r="E586" s="18"/>
      <c r="F586" s="7"/>
    </row>
    <row r="587" spans="1:6" s="9" customFormat="1" ht="18.75" x14ac:dyDescent="0.3">
      <c r="A587" s="19"/>
      <c r="B587" s="17"/>
      <c r="C587" s="17"/>
      <c r="D587" s="17">
        <f t="shared" si="10"/>
        <v>60.239999999999966</v>
      </c>
      <c r="E587" s="18"/>
      <c r="F587" s="7"/>
    </row>
    <row r="588" spans="1:6" s="9" customFormat="1" ht="18.75" x14ac:dyDescent="0.3">
      <c r="A588" s="19"/>
      <c r="B588" s="17"/>
      <c r="C588" s="17"/>
      <c r="D588" s="17">
        <f t="shared" si="10"/>
        <v>60.239999999999966</v>
      </c>
      <c r="E588" s="18"/>
      <c r="F588" s="7"/>
    </row>
    <row r="589" spans="1:6" s="9" customFormat="1" ht="18.75" x14ac:dyDescent="0.3">
      <c r="A589" s="19"/>
      <c r="B589" s="17"/>
      <c r="C589" s="17"/>
      <c r="D589" s="17">
        <f t="shared" si="10"/>
        <v>60.239999999999966</v>
      </c>
      <c r="E589" s="18"/>
      <c r="F589" s="7"/>
    </row>
    <row r="590" spans="1:6" s="9" customFormat="1" ht="18.75" x14ac:dyDescent="0.3">
      <c r="A590" s="19"/>
      <c r="B590" s="17"/>
      <c r="C590" s="17"/>
      <c r="D590" s="17">
        <f t="shared" si="10"/>
        <v>60.239999999999966</v>
      </c>
      <c r="E590" s="18"/>
      <c r="F590" s="7"/>
    </row>
    <row r="591" spans="1:6" s="9" customFormat="1" ht="18.75" x14ac:dyDescent="0.3">
      <c r="A591" s="19"/>
      <c r="B591" s="17"/>
      <c r="C591" s="17"/>
      <c r="D591" s="17">
        <f t="shared" si="10"/>
        <v>60.239999999999966</v>
      </c>
      <c r="E591" s="18"/>
      <c r="F591" s="7"/>
    </row>
    <row r="592" spans="1:6" s="9" customFormat="1" ht="18.75" x14ac:dyDescent="0.3">
      <c r="A592" s="19"/>
      <c r="B592" s="17"/>
      <c r="C592" s="17"/>
      <c r="D592" s="17">
        <f t="shared" si="10"/>
        <v>60.239999999999966</v>
      </c>
      <c r="E592" s="18"/>
      <c r="F592" s="7"/>
    </row>
    <row r="593" spans="1:6" s="9" customFormat="1" ht="18.75" x14ac:dyDescent="0.3">
      <c r="A593" s="19"/>
      <c r="B593" s="17"/>
      <c r="C593" s="17"/>
      <c r="D593" s="17">
        <f t="shared" si="10"/>
        <v>60.239999999999966</v>
      </c>
      <c r="E593" s="18"/>
      <c r="F593" s="7"/>
    </row>
    <row r="594" spans="1:6" s="9" customFormat="1" ht="18.75" x14ac:dyDescent="0.3">
      <c r="A594" s="19"/>
      <c r="B594" s="17"/>
      <c r="C594" s="17"/>
      <c r="D594" s="17">
        <f t="shared" si="10"/>
        <v>60.239999999999966</v>
      </c>
      <c r="E594" s="18"/>
      <c r="F594" s="7"/>
    </row>
    <row r="595" spans="1:6" s="9" customFormat="1" ht="18.75" x14ac:dyDescent="0.3">
      <c r="A595" s="19"/>
      <c r="B595" s="17"/>
      <c r="C595" s="17"/>
      <c r="D595" s="17">
        <f t="shared" si="10"/>
        <v>60.239999999999966</v>
      </c>
      <c r="E595" s="18"/>
      <c r="F595" s="7"/>
    </row>
    <row r="596" spans="1:6" s="9" customFormat="1" ht="18.75" x14ac:dyDescent="0.3">
      <c r="A596" s="19"/>
      <c r="B596" s="17"/>
      <c r="C596" s="17"/>
      <c r="D596" s="17">
        <f t="shared" si="10"/>
        <v>60.239999999999966</v>
      </c>
      <c r="E596" s="18"/>
      <c r="F596" s="7"/>
    </row>
    <row r="597" spans="1:6" s="9" customFormat="1" ht="18.75" x14ac:dyDescent="0.3">
      <c r="A597" s="19"/>
      <c r="B597" s="17"/>
      <c r="C597" s="17"/>
      <c r="D597" s="17">
        <f t="shared" si="10"/>
        <v>60.239999999999966</v>
      </c>
      <c r="E597" s="18"/>
      <c r="F597" s="7"/>
    </row>
    <row r="598" spans="1:6" s="9" customFormat="1" ht="18.75" x14ac:dyDescent="0.3">
      <c r="A598" s="19"/>
      <c r="B598" s="17"/>
      <c r="C598" s="17"/>
      <c r="D598" s="17">
        <f t="shared" si="10"/>
        <v>60.239999999999966</v>
      </c>
      <c r="E598" s="18"/>
      <c r="F598" s="7"/>
    </row>
    <row r="599" spans="1:6" s="9" customFormat="1" ht="18.75" x14ac:dyDescent="0.3">
      <c r="A599" s="19"/>
      <c r="B599" s="17"/>
      <c r="C599" s="17"/>
      <c r="D599" s="17">
        <f t="shared" si="10"/>
        <v>60.239999999999966</v>
      </c>
      <c r="E599" s="18"/>
      <c r="F599" s="7"/>
    </row>
    <row r="600" spans="1:6" s="9" customFormat="1" ht="18.75" x14ac:dyDescent="0.3">
      <c r="A600" s="19"/>
      <c r="B600" s="17"/>
      <c r="C600" s="17"/>
      <c r="D600" s="17">
        <f t="shared" si="10"/>
        <v>60.239999999999966</v>
      </c>
      <c r="E600" s="18"/>
      <c r="F600" s="7"/>
    </row>
    <row r="601" spans="1:6" s="9" customFormat="1" ht="18.75" x14ac:dyDescent="0.3">
      <c r="A601" s="19"/>
      <c r="B601" s="17"/>
      <c r="C601" s="17"/>
      <c r="D601" s="17">
        <f t="shared" si="10"/>
        <v>60.239999999999966</v>
      </c>
      <c r="E601" s="18"/>
      <c r="F601" s="7"/>
    </row>
    <row r="602" spans="1:6" s="9" customFormat="1" ht="18.75" x14ac:dyDescent="0.3">
      <c r="A602" s="19"/>
      <c r="B602" s="17"/>
      <c r="C602" s="17"/>
      <c r="D602" s="17">
        <f t="shared" si="10"/>
        <v>60.239999999999966</v>
      </c>
      <c r="E602" s="18"/>
      <c r="F602" s="7"/>
    </row>
    <row r="603" spans="1:6" s="9" customFormat="1" ht="18.75" x14ac:dyDescent="0.3">
      <c r="A603" s="19"/>
      <c r="B603" s="17"/>
      <c r="C603" s="17"/>
      <c r="D603" s="17">
        <f t="shared" si="10"/>
        <v>60.239999999999966</v>
      </c>
      <c r="E603" s="18"/>
      <c r="F603" s="7"/>
    </row>
    <row r="604" spans="1:6" s="9" customFormat="1" ht="18.75" x14ac:dyDescent="0.3">
      <c r="A604" s="19"/>
      <c r="B604" s="17"/>
      <c r="C604" s="17"/>
      <c r="D604" s="17">
        <f t="shared" si="10"/>
        <v>60.239999999999966</v>
      </c>
      <c r="E604" s="18"/>
      <c r="F604" s="7"/>
    </row>
    <row r="605" spans="1:6" s="9" customFormat="1" ht="18.75" x14ac:dyDescent="0.3">
      <c r="A605" s="19"/>
      <c r="B605" s="17"/>
      <c r="C605" s="17"/>
      <c r="D605" s="17">
        <f t="shared" si="10"/>
        <v>60.239999999999966</v>
      </c>
      <c r="E605" s="18"/>
      <c r="F605" s="7"/>
    </row>
    <row r="606" spans="1:6" s="9" customFormat="1" ht="18.75" x14ac:dyDescent="0.3">
      <c r="A606" s="19"/>
      <c r="B606" s="17"/>
      <c r="C606" s="17"/>
      <c r="D606" s="17">
        <f t="shared" si="10"/>
        <v>60.239999999999966</v>
      </c>
      <c r="E606" s="18"/>
      <c r="F606" s="7"/>
    </row>
    <row r="607" spans="1:6" s="9" customFormat="1" ht="18.75" x14ac:dyDescent="0.3">
      <c r="A607" s="19"/>
      <c r="B607" s="17"/>
      <c r="C607" s="17"/>
      <c r="D607" s="17">
        <f t="shared" si="10"/>
        <v>60.239999999999966</v>
      </c>
      <c r="E607" s="18"/>
      <c r="F607" s="7"/>
    </row>
    <row r="608" spans="1:6" s="9" customFormat="1" ht="18.75" x14ac:dyDescent="0.3">
      <c r="A608" s="19"/>
      <c r="B608" s="17"/>
      <c r="C608" s="17"/>
      <c r="D608" s="17">
        <f t="shared" si="10"/>
        <v>60.239999999999966</v>
      </c>
      <c r="E608" s="18"/>
      <c r="F608" s="7"/>
    </row>
    <row r="609" spans="1:6" s="9" customFormat="1" ht="18.75" x14ac:dyDescent="0.3">
      <c r="A609" s="19"/>
      <c r="B609" s="17"/>
      <c r="C609" s="17"/>
      <c r="D609" s="17">
        <f t="shared" si="10"/>
        <v>60.239999999999966</v>
      </c>
      <c r="E609" s="18"/>
      <c r="F609" s="7"/>
    </row>
    <row r="610" spans="1:6" s="9" customFormat="1" ht="18.75" x14ac:dyDescent="0.3">
      <c r="A610" s="19"/>
      <c r="B610" s="17"/>
      <c r="C610" s="17"/>
      <c r="D610" s="17">
        <f t="shared" si="10"/>
        <v>60.239999999999966</v>
      </c>
      <c r="E610" s="18"/>
      <c r="F610" s="7"/>
    </row>
    <row r="611" spans="1:6" s="9" customFormat="1" ht="18.75" x14ac:dyDescent="0.3">
      <c r="A611" s="19"/>
      <c r="B611" s="17"/>
      <c r="C611" s="17"/>
      <c r="D611" s="17">
        <f t="shared" si="10"/>
        <v>60.239999999999966</v>
      </c>
      <c r="E611" s="18"/>
      <c r="F611" s="7"/>
    </row>
    <row r="612" spans="1:6" s="9" customFormat="1" ht="18.75" x14ac:dyDescent="0.3">
      <c r="A612" s="19"/>
      <c r="B612" s="17"/>
      <c r="C612" s="17"/>
      <c r="D612" s="17">
        <f t="shared" si="10"/>
        <v>60.239999999999966</v>
      </c>
      <c r="E612" s="18"/>
      <c r="F612" s="7"/>
    </row>
    <row r="613" spans="1:6" s="9" customFormat="1" ht="18.75" x14ac:dyDescent="0.3">
      <c r="A613" s="19"/>
      <c r="B613" s="17"/>
      <c r="C613" s="17"/>
      <c r="D613" s="17">
        <f t="shared" si="10"/>
        <v>60.239999999999966</v>
      </c>
      <c r="E613" s="18"/>
      <c r="F613" s="7"/>
    </row>
    <row r="614" spans="1:6" s="9" customFormat="1" ht="18.75" x14ac:dyDescent="0.3">
      <c r="A614" s="19"/>
      <c r="B614" s="17"/>
      <c r="C614" s="17"/>
      <c r="D614" s="17">
        <f t="shared" si="10"/>
        <v>60.239999999999966</v>
      </c>
      <c r="E614" s="18"/>
      <c r="F614" s="7"/>
    </row>
    <row r="615" spans="1:6" s="9" customFormat="1" ht="18.75" x14ac:dyDescent="0.3">
      <c r="A615" s="19"/>
      <c r="B615" s="17"/>
      <c r="C615" s="17"/>
      <c r="D615" s="17">
        <f t="shared" si="10"/>
        <v>60.239999999999966</v>
      </c>
      <c r="E615" s="18"/>
      <c r="F615" s="7"/>
    </row>
    <row r="616" spans="1:6" s="9" customFormat="1" ht="18.75" x14ac:dyDescent="0.3">
      <c r="A616" s="19"/>
      <c r="B616" s="17"/>
      <c r="C616" s="17"/>
      <c r="D616" s="17">
        <f t="shared" si="10"/>
        <v>60.239999999999966</v>
      </c>
      <c r="E616" s="18"/>
      <c r="F616" s="7"/>
    </row>
    <row r="617" spans="1:6" s="9" customFormat="1" ht="18.75" x14ac:dyDescent="0.3">
      <c r="A617" s="19"/>
      <c r="B617" s="17"/>
      <c r="C617" s="17"/>
      <c r="D617" s="17">
        <f t="shared" si="10"/>
        <v>60.239999999999966</v>
      </c>
      <c r="E617" s="18"/>
      <c r="F617" s="7"/>
    </row>
    <row r="618" spans="1:6" s="9" customFormat="1" ht="18.75" x14ac:dyDescent="0.3">
      <c r="A618" s="19"/>
      <c r="B618" s="17"/>
      <c r="C618" s="17"/>
      <c r="D618" s="17">
        <f t="shared" si="10"/>
        <v>60.239999999999966</v>
      </c>
      <c r="E618" s="18"/>
      <c r="F618" s="7"/>
    </row>
    <row r="619" spans="1:6" s="9" customFormat="1" ht="18.75" x14ac:dyDescent="0.3">
      <c r="A619" s="19"/>
      <c r="B619" s="17"/>
      <c r="C619" s="17"/>
      <c r="D619" s="17">
        <f t="shared" si="10"/>
        <v>60.239999999999966</v>
      </c>
      <c r="E619" s="18"/>
      <c r="F619" s="7"/>
    </row>
    <row r="620" spans="1:6" s="9" customFormat="1" ht="18.75" x14ac:dyDescent="0.3">
      <c r="A620" s="19"/>
      <c r="B620" s="17"/>
      <c r="C620" s="17"/>
      <c r="D620" s="17">
        <f t="shared" si="10"/>
        <v>60.239999999999966</v>
      </c>
      <c r="E620" s="18"/>
      <c r="F620" s="7"/>
    </row>
    <row r="621" spans="1:6" s="9" customFormat="1" ht="18.75" x14ac:dyDescent="0.3">
      <c r="A621" s="19"/>
      <c r="B621" s="17"/>
      <c r="C621" s="17"/>
      <c r="D621" s="17">
        <f t="shared" si="10"/>
        <v>60.239999999999966</v>
      </c>
      <c r="E621" s="18"/>
      <c r="F621" s="7"/>
    </row>
    <row r="622" spans="1:6" s="9" customFormat="1" ht="18.75" x14ac:dyDescent="0.3">
      <c r="A622" s="19"/>
      <c r="B622" s="17"/>
      <c r="C622" s="17"/>
      <c r="D622" s="17">
        <f t="shared" si="10"/>
        <v>60.239999999999966</v>
      </c>
      <c r="E622" s="18"/>
      <c r="F622" s="7"/>
    </row>
    <row r="623" spans="1:6" s="9" customFormat="1" ht="18.75" x14ac:dyDescent="0.3">
      <c r="A623" s="19"/>
      <c r="B623" s="17"/>
      <c r="C623" s="17"/>
      <c r="D623" s="17">
        <f t="shared" si="10"/>
        <v>60.239999999999966</v>
      </c>
      <c r="E623" s="18"/>
      <c r="F623" s="7"/>
    </row>
    <row r="624" spans="1:6" s="9" customFormat="1" ht="18.75" x14ac:dyDescent="0.3">
      <c r="A624" s="19"/>
      <c r="B624" s="17"/>
      <c r="C624" s="17"/>
      <c r="D624" s="17">
        <f t="shared" si="10"/>
        <v>60.239999999999966</v>
      </c>
      <c r="E624" s="18"/>
      <c r="F624" s="7"/>
    </row>
    <row r="625" spans="1:6" s="9" customFormat="1" ht="18.75" x14ac:dyDescent="0.3">
      <c r="A625" s="19"/>
      <c r="B625" s="17"/>
      <c r="C625" s="17"/>
      <c r="D625" s="17">
        <f t="shared" si="10"/>
        <v>60.239999999999966</v>
      </c>
      <c r="E625" s="18"/>
      <c r="F625" s="7"/>
    </row>
    <row r="626" spans="1:6" s="9" customFormat="1" ht="18.75" x14ac:dyDescent="0.3">
      <c r="A626" s="19"/>
      <c r="B626" s="17"/>
      <c r="C626" s="17"/>
      <c r="D626" s="17">
        <f t="shared" si="10"/>
        <v>60.239999999999966</v>
      </c>
      <c r="E626" s="18"/>
      <c r="F626" s="7"/>
    </row>
    <row r="627" spans="1:6" s="9" customFormat="1" ht="18.75" x14ac:dyDescent="0.3">
      <c r="A627" s="19"/>
      <c r="B627" s="17"/>
      <c r="C627" s="17"/>
      <c r="D627" s="17">
        <f t="shared" si="10"/>
        <v>60.239999999999966</v>
      </c>
      <c r="E627" s="18"/>
      <c r="F627" s="7"/>
    </row>
    <row r="628" spans="1:6" s="9" customFormat="1" ht="18.75" x14ac:dyDescent="0.3">
      <c r="A628" s="19"/>
      <c r="B628" s="17"/>
      <c r="C628" s="17"/>
      <c r="D628" s="17">
        <f t="shared" si="10"/>
        <v>60.239999999999966</v>
      </c>
      <c r="E628" s="18"/>
      <c r="F628" s="7"/>
    </row>
    <row r="629" spans="1:6" s="9" customFormat="1" ht="18.75" x14ac:dyDescent="0.3">
      <c r="A629" s="19"/>
      <c r="B629" s="17"/>
      <c r="C629" s="17"/>
      <c r="D629" s="17">
        <f t="shared" si="10"/>
        <v>60.239999999999966</v>
      </c>
      <c r="E629" s="18"/>
      <c r="F629" s="7"/>
    </row>
    <row r="630" spans="1:6" s="9" customFormat="1" ht="18.75" x14ac:dyDescent="0.3">
      <c r="A630" s="19"/>
      <c r="B630" s="17"/>
      <c r="C630" s="17"/>
      <c r="D630" s="17">
        <f t="shared" si="10"/>
        <v>60.239999999999966</v>
      </c>
      <c r="E630" s="18"/>
      <c r="F630" s="7"/>
    </row>
    <row r="631" spans="1:6" s="9" customFormat="1" ht="18.75" x14ac:dyDescent="0.3">
      <c r="A631" s="19"/>
      <c r="B631" s="17"/>
      <c r="C631" s="17"/>
      <c r="D631" s="17">
        <f t="shared" si="10"/>
        <v>60.239999999999966</v>
      </c>
      <c r="E631" s="18"/>
      <c r="F631" s="7"/>
    </row>
    <row r="632" spans="1:6" s="9" customFormat="1" ht="18.75" x14ac:dyDescent="0.3">
      <c r="A632" s="19"/>
      <c r="B632" s="17"/>
      <c r="C632" s="17"/>
      <c r="D632" s="17">
        <f t="shared" si="10"/>
        <v>60.239999999999966</v>
      </c>
      <c r="E632" s="18"/>
      <c r="F632" s="7"/>
    </row>
    <row r="633" spans="1:6" s="9" customFormat="1" ht="18.75" x14ac:dyDescent="0.3">
      <c r="A633" s="19"/>
      <c r="B633" s="17"/>
      <c r="C633" s="17"/>
      <c r="D633" s="17">
        <f t="shared" si="10"/>
        <v>60.239999999999966</v>
      </c>
      <c r="E633" s="18"/>
      <c r="F633" s="7"/>
    </row>
    <row r="634" spans="1:6" s="9" customFormat="1" ht="18.75" x14ac:dyDescent="0.3">
      <c r="A634" s="19"/>
      <c r="B634" s="17"/>
      <c r="C634" s="17"/>
      <c r="D634" s="17">
        <f t="shared" si="10"/>
        <v>60.239999999999966</v>
      </c>
      <c r="E634" s="18"/>
      <c r="F634" s="7"/>
    </row>
    <row r="635" spans="1:6" s="9" customFormat="1" ht="18.75" x14ac:dyDescent="0.3">
      <c r="A635" s="19"/>
      <c r="B635" s="17"/>
      <c r="C635" s="17"/>
      <c r="D635" s="17">
        <f t="shared" si="10"/>
        <v>60.239999999999966</v>
      </c>
      <c r="E635" s="18"/>
      <c r="F635" s="7"/>
    </row>
    <row r="636" spans="1:6" s="9" customFormat="1" ht="18.75" x14ac:dyDescent="0.3">
      <c r="A636" s="19"/>
      <c r="B636" s="17"/>
      <c r="C636" s="17"/>
      <c r="D636" s="17">
        <f t="shared" si="10"/>
        <v>60.239999999999966</v>
      </c>
      <c r="E636" s="18"/>
      <c r="F636" s="7"/>
    </row>
    <row r="637" spans="1:6" s="9" customFormat="1" ht="18.75" x14ac:dyDescent="0.3">
      <c r="A637" s="19"/>
      <c r="B637" s="17"/>
      <c r="C637" s="17"/>
      <c r="D637" s="17">
        <f t="shared" si="10"/>
        <v>60.239999999999966</v>
      </c>
      <c r="E637" s="18"/>
      <c r="F637" s="7"/>
    </row>
    <row r="638" spans="1:6" s="9" customFormat="1" ht="18.75" x14ac:dyDescent="0.3">
      <c r="A638" s="19"/>
      <c r="B638" s="17"/>
      <c r="C638" s="17"/>
      <c r="D638" s="17">
        <f t="shared" si="10"/>
        <v>60.239999999999966</v>
      </c>
      <c r="E638" s="18"/>
      <c r="F638" s="7"/>
    </row>
    <row r="639" spans="1:6" s="9" customFormat="1" ht="18.75" x14ac:dyDescent="0.3">
      <c r="A639" s="19"/>
      <c r="B639" s="17"/>
      <c r="C639" s="17"/>
      <c r="D639" s="17">
        <f t="shared" si="10"/>
        <v>60.239999999999966</v>
      </c>
      <c r="E639" s="18"/>
      <c r="F639" s="7"/>
    </row>
    <row r="640" spans="1:6" s="9" customFormat="1" ht="18.75" x14ac:dyDescent="0.3">
      <c r="A640" s="19"/>
      <c r="B640" s="17"/>
      <c r="C640" s="17"/>
      <c r="D640" s="17">
        <f t="shared" si="10"/>
        <v>60.239999999999966</v>
      </c>
      <c r="E640" s="18"/>
      <c r="F640" s="7"/>
    </row>
    <row r="641" spans="1:6" s="9" customFormat="1" ht="18.75" x14ac:dyDescent="0.3">
      <c r="A641" s="19"/>
      <c r="B641" s="17"/>
      <c r="C641" s="17"/>
      <c r="D641" s="17">
        <f t="shared" si="10"/>
        <v>60.239999999999966</v>
      </c>
      <c r="E641" s="18"/>
      <c r="F641" s="7"/>
    </row>
    <row r="642" spans="1:6" s="9" customFormat="1" ht="18.75" x14ac:dyDescent="0.3">
      <c r="A642" s="19"/>
      <c r="B642" s="17"/>
      <c r="C642" s="17"/>
      <c r="D642" s="17">
        <f t="shared" si="10"/>
        <v>60.239999999999966</v>
      </c>
      <c r="E642" s="18"/>
      <c r="F642" s="7"/>
    </row>
    <row r="643" spans="1:6" s="9" customFormat="1" ht="18.75" x14ac:dyDescent="0.3">
      <c r="A643" s="19"/>
      <c r="B643" s="17"/>
      <c r="C643" s="17"/>
      <c r="D643" s="17">
        <f t="shared" si="10"/>
        <v>60.239999999999966</v>
      </c>
      <c r="E643" s="18"/>
      <c r="F643" s="7"/>
    </row>
    <row r="644" spans="1:6" s="9" customFormat="1" ht="18.75" x14ac:dyDescent="0.3">
      <c r="A644" s="19"/>
      <c r="B644" s="17"/>
      <c r="C644" s="17"/>
      <c r="D644" s="17">
        <f t="shared" si="10"/>
        <v>60.239999999999966</v>
      </c>
      <c r="E644" s="18"/>
      <c r="F644" s="7"/>
    </row>
    <row r="645" spans="1:6" s="9" customFormat="1" ht="18.75" x14ac:dyDescent="0.3">
      <c r="A645" s="19"/>
      <c r="B645" s="17"/>
      <c r="C645" s="17"/>
      <c r="D645" s="17">
        <f t="shared" si="10"/>
        <v>60.239999999999966</v>
      </c>
      <c r="E645" s="18"/>
      <c r="F645" s="7"/>
    </row>
    <row r="646" spans="1:6" s="9" customFormat="1" ht="18.75" x14ac:dyDescent="0.3">
      <c r="A646" s="19"/>
      <c r="B646" s="17"/>
      <c r="C646" s="17"/>
      <c r="D646" s="17">
        <f t="shared" si="10"/>
        <v>60.239999999999966</v>
      </c>
      <c r="E646" s="18"/>
      <c r="F646" s="7"/>
    </row>
    <row r="647" spans="1:6" s="9" customFormat="1" ht="18.75" x14ac:dyDescent="0.3">
      <c r="A647" s="19"/>
      <c r="B647" s="17"/>
      <c r="C647" s="17"/>
      <c r="D647" s="17">
        <f t="shared" ref="D647:D710" si="11">D646+B647-C647</f>
        <v>60.239999999999966</v>
      </c>
      <c r="E647" s="18"/>
      <c r="F647" s="7"/>
    </row>
    <row r="648" spans="1:6" s="9" customFormat="1" ht="18.75" x14ac:dyDescent="0.3">
      <c r="A648" s="19"/>
      <c r="B648" s="17"/>
      <c r="C648" s="17"/>
      <c r="D648" s="17">
        <f t="shared" si="11"/>
        <v>60.239999999999966</v>
      </c>
      <c r="E648" s="18"/>
      <c r="F648" s="7"/>
    </row>
    <row r="649" spans="1:6" s="9" customFormat="1" ht="18.75" x14ac:dyDescent="0.3">
      <c r="A649" s="19"/>
      <c r="B649" s="17"/>
      <c r="C649" s="17"/>
      <c r="D649" s="17">
        <f t="shared" si="11"/>
        <v>60.239999999999966</v>
      </c>
      <c r="E649" s="18"/>
      <c r="F649" s="7"/>
    </row>
    <row r="650" spans="1:6" s="9" customFormat="1" ht="18.75" x14ac:dyDescent="0.3">
      <c r="A650" s="19"/>
      <c r="B650" s="17"/>
      <c r="C650" s="17"/>
      <c r="D650" s="17">
        <f t="shared" si="11"/>
        <v>60.239999999999966</v>
      </c>
      <c r="E650" s="18"/>
      <c r="F650" s="7"/>
    </row>
    <row r="651" spans="1:6" s="9" customFormat="1" ht="18.75" x14ac:dyDescent="0.3">
      <c r="A651" s="19"/>
      <c r="B651" s="17"/>
      <c r="C651" s="17"/>
      <c r="D651" s="17">
        <f t="shared" si="11"/>
        <v>60.239999999999966</v>
      </c>
      <c r="E651" s="18"/>
      <c r="F651" s="7"/>
    </row>
    <row r="652" spans="1:6" s="9" customFormat="1" ht="18.75" x14ac:dyDescent="0.3">
      <c r="A652" s="19"/>
      <c r="B652" s="17"/>
      <c r="C652" s="17"/>
      <c r="D652" s="17">
        <f t="shared" si="11"/>
        <v>60.239999999999966</v>
      </c>
      <c r="E652" s="18"/>
      <c r="F652" s="7"/>
    </row>
    <row r="653" spans="1:6" s="9" customFormat="1" ht="18.75" x14ac:dyDescent="0.3">
      <c r="A653" s="19"/>
      <c r="B653" s="17"/>
      <c r="C653" s="17"/>
      <c r="D653" s="17">
        <f t="shared" si="11"/>
        <v>60.239999999999966</v>
      </c>
      <c r="E653" s="18"/>
      <c r="F653" s="7"/>
    </row>
    <row r="654" spans="1:6" s="9" customFormat="1" ht="18.75" x14ac:dyDescent="0.3">
      <c r="A654" s="19"/>
      <c r="B654" s="17"/>
      <c r="C654" s="17"/>
      <c r="D654" s="17">
        <f t="shared" si="11"/>
        <v>60.239999999999966</v>
      </c>
      <c r="E654" s="18"/>
      <c r="F654" s="7"/>
    </row>
    <row r="655" spans="1:6" s="9" customFormat="1" ht="18.75" x14ac:dyDescent="0.3">
      <c r="A655" s="19"/>
      <c r="B655" s="17"/>
      <c r="C655" s="17"/>
      <c r="D655" s="17">
        <f t="shared" si="11"/>
        <v>60.239999999999966</v>
      </c>
      <c r="E655" s="18"/>
      <c r="F655" s="7"/>
    </row>
    <row r="656" spans="1:6" s="9" customFormat="1" ht="18.75" x14ac:dyDescent="0.3">
      <c r="A656" s="19"/>
      <c r="B656" s="17"/>
      <c r="C656" s="17"/>
      <c r="D656" s="17">
        <f t="shared" si="11"/>
        <v>60.239999999999966</v>
      </c>
      <c r="E656" s="18"/>
      <c r="F656" s="7"/>
    </row>
    <row r="657" spans="1:6" s="9" customFormat="1" ht="18.75" x14ac:dyDescent="0.3">
      <c r="A657" s="19"/>
      <c r="B657" s="17"/>
      <c r="C657" s="17"/>
      <c r="D657" s="17">
        <f t="shared" si="11"/>
        <v>60.239999999999966</v>
      </c>
      <c r="E657" s="18"/>
      <c r="F657" s="7"/>
    </row>
    <row r="658" spans="1:6" s="9" customFormat="1" ht="18.75" x14ac:dyDescent="0.3">
      <c r="A658" s="19"/>
      <c r="B658" s="17"/>
      <c r="C658" s="17"/>
      <c r="D658" s="17">
        <f t="shared" si="11"/>
        <v>60.239999999999966</v>
      </c>
      <c r="E658" s="18"/>
      <c r="F658" s="7"/>
    </row>
    <row r="659" spans="1:6" s="9" customFormat="1" ht="18.75" x14ac:dyDescent="0.3">
      <c r="A659" s="19"/>
      <c r="B659" s="17"/>
      <c r="C659" s="17"/>
      <c r="D659" s="17">
        <f t="shared" si="11"/>
        <v>60.239999999999966</v>
      </c>
      <c r="E659" s="18"/>
      <c r="F659" s="7"/>
    </row>
    <row r="660" spans="1:6" s="9" customFormat="1" ht="18.75" x14ac:dyDescent="0.3">
      <c r="A660" s="19"/>
      <c r="B660" s="17"/>
      <c r="C660" s="17"/>
      <c r="D660" s="17">
        <f t="shared" si="11"/>
        <v>60.239999999999966</v>
      </c>
      <c r="E660" s="18"/>
      <c r="F660" s="7"/>
    </row>
    <row r="661" spans="1:6" s="9" customFormat="1" ht="18.75" x14ac:dyDescent="0.3">
      <c r="A661" s="19"/>
      <c r="B661" s="17"/>
      <c r="C661" s="17"/>
      <c r="D661" s="17">
        <f t="shared" si="11"/>
        <v>60.239999999999966</v>
      </c>
      <c r="E661" s="18"/>
      <c r="F661" s="7"/>
    </row>
    <row r="662" spans="1:6" s="9" customFormat="1" ht="18.75" x14ac:dyDescent="0.3">
      <c r="A662" s="19"/>
      <c r="B662" s="17"/>
      <c r="C662" s="17"/>
      <c r="D662" s="17">
        <f t="shared" si="11"/>
        <v>60.239999999999966</v>
      </c>
      <c r="E662" s="18"/>
      <c r="F662" s="7"/>
    </row>
    <row r="663" spans="1:6" s="9" customFormat="1" ht="18.75" x14ac:dyDescent="0.3">
      <c r="A663" s="19"/>
      <c r="B663" s="17"/>
      <c r="C663" s="17"/>
      <c r="D663" s="17">
        <f t="shared" si="11"/>
        <v>60.239999999999966</v>
      </c>
      <c r="E663" s="18"/>
      <c r="F663" s="7"/>
    </row>
    <row r="664" spans="1:6" s="9" customFormat="1" ht="18.75" x14ac:dyDescent="0.3">
      <c r="A664" s="19"/>
      <c r="B664" s="17"/>
      <c r="C664" s="17"/>
      <c r="D664" s="17">
        <f t="shared" si="11"/>
        <v>60.239999999999966</v>
      </c>
      <c r="E664" s="18"/>
      <c r="F664" s="7"/>
    </row>
    <row r="665" spans="1:6" s="9" customFormat="1" ht="18.75" x14ac:dyDescent="0.3">
      <c r="A665" s="19"/>
      <c r="B665" s="17"/>
      <c r="C665" s="17"/>
      <c r="D665" s="17">
        <f t="shared" si="11"/>
        <v>60.239999999999966</v>
      </c>
      <c r="E665" s="18"/>
      <c r="F665" s="7"/>
    </row>
    <row r="666" spans="1:6" s="9" customFormat="1" ht="18.75" x14ac:dyDescent="0.3">
      <c r="A666" s="19"/>
      <c r="B666" s="17"/>
      <c r="C666" s="17"/>
      <c r="D666" s="17">
        <f t="shared" si="11"/>
        <v>60.239999999999966</v>
      </c>
      <c r="E666" s="18"/>
      <c r="F666" s="7"/>
    </row>
    <row r="667" spans="1:6" s="9" customFormat="1" ht="18.75" x14ac:dyDescent="0.3">
      <c r="A667" s="19"/>
      <c r="B667" s="17"/>
      <c r="C667" s="17"/>
      <c r="D667" s="17">
        <f t="shared" si="11"/>
        <v>60.239999999999966</v>
      </c>
      <c r="E667" s="18"/>
      <c r="F667" s="7"/>
    </row>
    <row r="668" spans="1:6" s="9" customFormat="1" ht="18.75" x14ac:dyDescent="0.3">
      <c r="A668" s="19"/>
      <c r="B668" s="17"/>
      <c r="C668" s="17"/>
      <c r="D668" s="17">
        <f t="shared" si="11"/>
        <v>60.239999999999966</v>
      </c>
      <c r="E668" s="18"/>
      <c r="F668" s="7"/>
    </row>
    <row r="669" spans="1:6" s="9" customFormat="1" ht="18.75" x14ac:dyDescent="0.3">
      <c r="A669" s="19"/>
      <c r="B669" s="17"/>
      <c r="C669" s="17"/>
      <c r="D669" s="17">
        <f t="shared" si="11"/>
        <v>60.239999999999966</v>
      </c>
      <c r="E669" s="18"/>
      <c r="F669" s="7"/>
    </row>
    <row r="670" spans="1:6" s="9" customFormat="1" ht="18.75" x14ac:dyDescent="0.3">
      <c r="A670" s="19"/>
      <c r="B670" s="17"/>
      <c r="C670" s="17"/>
      <c r="D670" s="17">
        <f t="shared" si="11"/>
        <v>60.239999999999966</v>
      </c>
      <c r="E670" s="18"/>
      <c r="F670" s="7"/>
    </row>
    <row r="671" spans="1:6" s="9" customFormat="1" ht="18.75" x14ac:dyDescent="0.3">
      <c r="A671" s="19"/>
      <c r="B671" s="17"/>
      <c r="C671" s="17"/>
      <c r="D671" s="17">
        <f t="shared" si="11"/>
        <v>60.239999999999966</v>
      </c>
      <c r="E671" s="18"/>
      <c r="F671" s="7"/>
    </row>
    <row r="672" spans="1:6" s="9" customFormat="1" ht="18.75" x14ac:dyDescent="0.3">
      <c r="A672" s="19"/>
      <c r="B672" s="17"/>
      <c r="C672" s="17"/>
      <c r="D672" s="17">
        <f t="shared" si="11"/>
        <v>60.239999999999966</v>
      </c>
      <c r="E672" s="18"/>
      <c r="F672" s="7"/>
    </row>
    <row r="673" spans="1:6" s="9" customFormat="1" ht="18.75" x14ac:dyDescent="0.3">
      <c r="A673" s="19"/>
      <c r="B673" s="17"/>
      <c r="C673" s="17"/>
      <c r="D673" s="17">
        <f t="shared" si="11"/>
        <v>60.239999999999966</v>
      </c>
      <c r="E673" s="18"/>
      <c r="F673" s="7"/>
    </row>
    <row r="674" spans="1:6" s="9" customFormat="1" ht="18.75" x14ac:dyDescent="0.3">
      <c r="A674" s="19"/>
      <c r="B674" s="17"/>
      <c r="C674" s="17"/>
      <c r="D674" s="17">
        <f t="shared" si="11"/>
        <v>60.239999999999966</v>
      </c>
      <c r="E674" s="18"/>
      <c r="F674" s="7"/>
    </row>
    <row r="675" spans="1:6" s="9" customFormat="1" ht="18.75" x14ac:dyDescent="0.3">
      <c r="A675" s="19"/>
      <c r="B675" s="17"/>
      <c r="C675" s="17"/>
      <c r="D675" s="17">
        <f t="shared" si="11"/>
        <v>60.239999999999966</v>
      </c>
      <c r="E675" s="18"/>
      <c r="F675" s="7"/>
    </row>
    <row r="676" spans="1:6" s="9" customFormat="1" ht="18.75" x14ac:dyDescent="0.3">
      <c r="A676" s="19"/>
      <c r="B676" s="17"/>
      <c r="C676" s="17"/>
      <c r="D676" s="17">
        <f t="shared" si="11"/>
        <v>60.239999999999966</v>
      </c>
      <c r="E676" s="18"/>
      <c r="F676" s="7"/>
    </row>
    <row r="677" spans="1:6" s="9" customFormat="1" ht="18.75" x14ac:dyDescent="0.3">
      <c r="A677" s="19"/>
      <c r="B677" s="17"/>
      <c r="C677" s="17"/>
      <c r="D677" s="17">
        <f t="shared" si="11"/>
        <v>60.239999999999966</v>
      </c>
      <c r="E677" s="18"/>
      <c r="F677" s="7"/>
    </row>
    <row r="678" spans="1:6" s="9" customFormat="1" ht="18.75" x14ac:dyDescent="0.3">
      <c r="A678" s="19"/>
      <c r="B678" s="17"/>
      <c r="C678" s="17"/>
      <c r="D678" s="17">
        <f t="shared" si="11"/>
        <v>60.239999999999966</v>
      </c>
      <c r="E678" s="18"/>
      <c r="F678" s="7"/>
    </row>
    <row r="679" spans="1:6" s="9" customFormat="1" ht="18.75" x14ac:dyDescent="0.3">
      <c r="A679" s="19"/>
      <c r="B679" s="17"/>
      <c r="C679" s="17"/>
      <c r="D679" s="17">
        <f t="shared" si="11"/>
        <v>60.239999999999966</v>
      </c>
      <c r="E679" s="18"/>
      <c r="F679" s="7"/>
    </row>
    <row r="680" spans="1:6" s="9" customFormat="1" ht="18.75" x14ac:dyDescent="0.3">
      <c r="A680" s="19"/>
      <c r="B680" s="17"/>
      <c r="C680" s="17"/>
      <c r="D680" s="17">
        <f t="shared" si="11"/>
        <v>60.239999999999966</v>
      </c>
      <c r="E680" s="18"/>
      <c r="F680" s="7"/>
    </row>
    <row r="681" spans="1:6" s="9" customFormat="1" ht="18.75" x14ac:dyDescent="0.3">
      <c r="A681" s="19"/>
      <c r="B681" s="17"/>
      <c r="C681" s="17"/>
      <c r="D681" s="17">
        <f t="shared" si="11"/>
        <v>60.239999999999966</v>
      </c>
      <c r="E681" s="18"/>
      <c r="F681" s="7"/>
    </row>
    <row r="682" spans="1:6" s="9" customFormat="1" ht="18.75" x14ac:dyDescent="0.3">
      <c r="A682" s="19"/>
      <c r="B682" s="17"/>
      <c r="C682" s="17"/>
      <c r="D682" s="17">
        <f t="shared" si="11"/>
        <v>60.239999999999966</v>
      </c>
      <c r="E682" s="18"/>
      <c r="F682" s="7"/>
    </row>
    <row r="683" spans="1:6" s="9" customFormat="1" ht="18.75" x14ac:dyDescent="0.3">
      <c r="A683" s="19"/>
      <c r="B683" s="17"/>
      <c r="C683" s="17"/>
      <c r="D683" s="17">
        <f t="shared" si="11"/>
        <v>60.239999999999966</v>
      </c>
      <c r="E683" s="18"/>
      <c r="F683" s="7"/>
    </row>
    <row r="684" spans="1:6" s="9" customFormat="1" ht="18.75" x14ac:dyDescent="0.3">
      <c r="A684" s="19"/>
      <c r="B684" s="17"/>
      <c r="C684" s="17"/>
      <c r="D684" s="17">
        <f t="shared" si="11"/>
        <v>60.239999999999966</v>
      </c>
      <c r="E684" s="18"/>
      <c r="F684" s="7"/>
    </row>
    <row r="685" spans="1:6" s="9" customFormat="1" ht="18.75" x14ac:dyDescent="0.3">
      <c r="A685" s="19"/>
      <c r="B685" s="17"/>
      <c r="C685" s="17"/>
      <c r="D685" s="17">
        <f t="shared" si="11"/>
        <v>60.239999999999966</v>
      </c>
      <c r="E685" s="18"/>
      <c r="F685" s="7"/>
    </row>
    <row r="686" spans="1:6" s="9" customFormat="1" ht="18.75" x14ac:dyDescent="0.3">
      <c r="A686" s="19"/>
      <c r="B686" s="17"/>
      <c r="C686" s="17"/>
      <c r="D686" s="17">
        <f t="shared" si="11"/>
        <v>60.239999999999966</v>
      </c>
      <c r="E686" s="18"/>
      <c r="F686" s="7"/>
    </row>
    <row r="687" spans="1:6" s="9" customFormat="1" ht="18.75" x14ac:dyDescent="0.3">
      <c r="A687" s="19"/>
      <c r="B687" s="17"/>
      <c r="C687" s="17"/>
      <c r="D687" s="17">
        <f t="shared" si="11"/>
        <v>60.239999999999966</v>
      </c>
      <c r="E687" s="18"/>
      <c r="F687" s="7"/>
    </row>
    <row r="688" spans="1:6" s="9" customFormat="1" ht="18.75" x14ac:dyDescent="0.3">
      <c r="A688" s="19"/>
      <c r="B688" s="17"/>
      <c r="C688" s="17"/>
      <c r="D688" s="17">
        <f t="shared" si="11"/>
        <v>60.239999999999966</v>
      </c>
      <c r="E688" s="18"/>
      <c r="F688" s="7"/>
    </row>
    <row r="689" spans="1:6" s="9" customFormat="1" ht="18.75" x14ac:dyDescent="0.3">
      <c r="A689" s="19"/>
      <c r="B689" s="17"/>
      <c r="C689" s="17"/>
      <c r="D689" s="17">
        <f t="shared" si="11"/>
        <v>60.239999999999966</v>
      </c>
      <c r="E689" s="18"/>
      <c r="F689" s="7"/>
    </row>
    <row r="690" spans="1:6" s="9" customFormat="1" ht="18.75" x14ac:dyDescent="0.3">
      <c r="A690" s="19"/>
      <c r="B690" s="17"/>
      <c r="C690" s="17"/>
      <c r="D690" s="17">
        <f t="shared" si="11"/>
        <v>60.239999999999966</v>
      </c>
      <c r="E690" s="18"/>
      <c r="F690" s="7"/>
    </row>
    <row r="691" spans="1:6" s="9" customFormat="1" ht="18.75" x14ac:dyDescent="0.3">
      <c r="A691" s="19"/>
      <c r="B691" s="17"/>
      <c r="C691" s="17"/>
      <c r="D691" s="17">
        <f t="shared" si="11"/>
        <v>60.239999999999966</v>
      </c>
      <c r="E691" s="18"/>
      <c r="F691" s="7"/>
    </row>
    <row r="692" spans="1:6" s="9" customFormat="1" ht="18.75" x14ac:dyDescent="0.3">
      <c r="A692" s="19"/>
      <c r="B692" s="17"/>
      <c r="C692" s="17"/>
      <c r="D692" s="17">
        <f t="shared" si="11"/>
        <v>60.239999999999966</v>
      </c>
      <c r="E692" s="18"/>
      <c r="F692" s="7"/>
    </row>
    <row r="693" spans="1:6" s="9" customFormat="1" ht="18.75" x14ac:dyDescent="0.3">
      <c r="A693" s="19"/>
      <c r="B693" s="17"/>
      <c r="C693" s="17"/>
      <c r="D693" s="17">
        <f t="shared" si="11"/>
        <v>60.239999999999966</v>
      </c>
      <c r="E693" s="18"/>
      <c r="F693" s="7"/>
    </row>
    <row r="694" spans="1:6" s="9" customFormat="1" ht="18.75" x14ac:dyDescent="0.3">
      <c r="A694" s="19"/>
      <c r="B694" s="17"/>
      <c r="C694" s="17"/>
      <c r="D694" s="17">
        <f t="shared" si="11"/>
        <v>60.239999999999966</v>
      </c>
      <c r="E694" s="18"/>
      <c r="F694" s="7"/>
    </row>
    <row r="695" spans="1:6" s="9" customFormat="1" ht="18.75" x14ac:dyDescent="0.3">
      <c r="A695" s="19"/>
      <c r="B695" s="17"/>
      <c r="C695" s="17"/>
      <c r="D695" s="17">
        <f t="shared" si="11"/>
        <v>60.239999999999966</v>
      </c>
      <c r="E695" s="18"/>
      <c r="F695" s="7"/>
    </row>
    <row r="696" spans="1:6" s="9" customFormat="1" ht="18.75" x14ac:dyDescent="0.3">
      <c r="A696" s="19"/>
      <c r="B696" s="17"/>
      <c r="C696" s="17"/>
      <c r="D696" s="17">
        <f t="shared" si="11"/>
        <v>60.239999999999966</v>
      </c>
      <c r="E696" s="18"/>
      <c r="F696" s="7"/>
    </row>
    <row r="697" spans="1:6" s="9" customFormat="1" ht="18.75" x14ac:dyDescent="0.3">
      <c r="A697" s="19"/>
      <c r="B697" s="17"/>
      <c r="C697" s="17"/>
      <c r="D697" s="17">
        <f t="shared" si="11"/>
        <v>60.239999999999966</v>
      </c>
      <c r="E697" s="18"/>
      <c r="F697" s="7"/>
    </row>
    <row r="698" spans="1:6" s="9" customFormat="1" ht="18.75" x14ac:dyDescent="0.3">
      <c r="A698" s="19"/>
      <c r="B698" s="17"/>
      <c r="C698" s="17"/>
      <c r="D698" s="17">
        <f t="shared" si="11"/>
        <v>60.239999999999966</v>
      </c>
      <c r="E698" s="18"/>
      <c r="F698" s="7"/>
    </row>
    <row r="699" spans="1:6" s="9" customFormat="1" ht="18.75" x14ac:dyDescent="0.3">
      <c r="A699" s="19"/>
      <c r="B699" s="17"/>
      <c r="C699" s="17"/>
      <c r="D699" s="17">
        <f t="shared" si="11"/>
        <v>60.239999999999966</v>
      </c>
      <c r="E699" s="18"/>
      <c r="F699" s="7"/>
    </row>
    <row r="700" spans="1:6" s="9" customFormat="1" ht="18.75" x14ac:dyDescent="0.3">
      <c r="A700" s="19"/>
      <c r="B700" s="17"/>
      <c r="C700" s="17"/>
      <c r="D700" s="17">
        <f t="shared" si="11"/>
        <v>60.239999999999966</v>
      </c>
      <c r="E700" s="18"/>
      <c r="F700" s="7"/>
    </row>
    <row r="701" spans="1:6" s="9" customFormat="1" ht="18.75" x14ac:dyDescent="0.3">
      <c r="A701" s="19"/>
      <c r="B701" s="17"/>
      <c r="C701" s="17"/>
      <c r="D701" s="17">
        <f t="shared" si="11"/>
        <v>60.239999999999966</v>
      </c>
      <c r="E701" s="18"/>
      <c r="F701" s="7"/>
    </row>
    <row r="702" spans="1:6" s="9" customFormat="1" ht="18.75" x14ac:dyDescent="0.3">
      <c r="A702" s="19"/>
      <c r="B702" s="17"/>
      <c r="C702" s="17"/>
      <c r="D702" s="17">
        <f t="shared" si="11"/>
        <v>60.239999999999966</v>
      </c>
      <c r="E702" s="18"/>
      <c r="F702" s="7"/>
    </row>
    <row r="703" spans="1:6" s="9" customFormat="1" ht="18.75" x14ac:dyDescent="0.3">
      <c r="A703" s="19"/>
      <c r="B703" s="17"/>
      <c r="C703" s="17"/>
      <c r="D703" s="17">
        <f t="shared" si="11"/>
        <v>60.239999999999966</v>
      </c>
      <c r="E703" s="18"/>
      <c r="F703" s="7"/>
    </row>
    <row r="704" spans="1:6" s="9" customFormat="1" ht="18.75" x14ac:dyDescent="0.3">
      <c r="A704" s="19"/>
      <c r="B704" s="17"/>
      <c r="C704" s="17"/>
      <c r="D704" s="17">
        <f t="shared" si="11"/>
        <v>60.239999999999966</v>
      </c>
      <c r="E704" s="18"/>
      <c r="F704" s="7"/>
    </row>
    <row r="705" spans="1:6" s="9" customFormat="1" ht="18.75" x14ac:dyDescent="0.3">
      <c r="A705" s="19"/>
      <c r="B705" s="17"/>
      <c r="C705" s="17"/>
      <c r="D705" s="17">
        <f t="shared" si="11"/>
        <v>60.239999999999966</v>
      </c>
      <c r="E705" s="18"/>
      <c r="F705" s="7"/>
    </row>
    <row r="706" spans="1:6" s="9" customFormat="1" ht="18.75" x14ac:dyDescent="0.3">
      <c r="A706" s="19"/>
      <c r="B706" s="17"/>
      <c r="C706" s="17"/>
      <c r="D706" s="17">
        <f t="shared" si="11"/>
        <v>60.239999999999966</v>
      </c>
      <c r="E706" s="18"/>
      <c r="F706" s="7"/>
    </row>
    <row r="707" spans="1:6" s="9" customFormat="1" ht="18.75" x14ac:dyDescent="0.3">
      <c r="A707" s="19"/>
      <c r="B707" s="17"/>
      <c r="C707" s="17"/>
      <c r="D707" s="17">
        <f t="shared" si="11"/>
        <v>60.239999999999966</v>
      </c>
      <c r="E707" s="18"/>
      <c r="F707" s="7"/>
    </row>
    <row r="708" spans="1:6" s="9" customFormat="1" ht="18.75" x14ac:dyDescent="0.3">
      <c r="A708" s="19"/>
      <c r="B708" s="17"/>
      <c r="C708" s="17"/>
      <c r="D708" s="17">
        <f t="shared" si="11"/>
        <v>60.239999999999966</v>
      </c>
      <c r="E708" s="18"/>
      <c r="F708" s="7"/>
    </row>
    <row r="709" spans="1:6" s="9" customFormat="1" ht="18.75" x14ac:dyDescent="0.3">
      <c r="A709" s="19"/>
      <c r="B709" s="17"/>
      <c r="C709" s="17"/>
      <c r="D709" s="17">
        <f t="shared" si="11"/>
        <v>60.239999999999966</v>
      </c>
      <c r="E709" s="18"/>
      <c r="F709" s="7"/>
    </row>
    <row r="710" spans="1:6" s="9" customFormat="1" ht="18.75" x14ac:dyDescent="0.3">
      <c r="A710" s="19"/>
      <c r="B710" s="17"/>
      <c r="C710" s="17"/>
      <c r="D710" s="17">
        <f t="shared" si="11"/>
        <v>60.239999999999966</v>
      </c>
      <c r="E710" s="18"/>
      <c r="F710" s="7"/>
    </row>
    <row r="711" spans="1:6" s="9" customFormat="1" ht="18.75" x14ac:dyDescent="0.3">
      <c r="A711" s="19"/>
      <c r="B711" s="17"/>
      <c r="C711" s="17"/>
      <c r="D711" s="17">
        <f t="shared" ref="D711:D765" si="12">D710+B711-C711</f>
        <v>60.239999999999966</v>
      </c>
      <c r="E711" s="18"/>
      <c r="F711" s="7"/>
    </row>
    <row r="712" spans="1:6" s="9" customFormat="1" ht="18.75" x14ac:dyDescent="0.3">
      <c r="A712" s="19"/>
      <c r="B712" s="17"/>
      <c r="C712" s="17"/>
      <c r="D712" s="17">
        <f t="shared" si="12"/>
        <v>60.239999999999966</v>
      </c>
      <c r="E712" s="18"/>
      <c r="F712" s="7"/>
    </row>
    <row r="713" spans="1:6" s="9" customFormat="1" ht="18.75" x14ac:dyDescent="0.3">
      <c r="A713" s="19"/>
      <c r="B713" s="17"/>
      <c r="C713" s="17"/>
      <c r="D713" s="17">
        <f t="shared" si="12"/>
        <v>60.239999999999966</v>
      </c>
      <c r="E713" s="18"/>
      <c r="F713" s="7"/>
    </row>
    <row r="714" spans="1:6" s="9" customFormat="1" ht="18.75" x14ac:dyDescent="0.3">
      <c r="A714" s="19"/>
      <c r="B714" s="17"/>
      <c r="C714" s="17"/>
      <c r="D714" s="17">
        <f t="shared" si="12"/>
        <v>60.239999999999966</v>
      </c>
      <c r="E714" s="18"/>
      <c r="F714" s="7"/>
    </row>
    <row r="715" spans="1:6" s="9" customFormat="1" ht="18.75" x14ac:dyDescent="0.3">
      <c r="A715" s="19"/>
      <c r="B715" s="17"/>
      <c r="C715" s="17"/>
      <c r="D715" s="17">
        <f t="shared" si="12"/>
        <v>60.239999999999966</v>
      </c>
      <c r="E715" s="18"/>
      <c r="F715" s="7"/>
    </row>
    <row r="716" spans="1:6" s="9" customFormat="1" ht="18.75" x14ac:dyDescent="0.3">
      <c r="A716" s="19"/>
      <c r="B716" s="17"/>
      <c r="C716" s="17"/>
      <c r="D716" s="17">
        <f t="shared" si="12"/>
        <v>60.239999999999966</v>
      </c>
      <c r="E716" s="18"/>
      <c r="F716" s="7"/>
    </row>
    <row r="717" spans="1:6" s="9" customFormat="1" ht="18.75" x14ac:dyDescent="0.3">
      <c r="A717" s="19"/>
      <c r="B717" s="17"/>
      <c r="C717" s="17"/>
      <c r="D717" s="17">
        <f t="shared" si="12"/>
        <v>60.239999999999966</v>
      </c>
      <c r="E717" s="18"/>
      <c r="F717" s="7"/>
    </row>
    <row r="718" spans="1:6" s="9" customFormat="1" ht="18.75" x14ac:dyDescent="0.3">
      <c r="A718" s="19"/>
      <c r="B718" s="17"/>
      <c r="C718" s="17"/>
      <c r="D718" s="17">
        <f t="shared" si="12"/>
        <v>60.239999999999966</v>
      </c>
      <c r="E718" s="18"/>
      <c r="F718" s="7"/>
    </row>
    <row r="719" spans="1:6" s="9" customFormat="1" ht="18.75" x14ac:dyDescent="0.3">
      <c r="A719" s="19"/>
      <c r="B719" s="17"/>
      <c r="C719" s="17"/>
      <c r="D719" s="17">
        <f t="shared" si="12"/>
        <v>60.239999999999966</v>
      </c>
      <c r="E719" s="18"/>
      <c r="F719" s="7"/>
    </row>
    <row r="720" spans="1:6" s="9" customFormat="1" ht="18.75" x14ac:dyDescent="0.3">
      <c r="A720" s="19"/>
      <c r="B720" s="17"/>
      <c r="C720" s="17"/>
      <c r="D720" s="17">
        <f t="shared" si="12"/>
        <v>60.239999999999966</v>
      </c>
      <c r="E720" s="18"/>
      <c r="F720" s="7"/>
    </row>
    <row r="721" spans="1:6" s="9" customFormat="1" ht="18.75" x14ac:dyDescent="0.3">
      <c r="A721" s="19"/>
      <c r="B721" s="17"/>
      <c r="C721" s="17"/>
      <c r="D721" s="17">
        <f t="shared" si="12"/>
        <v>60.239999999999966</v>
      </c>
      <c r="E721" s="18"/>
      <c r="F721" s="7"/>
    </row>
    <row r="722" spans="1:6" s="9" customFormat="1" ht="18.75" x14ac:dyDescent="0.3">
      <c r="A722" s="19"/>
      <c r="B722" s="17"/>
      <c r="C722" s="17"/>
      <c r="D722" s="17">
        <f t="shared" si="12"/>
        <v>60.239999999999966</v>
      </c>
      <c r="E722" s="18"/>
      <c r="F722" s="7"/>
    </row>
    <row r="723" spans="1:6" s="9" customFormat="1" ht="18.75" x14ac:dyDescent="0.3">
      <c r="A723" s="19"/>
      <c r="B723" s="17"/>
      <c r="C723" s="17"/>
      <c r="D723" s="17">
        <f t="shared" si="12"/>
        <v>60.239999999999966</v>
      </c>
      <c r="E723" s="18"/>
      <c r="F723" s="7"/>
    </row>
    <row r="724" spans="1:6" s="9" customFormat="1" ht="18.75" x14ac:dyDescent="0.3">
      <c r="A724" s="19"/>
      <c r="B724" s="17"/>
      <c r="C724" s="17"/>
      <c r="D724" s="17">
        <f t="shared" si="12"/>
        <v>60.239999999999966</v>
      </c>
      <c r="E724" s="18"/>
      <c r="F724" s="7"/>
    </row>
    <row r="725" spans="1:6" s="9" customFormat="1" ht="18.75" x14ac:dyDescent="0.3">
      <c r="A725" s="19"/>
      <c r="B725" s="17"/>
      <c r="C725" s="17"/>
      <c r="D725" s="17">
        <f t="shared" si="12"/>
        <v>60.239999999999966</v>
      </c>
      <c r="E725" s="18"/>
      <c r="F725" s="7"/>
    </row>
    <row r="726" spans="1:6" s="9" customFormat="1" ht="18.75" x14ac:dyDescent="0.3">
      <c r="A726" s="19"/>
      <c r="B726" s="17"/>
      <c r="C726" s="17"/>
      <c r="D726" s="17">
        <f t="shared" si="12"/>
        <v>60.239999999999966</v>
      </c>
      <c r="E726" s="18"/>
      <c r="F726" s="7"/>
    </row>
    <row r="727" spans="1:6" s="9" customFormat="1" ht="18.75" x14ac:dyDescent="0.3">
      <c r="A727" s="19"/>
      <c r="B727" s="17"/>
      <c r="C727" s="17"/>
      <c r="D727" s="17">
        <f t="shared" si="12"/>
        <v>60.239999999999966</v>
      </c>
      <c r="E727" s="18"/>
      <c r="F727" s="7"/>
    </row>
    <row r="728" spans="1:6" s="9" customFormat="1" ht="18.75" x14ac:dyDescent="0.3">
      <c r="A728" s="19"/>
      <c r="B728" s="17"/>
      <c r="C728" s="17"/>
      <c r="D728" s="17">
        <f t="shared" si="12"/>
        <v>60.239999999999966</v>
      </c>
      <c r="E728" s="18"/>
      <c r="F728" s="7"/>
    </row>
    <row r="729" spans="1:6" s="9" customFormat="1" ht="18.75" x14ac:dyDescent="0.3">
      <c r="A729" s="19"/>
      <c r="B729" s="17"/>
      <c r="C729" s="17"/>
      <c r="D729" s="17">
        <f t="shared" si="12"/>
        <v>60.239999999999966</v>
      </c>
      <c r="E729" s="18"/>
      <c r="F729" s="7"/>
    </row>
    <row r="730" spans="1:6" s="9" customFormat="1" ht="18.75" x14ac:dyDescent="0.3">
      <c r="A730" s="19"/>
      <c r="B730" s="17"/>
      <c r="C730" s="17"/>
      <c r="D730" s="17">
        <f t="shared" si="12"/>
        <v>60.239999999999966</v>
      </c>
      <c r="E730" s="18"/>
      <c r="F730" s="7"/>
    </row>
    <row r="731" spans="1:6" s="9" customFormat="1" ht="18.75" x14ac:dyDescent="0.3">
      <c r="A731" s="19"/>
      <c r="B731" s="17"/>
      <c r="C731" s="17"/>
      <c r="D731" s="17">
        <f t="shared" si="12"/>
        <v>60.239999999999966</v>
      </c>
      <c r="E731" s="18"/>
      <c r="F731" s="7"/>
    </row>
    <row r="732" spans="1:6" s="9" customFormat="1" ht="18.75" x14ac:dyDescent="0.3">
      <c r="A732" s="19"/>
      <c r="B732" s="17"/>
      <c r="C732" s="17"/>
      <c r="D732" s="17">
        <f t="shared" si="12"/>
        <v>60.239999999999966</v>
      </c>
      <c r="E732" s="18"/>
      <c r="F732" s="7"/>
    </row>
    <row r="733" spans="1:6" s="9" customFormat="1" ht="18.75" x14ac:dyDescent="0.3">
      <c r="A733" s="19"/>
      <c r="B733" s="17"/>
      <c r="C733" s="17"/>
      <c r="D733" s="17">
        <f t="shared" si="12"/>
        <v>60.239999999999966</v>
      </c>
      <c r="E733" s="18"/>
      <c r="F733" s="7"/>
    </row>
    <row r="734" spans="1:6" s="9" customFormat="1" ht="18.75" x14ac:dyDescent="0.3">
      <c r="A734" s="19"/>
      <c r="B734" s="17"/>
      <c r="C734" s="17"/>
      <c r="D734" s="17">
        <f t="shared" si="12"/>
        <v>60.239999999999966</v>
      </c>
      <c r="E734" s="18"/>
      <c r="F734" s="7"/>
    </row>
    <row r="735" spans="1:6" s="9" customFormat="1" ht="18.75" x14ac:dyDescent="0.3">
      <c r="A735" s="19"/>
      <c r="B735" s="17"/>
      <c r="C735" s="17"/>
      <c r="D735" s="17">
        <f t="shared" si="12"/>
        <v>60.239999999999966</v>
      </c>
      <c r="E735" s="18"/>
      <c r="F735" s="7"/>
    </row>
    <row r="736" spans="1:6" s="9" customFormat="1" ht="18.75" x14ac:dyDescent="0.3">
      <c r="A736" s="19"/>
      <c r="B736" s="17"/>
      <c r="C736" s="17"/>
      <c r="D736" s="17">
        <f t="shared" si="12"/>
        <v>60.239999999999966</v>
      </c>
      <c r="E736" s="18"/>
      <c r="F736" s="7"/>
    </row>
    <row r="737" spans="1:6" s="9" customFormat="1" ht="18.75" x14ac:dyDescent="0.3">
      <c r="A737" s="19"/>
      <c r="B737" s="17"/>
      <c r="C737" s="17"/>
      <c r="D737" s="17">
        <f t="shared" si="12"/>
        <v>60.239999999999966</v>
      </c>
      <c r="E737" s="18"/>
      <c r="F737" s="7"/>
    </row>
    <row r="738" spans="1:6" s="9" customFormat="1" ht="18.75" x14ac:dyDescent="0.3">
      <c r="A738" s="19"/>
      <c r="B738" s="17"/>
      <c r="C738" s="17"/>
      <c r="D738" s="17">
        <f t="shared" si="12"/>
        <v>60.239999999999966</v>
      </c>
      <c r="E738" s="18"/>
      <c r="F738" s="7"/>
    </row>
    <row r="739" spans="1:6" s="9" customFormat="1" ht="18.75" x14ac:dyDescent="0.3">
      <c r="A739" s="19"/>
      <c r="B739" s="17"/>
      <c r="C739" s="17"/>
      <c r="D739" s="17">
        <f t="shared" si="12"/>
        <v>60.239999999999966</v>
      </c>
      <c r="E739" s="18"/>
      <c r="F739" s="7"/>
    </row>
    <row r="740" spans="1:6" s="9" customFormat="1" ht="18.75" x14ac:dyDescent="0.3">
      <c r="A740" s="19"/>
      <c r="B740" s="17"/>
      <c r="C740" s="17"/>
      <c r="D740" s="17">
        <f t="shared" si="12"/>
        <v>60.239999999999966</v>
      </c>
      <c r="E740" s="18"/>
      <c r="F740" s="7"/>
    </row>
    <row r="741" spans="1:6" s="9" customFormat="1" ht="18.75" x14ac:dyDescent="0.3">
      <c r="A741" s="19"/>
      <c r="B741" s="17"/>
      <c r="C741" s="17"/>
      <c r="D741" s="17">
        <f t="shared" si="12"/>
        <v>60.239999999999966</v>
      </c>
      <c r="E741" s="18"/>
      <c r="F741" s="7"/>
    </row>
    <row r="742" spans="1:6" s="9" customFormat="1" ht="18.75" x14ac:dyDescent="0.3">
      <c r="A742" s="19"/>
      <c r="B742" s="17"/>
      <c r="C742" s="17"/>
      <c r="D742" s="17">
        <f t="shared" si="12"/>
        <v>60.239999999999966</v>
      </c>
      <c r="E742" s="18"/>
      <c r="F742" s="7"/>
    </row>
    <row r="743" spans="1:6" s="9" customFormat="1" ht="18.75" x14ac:dyDescent="0.3">
      <c r="A743" s="19"/>
      <c r="B743" s="17"/>
      <c r="C743" s="17"/>
      <c r="D743" s="17">
        <f t="shared" si="12"/>
        <v>60.239999999999966</v>
      </c>
      <c r="E743" s="18"/>
      <c r="F743" s="7"/>
    </row>
    <row r="744" spans="1:6" s="9" customFormat="1" ht="18.75" x14ac:dyDescent="0.3">
      <c r="A744" s="19"/>
      <c r="B744" s="17"/>
      <c r="C744" s="17"/>
      <c r="D744" s="17">
        <f t="shared" si="12"/>
        <v>60.239999999999966</v>
      </c>
      <c r="E744" s="18"/>
      <c r="F744" s="7"/>
    </row>
    <row r="745" spans="1:6" s="9" customFormat="1" ht="18.75" x14ac:dyDescent="0.3">
      <c r="A745" s="19"/>
      <c r="B745" s="17"/>
      <c r="C745" s="17"/>
      <c r="D745" s="17">
        <f t="shared" si="12"/>
        <v>60.239999999999966</v>
      </c>
      <c r="E745" s="18"/>
      <c r="F745" s="7"/>
    </row>
    <row r="746" spans="1:6" s="9" customFormat="1" ht="18.75" x14ac:dyDescent="0.3">
      <c r="A746" s="19"/>
      <c r="B746" s="17"/>
      <c r="C746" s="17"/>
      <c r="D746" s="17">
        <f t="shared" si="12"/>
        <v>60.239999999999966</v>
      </c>
      <c r="E746" s="18"/>
      <c r="F746" s="7"/>
    </row>
    <row r="747" spans="1:6" s="9" customFormat="1" ht="18.75" x14ac:dyDescent="0.3">
      <c r="A747" s="19"/>
      <c r="B747" s="17"/>
      <c r="C747" s="17"/>
      <c r="D747" s="17">
        <f t="shared" si="12"/>
        <v>60.239999999999966</v>
      </c>
      <c r="E747" s="18"/>
      <c r="F747" s="7"/>
    </row>
    <row r="748" spans="1:6" s="9" customFormat="1" ht="18.75" x14ac:dyDescent="0.3">
      <c r="A748" s="19"/>
      <c r="B748" s="17"/>
      <c r="C748" s="17"/>
      <c r="D748" s="17">
        <f t="shared" si="12"/>
        <v>60.239999999999966</v>
      </c>
      <c r="E748" s="18"/>
      <c r="F748" s="7"/>
    </row>
    <row r="749" spans="1:6" s="9" customFormat="1" ht="18.75" x14ac:dyDescent="0.3">
      <c r="A749" s="19"/>
      <c r="B749" s="17"/>
      <c r="C749" s="17"/>
      <c r="D749" s="17">
        <f t="shared" si="12"/>
        <v>60.239999999999966</v>
      </c>
      <c r="E749" s="18"/>
      <c r="F749" s="7"/>
    </row>
    <row r="750" spans="1:6" s="9" customFormat="1" ht="18.75" x14ac:dyDescent="0.3">
      <c r="A750" s="19"/>
      <c r="B750" s="17"/>
      <c r="C750" s="17"/>
      <c r="D750" s="17">
        <f t="shared" si="12"/>
        <v>60.239999999999966</v>
      </c>
      <c r="E750" s="18"/>
      <c r="F750" s="7"/>
    </row>
    <row r="751" spans="1:6" s="9" customFormat="1" ht="18.75" x14ac:dyDescent="0.3">
      <c r="A751" s="19"/>
      <c r="B751" s="17"/>
      <c r="C751" s="17"/>
      <c r="D751" s="17">
        <f t="shared" si="12"/>
        <v>60.239999999999966</v>
      </c>
      <c r="E751" s="18"/>
      <c r="F751" s="7"/>
    </row>
    <row r="752" spans="1:6" s="9" customFormat="1" ht="18.75" x14ac:dyDescent="0.3">
      <c r="A752" s="19"/>
      <c r="B752" s="17"/>
      <c r="C752" s="17"/>
      <c r="D752" s="17">
        <f t="shared" si="12"/>
        <v>60.239999999999966</v>
      </c>
      <c r="E752" s="18"/>
      <c r="F752" s="7"/>
    </row>
    <row r="753" spans="1:6" s="9" customFormat="1" ht="18.75" x14ac:dyDescent="0.3">
      <c r="A753" s="19"/>
      <c r="B753" s="17"/>
      <c r="C753" s="17"/>
      <c r="D753" s="17">
        <f t="shared" si="12"/>
        <v>60.239999999999966</v>
      </c>
      <c r="E753" s="18"/>
      <c r="F753" s="7"/>
    </row>
    <row r="754" spans="1:6" s="9" customFormat="1" ht="18.75" x14ac:dyDescent="0.3">
      <c r="A754" s="19"/>
      <c r="B754" s="17"/>
      <c r="C754" s="17"/>
      <c r="D754" s="17">
        <f t="shared" si="12"/>
        <v>60.239999999999966</v>
      </c>
      <c r="E754" s="18"/>
      <c r="F754" s="7"/>
    </row>
    <row r="755" spans="1:6" s="9" customFormat="1" ht="18.75" x14ac:dyDescent="0.3">
      <c r="A755" s="19"/>
      <c r="B755" s="17"/>
      <c r="C755" s="17"/>
      <c r="D755" s="17">
        <f t="shared" si="12"/>
        <v>60.239999999999966</v>
      </c>
      <c r="E755" s="18"/>
      <c r="F755" s="7"/>
    </row>
    <row r="756" spans="1:6" s="9" customFormat="1" ht="18.75" x14ac:dyDescent="0.3">
      <c r="A756" s="19"/>
      <c r="B756" s="17"/>
      <c r="C756" s="17"/>
      <c r="D756" s="17">
        <f t="shared" si="12"/>
        <v>60.239999999999966</v>
      </c>
      <c r="E756" s="18"/>
      <c r="F756" s="7"/>
    </row>
    <row r="757" spans="1:6" s="9" customFormat="1" ht="18.75" x14ac:dyDescent="0.3">
      <c r="A757" s="19"/>
      <c r="B757" s="17"/>
      <c r="C757" s="17"/>
      <c r="D757" s="17">
        <f t="shared" si="12"/>
        <v>60.239999999999966</v>
      </c>
      <c r="E757" s="18"/>
      <c r="F757" s="7"/>
    </row>
    <row r="758" spans="1:6" s="9" customFormat="1" ht="18.75" x14ac:dyDescent="0.3">
      <c r="A758" s="19"/>
      <c r="B758" s="17"/>
      <c r="C758" s="17"/>
      <c r="D758" s="17">
        <f t="shared" si="12"/>
        <v>60.239999999999966</v>
      </c>
      <c r="E758" s="18"/>
      <c r="F758" s="7"/>
    </row>
    <row r="759" spans="1:6" s="9" customFormat="1" ht="18.75" x14ac:dyDescent="0.3">
      <c r="A759" s="19"/>
      <c r="B759" s="17"/>
      <c r="C759" s="17"/>
      <c r="D759" s="17">
        <f t="shared" si="12"/>
        <v>60.239999999999966</v>
      </c>
      <c r="E759" s="18"/>
      <c r="F759" s="7"/>
    </row>
    <row r="760" spans="1:6" s="9" customFormat="1" ht="18.75" x14ac:dyDescent="0.3">
      <c r="A760" s="19"/>
      <c r="B760" s="17"/>
      <c r="C760" s="17"/>
      <c r="D760" s="17">
        <f t="shared" si="12"/>
        <v>60.239999999999966</v>
      </c>
      <c r="E760" s="18"/>
      <c r="F760" s="7"/>
    </row>
    <row r="761" spans="1:6" s="9" customFormat="1" ht="18.75" x14ac:dyDescent="0.3">
      <c r="A761" s="19"/>
      <c r="B761" s="17"/>
      <c r="C761" s="17"/>
      <c r="D761" s="17">
        <f t="shared" si="12"/>
        <v>60.239999999999966</v>
      </c>
      <c r="E761" s="18"/>
      <c r="F761" s="7"/>
    </row>
    <row r="762" spans="1:6" s="9" customFormat="1" ht="18.75" x14ac:dyDescent="0.3">
      <c r="A762" s="19"/>
      <c r="B762" s="17"/>
      <c r="C762" s="17"/>
      <c r="D762" s="17">
        <f t="shared" si="12"/>
        <v>60.239999999999966</v>
      </c>
      <c r="E762" s="18"/>
      <c r="F762" s="7"/>
    </row>
    <row r="763" spans="1:6" s="9" customFormat="1" ht="18.75" x14ac:dyDescent="0.3">
      <c r="A763" s="19"/>
      <c r="B763" s="17"/>
      <c r="C763" s="17"/>
      <c r="D763" s="17">
        <f t="shared" si="12"/>
        <v>60.239999999999966</v>
      </c>
      <c r="E763" s="18"/>
      <c r="F763" s="7"/>
    </row>
    <row r="764" spans="1:6" s="9" customFormat="1" ht="18.75" x14ac:dyDescent="0.3">
      <c r="A764" s="19"/>
      <c r="B764" s="17"/>
      <c r="C764" s="17"/>
      <c r="D764" s="17">
        <f t="shared" si="12"/>
        <v>60.239999999999966</v>
      </c>
      <c r="E764" s="18"/>
      <c r="F764" s="7"/>
    </row>
    <row r="765" spans="1:6" s="9" customFormat="1" ht="18.75" x14ac:dyDescent="0.3">
      <c r="A765" s="19"/>
      <c r="B765" s="17"/>
      <c r="C765" s="17"/>
      <c r="D765" s="17">
        <f t="shared" si="12"/>
        <v>60.239999999999966</v>
      </c>
      <c r="E765" s="18"/>
      <c r="F765" s="7"/>
    </row>
    <row r="766" spans="1:6" s="9" customFormat="1" ht="19.5" thickBot="1" x14ac:dyDescent="0.35">
      <c r="A766" s="19"/>
      <c r="B766" s="17"/>
      <c r="C766" s="17"/>
      <c r="D766" s="17">
        <f>D765+B766-C766</f>
        <v>60.239999999999966</v>
      </c>
      <c r="E766" s="18"/>
      <c r="F766" s="7"/>
    </row>
    <row r="767" spans="1:6" ht="30" thickTop="1" thickBot="1" x14ac:dyDescent="0.5">
      <c r="A767" s="29" t="s">
        <v>9</v>
      </c>
      <c r="B767" s="30">
        <f>SUM(B6:B766)</f>
        <v>1043.78</v>
      </c>
      <c r="C767" s="30">
        <f>SUM(C6:C766)</f>
        <v>983.54</v>
      </c>
      <c r="D767" s="30">
        <f>B767-C767</f>
        <v>60.240000000000009</v>
      </c>
      <c r="E767" s="31" t="s">
        <v>10</v>
      </c>
      <c r="F767" s="1"/>
    </row>
    <row r="768" spans="1:6" ht="29.25" thickBot="1" x14ac:dyDescent="0.5">
      <c r="A768" s="32" t="s">
        <v>7</v>
      </c>
      <c r="B768" s="33">
        <f>B767-C767</f>
        <v>60.240000000000009</v>
      </c>
      <c r="C768" s="204"/>
      <c r="D768" s="205"/>
      <c r="E768" s="206"/>
      <c r="F768" s="1"/>
    </row>
    <row r="770" spans="3:5" x14ac:dyDescent="0.45">
      <c r="C770" s="2">
        <f>B768*865/1000</f>
        <v>52.107600000000005</v>
      </c>
      <c r="D770" s="2" t="s">
        <v>892</v>
      </c>
      <c r="E770" s="2" t="s">
        <v>893</v>
      </c>
    </row>
  </sheetData>
  <mergeCells count="4">
    <mergeCell ref="A1:E1"/>
    <mergeCell ref="A2:C2"/>
    <mergeCell ref="D2:E2"/>
    <mergeCell ref="C768:E768"/>
  </mergeCells>
  <pageMargins left="0.7" right="0.7" top="0.75" bottom="0.75" header="0.3" footer="0.3"/>
  <pageSetup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1608-339A-4CC8-9586-EA4939210F48}">
  <dimension ref="A1:H769"/>
  <sheetViews>
    <sheetView showGridLines="0" rightToLeft="1" topLeftCell="A73" zoomScale="98" zoomScaleNormal="98" workbookViewId="0">
      <selection sqref="A1:E1"/>
    </sheetView>
  </sheetViews>
  <sheetFormatPr defaultColWidth="9.140625" defaultRowHeight="28.5" x14ac:dyDescent="0.45"/>
  <cols>
    <col min="1" max="1" width="14.28515625" style="2" bestFit="1" customWidth="1"/>
    <col min="2" max="3" width="15.140625" style="2" customWidth="1"/>
    <col min="4" max="4" width="14.140625" style="2" customWidth="1"/>
    <col min="5" max="5" width="42.7109375" style="2" customWidth="1"/>
    <col min="6" max="16384" width="9.140625" style="2"/>
  </cols>
  <sheetData>
    <row r="1" spans="1:8" ht="29.25" thickBot="1" x14ac:dyDescent="0.5">
      <c r="A1" s="207" t="s">
        <v>921</v>
      </c>
      <c r="B1" s="208"/>
      <c r="C1" s="208"/>
      <c r="D1" s="208"/>
      <c r="E1" s="207"/>
      <c r="F1" s="1"/>
    </row>
    <row r="2" spans="1:8" ht="29.25" thickBot="1" x14ac:dyDescent="0.5">
      <c r="A2" s="210" t="s">
        <v>0</v>
      </c>
      <c r="B2" s="210"/>
      <c r="C2" s="210"/>
      <c r="D2" s="211" t="str">
        <f>A1</f>
        <v>كسر22</v>
      </c>
      <c r="E2" s="211"/>
      <c r="F2" s="1"/>
    </row>
    <row r="3" spans="1:8" s="9" customFormat="1" ht="18.75" x14ac:dyDescent="0.3">
      <c r="A3" s="4" t="s">
        <v>2</v>
      </c>
      <c r="B3" s="5"/>
      <c r="C3" s="5"/>
      <c r="D3" s="5"/>
      <c r="E3" s="6"/>
      <c r="F3" s="7"/>
    </row>
    <row r="4" spans="1:8" s="9" customFormat="1" ht="19.5" thickBot="1" x14ac:dyDescent="0.35">
      <c r="A4" s="4" t="s">
        <v>3</v>
      </c>
      <c r="B4" s="5"/>
      <c r="C4" s="5"/>
      <c r="D4" s="5"/>
      <c r="E4" s="6"/>
      <c r="F4" s="7"/>
    </row>
    <row r="5" spans="1:8" s="9" customFormat="1" ht="19.5" thickBot="1" x14ac:dyDescent="0.35">
      <c r="A5" s="10" t="s">
        <v>4</v>
      </c>
      <c r="B5" s="11" t="s">
        <v>626</v>
      </c>
      <c r="C5" s="11" t="s">
        <v>33</v>
      </c>
      <c r="D5" s="11" t="s">
        <v>7</v>
      </c>
      <c r="E5" s="12" t="s">
        <v>8</v>
      </c>
      <c r="F5" s="7"/>
    </row>
    <row r="6" spans="1:8" s="9" customFormat="1" ht="19.5" thickTop="1" x14ac:dyDescent="0.3">
      <c r="A6" s="14">
        <v>46220</v>
      </c>
      <c r="B6" s="15">
        <f>16.39+8</f>
        <v>24.39</v>
      </c>
      <c r="C6" s="15"/>
      <c r="D6" s="15">
        <f>B6-C6</f>
        <v>24.39</v>
      </c>
      <c r="E6" s="18" t="s">
        <v>467</v>
      </c>
      <c r="F6" s="7"/>
    </row>
    <row r="7" spans="1:8" s="9" customFormat="1" ht="18.75" x14ac:dyDescent="0.3">
      <c r="A7" s="14">
        <v>46226</v>
      </c>
      <c r="B7" s="17">
        <v>14.6</v>
      </c>
      <c r="C7" s="17"/>
      <c r="D7" s="17">
        <f>D6+B7-C7</f>
        <v>38.99</v>
      </c>
      <c r="E7" s="18" t="s">
        <v>507</v>
      </c>
      <c r="F7" s="7"/>
    </row>
    <row r="8" spans="1:8" s="9" customFormat="1" ht="18.75" x14ac:dyDescent="0.3">
      <c r="A8" s="14">
        <v>46247</v>
      </c>
      <c r="B8" s="17"/>
      <c r="C8" s="17">
        <v>38.99</v>
      </c>
      <c r="D8" s="60">
        <f t="shared" ref="D8:D9" si="0">D7+B8-C8</f>
        <v>0</v>
      </c>
      <c r="E8" s="18" t="s">
        <v>616</v>
      </c>
      <c r="F8" s="7"/>
    </row>
    <row r="9" spans="1:8" s="9" customFormat="1" ht="18.75" x14ac:dyDescent="0.3">
      <c r="A9" s="14">
        <v>46261</v>
      </c>
      <c r="B9" s="17">
        <v>14.52</v>
      </c>
      <c r="C9" s="17"/>
      <c r="D9" s="17">
        <f t="shared" si="0"/>
        <v>14.52</v>
      </c>
      <c r="E9" s="18" t="s">
        <v>718</v>
      </c>
      <c r="F9" s="7"/>
    </row>
    <row r="10" spans="1:8" s="9" customFormat="1" ht="18.75" x14ac:dyDescent="0.3">
      <c r="A10" s="14"/>
      <c r="B10" s="17"/>
      <c r="C10" s="17"/>
      <c r="D10" s="17">
        <f t="shared" ref="D10:D70" si="1">D9+B10-C10</f>
        <v>14.52</v>
      </c>
      <c r="E10" s="18"/>
      <c r="F10" s="7"/>
    </row>
    <row r="11" spans="1:8" s="9" customFormat="1" ht="18.75" x14ac:dyDescent="0.3">
      <c r="A11" s="65"/>
      <c r="B11" s="60"/>
      <c r="C11" s="60"/>
      <c r="D11" s="60">
        <f t="shared" si="1"/>
        <v>14.52</v>
      </c>
      <c r="E11" s="66"/>
      <c r="F11" s="7"/>
    </row>
    <row r="12" spans="1:8" s="9" customFormat="1" ht="18.75" x14ac:dyDescent="0.3">
      <c r="A12" s="14"/>
      <c r="B12" s="17"/>
      <c r="C12" s="17"/>
      <c r="D12" s="17">
        <f t="shared" si="1"/>
        <v>14.52</v>
      </c>
      <c r="E12" s="18"/>
      <c r="F12" s="7"/>
    </row>
    <row r="13" spans="1:8" s="9" customFormat="1" ht="18.75" x14ac:dyDescent="0.3">
      <c r="A13" s="19"/>
      <c r="B13" s="17"/>
      <c r="C13" s="17"/>
      <c r="D13" s="17">
        <f t="shared" si="1"/>
        <v>14.52</v>
      </c>
      <c r="E13" s="18"/>
      <c r="F13" s="7"/>
    </row>
    <row r="14" spans="1:8" s="69" customFormat="1" ht="18.75" x14ac:dyDescent="0.3">
      <c r="A14" s="70"/>
      <c r="B14" s="60"/>
      <c r="C14" s="60"/>
      <c r="D14" s="60">
        <f t="shared" si="1"/>
        <v>14.52</v>
      </c>
      <c r="E14" s="66"/>
      <c r="F14" s="67"/>
      <c r="H14" s="69" t="s">
        <v>895</v>
      </c>
    </row>
    <row r="15" spans="1:8" s="9" customFormat="1" ht="18.75" x14ac:dyDescent="0.3">
      <c r="A15" s="19"/>
      <c r="B15" s="17"/>
      <c r="C15" s="17"/>
      <c r="D15" s="17">
        <f t="shared" si="1"/>
        <v>14.52</v>
      </c>
      <c r="E15" s="18"/>
      <c r="F15" s="7"/>
    </row>
    <row r="16" spans="1:8" s="9" customFormat="1" ht="18.75" x14ac:dyDescent="0.3">
      <c r="A16" s="19"/>
      <c r="B16" s="17"/>
      <c r="C16" s="17"/>
      <c r="D16" s="17">
        <f t="shared" si="1"/>
        <v>14.52</v>
      </c>
      <c r="E16" s="18"/>
      <c r="F16" s="7"/>
    </row>
    <row r="17" spans="1:6" s="9" customFormat="1" ht="18.75" x14ac:dyDescent="0.3">
      <c r="A17" s="19"/>
      <c r="B17" s="17"/>
      <c r="C17" s="17"/>
      <c r="D17" s="17">
        <f t="shared" si="1"/>
        <v>14.52</v>
      </c>
      <c r="E17" s="18"/>
      <c r="F17" s="7"/>
    </row>
    <row r="18" spans="1:6" s="9" customFormat="1" ht="18.75" x14ac:dyDescent="0.3">
      <c r="A18" s="19"/>
      <c r="B18" s="17"/>
      <c r="C18" s="17"/>
      <c r="D18" s="17">
        <f t="shared" si="1"/>
        <v>14.52</v>
      </c>
      <c r="E18" s="18"/>
      <c r="F18" s="7"/>
    </row>
    <row r="19" spans="1:6" s="9" customFormat="1" ht="18.75" x14ac:dyDescent="0.3">
      <c r="A19" s="19"/>
      <c r="B19" s="17"/>
      <c r="C19" s="17"/>
      <c r="D19" s="17">
        <f t="shared" si="1"/>
        <v>14.52</v>
      </c>
      <c r="E19" s="18"/>
      <c r="F19" s="7"/>
    </row>
    <row r="20" spans="1:6" s="9" customFormat="1" ht="18.75" x14ac:dyDescent="0.3">
      <c r="A20" s="19"/>
      <c r="B20" s="17"/>
      <c r="C20" s="17"/>
      <c r="D20" s="17">
        <f t="shared" si="1"/>
        <v>14.52</v>
      </c>
      <c r="E20" s="18"/>
      <c r="F20" s="7"/>
    </row>
    <row r="21" spans="1:6" s="9" customFormat="1" ht="18.75" x14ac:dyDescent="0.3">
      <c r="A21" s="19"/>
      <c r="B21" s="17"/>
      <c r="C21" s="17"/>
      <c r="D21" s="17">
        <f t="shared" si="1"/>
        <v>14.52</v>
      </c>
      <c r="E21" s="18"/>
      <c r="F21" s="7"/>
    </row>
    <row r="22" spans="1:6" s="9" customFormat="1" ht="18.75" x14ac:dyDescent="0.3">
      <c r="A22" s="19"/>
      <c r="B22" s="17"/>
      <c r="C22" s="17"/>
      <c r="D22" s="17">
        <f t="shared" si="1"/>
        <v>14.52</v>
      </c>
      <c r="E22" s="18"/>
      <c r="F22" s="7"/>
    </row>
    <row r="23" spans="1:6" s="9" customFormat="1" ht="18.75" x14ac:dyDescent="0.3">
      <c r="A23" s="19"/>
      <c r="B23" s="17"/>
      <c r="C23" s="17"/>
      <c r="D23" s="17">
        <f t="shared" si="1"/>
        <v>14.52</v>
      </c>
      <c r="E23" s="18"/>
      <c r="F23" s="7"/>
    </row>
    <row r="24" spans="1:6" s="9" customFormat="1" ht="18.75" x14ac:dyDescent="0.3">
      <c r="A24" s="19"/>
      <c r="B24" s="17"/>
      <c r="C24" s="17"/>
      <c r="D24" s="17">
        <f t="shared" si="1"/>
        <v>14.52</v>
      </c>
      <c r="E24" s="18"/>
      <c r="F24" s="7"/>
    </row>
    <row r="25" spans="1:6" s="9" customFormat="1" ht="18.75" x14ac:dyDescent="0.3">
      <c r="A25" s="19"/>
      <c r="B25" s="17"/>
      <c r="C25" s="17"/>
      <c r="D25" s="17">
        <f t="shared" si="1"/>
        <v>14.52</v>
      </c>
      <c r="E25" s="18"/>
      <c r="F25" s="7"/>
    </row>
    <row r="26" spans="1:6" s="9" customFormat="1" ht="18.75" x14ac:dyDescent="0.3">
      <c r="A26" s="19"/>
      <c r="B26" s="17"/>
      <c r="C26" s="17"/>
      <c r="D26" s="17">
        <f t="shared" si="1"/>
        <v>14.52</v>
      </c>
      <c r="E26" s="18"/>
      <c r="F26" s="7"/>
    </row>
    <row r="27" spans="1:6" s="9" customFormat="1" ht="18.75" x14ac:dyDescent="0.3">
      <c r="A27" s="19"/>
      <c r="B27" s="17"/>
      <c r="C27" s="17"/>
      <c r="D27" s="17">
        <f t="shared" si="1"/>
        <v>14.52</v>
      </c>
      <c r="E27" s="18"/>
      <c r="F27" s="7"/>
    </row>
    <row r="28" spans="1:6" s="9" customFormat="1" ht="18.75" x14ac:dyDescent="0.3">
      <c r="A28" s="19"/>
      <c r="B28" s="17"/>
      <c r="C28" s="17"/>
      <c r="D28" s="17">
        <f t="shared" si="1"/>
        <v>14.52</v>
      </c>
      <c r="E28" s="18"/>
      <c r="F28" s="7"/>
    </row>
    <row r="29" spans="1:6" s="9" customFormat="1" ht="18.75" x14ac:dyDescent="0.3">
      <c r="A29" s="19"/>
      <c r="B29" s="17"/>
      <c r="C29" s="17"/>
      <c r="D29" s="17">
        <f t="shared" si="1"/>
        <v>14.52</v>
      </c>
      <c r="E29" s="18"/>
      <c r="F29" s="7"/>
    </row>
    <row r="30" spans="1:6" s="9" customFormat="1" ht="18.75" x14ac:dyDescent="0.3">
      <c r="A30" s="19"/>
      <c r="B30" s="17"/>
      <c r="C30" s="17"/>
      <c r="D30" s="17">
        <f t="shared" si="1"/>
        <v>14.52</v>
      </c>
      <c r="E30" s="18"/>
      <c r="F30" s="7"/>
    </row>
    <row r="31" spans="1:6" s="9" customFormat="1" ht="18.75" x14ac:dyDescent="0.3">
      <c r="A31" s="19"/>
      <c r="B31" s="17"/>
      <c r="C31" s="17"/>
      <c r="D31" s="17">
        <f t="shared" si="1"/>
        <v>14.52</v>
      </c>
      <c r="E31" s="18"/>
      <c r="F31" s="7"/>
    </row>
    <row r="32" spans="1:6" s="9" customFormat="1" ht="18.75" x14ac:dyDescent="0.3">
      <c r="A32" s="19"/>
      <c r="B32" s="17"/>
      <c r="C32" s="17"/>
      <c r="D32" s="17">
        <f t="shared" si="1"/>
        <v>14.52</v>
      </c>
      <c r="E32" s="18"/>
      <c r="F32" s="7"/>
    </row>
    <row r="33" spans="1:6" s="9" customFormat="1" ht="18.75" x14ac:dyDescent="0.3">
      <c r="A33" s="19"/>
      <c r="B33" s="17"/>
      <c r="C33" s="17"/>
      <c r="D33" s="17">
        <f t="shared" si="1"/>
        <v>14.52</v>
      </c>
      <c r="E33" s="18"/>
      <c r="F33" s="7"/>
    </row>
    <row r="34" spans="1:6" s="9" customFormat="1" ht="18.75" x14ac:dyDescent="0.3">
      <c r="A34" s="19"/>
      <c r="B34" s="17"/>
      <c r="C34" s="17"/>
      <c r="D34" s="17">
        <f t="shared" si="1"/>
        <v>14.52</v>
      </c>
      <c r="E34" s="18"/>
      <c r="F34" s="7"/>
    </row>
    <row r="35" spans="1:6" s="9" customFormat="1" ht="18.75" x14ac:dyDescent="0.3">
      <c r="A35" s="19"/>
      <c r="B35" s="17"/>
      <c r="C35" s="17"/>
      <c r="D35" s="17">
        <f t="shared" si="1"/>
        <v>14.52</v>
      </c>
      <c r="E35" s="18"/>
      <c r="F35" s="7"/>
    </row>
    <row r="36" spans="1:6" s="9" customFormat="1" ht="18.75" x14ac:dyDescent="0.3">
      <c r="A36" s="19"/>
      <c r="B36" s="17"/>
      <c r="C36" s="17"/>
      <c r="D36" s="17">
        <f t="shared" si="1"/>
        <v>14.52</v>
      </c>
      <c r="E36" s="18"/>
      <c r="F36" s="7"/>
    </row>
    <row r="37" spans="1:6" s="9" customFormat="1" ht="18.75" x14ac:dyDescent="0.3">
      <c r="A37" s="19"/>
      <c r="B37" s="17"/>
      <c r="C37" s="17"/>
      <c r="D37" s="17">
        <f t="shared" si="1"/>
        <v>14.52</v>
      </c>
      <c r="E37" s="18"/>
      <c r="F37" s="7"/>
    </row>
    <row r="38" spans="1:6" s="9" customFormat="1" ht="18.75" x14ac:dyDescent="0.3">
      <c r="A38" s="19"/>
      <c r="B38" s="17"/>
      <c r="C38" s="17"/>
      <c r="D38" s="17">
        <f t="shared" si="1"/>
        <v>14.52</v>
      </c>
      <c r="E38" s="18"/>
      <c r="F38" s="7"/>
    </row>
    <row r="39" spans="1:6" s="9" customFormat="1" ht="18.75" x14ac:dyDescent="0.3">
      <c r="A39" s="19"/>
      <c r="B39" s="17"/>
      <c r="C39" s="17"/>
      <c r="D39" s="17">
        <f t="shared" si="1"/>
        <v>14.52</v>
      </c>
      <c r="E39" s="18"/>
      <c r="F39" s="7"/>
    </row>
    <row r="40" spans="1:6" s="9" customFormat="1" ht="18.75" x14ac:dyDescent="0.3">
      <c r="A40" s="19"/>
      <c r="B40" s="17"/>
      <c r="C40" s="17"/>
      <c r="D40" s="17">
        <f t="shared" si="1"/>
        <v>14.52</v>
      </c>
      <c r="E40" s="18"/>
      <c r="F40" s="7"/>
    </row>
    <row r="41" spans="1:6" s="9" customFormat="1" ht="18.75" x14ac:dyDescent="0.3">
      <c r="A41" s="19"/>
      <c r="B41" s="17"/>
      <c r="C41" s="17"/>
      <c r="D41" s="17">
        <f t="shared" si="1"/>
        <v>14.52</v>
      </c>
      <c r="E41" s="18"/>
      <c r="F41" s="7"/>
    </row>
    <row r="42" spans="1:6" s="9" customFormat="1" ht="18.75" x14ac:dyDescent="0.3">
      <c r="A42" s="19"/>
      <c r="B42" s="17"/>
      <c r="C42" s="17"/>
      <c r="D42" s="17">
        <f t="shared" si="1"/>
        <v>14.52</v>
      </c>
      <c r="E42" s="18"/>
      <c r="F42" s="7"/>
    </row>
    <row r="43" spans="1:6" s="9" customFormat="1" ht="18.75" x14ac:dyDescent="0.3">
      <c r="A43" s="19"/>
      <c r="B43" s="17"/>
      <c r="C43" s="17"/>
      <c r="D43" s="17">
        <f t="shared" si="1"/>
        <v>14.52</v>
      </c>
      <c r="E43" s="18"/>
      <c r="F43" s="7"/>
    </row>
    <row r="44" spans="1:6" s="9" customFormat="1" ht="18.75" x14ac:dyDescent="0.3">
      <c r="A44" s="19"/>
      <c r="B44" s="17"/>
      <c r="C44" s="17"/>
      <c r="D44" s="17">
        <f t="shared" si="1"/>
        <v>14.52</v>
      </c>
      <c r="E44" s="18"/>
      <c r="F44" s="7"/>
    </row>
    <row r="45" spans="1:6" s="9" customFormat="1" ht="18.75" x14ac:dyDescent="0.3">
      <c r="A45" s="19"/>
      <c r="B45" s="17"/>
      <c r="C45" s="17"/>
      <c r="D45" s="17">
        <f t="shared" si="1"/>
        <v>14.52</v>
      </c>
      <c r="E45" s="18"/>
      <c r="F45" s="7"/>
    </row>
    <row r="46" spans="1:6" s="9" customFormat="1" ht="18.75" x14ac:dyDescent="0.3">
      <c r="A46" s="19"/>
      <c r="B46" s="17"/>
      <c r="C46" s="17"/>
      <c r="D46" s="17">
        <f t="shared" si="1"/>
        <v>14.52</v>
      </c>
      <c r="E46" s="18"/>
      <c r="F46" s="7"/>
    </row>
    <row r="47" spans="1:6" s="9" customFormat="1" ht="18.75" x14ac:dyDescent="0.3">
      <c r="A47" s="19"/>
      <c r="B47" s="17"/>
      <c r="C47" s="17"/>
      <c r="D47" s="17">
        <f t="shared" si="1"/>
        <v>14.52</v>
      </c>
      <c r="E47" s="18"/>
      <c r="F47" s="7"/>
    </row>
    <row r="48" spans="1:6" s="9" customFormat="1" ht="18.75" x14ac:dyDescent="0.3">
      <c r="A48" s="19"/>
      <c r="B48" s="17"/>
      <c r="C48" s="17"/>
      <c r="D48" s="17">
        <f t="shared" si="1"/>
        <v>14.52</v>
      </c>
      <c r="E48" s="18"/>
      <c r="F48" s="7"/>
    </row>
    <row r="49" spans="1:6" s="9" customFormat="1" ht="18.75" x14ac:dyDescent="0.3">
      <c r="A49" s="19"/>
      <c r="B49" s="17"/>
      <c r="C49" s="17"/>
      <c r="D49" s="17">
        <f t="shared" si="1"/>
        <v>14.52</v>
      </c>
      <c r="E49" s="18"/>
      <c r="F49" s="7"/>
    </row>
    <row r="50" spans="1:6" s="9" customFormat="1" ht="18.75" x14ac:dyDescent="0.3">
      <c r="A50" s="19"/>
      <c r="B50" s="17"/>
      <c r="C50" s="17"/>
      <c r="D50" s="17">
        <f t="shared" si="1"/>
        <v>14.52</v>
      </c>
      <c r="E50" s="18"/>
      <c r="F50" s="7"/>
    </row>
    <row r="51" spans="1:6" s="9" customFormat="1" ht="18.75" x14ac:dyDescent="0.3">
      <c r="A51" s="19"/>
      <c r="B51" s="17"/>
      <c r="C51" s="17"/>
      <c r="D51" s="17">
        <f t="shared" si="1"/>
        <v>14.52</v>
      </c>
      <c r="E51" s="18"/>
      <c r="F51" s="7"/>
    </row>
    <row r="52" spans="1:6" s="9" customFormat="1" ht="18.75" x14ac:dyDescent="0.3">
      <c r="A52" s="19"/>
      <c r="B52" s="17"/>
      <c r="C52" s="17"/>
      <c r="D52" s="17">
        <f t="shared" si="1"/>
        <v>14.52</v>
      </c>
      <c r="E52" s="18"/>
      <c r="F52" s="7"/>
    </row>
    <row r="53" spans="1:6" s="9" customFormat="1" ht="18.75" x14ac:dyDescent="0.3">
      <c r="A53" s="19"/>
      <c r="B53" s="17"/>
      <c r="C53" s="17"/>
      <c r="D53" s="17">
        <f t="shared" si="1"/>
        <v>14.52</v>
      </c>
      <c r="E53" s="18"/>
      <c r="F53" s="7"/>
    </row>
    <row r="54" spans="1:6" s="9" customFormat="1" ht="18.75" x14ac:dyDescent="0.3">
      <c r="A54" s="19"/>
      <c r="B54" s="17"/>
      <c r="C54" s="17"/>
      <c r="D54" s="17">
        <f t="shared" si="1"/>
        <v>14.52</v>
      </c>
      <c r="E54" s="18"/>
      <c r="F54" s="7"/>
    </row>
    <row r="55" spans="1:6" s="9" customFormat="1" ht="18.75" x14ac:dyDescent="0.3">
      <c r="A55" s="19"/>
      <c r="B55" s="17"/>
      <c r="C55" s="17"/>
      <c r="D55" s="17">
        <f t="shared" si="1"/>
        <v>14.52</v>
      </c>
      <c r="E55" s="18"/>
      <c r="F55" s="7"/>
    </row>
    <row r="56" spans="1:6" s="9" customFormat="1" ht="18.75" x14ac:dyDescent="0.3">
      <c r="A56" s="19"/>
      <c r="B56" s="17"/>
      <c r="C56" s="17"/>
      <c r="D56" s="17">
        <f t="shared" si="1"/>
        <v>14.52</v>
      </c>
      <c r="E56" s="18"/>
      <c r="F56" s="7"/>
    </row>
    <row r="57" spans="1:6" s="9" customFormat="1" ht="18.75" x14ac:dyDescent="0.3">
      <c r="A57" s="19"/>
      <c r="B57" s="17"/>
      <c r="C57" s="17"/>
      <c r="D57" s="17">
        <f t="shared" si="1"/>
        <v>14.52</v>
      </c>
      <c r="E57" s="18"/>
      <c r="F57" s="7"/>
    </row>
    <row r="58" spans="1:6" s="9" customFormat="1" ht="18.75" x14ac:dyDescent="0.3">
      <c r="A58" s="19"/>
      <c r="B58" s="17"/>
      <c r="C58" s="17"/>
      <c r="D58" s="17">
        <f t="shared" si="1"/>
        <v>14.52</v>
      </c>
      <c r="E58" s="18"/>
      <c r="F58" s="7"/>
    </row>
    <row r="59" spans="1:6" s="9" customFormat="1" ht="18.75" x14ac:dyDescent="0.3">
      <c r="A59" s="19"/>
      <c r="B59" s="17"/>
      <c r="C59" s="17"/>
      <c r="D59" s="17">
        <f t="shared" si="1"/>
        <v>14.52</v>
      </c>
      <c r="E59" s="18"/>
      <c r="F59" s="7"/>
    </row>
    <row r="60" spans="1:6" s="9" customFormat="1" ht="18.75" x14ac:dyDescent="0.3">
      <c r="A60" s="19"/>
      <c r="B60" s="17"/>
      <c r="C60" s="17"/>
      <c r="D60" s="17">
        <f t="shared" si="1"/>
        <v>14.52</v>
      </c>
      <c r="E60" s="18"/>
      <c r="F60" s="7"/>
    </row>
    <row r="61" spans="1:6" s="9" customFormat="1" ht="18.75" x14ac:dyDescent="0.3">
      <c r="A61" s="19"/>
      <c r="B61" s="17"/>
      <c r="C61" s="17"/>
      <c r="D61" s="17">
        <f t="shared" si="1"/>
        <v>14.52</v>
      </c>
      <c r="E61" s="18"/>
      <c r="F61" s="7"/>
    </row>
    <row r="62" spans="1:6" s="9" customFormat="1" ht="18.75" x14ac:dyDescent="0.3">
      <c r="A62" s="19"/>
      <c r="B62" s="17"/>
      <c r="C62" s="17"/>
      <c r="D62" s="17">
        <f t="shared" si="1"/>
        <v>14.52</v>
      </c>
      <c r="E62" s="18"/>
      <c r="F62" s="7"/>
    </row>
    <row r="63" spans="1:6" s="9" customFormat="1" ht="18.75" x14ac:dyDescent="0.3">
      <c r="A63" s="19"/>
      <c r="B63" s="17"/>
      <c r="C63" s="17"/>
      <c r="D63" s="17">
        <f t="shared" si="1"/>
        <v>14.52</v>
      </c>
      <c r="E63" s="18"/>
      <c r="F63" s="7"/>
    </row>
    <row r="64" spans="1:6" s="9" customFormat="1" ht="18.75" x14ac:dyDescent="0.3">
      <c r="A64" s="19"/>
      <c r="B64" s="17"/>
      <c r="C64" s="17"/>
      <c r="D64" s="17">
        <f t="shared" si="1"/>
        <v>14.52</v>
      </c>
      <c r="E64" s="18"/>
      <c r="F64" s="7"/>
    </row>
    <row r="65" spans="1:6" s="9" customFormat="1" ht="18.75" x14ac:dyDescent="0.3">
      <c r="A65" s="19"/>
      <c r="B65" s="17"/>
      <c r="C65" s="17"/>
      <c r="D65" s="17">
        <f t="shared" si="1"/>
        <v>14.52</v>
      </c>
      <c r="E65" s="18"/>
      <c r="F65" s="7"/>
    </row>
    <row r="66" spans="1:6" s="9" customFormat="1" ht="18.75" x14ac:dyDescent="0.3">
      <c r="A66" s="19"/>
      <c r="B66" s="17"/>
      <c r="C66" s="17"/>
      <c r="D66" s="17">
        <f t="shared" si="1"/>
        <v>14.52</v>
      </c>
      <c r="E66" s="18"/>
      <c r="F66" s="7"/>
    </row>
    <row r="67" spans="1:6" s="9" customFormat="1" ht="18.75" x14ac:dyDescent="0.3">
      <c r="A67" s="19"/>
      <c r="B67" s="17"/>
      <c r="C67" s="17"/>
      <c r="D67" s="17">
        <f t="shared" si="1"/>
        <v>14.52</v>
      </c>
      <c r="E67" s="18"/>
      <c r="F67" s="7"/>
    </row>
    <row r="68" spans="1:6" s="9" customFormat="1" ht="18.75" x14ac:dyDescent="0.3">
      <c r="A68" s="19"/>
      <c r="B68" s="17"/>
      <c r="C68" s="17"/>
      <c r="D68" s="17">
        <f t="shared" si="1"/>
        <v>14.52</v>
      </c>
      <c r="E68" s="18"/>
      <c r="F68" s="7"/>
    </row>
    <row r="69" spans="1:6" s="9" customFormat="1" ht="18.75" x14ac:dyDescent="0.3">
      <c r="A69" s="19"/>
      <c r="B69" s="17"/>
      <c r="C69" s="17"/>
      <c r="D69" s="17">
        <f t="shared" si="1"/>
        <v>14.52</v>
      </c>
      <c r="E69" s="18"/>
      <c r="F69" s="7"/>
    </row>
    <row r="70" spans="1:6" s="9" customFormat="1" ht="18.75" x14ac:dyDescent="0.3">
      <c r="A70" s="19"/>
      <c r="B70" s="17"/>
      <c r="C70" s="17"/>
      <c r="D70" s="17">
        <f t="shared" si="1"/>
        <v>14.52</v>
      </c>
      <c r="E70" s="18"/>
      <c r="F70" s="7"/>
    </row>
    <row r="71" spans="1:6" s="9" customFormat="1" ht="18.75" x14ac:dyDescent="0.3">
      <c r="A71" s="19"/>
      <c r="B71" s="17"/>
      <c r="C71" s="17"/>
      <c r="D71" s="17">
        <f t="shared" ref="D71:D134" si="2">D70+B71-C71</f>
        <v>14.52</v>
      </c>
      <c r="E71" s="18"/>
      <c r="F71" s="7"/>
    </row>
    <row r="72" spans="1:6" s="9" customFormat="1" ht="18.75" x14ac:dyDescent="0.3">
      <c r="A72" s="19"/>
      <c r="B72" s="17"/>
      <c r="C72" s="17"/>
      <c r="D72" s="17">
        <f t="shared" si="2"/>
        <v>14.52</v>
      </c>
      <c r="E72" s="18"/>
      <c r="F72" s="7"/>
    </row>
    <row r="73" spans="1:6" s="9" customFormat="1" ht="18.75" x14ac:dyDescent="0.3">
      <c r="A73" s="19"/>
      <c r="B73" s="17"/>
      <c r="C73" s="17"/>
      <c r="D73" s="17">
        <f t="shared" si="2"/>
        <v>14.52</v>
      </c>
      <c r="E73" s="18"/>
      <c r="F73" s="7"/>
    </row>
    <row r="74" spans="1:6" s="9" customFormat="1" ht="18.75" x14ac:dyDescent="0.3">
      <c r="A74" s="19"/>
      <c r="B74" s="17"/>
      <c r="C74" s="17"/>
      <c r="D74" s="17">
        <f t="shared" si="2"/>
        <v>14.52</v>
      </c>
      <c r="E74" s="18"/>
      <c r="F74" s="7"/>
    </row>
    <row r="75" spans="1:6" s="9" customFormat="1" ht="18.75" x14ac:dyDescent="0.3">
      <c r="A75" s="19"/>
      <c r="B75" s="17"/>
      <c r="C75" s="17"/>
      <c r="D75" s="17">
        <f t="shared" si="2"/>
        <v>14.52</v>
      </c>
      <c r="E75" s="18"/>
      <c r="F75" s="7"/>
    </row>
    <row r="76" spans="1:6" s="9" customFormat="1" ht="18.75" x14ac:dyDescent="0.3">
      <c r="A76" s="19"/>
      <c r="B76" s="17"/>
      <c r="C76" s="17"/>
      <c r="D76" s="17">
        <f t="shared" si="2"/>
        <v>14.52</v>
      </c>
      <c r="E76" s="18"/>
      <c r="F76" s="7"/>
    </row>
    <row r="77" spans="1:6" s="9" customFormat="1" ht="18.75" x14ac:dyDescent="0.3">
      <c r="A77" s="19"/>
      <c r="B77" s="17"/>
      <c r="C77" s="17"/>
      <c r="D77" s="17">
        <f t="shared" si="2"/>
        <v>14.52</v>
      </c>
      <c r="E77" s="18"/>
      <c r="F77" s="7"/>
    </row>
    <row r="78" spans="1:6" s="9" customFormat="1" ht="18.75" x14ac:dyDescent="0.3">
      <c r="A78" s="19"/>
      <c r="B78" s="17"/>
      <c r="C78" s="17"/>
      <c r="D78" s="17">
        <f t="shared" si="2"/>
        <v>14.52</v>
      </c>
      <c r="E78" s="18"/>
      <c r="F78" s="7"/>
    </row>
    <row r="79" spans="1:6" s="9" customFormat="1" ht="18.75" x14ac:dyDescent="0.3">
      <c r="A79" s="19"/>
      <c r="B79" s="17"/>
      <c r="C79" s="17"/>
      <c r="D79" s="17">
        <f t="shared" si="2"/>
        <v>14.52</v>
      </c>
      <c r="E79" s="18"/>
      <c r="F79" s="7"/>
    </row>
    <row r="80" spans="1:6" s="9" customFormat="1" ht="18.75" x14ac:dyDescent="0.3">
      <c r="A80" s="19"/>
      <c r="B80" s="17"/>
      <c r="C80" s="17"/>
      <c r="D80" s="17">
        <f t="shared" si="2"/>
        <v>14.52</v>
      </c>
      <c r="E80" s="18"/>
      <c r="F80" s="7"/>
    </row>
    <row r="81" spans="1:6" s="9" customFormat="1" ht="18.75" x14ac:dyDescent="0.3">
      <c r="A81" s="19"/>
      <c r="B81" s="17"/>
      <c r="C81" s="17"/>
      <c r="D81" s="17">
        <f t="shared" si="2"/>
        <v>14.52</v>
      </c>
      <c r="E81" s="18"/>
      <c r="F81" s="7"/>
    </row>
    <row r="82" spans="1:6" s="9" customFormat="1" ht="18.75" x14ac:dyDescent="0.3">
      <c r="A82" s="19"/>
      <c r="B82" s="17"/>
      <c r="C82" s="17"/>
      <c r="D82" s="17">
        <f t="shared" si="2"/>
        <v>14.52</v>
      </c>
      <c r="E82" s="18"/>
      <c r="F82" s="7"/>
    </row>
    <row r="83" spans="1:6" s="9" customFormat="1" ht="18.75" x14ac:dyDescent="0.3">
      <c r="A83" s="19"/>
      <c r="B83" s="17"/>
      <c r="C83" s="17"/>
      <c r="D83" s="17">
        <f t="shared" si="2"/>
        <v>14.52</v>
      </c>
      <c r="E83" s="18"/>
      <c r="F83" s="7"/>
    </row>
    <row r="84" spans="1:6" s="9" customFormat="1" ht="18.75" x14ac:dyDescent="0.3">
      <c r="A84" s="19"/>
      <c r="B84" s="17"/>
      <c r="C84" s="17"/>
      <c r="D84" s="17">
        <f t="shared" si="2"/>
        <v>14.52</v>
      </c>
      <c r="E84" s="18"/>
      <c r="F84" s="7"/>
    </row>
    <row r="85" spans="1:6" s="9" customFormat="1" ht="18.75" x14ac:dyDescent="0.3">
      <c r="A85" s="19"/>
      <c r="B85" s="17"/>
      <c r="C85" s="17"/>
      <c r="D85" s="17">
        <f t="shared" si="2"/>
        <v>14.52</v>
      </c>
      <c r="E85" s="18"/>
      <c r="F85" s="7"/>
    </row>
    <row r="86" spans="1:6" s="9" customFormat="1" ht="18.75" x14ac:dyDescent="0.3">
      <c r="A86" s="19"/>
      <c r="B86" s="17"/>
      <c r="C86" s="17"/>
      <c r="D86" s="17">
        <f t="shared" si="2"/>
        <v>14.52</v>
      </c>
      <c r="E86" s="18"/>
      <c r="F86" s="7"/>
    </row>
    <row r="87" spans="1:6" s="9" customFormat="1" ht="18.75" x14ac:dyDescent="0.3">
      <c r="A87" s="19"/>
      <c r="B87" s="17"/>
      <c r="C87" s="17"/>
      <c r="D87" s="17">
        <f t="shared" si="2"/>
        <v>14.52</v>
      </c>
      <c r="E87" s="18"/>
      <c r="F87" s="7"/>
    </row>
    <row r="88" spans="1:6" s="9" customFormat="1" ht="18.75" x14ac:dyDescent="0.3">
      <c r="A88" s="19"/>
      <c r="B88" s="17"/>
      <c r="C88" s="17"/>
      <c r="D88" s="17">
        <f t="shared" si="2"/>
        <v>14.52</v>
      </c>
      <c r="E88" s="18"/>
      <c r="F88" s="7"/>
    </row>
    <row r="89" spans="1:6" s="9" customFormat="1" ht="18.75" x14ac:dyDescent="0.3">
      <c r="A89" s="19"/>
      <c r="B89" s="17"/>
      <c r="C89" s="17"/>
      <c r="D89" s="17">
        <f t="shared" si="2"/>
        <v>14.52</v>
      </c>
      <c r="E89" s="18"/>
      <c r="F89" s="7"/>
    </row>
    <row r="90" spans="1:6" s="9" customFormat="1" ht="18.75" x14ac:dyDescent="0.3">
      <c r="A90" s="19"/>
      <c r="B90" s="17"/>
      <c r="C90" s="17"/>
      <c r="D90" s="17">
        <f t="shared" si="2"/>
        <v>14.52</v>
      </c>
      <c r="E90" s="18"/>
      <c r="F90" s="7"/>
    </row>
    <row r="91" spans="1:6" s="9" customFormat="1" ht="18.75" x14ac:dyDescent="0.3">
      <c r="A91" s="19"/>
      <c r="B91" s="17"/>
      <c r="C91" s="17"/>
      <c r="D91" s="17">
        <f t="shared" si="2"/>
        <v>14.52</v>
      </c>
      <c r="E91" s="18"/>
      <c r="F91" s="7"/>
    </row>
    <row r="92" spans="1:6" s="9" customFormat="1" ht="18.75" x14ac:dyDescent="0.3">
      <c r="A92" s="19"/>
      <c r="B92" s="17"/>
      <c r="C92" s="17"/>
      <c r="D92" s="17">
        <f t="shared" si="2"/>
        <v>14.52</v>
      </c>
      <c r="E92" s="18"/>
      <c r="F92" s="7"/>
    </row>
    <row r="93" spans="1:6" s="9" customFormat="1" ht="18.75" x14ac:dyDescent="0.3">
      <c r="A93" s="19"/>
      <c r="B93" s="17"/>
      <c r="C93" s="17"/>
      <c r="D93" s="17">
        <f t="shared" si="2"/>
        <v>14.52</v>
      </c>
      <c r="E93" s="18"/>
      <c r="F93" s="7"/>
    </row>
    <row r="94" spans="1:6" s="9" customFormat="1" ht="18.75" x14ac:dyDescent="0.3">
      <c r="A94" s="19"/>
      <c r="B94" s="17"/>
      <c r="C94" s="17"/>
      <c r="D94" s="17">
        <f t="shared" si="2"/>
        <v>14.52</v>
      </c>
      <c r="E94" s="18"/>
      <c r="F94" s="7"/>
    </row>
    <row r="95" spans="1:6" s="9" customFormat="1" ht="18.75" x14ac:dyDescent="0.3">
      <c r="A95" s="19"/>
      <c r="B95" s="17"/>
      <c r="C95" s="17"/>
      <c r="D95" s="17">
        <f t="shared" si="2"/>
        <v>14.52</v>
      </c>
      <c r="E95" s="18"/>
      <c r="F95" s="7"/>
    </row>
    <row r="96" spans="1:6" s="9" customFormat="1" ht="18.75" x14ac:dyDescent="0.3">
      <c r="A96" s="19"/>
      <c r="B96" s="17"/>
      <c r="C96" s="17"/>
      <c r="D96" s="17">
        <f t="shared" si="2"/>
        <v>14.52</v>
      </c>
      <c r="E96" s="18"/>
      <c r="F96" s="7"/>
    </row>
    <row r="97" spans="1:6" s="9" customFormat="1" ht="18.75" x14ac:dyDescent="0.3">
      <c r="A97" s="19"/>
      <c r="B97" s="17"/>
      <c r="C97" s="17"/>
      <c r="D97" s="17">
        <f t="shared" si="2"/>
        <v>14.52</v>
      </c>
      <c r="E97" s="18"/>
      <c r="F97" s="7"/>
    </row>
    <row r="98" spans="1:6" s="9" customFormat="1" ht="18.75" x14ac:dyDescent="0.3">
      <c r="A98" s="19"/>
      <c r="B98" s="17"/>
      <c r="C98" s="17"/>
      <c r="D98" s="17">
        <f t="shared" si="2"/>
        <v>14.52</v>
      </c>
      <c r="E98" s="18"/>
      <c r="F98" s="7"/>
    </row>
    <row r="99" spans="1:6" s="9" customFormat="1" ht="18.75" x14ac:dyDescent="0.3">
      <c r="A99" s="19"/>
      <c r="B99" s="17"/>
      <c r="C99" s="17"/>
      <c r="D99" s="17">
        <f t="shared" si="2"/>
        <v>14.52</v>
      </c>
      <c r="E99" s="18"/>
      <c r="F99" s="7"/>
    </row>
    <row r="100" spans="1:6" s="9" customFormat="1" ht="18.75" x14ac:dyDescent="0.3">
      <c r="A100" s="19"/>
      <c r="B100" s="17"/>
      <c r="C100" s="17"/>
      <c r="D100" s="17">
        <f t="shared" si="2"/>
        <v>14.52</v>
      </c>
      <c r="E100" s="18"/>
      <c r="F100" s="7"/>
    </row>
    <row r="101" spans="1:6" s="9" customFormat="1" ht="18.75" x14ac:dyDescent="0.3">
      <c r="A101" s="19"/>
      <c r="B101" s="17"/>
      <c r="C101" s="17"/>
      <c r="D101" s="17">
        <f t="shared" si="2"/>
        <v>14.52</v>
      </c>
      <c r="E101" s="18"/>
      <c r="F101" s="7"/>
    </row>
    <row r="102" spans="1:6" s="9" customFormat="1" ht="18.75" x14ac:dyDescent="0.3">
      <c r="A102" s="19"/>
      <c r="B102" s="17"/>
      <c r="C102" s="17"/>
      <c r="D102" s="17">
        <f t="shared" si="2"/>
        <v>14.52</v>
      </c>
      <c r="E102" s="18"/>
      <c r="F102" s="7"/>
    </row>
    <row r="103" spans="1:6" s="9" customFormat="1" ht="18.75" x14ac:dyDescent="0.3">
      <c r="A103" s="19"/>
      <c r="B103" s="17"/>
      <c r="C103" s="17"/>
      <c r="D103" s="17">
        <f t="shared" si="2"/>
        <v>14.52</v>
      </c>
      <c r="E103" s="18"/>
      <c r="F103" s="7"/>
    </row>
    <row r="104" spans="1:6" s="9" customFormat="1" ht="18.75" x14ac:dyDescent="0.3">
      <c r="A104" s="19"/>
      <c r="B104" s="17"/>
      <c r="C104" s="17"/>
      <c r="D104" s="17">
        <f t="shared" si="2"/>
        <v>14.52</v>
      </c>
      <c r="E104" s="18"/>
      <c r="F104" s="7"/>
    </row>
    <row r="105" spans="1:6" s="9" customFormat="1" ht="18.75" x14ac:dyDescent="0.3">
      <c r="A105" s="19"/>
      <c r="B105" s="17"/>
      <c r="C105" s="17"/>
      <c r="D105" s="17">
        <f t="shared" si="2"/>
        <v>14.52</v>
      </c>
      <c r="E105" s="18"/>
      <c r="F105" s="7"/>
    </row>
    <row r="106" spans="1:6" s="9" customFormat="1" ht="18.75" x14ac:dyDescent="0.3">
      <c r="A106" s="19"/>
      <c r="B106" s="17"/>
      <c r="C106" s="17"/>
      <c r="D106" s="17">
        <f t="shared" si="2"/>
        <v>14.52</v>
      </c>
      <c r="E106" s="18"/>
      <c r="F106" s="7"/>
    </row>
    <row r="107" spans="1:6" s="9" customFormat="1" ht="18.75" x14ac:dyDescent="0.3">
      <c r="A107" s="19"/>
      <c r="B107" s="17"/>
      <c r="C107" s="17"/>
      <c r="D107" s="17">
        <f t="shared" si="2"/>
        <v>14.52</v>
      </c>
      <c r="E107" s="18"/>
      <c r="F107" s="7"/>
    </row>
    <row r="108" spans="1:6" s="9" customFormat="1" ht="18.75" x14ac:dyDescent="0.3">
      <c r="A108" s="19"/>
      <c r="B108" s="17"/>
      <c r="C108" s="17"/>
      <c r="D108" s="17">
        <f t="shared" si="2"/>
        <v>14.52</v>
      </c>
      <c r="E108" s="18"/>
      <c r="F108" s="7"/>
    </row>
    <row r="109" spans="1:6" s="9" customFormat="1" ht="18.75" x14ac:dyDescent="0.3">
      <c r="A109" s="19"/>
      <c r="B109" s="17"/>
      <c r="C109" s="17"/>
      <c r="D109" s="17">
        <f t="shared" si="2"/>
        <v>14.52</v>
      </c>
      <c r="E109" s="18"/>
      <c r="F109" s="7"/>
    </row>
    <row r="110" spans="1:6" s="9" customFormat="1" ht="18.75" x14ac:dyDescent="0.3">
      <c r="A110" s="19"/>
      <c r="B110" s="17"/>
      <c r="C110" s="17"/>
      <c r="D110" s="17">
        <f t="shared" si="2"/>
        <v>14.52</v>
      </c>
      <c r="E110" s="18"/>
      <c r="F110" s="7"/>
    </row>
    <row r="111" spans="1:6" s="9" customFormat="1" ht="18.75" x14ac:dyDescent="0.3">
      <c r="A111" s="19"/>
      <c r="B111" s="17"/>
      <c r="C111" s="17"/>
      <c r="D111" s="17">
        <f t="shared" si="2"/>
        <v>14.52</v>
      </c>
      <c r="E111" s="18"/>
      <c r="F111" s="7"/>
    </row>
    <row r="112" spans="1:6" s="9" customFormat="1" ht="18.75" x14ac:dyDescent="0.3">
      <c r="A112" s="19"/>
      <c r="B112" s="17"/>
      <c r="C112" s="17"/>
      <c r="D112" s="17">
        <f t="shared" si="2"/>
        <v>14.52</v>
      </c>
      <c r="E112" s="18"/>
      <c r="F112" s="7"/>
    </row>
    <row r="113" spans="1:6" s="9" customFormat="1" ht="18.75" x14ac:dyDescent="0.3">
      <c r="A113" s="19"/>
      <c r="B113" s="17"/>
      <c r="C113" s="17"/>
      <c r="D113" s="17">
        <f t="shared" si="2"/>
        <v>14.52</v>
      </c>
      <c r="E113" s="18"/>
      <c r="F113" s="7"/>
    </row>
    <row r="114" spans="1:6" s="9" customFormat="1" ht="18.75" x14ac:dyDescent="0.3">
      <c r="A114" s="19"/>
      <c r="B114" s="17"/>
      <c r="C114" s="17"/>
      <c r="D114" s="17">
        <f t="shared" si="2"/>
        <v>14.52</v>
      </c>
      <c r="E114" s="18"/>
      <c r="F114" s="7"/>
    </row>
    <row r="115" spans="1:6" s="9" customFormat="1" ht="18.75" x14ac:dyDescent="0.3">
      <c r="A115" s="19"/>
      <c r="B115" s="17"/>
      <c r="C115" s="17"/>
      <c r="D115" s="17">
        <f t="shared" si="2"/>
        <v>14.52</v>
      </c>
      <c r="E115" s="18"/>
      <c r="F115" s="7"/>
    </row>
    <row r="116" spans="1:6" s="9" customFormat="1" ht="18.75" x14ac:dyDescent="0.3">
      <c r="A116" s="19"/>
      <c r="B116" s="17"/>
      <c r="C116" s="17"/>
      <c r="D116" s="17">
        <f t="shared" si="2"/>
        <v>14.52</v>
      </c>
      <c r="E116" s="18"/>
      <c r="F116" s="7"/>
    </row>
    <row r="117" spans="1:6" s="9" customFormat="1" ht="18.75" x14ac:dyDescent="0.3">
      <c r="A117" s="19"/>
      <c r="B117" s="17"/>
      <c r="C117" s="17"/>
      <c r="D117" s="17">
        <f t="shared" si="2"/>
        <v>14.52</v>
      </c>
      <c r="E117" s="18"/>
      <c r="F117" s="7"/>
    </row>
    <row r="118" spans="1:6" s="9" customFormat="1" ht="18.75" x14ac:dyDescent="0.3">
      <c r="A118" s="19"/>
      <c r="B118" s="17"/>
      <c r="C118" s="17"/>
      <c r="D118" s="17">
        <f t="shared" si="2"/>
        <v>14.52</v>
      </c>
      <c r="E118" s="18"/>
      <c r="F118" s="7"/>
    </row>
    <row r="119" spans="1:6" s="9" customFormat="1" ht="18.75" x14ac:dyDescent="0.3">
      <c r="A119" s="19"/>
      <c r="B119" s="17"/>
      <c r="C119" s="17"/>
      <c r="D119" s="17">
        <f t="shared" si="2"/>
        <v>14.52</v>
      </c>
      <c r="E119" s="18"/>
      <c r="F119" s="7"/>
    </row>
    <row r="120" spans="1:6" s="9" customFormat="1" ht="18.75" x14ac:dyDescent="0.3">
      <c r="A120" s="19"/>
      <c r="B120" s="17"/>
      <c r="C120" s="17"/>
      <c r="D120" s="17">
        <f t="shared" si="2"/>
        <v>14.52</v>
      </c>
      <c r="E120" s="18"/>
      <c r="F120" s="7"/>
    </row>
    <row r="121" spans="1:6" s="9" customFormat="1" ht="18.75" x14ac:dyDescent="0.3">
      <c r="A121" s="19"/>
      <c r="B121" s="17"/>
      <c r="C121" s="17"/>
      <c r="D121" s="17">
        <f t="shared" si="2"/>
        <v>14.52</v>
      </c>
      <c r="E121" s="18"/>
      <c r="F121" s="7"/>
    </row>
    <row r="122" spans="1:6" s="9" customFormat="1" ht="18.75" x14ac:dyDescent="0.3">
      <c r="A122" s="19"/>
      <c r="B122" s="17"/>
      <c r="C122" s="17"/>
      <c r="D122" s="17">
        <f t="shared" si="2"/>
        <v>14.52</v>
      </c>
      <c r="E122" s="18"/>
      <c r="F122" s="7"/>
    </row>
    <row r="123" spans="1:6" s="9" customFormat="1" ht="18.75" x14ac:dyDescent="0.3">
      <c r="A123" s="19"/>
      <c r="B123" s="17"/>
      <c r="C123" s="17"/>
      <c r="D123" s="17">
        <f t="shared" si="2"/>
        <v>14.52</v>
      </c>
      <c r="E123" s="18"/>
      <c r="F123" s="7"/>
    </row>
    <row r="124" spans="1:6" s="9" customFormat="1" ht="18.75" x14ac:dyDescent="0.3">
      <c r="A124" s="19"/>
      <c r="B124" s="17"/>
      <c r="C124" s="17"/>
      <c r="D124" s="17">
        <f t="shared" si="2"/>
        <v>14.52</v>
      </c>
      <c r="E124" s="18"/>
      <c r="F124" s="7"/>
    </row>
    <row r="125" spans="1:6" s="9" customFormat="1" ht="18.75" x14ac:dyDescent="0.3">
      <c r="A125" s="19"/>
      <c r="B125" s="17"/>
      <c r="C125" s="17"/>
      <c r="D125" s="17">
        <f t="shared" si="2"/>
        <v>14.52</v>
      </c>
      <c r="E125" s="18"/>
      <c r="F125" s="7"/>
    </row>
    <row r="126" spans="1:6" s="9" customFormat="1" ht="18.75" x14ac:dyDescent="0.3">
      <c r="A126" s="19"/>
      <c r="B126" s="17"/>
      <c r="C126" s="17"/>
      <c r="D126" s="17">
        <f t="shared" si="2"/>
        <v>14.52</v>
      </c>
      <c r="E126" s="18"/>
      <c r="F126" s="7"/>
    </row>
    <row r="127" spans="1:6" s="9" customFormat="1" ht="18.75" x14ac:dyDescent="0.3">
      <c r="A127" s="19"/>
      <c r="B127" s="17"/>
      <c r="C127" s="17"/>
      <c r="D127" s="17">
        <f t="shared" si="2"/>
        <v>14.52</v>
      </c>
      <c r="E127" s="18"/>
      <c r="F127" s="7"/>
    </row>
    <row r="128" spans="1:6" s="9" customFormat="1" ht="18.75" x14ac:dyDescent="0.3">
      <c r="A128" s="19"/>
      <c r="B128" s="17"/>
      <c r="C128" s="17"/>
      <c r="D128" s="17">
        <f t="shared" si="2"/>
        <v>14.52</v>
      </c>
      <c r="E128" s="18"/>
      <c r="F128" s="7"/>
    </row>
    <row r="129" spans="1:6" s="9" customFormat="1" ht="18.75" x14ac:dyDescent="0.3">
      <c r="A129" s="19"/>
      <c r="B129" s="17"/>
      <c r="C129" s="17"/>
      <c r="D129" s="17">
        <f t="shared" si="2"/>
        <v>14.52</v>
      </c>
      <c r="E129" s="18"/>
      <c r="F129" s="7"/>
    </row>
    <row r="130" spans="1:6" s="9" customFormat="1" ht="18.75" x14ac:dyDescent="0.3">
      <c r="A130" s="19"/>
      <c r="B130" s="17"/>
      <c r="C130" s="17"/>
      <c r="D130" s="17">
        <f t="shared" si="2"/>
        <v>14.52</v>
      </c>
      <c r="E130" s="18"/>
      <c r="F130" s="7"/>
    </row>
    <row r="131" spans="1:6" s="9" customFormat="1" ht="18.75" x14ac:dyDescent="0.3">
      <c r="A131" s="19"/>
      <c r="B131" s="17"/>
      <c r="C131" s="17"/>
      <c r="D131" s="17">
        <f t="shared" si="2"/>
        <v>14.52</v>
      </c>
      <c r="E131" s="18"/>
      <c r="F131" s="7"/>
    </row>
    <row r="132" spans="1:6" s="9" customFormat="1" ht="18.75" x14ac:dyDescent="0.3">
      <c r="A132" s="19"/>
      <c r="B132" s="17"/>
      <c r="C132" s="17"/>
      <c r="D132" s="17">
        <f t="shared" si="2"/>
        <v>14.52</v>
      </c>
      <c r="E132" s="18"/>
      <c r="F132" s="7"/>
    </row>
    <row r="133" spans="1:6" s="9" customFormat="1" ht="18.75" x14ac:dyDescent="0.3">
      <c r="A133" s="19"/>
      <c r="B133" s="17"/>
      <c r="C133" s="17"/>
      <c r="D133" s="17">
        <f t="shared" si="2"/>
        <v>14.52</v>
      </c>
      <c r="E133" s="18"/>
      <c r="F133" s="7"/>
    </row>
    <row r="134" spans="1:6" s="9" customFormat="1" ht="18.75" x14ac:dyDescent="0.3">
      <c r="A134" s="19"/>
      <c r="B134" s="17"/>
      <c r="C134" s="17"/>
      <c r="D134" s="17">
        <f t="shared" si="2"/>
        <v>14.52</v>
      </c>
      <c r="E134" s="18"/>
      <c r="F134" s="7"/>
    </row>
    <row r="135" spans="1:6" s="9" customFormat="1" ht="18.75" x14ac:dyDescent="0.3">
      <c r="A135" s="19"/>
      <c r="B135" s="17"/>
      <c r="C135" s="17"/>
      <c r="D135" s="17">
        <f t="shared" ref="D135:D198" si="3">D134+B135-C135</f>
        <v>14.52</v>
      </c>
      <c r="E135" s="18"/>
      <c r="F135" s="7"/>
    </row>
    <row r="136" spans="1:6" s="9" customFormat="1" ht="18.75" x14ac:dyDescent="0.3">
      <c r="A136" s="19"/>
      <c r="B136" s="17"/>
      <c r="C136" s="17"/>
      <c r="D136" s="17">
        <f t="shared" si="3"/>
        <v>14.52</v>
      </c>
      <c r="E136" s="18"/>
      <c r="F136" s="7"/>
    </row>
    <row r="137" spans="1:6" s="9" customFormat="1" ht="18.75" x14ac:dyDescent="0.3">
      <c r="A137" s="19"/>
      <c r="B137" s="17"/>
      <c r="C137" s="17"/>
      <c r="D137" s="17">
        <f t="shared" si="3"/>
        <v>14.52</v>
      </c>
      <c r="E137" s="18"/>
      <c r="F137" s="7"/>
    </row>
    <row r="138" spans="1:6" s="9" customFormat="1" ht="18.75" x14ac:dyDescent="0.3">
      <c r="A138" s="19"/>
      <c r="B138" s="17"/>
      <c r="C138" s="17"/>
      <c r="D138" s="17">
        <f t="shared" si="3"/>
        <v>14.52</v>
      </c>
      <c r="E138" s="18"/>
      <c r="F138" s="7"/>
    </row>
    <row r="139" spans="1:6" s="9" customFormat="1" ht="18.75" x14ac:dyDescent="0.3">
      <c r="A139" s="19"/>
      <c r="B139" s="17"/>
      <c r="C139" s="17"/>
      <c r="D139" s="17">
        <f t="shared" si="3"/>
        <v>14.52</v>
      </c>
      <c r="E139" s="18"/>
      <c r="F139" s="7"/>
    </row>
    <row r="140" spans="1:6" s="9" customFormat="1" ht="18.75" x14ac:dyDescent="0.3">
      <c r="A140" s="19"/>
      <c r="B140" s="17"/>
      <c r="C140" s="17"/>
      <c r="D140" s="17">
        <f t="shared" si="3"/>
        <v>14.52</v>
      </c>
      <c r="E140" s="18"/>
      <c r="F140" s="7"/>
    </row>
    <row r="141" spans="1:6" s="9" customFormat="1" ht="18.75" x14ac:dyDescent="0.3">
      <c r="A141" s="19"/>
      <c r="B141" s="17"/>
      <c r="C141" s="17"/>
      <c r="D141" s="17">
        <f t="shared" si="3"/>
        <v>14.52</v>
      </c>
      <c r="E141" s="18"/>
      <c r="F141" s="7"/>
    </row>
    <row r="142" spans="1:6" s="9" customFormat="1" ht="18.75" x14ac:dyDescent="0.3">
      <c r="A142" s="19"/>
      <c r="B142" s="17"/>
      <c r="C142" s="17"/>
      <c r="D142" s="17">
        <f t="shared" si="3"/>
        <v>14.52</v>
      </c>
      <c r="E142" s="18"/>
      <c r="F142" s="7"/>
    </row>
    <row r="143" spans="1:6" s="9" customFormat="1" ht="18.75" x14ac:dyDescent="0.3">
      <c r="A143" s="19"/>
      <c r="B143" s="17"/>
      <c r="C143" s="17"/>
      <c r="D143" s="17">
        <f t="shared" si="3"/>
        <v>14.52</v>
      </c>
      <c r="E143" s="18"/>
      <c r="F143" s="7"/>
    </row>
    <row r="144" spans="1:6" s="9" customFormat="1" ht="18.75" x14ac:dyDescent="0.3">
      <c r="A144" s="19"/>
      <c r="B144" s="17"/>
      <c r="C144" s="17"/>
      <c r="D144" s="17">
        <f t="shared" si="3"/>
        <v>14.52</v>
      </c>
      <c r="E144" s="18"/>
      <c r="F144" s="7"/>
    </row>
    <row r="145" spans="1:6" s="9" customFormat="1" ht="18.75" x14ac:dyDescent="0.3">
      <c r="A145" s="19"/>
      <c r="B145" s="17"/>
      <c r="C145" s="17"/>
      <c r="D145" s="17">
        <f t="shared" si="3"/>
        <v>14.52</v>
      </c>
      <c r="E145" s="18"/>
      <c r="F145" s="7"/>
    </row>
    <row r="146" spans="1:6" s="9" customFormat="1" ht="18.75" x14ac:dyDescent="0.3">
      <c r="A146" s="19"/>
      <c r="B146" s="17"/>
      <c r="C146" s="17"/>
      <c r="D146" s="17">
        <f t="shared" si="3"/>
        <v>14.52</v>
      </c>
      <c r="E146" s="18"/>
      <c r="F146" s="7"/>
    </row>
    <row r="147" spans="1:6" s="9" customFormat="1" ht="18.75" x14ac:dyDescent="0.3">
      <c r="A147" s="19"/>
      <c r="B147" s="17"/>
      <c r="C147" s="17"/>
      <c r="D147" s="17">
        <f t="shared" si="3"/>
        <v>14.52</v>
      </c>
      <c r="E147" s="18"/>
      <c r="F147" s="7"/>
    </row>
    <row r="148" spans="1:6" s="9" customFormat="1" ht="18.75" x14ac:dyDescent="0.3">
      <c r="A148" s="19"/>
      <c r="B148" s="17"/>
      <c r="C148" s="17"/>
      <c r="D148" s="17">
        <f t="shared" si="3"/>
        <v>14.52</v>
      </c>
      <c r="E148" s="18"/>
      <c r="F148" s="7"/>
    </row>
    <row r="149" spans="1:6" s="9" customFormat="1" ht="18.75" x14ac:dyDescent="0.3">
      <c r="A149" s="19"/>
      <c r="B149" s="17"/>
      <c r="C149" s="17"/>
      <c r="D149" s="17">
        <f t="shared" si="3"/>
        <v>14.52</v>
      </c>
      <c r="E149" s="18"/>
      <c r="F149" s="7"/>
    </row>
    <row r="150" spans="1:6" s="9" customFormat="1" ht="18.75" x14ac:dyDescent="0.3">
      <c r="A150" s="19"/>
      <c r="B150" s="17"/>
      <c r="C150" s="17"/>
      <c r="D150" s="17">
        <f t="shared" si="3"/>
        <v>14.52</v>
      </c>
      <c r="E150" s="18"/>
      <c r="F150" s="7"/>
    </row>
    <row r="151" spans="1:6" s="9" customFormat="1" ht="18.75" x14ac:dyDescent="0.3">
      <c r="A151" s="19"/>
      <c r="B151" s="17"/>
      <c r="C151" s="17"/>
      <c r="D151" s="17">
        <f t="shared" si="3"/>
        <v>14.52</v>
      </c>
      <c r="E151" s="18"/>
      <c r="F151" s="7"/>
    </row>
    <row r="152" spans="1:6" s="9" customFormat="1" ht="18.75" x14ac:dyDescent="0.3">
      <c r="A152" s="19"/>
      <c r="B152" s="17"/>
      <c r="C152" s="17"/>
      <c r="D152" s="17">
        <f t="shared" si="3"/>
        <v>14.52</v>
      </c>
      <c r="E152" s="18"/>
      <c r="F152" s="7"/>
    </row>
    <row r="153" spans="1:6" s="9" customFormat="1" ht="18.75" x14ac:dyDescent="0.3">
      <c r="A153" s="19"/>
      <c r="B153" s="17"/>
      <c r="C153" s="17"/>
      <c r="D153" s="17">
        <f t="shared" si="3"/>
        <v>14.52</v>
      </c>
      <c r="E153" s="18"/>
      <c r="F153" s="7"/>
    </row>
    <row r="154" spans="1:6" s="9" customFormat="1" ht="18.75" x14ac:dyDescent="0.3">
      <c r="A154" s="19"/>
      <c r="B154" s="17"/>
      <c r="C154" s="17"/>
      <c r="D154" s="17">
        <f t="shared" si="3"/>
        <v>14.52</v>
      </c>
      <c r="E154" s="18"/>
      <c r="F154" s="7"/>
    </row>
    <row r="155" spans="1:6" s="9" customFormat="1" ht="18.75" x14ac:dyDescent="0.3">
      <c r="A155" s="19"/>
      <c r="B155" s="17"/>
      <c r="C155" s="17"/>
      <c r="D155" s="17">
        <f t="shared" si="3"/>
        <v>14.52</v>
      </c>
      <c r="E155" s="18"/>
      <c r="F155" s="7"/>
    </row>
    <row r="156" spans="1:6" s="9" customFormat="1" ht="18.75" x14ac:dyDescent="0.3">
      <c r="A156" s="19"/>
      <c r="B156" s="17"/>
      <c r="C156" s="17"/>
      <c r="D156" s="17">
        <f t="shared" si="3"/>
        <v>14.52</v>
      </c>
      <c r="E156" s="18"/>
      <c r="F156" s="7"/>
    </row>
    <row r="157" spans="1:6" s="9" customFormat="1" ht="18.75" x14ac:dyDescent="0.3">
      <c r="A157" s="19"/>
      <c r="B157" s="17"/>
      <c r="C157" s="17"/>
      <c r="D157" s="17">
        <f t="shared" si="3"/>
        <v>14.52</v>
      </c>
      <c r="E157" s="18"/>
      <c r="F157" s="7"/>
    </row>
    <row r="158" spans="1:6" s="9" customFormat="1" ht="18.75" x14ac:dyDescent="0.3">
      <c r="A158" s="19"/>
      <c r="B158" s="17"/>
      <c r="C158" s="17"/>
      <c r="D158" s="17">
        <f t="shared" si="3"/>
        <v>14.52</v>
      </c>
      <c r="E158" s="18"/>
      <c r="F158" s="7"/>
    </row>
    <row r="159" spans="1:6" s="9" customFormat="1" ht="18.75" x14ac:dyDescent="0.3">
      <c r="A159" s="19"/>
      <c r="B159" s="17"/>
      <c r="C159" s="17"/>
      <c r="D159" s="17">
        <f t="shared" si="3"/>
        <v>14.52</v>
      </c>
      <c r="E159" s="18"/>
      <c r="F159" s="7"/>
    </row>
    <row r="160" spans="1:6" s="9" customFormat="1" ht="18.75" x14ac:dyDescent="0.3">
      <c r="A160" s="19"/>
      <c r="B160" s="17"/>
      <c r="C160" s="17"/>
      <c r="D160" s="17">
        <f t="shared" si="3"/>
        <v>14.52</v>
      </c>
      <c r="E160" s="18"/>
      <c r="F160" s="7"/>
    </row>
    <row r="161" spans="1:6" s="9" customFormat="1" ht="18.75" x14ac:dyDescent="0.3">
      <c r="A161" s="19"/>
      <c r="B161" s="17"/>
      <c r="C161" s="17"/>
      <c r="D161" s="17">
        <f t="shared" si="3"/>
        <v>14.52</v>
      </c>
      <c r="E161" s="18"/>
      <c r="F161" s="7"/>
    </row>
    <row r="162" spans="1:6" s="9" customFormat="1" ht="18.75" x14ac:dyDescent="0.3">
      <c r="A162" s="19"/>
      <c r="B162" s="17"/>
      <c r="C162" s="17"/>
      <c r="D162" s="17">
        <f t="shared" si="3"/>
        <v>14.52</v>
      </c>
      <c r="E162" s="18"/>
      <c r="F162" s="7"/>
    </row>
    <row r="163" spans="1:6" s="9" customFormat="1" ht="18.75" x14ac:dyDescent="0.3">
      <c r="A163" s="19"/>
      <c r="B163" s="17"/>
      <c r="C163" s="17"/>
      <c r="D163" s="17">
        <f t="shared" si="3"/>
        <v>14.52</v>
      </c>
      <c r="E163" s="18"/>
      <c r="F163" s="7"/>
    </row>
    <row r="164" spans="1:6" s="9" customFormat="1" ht="18.75" x14ac:dyDescent="0.3">
      <c r="A164" s="19"/>
      <c r="B164" s="17"/>
      <c r="C164" s="17"/>
      <c r="D164" s="17">
        <f t="shared" si="3"/>
        <v>14.52</v>
      </c>
      <c r="E164" s="18"/>
      <c r="F164" s="7"/>
    </row>
    <row r="165" spans="1:6" s="9" customFormat="1" ht="18.75" x14ac:dyDescent="0.3">
      <c r="A165" s="19"/>
      <c r="B165" s="17"/>
      <c r="C165" s="17"/>
      <c r="D165" s="17">
        <f t="shared" si="3"/>
        <v>14.52</v>
      </c>
      <c r="E165" s="18"/>
      <c r="F165" s="7"/>
    </row>
    <row r="166" spans="1:6" s="9" customFormat="1" ht="18.75" x14ac:dyDescent="0.3">
      <c r="A166" s="19"/>
      <c r="B166" s="17"/>
      <c r="C166" s="17"/>
      <c r="D166" s="17">
        <f t="shared" si="3"/>
        <v>14.52</v>
      </c>
      <c r="E166" s="18"/>
      <c r="F166" s="7"/>
    </row>
    <row r="167" spans="1:6" s="9" customFormat="1" ht="18.75" x14ac:dyDescent="0.3">
      <c r="A167" s="19"/>
      <c r="B167" s="17"/>
      <c r="C167" s="17"/>
      <c r="D167" s="17">
        <f t="shared" si="3"/>
        <v>14.52</v>
      </c>
      <c r="E167" s="18"/>
      <c r="F167" s="7"/>
    </row>
    <row r="168" spans="1:6" s="9" customFormat="1" ht="18.75" x14ac:dyDescent="0.3">
      <c r="A168" s="19"/>
      <c r="B168" s="17"/>
      <c r="C168" s="17"/>
      <c r="D168" s="17">
        <f t="shared" si="3"/>
        <v>14.52</v>
      </c>
      <c r="E168" s="18"/>
      <c r="F168" s="7"/>
    </row>
    <row r="169" spans="1:6" s="9" customFormat="1" ht="18.75" x14ac:dyDescent="0.3">
      <c r="A169" s="19"/>
      <c r="B169" s="17"/>
      <c r="C169" s="17"/>
      <c r="D169" s="17">
        <f t="shared" si="3"/>
        <v>14.52</v>
      </c>
      <c r="E169" s="18"/>
      <c r="F169" s="7"/>
    </row>
    <row r="170" spans="1:6" s="9" customFormat="1" ht="18.75" x14ac:dyDescent="0.3">
      <c r="A170" s="19"/>
      <c r="B170" s="17"/>
      <c r="C170" s="17"/>
      <c r="D170" s="17">
        <f t="shared" si="3"/>
        <v>14.52</v>
      </c>
      <c r="E170" s="18"/>
      <c r="F170" s="7"/>
    </row>
    <row r="171" spans="1:6" s="9" customFormat="1" ht="18.75" x14ac:dyDescent="0.3">
      <c r="A171" s="19"/>
      <c r="B171" s="17"/>
      <c r="C171" s="17"/>
      <c r="D171" s="17">
        <f t="shared" si="3"/>
        <v>14.52</v>
      </c>
      <c r="E171" s="18"/>
      <c r="F171" s="7"/>
    </row>
    <row r="172" spans="1:6" s="9" customFormat="1" ht="18.75" x14ac:dyDescent="0.3">
      <c r="A172" s="19"/>
      <c r="B172" s="17"/>
      <c r="C172" s="17"/>
      <c r="D172" s="17">
        <f t="shared" si="3"/>
        <v>14.52</v>
      </c>
      <c r="E172" s="18"/>
      <c r="F172" s="7"/>
    </row>
    <row r="173" spans="1:6" s="9" customFormat="1" ht="18.75" x14ac:dyDescent="0.3">
      <c r="A173" s="19"/>
      <c r="B173" s="17"/>
      <c r="C173" s="17"/>
      <c r="D173" s="17">
        <f t="shared" si="3"/>
        <v>14.52</v>
      </c>
      <c r="E173" s="18"/>
      <c r="F173" s="7"/>
    </row>
    <row r="174" spans="1:6" s="9" customFormat="1" ht="18.75" x14ac:dyDescent="0.3">
      <c r="A174" s="19"/>
      <c r="B174" s="17"/>
      <c r="C174" s="17"/>
      <c r="D174" s="17">
        <f t="shared" si="3"/>
        <v>14.52</v>
      </c>
      <c r="E174" s="18"/>
      <c r="F174" s="7"/>
    </row>
    <row r="175" spans="1:6" s="9" customFormat="1" ht="18.75" x14ac:dyDescent="0.3">
      <c r="A175" s="19"/>
      <c r="B175" s="17"/>
      <c r="C175" s="17"/>
      <c r="D175" s="17">
        <f t="shared" si="3"/>
        <v>14.52</v>
      </c>
      <c r="E175" s="18"/>
      <c r="F175" s="7"/>
    </row>
    <row r="176" spans="1:6" s="9" customFormat="1" ht="18.75" x14ac:dyDescent="0.3">
      <c r="A176" s="19"/>
      <c r="B176" s="17"/>
      <c r="C176" s="17"/>
      <c r="D176" s="17">
        <f t="shared" si="3"/>
        <v>14.52</v>
      </c>
      <c r="E176" s="18"/>
      <c r="F176" s="7"/>
    </row>
    <row r="177" spans="1:6" s="9" customFormat="1" ht="18.75" x14ac:dyDescent="0.3">
      <c r="A177" s="19"/>
      <c r="B177" s="17"/>
      <c r="C177" s="17"/>
      <c r="D177" s="17">
        <f t="shared" si="3"/>
        <v>14.52</v>
      </c>
      <c r="E177" s="18"/>
      <c r="F177" s="7"/>
    </row>
    <row r="178" spans="1:6" s="9" customFormat="1" ht="18.75" x14ac:dyDescent="0.3">
      <c r="A178" s="19"/>
      <c r="B178" s="17"/>
      <c r="C178" s="17"/>
      <c r="D178" s="17">
        <f t="shared" si="3"/>
        <v>14.52</v>
      </c>
      <c r="E178" s="18"/>
      <c r="F178" s="7"/>
    </row>
    <row r="179" spans="1:6" s="9" customFormat="1" ht="18.75" x14ac:dyDescent="0.3">
      <c r="A179" s="19"/>
      <c r="B179" s="17"/>
      <c r="C179" s="17"/>
      <c r="D179" s="17">
        <f t="shared" si="3"/>
        <v>14.52</v>
      </c>
      <c r="E179" s="18"/>
      <c r="F179" s="7"/>
    </row>
    <row r="180" spans="1:6" s="9" customFormat="1" ht="18.75" x14ac:dyDescent="0.3">
      <c r="A180" s="19"/>
      <c r="B180" s="17"/>
      <c r="C180" s="17"/>
      <c r="D180" s="17">
        <f t="shared" si="3"/>
        <v>14.52</v>
      </c>
      <c r="E180" s="18"/>
      <c r="F180" s="7"/>
    </row>
    <row r="181" spans="1:6" s="9" customFormat="1" ht="18.75" x14ac:dyDescent="0.3">
      <c r="A181" s="19"/>
      <c r="B181" s="17"/>
      <c r="C181" s="17"/>
      <c r="D181" s="17">
        <f t="shared" si="3"/>
        <v>14.52</v>
      </c>
      <c r="E181" s="18"/>
      <c r="F181" s="7"/>
    </row>
    <row r="182" spans="1:6" s="9" customFormat="1" ht="18.75" x14ac:dyDescent="0.3">
      <c r="A182" s="19"/>
      <c r="B182" s="17"/>
      <c r="C182" s="17"/>
      <c r="D182" s="17">
        <f t="shared" si="3"/>
        <v>14.52</v>
      </c>
      <c r="E182" s="18"/>
      <c r="F182" s="7"/>
    </row>
    <row r="183" spans="1:6" s="9" customFormat="1" ht="18.75" x14ac:dyDescent="0.3">
      <c r="A183" s="19"/>
      <c r="B183" s="17"/>
      <c r="C183" s="17"/>
      <c r="D183" s="17">
        <f t="shared" si="3"/>
        <v>14.52</v>
      </c>
      <c r="E183" s="18"/>
      <c r="F183" s="7"/>
    </row>
    <row r="184" spans="1:6" s="9" customFormat="1" ht="18.75" x14ac:dyDescent="0.3">
      <c r="A184" s="19"/>
      <c r="B184" s="17"/>
      <c r="C184" s="17"/>
      <c r="D184" s="17">
        <f t="shared" si="3"/>
        <v>14.52</v>
      </c>
      <c r="E184" s="18"/>
      <c r="F184" s="7"/>
    </row>
    <row r="185" spans="1:6" s="9" customFormat="1" ht="18.75" x14ac:dyDescent="0.3">
      <c r="A185" s="19"/>
      <c r="B185" s="17"/>
      <c r="C185" s="17"/>
      <c r="D185" s="17">
        <f t="shared" si="3"/>
        <v>14.52</v>
      </c>
      <c r="E185" s="18"/>
      <c r="F185" s="7"/>
    </row>
    <row r="186" spans="1:6" s="9" customFormat="1" ht="18.75" x14ac:dyDescent="0.3">
      <c r="A186" s="19"/>
      <c r="B186" s="17"/>
      <c r="C186" s="17"/>
      <c r="D186" s="17">
        <f t="shared" si="3"/>
        <v>14.52</v>
      </c>
      <c r="E186" s="18"/>
      <c r="F186" s="7"/>
    </row>
    <row r="187" spans="1:6" s="9" customFormat="1" ht="18.75" x14ac:dyDescent="0.3">
      <c r="A187" s="19"/>
      <c r="B187" s="17"/>
      <c r="C187" s="17"/>
      <c r="D187" s="17">
        <f t="shared" si="3"/>
        <v>14.52</v>
      </c>
      <c r="E187" s="18"/>
      <c r="F187" s="7"/>
    </row>
    <row r="188" spans="1:6" s="9" customFormat="1" ht="18.75" x14ac:dyDescent="0.3">
      <c r="A188" s="19"/>
      <c r="B188" s="17"/>
      <c r="C188" s="17"/>
      <c r="D188" s="17">
        <f t="shared" si="3"/>
        <v>14.52</v>
      </c>
      <c r="E188" s="18"/>
      <c r="F188" s="7"/>
    </row>
    <row r="189" spans="1:6" s="9" customFormat="1" ht="18.75" x14ac:dyDescent="0.3">
      <c r="A189" s="19"/>
      <c r="B189" s="17"/>
      <c r="C189" s="17"/>
      <c r="D189" s="17">
        <f t="shared" si="3"/>
        <v>14.52</v>
      </c>
      <c r="E189" s="18"/>
      <c r="F189" s="7"/>
    </row>
    <row r="190" spans="1:6" s="9" customFormat="1" ht="18.75" x14ac:dyDescent="0.3">
      <c r="A190" s="19"/>
      <c r="B190" s="17"/>
      <c r="C190" s="17"/>
      <c r="D190" s="17">
        <f t="shared" si="3"/>
        <v>14.52</v>
      </c>
      <c r="E190" s="18"/>
      <c r="F190" s="7"/>
    </row>
    <row r="191" spans="1:6" s="9" customFormat="1" ht="18.75" x14ac:dyDescent="0.3">
      <c r="A191" s="19"/>
      <c r="B191" s="17"/>
      <c r="C191" s="17"/>
      <c r="D191" s="17">
        <f t="shared" si="3"/>
        <v>14.52</v>
      </c>
      <c r="E191" s="18"/>
      <c r="F191" s="7"/>
    </row>
    <row r="192" spans="1:6" s="9" customFormat="1" ht="18.75" x14ac:dyDescent="0.3">
      <c r="A192" s="19"/>
      <c r="B192" s="17"/>
      <c r="C192" s="17"/>
      <c r="D192" s="17">
        <f t="shared" si="3"/>
        <v>14.52</v>
      </c>
      <c r="E192" s="18"/>
      <c r="F192" s="7"/>
    </row>
    <row r="193" spans="1:6" s="9" customFormat="1" ht="18.75" x14ac:dyDescent="0.3">
      <c r="A193" s="19"/>
      <c r="B193" s="17"/>
      <c r="C193" s="17"/>
      <c r="D193" s="17">
        <f t="shared" si="3"/>
        <v>14.52</v>
      </c>
      <c r="E193" s="18"/>
      <c r="F193" s="7"/>
    </row>
    <row r="194" spans="1:6" s="9" customFormat="1" ht="18.75" x14ac:dyDescent="0.3">
      <c r="A194" s="19"/>
      <c r="B194" s="17"/>
      <c r="C194" s="17"/>
      <c r="D194" s="17">
        <f t="shared" si="3"/>
        <v>14.52</v>
      </c>
      <c r="E194" s="18"/>
      <c r="F194" s="7"/>
    </row>
    <row r="195" spans="1:6" s="9" customFormat="1" ht="18.75" x14ac:dyDescent="0.3">
      <c r="A195" s="19"/>
      <c r="B195" s="17"/>
      <c r="C195" s="17"/>
      <c r="D195" s="17">
        <f t="shared" si="3"/>
        <v>14.52</v>
      </c>
      <c r="E195" s="18"/>
      <c r="F195" s="7"/>
    </row>
    <row r="196" spans="1:6" s="9" customFormat="1" ht="18.75" x14ac:dyDescent="0.3">
      <c r="A196" s="19"/>
      <c r="B196" s="17"/>
      <c r="C196" s="17"/>
      <c r="D196" s="17">
        <f t="shared" si="3"/>
        <v>14.52</v>
      </c>
      <c r="E196" s="18"/>
      <c r="F196" s="7"/>
    </row>
    <row r="197" spans="1:6" s="9" customFormat="1" ht="18.75" x14ac:dyDescent="0.3">
      <c r="A197" s="19"/>
      <c r="B197" s="17"/>
      <c r="C197" s="17"/>
      <c r="D197" s="17">
        <f t="shared" si="3"/>
        <v>14.52</v>
      </c>
      <c r="E197" s="18"/>
      <c r="F197" s="7"/>
    </row>
    <row r="198" spans="1:6" s="9" customFormat="1" ht="18.75" x14ac:dyDescent="0.3">
      <c r="A198" s="19"/>
      <c r="B198" s="17"/>
      <c r="C198" s="17"/>
      <c r="D198" s="17">
        <f t="shared" si="3"/>
        <v>14.52</v>
      </c>
      <c r="E198" s="18"/>
      <c r="F198" s="7"/>
    </row>
    <row r="199" spans="1:6" s="9" customFormat="1" ht="18.75" x14ac:dyDescent="0.3">
      <c r="A199" s="19"/>
      <c r="B199" s="17"/>
      <c r="C199" s="17"/>
      <c r="D199" s="17">
        <f t="shared" ref="D199:D262" si="4">D198+B199-C199</f>
        <v>14.52</v>
      </c>
      <c r="E199" s="18"/>
      <c r="F199" s="7"/>
    </row>
    <row r="200" spans="1:6" s="9" customFormat="1" ht="18.75" x14ac:dyDescent="0.3">
      <c r="A200" s="19"/>
      <c r="B200" s="17"/>
      <c r="C200" s="17"/>
      <c r="D200" s="17">
        <f t="shared" si="4"/>
        <v>14.52</v>
      </c>
      <c r="E200" s="18"/>
      <c r="F200" s="7"/>
    </row>
    <row r="201" spans="1:6" s="9" customFormat="1" ht="18.75" x14ac:dyDescent="0.3">
      <c r="A201" s="19"/>
      <c r="B201" s="17"/>
      <c r="C201" s="17"/>
      <c r="D201" s="17">
        <f t="shared" si="4"/>
        <v>14.52</v>
      </c>
      <c r="E201" s="18"/>
      <c r="F201" s="7"/>
    </row>
    <row r="202" spans="1:6" s="9" customFormat="1" ht="18.75" x14ac:dyDescent="0.3">
      <c r="A202" s="19"/>
      <c r="B202" s="17"/>
      <c r="C202" s="17"/>
      <c r="D202" s="17">
        <f t="shared" si="4"/>
        <v>14.52</v>
      </c>
      <c r="E202" s="18"/>
      <c r="F202" s="7"/>
    </row>
    <row r="203" spans="1:6" s="9" customFormat="1" ht="18.75" x14ac:dyDescent="0.3">
      <c r="A203" s="19"/>
      <c r="B203" s="17"/>
      <c r="C203" s="17"/>
      <c r="D203" s="17">
        <f t="shared" si="4"/>
        <v>14.52</v>
      </c>
      <c r="E203" s="18"/>
      <c r="F203" s="7"/>
    </row>
    <row r="204" spans="1:6" s="9" customFormat="1" ht="18.75" x14ac:dyDescent="0.3">
      <c r="A204" s="19"/>
      <c r="B204" s="17"/>
      <c r="C204" s="17"/>
      <c r="D204" s="17">
        <f t="shared" si="4"/>
        <v>14.52</v>
      </c>
      <c r="E204" s="18"/>
      <c r="F204" s="7"/>
    </row>
    <row r="205" spans="1:6" s="9" customFormat="1" ht="18.75" x14ac:dyDescent="0.3">
      <c r="A205" s="19"/>
      <c r="B205" s="17"/>
      <c r="C205" s="17"/>
      <c r="D205" s="17">
        <f t="shared" si="4"/>
        <v>14.52</v>
      </c>
      <c r="E205" s="18"/>
      <c r="F205" s="7"/>
    </row>
    <row r="206" spans="1:6" s="9" customFormat="1" ht="18.75" x14ac:dyDescent="0.3">
      <c r="A206" s="19"/>
      <c r="B206" s="17"/>
      <c r="C206" s="17"/>
      <c r="D206" s="17">
        <f t="shared" si="4"/>
        <v>14.52</v>
      </c>
      <c r="E206" s="18"/>
      <c r="F206" s="7"/>
    </row>
    <row r="207" spans="1:6" s="9" customFormat="1" ht="18.75" x14ac:dyDescent="0.3">
      <c r="A207" s="19"/>
      <c r="B207" s="17"/>
      <c r="C207" s="17"/>
      <c r="D207" s="17">
        <f t="shared" si="4"/>
        <v>14.52</v>
      </c>
      <c r="E207" s="18"/>
      <c r="F207" s="7"/>
    </row>
    <row r="208" spans="1:6" s="9" customFormat="1" ht="18.75" x14ac:dyDescent="0.3">
      <c r="A208" s="19"/>
      <c r="B208" s="17"/>
      <c r="C208" s="17"/>
      <c r="D208" s="17">
        <f t="shared" si="4"/>
        <v>14.52</v>
      </c>
      <c r="E208" s="18"/>
      <c r="F208" s="7"/>
    </row>
    <row r="209" spans="1:6" s="9" customFormat="1" ht="18.75" x14ac:dyDescent="0.3">
      <c r="A209" s="19"/>
      <c r="B209" s="17"/>
      <c r="C209" s="17"/>
      <c r="D209" s="17">
        <f t="shared" si="4"/>
        <v>14.52</v>
      </c>
      <c r="E209" s="18"/>
      <c r="F209" s="7"/>
    </row>
    <row r="210" spans="1:6" s="9" customFormat="1" ht="18.75" x14ac:dyDescent="0.3">
      <c r="A210" s="19"/>
      <c r="B210" s="17"/>
      <c r="C210" s="17"/>
      <c r="D210" s="17">
        <f t="shared" si="4"/>
        <v>14.52</v>
      </c>
      <c r="E210" s="18"/>
      <c r="F210" s="7"/>
    </row>
    <row r="211" spans="1:6" s="9" customFormat="1" ht="18.75" x14ac:dyDescent="0.3">
      <c r="A211" s="19"/>
      <c r="B211" s="17"/>
      <c r="C211" s="17"/>
      <c r="D211" s="17">
        <f t="shared" si="4"/>
        <v>14.52</v>
      </c>
      <c r="E211" s="18"/>
      <c r="F211" s="7"/>
    </row>
    <row r="212" spans="1:6" s="9" customFormat="1" ht="18.75" x14ac:dyDescent="0.3">
      <c r="A212" s="19"/>
      <c r="B212" s="17"/>
      <c r="C212" s="17"/>
      <c r="D212" s="17">
        <f t="shared" si="4"/>
        <v>14.52</v>
      </c>
      <c r="E212" s="18"/>
      <c r="F212" s="7"/>
    </row>
    <row r="213" spans="1:6" s="9" customFormat="1" ht="18.75" x14ac:dyDescent="0.3">
      <c r="A213" s="19"/>
      <c r="B213" s="17"/>
      <c r="C213" s="17"/>
      <c r="D213" s="17">
        <f t="shared" si="4"/>
        <v>14.52</v>
      </c>
      <c r="E213" s="18"/>
      <c r="F213" s="7"/>
    </row>
    <row r="214" spans="1:6" s="9" customFormat="1" ht="18.75" x14ac:dyDescent="0.3">
      <c r="A214" s="19"/>
      <c r="B214" s="17"/>
      <c r="C214" s="17"/>
      <c r="D214" s="17">
        <f t="shared" si="4"/>
        <v>14.52</v>
      </c>
      <c r="E214" s="18"/>
      <c r="F214" s="7"/>
    </row>
    <row r="215" spans="1:6" s="9" customFormat="1" ht="18.75" x14ac:dyDescent="0.3">
      <c r="A215" s="19"/>
      <c r="B215" s="17"/>
      <c r="C215" s="17"/>
      <c r="D215" s="17">
        <f t="shared" si="4"/>
        <v>14.52</v>
      </c>
      <c r="E215" s="18"/>
      <c r="F215" s="7"/>
    </row>
    <row r="216" spans="1:6" s="9" customFormat="1" ht="18.75" x14ac:dyDescent="0.3">
      <c r="A216" s="19"/>
      <c r="B216" s="17"/>
      <c r="C216" s="17"/>
      <c r="D216" s="17">
        <f t="shared" si="4"/>
        <v>14.52</v>
      </c>
      <c r="E216" s="18"/>
      <c r="F216" s="7"/>
    </row>
    <row r="217" spans="1:6" s="9" customFormat="1" ht="18.75" x14ac:dyDescent="0.3">
      <c r="A217" s="19"/>
      <c r="B217" s="17"/>
      <c r="C217" s="17"/>
      <c r="D217" s="17">
        <f t="shared" si="4"/>
        <v>14.52</v>
      </c>
      <c r="E217" s="18"/>
      <c r="F217" s="7"/>
    </row>
    <row r="218" spans="1:6" s="9" customFormat="1" ht="18.75" x14ac:dyDescent="0.3">
      <c r="A218" s="19"/>
      <c r="B218" s="17"/>
      <c r="C218" s="17"/>
      <c r="D218" s="17">
        <f t="shared" si="4"/>
        <v>14.52</v>
      </c>
      <c r="E218" s="18"/>
      <c r="F218" s="7"/>
    </row>
    <row r="219" spans="1:6" s="9" customFormat="1" ht="18.75" x14ac:dyDescent="0.3">
      <c r="A219" s="19"/>
      <c r="B219" s="17"/>
      <c r="C219" s="17"/>
      <c r="D219" s="17">
        <f t="shared" si="4"/>
        <v>14.52</v>
      </c>
      <c r="E219" s="18"/>
      <c r="F219" s="7"/>
    </row>
    <row r="220" spans="1:6" s="9" customFormat="1" ht="18.75" x14ac:dyDescent="0.3">
      <c r="A220" s="19"/>
      <c r="B220" s="17"/>
      <c r="C220" s="17"/>
      <c r="D220" s="17">
        <f t="shared" si="4"/>
        <v>14.52</v>
      </c>
      <c r="E220" s="18"/>
      <c r="F220" s="7"/>
    </row>
    <row r="221" spans="1:6" s="9" customFormat="1" ht="18.75" x14ac:dyDescent="0.3">
      <c r="A221" s="19"/>
      <c r="B221" s="17"/>
      <c r="C221" s="17"/>
      <c r="D221" s="17">
        <f t="shared" si="4"/>
        <v>14.52</v>
      </c>
      <c r="E221" s="18"/>
      <c r="F221" s="7"/>
    </row>
    <row r="222" spans="1:6" s="9" customFormat="1" ht="18.75" x14ac:dyDescent="0.3">
      <c r="A222" s="19"/>
      <c r="B222" s="17"/>
      <c r="C222" s="17"/>
      <c r="D222" s="17">
        <f t="shared" si="4"/>
        <v>14.52</v>
      </c>
      <c r="E222" s="18"/>
      <c r="F222" s="7"/>
    </row>
    <row r="223" spans="1:6" s="9" customFormat="1" ht="18.75" x14ac:dyDescent="0.3">
      <c r="A223" s="19"/>
      <c r="B223" s="17"/>
      <c r="C223" s="17"/>
      <c r="D223" s="17">
        <f t="shared" si="4"/>
        <v>14.52</v>
      </c>
      <c r="E223" s="18"/>
      <c r="F223" s="7"/>
    </row>
    <row r="224" spans="1:6" s="9" customFormat="1" ht="18.75" x14ac:dyDescent="0.3">
      <c r="A224" s="19"/>
      <c r="B224" s="17"/>
      <c r="C224" s="17"/>
      <c r="D224" s="17">
        <f t="shared" si="4"/>
        <v>14.52</v>
      </c>
      <c r="E224" s="18"/>
      <c r="F224" s="7"/>
    </row>
    <row r="225" spans="1:6" s="9" customFormat="1" ht="18.75" x14ac:dyDescent="0.3">
      <c r="A225" s="19"/>
      <c r="B225" s="17"/>
      <c r="C225" s="17"/>
      <c r="D225" s="17">
        <f t="shared" si="4"/>
        <v>14.52</v>
      </c>
      <c r="E225" s="18"/>
      <c r="F225" s="7"/>
    </row>
    <row r="226" spans="1:6" s="9" customFormat="1" ht="18.75" x14ac:dyDescent="0.3">
      <c r="A226" s="19"/>
      <c r="B226" s="17"/>
      <c r="C226" s="17"/>
      <c r="D226" s="17">
        <f t="shared" si="4"/>
        <v>14.52</v>
      </c>
      <c r="E226" s="18"/>
      <c r="F226" s="7"/>
    </row>
    <row r="227" spans="1:6" s="9" customFormat="1" ht="18.75" x14ac:dyDescent="0.3">
      <c r="A227" s="19"/>
      <c r="B227" s="17"/>
      <c r="C227" s="17"/>
      <c r="D227" s="17">
        <f t="shared" si="4"/>
        <v>14.52</v>
      </c>
      <c r="E227" s="18"/>
      <c r="F227" s="7"/>
    </row>
    <row r="228" spans="1:6" s="9" customFormat="1" ht="18.75" x14ac:dyDescent="0.3">
      <c r="A228" s="19"/>
      <c r="B228" s="17"/>
      <c r="C228" s="17"/>
      <c r="D228" s="17">
        <f t="shared" si="4"/>
        <v>14.52</v>
      </c>
      <c r="E228" s="18"/>
      <c r="F228" s="7"/>
    </row>
    <row r="229" spans="1:6" s="9" customFormat="1" ht="18.75" x14ac:dyDescent="0.3">
      <c r="A229" s="19"/>
      <c r="B229" s="17"/>
      <c r="C229" s="17"/>
      <c r="D229" s="17">
        <f t="shared" si="4"/>
        <v>14.52</v>
      </c>
      <c r="E229" s="18"/>
      <c r="F229" s="7"/>
    </row>
    <row r="230" spans="1:6" s="9" customFormat="1" ht="18.75" x14ac:dyDescent="0.3">
      <c r="A230" s="19"/>
      <c r="B230" s="17"/>
      <c r="C230" s="17"/>
      <c r="D230" s="17">
        <f t="shared" si="4"/>
        <v>14.52</v>
      </c>
      <c r="E230" s="18"/>
      <c r="F230" s="7"/>
    </row>
    <row r="231" spans="1:6" s="9" customFormat="1" ht="18.75" x14ac:dyDescent="0.3">
      <c r="A231" s="19"/>
      <c r="B231" s="17"/>
      <c r="C231" s="17"/>
      <c r="D231" s="17">
        <f t="shared" si="4"/>
        <v>14.52</v>
      </c>
      <c r="E231" s="18"/>
      <c r="F231" s="7"/>
    </row>
    <row r="232" spans="1:6" s="9" customFormat="1" ht="18.75" x14ac:dyDescent="0.3">
      <c r="A232" s="19"/>
      <c r="B232" s="17"/>
      <c r="C232" s="17"/>
      <c r="D232" s="17">
        <f t="shared" si="4"/>
        <v>14.52</v>
      </c>
      <c r="E232" s="18"/>
      <c r="F232" s="7"/>
    </row>
    <row r="233" spans="1:6" s="9" customFormat="1" ht="18.75" x14ac:dyDescent="0.3">
      <c r="A233" s="19"/>
      <c r="B233" s="17"/>
      <c r="C233" s="17"/>
      <c r="D233" s="17">
        <f t="shared" si="4"/>
        <v>14.52</v>
      </c>
      <c r="E233" s="18"/>
      <c r="F233" s="7"/>
    </row>
    <row r="234" spans="1:6" s="9" customFormat="1" ht="18.75" x14ac:dyDescent="0.3">
      <c r="A234" s="19"/>
      <c r="B234" s="17"/>
      <c r="C234" s="17"/>
      <c r="D234" s="17">
        <f t="shared" si="4"/>
        <v>14.52</v>
      </c>
      <c r="E234" s="18"/>
      <c r="F234" s="7"/>
    </row>
    <row r="235" spans="1:6" s="9" customFormat="1" ht="18.75" x14ac:dyDescent="0.3">
      <c r="A235" s="19"/>
      <c r="B235" s="17"/>
      <c r="C235" s="17"/>
      <c r="D235" s="17">
        <f t="shared" si="4"/>
        <v>14.52</v>
      </c>
      <c r="E235" s="18"/>
      <c r="F235" s="7"/>
    </row>
    <row r="236" spans="1:6" s="9" customFormat="1" ht="18.75" x14ac:dyDescent="0.3">
      <c r="A236" s="19"/>
      <c r="B236" s="17"/>
      <c r="C236" s="17"/>
      <c r="D236" s="17">
        <f t="shared" si="4"/>
        <v>14.52</v>
      </c>
      <c r="E236" s="18"/>
      <c r="F236" s="7"/>
    </row>
    <row r="237" spans="1:6" s="9" customFormat="1" ht="18.75" x14ac:dyDescent="0.3">
      <c r="A237" s="19"/>
      <c r="B237" s="17"/>
      <c r="C237" s="17"/>
      <c r="D237" s="17">
        <f t="shared" si="4"/>
        <v>14.52</v>
      </c>
      <c r="E237" s="18"/>
      <c r="F237" s="7"/>
    </row>
    <row r="238" spans="1:6" s="9" customFormat="1" ht="18.75" x14ac:dyDescent="0.3">
      <c r="A238" s="19"/>
      <c r="B238" s="17"/>
      <c r="C238" s="17"/>
      <c r="D238" s="17">
        <f t="shared" si="4"/>
        <v>14.52</v>
      </c>
      <c r="E238" s="18"/>
      <c r="F238" s="7"/>
    </row>
    <row r="239" spans="1:6" s="9" customFormat="1" ht="18.75" x14ac:dyDescent="0.3">
      <c r="A239" s="19"/>
      <c r="B239" s="17"/>
      <c r="C239" s="17"/>
      <c r="D239" s="17">
        <f t="shared" si="4"/>
        <v>14.52</v>
      </c>
      <c r="E239" s="18"/>
      <c r="F239" s="7"/>
    </row>
    <row r="240" spans="1:6" s="9" customFormat="1" ht="18.75" x14ac:dyDescent="0.3">
      <c r="A240" s="19"/>
      <c r="B240" s="17"/>
      <c r="C240" s="17"/>
      <c r="D240" s="17">
        <f t="shared" si="4"/>
        <v>14.52</v>
      </c>
      <c r="E240" s="18"/>
      <c r="F240" s="7"/>
    </row>
    <row r="241" spans="1:6" s="9" customFormat="1" ht="18.75" x14ac:dyDescent="0.3">
      <c r="A241" s="19"/>
      <c r="B241" s="17"/>
      <c r="C241" s="17"/>
      <c r="D241" s="17">
        <f t="shared" si="4"/>
        <v>14.52</v>
      </c>
      <c r="E241" s="18"/>
      <c r="F241" s="7"/>
    </row>
    <row r="242" spans="1:6" s="9" customFormat="1" ht="18.75" x14ac:dyDescent="0.3">
      <c r="A242" s="19"/>
      <c r="B242" s="17"/>
      <c r="C242" s="17"/>
      <c r="D242" s="17">
        <f t="shared" si="4"/>
        <v>14.52</v>
      </c>
      <c r="E242" s="18"/>
      <c r="F242" s="7"/>
    </row>
    <row r="243" spans="1:6" s="9" customFormat="1" ht="18.75" x14ac:dyDescent="0.3">
      <c r="A243" s="19"/>
      <c r="B243" s="17"/>
      <c r="C243" s="17"/>
      <c r="D243" s="17">
        <f t="shared" si="4"/>
        <v>14.52</v>
      </c>
      <c r="E243" s="18"/>
      <c r="F243" s="7"/>
    </row>
    <row r="244" spans="1:6" s="9" customFormat="1" ht="18.75" x14ac:dyDescent="0.3">
      <c r="A244" s="19"/>
      <c r="B244" s="17"/>
      <c r="C244" s="17"/>
      <c r="D244" s="17">
        <f t="shared" si="4"/>
        <v>14.52</v>
      </c>
      <c r="E244" s="18"/>
      <c r="F244" s="7"/>
    </row>
    <row r="245" spans="1:6" s="9" customFormat="1" ht="18.75" x14ac:dyDescent="0.3">
      <c r="A245" s="19"/>
      <c r="B245" s="17"/>
      <c r="C245" s="17"/>
      <c r="D245" s="17">
        <f t="shared" si="4"/>
        <v>14.52</v>
      </c>
      <c r="E245" s="18"/>
      <c r="F245" s="7"/>
    </row>
    <row r="246" spans="1:6" s="9" customFormat="1" ht="18.75" x14ac:dyDescent="0.3">
      <c r="A246" s="19"/>
      <c r="B246" s="17"/>
      <c r="C246" s="17"/>
      <c r="D246" s="17">
        <f t="shared" si="4"/>
        <v>14.52</v>
      </c>
      <c r="E246" s="18"/>
      <c r="F246" s="7"/>
    </row>
    <row r="247" spans="1:6" s="9" customFormat="1" ht="18.75" x14ac:dyDescent="0.3">
      <c r="A247" s="19"/>
      <c r="B247" s="17"/>
      <c r="C247" s="17"/>
      <c r="D247" s="17">
        <f t="shared" si="4"/>
        <v>14.52</v>
      </c>
      <c r="E247" s="18"/>
      <c r="F247" s="7"/>
    </row>
    <row r="248" spans="1:6" s="9" customFormat="1" ht="18.75" x14ac:dyDescent="0.3">
      <c r="A248" s="19"/>
      <c r="B248" s="17"/>
      <c r="C248" s="17"/>
      <c r="D248" s="17">
        <f t="shared" si="4"/>
        <v>14.52</v>
      </c>
      <c r="E248" s="18"/>
      <c r="F248" s="7"/>
    </row>
    <row r="249" spans="1:6" s="9" customFormat="1" ht="18.75" x14ac:dyDescent="0.3">
      <c r="A249" s="19"/>
      <c r="B249" s="17"/>
      <c r="C249" s="17"/>
      <c r="D249" s="17">
        <f t="shared" si="4"/>
        <v>14.52</v>
      </c>
      <c r="E249" s="18"/>
      <c r="F249" s="7"/>
    </row>
    <row r="250" spans="1:6" s="9" customFormat="1" ht="18.75" x14ac:dyDescent="0.3">
      <c r="A250" s="19"/>
      <c r="B250" s="17"/>
      <c r="C250" s="17"/>
      <c r="D250" s="17">
        <f t="shared" si="4"/>
        <v>14.52</v>
      </c>
      <c r="E250" s="18"/>
      <c r="F250" s="7"/>
    </row>
    <row r="251" spans="1:6" s="9" customFormat="1" ht="18.75" x14ac:dyDescent="0.3">
      <c r="A251" s="19"/>
      <c r="B251" s="17"/>
      <c r="C251" s="17"/>
      <c r="D251" s="17">
        <f t="shared" si="4"/>
        <v>14.52</v>
      </c>
      <c r="E251" s="18"/>
      <c r="F251" s="7"/>
    </row>
    <row r="252" spans="1:6" s="9" customFormat="1" ht="18.75" x14ac:dyDescent="0.3">
      <c r="A252" s="19"/>
      <c r="B252" s="17"/>
      <c r="C252" s="17"/>
      <c r="D252" s="17">
        <f t="shared" si="4"/>
        <v>14.52</v>
      </c>
      <c r="E252" s="18"/>
      <c r="F252" s="7"/>
    </row>
    <row r="253" spans="1:6" s="9" customFormat="1" ht="18.75" x14ac:dyDescent="0.3">
      <c r="A253" s="19"/>
      <c r="B253" s="17"/>
      <c r="C253" s="17"/>
      <c r="D253" s="17">
        <f t="shared" si="4"/>
        <v>14.52</v>
      </c>
      <c r="E253" s="18"/>
      <c r="F253" s="7"/>
    </row>
    <row r="254" spans="1:6" s="9" customFormat="1" ht="18.75" x14ac:dyDescent="0.3">
      <c r="A254" s="19"/>
      <c r="B254" s="17"/>
      <c r="C254" s="17"/>
      <c r="D254" s="17">
        <f t="shared" si="4"/>
        <v>14.52</v>
      </c>
      <c r="E254" s="18"/>
      <c r="F254" s="7"/>
    </row>
    <row r="255" spans="1:6" s="9" customFormat="1" ht="18.75" x14ac:dyDescent="0.3">
      <c r="A255" s="19"/>
      <c r="B255" s="17"/>
      <c r="C255" s="17"/>
      <c r="D255" s="17">
        <f t="shared" si="4"/>
        <v>14.52</v>
      </c>
      <c r="E255" s="18"/>
      <c r="F255" s="7"/>
    </row>
    <row r="256" spans="1:6" s="9" customFormat="1" ht="18.75" x14ac:dyDescent="0.3">
      <c r="A256" s="19"/>
      <c r="B256" s="17"/>
      <c r="C256" s="17"/>
      <c r="D256" s="17">
        <f t="shared" si="4"/>
        <v>14.52</v>
      </c>
      <c r="E256" s="18"/>
      <c r="F256" s="7"/>
    </row>
    <row r="257" spans="1:6" s="9" customFormat="1" ht="18.75" x14ac:dyDescent="0.3">
      <c r="A257" s="19"/>
      <c r="B257" s="17"/>
      <c r="C257" s="17"/>
      <c r="D257" s="17">
        <f t="shared" si="4"/>
        <v>14.52</v>
      </c>
      <c r="E257" s="18"/>
      <c r="F257" s="7"/>
    </row>
    <row r="258" spans="1:6" s="9" customFormat="1" ht="18.75" x14ac:dyDescent="0.3">
      <c r="A258" s="19"/>
      <c r="B258" s="17"/>
      <c r="C258" s="17"/>
      <c r="D258" s="17">
        <f t="shared" si="4"/>
        <v>14.52</v>
      </c>
      <c r="E258" s="18"/>
      <c r="F258" s="7"/>
    </row>
    <row r="259" spans="1:6" s="9" customFormat="1" ht="18.75" x14ac:dyDescent="0.3">
      <c r="A259" s="19"/>
      <c r="B259" s="17"/>
      <c r="C259" s="17"/>
      <c r="D259" s="17">
        <f t="shared" si="4"/>
        <v>14.52</v>
      </c>
      <c r="E259" s="18"/>
      <c r="F259" s="7"/>
    </row>
    <row r="260" spans="1:6" s="9" customFormat="1" ht="18.75" x14ac:dyDescent="0.3">
      <c r="A260" s="19"/>
      <c r="B260" s="17"/>
      <c r="C260" s="17"/>
      <c r="D260" s="17">
        <f t="shared" si="4"/>
        <v>14.52</v>
      </c>
      <c r="E260" s="18"/>
      <c r="F260" s="7"/>
    </row>
    <row r="261" spans="1:6" s="9" customFormat="1" ht="18.75" x14ac:dyDescent="0.3">
      <c r="A261" s="19"/>
      <c r="B261" s="17"/>
      <c r="C261" s="17"/>
      <c r="D261" s="17">
        <f t="shared" si="4"/>
        <v>14.52</v>
      </c>
      <c r="E261" s="18"/>
      <c r="F261" s="7"/>
    </row>
    <row r="262" spans="1:6" s="9" customFormat="1" ht="18.75" x14ac:dyDescent="0.3">
      <c r="A262" s="19"/>
      <c r="B262" s="17"/>
      <c r="C262" s="17"/>
      <c r="D262" s="17">
        <f t="shared" si="4"/>
        <v>14.52</v>
      </c>
      <c r="E262" s="18"/>
      <c r="F262" s="7"/>
    </row>
    <row r="263" spans="1:6" s="9" customFormat="1" ht="18.75" x14ac:dyDescent="0.3">
      <c r="A263" s="19"/>
      <c r="B263" s="17"/>
      <c r="C263" s="17"/>
      <c r="D263" s="17">
        <f t="shared" ref="D263:D326" si="5">D262+B263-C263</f>
        <v>14.52</v>
      </c>
      <c r="E263" s="18"/>
      <c r="F263" s="7"/>
    </row>
    <row r="264" spans="1:6" s="9" customFormat="1" ht="18.75" x14ac:dyDescent="0.3">
      <c r="A264" s="19"/>
      <c r="B264" s="17"/>
      <c r="C264" s="17"/>
      <c r="D264" s="17">
        <f t="shared" si="5"/>
        <v>14.52</v>
      </c>
      <c r="E264" s="18"/>
      <c r="F264" s="7"/>
    </row>
    <row r="265" spans="1:6" s="9" customFormat="1" ht="18.75" x14ac:dyDescent="0.3">
      <c r="A265" s="19"/>
      <c r="B265" s="17"/>
      <c r="C265" s="17"/>
      <c r="D265" s="17">
        <f t="shared" si="5"/>
        <v>14.52</v>
      </c>
      <c r="E265" s="18"/>
      <c r="F265" s="7"/>
    </row>
    <row r="266" spans="1:6" s="9" customFormat="1" ht="18.75" x14ac:dyDescent="0.3">
      <c r="A266" s="19"/>
      <c r="B266" s="17"/>
      <c r="C266" s="17"/>
      <c r="D266" s="17">
        <f t="shared" si="5"/>
        <v>14.52</v>
      </c>
      <c r="E266" s="18"/>
      <c r="F266" s="7"/>
    </row>
    <row r="267" spans="1:6" s="9" customFormat="1" ht="18.75" x14ac:dyDescent="0.3">
      <c r="A267" s="19"/>
      <c r="B267" s="17"/>
      <c r="C267" s="17"/>
      <c r="D267" s="17">
        <f t="shared" si="5"/>
        <v>14.52</v>
      </c>
      <c r="E267" s="18"/>
      <c r="F267" s="7"/>
    </row>
    <row r="268" spans="1:6" s="9" customFormat="1" ht="18.75" x14ac:dyDescent="0.3">
      <c r="A268" s="19"/>
      <c r="B268" s="17"/>
      <c r="C268" s="17"/>
      <c r="D268" s="17">
        <f t="shared" si="5"/>
        <v>14.52</v>
      </c>
      <c r="E268" s="18"/>
      <c r="F268" s="7"/>
    </row>
    <row r="269" spans="1:6" s="9" customFormat="1" ht="18.75" x14ac:dyDescent="0.3">
      <c r="A269" s="19"/>
      <c r="B269" s="17"/>
      <c r="C269" s="17"/>
      <c r="D269" s="17">
        <f t="shared" si="5"/>
        <v>14.52</v>
      </c>
      <c r="E269" s="18"/>
      <c r="F269" s="7"/>
    </row>
    <row r="270" spans="1:6" s="9" customFormat="1" ht="18.75" x14ac:dyDescent="0.3">
      <c r="A270" s="19"/>
      <c r="B270" s="17"/>
      <c r="C270" s="17"/>
      <c r="D270" s="17">
        <f t="shared" si="5"/>
        <v>14.52</v>
      </c>
      <c r="E270" s="18"/>
      <c r="F270" s="7"/>
    </row>
    <row r="271" spans="1:6" s="9" customFormat="1" ht="18.75" x14ac:dyDescent="0.3">
      <c r="A271" s="19"/>
      <c r="B271" s="17"/>
      <c r="C271" s="17"/>
      <c r="D271" s="17">
        <f t="shared" si="5"/>
        <v>14.52</v>
      </c>
      <c r="E271" s="18"/>
      <c r="F271" s="7"/>
    </row>
    <row r="272" spans="1:6" s="9" customFormat="1" ht="18.75" x14ac:dyDescent="0.3">
      <c r="A272" s="19"/>
      <c r="B272" s="17"/>
      <c r="C272" s="17"/>
      <c r="D272" s="17">
        <f t="shared" si="5"/>
        <v>14.52</v>
      </c>
      <c r="E272" s="18"/>
      <c r="F272" s="7"/>
    </row>
    <row r="273" spans="1:6" s="9" customFormat="1" ht="18.75" x14ac:dyDescent="0.3">
      <c r="A273" s="19"/>
      <c r="B273" s="17"/>
      <c r="C273" s="17"/>
      <c r="D273" s="17">
        <f t="shared" si="5"/>
        <v>14.52</v>
      </c>
      <c r="E273" s="18"/>
      <c r="F273" s="7"/>
    </row>
    <row r="274" spans="1:6" s="9" customFormat="1" ht="18.75" x14ac:dyDescent="0.3">
      <c r="A274" s="19"/>
      <c r="B274" s="17"/>
      <c r="C274" s="17"/>
      <c r="D274" s="17">
        <f t="shared" si="5"/>
        <v>14.52</v>
      </c>
      <c r="E274" s="18"/>
      <c r="F274" s="7"/>
    </row>
    <row r="275" spans="1:6" s="9" customFormat="1" ht="18.75" x14ac:dyDescent="0.3">
      <c r="A275" s="19"/>
      <c r="B275" s="17"/>
      <c r="C275" s="17"/>
      <c r="D275" s="17">
        <f t="shared" si="5"/>
        <v>14.52</v>
      </c>
      <c r="E275" s="18"/>
      <c r="F275" s="7"/>
    </row>
    <row r="276" spans="1:6" s="9" customFormat="1" ht="18.75" x14ac:dyDescent="0.3">
      <c r="A276" s="19"/>
      <c r="B276" s="17"/>
      <c r="C276" s="17"/>
      <c r="D276" s="17">
        <f t="shared" si="5"/>
        <v>14.52</v>
      </c>
      <c r="E276" s="18"/>
      <c r="F276" s="7"/>
    </row>
    <row r="277" spans="1:6" s="9" customFormat="1" ht="18.75" x14ac:dyDescent="0.3">
      <c r="A277" s="19"/>
      <c r="B277" s="17"/>
      <c r="C277" s="17"/>
      <c r="D277" s="17">
        <f t="shared" si="5"/>
        <v>14.52</v>
      </c>
      <c r="E277" s="18"/>
      <c r="F277" s="7"/>
    </row>
    <row r="278" spans="1:6" s="9" customFormat="1" ht="18.75" x14ac:dyDescent="0.3">
      <c r="A278" s="19"/>
      <c r="B278" s="17"/>
      <c r="C278" s="17"/>
      <c r="D278" s="17">
        <f t="shared" si="5"/>
        <v>14.52</v>
      </c>
      <c r="E278" s="18"/>
      <c r="F278" s="7"/>
    </row>
    <row r="279" spans="1:6" s="9" customFormat="1" ht="18.75" x14ac:dyDescent="0.3">
      <c r="A279" s="19"/>
      <c r="B279" s="17"/>
      <c r="C279" s="17"/>
      <c r="D279" s="17">
        <f t="shared" si="5"/>
        <v>14.52</v>
      </c>
      <c r="E279" s="18"/>
      <c r="F279" s="7"/>
    </row>
    <row r="280" spans="1:6" s="9" customFormat="1" ht="18.75" x14ac:dyDescent="0.3">
      <c r="A280" s="19"/>
      <c r="B280" s="17"/>
      <c r="C280" s="17"/>
      <c r="D280" s="17">
        <f t="shared" si="5"/>
        <v>14.52</v>
      </c>
      <c r="E280" s="18"/>
      <c r="F280" s="7"/>
    </row>
    <row r="281" spans="1:6" s="9" customFormat="1" ht="18.75" x14ac:dyDescent="0.3">
      <c r="A281" s="19"/>
      <c r="B281" s="17"/>
      <c r="C281" s="17"/>
      <c r="D281" s="17">
        <f t="shared" si="5"/>
        <v>14.52</v>
      </c>
      <c r="E281" s="18"/>
      <c r="F281" s="7"/>
    </row>
    <row r="282" spans="1:6" s="9" customFormat="1" ht="18.75" x14ac:dyDescent="0.3">
      <c r="A282" s="19"/>
      <c r="B282" s="17"/>
      <c r="C282" s="17"/>
      <c r="D282" s="17">
        <f t="shared" si="5"/>
        <v>14.52</v>
      </c>
      <c r="E282" s="18"/>
      <c r="F282" s="7"/>
    </row>
    <row r="283" spans="1:6" s="9" customFormat="1" ht="18.75" x14ac:dyDescent="0.3">
      <c r="A283" s="19"/>
      <c r="B283" s="17"/>
      <c r="C283" s="17"/>
      <c r="D283" s="17">
        <f t="shared" si="5"/>
        <v>14.52</v>
      </c>
      <c r="E283" s="18"/>
      <c r="F283" s="7"/>
    </row>
    <row r="284" spans="1:6" s="9" customFormat="1" ht="18.75" x14ac:dyDescent="0.3">
      <c r="A284" s="19"/>
      <c r="B284" s="17"/>
      <c r="C284" s="17"/>
      <c r="D284" s="17">
        <f t="shared" si="5"/>
        <v>14.52</v>
      </c>
      <c r="E284" s="18"/>
      <c r="F284" s="7"/>
    </row>
    <row r="285" spans="1:6" s="9" customFormat="1" ht="18.75" x14ac:dyDescent="0.3">
      <c r="A285" s="19"/>
      <c r="B285" s="17"/>
      <c r="C285" s="17"/>
      <c r="D285" s="17">
        <f t="shared" si="5"/>
        <v>14.52</v>
      </c>
      <c r="E285" s="18"/>
      <c r="F285" s="7"/>
    </row>
    <row r="286" spans="1:6" s="9" customFormat="1" ht="18.75" x14ac:dyDescent="0.3">
      <c r="A286" s="19"/>
      <c r="B286" s="17"/>
      <c r="C286" s="17"/>
      <c r="D286" s="17">
        <f t="shared" si="5"/>
        <v>14.52</v>
      </c>
      <c r="E286" s="18"/>
      <c r="F286" s="7"/>
    </row>
    <row r="287" spans="1:6" s="9" customFormat="1" ht="18.75" x14ac:dyDescent="0.3">
      <c r="A287" s="19"/>
      <c r="B287" s="17"/>
      <c r="C287" s="17"/>
      <c r="D287" s="17">
        <f t="shared" si="5"/>
        <v>14.52</v>
      </c>
      <c r="E287" s="18"/>
      <c r="F287" s="7"/>
    </row>
    <row r="288" spans="1:6" s="9" customFormat="1" ht="18.75" x14ac:dyDescent="0.3">
      <c r="A288" s="19"/>
      <c r="B288" s="17"/>
      <c r="C288" s="17"/>
      <c r="D288" s="17">
        <f t="shared" si="5"/>
        <v>14.52</v>
      </c>
      <c r="E288" s="18"/>
      <c r="F288" s="7"/>
    </row>
    <row r="289" spans="1:6" s="9" customFormat="1" ht="18.75" x14ac:dyDescent="0.3">
      <c r="A289" s="19"/>
      <c r="B289" s="17"/>
      <c r="C289" s="17"/>
      <c r="D289" s="17">
        <f t="shared" si="5"/>
        <v>14.52</v>
      </c>
      <c r="E289" s="18"/>
      <c r="F289" s="7"/>
    </row>
    <row r="290" spans="1:6" s="9" customFormat="1" ht="18.75" x14ac:dyDescent="0.3">
      <c r="A290" s="19"/>
      <c r="B290" s="17"/>
      <c r="C290" s="17"/>
      <c r="D290" s="17">
        <f t="shared" si="5"/>
        <v>14.52</v>
      </c>
      <c r="E290" s="18"/>
      <c r="F290" s="7"/>
    </row>
    <row r="291" spans="1:6" s="9" customFormat="1" ht="18.75" x14ac:dyDescent="0.3">
      <c r="A291" s="19"/>
      <c r="B291" s="17"/>
      <c r="C291" s="17"/>
      <c r="D291" s="17">
        <f t="shared" si="5"/>
        <v>14.52</v>
      </c>
      <c r="E291" s="18"/>
      <c r="F291" s="7"/>
    </row>
    <row r="292" spans="1:6" s="9" customFormat="1" ht="18.75" x14ac:dyDescent="0.3">
      <c r="A292" s="19"/>
      <c r="B292" s="17"/>
      <c r="C292" s="17"/>
      <c r="D292" s="17">
        <f t="shared" si="5"/>
        <v>14.52</v>
      </c>
      <c r="E292" s="18"/>
      <c r="F292" s="7"/>
    </row>
    <row r="293" spans="1:6" s="9" customFormat="1" ht="18.75" x14ac:dyDescent="0.3">
      <c r="A293" s="19"/>
      <c r="B293" s="17"/>
      <c r="C293" s="17"/>
      <c r="D293" s="17">
        <f t="shared" si="5"/>
        <v>14.52</v>
      </c>
      <c r="E293" s="18"/>
      <c r="F293" s="7"/>
    </row>
    <row r="294" spans="1:6" s="9" customFormat="1" ht="18.75" x14ac:dyDescent="0.3">
      <c r="A294" s="19"/>
      <c r="B294" s="17"/>
      <c r="C294" s="17"/>
      <c r="D294" s="17">
        <f t="shared" si="5"/>
        <v>14.52</v>
      </c>
      <c r="E294" s="18"/>
      <c r="F294" s="7"/>
    </row>
    <row r="295" spans="1:6" s="9" customFormat="1" ht="18.75" x14ac:dyDescent="0.3">
      <c r="A295" s="19"/>
      <c r="B295" s="17"/>
      <c r="C295" s="17"/>
      <c r="D295" s="17">
        <f t="shared" si="5"/>
        <v>14.52</v>
      </c>
      <c r="E295" s="18"/>
      <c r="F295" s="7"/>
    </row>
    <row r="296" spans="1:6" s="9" customFormat="1" ht="18.75" x14ac:dyDescent="0.3">
      <c r="A296" s="19"/>
      <c r="B296" s="17"/>
      <c r="C296" s="17"/>
      <c r="D296" s="17">
        <f t="shared" si="5"/>
        <v>14.52</v>
      </c>
      <c r="E296" s="18"/>
      <c r="F296" s="7"/>
    </row>
    <row r="297" spans="1:6" s="9" customFormat="1" ht="18.75" x14ac:dyDescent="0.3">
      <c r="A297" s="19"/>
      <c r="B297" s="17"/>
      <c r="C297" s="17"/>
      <c r="D297" s="17">
        <f t="shared" si="5"/>
        <v>14.52</v>
      </c>
      <c r="E297" s="18"/>
      <c r="F297" s="7"/>
    </row>
    <row r="298" spans="1:6" s="9" customFormat="1" ht="18.75" x14ac:dyDescent="0.3">
      <c r="A298" s="19"/>
      <c r="B298" s="17"/>
      <c r="C298" s="17"/>
      <c r="D298" s="17">
        <f t="shared" si="5"/>
        <v>14.52</v>
      </c>
      <c r="E298" s="18"/>
      <c r="F298" s="7"/>
    </row>
    <row r="299" spans="1:6" s="9" customFormat="1" ht="18.75" x14ac:dyDescent="0.3">
      <c r="A299" s="19"/>
      <c r="B299" s="17"/>
      <c r="C299" s="17"/>
      <c r="D299" s="17">
        <f t="shared" si="5"/>
        <v>14.52</v>
      </c>
      <c r="E299" s="18"/>
      <c r="F299" s="7"/>
    </row>
    <row r="300" spans="1:6" s="9" customFormat="1" ht="18.75" x14ac:dyDescent="0.3">
      <c r="A300" s="19"/>
      <c r="B300" s="17"/>
      <c r="C300" s="17"/>
      <c r="D300" s="17">
        <f t="shared" si="5"/>
        <v>14.52</v>
      </c>
      <c r="E300" s="18"/>
      <c r="F300" s="7"/>
    </row>
    <row r="301" spans="1:6" s="9" customFormat="1" ht="18.75" x14ac:dyDescent="0.3">
      <c r="A301" s="19"/>
      <c r="B301" s="17"/>
      <c r="C301" s="17"/>
      <c r="D301" s="17">
        <f t="shared" si="5"/>
        <v>14.52</v>
      </c>
      <c r="E301" s="18"/>
      <c r="F301" s="7"/>
    </row>
    <row r="302" spans="1:6" s="9" customFormat="1" ht="18.75" x14ac:dyDescent="0.3">
      <c r="A302" s="19"/>
      <c r="B302" s="17"/>
      <c r="C302" s="17"/>
      <c r="D302" s="17">
        <f t="shared" si="5"/>
        <v>14.52</v>
      </c>
      <c r="E302" s="18"/>
      <c r="F302" s="7"/>
    </row>
    <row r="303" spans="1:6" s="9" customFormat="1" ht="18.75" x14ac:dyDescent="0.3">
      <c r="A303" s="19"/>
      <c r="B303" s="17"/>
      <c r="C303" s="17"/>
      <c r="D303" s="17">
        <f t="shared" si="5"/>
        <v>14.52</v>
      </c>
      <c r="E303" s="18"/>
      <c r="F303" s="7"/>
    </row>
    <row r="304" spans="1:6" s="9" customFormat="1" ht="18.75" x14ac:dyDescent="0.3">
      <c r="A304" s="19"/>
      <c r="B304" s="17"/>
      <c r="C304" s="17"/>
      <c r="D304" s="17">
        <f t="shared" si="5"/>
        <v>14.52</v>
      </c>
      <c r="E304" s="18"/>
      <c r="F304" s="7"/>
    </row>
    <row r="305" spans="1:6" s="9" customFormat="1" ht="18.75" x14ac:dyDescent="0.3">
      <c r="A305" s="19"/>
      <c r="B305" s="17"/>
      <c r="C305" s="17"/>
      <c r="D305" s="17">
        <f t="shared" si="5"/>
        <v>14.52</v>
      </c>
      <c r="E305" s="18"/>
      <c r="F305" s="7"/>
    </row>
    <row r="306" spans="1:6" s="9" customFormat="1" ht="18.75" x14ac:dyDescent="0.3">
      <c r="A306" s="19"/>
      <c r="B306" s="17"/>
      <c r="C306" s="17"/>
      <c r="D306" s="17">
        <f t="shared" si="5"/>
        <v>14.52</v>
      </c>
      <c r="E306" s="18"/>
      <c r="F306" s="7"/>
    </row>
    <row r="307" spans="1:6" s="9" customFormat="1" ht="18.75" x14ac:dyDescent="0.3">
      <c r="A307" s="19"/>
      <c r="B307" s="17"/>
      <c r="C307" s="17"/>
      <c r="D307" s="17">
        <f t="shared" si="5"/>
        <v>14.52</v>
      </c>
      <c r="E307" s="18"/>
      <c r="F307" s="7"/>
    </row>
    <row r="308" spans="1:6" s="9" customFormat="1" ht="18.75" x14ac:dyDescent="0.3">
      <c r="A308" s="19"/>
      <c r="B308" s="17"/>
      <c r="C308" s="17"/>
      <c r="D308" s="17">
        <f t="shared" si="5"/>
        <v>14.52</v>
      </c>
      <c r="E308" s="18"/>
      <c r="F308" s="7"/>
    </row>
    <row r="309" spans="1:6" s="9" customFormat="1" ht="18.75" x14ac:dyDescent="0.3">
      <c r="A309" s="19"/>
      <c r="B309" s="17"/>
      <c r="C309" s="17"/>
      <c r="D309" s="17">
        <f t="shared" si="5"/>
        <v>14.52</v>
      </c>
      <c r="E309" s="18"/>
      <c r="F309" s="7"/>
    </row>
    <row r="310" spans="1:6" s="9" customFormat="1" ht="18.75" x14ac:dyDescent="0.3">
      <c r="A310" s="19"/>
      <c r="B310" s="17"/>
      <c r="C310" s="17"/>
      <c r="D310" s="17">
        <f t="shared" si="5"/>
        <v>14.52</v>
      </c>
      <c r="E310" s="18"/>
      <c r="F310" s="7"/>
    </row>
    <row r="311" spans="1:6" s="9" customFormat="1" ht="18.75" x14ac:dyDescent="0.3">
      <c r="A311" s="19"/>
      <c r="B311" s="17"/>
      <c r="C311" s="17"/>
      <c r="D311" s="17">
        <f t="shared" si="5"/>
        <v>14.52</v>
      </c>
      <c r="E311" s="18"/>
      <c r="F311" s="7"/>
    </row>
    <row r="312" spans="1:6" s="9" customFormat="1" ht="18.75" x14ac:dyDescent="0.3">
      <c r="A312" s="19"/>
      <c r="B312" s="17"/>
      <c r="C312" s="17"/>
      <c r="D312" s="17">
        <f t="shared" si="5"/>
        <v>14.52</v>
      </c>
      <c r="E312" s="18"/>
      <c r="F312" s="7"/>
    </row>
    <row r="313" spans="1:6" s="9" customFormat="1" ht="18.75" x14ac:dyDescent="0.3">
      <c r="A313" s="19"/>
      <c r="B313" s="17"/>
      <c r="C313" s="17"/>
      <c r="D313" s="17">
        <f t="shared" si="5"/>
        <v>14.52</v>
      </c>
      <c r="E313" s="18"/>
      <c r="F313" s="7"/>
    </row>
    <row r="314" spans="1:6" s="9" customFormat="1" ht="18.75" x14ac:dyDescent="0.3">
      <c r="A314" s="19"/>
      <c r="B314" s="17"/>
      <c r="C314" s="17"/>
      <c r="D314" s="17">
        <f t="shared" si="5"/>
        <v>14.52</v>
      </c>
      <c r="E314" s="18"/>
      <c r="F314" s="7"/>
    </row>
    <row r="315" spans="1:6" s="9" customFormat="1" ht="18.75" x14ac:dyDescent="0.3">
      <c r="A315" s="19"/>
      <c r="B315" s="17"/>
      <c r="C315" s="17"/>
      <c r="D315" s="17">
        <f t="shared" si="5"/>
        <v>14.52</v>
      </c>
      <c r="E315" s="18"/>
      <c r="F315" s="7"/>
    </row>
    <row r="316" spans="1:6" s="9" customFormat="1" ht="18.75" x14ac:dyDescent="0.3">
      <c r="A316" s="19"/>
      <c r="B316" s="17"/>
      <c r="C316" s="17"/>
      <c r="D316" s="17">
        <f t="shared" si="5"/>
        <v>14.52</v>
      </c>
      <c r="E316" s="18"/>
      <c r="F316" s="7"/>
    </row>
    <row r="317" spans="1:6" s="9" customFormat="1" ht="18.75" x14ac:dyDescent="0.3">
      <c r="A317" s="19"/>
      <c r="B317" s="17"/>
      <c r="C317" s="17"/>
      <c r="D317" s="17">
        <f t="shared" si="5"/>
        <v>14.52</v>
      </c>
      <c r="E317" s="18"/>
      <c r="F317" s="7"/>
    </row>
    <row r="318" spans="1:6" s="9" customFormat="1" ht="18.75" x14ac:dyDescent="0.3">
      <c r="A318" s="19"/>
      <c r="B318" s="17"/>
      <c r="C318" s="17"/>
      <c r="D318" s="17">
        <f t="shared" si="5"/>
        <v>14.52</v>
      </c>
      <c r="E318" s="18"/>
      <c r="F318" s="7"/>
    </row>
    <row r="319" spans="1:6" s="9" customFormat="1" ht="18.75" x14ac:dyDescent="0.3">
      <c r="A319" s="19"/>
      <c r="B319" s="17"/>
      <c r="C319" s="17"/>
      <c r="D319" s="17">
        <f t="shared" si="5"/>
        <v>14.52</v>
      </c>
      <c r="E319" s="18"/>
      <c r="F319" s="7"/>
    </row>
    <row r="320" spans="1:6" s="9" customFormat="1" ht="18.75" x14ac:dyDescent="0.3">
      <c r="A320" s="19"/>
      <c r="B320" s="17"/>
      <c r="C320" s="17"/>
      <c r="D320" s="17">
        <f t="shared" si="5"/>
        <v>14.52</v>
      </c>
      <c r="E320" s="18"/>
      <c r="F320" s="7"/>
    </row>
    <row r="321" spans="1:6" s="9" customFormat="1" ht="18.75" x14ac:dyDescent="0.3">
      <c r="A321" s="19"/>
      <c r="B321" s="17"/>
      <c r="C321" s="17"/>
      <c r="D321" s="17">
        <f t="shared" si="5"/>
        <v>14.52</v>
      </c>
      <c r="E321" s="18"/>
      <c r="F321" s="7"/>
    </row>
    <row r="322" spans="1:6" s="9" customFormat="1" ht="18.75" x14ac:dyDescent="0.3">
      <c r="A322" s="19"/>
      <c r="B322" s="17"/>
      <c r="C322" s="17"/>
      <c r="D322" s="17">
        <f t="shared" si="5"/>
        <v>14.52</v>
      </c>
      <c r="E322" s="18"/>
      <c r="F322" s="7"/>
    </row>
    <row r="323" spans="1:6" s="9" customFormat="1" ht="18.75" x14ac:dyDescent="0.3">
      <c r="A323" s="19"/>
      <c r="B323" s="17"/>
      <c r="C323" s="17"/>
      <c r="D323" s="17">
        <f t="shared" si="5"/>
        <v>14.52</v>
      </c>
      <c r="E323" s="18"/>
      <c r="F323" s="7"/>
    </row>
    <row r="324" spans="1:6" s="9" customFormat="1" ht="18.75" x14ac:dyDescent="0.3">
      <c r="A324" s="19"/>
      <c r="B324" s="17"/>
      <c r="C324" s="17"/>
      <c r="D324" s="17">
        <f t="shared" si="5"/>
        <v>14.52</v>
      </c>
      <c r="E324" s="18"/>
      <c r="F324" s="7"/>
    </row>
    <row r="325" spans="1:6" s="9" customFormat="1" ht="18.75" x14ac:dyDescent="0.3">
      <c r="A325" s="19"/>
      <c r="B325" s="17"/>
      <c r="C325" s="17"/>
      <c r="D325" s="17">
        <f t="shared" si="5"/>
        <v>14.52</v>
      </c>
      <c r="E325" s="18"/>
      <c r="F325" s="7"/>
    </row>
    <row r="326" spans="1:6" s="9" customFormat="1" ht="18.75" x14ac:dyDescent="0.3">
      <c r="A326" s="19"/>
      <c r="B326" s="17"/>
      <c r="C326" s="17"/>
      <c r="D326" s="17">
        <f t="shared" si="5"/>
        <v>14.52</v>
      </c>
      <c r="E326" s="18"/>
      <c r="F326" s="7"/>
    </row>
    <row r="327" spans="1:6" s="9" customFormat="1" ht="18.75" x14ac:dyDescent="0.3">
      <c r="A327" s="19"/>
      <c r="B327" s="17"/>
      <c r="C327" s="17"/>
      <c r="D327" s="17">
        <f t="shared" ref="D327:D390" si="6">D326+B327-C327</f>
        <v>14.52</v>
      </c>
      <c r="E327" s="18"/>
      <c r="F327" s="7"/>
    </row>
    <row r="328" spans="1:6" s="9" customFormat="1" ht="18.75" x14ac:dyDescent="0.3">
      <c r="A328" s="19"/>
      <c r="B328" s="17"/>
      <c r="C328" s="17"/>
      <c r="D328" s="17">
        <f t="shared" si="6"/>
        <v>14.52</v>
      </c>
      <c r="E328" s="18"/>
      <c r="F328" s="7"/>
    </row>
    <row r="329" spans="1:6" s="9" customFormat="1" ht="18.75" x14ac:dyDescent="0.3">
      <c r="A329" s="19"/>
      <c r="B329" s="17"/>
      <c r="C329" s="17"/>
      <c r="D329" s="17">
        <f t="shared" si="6"/>
        <v>14.52</v>
      </c>
      <c r="E329" s="18"/>
      <c r="F329" s="7"/>
    </row>
    <row r="330" spans="1:6" s="9" customFormat="1" ht="18.75" x14ac:dyDescent="0.3">
      <c r="A330" s="19"/>
      <c r="B330" s="17"/>
      <c r="C330" s="17"/>
      <c r="D330" s="17">
        <f t="shared" si="6"/>
        <v>14.52</v>
      </c>
      <c r="E330" s="18"/>
      <c r="F330" s="7"/>
    </row>
    <row r="331" spans="1:6" s="9" customFormat="1" ht="18.75" x14ac:dyDescent="0.3">
      <c r="A331" s="19"/>
      <c r="B331" s="17"/>
      <c r="C331" s="17"/>
      <c r="D331" s="17">
        <f t="shared" si="6"/>
        <v>14.52</v>
      </c>
      <c r="E331" s="18"/>
      <c r="F331" s="7"/>
    </row>
    <row r="332" spans="1:6" s="9" customFormat="1" ht="18.75" x14ac:dyDescent="0.3">
      <c r="A332" s="19"/>
      <c r="B332" s="17"/>
      <c r="C332" s="17"/>
      <c r="D332" s="17">
        <f t="shared" si="6"/>
        <v>14.52</v>
      </c>
      <c r="E332" s="18"/>
      <c r="F332" s="7"/>
    </row>
    <row r="333" spans="1:6" s="9" customFormat="1" ht="18.75" x14ac:dyDescent="0.3">
      <c r="A333" s="19"/>
      <c r="B333" s="17"/>
      <c r="C333" s="17"/>
      <c r="D333" s="17">
        <f t="shared" si="6"/>
        <v>14.52</v>
      </c>
      <c r="E333" s="18"/>
      <c r="F333" s="7"/>
    </row>
    <row r="334" spans="1:6" s="9" customFormat="1" ht="18.75" x14ac:dyDescent="0.3">
      <c r="A334" s="19"/>
      <c r="B334" s="17"/>
      <c r="C334" s="17"/>
      <c r="D334" s="17">
        <f t="shared" si="6"/>
        <v>14.52</v>
      </c>
      <c r="E334" s="18"/>
      <c r="F334" s="7"/>
    </row>
    <row r="335" spans="1:6" s="9" customFormat="1" ht="18.75" x14ac:dyDescent="0.3">
      <c r="A335" s="19"/>
      <c r="B335" s="17"/>
      <c r="C335" s="17"/>
      <c r="D335" s="17">
        <f t="shared" si="6"/>
        <v>14.52</v>
      </c>
      <c r="E335" s="18"/>
      <c r="F335" s="7"/>
    </row>
    <row r="336" spans="1:6" s="9" customFormat="1" ht="18.75" x14ac:dyDescent="0.3">
      <c r="A336" s="19"/>
      <c r="B336" s="17"/>
      <c r="C336" s="17"/>
      <c r="D336" s="17">
        <f t="shared" si="6"/>
        <v>14.52</v>
      </c>
      <c r="E336" s="18"/>
      <c r="F336" s="7"/>
    </row>
    <row r="337" spans="1:6" s="9" customFormat="1" ht="18.75" x14ac:dyDescent="0.3">
      <c r="A337" s="19"/>
      <c r="B337" s="17"/>
      <c r="C337" s="17"/>
      <c r="D337" s="17">
        <f t="shared" si="6"/>
        <v>14.52</v>
      </c>
      <c r="E337" s="18"/>
      <c r="F337" s="7"/>
    </row>
    <row r="338" spans="1:6" s="9" customFormat="1" ht="18.75" x14ac:dyDescent="0.3">
      <c r="A338" s="19"/>
      <c r="B338" s="17"/>
      <c r="C338" s="17"/>
      <c r="D338" s="17">
        <f t="shared" si="6"/>
        <v>14.52</v>
      </c>
      <c r="E338" s="18"/>
      <c r="F338" s="7"/>
    </row>
    <row r="339" spans="1:6" s="9" customFormat="1" ht="18.75" x14ac:dyDescent="0.3">
      <c r="A339" s="19"/>
      <c r="B339" s="17"/>
      <c r="C339" s="17"/>
      <c r="D339" s="17">
        <f t="shared" si="6"/>
        <v>14.52</v>
      </c>
      <c r="E339" s="18"/>
      <c r="F339" s="7"/>
    </row>
    <row r="340" spans="1:6" s="9" customFormat="1" ht="18.75" x14ac:dyDescent="0.3">
      <c r="A340" s="19"/>
      <c r="B340" s="17"/>
      <c r="C340" s="17"/>
      <c r="D340" s="17">
        <f t="shared" si="6"/>
        <v>14.52</v>
      </c>
      <c r="E340" s="18"/>
      <c r="F340" s="7"/>
    </row>
    <row r="341" spans="1:6" s="9" customFormat="1" ht="18.75" x14ac:dyDescent="0.3">
      <c r="A341" s="19"/>
      <c r="B341" s="17"/>
      <c r="C341" s="17"/>
      <c r="D341" s="17">
        <f t="shared" si="6"/>
        <v>14.52</v>
      </c>
      <c r="E341" s="18"/>
      <c r="F341" s="7"/>
    </row>
    <row r="342" spans="1:6" s="9" customFormat="1" ht="18.75" x14ac:dyDescent="0.3">
      <c r="A342" s="19"/>
      <c r="B342" s="17"/>
      <c r="C342" s="17"/>
      <c r="D342" s="17">
        <f t="shared" si="6"/>
        <v>14.52</v>
      </c>
      <c r="E342" s="18"/>
      <c r="F342" s="7"/>
    </row>
    <row r="343" spans="1:6" s="9" customFormat="1" ht="18.75" x14ac:dyDescent="0.3">
      <c r="A343" s="19"/>
      <c r="B343" s="17"/>
      <c r="C343" s="17"/>
      <c r="D343" s="17">
        <f t="shared" si="6"/>
        <v>14.52</v>
      </c>
      <c r="E343" s="18"/>
      <c r="F343" s="7"/>
    </row>
    <row r="344" spans="1:6" s="9" customFormat="1" ht="18.75" x14ac:dyDescent="0.3">
      <c r="A344" s="19"/>
      <c r="B344" s="17"/>
      <c r="C344" s="17"/>
      <c r="D344" s="17">
        <f t="shared" si="6"/>
        <v>14.52</v>
      </c>
      <c r="E344" s="18"/>
      <c r="F344" s="7"/>
    </row>
    <row r="345" spans="1:6" s="9" customFormat="1" ht="18.75" x14ac:dyDescent="0.3">
      <c r="A345" s="19"/>
      <c r="B345" s="17"/>
      <c r="C345" s="17"/>
      <c r="D345" s="17">
        <f t="shared" si="6"/>
        <v>14.52</v>
      </c>
      <c r="E345" s="18"/>
      <c r="F345" s="7"/>
    </row>
    <row r="346" spans="1:6" s="9" customFormat="1" ht="18.75" x14ac:dyDescent="0.3">
      <c r="A346" s="19"/>
      <c r="B346" s="17"/>
      <c r="C346" s="17"/>
      <c r="D346" s="17">
        <f t="shared" si="6"/>
        <v>14.52</v>
      </c>
      <c r="E346" s="18"/>
      <c r="F346" s="7"/>
    </row>
    <row r="347" spans="1:6" s="9" customFormat="1" ht="18.75" x14ac:dyDescent="0.3">
      <c r="A347" s="19"/>
      <c r="B347" s="17"/>
      <c r="C347" s="17"/>
      <c r="D347" s="17">
        <f t="shared" si="6"/>
        <v>14.52</v>
      </c>
      <c r="E347" s="18"/>
      <c r="F347" s="7"/>
    </row>
    <row r="348" spans="1:6" s="9" customFormat="1" ht="18.75" x14ac:dyDescent="0.3">
      <c r="A348" s="19"/>
      <c r="B348" s="17"/>
      <c r="C348" s="17"/>
      <c r="D348" s="17">
        <f t="shared" si="6"/>
        <v>14.52</v>
      </c>
      <c r="E348" s="18"/>
      <c r="F348" s="7"/>
    </row>
    <row r="349" spans="1:6" s="9" customFormat="1" ht="18.75" x14ac:dyDescent="0.3">
      <c r="A349" s="19"/>
      <c r="B349" s="17"/>
      <c r="C349" s="17"/>
      <c r="D349" s="17">
        <f t="shared" si="6"/>
        <v>14.52</v>
      </c>
      <c r="E349" s="18"/>
      <c r="F349" s="7"/>
    </row>
    <row r="350" spans="1:6" s="9" customFormat="1" ht="18.75" x14ac:dyDescent="0.3">
      <c r="A350" s="19"/>
      <c r="B350" s="17"/>
      <c r="C350" s="17"/>
      <c r="D350" s="17">
        <f t="shared" si="6"/>
        <v>14.52</v>
      </c>
      <c r="E350" s="18"/>
      <c r="F350" s="7"/>
    </row>
    <row r="351" spans="1:6" s="9" customFormat="1" ht="18.75" x14ac:dyDescent="0.3">
      <c r="A351" s="19"/>
      <c r="B351" s="17"/>
      <c r="C351" s="17"/>
      <c r="D351" s="17">
        <f t="shared" si="6"/>
        <v>14.52</v>
      </c>
      <c r="E351" s="18"/>
      <c r="F351" s="7"/>
    </row>
    <row r="352" spans="1:6" s="9" customFormat="1" ht="18.75" x14ac:dyDescent="0.3">
      <c r="A352" s="19"/>
      <c r="B352" s="17"/>
      <c r="C352" s="17"/>
      <c r="D352" s="17">
        <f t="shared" si="6"/>
        <v>14.52</v>
      </c>
      <c r="E352" s="18"/>
      <c r="F352" s="7"/>
    </row>
    <row r="353" spans="1:6" s="9" customFormat="1" ht="18.75" x14ac:dyDescent="0.3">
      <c r="A353" s="19"/>
      <c r="B353" s="17"/>
      <c r="C353" s="17"/>
      <c r="D353" s="17">
        <f t="shared" si="6"/>
        <v>14.52</v>
      </c>
      <c r="E353" s="18"/>
      <c r="F353" s="7"/>
    </row>
    <row r="354" spans="1:6" s="9" customFormat="1" ht="18.75" x14ac:dyDescent="0.3">
      <c r="A354" s="19"/>
      <c r="B354" s="17"/>
      <c r="C354" s="17"/>
      <c r="D354" s="17">
        <f t="shared" si="6"/>
        <v>14.52</v>
      </c>
      <c r="E354" s="18"/>
      <c r="F354" s="7"/>
    </row>
    <row r="355" spans="1:6" s="9" customFormat="1" ht="18.75" x14ac:dyDescent="0.3">
      <c r="A355" s="19"/>
      <c r="B355" s="17"/>
      <c r="C355" s="17"/>
      <c r="D355" s="17">
        <f t="shared" si="6"/>
        <v>14.52</v>
      </c>
      <c r="E355" s="18"/>
      <c r="F355" s="7"/>
    </row>
    <row r="356" spans="1:6" s="9" customFormat="1" ht="18.75" x14ac:dyDescent="0.3">
      <c r="A356" s="19"/>
      <c r="B356" s="17"/>
      <c r="C356" s="17"/>
      <c r="D356" s="17">
        <f t="shared" si="6"/>
        <v>14.52</v>
      </c>
      <c r="E356" s="18"/>
      <c r="F356" s="7"/>
    </row>
    <row r="357" spans="1:6" s="9" customFormat="1" ht="18.75" x14ac:dyDescent="0.3">
      <c r="A357" s="19"/>
      <c r="B357" s="17"/>
      <c r="C357" s="17"/>
      <c r="D357" s="17">
        <f t="shared" si="6"/>
        <v>14.52</v>
      </c>
      <c r="E357" s="18"/>
      <c r="F357" s="7"/>
    </row>
    <row r="358" spans="1:6" s="9" customFormat="1" ht="18.75" x14ac:dyDescent="0.3">
      <c r="A358" s="19"/>
      <c r="B358" s="17"/>
      <c r="C358" s="17"/>
      <c r="D358" s="17">
        <f t="shared" si="6"/>
        <v>14.52</v>
      </c>
      <c r="E358" s="18"/>
      <c r="F358" s="7"/>
    </row>
    <row r="359" spans="1:6" s="9" customFormat="1" ht="18.75" x14ac:dyDescent="0.3">
      <c r="A359" s="19"/>
      <c r="B359" s="17"/>
      <c r="C359" s="17"/>
      <c r="D359" s="17">
        <f t="shared" si="6"/>
        <v>14.52</v>
      </c>
      <c r="E359" s="18"/>
      <c r="F359" s="7"/>
    </row>
    <row r="360" spans="1:6" s="9" customFormat="1" ht="18.75" x14ac:dyDescent="0.3">
      <c r="A360" s="19"/>
      <c r="B360" s="17"/>
      <c r="C360" s="17"/>
      <c r="D360" s="17">
        <f t="shared" si="6"/>
        <v>14.52</v>
      </c>
      <c r="E360" s="18"/>
      <c r="F360" s="7"/>
    </row>
    <row r="361" spans="1:6" s="9" customFormat="1" ht="18.75" x14ac:dyDescent="0.3">
      <c r="A361" s="19"/>
      <c r="B361" s="17"/>
      <c r="C361" s="17"/>
      <c r="D361" s="17">
        <f t="shared" si="6"/>
        <v>14.52</v>
      </c>
      <c r="E361" s="18"/>
      <c r="F361" s="7"/>
    </row>
    <row r="362" spans="1:6" s="9" customFormat="1" ht="18.75" x14ac:dyDescent="0.3">
      <c r="A362" s="19"/>
      <c r="B362" s="17"/>
      <c r="C362" s="17"/>
      <c r="D362" s="17">
        <f t="shared" si="6"/>
        <v>14.52</v>
      </c>
      <c r="E362" s="18"/>
      <c r="F362" s="7"/>
    </row>
    <row r="363" spans="1:6" s="9" customFormat="1" ht="18.75" x14ac:dyDescent="0.3">
      <c r="A363" s="19"/>
      <c r="B363" s="17"/>
      <c r="C363" s="17"/>
      <c r="D363" s="17">
        <f t="shared" si="6"/>
        <v>14.52</v>
      </c>
      <c r="E363" s="18"/>
      <c r="F363" s="7"/>
    </row>
    <row r="364" spans="1:6" s="9" customFormat="1" ht="18.75" x14ac:dyDescent="0.3">
      <c r="A364" s="19"/>
      <c r="B364" s="17"/>
      <c r="C364" s="17"/>
      <c r="D364" s="17">
        <f t="shared" si="6"/>
        <v>14.52</v>
      </c>
      <c r="E364" s="18"/>
      <c r="F364" s="7"/>
    </row>
    <row r="365" spans="1:6" s="9" customFormat="1" ht="18.75" x14ac:dyDescent="0.3">
      <c r="A365" s="19"/>
      <c r="B365" s="17"/>
      <c r="C365" s="17"/>
      <c r="D365" s="17">
        <f t="shared" si="6"/>
        <v>14.52</v>
      </c>
      <c r="E365" s="18"/>
      <c r="F365" s="7"/>
    </row>
    <row r="366" spans="1:6" s="9" customFormat="1" ht="18.75" x14ac:dyDescent="0.3">
      <c r="A366" s="19"/>
      <c r="B366" s="17"/>
      <c r="C366" s="17"/>
      <c r="D366" s="17">
        <f t="shared" si="6"/>
        <v>14.52</v>
      </c>
      <c r="E366" s="18"/>
      <c r="F366" s="7"/>
    </row>
    <row r="367" spans="1:6" s="9" customFormat="1" ht="18.75" x14ac:dyDescent="0.3">
      <c r="A367" s="19"/>
      <c r="B367" s="17"/>
      <c r="C367" s="17"/>
      <c r="D367" s="17">
        <f t="shared" si="6"/>
        <v>14.52</v>
      </c>
      <c r="E367" s="18"/>
      <c r="F367" s="7"/>
    </row>
    <row r="368" spans="1:6" s="9" customFormat="1" ht="18.75" x14ac:dyDescent="0.3">
      <c r="A368" s="19"/>
      <c r="B368" s="17"/>
      <c r="C368" s="17"/>
      <c r="D368" s="17">
        <f t="shared" si="6"/>
        <v>14.52</v>
      </c>
      <c r="E368" s="18"/>
      <c r="F368" s="7"/>
    </row>
    <row r="369" spans="1:6" s="9" customFormat="1" ht="18.75" x14ac:dyDescent="0.3">
      <c r="A369" s="19"/>
      <c r="B369" s="17"/>
      <c r="C369" s="17"/>
      <c r="D369" s="17">
        <f t="shared" si="6"/>
        <v>14.52</v>
      </c>
      <c r="E369" s="18"/>
      <c r="F369" s="7"/>
    </row>
    <row r="370" spans="1:6" s="9" customFormat="1" ht="18.75" x14ac:dyDescent="0.3">
      <c r="A370" s="19"/>
      <c r="B370" s="17"/>
      <c r="C370" s="17"/>
      <c r="D370" s="17">
        <f t="shared" si="6"/>
        <v>14.52</v>
      </c>
      <c r="E370" s="18"/>
      <c r="F370" s="7"/>
    </row>
    <row r="371" spans="1:6" s="9" customFormat="1" ht="18.75" x14ac:dyDescent="0.3">
      <c r="A371" s="19"/>
      <c r="B371" s="17"/>
      <c r="C371" s="17"/>
      <c r="D371" s="17">
        <f t="shared" si="6"/>
        <v>14.52</v>
      </c>
      <c r="E371" s="18"/>
      <c r="F371" s="7"/>
    </row>
    <row r="372" spans="1:6" s="9" customFormat="1" ht="18.75" x14ac:dyDescent="0.3">
      <c r="A372" s="19"/>
      <c r="B372" s="17"/>
      <c r="C372" s="17"/>
      <c r="D372" s="17">
        <f t="shared" si="6"/>
        <v>14.52</v>
      </c>
      <c r="E372" s="18"/>
      <c r="F372" s="7"/>
    </row>
    <row r="373" spans="1:6" s="9" customFormat="1" ht="18.75" x14ac:dyDescent="0.3">
      <c r="A373" s="19"/>
      <c r="B373" s="17"/>
      <c r="C373" s="17"/>
      <c r="D373" s="17">
        <f t="shared" si="6"/>
        <v>14.52</v>
      </c>
      <c r="E373" s="18"/>
      <c r="F373" s="7"/>
    </row>
    <row r="374" spans="1:6" s="9" customFormat="1" ht="18.75" x14ac:dyDescent="0.3">
      <c r="A374" s="19"/>
      <c r="B374" s="17"/>
      <c r="C374" s="17"/>
      <c r="D374" s="17">
        <f t="shared" si="6"/>
        <v>14.52</v>
      </c>
      <c r="E374" s="18"/>
      <c r="F374" s="7"/>
    </row>
    <row r="375" spans="1:6" s="9" customFormat="1" ht="18.75" x14ac:dyDescent="0.3">
      <c r="A375" s="19"/>
      <c r="B375" s="17"/>
      <c r="C375" s="17"/>
      <c r="D375" s="17">
        <f t="shared" si="6"/>
        <v>14.52</v>
      </c>
      <c r="E375" s="18"/>
      <c r="F375" s="7"/>
    </row>
    <row r="376" spans="1:6" s="9" customFormat="1" ht="18.75" x14ac:dyDescent="0.3">
      <c r="A376" s="19"/>
      <c r="B376" s="17"/>
      <c r="C376" s="17"/>
      <c r="D376" s="17">
        <f t="shared" si="6"/>
        <v>14.52</v>
      </c>
      <c r="E376" s="18"/>
      <c r="F376" s="7"/>
    </row>
    <row r="377" spans="1:6" s="9" customFormat="1" ht="18.75" x14ac:dyDescent="0.3">
      <c r="A377" s="19"/>
      <c r="B377" s="17"/>
      <c r="C377" s="17"/>
      <c r="D377" s="17">
        <f t="shared" si="6"/>
        <v>14.52</v>
      </c>
      <c r="E377" s="18"/>
      <c r="F377" s="7"/>
    </row>
    <row r="378" spans="1:6" s="9" customFormat="1" ht="18.75" x14ac:dyDescent="0.3">
      <c r="A378" s="19"/>
      <c r="B378" s="17"/>
      <c r="C378" s="17"/>
      <c r="D378" s="17">
        <f t="shared" si="6"/>
        <v>14.52</v>
      </c>
      <c r="E378" s="18"/>
      <c r="F378" s="7"/>
    </row>
    <row r="379" spans="1:6" s="9" customFormat="1" ht="18.75" x14ac:dyDescent="0.3">
      <c r="A379" s="19"/>
      <c r="B379" s="17"/>
      <c r="C379" s="17"/>
      <c r="D379" s="17">
        <f t="shared" si="6"/>
        <v>14.52</v>
      </c>
      <c r="E379" s="18"/>
      <c r="F379" s="7"/>
    </row>
    <row r="380" spans="1:6" s="9" customFormat="1" ht="18.75" x14ac:dyDescent="0.3">
      <c r="A380" s="19"/>
      <c r="B380" s="17"/>
      <c r="C380" s="17"/>
      <c r="D380" s="17">
        <f t="shared" si="6"/>
        <v>14.52</v>
      </c>
      <c r="E380" s="18"/>
      <c r="F380" s="7"/>
    </row>
    <row r="381" spans="1:6" s="9" customFormat="1" ht="18.75" x14ac:dyDescent="0.3">
      <c r="A381" s="19"/>
      <c r="B381" s="17"/>
      <c r="C381" s="17"/>
      <c r="D381" s="17">
        <f t="shared" si="6"/>
        <v>14.52</v>
      </c>
      <c r="E381" s="18"/>
      <c r="F381" s="7"/>
    </row>
    <row r="382" spans="1:6" s="9" customFormat="1" ht="18.75" x14ac:dyDescent="0.3">
      <c r="A382" s="19"/>
      <c r="B382" s="17"/>
      <c r="C382" s="17"/>
      <c r="D382" s="17">
        <f t="shared" si="6"/>
        <v>14.52</v>
      </c>
      <c r="E382" s="18"/>
      <c r="F382" s="7"/>
    </row>
    <row r="383" spans="1:6" s="9" customFormat="1" ht="18.75" x14ac:dyDescent="0.3">
      <c r="A383" s="19"/>
      <c r="B383" s="17"/>
      <c r="C383" s="17"/>
      <c r="D383" s="17">
        <f t="shared" si="6"/>
        <v>14.52</v>
      </c>
      <c r="E383" s="18"/>
      <c r="F383" s="7"/>
    </row>
    <row r="384" spans="1:6" s="9" customFormat="1" ht="18.75" x14ac:dyDescent="0.3">
      <c r="A384" s="19"/>
      <c r="B384" s="17"/>
      <c r="C384" s="17"/>
      <c r="D384" s="17">
        <f t="shared" si="6"/>
        <v>14.52</v>
      </c>
      <c r="E384" s="18"/>
      <c r="F384" s="7"/>
    </row>
    <row r="385" spans="1:6" s="9" customFormat="1" ht="18.75" x14ac:dyDescent="0.3">
      <c r="A385" s="19"/>
      <c r="B385" s="17"/>
      <c r="C385" s="17"/>
      <c r="D385" s="17">
        <f t="shared" si="6"/>
        <v>14.52</v>
      </c>
      <c r="E385" s="18"/>
      <c r="F385" s="7"/>
    </row>
    <row r="386" spans="1:6" s="9" customFormat="1" ht="18.75" x14ac:dyDescent="0.3">
      <c r="A386" s="19"/>
      <c r="B386" s="17"/>
      <c r="C386" s="17"/>
      <c r="D386" s="17">
        <f t="shared" si="6"/>
        <v>14.52</v>
      </c>
      <c r="E386" s="18"/>
      <c r="F386" s="7"/>
    </row>
    <row r="387" spans="1:6" s="9" customFormat="1" ht="18.75" x14ac:dyDescent="0.3">
      <c r="A387" s="19"/>
      <c r="B387" s="17"/>
      <c r="C387" s="17"/>
      <c r="D387" s="17">
        <f t="shared" si="6"/>
        <v>14.52</v>
      </c>
      <c r="E387" s="18"/>
      <c r="F387" s="7"/>
    </row>
    <row r="388" spans="1:6" s="9" customFormat="1" ht="18.75" x14ac:dyDescent="0.3">
      <c r="A388" s="19"/>
      <c r="B388" s="17"/>
      <c r="C388" s="17"/>
      <c r="D388" s="17">
        <f t="shared" si="6"/>
        <v>14.52</v>
      </c>
      <c r="E388" s="18"/>
      <c r="F388" s="7"/>
    </row>
    <row r="389" spans="1:6" s="9" customFormat="1" ht="18.75" x14ac:dyDescent="0.3">
      <c r="A389" s="19"/>
      <c r="B389" s="17"/>
      <c r="C389" s="17"/>
      <c r="D389" s="17">
        <f t="shared" si="6"/>
        <v>14.52</v>
      </c>
      <c r="E389" s="18"/>
      <c r="F389" s="7"/>
    </row>
    <row r="390" spans="1:6" s="9" customFormat="1" ht="18.75" x14ac:dyDescent="0.3">
      <c r="A390" s="19"/>
      <c r="B390" s="17"/>
      <c r="C390" s="17"/>
      <c r="D390" s="17">
        <f t="shared" si="6"/>
        <v>14.52</v>
      </c>
      <c r="E390" s="18"/>
      <c r="F390" s="7"/>
    </row>
    <row r="391" spans="1:6" s="9" customFormat="1" ht="18.75" x14ac:dyDescent="0.3">
      <c r="A391" s="19"/>
      <c r="B391" s="17"/>
      <c r="C391" s="17"/>
      <c r="D391" s="17">
        <f t="shared" ref="D391:D454" si="7">D390+B391-C391</f>
        <v>14.52</v>
      </c>
      <c r="E391" s="18"/>
      <c r="F391" s="7"/>
    </row>
    <row r="392" spans="1:6" s="9" customFormat="1" ht="18.75" x14ac:dyDescent="0.3">
      <c r="A392" s="19"/>
      <c r="B392" s="17"/>
      <c r="C392" s="17"/>
      <c r="D392" s="17">
        <f t="shared" si="7"/>
        <v>14.52</v>
      </c>
      <c r="E392" s="18"/>
      <c r="F392" s="7"/>
    </row>
    <row r="393" spans="1:6" s="9" customFormat="1" ht="18.75" x14ac:dyDescent="0.3">
      <c r="A393" s="19"/>
      <c r="B393" s="17"/>
      <c r="C393" s="17"/>
      <c r="D393" s="17">
        <f t="shared" si="7"/>
        <v>14.52</v>
      </c>
      <c r="E393" s="18"/>
      <c r="F393" s="7"/>
    </row>
    <row r="394" spans="1:6" s="9" customFormat="1" ht="18.75" x14ac:dyDescent="0.3">
      <c r="A394" s="19"/>
      <c r="B394" s="17"/>
      <c r="C394" s="17"/>
      <c r="D394" s="17">
        <f t="shared" si="7"/>
        <v>14.52</v>
      </c>
      <c r="E394" s="18"/>
      <c r="F394" s="7"/>
    </row>
    <row r="395" spans="1:6" s="9" customFormat="1" ht="18.75" x14ac:dyDescent="0.3">
      <c r="A395" s="19"/>
      <c r="B395" s="17"/>
      <c r="C395" s="17"/>
      <c r="D395" s="17">
        <f t="shared" si="7"/>
        <v>14.52</v>
      </c>
      <c r="E395" s="18"/>
      <c r="F395" s="7"/>
    </row>
    <row r="396" spans="1:6" s="9" customFormat="1" ht="18.75" x14ac:dyDescent="0.3">
      <c r="A396" s="19"/>
      <c r="B396" s="17"/>
      <c r="C396" s="17"/>
      <c r="D396" s="17">
        <f t="shared" si="7"/>
        <v>14.52</v>
      </c>
      <c r="E396" s="18"/>
      <c r="F396" s="7"/>
    </row>
    <row r="397" spans="1:6" s="9" customFormat="1" ht="18.75" x14ac:dyDescent="0.3">
      <c r="A397" s="19"/>
      <c r="B397" s="17"/>
      <c r="C397" s="17"/>
      <c r="D397" s="17">
        <f t="shared" si="7"/>
        <v>14.52</v>
      </c>
      <c r="E397" s="18"/>
      <c r="F397" s="7"/>
    </row>
    <row r="398" spans="1:6" s="9" customFormat="1" ht="18.75" x14ac:dyDescent="0.3">
      <c r="A398" s="19"/>
      <c r="B398" s="17"/>
      <c r="C398" s="17"/>
      <c r="D398" s="17">
        <f t="shared" si="7"/>
        <v>14.52</v>
      </c>
      <c r="E398" s="18"/>
      <c r="F398" s="7"/>
    </row>
    <row r="399" spans="1:6" s="9" customFormat="1" ht="18.75" x14ac:dyDescent="0.3">
      <c r="A399" s="19"/>
      <c r="B399" s="17"/>
      <c r="C399" s="17"/>
      <c r="D399" s="17">
        <f t="shared" si="7"/>
        <v>14.52</v>
      </c>
      <c r="E399" s="18"/>
      <c r="F399" s="7"/>
    </row>
    <row r="400" spans="1:6" s="9" customFormat="1" ht="18.75" x14ac:dyDescent="0.3">
      <c r="A400" s="19"/>
      <c r="B400" s="17"/>
      <c r="C400" s="17"/>
      <c r="D400" s="17">
        <f t="shared" si="7"/>
        <v>14.52</v>
      </c>
      <c r="E400" s="18"/>
      <c r="F400" s="7"/>
    </row>
    <row r="401" spans="1:6" s="9" customFormat="1" ht="18.75" x14ac:dyDescent="0.3">
      <c r="A401" s="19"/>
      <c r="B401" s="17"/>
      <c r="C401" s="17"/>
      <c r="D401" s="17">
        <f t="shared" si="7"/>
        <v>14.52</v>
      </c>
      <c r="E401" s="18"/>
      <c r="F401" s="7"/>
    </row>
    <row r="402" spans="1:6" s="9" customFormat="1" ht="18.75" x14ac:dyDescent="0.3">
      <c r="A402" s="19"/>
      <c r="B402" s="17"/>
      <c r="C402" s="17"/>
      <c r="D402" s="17">
        <f t="shared" si="7"/>
        <v>14.52</v>
      </c>
      <c r="E402" s="18"/>
      <c r="F402" s="7"/>
    </row>
    <row r="403" spans="1:6" s="9" customFormat="1" ht="18.75" x14ac:dyDescent="0.3">
      <c r="A403" s="19"/>
      <c r="B403" s="17"/>
      <c r="C403" s="17"/>
      <c r="D403" s="17">
        <f t="shared" si="7"/>
        <v>14.52</v>
      </c>
      <c r="E403" s="18"/>
      <c r="F403" s="7"/>
    </row>
    <row r="404" spans="1:6" s="9" customFormat="1" ht="18.75" x14ac:dyDescent="0.3">
      <c r="A404" s="19"/>
      <c r="B404" s="17"/>
      <c r="C404" s="17"/>
      <c r="D404" s="17">
        <f t="shared" si="7"/>
        <v>14.52</v>
      </c>
      <c r="E404" s="18"/>
      <c r="F404" s="7"/>
    </row>
    <row r="405" spans="1:6" s="9" customFormat="1" ht="18.75" x14ac:dyDescent="0.3">
      <c r="A405" s="19"/>
      <c r="B405" s="17"/>
      <c r="C405" s="17"/>
      <c r="D405" s="17">
        <f t="shared" si="7"/>
        <v>14.52</v>
      </c>
      <c r="E405" s="18"/>
      <c r="F405" s="7"/>
    </row>
    <row r="406" spans="1:6" s="9" customFormat="1" ht="18.75" x14ac:dyDescent="0.3">
      <c r="A406" s="19"/>
      <c r="B406" s="17"/>
      <c r="C406" s="17"/>
      <c r="D406" s="17">
        <f t="shared" si="7"/>
        <v>14.52</v>
      </c>
      <c r="E406" s="18"/>
      <c r="F406" s="7"/>
    </row>
    <row r="407" spans="1:6" s="9" customFormat="1" ht="18.75" x14ac:dyDescent="0.3">
      <c r="A407" s="19"/>
      <c r="B407" s="17"/>
      <c r="C407" s="17"/>
      <c r="D407" s="17">
        <f t="shared" si="7"/>
        <v>14.52</v>
      </c>
      <c r="E407" s="18"/>
      <c r="F407" s="7"/>
    </row>
    <row r="408" spans="1:6" s="9" customFormat="1" ht="18.75" x14ac:dyDescent="0.3">
      <c r="A408" s="19"/>
      <c r="B408" s="17"/>
      <c r="C408" s="17"/>
      <c r="D408" s="17">
        <f t="shared" si="7"/>
        <v>14.52</v>
      </c>
      <c r="E408" s="18"/>
      <c r="F408" s="7"/>
    </row>
    <row r="409" spans="1:6" s="9" customFormat="1" ht="18.75" x14ac:dyDescent="0.3">
      <c r="A409" s="19"/>
      <c r="B409" s="17"/>
      <c r="C409" s="17"/>
      <c r="D409" s="17">
        <f t="shared" si="7"/>
        <v>14.52</v>
      </c>
      <c r="E409" s="18"/>
      <c r="F409" s="7"/>
    </row>
    <row r="410" spans="1:6" s="9" customFormat="1" ht="18.75" x14ac:dyDescent="0.3">
      <c r="A410" s="19"/>
      <c r="B410" s="17"/>
      <c r="C410" s="17"/>
      <c r="D410" s="17">
        <f t="shared" si="7"/>
        <v>14.52</v>
      </c>
      <c r="E410" s="18"/>
      <c r="F410" s="7"/>
    </row>
    <row r="411" spans="1:6" s="9" customFormat="1" ht="18.75" x14ac:dyDescent="0.3">
      <c r="A411" s="19"/>
      <c r="B411" s="17"/>
      <c r="C411" s="17"/>
      <c r="D411" s="17">
        <f t="shared" si="7"/>
        <v>14.52</v>
      </c>
      <c r="E411" s="18"/>
      <c r="F411" s="7"/>
    </row>
    <row r="412" spans="1:6" s="9" customFormat="1" ht="18.75" x14ac:dyDescent="0.3">
      <c r="A412" s="19"/>
      <c r="B412" s="17"/>
      <c r="C412" s="17"/>
      <c r="D412" s="17">
        <f t="shared" si="7"/>
        <v>14.52</v>
      </c>
      <c r="E412" s="18"/>
      <c r="F412" s="7"/>
    </row>
    <row r="413" spans="1:6" s="9" customFormat="1" ht="18.75" x14ac:dyDescent="0.3">
      <c r="A413" s="19"/>
      <c r="B413" s="17"/>
      <c r="C413" s="17"/>
      <c r="D413" s="17">
        <f t="shared" si="7"/>
        <v>14.52</v>
      </c>
      <c r="E413" s="18"/>
      <c r="F413" s="7"/>
    </row>
    <row r="414" spans="1:6" s="9" customFormat="1" ht="18.75" x14ac:dyDescent="0.3">
      <c r="A414" s="19"/>
      <c r="B414" s="17"/>
      <c r="C414" s="17"/>
      <c r="D414" s="17">
        <f t="shared" si="7"/>
        <v>14.52</v>
      </c>
      <c r="E414" s="18"/>
      <c r="F414" s="7"/>
    </row>
    <row r="415" spans="1:6" s="9" customFormat="1" ht="18.75" x14ac:dyDescent="0.3">
      <c r="A415" s="19"/>
      <c r="B415" s="17"/>
      <c r="C415" s="17"/>
      <c r="D415" s="17">
        <f t="shared" si="7"/>
        <v>14.52</v>
      </c>
      <c r="E415" s="18"/>
      <c r="F415" s="7"/>
    </row>
    <row r="416" spans="1:6" s="9" customFormat="1" ht="18.75" x14ac:dyDescent="0.3">
      <c r="A416" s="19"/>
      <c r="B416" s="17"/>
      <c r="C416" s="17"/>
      <c r="D416" s="17">
        <f t="shared" si="7"/>
        <v>14.52</v>
      </c>
      <c r="E416" s="18"/>
      <c r="F416" s="7"/>
    </row>
    <row r="417" spans="1:6" s="9" customFormat="1" ht="18.75" x14ac:dyDescent="0.3">
      <c r="A417" s="19"/>
      <c r="B417" s="17"/>
      <c r="C417" s="17"/>
      <c r="D417" s="17">
        <f t="shared" si="7"/>
        <v>14.52</v>
      </c>
      <c r="E417" s="18"/>
      <c r="F417" s="7"/>
    </row>
    <row r="418" spans="1:6" s="9" customFormat="1" ht="18.75" x14ac:dyDescent="0.3">
      <c r="A418" s="19"/>
      <c r="B418" s="17"/>
      <c r="C418" s="17"/>
      <c r="D418" s="17">
        <f t="shared" si="7"/>
        <v>14.52</v>
      </c>
      <c r="E418" s="18"/>
      <c r="F418" s="7"/>
    </row>
    <row r="419" spans="1:6" s="9" customFormat="1" ht="18.75" x14ac:dyDescent="0.3">
      <c r="A419" s="19"/>
      <c r="B419" s="17"/>
      <c r="C419" s="17"/>
      <c r="D419" s="17">
        <f t="shared" si="7"/>
        <v>14.52</v>
      </c>
      <c r="E419" s="18"/>
      <c r="F419" s="7"/>
    </row>
    <row r="420" spans="1:6" s="9" customFormat="1" ht="18.75" x14ac:dyDescent="0.3">
      <c r="A420" s="19"/>
      <c r="B420" s="17"/>
      <c r="C420" s="17"/>
      <c r="D420" s="17">
        <f t="shared" si="7"/>
        <v>14.52</v>
      </c>
      <c r="E420" s="18"/>
      <c r="F420" s="7"/>
    </row>
    <row r="421" spans="1:6" s="9" customFormat="1" ht="18.75" x14ac:dyDescent="0.3">
      <c r="A421" s="19"/>
      <c r="B421" s="17"/>
      <c r="C421" s="17"/>
      <c r="D421" s="17">
        <f t="shared" si="7"/>
        <v>14.52</v>
      </c>
      <c r="E421" s="18"/>
      <c r="F421" s="7"/>
    </row>
    <row r="422" spans="1:6" s="9" customFormat="1" ht="18.75" x14ac:dyDescent="0.3">
      <c r="A422" s="19"/>
      <c r="B422" s="17"/>
      <c r="C422" s="17"/>
      <c r="D422" s="17">
        <f t="shared" si="7"/>
        <v>14.52</v>
      </c>
      <c r="E422" s="18"/>
      <c r="F422" s="7"/>
    </row>
    <row r="423" spans="1:6" s="9" customFormat="1" ht="18.75" x14ac:dyDescent="0.3">
      <c r="A423" s="19"/>
      <c r="B423" s="17"/>
      <c r="C423" s="17"/>
      <c r="D423" s="17">
        <f t="shared" si="7"/>
        <v>14.52</v>
      </c>
      <c r="E423" s="18"/>
      <c r="F423" s="7"/>
    </row>
    <row r="424" spans="1:6" s="9" customFormat="1" ht="18.75" x14ac:dyDescent="0.3">
      <c r="A424" s="19"/>
      <c r="B424" s="17"/>
      <c r="C424" s="17"/>
      <c r="D424" s="17">
        <f t="shared" si="7"/>
        <v>14.52</v>
      </c>
      <c r="E424" s="18"/>
      <c r="F424" s="7"/>
    </row>
    <row r="425" spans="1:6" s="9" customFormat="1" ht="18.75" x14ac:dyDescent="0.3">
      <c r="A425" s="19"/>
      <c r="B425" s="17"/>
      <c r="C425" s="17"/>
      <c r="D425" s="17">
        <f t="shared" si="7"/>
        <v>14.52</v>
      </c>
      <c r="E425" s="18"/>
      <c r="F425" s="7"/>
    </row>
    <row r="426" spans="1:6" s="9" customFormat="1" ht="18.75" x14ac:dyDescent="0.3">
      <c r="A426" s="19"/>
      <c r="B426" s="17"/>
      <c r="C426" s="17"/>
      <c r="D426" s="17">
        <f t="shared" si="7"/>
        <v>14.52</v>
      </c>
      <c r="E426" s="18"/>
      <c r="F426" s="7"/>
    </row>
    <row r="427" spans="1:6" s="9" customFormat="1" ht="18.75" x14ac:dyDescent="0.3">
      <c r="A427" s="19"/>
      <c r="B427" s="17"/>
      <c r="C427" s="17"/>
      <c r="D427" s="17">
        <f t="shared" si="7"/>
        <v>14.52</v>
      </c>
      <c r="E427" s="18"/>
      <c r="F427" s="7"/>
    </row>
    <row r="428" spans="1:6" s="9" customFormat="1" ht="18.75" x14ac:dyDescent="0.3">
      <c r="A428" s="19"/>
      <c r="B428" s="17"/>
      <c r="C428" s="17"/>
      <c r="D428" s="17">
        <f t="shared" si="7"/>
        <v>14.52</v>
      </c>
      <c r="E428" s="18"/>
      <c r="F428" s="7"/>
    </row>
    <row r="429" spans="1:6" s="9" customFormat="1" ht="18.75" x14ac:dyDescent="0.3">
      <c r="A429" s="19"/>
      <c r="B429" s="17"/>
      <c r="C429" s="17"/>
      <c r="D429" s="17">
        <f t="shared" si="7"/>
        <v>14.52</v>
      </c>
      <c r="E429" s="18"/>
      <c r="F429" s="7"/>
    </row>
    <row r="430" spans="1:6" s="9" customFormat="1" ht="18.75" x14ac:dyDescent="0.3">
      <c r="A430" s="19"/>
      <c r="B430" s="17"/>
      <c r="C430" s="17"/>
      <c r="D430" s="17">
        <f t="shared" si="7"/>
        <v>14.52</v>
      </c>
      <c r="E430" s="18"/>
      <c r="F430" s="7"/>
    </row>
    <row r="431" spans="1:6" s="9" customFormat="1" ht="18.75" x14ac:dyDescent="0.3">
      <c r="A431" s="19"/>
      <c r="B431" s="17"/>
      <c r="C431" s="17"/>
      <c r="D431" s="17">
        <f t="shared" si="7"/>
        <v>14.52</v>
      </c>
      <c r="E431" s="18"/>
      <c r="F431" s="7"/>
    </row>
    <row r="432" spans="1:6" s="9" customFormat="1" ht="18.75" x14ac:dyDescent="0.3">
      <c r="A432" s="19"/>
      <c r="B432" s="17"/>
      <c r="C432" s="17"/>
      <c r="D432" s="17">
        <f t="shared" si="7"/>
        <v>14.52</v>
      </c>
      <c r="E432" s="18"/>
      <c r="F432" s="7"/>
    </row>
    <row r="433" spans="1:6" s="9" customFormat="1" ht="18.75" x14ac:dyDescent="0.3">
      <c r="A433" s="19"/>
      <c r="B433" s="17"/>
      <c r="C433" s="17"/>
      <c r="D433" s="17">
        <f t="shared" si="7"/>
        <v>14.52</v>
      </c>
      <c r="E433" s="18"/>
      <c r="F433" s="7"/>
    </row>
    <row r="434" spans="1:6" s="9" customFormat="1" ht="18.75" x14ac:dyDescent="0.3">
      <c r="A434" s="19"/>
      <c r="B434" s="17"/>
      <c r="C434" s="17"/>
      <c r="D434" s="17">
        <f t="shared" si="7"/>
        <v>14.52</v>
      </c>
      <c r="E434" s="18"/>
      <c r="F434" s="7"/>
    </row>
    <row r="435" spans="1:6" s="9" customFormat="1" ht="18.75" x14ac:dyDescent="0.3">
      <c r="A435" s="19"/>
      <c r="B435" s="17"/>
      <c r="C435" s="17"/>
      <c r="D435" s="17">
        <f t="shared" si="7"/>
        <v>14.52</v>
      </c>
      <c r="E435" s="18"/>
      <c r="F435" s="7"/>
    </row>
    <row r="436" spans="1:6" s="9" customFormat="1" ht="18.75" x14ac:dyDescent="0.3">
      <c r="A436" s="19"/>
      <c r="B436" s="17"/>
      <c r="C436" s="17"/>
      <c r="D436" s="17">
        <f t="shared" si="7"/>
        <v>14.52</v>
      </c>
      <c r="E436" s="18"/>
      <c r="F436" s="7"/>
    </row>
    <row r="437" spans="1:6" s="9" customFormat="1" ht="18.75" x14ac:dyDescent="0.3">
      <c r="A437" s="19"/>
      <c r="B437" s="17"/>
      <c r="C437" s="17"/>
      <c r="D437" s="17">
        <f t="shared" si="7"/>
        <v>14.52</v>
      </c>
      <c r="E437" s="18"/>
      <c r="F437" s="7"/>
    </row>
    <row r="438" spans="1:6" s="9" customFormat="1" ht="18.75" x14ac:dyDescent="0.3">
      <c r="A438" s="19"/>
      <c r="B438" s="17"/>
      <c r="C438" s="17"/>
      <c r="D438" s="17">
        <f t="shared" si="7"/>
        <v>14.52</v>
      </c>
      <c r="E438" s="18"/>
      <c r="F438" s="7"/>
    </row>
    <row r="439" spans="1:6" s="9" customFormat="1" ht="18.75" x14ac:dyDescent="0.3">
      <c r="A439" s="19"/>
      <c r="B439" s="17"/>
      <c r="C439" s="17"/>
      <c r="D439" s="17">
        <f t="shared" si="7"/>
        <v>14.52</v>
      </c>
      <c r="E439" s="18"/>
      <c r="F439" s="7"/>
    </row>
    <row r="440" spans="1:6" s="9" customFormat="1" ht="18.75" x14ac:dyDescent="0.3">
      <c r="A440" s="19"/>
      <c r="B440" s="17"/>
      <c r="C440" s="17"/>
      <c r="D440" s="17">
        <f t="shared" si="7"/>
        <v>14.52</v>
      </c>
      <c r="E440" s="18"/>
      <c r="F440" s="7"/>
    </row>
    <row r="441" spans="1:6" s="9" customFormat="1" ht="18.75" x14ac:dyDescent="0.3">
      <c r="A441" s="19"/>
      <c r="B441" s="17"/>
      <c r="C441" s="17"/>
      <c r="D441" s="17">
        <f t="shared" si="7"/>
        <v>14.52</v>
      </c>
      <c r="E441" s="18"/>
      <c r="F441" s="7"/>
    </row>
    <row r="442" spans="1:6" s="9" customFormat="1" ht="18.75" x14ac:dyDescent="0.3">
      <c r="A442" s="19"/>
      <c r="B442" s="17"/>
      <c r="C442" s="17"/>
      <c r="D442" s="17">
        <f t="shared" si="7"/>
        <v>14.52</v>
      </c>
      <c r="E442" s="18"/>
      <c r="F442" s="7"/>
    </row>
    <row r="443" spans="1:6" s="9" customFormat="1" ht="18.75" x14ac:dyDescent="0.3">
      <c r="A443" s="19"/>
      <c r="B443" s="17"/>
      <c r="C443" s="17"/>
      <c r="D443" s="17">
        <f t="shared" si="7"/>
        <v>14.52</v>
      </c>
      <c r="E443" s="18"/>
      <c r="F443" s="7"/>
    </row>
    <row r="444" spans="1:6" s="9" customFormat="1" ht="18.75" x14ac:dyDescent="0.3">
      <c r="A444" s="19"/>
      <c r="B444" s="17"/>
      <c r="C444" s="17"/>
      <c r="D444" s="17">
        <f t="shared" si="7"/>
        <v>14.52</v>
      </c>
      <c r="E444" s="18"/>
      <c r="F444" s="7"/>
    </row>
    <row r="445" spans="1:6" s="9" customFormat="1" ht="18.75" x14ac:dyDescent="0.3">
      <c r="A445" s="19"/>
      <c r="B445" s="17"/>
      <c r="C445" s="17"/>
      <c r="D445" s="17">
        <f t="shared" si="7"/>
        <v>14.52</v>
      </c>
      <c r="E445" s="18"/>
      <c r="F445" s="7"/>
    </row>
    <row r="446" spans="1:6" s="9" customFormat="1" ht="18.75" x14ac:dyDescent="0.3">
      <c r="A446" s="19"/>
      <c r="B446" s="17"/>
      <c r="C446" s="17"/>
      <c r="D446" s="17">
        <f t="shared" si="7"/>
        <v>14.52</v>
      </c>
      <c r="E446" s="18"/>
      <c r="F446" s="7"/>
    </row>
    <row r="447" spans="1:6" s="9" customFormat="1" ht="18.75" x14ac:dyDescent="0.3">
      <c r="A447" s="19"/>
      <c r="B447" s="17"/>
      <c r="C447" s="17"/>
      <c r="D447" s="17">
        <f t="shared" si="7"/>
        <v>14.52</v>
      </c>
      <c r="E447" s="18"/>
      <c r="F447" s="7"/>
    </row>
    <row r="448" spans="1:6" s="9" customFormat="1" ht="18.75" x14ac:dyDescent="0.3">
      <c r="A448" s="19"/>
      <c r="B448" s="17"/>
      <c r="C448" s="17"/>
      <c r="D448" s="17">
        <f t="shared" si="7"/>
        <v>14.52</v>
      </c>
      <c r="E448" s="18"/>
      <c r="F448" s="7"/>
    </row>
    <row r="449" spans="1:6" s="9" customFormat="1" ht="18.75" x14ac:dyDescent="0.3">
      <c r="A449" s="19"/>
      <c r="B449" s="17"/>
      <c r="C449" s="17"/>
      <c r="D449" s="17">
        <f t="shared" si="7"/>
        <v>14.52</v>
      </c>
      <c r="E449" s="18"/>
      <c r="F449" s="7"/>
    </row>
    <row r="450" spans="1:6" s="9" customFormat="1" ht="18.75" x14ac:dyDescent="0.3">
      <c r="A450" s="19"/>
      <c r="B450" s="17"/>
      <c r="C450" s="17"/>
      <c r="D450" s="17">
        <f t="shared" si="7"/>
        <v>14.52</v>
      </c>
      <c r="E450" s="18"/>
      <c r="F450" s="7"/>
    </row>
    <row r="451" spans="1:6" s="9" customFormat="1" ht="18.75" x14ac:dyDescent="0.3">
      <c r="A451" s="19"/>
      <c r="B451" s="17"/>
      <c r="C451" s="17"/>
      <c r="D451" s="17">
        <f t="shared" si="7"/>
        <v>14.52</v>
      </c>
      <c r="E451" s="18"/>
      <c r="F451" s="7"/>
    </row>
    <row r="452" spans="1:6" s="9" customFormat="1" ht="18.75" x14ac:dyDescent="0.3">
      <c r="A452" s="19"/>
      <c r="B452" s="17"/>
      <c r="C452" s="17"/>
      <c r="D452" s="17">
        <f t="shared" si="7"/>
        <v>14.52</v>
      </c>
      <c r="E452" s="18"/>
      <c r="F452" s="7"/>
    </row>
    <row r="453" spans="1:6" s="9" customFormat="1" ht="18.75" x14ac:dyDescent="0.3">
      <c r="A453" s="19"/>
      <c r="B453" s="17"/>
      <c r="C453" s="17"/>
      <c r="D453" s="17">
        <f t="shared" si="7"/>
        <v>14.52</v>
      </c>
      <c r="E453" s="18"/>
      <c r="F453" s="7"/>
    </row>
    <row r="454" spans="1:6" s="9" customFormat="1" ht="18.75" x14ac:dyDescent="0.3">
      <c r="A454" s="19"/>
      <c r="B454" s="17"/>
      <c r="C454" s="17"/>
      <c r="D454" s="17">
        <f t="shared" si="7"/>
        <v>14.52</v>
      </c>
      <c r="E454" s="18"/>
      <c r="F454" s="7"/>
    </row>
    <row r="455" spans="1:6" s="9" customFormat="1" ht="18.75" x14ac:dyDescent="0.3">
      <c r="A455" s="19"/>
      <c r="B455" s="17"/>
      <c r="C455" s="17"/>
      <c r="D455" s="17">
        <f t="shared" ref="D455:D518" si="8">D454+B455-C455</f>
        <v>14.52</v>
      </c>
      <c r="E455" s="18"/>
      <c r="F455" s="7"/>
    </row>
    <row r="456" spans="1:6" s="9" customFormat="1" ht="18.75" x14ac:dyDescent="0.3">
      <c r="A456" s="19"/>
      <c r="B456" s="17"/>
      <c r="C456" s="17"/>
      <c r="D456" s="17">
        <f t="shared" si="8"/>
        <v>14.52</v>
      </c>
      <c r="E456" s="18"/>
      <c r="F456" s="7"/>
    </row>
    <row r="457" spans="1:6" s="9" customFormat="1" ht="18.75" x14ac:dyDescent="0.3">
      <c r="A457" s="19"/>
      <c r="B457" s="17"/>
      <c r="C457" s="17"/>
      <c r="D457" s="17">
        <f t="shared" si="8"/>
        <v>14.52</v>
      </c>
      <c r="E457" s="18"/>
      <c r="F457" s="7"/>
    </row>
    <row r="458" spans="1:6" s="9" customFormat="1" ht="18.75" x14ac:dyDescent="0.3">
      <c r="A458" s="19"/>
      <c r="B458" s="17"/>
      <c r="C458" s="17"/>
      <c r="D458" s="17">
        <f t="shared" si="8"/>
        <v>14.52</v>
      </c>
      <c r="E458" s="18"/>
      <c r="F458" s="7"/>
    </row>
    <row r="459" spans="1:6" s="9" customFormat="1" ht="18.75" x14ac:dyDescent="0.3">
      <c r="A459" s="19"/>
      <c r="B459" s="17"/>
      <c r="C459" s="17"/>
      <c r="D459" s="17">
        <f t="shared" si="8"/>
        <v>14.52</v>
      </c>
      <c r="E459" s="18"/>
      <c r="F459" s="7"/>
    </row>
    <row r="460" spans="1:6" s="9" customFormat="1" ht="18.75" x14ac:dyDescent="0.3">
      <c r="A460" s="19"/>
      <c r="B460" s="17"/>
      <c r="C460" s="17"/>
      <c r="D460" s="17">
        <f t="shared" si="8"/>
        <v>14.52</v>
      </c>
      <c r="E460" s="18"/>
      <c r="F460" s="7"/>
    </row>
    <row r="461" spans="1:6" s="9" customFormat="1" ht="18.75" x14ac:dyDescent="0.3">
      <c r="A461" s="19"/>
      <c r="B461" s="17"/>
      <c r="C461" s="17"/>
      <c r="D461" s="17">
        <f t="shared" si="8"/>
        <v>14.52</v>
      </c>
      <c r="E461" s="18"/>
      <c r="F461" s="7"/>
    </row>
    <row r="462" spans="1:6" s="9" customFormat="1" ht="18.75" x14ac:dyDescent="0.3">
      <c r="A462" s="19"/>
      <c r="B462" s="17"/>
      <c r="C462" s="17"/>
      <c r="D462" s="17">
        <f t="shared" si="8"/>
        <v>14.52</v>
      </c>
      <c r="E462" s="18"/>
      <c r="F462" s="7"/>
    </row>
    <row r="463" spans="1:6" s="9" customFormat="1" ht="18.75" x14ac:dyDescent="0.3">
      <c r="A463" s="19"/>
      <c r="B463" s="17"/>
      <c r="C463" s="17"/>
      <c r="D463" s="17">
        <f t="shared" si="8"/>
        <v>14.52</v>
      </c>
      <c r="E463" s="18"/>
      <c r="F463" s="7"/>
    </row>
    <row r="464" spans="1:6" s="9" customFormat="1" ht="18.75" x14ac:dyDescent="0.3">
      <c r="A464" s="19"/>
      <c r="B464" s="17"/>
      <c r="C464" s="17"/>
      <c r="D464" s="17">
        <f t="shared" si="8"/>
        <v>14.52</v>
      </c>
      <c r="E464" s="18"/>
      <c r="F464" s="7"/>
    </row>
    <row r="465" spans="1:6" s="9" customFormat="1" ht="18.75" x14ac:dyDescent="0.3">
      <c r="A465" s="19"/>
      <c r="B465" s="17"/>
      <c r="C465" s="17"/>
      <c r="D465" s="17">
        <f t="shared" si="8"/>
        <v>14.52</v>
      </c>
      <c r="E465" s="18"/>
      <c r="F465" s="7"/>
    </row>
    <row r="466" spans="1:6" s="9" customFormat="1" ht="18.75" x14ac:dyDescent="0.3">
      <c r="A466" s="19"/>
      <c r="B466" s="17"/>
      <c r="C466" s="17"/>
      <c r="D466" s="17">
        <f t="shared" si="8"/>
        <v>14.52</v>
      </c>
      <c r="E466" s="18"/>
      <c r="F466" s="7"/>
    </row>
    <row r="467" spans="1:6" s="9" customFormat="1" ht="18.75" x14ac:dyDescent="0.3">
      <c r="A467" s="19"/>
      <c r="B467" s="17"/>
      <c r="C467" s="17"/>
      <c r="D467" s="17">
        <f t="shared" si="8"/>
        <v>14.52</v>
      </c>
      <c r="E467" s="18"/>
      <c r="F467" s="7"/>
    </row>
    <row r="468" spans="1:6" s="9" customFormat="1" ht="18.75" x14ac:dyDescent="0.3">
      <c r="A468" s="19"/>
      <c r="B468" s="17"/>
      <c r="C468" s="17"/>
      <c r="D468" s="17">
        <f t="shared" si="8"/>
        <v>14.52</v>
      </c>
      <c r="E468" s="18"/>
      <c r="F468" s="7"/>
    </row>
    <row r="469" spans="1:6" s="9" customFormat="1" ht="18.75" x14ac:dyDescent="0.3">
      <c r="A469" s="19"/>
      <c r="B469" s="17"/>
      <c r="C469" s="17"/>
      <c r="D469" s="17">
        <f t="shared" si="8"/>
        <v>14.52</v>
      </c>
      <c r="E469" s="18"/>
      <c r="F469" s="7"/>
    </row>
    <row r="470" spans="1:6" s="9" customFormat="1" ht="18.75" x14ac:dyDescent="0.3">
      <c r="A470" s="19"/>
      <c r="B470" s="17"/>
      <c r="C470" s="17"/>
      <c r="D470" s="17">
        <f t="shared" si="8"/>
        <v>14.52</v>
      </c>
      <c r="E470" s="18"/>
      <c r="F470" s="7"/>
    </row>
    <row r="471" spans="1:6" s="9" customFormat="1" ht="18.75" x14ac:dyDescent="0.3">
      <c r="A471" s="19"/>
      <c r="B471" s="17"/>
      <c r="C471" s="17"/>
      <c r="D471" s="17">
        <f t="shared" si="8"/>
        <v>14.52</v>
      </c>
      <c r="E471" s="18"/>
      <c r="F471" s="7"/>
    </row>
    <row r="472" spans="1:6" s="9" customFormat="1" ht="18.75" x14ac:dyDescent="0.3">
      <c r="A472" s="19"/>
      <c r="B472" s="17"/>
      <c r="C472" s="17"/>
      <c r="D472" s="17">
        <f t="shared" si="8"/>
        <v>14.52</v>
      </c>
      <c r="E472" s="18"/>
      <c r="F472" s="7"/>
    </row>
    <row r="473" spans="1:6" s="9" customFormat="1" ht="18.75" x14ac:dyDescent="0.3">
      <c r="A473" s="19"/>
      <c r="B473" s="17"/>
      <c r="C473" s="17"/>
      <c r="D473" s="17">
        <f t="shared" si="8"/>
        <v>14.52</v>
      </c>
      <c r="E473" s="18"/>
      <c r="F473" s="7"/>
    </row>
    <row r="474" spans="1:6" s="9" customFormat="1" ht="18.75" x14ac:dyDescent="0.3">
      <c r="A474" s="19"/>
      <c r="B474" s="17"/>
      <c r="C474" s="17"/>
      <c r="D474" s="17">
        <f t="shared" si="8"/>
        <v>14.52</v>
      </c>
      <c r="E474" s="18"/>
      <c r="F474" s="7"/>
    </row>
    <row r="475" spans="1:6" s="9" customFormat="1" ht="18.75" x14ac:dyDescent="0.3">
      <c r="A475" s="19"/>
      <c r="B475" s="17"/>
      <c r="C475" s="17"/>
      <c r="D475" s="17">
        <f t="shared" si="8"/>
        <v>14.52</v>
      </c>
      <c r="E475" s="18"/>
      <c r="F475" s="7"/>
    </row>
    <row r="476" spans="1:6" s="9" customFormat="1" ht="18.75" x14ac:dyDescent="0.3">
      <c r="A476" s="19"/>
      <c r="B476" s="17"/>
      <c r="C476" s="17"/>
      <c r="D476" s="17">
        <f t="shared" si="8"/>
        <v>14.52</v>
      </c>
      <c r="E476" s="18"/>
      <c r="F476" s="7"/>
    </row>
    <row r="477" spans="1:6" s="9" customFormat="1" ht="18.75" x14ac:dyDescent="0.3">
      <c r="A477" s="19"/>
      <c r="B477" s="17"/>
      <c r="C477" s="17"/>
      <c r="D477" s="17">
        <f t="shared" si="8"/>
        <v>14.52</v>
      </c>
      <c r="E477" s="18"/>
      <c r="F477" s="7"/>
    </row>
    <row r="478" spans="1:6" s="9" customFormat="1" ht="18.75" x14ac:dyDescent="0.3">
      <c r="A478" s="19"/>
      <c r="B478" s="17"/>
      <c r="C478" s="17"/>
      <c r="D478" s="17">
        <f t="shared" si="8"/>
        <v>14.52</v>
      </c>
      <c r="E478" s="18"/>
      <c r="F478" s="7"/>
    </row>
    <row r="479" spans="1:6" s="9" customFormat="1" ht="18.75" x14ac:dyDescent="0.3">
      <c r="A479" s="19"/>
      <c r="B479" s="17"/>
      <c r="C479" s="17"/>
      <c r="D479" s="17">
        <f t="shared" si="8"/>
        <v>14.52</v>
      </c>
      <c r="E479" s="18"/>
      <c r="F479" s="7"/>
    </row>
    <row r="480" spans="1:6" s="9" customFormat="1" ht="18.75" x14ac:dyDescent="0.3">
      <c r="A480" s="19"/>
      <c r="B480" s="17"/>
      <c r="C480" s="17"/>
      <c r="D480" s="17">
        <f t="shared" si="8"/>
        <v>14.52</v>
      </c>
      <c r="E480" s="18"/>
      <c r="F480" s="7"/>
    </row>
    <row r="481" spans="1:6" s="9" customFormat="1" ht="18.75" x14ac:dyDescent="0.3">
      <c r="A481" s="19"/>
      <c r="B481" s="17"/>
      <c r="C481" s="17"/>
      <c r="D481" s="17">
        <f t="shared" si="8"/>
        <v>14.52</v>
      </c>
      <c r="E481" s="18"/>
      <c r="F481" s="7"/>
    </row>
    <row r="482" spans="1:6" s="9" customFormat="1" ht="18.75" x14ac:dyDescent="0.3">
      <c r="A482" s="19"/>
      <c r="B482" s="17"/>
      <c r="C482" s="17"/>
      <c r="D482" s="17">
        <f t="shared" si="8"/>
        <v>14.52</v>
      </c>
      <c r="E482" s="18"/>
      <c r="F482" s="7"/>
    </row>
    <row r="483" spans="1:6" s="9" customFormat="1" ht="18.75" x14ac:dyDescent="0.3">
      <c r="A483" s="19"/>
      <c r="B483" s="17"/>
      <c r="C483" s="17"/>
      <c r="D483" s="17">
        <f t="shared" si="8"/>
        <v>14.52</v>
      </c>
      <c r="E483" s="18"/>
      <c r="F483" s="7"/>
    </row>
    <row r="484" spans="1:6" s="9" customFormat="1" ht="18.75" x14ac:dyDescent="0.3">
      <c r="A484" s="19"/>
      <c r="B484" s="17"/>
      <c r="C484" s="17"/>
      <c r="D484" s="17">
        <f t="shared" si="8"/>
        <v>14.52</v>
      </c>
      <c r="E484" s="18"/>
      <c r="F484" s="7"/>
    </row>
    <row r="485" spans="1:6" s="9" customFormat="1" ht="18.75" x14ac:dyDescent="0.3">
      <c r="A485" s="19"/>
      <c r="B485" s="17"/>
      <c r="C485" s="17"/>
      <c r="D485" s="17">
        <f t="shared" si="8"/>
        <v>14.52</v>
      </c>
      <c r="E485" s="18"/>
      <c r="F485" s="7"/>
    </row>
    <row r="486" spans="1:6" s="9" customFormat="1" ht="18.75" x14ac:dyDescent="0.3">
      <c r="A486" s="19"/>
      <c r="B486" s="17"/>
      <c r="C486" s="17"/>
      <c r="D486" s="17">
        <f t="shared" si="8"/>
        <v>14.52</v>
      </c>
      <c r="E486" s="18"/>
      <c r="F486" s="7"/>
    </row>
    <row r="487" spans="1:6" s="9" customFormat="1" ht="18.75" x14ac:dyDescent="0.3">
      <c r="A487" s="19"/>
      <c r="B487" s="17"/>
      <c r="C487" s="17"/>
      <c r="D487" s="17">
        <f t="shared" si="8"/>
        <v>14.52</v>
      </c>
      <c r="E487" s="18"/>
      <c r="F487" s="7"/>
    </row>
    <row r="488" spans="1:6" s="9" customFormat="1" ht="18.75" x14ac:dyDescent="0.3">
      <c r="A488" s="19"/>
      <c r="B488" s="17"/>
      <c r="C488" s="17"/>
      <c r="D488" s="17">
        <f t="shared" si="8"/>
        <v>14.52</v>
      </c>
      <c r="E488" s="18"/>
      <c r="F488" s="7"/>
    </row>
    <row r="489" spans="1:6" s="9" customFormat="1" ht="18.75" x14ac:dyDescent="0.3">
      <c r="A489" s="19"/>
      <c r="B489" s="17"/>
      <c r="C489" s="17"/>
      <c r="D489" s="17">
        <f t="shared" si="8"/>
        <v>14.52</v>
      </c>
      <c r="E489" s="18"/>
      <c r="F489" s="7"/>
    </row>
    <row r="490" spans="1:6" s="9" customFormat="1" ht="18.75" x14ac:dyDescent="0.3">
      <c r="A490" s="19"/>
      <c r="B490" s="17"/>
      <c r="C490" s="17"/>
      <c r="D490" s="17">
        <f t="shared" si="8"/>
        <v>14.52</v>
      </c>
      <c r="E490" s="18"/>
      <c r="F490" s="7"/>
    </row>
    <row r="491" spans="1:6" s="9" customFormat="1" ht="18.75" x14ac:dyDescent="0.3">
      <c r="A491" s="19"/>
      <c r="B491" s="17"/>
      <c r="C491" s="17"/>
      <c r="D491" s="17">
        <f t="shared" si="8"/>
        <v>14.52</v>
      </c>
      <c r="E491" s="18"/>
      <c r="F491" s="7"/>
    </row>
    <row r="492" spans="1:6" s="9" customFormat="1" ht="18.75" x14ac:dyDescent="0.3">
      <c r="A492" s="19"/>
      <c r="B492" s="17"/>
      <c r="C492" s="17"/>
      <c r="D492" s="17">
        <f t="shared" si="8"/>
        <v>14.52</v>
      </c>
      <c r="E492" s="18"/>
      <c r="F492" s="7"/>
    </row>
    <row r="493" spans="1:6" s="9" customFormat="1" ht="18.75" x14ac:dyDescent="0.3">
      <c r="A493" s="19"/>
      <c r="B493" s="17"/>
      <c r="C493" s="17"/>
      <c r="D493" s="17">
        <f t="shared" si="8"/>
        <v>14.52</v>
      </c>
      <c r="E493" s="18"/>
      <c r="F493" s="7"/>
    </row>
    <row r="494" spans="1:6" s="9" customFormat="1" ht="18.75" x14ac:dyDescent="0.3">
      <c r="A494" s="19"/>
      <c r="B494" s="17"/>
      <c r="C494" s="17"/>
      <c r="D494" s="17">
        <f t="shared" si="8"/>
        <v>14.52</v>
      </c>
      <c r="E494" s="18"/>
      <c r="F494" s="7"/>
    </row>
    <row r="495" spans="1:6" s="9" customFormat="1" ht="18.75" x14ac:dyDescent="0.3">
      <c r="A495" s="19"/>
      <c r="B495" s="17"/>
      <c r="C495" s="17"/>
      <c r="D495" s="17">
        <f t="shared" si="8"/>
        <v>14.52</v>
      </c>
      <c r="E495" s="18"/>
      <c r="F495" s="7"/>
    </row>
    <row r="496" spans="1:6" s="9" customFormat="1" ht="18.75" x14ac:dyDescent="0.3">
      <c r="A496" s="19"/>
      <c r="B496" s="17"/>
      <c r="C496" s="17"/>
      <c r="D496" s="17">
        <f t="shared" si="8"/>
        <v>14.52</v>
      </c>
      <c r="E496" s="18"/>
      <c r="F496" s="7"/>
    </row>
    <row r="497" spans="1:6" s="9" customFormat="1" ht="18.75" x14ac:dyDescent="0.3">
      <c r="A497" s="19"/>
      <c r="B497" s="17"/>
      <c r="C497" s="17"/>
      <c r="D497" s="17">
        <f t="shared" si="8"/>
        <v>14.52</v>
      </c>
      <c r="E497" s="18"/>
      <c r="F497" s="7"/>
    </row>
    <row r="498" spans="1:6" s="9" customFormat="1" ht="18.75" x14ac:dyDescent="0.3">
      <c r="A498" s="19"/>
      <c r="B498" s="17"/>
      <c r="C498" s="17"/>
      <c r="D498" s="17">
        <f t="shared" si="8"/>
        <v>14.52</v>
      </c>
      <c r="E498" s="18"/>
      <c r="F498" s="7"/>
    </row>
    <row r="499" spans="1:6" s="9" customFormat="1" ht="18.75" x14ac:dyDescent="0.3">
      <c r="A499" s="19"/>
      <c r="B499" s="17"/>
      <c r="C499" s="17"/>
      <c r="D499" s="17">
        <f t="shared" si="8"/>
        <v>14.52</v>
      </c>
      <c r="E499" s="18"/>
      <c r="F499" s="7"/>
    </row>
    <row r="500" spans="1:6" s="9" customFormat="1" ht="18.75" x14ac:dyDescent="0.3">
      <c r="A500" s="19"/>
      <c r="B500" s="17"/>
      <c r="C500" s="17"/>
      <c r="D500" s="17">
        <f t="shared" si="8"/>
        <v>14.52</v>
      </c>
      <c r="E500" s="18"/>
      <c r="F500" s="7"/>
    </row>
    <row r="501" spans="1:6" s="9" customFormat="1" ht="18.75" x14ac:dyDescent="0.3">
      <c r="A501" s="19"/>
      <c r="B501" s="17"/>
      <c r="C501" s="17"/>
      <c r="D501" s="17">
        <f t="shared" si="8"/>
        <v>14.52</v>
      </c>
      <c r="E501" s="18"/>
      <c r="F501" s="7"/>
    </row>
    <row r="502" spans="1:6" s="9" customFormat="1" ht="18.75" x14ac:dyDescent="0.3">
      <c r="A502" s="19"/>
      <c r="B502" s="17"/>
      <c r="C502" s="17"/>
      <c r="D502" s="17">
        <f t="shared" si="8"/>
        <v>14.52</v>
      </c>
      <c r="E502" s="18"/>
      <c r="F502" s="7"/>
    </row>
    <row r="503" spans="1:6" s="9" customFormat="1" ht="18.75" x14ac:dyDescent="0.3">
      <c r="A503" s="19"/>
      <c r="B503" s="17"/>
      <c r="C503" s="17"/>
      <c r="D503" s="17">
        <f t="shared" si="8"/>
        <v>14.52</v>
      </c>
      <c r="E503" s="18"/>
      <c r="F503" s="7"/>
    </row>
    <row r="504" spans="1:6" s="9" customFormat="1" ht="18.75" x14ac:dyDescent="0.3">
      <c r="A504" s="19"/>
      <c r="B504" s="17"/>
      <c r="C504" s="17"/>
      <c r="D504" s="17">
        <f t="shared" si="8"/>
        <v>14.52</v>
      </c>
      <c r="E504" s="18"/>
      <c r="F504" s="7"/>
    </row>
    <row r="505" spans="1:6" s="9" customFormat="1" ht="18.75" x14ac:dyDescent="0.3">
      <c r="A505" s="19"/>
      <c r="B505" s="17"/>
      <c r="C505" s="17"/>
      <c r="D505" s="17">
        <f t="shared" si="8"/>
        <v>14.52</v>
      </c>
      <c r="E505" s="18"/>
      <c r="F505" s="7"/>
    </row>
    <row r="506" spans="1:6" s="9" customFormat="1" ht="18.75" x14ac:dyDescent="0.3">
      <c r="A506" s="19"/>
      <c r="B506" s="17"/>
      <c r="C506" s="17"/>
      <c r="D506" s="17">
        <f t="shared" si="8"/>
        <v>14.52</v>
      </c>
      <c r="E506" s="18"/>
      <c r="F506" s="7"/>
    </row>
    <row r="507" spans="1:6" s="9" customFormat="1" ht="18.75" x14ac:dyDescent="0.3">
      <c r="A507" s="19"/>
      <c r="B507" s="17"/>
      <c r="C507" s="17"/>
      <c r="D507" s="17">
        <f t="shared" si="8"/>
        <v>14.52</v>
      </c>
      <c r="E507" s="18"/>
      <c r="F507" s="7"/>
    </row>
    <row r="508" spans="1:6" s="9" customFormat="1" ht="18.75" x14ac:dyDescent="0.3">
      <c r="A508" s="19"/>
      <c r="B508" s="17"/>
      <c r="C508" s="17"/>
      <c r="D508" s="17">
        <f t="shared" si="8"/>
        <v>14.52</v>
      </c>
      <c r="E508" s="18"/>
      <c r="F508" s="7"/>
    </row>
    <row r="509" spans="1:6" s="9" customFormat="1" ht="18.75" x14ac:dyDescent="0.3">
      <c r="A509" s="19"/>
      <c r="B509" s="17"/>
      <c r="C509" s="17"/>
      <c r="D509" s="17">
        <f t="shared" si="8"/>
        <v>14.52</v>
      </c>
      <c r="E509" s="18"/>
      <c r="F509" s="7"/>
    </row>
    <row r="510" spans="1:6" s="9" customFormat="1" ht="18.75" x14ac:dyDescent="0.3">
      <c r="A510" s="19"/>
      <c r="B510" s="17"/>
      <c r="C510" s="17"/>
      <c r="D510" s="17">
        <f t="shared" si="8"/>
        <v>14.52</v>
      </c>
      <c r="E510" s="18"/>
      <c r="F510" s="7"/>
    </row>
    <row r="511" spans="1:6" s="9" customFormat="1" ht="18.75" x14ac:dyDescent="0.3">
      <c r="A511" s="19"/>
      <c r="B511" s="17"/>
      <c r="C511" s="17"/>
      <c r="D511" s="17">
        <f t="shared" si="8"/>
        <v>14.52</v>
      </c>
      <c r="E511" s="18"/>
      <c r="F511" s="7"/>
    </row>
    <row r="512" spans="1:6" s="9" customFormat="1" ht="18.75" x14ac:dyDescent="0.3">
      <c r="A512" s="19"/>
      <c r="B512" s="17"/>
      <c r="C512" s="17"/>
      <c r="D512" s="17">
        <f t="shared" si="8"/>
        <v>14.52</v>
      </c>
      <c r="E512" s="18"/>
      <c r="F512" s="7"/>
    </row>
    <row r="513" spans="1:6" s="9" customFormat="1" ht="18.75" x14ac:dyDescent="0.3">
      <c r="A513" s="19"/>
      <c r="B513" s="17"/>
      <c r="C513" s="17"/>
      <c r="D513" s="17">
        <f t="shared" si="8"/>
        <v>14.52</v>
      </c>
      <c r="E513" s="18"/>
      <c r="F513" s="7"/>
    </row>
    <row r="514" spans="1:6" s="9" customFormat="1" ht="18.75" x14ac:dyDescent="0.3">
      <c r="A514" s="19"/>
      <c r="B514" s="17"/>
      <c r="C514" s="17"/>
      <c r="D514" s="17">
        <f t="shared" si="8"/>
        <v>14.52</v>
      </c>
      <c r="E514" s="18"/>
      <c r="F514" s="7"/>
    </row>
    <row r="515" spans="1:6" s="9" customFormat="1" ht="18.75" x14ac:dyDescent="0.3">
      <c r="A515" s="19"/>
      <c r="B515" s="17"/>
      <c r="C515" s="17"/>
      <c r="D515" s="17">
        <f t="shared" si="8"/>
        <v>14.52</v>
      </c>
      <c r="E515" s="18"/>
      <c r="F515" s="7"/>
    </row>
    <row r="516" spans="1:6" s="9" customFormat="1" ht="18.75" x14ac:dyDescent="0.3">
      <c r="A516" s="19"/>
      <c r="B516" s="17"/>
      <c r="C516" s="17"/>
      <c r="D516" s="17">
        <f t="shared" si="8"/>
        <v>14.52</v>
      </c>
      <c r="E516" s="18"/>
      <c r="F516" s="7"/>
    </row>
    <row r="517" spans="1:6" s="9" customFormat="1" ht="18.75" x14ac:dyDescent="0.3">
      <c r="A517" s="19"/>
      <c r="B517" s="17"/>
      <c r="C517" s="17"/>
      <c r="D517" s="17">
        <f t="shared" si="8"/>
        <v>14.52</v>
      </c>
      <c r="E517" s="18"/>
      <c r="F517" s="7"/>
    </row>
    <row r="518" spans="1:6" s="9" customFormat="1" ht="18.75" x14ac:dyDescent="0.3">
      <c r="A518" s="19"/>
      <c r="B518" s="17"/>
      <c r="C518" s="17"/>
      <c r="D518" s="17">
        <f t="shared" si="8"/>
        <v>14.52</v>
      </c>
      <c r="E518" s="18"/>
      <c r="F518" s="7"/>
    </row>
    <row r="519" spans="1:6" s="9" customFormat="1" ht="18.75" x14ac:dyDescent="0.3">
      <c r="A519" s="19"/>
      <c r="B519" s="17"/>
      <c r="C519" s="17"/>
      <c r="D519" s="17">
        <f t="shared" ref="D519:D582" si="9">D518+B519-C519</f>
        <v>14.52</v>
      </c>
      <c r="E519" s="18"/>
      <c r="F519" s="7"/>
    </row>
    <row r="520" spans="1:6" s="9" customFormat="1" ht="18.75" x14ac:dyDescent="0.3">
      <c r="A520" s="19"/>
      <c r="B520" s="17"/>
      <c r="C520" s="17"/>
      <c r="D520" s="17">
        <f t="shared" si="9"/>
        <v>14.52</v>
      </c>
      <c r="E520" s="18"/>
      <c r="F520" s="7"/>
    </row>
    <row r="521" spans="1:6" s="9" customFormat="1" ht="18.75" x14ac:dyDescent="0.3">
      <c r="A521" s="19"/>
      <c r="B521" s="17"/>
      <c r="C521" s="17"/>
      <c r="D521" s="17">
        <f t="shared" si="9"/>
        <v>14.52</v>
      </c>
      <c r="E521" s="18"/>
      <c r="F521" s="7"/>
    </row>
    <row r="522" spans="1:6" s="9" customFormat="1" ht="18.75" x14ac:dyDescent="0.3">
      <c r="A522" s="19"/>
      <c r="B522" s="17"/>
      <c r="C522" s="17"/>
      <c r="D522" s="17">
        <f t="shared" si="9"/>
        <v>14.52</v>
      </c>
      <c r="E522" s="18"/>
      <c r="F522" s="7"/>
    </row>
    <row r="523" spans="1:6" s="9" customFormat="1" ht="18.75" x14ac:dyDescent="0.3">
      <c r="A523" s="19"/>
      <c r="B523" s="17"/>
      <c r="C523" s="17"/>
      <c r="D523" s="17">
        <f t="shared" si="9"/>
        <v>14.52</v>
      </c>
      <c r="E523" s="18"/>
      <c r="F523" s="7"/>
    </row>
    <row r="524" spans="1:6" s="9" customFormat="1" ht="18.75" x14ac:dyDescent="0.3">
      <c r="A524" s="19"/>
      <c r="B524" s="17"/>
      <c r="C524" s="17"/>
      <c r="D524" s="17">
        <f t="shared" si="9"/>
        <v>14.52</v>
      </c>
      <c r="E524" s="18"/>
      <c r="F524" s="7"/>
    </row>
    <row r="525" spans="1:6" s="9" customFormat="1" ht="18.75" x14ac:dyDescent="0.3">
      <c r="A525" s="19"/>
      <c r="B525" s="17"/>
      <c r="C525" s="17"/>
      <c r="D525" s="17">
        <f t="shared" si="9"/>
        <v>14.52</v>
      </c>
      <c r="E525" s="18"/>
      <c r="F525" s="7"/>
    </row>
    <row r="526" spans="1:6" s="9" customFormat="1" ht="18.75" x14ac:dyDescent="0.3">
      <c r="A526" s="19"/>
      <c r="B526" s="17"/>
      <c r="C526" s="17"/>
      <c r="D526" s="17">
        <f t="shared" si="9"/>
        <v>14.52</v>
      </c>
      <c r="E526" s="18"/>
      <c r="F526" s="7"/>
    </row>
    <row r="527" spans="1:6" s="9" customFormat="1" ht="18.75" x14ac:dyDescent="0.3">
      <c r="A527" s="19"/>
      <c r="B527" s="17"/>
      <c r="C527" s="17"/>
      <c r="D527" s="17">
        <f t="shared" si="9"/>
        <v>14.52</v>
      </c>
      <c r="E527" s="18"/>
      <c r="F527" s="7"/>
    </row>
    <row r="528" spans="1:6" s="9" customFormat="1" ht="18.75" x14ac:dyDescent="0.3">
      <c r="A528" s="19"/>
      <c r="B528" s="17"/>
      <c r="C528" s="17"/>
      <c r="D528" s="17">
        <f t="shared" si="9"/>
        <v>14.52</v>
      </c>
      <c r="E528" s="18"/>
      <c r="F528" s="7"/>
    </row>
    <row r="529" spans="1:6" s="9" customFormat="1" ht="18.75" x14ac:dyDescent="0.3">
      <c r="A529" s="19"/>
      <c r="B529" s="17"/>
      <c r="C529" s="17"/>
      <c r="D529" s="17">
        <f t="shared" si="9"/>
        <v>14.52</v>
      </c>
      <c r="E529" s="18"/>
      <c r="F529" s="7"/>
    </row>
    <row r="530" spans="1:6" s="9" customFormat="1" ht="18.75" x14ac:dyDescent="0.3">
      <c r="A530" s="19"/>
      <c r="B530" s="17"/>
      <c r="C530" s="17"/>
      <c r="D530" s="17">
        <f t="shared" si="9"/>
        <v>14.52</v>
      </c>
      <c r="E530" s="18"/>
      <c r="F530" s="7"/>
    </row>
    <row r="531" spans="1:6" s="9" customFormat="1" ht="18.75" x14ac:dyDescent="0.3">
      <c r="A531" s="19"/>
      <c r="B531" s="17"/>
      <c r="C531" s="17"/>
      <c r="D531" s="17">
        <f t="shared" si="9"/>
        <v>14.52</v>
      </c>
      <c r="E531" s="18"/>
      <c r="F531" s="7"/>
    </row>
    <row r="532" spans="1:6" s="9" customFormat="1" ht="18.75" x14ac:dyDescent="0.3">
      <c r="A532" s="19"/>
      <c r="B532" s="17"/>
      <c r="C532" s="17"/>
      <c r="D532" s="17">
        <f t="shared" si="9"/>
        <v>14.52</v>
      </c>
      <c r="E532" s="18"/>
      <c r="F532" s="7"/>
    </row>
    <row r="533" spans="1:6" s="9" customFormat="1" ht="18.75" x14ac:dyDescent="0.3">
      <c r="A533" s="19"/>
      <c r="B533" s="17"/>
      <c r="C533" s="17"/>
      <c r="D533" s="17">
        <f t="shared" si="9"/>
        <v>14.52</v>
      </c>
      <c r="E533" s="18"/>
      <c r="F533" s="7"/>
    </row>
    <row r="534" spans="1:6" s="9" customFormat="1" ht="18.75" x14ac:dyDescent="0.3">
      <c r="A534" s="19"/>
      <c r="B534" s="17"/>
      <c r="C534" s="17"/>
      <c r="D534" s="17">
        <f t="shared" si="9"/>
        <v>14.52</v>
      </c>
      <c r="E534" s="18"/>
      <c r="F534" s="7"/>
    </row>
    <row r="535" spans="1:6" s="9" customFormat="1" ht="18.75" x14ac:dyDescent="0.3">
      <c r="A535" s="19"/>
      <c r="B535" s="17"/>
      <c r="C535" s="17"/>
      <c r="D535" s="17">
        <f t="shared" si="9"/>
        <v>14.52</v>
      </c>
      <c r="E535" s="18"/>
      <c r="F535" s="7"/>
    </row>
    <row r="536" spans="1:6" s="9" customFormat="1" ht="18.75" x14ac:dyDescent="0.3">
      <c r="A536" s="19"/>
      <c r="B536" s="17"/>
      <c r="C536" s="17"/>
      <c r="D536" s="17">
        <f t="shared" si="9"/>
        <v>14.52</v>
      </c>
      <c r="E536" s="18"/>
      <c r="F536" s="7"/>
    </row>
    <row r="537" spans="1:6" s="9" customFormat="1" ht="18.75" x14ac:dyDescent="0.3">
      <c r="A537" s="19"/>
      <c r="B537" s="17"/>
      <c r="C537" s="17"/>
      <c r="D537" s="17">
        <f t="shared" si="9"/>
        <v>14.52</v>
      </c>
      <c r="E537" s="18"/>
      <c r="F537" s="7"/>
    </row>
    <row r="538" spans="1:6" s="9" customFormat="1" ht="18.75" x14ac:dyDescent="0.3">
      <c r="A538" s="19"/>
      <c r="B538" s="17"/>
      <c r="C538" s="17"/>
      <c r="D538" s="17">
        <f t="shared" si="9"/>
        <v>14.52</v>
      </c>
      <c r="E538" s="18"/>
      <c r="F538" s="7"/>
    </row>
    <row r="539" spans="1:6" s="9" customFormat="1" ht="18.75" x14ac:dyDescent="0.3">
      <c r="A539" s="19"/>
      <c r="B539" s="17"/>
      <c r="C539" s="17"/>
      <c r="D539" s="17">
        <f t="shared" si="9"/>
        <v>14.52</v>
      </c>
      <c r="E539" s="18"/>
      <c r="F539" s="7"/>
    </row>
    <row r="540" spans="1:6" s="9" customFormat="1" ht="18.75" x14ac:dyDescent="0.3">
      <c r="A540" s="19"/>
      <c r="B540" s="17"/>
      <c r="C540" s="17"/>
      <c r="D540" s="17">
        <f t="shared" si="9"/>
        <v>14.52</v>
      </c>
      <c r="E540" s="18"/>
      <c r="F540" s="7"/>
    </row>
    <row r="541" spans="1:6" s="9" customFormat="1" ht="18.75" x14ac:dyDescent="0.3">
      <c r="A541" s="19"/>
      <c r="B541" s="17"/>
      <c r="C541" s="17"/>
      <c r="D541" s="17">
        <f t="shared" si="9"/>
        <v>14.52</v>
      </c>
      <c r="E541" s="18"/>
      <c r="F541" s="7"/>
    </row>
    <row r="542" spans="1:6" s="9" customFormat="1" ht="18.75" x14ac:dyDescent="0.3">
      <c r="A542" s="19"/>
      <c r="B542" s="17"/>
      <c r="C542" s="17"/>
      <c r="D542" s="17">
        <f t="shared" si="9"/>
        <v>14.52</v>
      </c>
      <c r="E542" s="18"/>
      <c r="F542" s="7"/>
    </row>
    <row r="543" spans="1:6" s="9" customFormat="1" ht="18.75" x14ac:dyDescent="0.3">
      <c r="A543" s="19"/>
      <c r="B543" s="17"/>
      <c r="C543" s="17"/>
      <c r="D543" s="17">
        <f t="shared" si="9"/>
        <v>14.52</v>
      </c>
      <c r="E543" s="18"/>
      <c r="F543" s="7"/>
    </row>
    <row r="544" spans="1:6" s="9" customFormat="1" ht="18.75" x14ac:dyDescent="0.3">
      <c r="A544" s="19"/>
      <c r="B544" s="17"/>
      <c r="C544" s="17"/>
      <c r="D544" s="17">
        <f t="shared" si="9"/>
        <v>14.52</v>
      </c>
      <c r="E544" s="18"/>
      <c r="F544" s="7"/>
    </row>
    <row r="545" spans="1:6" s="9" customFormat="1" ht="18.75" x14ac:dyDescent="0.3">
      <c r="A545" s="19"/>
      <c r="B545" s="17"/>
      <c r="C545" s="17"/>
      <c r="D545" s="17">
        <f t="shared" si="9"/>
        <v>14.52</v>
      </c>
      <c r="E545" s="18"/>
      <c r="F545" s="7"/>
    </row>
    <row r="546" spans="1:6" s="9" customFormat="1" ht="18.75" x14ac:dyDescent="0.3">
      <c r="A546" s="19"/>
      <c r="B546" s="17"/>
      <c r="C546" s="17"/>
      <c r="D546" s="17">
        <f t="shared" si="9"/>
        <v>14.52</v>
      </c>
      <c r="E546" s="18"/>
      <c r="F546" s="7"/>
    </row>
    <row r="547" spans="1:6" s="9" customFormat="1" ht="18.75" x14ac:dyDescent="0.3">
      <c r="A547" s="19"/>
      <c r="B547" s="17"/>
      <c r="C547" s="17"/>
      <c r="D547" s="17">
        <f t="shared" si="9"/>
        <v>14.52</v>
      </c>
      <c r="E547" s="18"/>
      <c r="F547" s="7"/>
    </row>
    <row r="548" spans="1:6" s="9" customFormat="1" ht="18.75" x14ac:dyDescent="0.3">
      <c r="A548" s="19"/>
      <c r="B548" s="17"/>
      <c r="C548" s="17"/>
      <c r="D548" s="17">
        <f t="shared" si="9"/>
        <v>14.52</v>
      </c>
      <c r="E548" s="18"/>
      <c r="F548" s="7"/>
    </row>
    <row r="549" spans="1:6" s="9" customFormat="1" ht="18.75" x14ac:dyDescent="0.3">
      <c r="A549" s="19"/>
      <c r="B549" s="17"/>
      <c r="C549" s="17"/>
      <c r="D549" s="17">
        <f t="shared" si="9"/>
        <v>14.52</v>
      </c>
      <c r="E549" s="18"/>
      <c r="F549" s="7"/>
    </row>
    <row r="550" spans="1:6" s="9" customFormat="1" ht="18.75" x14ac:dyDescent="0.3">
      <c r="A550" s="19"/>
      <c r="B550" s="17"/>
      <c r="C550" s="17"/>
      <c r="D550" s="17">
        <f t="shared" si="9"/>
        <v>14.52</v>
      </c>
      <c r="E550" s="18"/>
      <c r="F550" s="7"/>
    </row>
    <row r="551" spans="1:6" s="9" customFormat="1" ht="18.75" x14ac:dyDescent="0.3">
      <c r="A551" s="19"/>
      <c r="B551" s="17"/>
      <c r="C551" s="17"/>
      <c r="D551" s="17">
        <f t="shared" si="9"/>
        <v>14.52</v>
      </c>
      <c r="E551" s="18"/>
      <c r="F551" s="7"/>
    </row>
    <row r="552" spans="1:6" s="9" customFormat="1" ht="18.75" x14ac:dyDescent="0.3">
      <c r="A552" s="19"/>
      <c r="B552" s="17"/>
      <c r="C552" s="17"/>
      <c r="D552" s="17">
        <f t="shared" si="9"/>
        <v>14.52</v>
      </c>
      <c r="E552" s="18"/>
      <c r="F552" s="7"/>
    </row>
    <row r="553" spans="1:6" s="9" customFormat="1" ht="18.75" x14ac:dyDescent="0.3">
      <c r="A553" s="19"/>
      <c r="B553" s="17"/>
      <c r="C553" s="17"/>
      <c r="D553" s="17">
        <f t="shared" si="9"/>
        <v>14.52</v>
      </c>
      <c r="E553" s="18"/>
      <c r="F553" s="7"/>
    </row>
    <row r="554" spans="1:6" s="9" customFormat="1" ht="18.75" x14ac:dyDescent="0.3">
      <c r="A554" s="19"/>
      <c r="B554" s="17"/>
      <c r="C554" s="17"/>
      <c r="D554" s="17">
        <f t="shared" si="9"/>
        <v>14.52</v>
      </c>
      <c r="E554" s="18"/>
      <c r="F554" s="7"/>
    </row>
    <row r="555" spans="1:6" s="9" customFormat="1" ht="18.75" x14ac:dyDescent="0.3">
      <c r="A555" s="19"/>
      <c r="B555" s="17"/>
      <c r="C555" s="17"/>
      <c r="D555" s="17">
        <f t="shared" si="9"/>
        <v>14.52</v>
      </c>
      <c r="E555" s="18"/>
      <c r="F555" s="7"/>
    </row>
    <row r="556" spans="1:6" s="9" customFormat="1" ht="18.75" x14ac:dyDescent="0.3">
      <c r="A556" s="19"/>
      <c r="B556" s="17"/>
      <c r="C556" s="17"/>
      <c r="D556" s="17">
        <f t="shared" si="9"/>
        <v>14.52</v>
      </c>
      <c r="E556" s="18"/>
      <c r="F556" s="7"/>
    </row>
    <row r="557" spans="1:6" s="9" customFormat="1" ht="18.75" x14ac:dyDescent="0.3">
      <c r="A557" s="19"/>
      <c r="B557" s="17"/>
      <c r="C557" s="17"/>
      <c r="D557" s="17">
        <f t="shared" si="9"/>
        <v>14.52</v>
      </c>
      <c r="E557" s="18"/>
      <c r="F557" s="7"/>
    </row>
    <row r="558" spans="1:6" s="9" customFormat="1" ht="18.75" x14ac:dyDescent="0.3">
      <c r="A558" s="19"/>
      <c r="B558" s="17"/>
      <c r="C558" s="17"/>
      <c r="D558" s="17">
        <f t="shared" si="9"/>
        <v>14.52</v>
      </c>
      <c r="E558" s="18"/>
      <c r="F558" s="7"/>
    </row>
    <row r="559" spans="1:6" s="9" customFormat="1" ht="18.75" x14ac:dyDescent="0.3">
      <c r="A559" s="19"/>
      <c r="B559" s="17"/>
      <c r="C559" s="17"/>
      <c r="D559" s="17">
        <f t="shared" si="9"/>
        <v>14.52</v>
      </c>
      <c r="E559" s="18"/>
      <c r="F559" s="7"/>
    </row>
    <row r="560" spans="1:6" s="9" customFormat="1" ht="18.75" x14ac:dyDescent="0.3">
      <c r="A560" s="19"/>
      <c r="B560" s="17"/>
      <c r="C560" s="17"/>
      <c r="D560" s="17">
        <f t="shared" si="9"/>
        <v>14.52</v>
      </c>
      <c r="E560" s="18"/>
      <c r="F560" s="7"/>
    </row>
    <row r="561" spans="1:6" s="9" customFormat="1" ht="18.75" x14ac:dyDescent="0.3">
      <c r="A561" s="19"/>
      <c r="B561" s="17"/>
      <c r="C561" s="17"/>
      <c r="D561" s="17">
        <f t="shared" si="9"/>
        <v>14.52</v>
      </c>
      <c r="E561" s="18"/>
      <c r="F561" s="7"/>
    </row>
    <row r="562" spans="1:6" s="9" customFormat="1" ht="18.75" x14ac:dyDescent="0.3">
      <c r="A562" s="19"/>
      <c r="B562" s="17"/>
      <c r="C562" s="17"/>
      <c r="D562" s="17">
        <f t="shared" si="9"/>
        <v>14.52</v>
      </c>
      <c r="E562" s="18"/>
      <c r="F562" s="7"/>
    </row>
    <row r="563" spans="1:6" s="9" customFormat="1" ht="18.75" x14ac:dyDescent="0.3">
      <c r="A563" s="19"/>
      <c r="B563" s="17"/>
      <c r="C563" s="17"/>
      <c r="D563" s="17">
        <f t="shared" si="9"/>
        <v>14.52</v>
      </c>
      <c r="E563" s="18"/>
      <c r="F563" s="7"/>
    </row>
    <row r="564" spans="1:6" s="9" customFormat="1" ht="18.75" x14ac:dyDescent="0.3">
      <c r="A564" s="19"/>
      <c r="B564" s="17"/>
      <c r="C564" s="17"/>
      <c r="D564" s="17">
        <f t="shared" si="9"/>
        <v>14.52</v>
      </c>
      <c r="E564" s="18"/>
      <c r="F564" s="7"/>
    </row>
    <row r="565" spans="1:6" s="9" customFormat="1" ht="18.75" x14ac:dyDescent="0.3">
      <c r="A565" s="19"/>
      <c r="B565" s="17"/>
      <c r="C565" s="17"/>
      <c r="D565" s="17">
        <f t="shared" si="9"/>
        <v>14.52</v>
      </c>
      <c r="E565" s="18"/>
      <c r="F565" s="7"/>
    </row>
    <row r="566" spans="1:6" s="9" customFormat="1" ht="18.75" x14ac:dyDescent="0.3">
      <c r="A566" s="19"/>
      <c r="B566" s="17"/>
      <c r="C566" s="17"/>
      <c r="D566" s="17">
        <f t="shared" si="9"/>
        <v>14.52</v>
      </c>
      <c r="E566" s="18"/>
      <c r="F566" s="7"/>
    </row>
    <row r="567" spans="1:6" s="9" customFormat="1" ht="18.75" x14ac:dyDescent="0.3">
      <c r="A567" s="19"/>
      <c r="B567" s="17"/>
      <c r="C567" s="17"/>
      <c r="D567" s="17">
        <f t="shared" si="9"/>
        <v>14.52</v>
      </c>
      <c r="E567" s="18"/>
      <c r="F567" s="7"/>
    </row>
    <row r="568" spans="1:6" s="9" customFormat="1" ht="18.75" x14ac:dyDescent="0.3">
      <c r="A568" s="19"/>
      <c r="B568" s="17"/>
      <c r="C568" s="17"/>
      <c r="D568" s="17">
        <f t="shared" si="9"/>
        <v>14.52</v>
      </c>
      <c r="E568" s="18"/>
      <c r="F568" s="7"/>
    </row>
    <row r="569" spans="1:6" s="9" customFormat="1" ht="18.75" x14ac:dyDescent="0.3">
      <c r="A569" s="19"/>
      <c r="B569" s="17"/>
      <c r="C569" s="17"/>
      <c r="D569" s="17">
        <f t="shared" si="9"/>
        <v>14.52</v>
      </c>
      <c r="E569" s="18"/>
      <c r="F569" s="7"/>
    </row>
    <row r="570" spans="1:6" s="9" customFormat="1" ht="18.75" x14ac:dyDescent="0.3">
      <c r="A570" s="19"/>
      <c r="B570" s="17"/>
      <c r="C570" s="17"/>
      <c r="D570" s="17">
        <f t="shared" si="9"/>
        <v>14.52</v>
      </c>
      <c r="E570" s="18"/>
      <c r="F570" s="7"/>
    </row>
    <row r="571" spans="1:6" s="9" customFormat="1" ht="18.75" x14ac:dyDescent="0.3">
      <c r="A571" s="19"/>
      <c r="B571" s="17"/>
      <c r="C571" s="17"/>
      <c r="D571" s="17">
        <f t="shared" si="9"/>
        <v>14.52</v>
      </c>
      <c r="E571" s="18"/>
      <c r="F571" s="7"/>
    </row>
    <row r="572" spans="1:6" s="9" customFormat="1" ht="18.75" x14ac:dyDescent="0.3">
      <c r="A572" s="19"/>
      <c r="B572" s="17"/>
      <c r="C572" s="17"/>
      <c r="D572" s="17">
        <f t="shared" si="9"/>
        <v>14.52</v>
      </c>
      <c r="E572" s="18"/>
      <c r="F572" s="7"/>
    </row>
    <row r="573" spans="1:6" s="9" customFormat="1" ht="18.75" x14ac:dyDescent="0.3">
      <c r="A573" s="19"/>
      <c r="B573" s="17"/>
      <c r="C573" s="17"/>
      <c r="D573" s="17">
        <f t="shared" si="9"/>
        <v>14.52</v>
      </c>
      <c r="E573" s="18"/>
      <c r="F573" s="7"/>
    </row>
    <row r="574" spans="1:6" s="9" customFormat="1" ht="18.75" x14ac:dyDescent="0.3">
      <c r="A574" s="19"/>
      <c r="B574" s="17"/>
      <c r="C574" s="17"/>
      <c r="D574" s="17">
        <f t="shared" si="9"/>
        <v>14.52</v>
      </c>
      <c r="E574" s="18"/>
      <c r="F574" s="7"/>
    </row>
    <row r="575" spans="1:6" s="9" customFormat="1" ht="18.75" x14ac:dyDescent="0.3">
      <c r="A575" s="19"/>
      <c r="B575" s="17"/>
      <c r="C575" s="17"/>
      <c r="D575" s="17">
        <f t="shared" si="9"/>
        <v>14.52</v>
      </c>
      <c r="E575" s="18"/>
      <c r="F575" s="7"/>
    </row>
    <row r="576" spans="1:6" s="9" customFormat="1" ht="18.75" x14ac:dyDescent="0.3">
      <c r="A576" s="19"/>
      <c r="B576" s="17"/>
      <c r="C576" s="17"/>
      <c r="D576" s="17">
        <f t="shared" si="9"/>
        <v>14.52</v>
      </c>
      <c r="E576" s="18"/>
      <c r="F576" s="7"/>
    </row>
    <row r="577" spans="1:6" s="9" customFormat="1" ht="18.75" x14ac:dyDescent="0.3">
      <c r="A577" s="19"/>
      <c r="B577" s="17"/>
      <c r="C577" s="17"/>
      <c r="D577" s="17">
        <f t="shared" si="9"/>
        <v>14.52</v>
      </c>
      <c r="E577" s="18"/>
      <c r="F577" s="7"/>
    </row>
    <row r="578" spans="1:6" s="9" customFormat="1" ht="18.75" x14ac:dyDescent="0.3">
      <c r="A578" s="19"/>
      <c r="B578" s="17"/>
      <c r="C578" s="17"/>
      <c r="D578" s="17">
        <f t="shared" si="9"/>
        <v>14.52</v>
      </c>
      <c r="E578" s="18"/>
      <c r="F578" s="7"/>
    </row>
    <row r="579" spans="1:6" s="9" customFormat="1" ht="18.75" x14ac:dyDescent="0.3">
      <c r="A579" s="19"/>
      <c r="B579" s="17"/>
      <c r="C579" s="17"/>
      <c r="D579" s="17">
        <f t="shared" si="9"/>
        <v>14.52</v>
      </c>
      <c r="E579" s="18"/>
      <c r="F579" s="7"/>
    </row>
    <row r="580" spans="1:6" s="9" customFormat="1" ht="18.75" x14ac:dyDescent="0.3">
      <c r="A580" s="19"/>
      <c r="B580" s="17"/>
      <c r="C580" s="17"/>
      <c r="D580" s="17">
        <f t="shared" si="9"/>
        <v>14.52</v>
      </c>
      <c r="E580" s="18"/>
      <c r="F580" s="7"/>
    </row>
    <row r="581" spans="1:6" s="9" customFormat="1" ht="18.75" x14ac:dyDescent="0.3">
      <c r="A581" s="19"/>
      <c r="B581" s="17"/>
      <c r="C581" s="17"/>
      <c r="D581" s="17">
        <f t="shared" si="9"/>
        <v>14.52</v>
      </c>
      <c r="E581" s="18"/>
      <c r="F581" s="7"/>
    </row>
    <row r="582" spans="1:6" s="9" customFormat="1" ht="18.75" x14ac:dyDescent="0.3">
      <c r="A582" s="19"/>
      <c r="B582" s="17"/>
      <c r="C582" s="17"/>
      <c r="D582" s="17">
        <f t="shared" si="9"/>
        <v>14.52</v>
      </c>
      <c r="E582" s="18"/>
      <c r="F582" s="7"/>
    </row>
    <row r="583" spans="1:6" s="9" customFormat="1" ht="18.75" x14ac:dyDescent="0.3">
      <c r="A583" s="19"/>
      <c r="B583" s="17"/>
      <c r="C583" s="17"/>
      <c r="D583" s="17">
        <f t="shared" ref="D583:D646" si="10">D582+B583-C583</f>
        <v>14.52</v>
      </c>
      <c r="E583" s="18"/>
      <c r="F583" s="7"/>
    </row>
    <row r="584" spans="1:6" s="9" customFormat="1" ht="18.75" x14ac:dyDescent="0.3">
      <c r="A584" s="19"/>
      <c r="B584" s="17"/>
      <c r="C584" s="17"/>
      <c r="D584" s="17">
        <f t="shared" si="10"/>
        <v>14.52</v>
      </c>
      <c r="E584" s="18"/>
      <c r="F584" s="7"/>
    </row>
    <row r="585" spans="1:6" s="9" customFormat="1" ht="18.75" x14ac:dyDescent="0.3">
      <c r="A585" s="19"/>
      <c r="B585" s="17"/>
      <c r="C585" s="17"/>
      <c r="D585" s="17">
        <f t="shared" si="10"/>
        <v>14.52</v>
      </c>
      <c r="E585" s="18"/>
      <c r="F585" s="7"/>
    </row>
    <row r="586" spans="1:6" s="9" customFormat="1" ht="18.75" x14ac:dyDescent="0.3">
      <c r="A586" s="19"/>
      <c r="B586" s="17"/>
      <c r="C586" s="17"/>
      <c r="D586" s="17">
        <f t="shared" si="10"/>
        <v>14.52</v>
      </c>
      <c r="E586" s="18"/>
      <c r="F586" s="7"/>
    </row>
    <row r="587" spans="1:6" s="9" customFormat="1" ht="18.75" x14ac:dyDescent="0.3">
      <c r="A587" s="19"/>
      <c r="B587" s="17"/>
      <c r="C587" s="17"/>
      <c r="D587" s="17">
        <f t="shared" si="10"/>
        <v>14.52</v>
      </c>
      <c r="E587" s="18"/>
      <c r="F587" s="7"/>
    </row>
    <row r="588" spans="1:6" s="9" customFormat="1" ht="18.75" x14ac:dyDescent="0.3">
      <c r="A588" s="19"/>
      <c r="B588" s="17"/>
      <c r="C588" s="17"/>
      <c r="D588" s="17">
        <f t="shared" si="10"/>
        <v>14.52</v>
      </c>
      <c r="E588" s="18"/>
      <c r="F588" s="7"/>
    </row>
    <row r="589" spans="1:6" s="9" customFormat="1" ht="18.75" x14ac:dyDescent="0.3">
      <c r="A589" s="19"/>
      <c r="B589" s="17"/>
      <c r="C589" s="17"/>
      <c r="D589" s="17">
        <f t="shared" si="10"/>
        <v>14.52</v>
      </c>
      <c r="E589" s="18"/>
      <c r="F589" s="7"/>
    </row>
    <row r="590" spans="1:6" s="9" customFormat="1" ht="18.75" x14ac:dyDescent="0.3">
      <c r="A590" s="19"/>
      <c r="B590" s="17"/>
      <c r="C590" s="17"/>
      <c r="D590" s="17">
        <f t="shared" si="10"/>
        <v>14.52</v>
      </c>
      <c r="E590" s="18"/>
      <c r="F590" s="7"/>
    </row>
    <row r="591" spans="1:6" s="9" customFormat="1" ht="18.75" x14ac:dyDescent="0.3">
      <c r="A591" s="19"/>
      <c r="B591" s="17"/>
      <c r="C591" s="17"/>
      <c r="D591" s="17">
        <f t="shared" si="10"/>
        <v>14.52</v>
      </c>
      <c r="E591" s="18"/>
      <c r="F591" s="7"/>
    </row>
    <row r="592" spans="1:6" s="9" customFormat="1" ht="18.75" x14ac:dyDescent="0.3">
      <c r="A592" s="19"/>
      <c r="B592" s="17"/>
      <c r="C592" s="17"/>
      <c r="D592" s="17">
        <f t="shared" si="10"/>
        <v>14.52</v>
      </c>
      <c r="E592" s="18"/>
      <c r="F592" s="7"/>
    </row>
    <row r="593" spans="1:6" s="9" customFormat="1" ht="18.75" x14ac:dyDescent="0.3">
      <c r="A593" s="19"/>
      <c r="B593" s="17"/>
      <c r="C593" s="17"/>
      <c r="D593" s="17">
        <f t="shared" si="10"/>
        <v>14.52</v>
      </c>
      <c r="E593" s="18"/>
      <c r="F593" s="7"/>
    </row>
    <row r="594" spans="1:6" s="9" customFormat="1" ht="18.75" x14ac:dyDescent="0.3">
      <c r="A594" s="19"/>
      <c r="B594" s="17"/>
      <c r="C594" s="17"/>
      <c r="D594" s="17">
        <f t="shared" si="10"/>
        <v>14.52</v>
      </c>
      <c r="E594" s="18"/>
      <c r="F594" s="7"/>
    </row>
    <row r="595" spans="1:6" s="9" customFormat="1" ht="18.75" x14ac:dyDescent="0.3">
      <c r="A595" s="19"/>
      <c r="B595" s="17"/>
      <c r="C595" s="17"/>
      <c r="D595" s="17">
        <f t="shared" si="10"/>
        <v>14.52</v>
      </c>
      <c r="E595" s="18"/>
      <c r="F595" s="7"/>
    </row>
    <row r="596" spans="1:6" s="9" customFormat="1" ht="18.75" x14ac:dyDescent="0.3">
      <c r="A596" s="19"/>
      <c r="B596" s="17"/>
      <c r="C596" s="17"/>
      <c r="D596" s="17">
        <f t="shared" si="10"/>
        <v>14.52</v>
      </c>
      <c r="E596" s="18"/>
      <c r="F596" s="7"/>
    </row>
    <row r="597" spans="1:6" s="9" customFormat="1" ht="18.75" x14ac:dyDescent="0.3">
      <c r="A597" s="19"/>
      <c r="B597" s="17"/>
      <c r="C597" s="17"/>
      <c r="D597" s="17">
        <f t="shared" si="10"/>
        <v>14.52</v>
      </c>
      <c r="E597" s="18"/>
      <c r="F597" s="7"/>
    </row>
    <row r="598" spans="1:6" s="9" customFormat="1" ht="18.75" x14ac:dyDescent="0.3">
      <c r="A598" s="19"/>
      <c r="B598" s="17"/>
      <c r="C598" s="17"/>
      <c r="D598" s="17">
        <f t="shared" si="10"/>
        <v>14.52</v>
      </c>
      <c r="E598" s="18"/>
      <c r="F598" s="7"/>
    </row>
    <row r="599" spans="1:6" s="9" customFormat="1" ht="18.75" x14ac:dyDescent="0.3">
      <c r="A599" s="19"/>
      <c r="B599" s="17"/>
      <c r="C599" s="17"/>
      <c r="D599" s="17">
        <f t="shared" si="10"/>
        <v>14.52</v>
      </c>
      <c r="E599" s="18"/>
      <c r="F599" s="7"/>
    </row>
    <row r="600" spans="1:6" s="9" customFormat="1" ht="18.75" x14ac:dyDescent="0.3">
      <c r="A600" s="19"/>
      <c r="B600" s="17"/>
      <c r="C600" s="17"/>
      <c r="D600" s="17">
        <f t="shared" si="10"/>
        <v>14.52</v>
      </c>
      <c r="E600" s="18"/>
      <c r="F600" s="7"/>
    </row>
    <row r="601" spans="1:6" s="9" customFormat="1" ht="18.75" x14ac:dyDescent="0.3">
      <c r="A601" s="19"/>
      <c r="B601" s="17"/>
      <c r="C601" s="17"/>
      <c r="D601" s="17">
        <f t="shared" si="10"/>
        <v>14.52</v>
      </c>
      <c r="E601" s="18"/>
      <c r="F601" s="7"/>
    </row>
    <row r="602" spans="1:6" s="9" customFormat="1" ht="18.75" x14ac:dyDescent="0.3">
      <c r="A602" s="19"/>
      <c r="B602" s="17"/>
      <c r="C602" s="17"/>
      <c r="D602" s="17">
        <f t="shared" si="10"/>
        <v>14.52</v>
      </c>
      <c r="E602" s="18"/>
      <c r="F602" s="7"/>
    </row>
    <row r="603" spans="1:6" s="9" customFormat="1" ht="18.75" x14ac:dyDescent="0.3">
      <c r="A603" s="19"/>
      <c r="B603" s="17"/>
      <c r="C603" s="17"/>
      <c r="D603" s="17">
        <f t="shared" si="10"/>
        <v>14.52</v>
      </c>
      <c r="E603" s="18"/>
      <c r="F603" s="7"/>
    </row>
    <row r="604" spans="1:6" s="9" customFormat="1" ht="18.75" x14ac:dyDescent="0.3">
      <c r="A604" s="19"/>
      <c r="B604" s="17"/>
      <c r="C604" s="17"/>
      <c r="D604" s="17">
        <f t="shared" si="10"/>
        <v>14.52</v>
      </c>
      <c r="E604" s="18"/>
      <c r="F604" s="7"/>
    </row>
    <row r="605" spans="1:6" s="9" customFormat="1" ht="18.75" x14ac:dyDescent="0.3">
      <c r="A605" s="19"/>
      <c r="B605" s="17"/>
      <c r="C605" s="17"/>
      <c r="D605" s="17">
        <f t="shared" si="10"/>
        <v>14.52</v>
      </c>
      <c r="E605" s="18"/>
      <c r="F605" s="7"/>
    </row>
    <row r="606" spans="1:6" s="9" customFormat="1" ht="18.75" x14ac:dyDescent="0.3">
      <c r="A606" s="19"/>
      <c r="B606" s="17"/>
      <c r="C606" s="17"/>
      <c r="D606" s="17">
        <f t="shared" si="10"/>
        <v>14.52</v>
      </c>
      <c r="E606" s="18"/>
      <c r="F606" s="7"/>
    </row>
    <row r="607" spans="1:6" s="9" customFormat="1" ht="18.75" x14ac:dyDescent="0.3">
      <c r="A607" s="19"/>
      <c r="B607" s="17"/>
      <c r="C607" s="17"/>
      <c r="D607" s="17">
        <f t="shared" si="10"/>
        <v>14.52</v>
      </c>
      <c r="E607" s="18"/>
      <c r="F607" s="7"/>
    </row>
    <row r="608" spans="1:6" s="9" customFormat="1" ht="18.75" x14ac:dyDescent="0.3">
      <c r="A608" s="19"/>
      <c r="B608" s="17"/>
      <c r="C608" s="17"/>
      <c r="D608" s="17">
        <f t="shared" si="10"/>
        <v>14.52</v>
      </c>
      <c r="E608" s="18"/>
      <c r="F608" s="7"/>
    </row>
    <row r="609" spans="1:6" s="9" customFormat="1" ht="18.75" x14ac:dyDescent="0.3">
      <c r="A609" s="19"/>
      <c r="B609" s="17"/>
      <c r="C609" s="17"/>
      <c r="D609" s="17">
        <f t="shared" si="10"/>
        <v>14.52</v>
      </c>
      <c r="E609" s="18"/>
      <c r="F609" s="7"/>
    </row>
    <row r="610" spans="1:6" s="9" customFormat="1" ht="18.75" x14ac:dyDescent="0.3">
      <c r="A610" s="19"/>
      <c r="B610" s="17"/>
      <c r="C610" s="17"/>
      <c r="D610" s="17">
        <f t="shared" si="10"/>
        <v>14.52</v>
      </c>
      <c r="E610" s="18"/>
      <c r="F610" s="7"/>
    </row>
    <row r="611" spans="1:6" s="9" customFormat="1" ht="18.75" x14ac:dyDescent="0.3">
      <c r="A611" s="19"/>
      <c r="B611" s="17"/>
      <c r="C611" s="17"/>
      <c r="D611" s="17">
        <f t="shared" si="10"/>
        <v>14.52</v>
      </c>
      <c r="E611" s="18"/>
      <c r="F611" s="7"/>
    </row>
    <row r="612" spans="1:6" s="9" customFormat="1" ht="18.75" x14ac:dyDescent="0.3">
      <c r="A612" s="19"/>
      <c r="B612" s="17"/>
      <c r="C612" s="17"/>
      <c r="D612" s="17">
        <f t="shared" si="10"/>
        <v>14.52</v>
      </c>
      <c r="E612" s="18"/>
      <c r="F612" s="7"/>
    </row>
    <row r="613" spans="1:6" s="9" customFormat="1" ht="18.75" x14ac:dyDescent="0.3">
      <c r="A613" s="19"/>
      <c r="B613" s="17"/>
      <c r="C613" s="17"/>
      <c r="D613" s="17">
        <f t="shared" si="10"/>
        <v>14.52</v>
      </c>
      <c r="E613" s="18"/>
      <c r="F613" s="7"/>
    </row>
    <row r="614" spans="1:6" s="9" customFormat="1" ht="18.75" x14ac:dyDescent="0.3">
      <c r="A614" s="19"/>
      <c r="B614" s="17"/>
      <c r="C614" s="17"/>
      <c r="D614" s="17">
        <f t="shared" si="10"/>
        <v>14.52</v>
      </c>
      <c r="E614" s="18"/>
      <c r="F614" s="7"/>
    </row>
    <row r="615" spans="1:6" s="9" customFormat="1" ht="18.75" x14ac:dyDescent="0.3">
      <c r="A615" s="19"/>
      <c r="B615" s="17"/>
      <c r="C615" s="17"/>
      <c r="D615" s="17">
        <f t="shared" si="10"/>
        <v>14.52</v>
      </c>
      <c r="E615" s="18"/>
      <c r="F615" s="7"/>
    </row>
    <row r="616" spans="1:6" s="9" customFormat="1" ht="18.75" x14ac:dyDescent="0.3">
      <c r="A616" s="19"/>
      <c r="B616" s="17"/>
      <c r="C616" s="17"/>
      <c r="D616" s="17">
        <f t="shared" si="10"/>
        <v>14.52</v>
      </c>
      <c r="E616" s="18"/>
      <c r="F616" s="7"/>
    </row>
    <row r="617" spans="1:6" s="9" customFormat="1" ht="18.75" x14ac:dyDescent="0.3">
      <c r="A617" s="19"/>
      <c r="B617" s="17"/>
      <c r="C617" s="17"/>
      <c r="D617" s="17">
        <f t="shared" si="10"/>
        <v>14.52</v>
      </c>
      <c r="E617" s="18"/>
      <c r="F617" s="7"/>
    </row>
    <row r="618" spans="1:6" s="9" customFormat="1" ht="18.75" x14ac:dyDescent="0.3">
      <c r="A618" s="19"/>
      <c r="B618" s="17"/>
      <c r="C618" s="17"/>
      <c r="D618" s="17">
        <f t="shared" si="10"/>
        <v>14.52</v>
      </c>
      <c r="E618" s="18"/>
      <c r="F618" s="7"/>
    </row>
    <row r="619" spans="1:6" s="9" customFormat="1" ht="18.75" x14ac:dyDescent="0.3">
      <c r="A619" s="19"/>
      <c r="B619" s="17"/>
      <c r="C619" s="17"/>
      <c r="D619" s="17">
        <f t="shared" si="10"/>
        <v>14.52</v>
      </c>
      <c r="E619" s="18"/>
      <c r="F619" s="7"/>
    </row>
    <row r="620" spans="1:6" s="9" customFormat="1" ht="18.75" x14ac:dyDescent="0.3">
      <c r="A620" s="19"/>
      <c r="B620" s="17"/>
      <c r="C620" s="17"/>
      <c r="D620" s="17">
        <f t="shared" si="10"/>
        <v>14.52</v>
      </c>
      <c r="E620" s="18"/>
      <c r="F620" s="7"/>
    </row>
    <row r="621" spans="1:6" s="9" customFormat="1" ht="18.75" x14ac:dyDescent="0.3">
      <c r="A621" s="19"/>
      <c r="B621" s="17"/>
      <c r="C621" s="17"/>
      <c r="D621" s="17">
        <f t="shared" si="10"/>
        <v>14.52</v>
      </c>
      <c r="E621" s="18"/>
      <c r="F621" s="7"/>
    </row>
    <row r="622" spans="1:6" s="9" customFormat="1" ht="18.75" x14ac:dyDescent="0.3">
      <c r="A622" s="19"/>
      <c r="B622" s="17"/>
      <c r="C622" s="17"/>
      <c r="D622" s="17">
        <f t="shared" si="10"/>
        <v>14.52</v>
      </c>
      <c r="E622" s="18"/>
      <c r="F622" s="7"/>
    </row>
    <row r="623" spans="1:6" s="9" customFormat="1" ht="18.75" x14ac:dyDescent="0.3">
      <c r="A623" s="19"/>
      <c r="B623" s="17"/>
      <c r="C623" s="17"/>
      <c r="D623" s="17">
        <f t="shared" si="10"/>
        <v>14.52</v>
      </c>
      <c r="E623" s="18"/>
      <c r="F623" s="7"/>
    </row>
    <row r="624" spans="1:6" s="9" customFormat="1" ht="18.75" x14ac:dyDescent="0.3">
      <c r="A624" s="19"/>
      <c r="B624" s="17"/>
      <c r="C624" s="17"/>
      <c r="D624" s="17">
        <f t="shared" si="10"/>
        <v>14.52</v>
      </c>
      <c r="E624" s="18"/>
      <c r="F624" s="7"/>
    </row>
    <row r="625" spans="1:6" s="9" customFormat="1" ht="18.75" x14ac:dyDescent="0.3">
      <c r="A625" s="19"/>
      <c r="B625" s="17"/>
      <c r="C625" s="17"/>
      <c r="D625" s="17">
        <f t="shared" si="10"/>
        <v>14.52</v>
      </c>
      <c r="E625" s="18"/>
      <c r="F625" s="7"/>
    </row>
    <row r="626" spans="1:6" s="9" customFormat="1" ht="18.75" x14ac:dyDescent="0.3">
      <c r="A626" s="19"/>
      <c r="B626" s="17"/>
      <c r="C626" s="17"/>
      <c r="D626" s="17">
        <f t="shared" si="10"/>
        <v>14.52</v>
      </c>
      <c r="E626" s="18"/>
      <c r="F626" s="7"/>
    </row>
    <row r="627" spans="1:6" s="9" customFormat="1" ht="18.75" x14ac:dyDescent="0.3">
      <c r="A627" s="19"/>
      <c r="B627" s="17"/>
      <c r="C627" s="17"/>
      <c r="D627" s="17">
        <f t="shared" si="10"/>
        <v>14.52</v>
      </c>
      <c r="E627" s="18"/>
      <c r="F627" s="7"/>
    </row>
    <row r="628" spans="1:6" s="9" customFormat="1" ht="18.75" x14ac:dyDescent="0.3">
      <c r="A628" s="19"/>
      <c r="B628" s="17"/>
      <c r="C628" s="17"/>
      <c r="D628" s="17">
        <f t="shared" si="10"/>
        <v>14.52</v>
      </c>
      <c r="E628" s="18"/>
      <c r="F628" s="7"/>
    </row>
    <row r="629" spans="1:6" s="9" customFormat="1" ht="18.75" x14ac:dyDescent="0.3">
      <c r="A629" s="19"/>
      <c r="B629" s="17"/>
      <c r="C629" s="17"/>
      <c r="D629" s="17">
        <f t="shared" si="10"/>
        <v>14.52</v>
      </c>
      <c r="E629" s="18"/>
      <c r="F629" s="7"/>
    </row>
    <row r="630" spans="1:6" s="9" customFormat="1" ht="18.75" x14ac:dyDescent="0.3">
      <c r="A630" s="19"/>
      <c r="B630" s="17"/>
      <c r="C630" s="17"/>
      <c r="D630" s="17">
        <f t="shared" si="10"/>
        <v>14.52</v>
      </c>
      <c r="E630" s="18"/>
      <c r="F630" s="7"/>
    </row>
    <row r="631" spans="1:6" s="9" customFormat="1" ht="18.75" x14ac:dyDescent="0.3">
      <c r="A631" s="19"/>
      <c r="B631" s="17"/>
      <c r="C631" s="17"/>
      <c r="D631" s="17">
        <f t="shared" si="10"/>
        <v>14.52</v>
      </c>
      <c r="E631" s="18"/>
      <c r="F631" s="7"/>
    </row>
    <row r="632" spans="1:6" s="9" customFormat="1" ht="18.75" x14ac:dyDescent="0.3">
      <c r="A632" s="19"/>
      <c r="B632" s="17"/>
      <c r="C632" s="17"/>
      <c r="D632" s="17">
        <f t="shared" si="10"/>
        <v>14.52</v>
      </c>
      <c r="E632" s="18"/>
      <c r="F632" s="7"/>
    </row>
    <row r="633" spans="1:6" s="9" customFormat="1" ht="18.75" x14ac:dyDescent="0.3">
      <c r="A633" s="19"/>
      <c r="B633" s="17"/>
      <c r="C633" s="17"/>
      <c r="D633" s="17">
        <f t="shared" si="10"/>
        <v>14.52</v>
      </c>
      <c r="E633" s="18"/>
      <c r="F633" s="7"/>
    </row>
    <row r="634" spans="1:6" s="9" customFormat="1" ht="18.75" x14ac:dyDescent="0.3">
      <c r="A634" s="19"/>
      <c r="B634" s="17"/>
      <c r="C634" s="17"/>
      <c r="D634" s="17">
        <f t="shared" si="10"/>
        <v>14.52</v>
      </c>
      <c r="E634" s="18"/>
      <c r="F634" s="7"/>
    </row>
    <row r="635" spans="1:6" s="9" customFormat="1" ht="18.75" x14ac:dyDescent="0.3">
      <c r="A635" s="19"/>
      <c r="B635" s="17"/>
      <c r="C635" s="17"/>
      <c r="D635" s="17">
        <f t="shared" si="10"/>
        <v>14.52</v>
      </c>
      <c r="E635" s="18"/>
      <c r="F635" s="7"/>
    </row>
    <row r="636" spans="1:6" s="9" customFormat="1" ht="18.75" x14ac:dyDescent="0.3">
      <c r="A636" s="19"/>
      <c r="B636" s="17"/>
      <c r="C636" s="17"/>
      <c r="D636" s="17">
        <f t="shared" si="10"/>
        <v>14.52</v>
      </c>
      <c r="E636" s="18"/>
      <c r="F636" s="7"/>
    </row>
    <row r="637" spans="1:6" s="9" customFormat="1" ht="18.75" x14ac:dyDescent="0.3">
      <c r="A637" s="19"/>
      <c r="B637" s="17"/>
      <c r="C637" s="17"/>
      <c r="D637" s="17">
        <f t="shared" si="10"/>
        <v>14.52</v>
      </c>
      <c r="E637" s="18"/>
      <c r="F637" s="7"/>
    </row>
    <row r="638" spans="1:6" s="9" customFormat="1" ht="18.75" x14ac:dyDescent="0.3">
      <c r="A638" s="19"/>
      <c r="B638" s="17"/>
      <c r="C638" s="17"/>
      <c r="D638" s="17">
        <f t="shared" si="10"/>
        <v>14.52</v>
      </c>
      <c r="E638" s="18"/>
      <c r="F638" s="7"/>
    </row>
    <row r="639" spans="1:6" s="9" customFormat="1" ht="18.75" x14ac:dyDescent="0.3">
      <c r="A639" s="19"/>
      <c r="B639" s="17"/>
      <c r="C639" s="17"/>
      <c r="D639" s="17">
        <f t="shared" si="10"/>
        <v>14.52</v>
      </c>
      <c r="E639" s="18"/>
      <c r="F639" s="7"/>
    </row>
    <row r="640" spans="1:6" s="9" customFormat="1" ht="18.75" x14ac:dyDescent="0.3">
      <c r="A640" s="19"/>
      <c r="B640" s="17"/>
      <c r="C640" s="17"/>
      <c r="D640" s="17">
        <f t="shared" si="10"/>
        <v>14.52</v>
      </c>
      <c r="E640" s="18"/>
      <c r="F640" s="7"/>
    </row>
    <row r="641" spans="1:6" s="9" customFormat="1" ht="18.75" x14ac:dyDescent="0.3">
      <c r="A641" s="19"/>
      <c r="B641" s="17"/>
      <c r="C641" s="17"/>
      <c r="D641" s="17">
        <f t="shared" si="10"/>
        <v>14.52</v>
      </c>
      <c r="E641" s="18"/>
      <c r="F641" s="7"/>
    </row>
    <row r="642" spans="1:6" s="9" customFormat="1" ht="18.75" x14ac:dyDescent="0.3">
      <c r="A642" s="19"/>
      <c r="B642" s="17"/>
      <c r="C642" s="17"/>
      <c r="D642" s="17">
        <f t="shared" si="10"/>
        <v>14.52</v>
      </c>
      <c r="E642" s="18"/>
      <c r="F642" s="7"/>
    </row>
    <row r="643" spans="1:6" s="9" customFormat="1" ht="18.75" x14ac:dyDescent="0.3">
      <c r="A643" s="19"/>
      <c r="B643" s="17"/>
      <c r="C643" s="17"/>
      <c r="D643" s="17">
        <f t="shared" si="10"/>
        <v>14.52</v>
      </c>
      <c r="E643" s="18"/>
      <c r="F643" s="7"/>
    </row>
    <row r="644" spans="1:6" s="9" customFormat="1" ht="18.75" x14ac:dyDescent="0.3">
      <c r="A644" s="19"/>
      <c r="B644" s="17"/>
      <c r="C644" s="17"/>
      <c r="D644" s="17">
        <f t="shared" si="10"/>
        <v>14.52</v>
      </c>
      <c r="E644" s="18"/>
      <c r="F644" s="7"/>
    </row>
    <row r="645" spans="1:6" s="9" customFormat="1" ht="18.75" x14ac:dyDescent="0.3">
      <c r="A645" s="19"/>
      <c r="B645" s="17"/>
      <c r="C645" s="17"/>
      <c r="D645" s="17">
        <f t="shared" si="10"/>
        <v>14.52</v>
      </c>
      <c r="E645" s="18"/>
      <c r="F645" s="7"/>
    </row>
    <row r="646" spans="1:6" s="9" customFormat="1" ht="18.75" x14ac:dyDescent="0.3">
      <c r="A646" s="19"/>
      <c r="B646" s="17"/>
      <c r="C646" s="17"/>
      <c r="D646" s="17">
        <f t="shared" si="10"/>
        <v>14.52</v>
      </c>
      <c r="E646" s="18"/>
      <c r="F646" s="7"/>
    </row>
    <row r="647" spans="1:6" s="9" customFormat="1" ht="18.75" x14ac:dyDescent="0.3">
      <c r="A647" s="19"/>
      <c r="B647" s="17"/>
      <c r="C647" s="17"/>
      <c r="D647" s="17">
        <f t="shared" ref="D647:D710" si="11">D646+B647-C647</f>
        <v>14.52</v>
      </c>
      <c r="E647" s="18"/>
      <c r="F647" s="7"/>
    </row>
    <row r="648" spans="1:6" s="9" customFormat="1" ht="18.75" x14ac:dyDescent="0.3">
      <c r="A648" s="19"/>
      <c r="B648" s="17"/>
      <c r="C648" s="17"/>
      <c r="D648" s="17">
        <f t="shared" si="11"/>
        <v>14.52</v>
      </c>
      <c r="E648" s="18"/>
      <c r="F648" s="7"/>
    </row>
    <row r="649" spans="1:6" s="9" customFormat="1" ht="18.75" x14ac:dyDescent="0.3">
      <c r="A649" s="19"/>
      <c r="B649" s="17"/>
      <c r="C649" s="17"/>
      <c r="D649" s="17">
        <f t="shared" si="11"/>
        <v>14.52</v>
      </c>
      <c r="E649" s="18"/>
      <c r="F649" s="7"/>
    </row>
    <row r="650" spans="1:6" s="9" customFormat="1" ht="18.75" x14ac:dyDescent="0.3">
      <c r="A650" s="19"/>
      <c r="B650" s="17"/>
      <c r="C650" s="17"/>
      <c r="D650" s="17">
        <f t="shared" si="11"/>
        <v>14.52</v>
      </c>
      <c r="E650" s="18"/>
      <c r="F650" s="7"/>
    </row>
    <row r="651" spans="1:6" s="9" customFormat="1" ht="18.75" x14ac:dyDescent="0.3">
      <c r="A651" s="19"/>
      <c r="B651" s="17"/>
      <c r="C651" s="17"/>
      <c r="D651" s="17">
        <f t="shared" si="11"/>
        <v>14.52</v>
      </c>
      <c r="E651" s="18"/>
      <c r="F651" s="7"/>
    </row>
    <row r="652" spans="1:6" s="9" customFormat="1" ht="18.75" x14ac:dyDescent="0.3">
      <c r="A652" s="19"/>
      <c r="B652" s="17"/>
      <c r="C652" s="17"/>
      <c r="D652" s="17">
        <f t="shared" si="11"/>
        <v>14.52</v>
      </c>
      <c r="E652" s="18"/>
      <c r="F652" s="7"/>
    </row>
    <row r="653" spans="1:6" s="9" customFormat="1" ht="18.75" x14ac:dyDescent="0.3">
      <c r="A653" s="19"/>
      <c r="B653" s="17"/>
      <c r="C653" s="17"/>
      <c r="D653" s="17">
        <f t="shared" si="11"/>
        <v>14.52</v>
      </c>
      <c r="E653" s="18"/>
      <c r="F653" s="7"/>
    </row>
    <row r="654" spans="1:6" s="9" customFormat="1" ht="18.75" x14ac:dyDescent="0.3">
      <c r="A654" s="19"/>
      <c r="B654" s="17"/>
      <c r="C654" s="17"/>
      <c r="D654" s="17">
        <f t="shared" si="11"/>
        <v>14.52</v>
      </c>
      <c r="E654" s="18"/>
      <c r="F654" s="7"/>
    </row>
    <row r="655" spans="1:6" s="9" customFormat="1" ht="18.75" x14ac:dyDescent="0.3">
      <c r="A655" s="19"/>
      <c r="B655" s="17"/>
      <c r="C655" s="17"/>
      <c r="D655" s="17">
        <f t="shared" si="11"/>
        <v>14.52</v>
      </c>
      <c r="E655" s="18"/>
      <c r="F655" s="7"/>
    </row>
    <row r="656" spans="1:6" s="9" customFormat="1" ht="18.75" x14ac:dyDescent="0.3">
      <c r="A656" s="19"/>
      <c r="B656" s="17"/>
      <c r="C656" s="17"/>
      <c r="D656" s="17">
        <f t="shared" si="11"/>
        <v>14.52</v>
      </c>
      <c r="E656" s="18"/>
      <c r="F656" s="7"/>
    </row>
    <row r="657" spans="1:6" s="9" customFormat="1" ht="18.75" x14ac:dyDescent="0.3">
      <c r="A657" s="19"/>
      <c r="B657" s="17"/>
      <c r="C657" s="17"/>
      <c r="D657" s="17">
        <f t="shared" si="11"/>
        <v>14.52</v>
      </c>
      <c r="E657" s="18"/>
      <c r="F657" s="7"/>
    </row>
    <row r="658" spans="1:6" s="9" customFormat="1" ht="18.75" x14ac:dyDescent="0.3">
      <c r="A658" s="19"/>
      <c r="B658" s="17"/>
      <c r="C658" s="17"/>
      <c r="D658" s="17">
        <f t="shared" si="11"/>
        <v>14.52</v>
      </c>
      <c r="E658" s="18"/>
      <c r="F658" s="7"/>
    </row>
    <row r="659" spans="1:6" s="9" customFormat="1" ht="18.75" x14ac:dyDescent="0.3">
      <c r="A659" s="19"/>
      <c r="B659" s="17"/>
      <c r="C659" s="17"/>
      <c r="D659" s="17">
        <f t="shared" si="11"/>
        <v>14.52</v>
      </c>
      <c r="E659" s="18"/>
      <c r="F659" s="7"/>
    </row>
    <row r="660" spans="1:6" s="9" customFormat="1" ht="18.75" x14ac:dyDescent="0.3">
      <c r="A660" s="19"/>
      <c r="B660" s="17"/>
      <c r="C660" s="17"/>
      <c r="D660" s="17">
        <f t="shared" si="11"/>
        <v>14.52</v>
      </c>
      <c r="E660" s="18"/>
      <c r="F660" s="7"/>
    </row>
    <row r="661" spans="1:6" s="9" customFormat="1" ht="18.75" x14ac:dyDescent="0.3">
      <c r="A661" s="19"/>
      <c r="B661" s="17"/>
      <c r="C661" s="17"/>
      <c r="D661" s="17">
        <f t="shared" si="11"/>
        <v>14.52</v>
      </c>
      <c r="E661" s="18"/>
      <c r="F661" s="7"/>
    </row>
    <row r="662" spans="1:6" s="9" customFormat="1" ht="18.75" x14ac:dyDescent="0.3">
      <c r="A662" s="19"/>
      <c r="B662" s="17"/>
      <c r="C662" s="17"/>
      <c r="D662" s="17">
        <f t="shared" si="11"/>
        <v>14.52</v>
      </c>
      <c r="E662" s="18"/>
      <c r="F662" s="7"/>
    </row>
    <row r="663" spans="1:6" s="9" customFormat="1" ht="18.75" x14ac:dyDescent="0.3">
      <c r="A663" s="19"/>
      <c r="B663" s="17"/>
      <c r="C663" s="17"/>
      <c r="D663" s="17">
        <f t="shared" si="11"/>
        <v>14.52</v>
      </c>
      <c r="E663" s="18"/>
      <c r="F663" s="7"/>
    </row>
    <row r="664" spans="1:6" s="9" customFormat="1" ht="18.75" x14ac:dyDescent="0.3">
      <c r="A664" s="19"/>
      <c r="B664" s="17"/>
      <c r="C664" s="17"/>
      <c r="D664" s="17">
        <f t="shared" si="11"/>
        <v>14.52</v>
      </c>
      <c r="E664" s="18"/>
      <c r="F664" s="7"/>
    </row>
    <row r="665" spans="1:6" s="9" customFormat="1" ht="18.75" x14ac:dyDescent="0.3">
      <c r="A665" s="19"/>
      <c r="B665" s="17"/>
      <c r="C665" s="17"/>
      <c r="D665" s="17">
        <f t="shared" si="11"/>
        <v>14.52</v>
      </c>
      <c r="E665" s="18"/>
      <c r="F665" s="7"/>
    </row>
    <row r="666" spans="1:6" s="9" customFormat="1" ht="18.75" x14ac:dyDescent="0.3">
      <c r="A666" s="19"/>
      <c r="B666" s="17"/>
      <c r="C666" s="17"/>
      <c r="D666" s="17">
        <f t="shared" si="11"/>
        <v>14.52</v>
      </c>
      <c r="E666" s="18"/>
      <c r="F666" s="7"/>
    </row>
    <row r="667" spans="1:6" s="9" customFormat="1" ht="18.75" x14ac:dyDescent="0.3">
      <c r="A667" s="19"/>
      <c r="B667" s="17"/>
      <c r="C667" s="17"/>
      <c r="D667" s="17">
        <f t="shared" si="11"/>
        <v>14.52</v>
      </c>
      <c r="E667" s="18"/>
      <c r="F667" s="7"/>
    </row>
    <row r="668" spans="1:6" s="9" customFormat="1" ht="18.75" x14ac:dyDescent="0.3">
      <c r="A668" s="19"/>
      <c r="B668" s="17"/>
      <c r="C668" s="17"/>
      <c r="D668" s="17">
        <f t="shared" si="11"/>
        <v>14.52</v>
      </c>
      <c r="E668" s="18"/>
      <c r="F668" s="7"/>
    </row>
    <row r="669" spans="1:6" s="9" customFormat="1" ht="18.75" x14ac:dyDescent="0.3">
      <c r="A669" s="19"/>
      <c r="B669" s="17"/>
      <c r="C669" s="17"/>
      <c r="D669" s="17">
        <f t="shared" si="11"/>
        <v>14.52</v>
      </c>
      <c r="E669" s="18"/>
      <c r="F669" s="7"/>
    </row>
    <row r="670" spans="1:6" s="9" customFormat="1" ht="18.75" x14ac:dyDescent="0.3">
      <c r="A670" s="19"/>
      <c r="B670" s="17"/>
      <c r="C670" s="17"/>
      <c r="D670" s="17">
        <f t="shared" si="11"/>
        <v>14.52</v>
      </c>
      <c r="E670" s="18"/>
      <c r="F670" s="7"/>
    </row>
    <row r="671" spans="1:6" s="9" customFormat="1" ht="18.75" x14ac:dyDescent="0.3">
      <c r="A671" s="19"/>
      <c r="B671" s="17"/>
      <c r="C671" s="17"/>
      <c r="D671" s="17">
        <f t="shared" si="11"/>
        <v>14.52</v>
      </c>
      <c r="E671" s="18"/>
      <c r="F671" s="7"/>
    </row>
    <row r="672" spans="1:6" s="9" customFormat="1" ht="18.75" x14ac:dyDescent="0.3">
      <c r="A672" s="19"/>
      <c r="B672" s="17"/>
      <c r="C672" s="17"/>
      <c r="D672" s="17">
        <f t="shared" si="11"/>
        <v>14.52</v>
      </c>
      <c r="E672" s="18"/>
      <c r="F672" s="7"/>
    </row>
    <row r="673" spans="1:6" s="9" customFormat="1" ht="18.75" x14ac:dyDescent="0.3">
      <c r="A673" s="19"/>
      <c r="B673" s="17"/>
      <c r="C673" s="17"/>
      <c r="D673" s="17">
        <f t="shared" si="11"/>
        <v>14.52</v>
      </c>
      <c r="E673" s="18"/>
      <c r="F673" s="7"/>
    </row>
    <row r="674" spans="1:6" s="9" customFormat="1" ht="18.75" x14ac:dyDescent="0.3">
      <c r="A674" s="19"/>
      <c r="B674" s="17"/>
      <c r="C674" s="17"/>
      <c r="D674" s="17">
        <f t="shared" si="11"/>
        <v>14.52</v>
      </c>
      <c r="E674" s="18"/>
      <c r="F674" s="7"/>
    </row>
    <row r="675" spans="1:6" s="9" customFormat="1" ht="18.75" x14ac:dyDescent="0.3">
      <c r="A675" s="19"/>
      <c r="B675" s="17"/>
      <c r="C675" s="17"/>
      <c r="D675" s="17">
        <f t="shared" si="11"/>
        <v>14.52</v>
      </c>
      <c r="E675" s="18"/>
      <c r="F675" s="7"/>
    </row>
    <row r="676" spans="1:6" s="9" customFormat="1" ht="18.75" x14ac:dyDescent="0.3">
      <c r="A676" s="19"/>
      <c r="B676" s="17"/>
      <c r="C676" s="17"/>
      <c r="D676" s="17">
        <f t="shared" si="11"/>
        <v>14.52</v>
      </c>
      <c r="E676" s="18"/>
      <c r="F676" s="7"/>
    </row>
    <row r="677" spans="1:6" s="9" customFormat="1" ht="18.75" x14ac:dyDescent="0.3">
      <c r="A677" s="19"/>
      <c r="B677" s="17"/>
      <c r="C677" s="17"/>
      <c r="D677" s="17">
        <f t="shared" si="11"/>
        <v>14.52</v>
      </c>
      <c r="E677" s="18"/>
      <c r="F677" s="7"/>
    </row>
    <row r="678" spans="1:6" s="9" customFormat="1" ht="18.75" x14ac:dyDescent="0.3">
      <c r="A678" s="19"/>
      <c r="B678" s="17"/>
      <c r="C678" s="17"/>
      <c r="D678" s="17">
        <f t="shared" si="11"/>
        <v>14.52</v>
      </c>
      <c r="E678" s="18"/>
      <c r="F678" s="7"/>
    </row>
    <row r="679" spans="1:6" s="9" customFormat="1" ht="18.75" x14ac:dyDescent="0.3">
      <c r="A679" s="19"/>
      <c r="B679" s="17"/>
      <c r="C679" s="17"/>
      <c r="D679" s="17">
        <f t="shared" si="11"/>
        <v>14.52</v>
      </c>
      <c r="E679" s="18"/>
      <c r="F679" s="7"/>
    </row>
    <row r="680" spans="1:6" s="9" customFormat="1" ht="18.75" x14ac:dyDescent="0.3">
      <c r="A680" s="19"/>
      <c r="B680" s="17"/>
      <c r="C680" s="17"/>
      <c r="D680" s="17">
        <f t="shared" si="11"/>
        <v>14.52</v>
      </c>
      <c r="E680" s="18"/>
      <c r="F680" s="7"/>
    </row>
    <row r="681" spans="1:6" s="9" customFormat="1" ht="18.75" x14ac:dyDescent="0.3">
      <c r="A681" s="19"/>
      <c r="B681" s="17"/>
      <c r="C681" s="17"/>
      <c r="D681" s="17">
        <f t="shared" si="11"/>
        <v>14.52</v>
      </c>
      <c r="E681" s="18"/>
      <c r="F681" s="7"/>
    </row>
    <row r="682" spans="1:6" s="9" customFormat="1" ht="18.75" x14ac:dyDescent="0.3">
      <c r="A682" s="19"/>
      <c r="B682" s="17"/>
      <c r="C682" s="17"/>
      <c r="D682" s="17">
        <f t="shared" si="11"/>
        <v>14.52</v>
      </c>
      <c r="E682" s="18"/>
      <c r="F682" s="7"/>
    </row>
    <row r="683" spans="1:6" s="9" customFormat="1" ht="18.75" x14ac:dyDescent="0.3">
      <c r="A683" s="19"/>
      <c r="B683" s="17"/>
      <c r="C683" s="17"/>
      <c r="D683" s="17">
        <f t="shared" si="11"/>
        <v>14.52</v>
      </c>
      <c r="E683" s="18"/>
      <c r="F683" s="7"/>
    </row>
    <row r="684" spans="1:6" s="9" customFormat="1" ht="18.75" x14ac:dyDescent="0.3">
      <c r="A684" s="19"/>
      <c r="B684" s="17"/>
      <c r="C684" s="17"/>
      <c r="D684" s="17">
        <f t="shared" si="11"/>
        <v>14.52</v>
      </c>
      <c r="E684" s="18"/>
      <c r="F684" s="7"/>
    </row>
    <row r="685" spans="1:6" s="9" customFormat="1" ht="18.75" x14ac:dyDescent="0.3">
      <c r="A685" s="19"/>
      <c r="B685" s="17"/>
      <c r="C685" s="17"/>
      <c r="D685" s="17">
        <f t="shared" si="11"/>
        <v>14.52</v>
      </c>
      <c r="E685" s="18"/>
      <c r="F685" s="7"/>
    </row>
    <row r="686" spans="1:6" s="9" customFormat="1" ht="18.75" x14ac:dyDescent="0.3">
      <c r="A686" s="19"/>
      <c r="B686" s="17"/>
      <c r="C686" s="17"/>
      <c r="D686" s="17">
        <f t="shared" si="11"/>
        <v>14.52</v>
      </c>
      <c r="E686" s="18"/>
      <c r="F686" s="7"/>
    </row>
    <row r="687" spans="1:6" s="9" customFormat="1" ht="18.75" x14ac:dyDescent="0.3">
      <c r="A687" s="19"/>
      <c r="B687" s="17"/>
      <c r="C687" s="17"/>
      <c r="D687" s="17">
        <f t="shared" si="11"/>
        <v>14.52</v>
      </c>
      <c r="E687" s="18"/>
      <c r="F687" s="7"/>
    </row>
    <row r="688" spans="1:6" s="9" customFormat="1" ht="18.75" x14ac:dyDescent="0.3">
      <c r="A688" s="19"/>
      <c r="B688" s="17"/>
      <c r="C688" s="17"/>
      <c r="D688" s="17">
        <f t="shared" si="11"/>
        <v>14.52</v>
      </c>
      <c r="E688" s="18"/>
      <c r="F688" s="7"/>
    </row>
    <row r="689" spans="1:6" s="9" customFormat="1" ht="18.75" x14ac:dyDescent="0.3">
      <c r="A689" s="19"/>
      <c r="B689" s="17"/>
      <c r="C689" s="17"/>
      <c r="D689" s="17">
        <f t="shared" si="11"/>
        <v>14.52</v>
      </c>
      <c r="E689" s="18"/>
      <c r="F689" s="7"/>
    </row>
    <row r="690" spans="1:6" s="9" customFormat="1" ht="18.75" x14ac:dyDescent="0.3">
      <c r="A690" s="19"/>
      <c r="B690" s="17"/>
      <c r="C690" s="17"/>
      <c r="D690" s="17">
        <f t="shared" si="11"/>
        <v>14.52</v>
      </c>
      <c r="E690" s="18"/>
      <c r="F690" s="7"/>
    </row>
    <row r="691" spans="1:6" s="9" customFormat="1" ht="18.75" x14ac:dyDescent="0.3">
      <c r="A691" s="19"/>
      <c r="B691" s="17"/>
      <c r="C691" s="17"/>
      <c r="D691" s="17">
        <f t="shared" si="11"/>
        <v>14.52</v>
      </c>
      <c r="E691" s="18"/>
      <c r="F691" s="7"/>
    </row>
    <row r="692" spans="1:6" s="9" customFormat="1" ht="18.75" x14ac:dyDescent="0.3">
      <c r="A692" s="19"/>
      <c r="B692" s="17"/>
      <c r="C692" s="17"/>
      <c r="D692" s="17">
        <f t="shared" si="11"/>
        <v>14.52</v>
      </c>
      <c r="E692" s="18"/>
      <c r="F692" s="7"/>
    </row>
    <row r="693" spans="1:6" s="9" customFormat="1" ht="18.75" x14ac:dyDescent="0.3">
      <c r="A693" s="19"/>
      <c r="B693" s="17"/>
      <c r="C693" s="17"/>
      <c r="D693" s="17">
        <f t="shared" si="11"/>
        <v>14.52</v>
      </c>
      <c r="E693" s="18"/>
      <c r="F693" s="7"/>
    </row>
    <row r="694" spans="1:6" s="9" customFormat="1" ht="18.75" x14ac:dyDescent="0.3">
      <c r="A694" s="19"/>
      <c r="B694" s="17"/>
      <c r="C694" s="17"/>
      <c r="D694" s="17">
        <f t="shared" si="11"/>
        <v>14.52</v>
      </c>
      <c r="E694" s="18"/>
      <c r="F694" s="7"/>
    </row>
    <row r="695" spans="1:6" s="9" customFormat="1" ht="18.75" x14ac:dyDescent="0.3">
      <c r="A695" s="19"/>
      <c r="B695" s="17"/>
      <c r="C695" s="17"/>
      <c r="D695" s="17">
        <f t="shared" si="11"/>
        <v>14.52</v>
      </c>
      <c r="E695" s="18"/>
      <c r="F695" s="7"/>
    </row>
    <row r="696" spans="1:6" s="9" customFormat="1" ht="18.75" x14ac:dyDescent="0.3">
      <c r="A696" s="19"/>
      <c r="B696" s="17"/>
      <c r="C696" s="17"/>
      <c r="D696" s="17">
        <f t="shared" si="11"/>
        <v>14.52</v>
      </c>
      <c r="E696" s="18"/>
      <c r="F696" s="7"/>
    </row>
    <row r="697" spans="1:6" s="9" customFormat="1" ht="18.75" x14ac:dyDescent="0.3">
      <c r="A697" s="19"/>
      <c r="B697" s="17"/>
      <c r="C697" s="17"/>
      <c r="D697" s="17">
        <f t="shared" si="11"/>
        <v>14.52</v>
      </c>
      <c r="E697" s="18"/>
      <c r="F697" s="7"/>
    </row>
    <row r="698" spans="1:6" s="9" customFormat="1" ht="18.75" x14ac:dyDescent="0.3">
      <c r="A698" s="19"/>
      <c r="B698" s="17"/>
      <c r="C698" s="17"/>
      <c r="D698" s="17">
        <f t="shared" si="11"/>
        <v>14.52</v>
      </c>
      <c r="E698" s="18"/>
      <c r="F698" s="7"/>
    </row>
    <row r="699" spans="1:6" s="9" customFormat="1" ht="18.75" x14ac:dyDescent="0.3">
      <c r="A699" s="19"/>
      <c r="B699" s="17"/>
      <c r="C699" s="17"/>
      <c r="D699" s="17">
        <f t="shared" si="11"/>
        <v>14.52</v>
      </c>
      <c r="E699" s="18"/>
      <c r="F699" s="7"/>
    </row>
    <row r="700" spans="1:6" s="9" customFormat="1" ht="18.75" x14ac:dyDescent="0.3">
      <c r="A700" s="19"/>
      <c r="B700" s="17"/>
      <c r="C700" s="17"/>
      <c r="D700" s="17">
        <f t="shared" si="11"/>
        <v>14.52</v>
      </c>
      <c r="E700" s="18"/>
      <c r="F700" s="7"/>
    </row>
    <row r="701" spans="1:6" s="9" customFormat="1" ht="18.75" x14ac:dyDescent="0.3">
      <c r="A701" s="19"/>
      <c r="B701" s="17"/>
      <c r="C701" s="17"/>
      <c r="D701" s="17">
        <f t="shared" si="11"/>
        <v>14.52</v>
      </c>
      <c r="E701" s="18"/>
      <c r="F701" s="7"/>
    </row>
    <row r="702" spans="1:6" s="9" customFormat="1" ht="18.75" x14ac:dyDescent="0.3">
      <c r="A702" s="19"/>
      <c r="B702" s="17"/>
      <c r="C702" s="17"/>
      <c r="D702" s="17">
        <f t="shared" si="11"/>
        <v>14.52</v>
      </c>
      <c r="E702" s="18"/>
      <c r="F702" s="7"/>
    </row>
    <row r="703" spans="1:6" s="9" customFormat="1" ht="18.75" x14ac:dyDescent="0.3">
      <c r="A703" s="19"/>
      <c r="B703" s="17"/>
      <c r="C703" s="17"/>
      <c r="D703" s="17">
        <f t="shared" si="11"/>
        <v>14.52</v>
      </c>
      <c r="E703" s="18"/>
      <c r="F703" s="7"/>
    </row>
    <row r="704" spans="1:6" s="9" customFormat="1" ht="18.75" x14ac:dyDescent="0.3">
      <c r="A704" s="19"/>
      <c r="B704" s="17"/>
      <c r="C704" s="17"/>
      <c r="D704" s="17">
        <f t="shared" si="11"/>
        <v>14.52</v>
      </c>
      <c r="E704" s="18"/>
      <c r="F704" s="7"/>
    </row>
    <row r="705" spans="1:6" s="9" customFormat="1" ht="18.75" x14ac:dyDescent="0.3">
      <c r="A705" s="19"/>
      <c r="B705" s="17"/>
      <c r="C705" s="17"/>
      <c r="D705" s="17">
        <f t="shared" si="11"/>
        <v>14.52</v>
      </c>
      <c r="E705" s="18"/>
      <c r="F705" s="7"/>
    </row>
    <row r="706" spans="1:6" s="9" customFormat="1" ht="18.75" x14ac:dyDescent="0.3">
      <c r="A706" s="19"/>
      <c r="B706" s="17"/>
      <c r="C706" s="17"/>
      <c r="D706" s="17">
        <f t="shared" si="11"/>
        <v>14.52</v>
      </c>
      <c r="E706" s="18"/>
      <c r="F706" s="7"/>
    </row>
    <row r="707" spans="1:6" s="9" customFormat="1" ht="18.75" x14ac:dyDescent="0.3">
      <c r="A707" s="19"/>
      <c r="B707" s="17"/>
      <c r="C707" s="17"/>
      <c r="D707" s="17">
        <f t="shared" si="11"/>
        <v>14.52</v>
      </c>
      <c r="E707" s="18"/>
      <c r="F707" s="7"/>
    </row>
    <row r="708" spans="1:6" s="9" customFormat="1" ht="18.75" x14ac:dyDescent="0.3">
      <c r="A708" s="19"/>
      <c r="B708" s="17"/>
      <c r="C708" s="17"/>
      <c r="D708" s="17">
        <f t="shared" si="11"/>
        <v>14.52</v>
      </c>
      <c r="E708" s="18"/>
      <c r="F708" s="7"/>
    </row>
    <row r="709" spans="1:6" s="9" customFormat="1" ht="18.75" x14ac:dyDescent="0.3">
      <c r="A709" s="19"/>
      <c r="B709" s="17"/>
      <c r="C709" s="17"/>
      <c r="D709" s="17">
        <f t="shared" si="11"/>
        <v>14.52</v>
      </c>
      <c r="E709" s="18"/>
      <c r="F709" s="7"/>
    </row>
    <row r="710" spans="1:6" s="9" customFormat="1" ht="18.75" x14ac:dyDescent="0.3">
      <c r="A710" s="19"/>
      <c r="B710" s="17"/>
      <c r="C710" s="17"/>
      <c r="D710" s="17">
        <f t="shared" si="11"/>
        <v>14.52</v>
      </c>
      <c r="E710" s="18"/>
      <c r="F710" s="7"/>
    </row>
    <row r="711" spans="1:6" s="9" customFormat="1" ht="18.75" x14ac:dyDescent="0.3">
      <c r="A711" s="19"/>
      <c r="B711" s="17"/>
      <c r="C711" s="17"/>
      <c r="D711" s="17">
        <f t="shared" ref="D711:D764" si="12">D710+B711-C711</f>
        <v>14.52</v>
      </c>
      <c r="E711" s="18"/>
      <c r="F711" s="7"/>
    </row>
    <row r="712" spans="1:6" s="9" customFormat="1" ht="18.75" x14ac:dyDescent="0.3">
      <c r="A712" s="19"/>
      <c r="B712" s="17"/>
      <c r="C712" s="17"/>
      <c r="D712" s="17">
        <f t="shared" si="12"/>
        <v>14.52</v>
      </c>
      <c r="E712" s="18"/>
      <c r="F712" s="7"/>
    </row>
    <row r="713" spans="1:6" s="9" customFormat="1" ht="18.75" x14ac:dyDescent="0.3">
      <c r="A713" s="19"/>
      <c r="B713" s="17"/>
      <c r="C713" s="17"/>
      <c r="D713" s="17">
        <f t="shared" si="12"/>
        <v>14.52</v>
      </c>
      <c r="E713" s="18"/>
      <c r="F713" s="7"/>
    </row>
    <row r="714" spans="1:6" s="9" customFormat="1" ht="18.75" x14ac:dyDescent="0.3">
      <c r="A714" s="19"/>
      <c r="B714" s="17"/>
      <c r="C714" s="17"/>
      <c r="D714" s="17">
        <f t="shared" si="12"/>
        <v>14.52</v>
      </c>
      <c r="E714" s="18"/>
      <c r="F714" s="7"/>
    </row>
    <row r="715" spans="1:6" s="9" customFormat="1" ht="18.75" x14ac:dyDescent="0.3">
      <c r="A715" s="19"/>
      <c r="B715" s="17"/>
      <c r="C715" s="17"/>
      <c r="D715" s="17">
        <f t="shared" si="12"/>
        <v>14.52</v>
      </c>
      <c r="E715" s="18"/>
      <c r="F715" s="7"/>
    </row>
    <row r="716" spans="1:6" s="9" customFormat="1" ht="18.75" x14ac:dyDescent="0.3">
      <c r="A716" s="19"/>
      <c r="B716" s="17"/>
      <c r="C716" s="17"/>
      <c r="D716" s="17">
        <f t="shared" si="12"/>
        <v>14.52</v>
      </c>
      <c r="E716" s="18"/>
      <c r="F716" s="7"/>
    </row>
    <row r="717" spans="1:6" s="9" customFormat="1" ht="18.75" x14ac:dyDescent="0.3">
      <c r="A717" s="19"/>
      <c r="B717" s="17"/>
      <c r="C717" s="17"/>
      <c r="D717" s="17">
        <f t="shared" si="12"/>
        <v>14.52</v>
      </c>
      <c r="E717" s="18"/>
      <c r="F717" s="7"/>
    </row>
    <row r="718" spans="1:6" s="9" customFormat="1" ht="18.75" x14ac:dyDescent="0.3">
      <c r="A718" s="19"/>
      <c r="B718" s="17"/>
      <c r="C718" s="17"/>
      <c r="D718" s="17">
        <f t="shared" si="12"/>
        <v>14.52</v>
      </c>
      <c r="E718" s="18"/>
      <c r="F718" s="7"/>
    </row>
    <row r="719" spans="1:6" s="9" customFormat="1" ht="18.75" x14ac:dyDescent="0.3">
      <c r="A719" s="19"/>
      <c r="B719" s="17"/>
      <c r="C719" s="17"/>
      <c r="D719" s="17">
        <f t="shared" si="12"/>
        <v>14.52</v>
      </c>
      <c r="E719" s="18"/>
      <c r="F719" s="7"/>
    </row>
    <row r="720" spans="1:6" s="9" customFormat="1" ht="18.75" x14ac:dyDescent="0.3">
      <c r="A720" s="19"/>
      <c r="B720" s="17"/>
      <c r="C720" s="17"/>
      <c r="D720" s="17">
        <f t="shared" si="12"/>
        <v>14.52</v>
      </c>
      <c r="E720" s="18"/>
      <c r="F720" s="7"/>
    </row>
    <row r="721" spans="1:6" s="9" customFormat="1" ht="18.75" x14ac:dyDescent="0.3">
      <c r="A721" s="19"/>
      <c r="B721" s="17"/>
      <c r="C721" s="17"/>
      <c r="D721" s="17">
        <f t="shared" si="12"/>
        <v>14.52</v>
      </c>
      <c r="E721" s="18"/>
      <c r="F721" s="7"/>
    </row>
    <row r="722" spans="1:6" s="9" customFormat="1" ht="18.75" x14ac:dyDescent="0.3">
      <c r="A722" s="19"/>
      <c r="B722" s="17"/>
      <c r="C722" s="17"/>
      <c r="D722" s="17">
        <f t="shared" si="12"/>
        <v>14.52</v>
      </c>
      <c r="E722" s="18"/>
      <c r="F722" s="7"/>
    </row>
    <row r="723" spans="1:6" s="9" customFormat="1" ht="18.75" x14ac:dyDescent="0.3">
      <c r="A723" s="19"/>
      <c r="B723" s="17"/>
      <c r="C723" s="17"/>
      <c r="D723" s="17">
        <f t="shared" si="12"/>
        <v>14.52</v>
      </c>
      <c r="E723" s="18"/>
      <c r="F723" s="7"/>
    </row>
    <row r="724" spans="1:6" s="9" customFormat="1" ht="18.75" x14ac:dyDescent="0.3">
      <c r="A724" s="19"/>
      <c r="B724" s="17"/>
      <c r="C724" s="17"/>
      <c r="D724" s="17">
        <f t="shared" si="12"/>
        <v>14.52</v>
      </c>
      <c r="E724" s="18"/>
      <c r="F724" s="7"/>
    </row>
    <row r="725" spans="1:6" s="9" customFormat="1" ht="18.75" x14ac:dyDescent="0.3">
      <c r="A725" s="19"/>
      <c r="B725" s="17"/>
      <c r="C725" s="17"/>
      <c r="D725" s="17">
        <f t="shared" si="12"/>
        <v>14.52</v>
      </c>
      <c r="E725" s="18"/>
      <c r="F725" s="7"/>
    </row>
    <row r="726" spans="1:6" s="9" customFormat="1" ht="18.75" x14ac:dyDescent="0.3">
      <c r="A726" s="19"/>
      <c r="B726" s="17"/>
      <c r="C726" s="17"/>
      <c r="D726" s="17">
        <f t="shared" si="12"/>
        <v>14.52</v>
      </c>
      <c r="E726" s="18"/>
      <c r="F726" s="7"/>
    </row>
    <row r="727" spans="1:6" s="9" customFormat="1" ht="18.75" x14ac:dyDescent="0.3">
      <c r="A727" s="19"/>
      <c r="B727" s="17"/>
      <c r="C727" s="17"/>
      <c r="D727" s="17">
        <f t="shared" si="12"/>
        <v>14.52</v>
      </c>
      <c r="E727" s="18"/>
      <c r="F727" s="7"/>
    </row>
    <row r="728" spans="1:6" s="9" customFormat="1" ht="18.75" x14ac:dyDescent="0.3">
      <c r="A728" s="19"/>
      <c r="B728" s="17"/>
      <c r="C728" s="17"/>
      <c r="D728" s="17">
        <f t="shared" si="12"/>
        <v>14.52</v>
      </c>
      <c r="E728" s="18"/>
      <c r="F728" s="7"/>
    </row>
    <row r="729" spans="1:6" s="9" customFormat="1" ht="18.75" x14ac:dyDescent="0.3">
      <c r="A729" s="19"/>
      <c r="B729" s="17"/>
      <c r="C729" s="17"/>
      <c r="D729" s="17">
        <f t="shared" si="12"/>
        <v>14.52</v>
      </c>
      <c r="E729" s="18"/>
      <c r="F729" s="7"/>
    </row>
    <row r="730" spans="1:6" s="9" customFormat="1" ht="18.75" x14ac:dyDescent="0.3">
      <c r="A730" s="19"/>
      <c r="B730" s="17"/>
      <c r="C730" s="17"/>
      <c r="D730" s="17">
        <f t="shared" si="12"/>
        <v>14.52</v>
      </c>
      <c r="E730" s="18"/>
      <c r="F730" s="7"/>
    </row>
    <row r="731" spans="1:6" s="9" customFormat="1" ht="18.75" x14ac:dyDescent="0.3">
      <c r="A731" s="19"/>
      <c r="B731" s="17"/>
      <c r="C731" s="17"/>
      <c r="D731" s="17">
        <f t="shared" si="12"/>
        <v>14.52</v>
      </c>
      <c r="E731" s="18"/>
      <c r="F731" s="7"/>
    </row>
    <row r="732" spans="1:6" s="9" customFormat="1" ht="18.75" x14ac:dyDescent="0.3">
      <c r="A732" s="19"/>
      <c r="B732" s="17"/>
      <c r="C732" s="17"/>
      <c r="D732" s="17">
        <f t="shared" si="12"/>
        <v>14.52</v>
      </c>
      <c r="E732" s="18"/>
      <c r="F732" s="7"/>
    </row>
    <row r="733" spans="1:6" s="9" customFormat="1" ht="18.75" x14ac:dyDescent="0.3">
      <c r="A733" s="19"/>
      <c r="B733" s="17"/>
      <c r="C733" s="17"/>
      <c r="D733" s="17">
        <f t="shared" si="12"/>
        <v>14.52</v>
      </c>
      <c r="E733" s="18"/>
      <c r="F733" s="7"/>
    </row>
    <row r="734" spans="1:6" s="9" customFormat="1" ht="18.75" x14ac:dyDescent="0.3">
      <c r="A734" s="19"/>
      <c r="B734" s="17"/>
      <c r="C734" s="17"/>
      <c r="D734" s="17">
        <f t="shared" si="12"/>
        <v>14.52</v>
      </c>
      <c r="E734" s="18"/>
      <c r="F734" s="7"/>
    </row>
    <row r="735" spans="1:6" s="9" customFormat="1" ht="18.75" x14ac:dyDescent="0.3">
      <c r="A735" s="19"/>
      <c r="B735" s="17"/>
      <c r="C735" s="17"/>
      <c r="D735" s="17">
        <f t="shared" si="12"/>
        <v>14.52</v>
      </c>
      <c r="E735" s="18"/>
      <c r="F735" s="7"/>
    </row>
    <row r="736" spans="1:6" s="9" customFormat="1" ht="18.75" x14ac:dyDescent="0.3">
      <c r="A736" s="19"/>
      <c r="B736" s="17"/>
      <c r="C736" s="17"/>
      <c r="D736" s="17">
        <f t="shared" si="12"/>
        <v>14.52</v>
      </c>
      <c r="E736" s="18"/>
      <c r="F736" s="7"/>
    </row>
    <row r="737" spans="1:6" s="9" customFormat="1" ht="18.75" x14ac:dyDescent="0.3">
      <c r="A737" s="19"/>
      <c r="B737" s="17"/>
      <c r="C737" s="17"/>
      <c r="D737" s="17">
        <f t="shared" si="12"/>
        <v>14.52</v>
      </c>
      <c r="E737" s="18"/>
      <c r="F737" s="7"/>
    </row>
    <row r="738" spans="1:6" s="9" customFormat="1" ht="18.75" x14ac:dyDescent="0.3">
      <c r="A738" s="19"/>
      <c r="B738" s="17"/>
      <c r="C738" s="17"/>
      <c r="D738" s="17">
        <f t="shared" si="12"/>
        <v>14.52</v>
      </c>
      <c r="E738" s="18"/>
      <c r="F738" s="7"/>
    </row>
    <row r="739" spans="1:6" s="9" customFormat="1" ht="18.75" x14ac:dyDescent="0.3">
      <c r="A739" s="19"/>
      <c r="B739" s="17"/>
      <c r="C739" s="17"/>
      <c r="D739" s="17">
        <f t="shared" si="12"/>
        <v>14.52</v>
      </c>
      <c r="E739" s="18"/>
      <c r="F739" s="7"/>
    </row>
    <row r="740" spans="1:6" s="9" customFormat="1" ht="18.75" x14ac:dyDescent="0.3">
      <c r="A740" s="19"/>
      <c r="B740" s="17"/>
      <c r="C740" s="17"/>
      <c r="D740" s="17">
        <f t="shared" si="12"/>
        <v>14.52</v>
      </c>
      <c r="E740" s="18"/>
      <c r="F740" s="7"/>
    </row>
    <row r="741" spans="1:6" s="9" customFormat="1" ht="18.75" x14ac:dyDescent="0.3">
      <c r="A741" s="19"/>
      <c r="B741" s="17"/>
      <c r="C741" s="17"/>
      <c r="D741" s="17">
        <f t="shared" si="12"/>
        <v>14.52</v>
      </c>
      <c r="E741" s="18"/>
      <c r="F741" s="7"/>
    </row>
    <row r="742" spans="1:6" s="9" customFormat="1" ht="18.75" x14ac:dyDescent="0.3">
      <c r="A742" s="19"/>
      <c r="B742" s="17"/>
      <c r="C742" s="17"/>
      <c r="D742" s="17">
        <f t="shared" si="12"/>
        <v>14.52</v>
      </c>
      <c r="E742" s="18"/>
      <c r="F742" s="7"/>
    </row>
    <row r="743" spans="1:6" s="9" customFormat="1" ht="18.75" x14ac:dyDescent="0.3">
      <c r="A743" s="19"/>
      <c r="B743" s="17"/>
      <c r="C743" s="17"/>
      <c r="D743" s="17">
        <f t="shared" si="12"/>
        <v>14.52</v>
      </c>
      <c r="E743" s="18"/>
      <c r="F743" s="7"/>
    </row>
    <row r="744" spans="1:6" s="9" customFormat="1" ht="18.75" x14ac:dyDescent="0.3">
      <c r="A744" s="19"/>
      <c r="B744" s="17"/>
      <c r="C744" s="17"/>
      <c r="D744" s="17">
        <f t="shared" si="12"/>
        <v>14.52</v>
      </c>
      <c r="E744" s="18"/>
      <c r="F744" s="7"/>
    </row>
    <row r="745" spans="1:6" s="9" customFormat="1" ht="18.75" x14ac:dyDescent="0.3">
      <c r="A745" s="19"/>
      <c r="B745" s="17"/>
      <c r="C745" s="17"/>
      <c r="D745" s="17">
        <f t="shared" si="12"/>
        <v>14.52</v>
      </c>
      <c r="E745" s="18"/>
      <c r="F745" s="7"/>
    </row>
    <row r="746" spans="1:6" s="9" customFormat="1" ht="18.75" x14ac:dyDescent="0.3">
      <c r="A746" s="19"/>
      <c r="B746" s="17"/>
      <c r="C746" s="17"/>
      <c r="D746" s="17">
        <f t="shared" si="12"/>
        <v>14.52</v>
      </c>
      <c r="E746" s="18"/>
      <c r="F746" s="7"/>
    </row>
    <row r="747" spans="1:6" s="9" customFormat="1" ht="18.75" x14ac:dyDescent="0.3">
      <c r="A747" s="19"/>
      <c r="B747" s="17"/>
      <c r="C747" s="17"/>
      <c r="D747" s="17">
        <f t="shared" si="12"/>
        <v>14.52</v>
      </c>
      <c r="E747" s="18"/>
      <c r="F747" s="7"/>
    </row>
    <row r="748" spans="1:6" s="9" customFormat="1" ht="18.75" x14ac:dyDescent="0.3">
      <c r="A748" s="19"/>
      <c r="B748" s="17"/>
      <c r="C748" s="17"/>
      <c r="D748" s="17">
        <f t="shared" si="12"/>
        <v>14.52</v>
      </c>
      <c r="E748" s="18"/>
      <c r="F748" s="7"/>
    </row>
    <row r="749" spans="1:6" s="9" customFormat="1" ht="18.75" x14ac:dyDescent="0.3">
      <c r="A749" s="19"/>
      <c r="B749" s="17"/>
      <c r="C749" s="17"/>
      <c r="D749" s="17">
        <f t="shared" si="12"/>
        <v>14.52</v>
      </c>
      <c r="E749" s="18"/>
      <c r="F749" s="7"/>
    </row>
    <row r="750" spans="1:6" s="9" customFormat="1" ht="18.75" x14ac:dyDescent="0.3">
      <c r="A750" s="19"/>
      <c r="B750" s="17"/>
      <c r="C750" s="17"/>
      <c r="D750" s="17">
        <f t="shared" si="12"/>
        <v>14.52</v>
      </c>
      <c r="E750" s="18"/>
      <c r="F750" s="7"/>
    </row>
    <row r="751" spans="1:6" s="9" customFormat="1" ht="18.75" x14ac:dyDescent="0.3">
      <c r="A751" s="19"/>
      <c r="B751" s="17"/>
      <c r="C751" s="17"/>
      <c r="D751" s="17">
        <f t="shared" si="12"/>
        <v>14.52</v>
      </c>
      <c r="E751" s="18"/>
      <c r="F751" s="7"/>
    </row>
    <row r="752" spans="1:6" s="9" customFormat="1" ht="18.75" x14ac:dyDescent="0.3">
      <c r="A752" s="19"/>
      <c r="B752" s="17"/>
      <c r="C752" s="17"/>
      <c r="D752" s="17">
        <f t="shared" si="12"/>
        <v>14.52</v>
      </c>
      <c r="E752" s="18"/>
      <c r="F752" s="7"/>
    </row>
    <row r="753" spans="1:6" s="9" customFormat="1" ht="18.75" x14ac:dyDescent="0.3">
      <c r="A753" s="19"/>
      <c r="B753" s="17"/>
      <c r="C753" s="17"/>
      <c r="D753" s="17">
        <f t="shared" si="12"/>
        <v>14.52</v>
      </c>
      <c r="E753" s="18"/>
      <c r="F753" s="7"/>
    </row>
    <row r="754" spans="1:6" s="9" customFormat="1" ht="18.75" x14ac:dyDescent="0.3">
      <c r="A754" s="19"/>
      <c r="B754" s="17"/>
      <c r="C754" s="17"/>
      <c r="D754" s="17">
        <f t="shared" si="12"/>
        <v>14.52</v>
      </c>
      <c r="E754" s="18"/>
      <c r="F754" s="7"/>
    </row>
    <row r="755" spans="1:6" s="9" customFormat="1" ht="18.75" x14ac:dyDescent="0.3">
      <c r="A755" s="19"/>
      <c r="B755" s="17"/>
      <c r="C755" s="17"/>
      <c r="D755" s="17">
        <f t="shared" si="12"/>
        <v>14.52</v>
      </c>
      <c r="E755" s="18"/>
      <c r="F755" s="7"/>
    </row>
    <row r="756" spans="1:6" s="9" customFormat="1" ht="18.75" x14ac:dyDescent="0.3">
      <c r="A756" s="19"/>
      <c r="B756" s="17"/>
      <c r="C756" s="17"/>
      <c r="D756" s="17">
        <f t="shared" si="12"/>
        <v>14.52</v>
      </c>
      <c r="E756" s="18"/>
      <c r="F756" s="7"/>
    </row>
    <row r="757" spans="1:6" s="9" customFormat="1" ht="18.75" x14ac:dyDescent="0.3">
      <c r="A757" s="19"/>
      <c r="B757" s="17"/>
      <c r="C757" s="17"/>
      <c r="D757" s="17">
        <f t="shared" si="12"/>
        <v>14.52</v>
      </c>
      <c r="E757" s="18"/>
      <c r="F757" s="7"/>
    </row>
    <row r="758" spans="1:6" s="9" customFormat="1" ht="18.75" x14ac:dyDescent="0.3">
      <c r="A758" s="19"/>
      <c r="B758" s="17"/>
      <c r="C758" s="17"/>
      <c r="D758" s="17">
        <f t="shared" si="12"/>
        <v>14.52</v>
      </c>
      <c r="E758" s="18"/>
      <c r="F758" s="7"/>
    </row>
    <row r="759" spans="1:6" s="9" customFormat="1" ht="18.75" x14ac:dyDescent="0.3">
      <c r="A759" s="19"/>
      <c r="B759" s="17"/>
      <c r="C759" s="17"/>
      <c r="D759" s="17">
        <f t="shared" si="12"/>
        <v>14.52</v>
      </c>
      <c r="E759" s="18"/>
      <c r="F759" s="7"/>
    </row>
    <row r="760" spans="1:6" s="9" customFormat="1" ht="18.75" x14ac:dyDescent="0.3">
      <c r="A760" s="19"/>
      <c r="B760" s="17"/>
      <c r="C760" s="17"/>
      <c r="D760" s="17">
        <f t="shared" si="12"/>
        <v>14.52</v>
      </c>
      <c r="E760" s="18"/>
      <c r="F760" s="7"/>
    </row>
    <row r="761" spans="1:6" s="9" customFormat="1" ht="18.75" x14ac:dyDescent="0.3">
      <c r="A761" s="19"/>
      <c r="B761" s="17"/>
      <c r="C761" s="17"/>
      <c r="D761" s="17">
        <f t="shared" si="12"/>
        <v>14.52</v>
      </c>
      <c r="E761" s="18"/>
      <c r="F761" s="7"/>
    </row>
    <row r="762" spans="1:6" s="9" customFormat="1" ht="18.75" x14ac:dyDescent="0.3">
      <c r="A762" s="19"/>
      <c r="B762" s="17"/>
      <c r="C762" s="17"/>
      <c r="D762" s="17">
        <f t="shared" si="12"/>
        <v>14.52</v>
      </c>
      <c r="E762" s="18"/>
      <c r="F762" s="7"/>
    </row>
    <row r="763" spans="1:6" s="9" customFormat="1" ht="18.75" x14ac:dyDescent="0.3">
      <c r="A763" s="19"/>
      <c r="B763" s="17"/>
      <c r="C763" s="17"/>
      <c r="D763" s="17">
        <f t="shared" si="12"/>
        <v>14.52</v>
      </c>
      <c r="E763" s="18"/>
      <c r="F763" s="7"/>
    </row>
    <row r="764" spans="1:6" s="9" customFormat="1" ht="18.75" x14ac:dyDescent="0.3">
      <c r="A764" s="19"/>
      <c r="B764" s="17"/>
      <c r="C764" s="17"/>
      <c r="D764" s="17">
        <f t="shared" si="12"/>
        <v>14.52</v>
      </c>
      <c r="E764" s="18"/>
      <c r="F764" s="7"/>
    </row>
    <row r="765" spans="1:6" s="9" customFormat="1" ht="19.5" thickBot="1" x14ac:dyDescent="0.35">
      <c r="A765" s="19"/>
      <c r="B765" s="17"/>
      <c r="C765" s="17"/>
      <c r="D765" s="17">
        <f>D764+B765-C765</f>
        <v>14.52</v>
      </c>
      <c r="E765" s="18"/>
      <c r="F765" s="7"/>
    </row>
    <row r="766" spans="1:6" ht="30" thickTop="1" thickBot="1" x14ac:dyDescent="0.5">
      <c r="A766" s="29" t="s">
        <v>9</v>
      </c>
      <c r="B766" s="30">
        <f>SUM(B6:B765)</f>
        <v>53.510000000000005</v>
      </c>
      <c r="C766" s="30">
        <f>SUM(C6:C765)</f>
        <v>38.99</v>
      </c>
      <c r="D766" s="30">
        <f>B766-C766</f>
        <v>14.520000000000003</v>
      </c>
      <c r="E766" s="31" t="s">
        <v>10</v>
      </c>
      <c r="F766" s="1"/>
    </row>
    <row r="767" spans="1:6" ht="29.25" thickBot="1" x14ac:dyDescent="0.5">
      <c r="A767" s="32" t="s">
        <v>7</v>
      </c>
      <c r="B767" s="33">
        <f>B766-C766</f>
        <v>14.520000000000003</v>
      </c>
      <c r="C767" s="204"/>
      <c r="D767" s="205"/>
      <c r="E767" s="206"/>
      <c r="F767" s="1"/>
    </row>
    <row r="769" spans="3:5" x14ac:dyDescent="0.45">
      <c r="C769" s="2">
        <f>B767*910/1000</f>
        <v>13.213200000000002</v>
      </c>
      <c r="D769" s="2" t="s">
        <v>892</v>
      </c>
      <c r="E769" s="2" t="s">
        <v>893</v>
      </c>
    </row>
  </sheetData>
  <mergeCells count="4">
    <mergeCell ref="A1:E1"/>
    <mergeCell ref="A2:C2"/>
    <mergeCell ref="D2:E2"/>
    <mergeCell ref="C767:E767"/>
  </mergeCells>
  <pageMargins left="0.7" right="0.7" top="0.75" bottom="0.75" header="0.3" footer="0.3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34AE-317B-4D9B-8138-9DB07B85B9CD}">
  <dimension ref="A1:N1264"/>
  <sheetViews>
    <sheetView showGridLines="0" rightToLeft="1" topLeftCell="A1250" zoomScale="98" zoomScaleNormal="98" workbookViewId="0">
      <selection sqref="A1:E1"/>
    </sheetView>
  </sheetViews>
  <sheetFormatPr defaultColWidth="9.140625" defaultRowHeight="28.5" x14ac:dyDescent="0.45"/>
  <cols>
    <col min="1" max="1" width="13.5703125" style="2" bestFit="1" customWidth="1"/>
    <col min="2" max="3" width="21" style="2" bestFit="1" customWidth="1"/>
    <col min="4" max="4" width="16.5703125" style="2" bestFit="1" customWidth="1"/>
    <col min="5" max="5" width="42.7109375" style="2" customWidth="1"/>
    <col min="6" max="7" width="9.140625" style="2"/>
    <col min="8" max="8" width="11.5703125" style="2" bestFit="1" customWidth="1"/>
    <col min="9" max="12" width="9.140625" style="2"/>
    <col min="13" max="13" width="9.85546875" style="2" bestFit="1" customWidth="1"/>
    <col min="14" max="16384" width="9.140625" style="2"/>
  </cols>
  <sheetData>
    <row r="1" spans="1:6" ht="29.25" thickBot="1" x14ac:dyDescent="0.5">
      <c r="A1" s="207" t="s">
        <v>898</v>
      </c>
      <c r="B1" s="208"/>
      <c r="C1" s="208"/>
      <c r="D1" s="208"/>
      <c r="E1" s="207"/>
      <c r="F1" s="1"/>
    </row>
    <row r="2" spans="1:6" ht="29.25" thickBot="1" x14ac:dyDescent="0.5">
      <c r="A2" s="210" t="s">
        <v>0</v>
      </c>
      <c r="B2" s="210"/>
      <c r="C2" s="210"/>
      <c r="D2" s="211" t="str">
        <f>A1</f>
        <v>ora 2</v>
      </c>
      <c r="E2" s="211"/>
      <c r="F2" s="1"/>
    </row>
    <row r="3" spans="1:6" s="9" customFormat="1" ht="18.75" x14ac:dyDescent="0.3">
      <c r="A3" s="4" t="s">
        <v>2</v>
      </c>
      <c r="B3" s="5"/>
      <c r="C3" s="5"/>
      <c r="D3" s="5"/>
      <c r="E3" s="6"/>
      <c r="F3" s="7"/>
    </row>
    <row r="4" spans="1:6" s="9" customFormat="1" ht="19.5" thickBot="1" x14ac:dyDescent="0.35">
      <c r="A4" s="4" t="s">
        <v>3</v>
      </c>
      <c r="B4" s="5"/>
      <c r="C4" s="5"/>
      <c r="D4" s="5"/>
      <c r="E4" s="6"/>
      <c r="F4" s="7"/>
    </row>
    <row r="5" spans="1:6" s="9" customFormat="1" ht="19.5" thickBot="1" x14ac:dyDescent="0.35">
      <c r="A5" s="10" t="s">
        <v>4</v>
      </c>
      <c r="B5" s="11" t="s">
        <v>626</v>
      </c>
      <c r="C5" s="11" t="s">
        <v>33</v>
      </c>
      <c r="D5" s="11" t="s">
        <v>7</v>
      </c>
      <c r="E5" s="12" t="s">
        <v>8</v>
      </c>
      <c r="F5" s="7"/>
    </row>
    <row r="6" spans="1:6" s="9" customFormat="1" ht="19.5" thickTop="1" x14ac:dyDescent="0.3">
      <c r="A6" s="14"/>
      <c r="B6" s="15">
        <v>74.31</v>
      </c>
      <c r="C6" s="15"/>
      <c r="D6" s="15">
        <f>B6-C6</f>
        <v>74.31</v>
      </c>
      <c r="E6" s="16"/>
      <c r="F6" s="7"/>
    </row>
    <row r="7" spans="1:6" s="9" customFormat="1" ht="18.75" x14ac:dyDescent="0.3">
      <c r="A7" s="14"/>
      <c r="B7" s="17">
        <v>986.31</v>
      </c>
      <c r="C7" s="17"/>
      <c r="D7" s="17">
        <f>D6+B7-C7</f>
        <v>1060.6199999999999</v>
      </c>
      <c r="E7" s="16" t="s">
        <v>141</v>
      </c>
      <c r="F7" s="7"/>
    </row>
    <row r="8" spans="1:6" s="9" customFormat="1" ht="18.75" x14ac:dyDescent="0.3">
      <c r="A8" s="14"/>
      <c r="B8" s="17"/>
      <c r="C8" s="17">
        <v>834.16</v>
      </c>
      <c r="D8" s="17">
        <f t="shared" ref="D8:D71" si="0">D7+B8-C8</f>
        <v>226.45999999999992</v>
      </c>
      <c r="E8" s="16" t="s">
        <v>142</v>
      </c>
      <c r="F8" s="7"/>
    </row>
    <row r="9" spans="1:6" s="9" customFormat="1" ht="18.75" x14ac:dyDescent="0.3">
      <c r="A9" s="14">
        <v>46161</v>
      </c>
      <c r="B9" s="17">
        <v>145.96</v>
      </c>
      <c r="C9" s="17"/>
      <c r="D9" s="17">
        <f t="shared" si="0"/>
        <v>372.41999999999996</v>
      </c>
      <c r="E9" s="18"/>
      <c r="F9" s="7"/>
    </row>
    <row r="10" spans="1:6" s="9" customFormat="1" ht="18.75" x14ac:dyDescent="0.3">
      <c r="A10" s="14">
        <v>46161</v>
      </c>
      <c r="B10" s="17"/>
      <c r="C10" s="17">
        <v>150</v>
      </c>
      <c r="D10" s="17">
        <f t="shared" si="0"/>
        <v>222.41999999999996</v>
      </c>
      <c r="E10" s="18" t="s">
        <v>148</v>
      </c>
      <c r="F10" s="7"/>
    </row>
    <row r="11" spans="1:6" s="9" customFormat="1" ht="18.75" x14ac:dyDescent="0.3">
      <c r="A11" s="14">
        <v>46163</v>
      </c>
      <c r="B11" s="17"/>
      <c r="C11" s="17">
        <v>200</v>
      </c>
      <c r="D11" s="17">
        <f t="shared" si="0"/>
        <v>22.419999999999959</v>
      </c>
      <c r="E11" s="18" t="s">
        <v>153</v>
      </c>
      <c r="F11" s="7"/>
    </row>
    <row r="12" spans="1:6" s="9" customFormat="1" ht="18.75" x14ac:dyDescent="0.3">
      <c r="A12" s="14">
        <v>46164</v>
      </c>
      <c r="B12" s="17">
        <v>536.9</v>
      </c>
      <c r="C12" s="17"/>
      <c r="D12" s="17">
        <f t="shared" si="0"/>
        <v>559.31999999999994</v>
      </c>
      <c r="E12" s="18" t="s">
        <v>158</v>
      </c>
      <c r="F12" s="7"/>
    </row>
    <row r="13" spans="1:6" s="9" customFormat="1" ht="18.75" x14ac:dyDescent="0.3">
      <c r="A13" s="14">
        <v>46164</v>
      </c>
      <c r="B13" s="17"/>
      <c r="C13" s="17">
        <v>100.23</v>
      </c>
      <c r="D13" s="17">
        <f t="shared" si="0"/>
        <v>459.08999999999992</v>
      </c>
      <c r="E13" s="18" t="s">
        <v>159</v>
      </c>
      <c r="F13" s="7"/>
    </row>
    <row r="14" spans="1:6" s="9" customFormat="1" ht="18.75" x14ac:dyDescent="0.3">
      <c r="A14" s="14">
        <v>46164</v>
      </c>
      <c r="B14" s="17"/>
      <c r="C14" s="17">
        <v>400</v>
      </c>
      <c r="D14" s="17">
        <f t="shared" si="0"/>
        <v>59.089999999999918</v>
      </c>
      <c r="E14" s="18" t="s">
        <v>166</v>
      </c>
      <c r="F14" s="7"/>
    </row>
    <row r="15" spans="1:6" s="9" customFormat="1" ht="18.75" x14ac:dyDescent="0.3">
      <c r="A15" s="14">
        <v>46168</v>
      </c>
      <c r="B15" s="17">
        <v>700</v>
      </c>
      <c r="C15" s="17"/>
      <c r="D15" s="17">
        <f t="shared" si="0"/>
        <v>759.08999999999992</v>
      </c>
      <c r="E15" s="18" t="s">
        <v>158</v>
      </c>
      <c r="F15" s="7"/>
    </row>
    <row r="16" spans="1:6" s="9" customFormat="1" ht="18.75" x14ac:dyDescent="0.3">
      <c r="A16" s="19">
        <v>46168</v>
      </c>
      <c r="B16" s="17"/>
      <c r="C16" s="17">
        <v>708.7</v>
      </c>
      <c r="D16" s="17">
        <f t="shared" si="0"/>
        <v>50.389999999999873</v>
      </c>
      <c r="E16" s="16" t="s">
        <v>206</v>
      </c>
      <c r="F16" s="7"/>
    </row>
    <row r="17" spans="1:6" s="9" customFormat="1" ht="18.75" x14ac:dyDescent="0.3">
      <c r="A17" s="19">
        <v>46177</v>
      </c>
      <c r="B17" s="17">
        <v>689.3</v>
      </c>
      <c r="C17" s="17"/>
      <c r="D17" s="17">
        <f t="shared" si="0"/>
        <v>739.68999999999983</v>
      </c>
      <c r="E17" s="18" t="s">
        <v>230</v>
      </c>
      <c r="F17" s="7"/>
    </row>
    <row r="18" spans="1:6" s="9" customFormat="1" ht="18.75" x14ac:dyDescent="0.3">
      <c r="A18" s="19">
        <v>46177</v>
      </c>
      <c r="B18" s="17">
        <v>92.12</v>
      </c>
      <c r="C18" s="17"/>
      <c r="D18" s="17">
        <f t="shared" si="0"/>
        <v>831.80999999999983</v>
      </c>
      <c r="E18" s="18" t="s">
        <v>235</v>
      </c>
      <c r="F18" s="7"/>
    </row>
    <row r="19" spans="1:6" s="9" customFormat="1" ht="18.75" x14ac:dyDescent="0.3">
      <c r="A19" s="19">
        <v>46178</v>
      </c>
      <c r="B19" s="17">
        <v>600</v>
      </c>
      <c r="C19" s="17"/>
      <c r="D19" s="17">
        <f t="shared" si="0"/>
        <v>1431.81</v>
      </c>
      <c r="E19" s="18" t="s">
        <v>240</v>
      </c>
      <c r="F19" s="7"/>
    </row>
    <row r="20" spans="1:6" s="9" customFormat="1" ht="18.75" x14ac:dyDescent="0.3">
      <c r="A20" s="19">
        <v>46181</v>
      </c>
      <c r="B20" s="17">
        <v>4653.29</v>
      </c>
      <c r="C20" s="17"/>
      <c r="D20" s="17">
        <f t="shared" si="0"/>
        <v>6085.1</v>
      </c>
      <c r="E20" s="18" t="s">
        <v>240</v>
      </c>
      <c r="F20" s="7"/>
    </row>
    <row r="21" spans="1:6" s="9" customFormat="1" ht="18.75" x14ac:dyDescent="0.3">
      <c r="A21" s="19">
        <v>46181</v>
      </c>
      <c r="B21" s="17"/>
      <c r="C21" s="17">
        <v>1321.67</v>
      </c>
      <c r="D21" s="17">
        <f t="shared" si="0"/>
        <v>4763.43</v>
      </c>
      <c r="E21" s="18" t="s">
        <v>273</v>
      </c>
      <c r="F21" s="7"/>
    </row>
    <row r="22" spans="1:6" s="9" customFormat="1" ht="18.75" x14ac:dyDescent="0.3">
      <c r="A22" s="19">
        <v>46181</v>
      </c>
      <c r="B22" s="17">
        <v>29.04</v>
      </c>
      <c r="C22" s="17"/>
      <c r="D22" s="17">
        <f t="shared" si="0"/>
        <v>4792.47</v>
      </c>
      <c r="E22" s="18" t="s">
        <v>255</v>
      </c>
      <c r="F22" s="7"/>
    </row>
    <row r="23" spans="1:6" s="9" customFormat="1" ht="18.75" x14ac:dyDescent="0.3">
      <c r="A23" s="19">
        <v>46182</v>
      </c>
      <c r="B23" s="17"/>
      <c r="C23" s="17">
        <v>1244.69</v>
      </c>
      <c r="D23" s="17">
        <f t="shared" si="0"/>
        <v>3547.78</v>
      </c>
      <c r="E23" s="18" t="s">
        <v>256</v>
      </c>
      <c r="F23" s="7"/>
    </row>
    <row r="24" spans="1:6" s="9" customFormat="1" ht="18.75" x14ac:dyDescent="0.3">
      <c r="A24" s="19">
        <v>46182</v>
      </c>
      <c r="B24" s="17"/>
      <c r="C24" s="17">
        <v>500.05</v>
      </c>
      <c r="D24" s="17">
        <f t="shared" si="0"/>
        <v>3047.73</v>
      </c>
      <c r="E24" s="18" t="s">
        <v>259</v>
      </c>
      <c r="F24" s="7"/>
    </row>
    <row r="25" spans="1:6" s="9" customFormat="1" ht="18.75" x14ac:dyDescent="0.3">
      <c r="A25" s="19">
        <v>46182</v>
      </c>
      <c r="B25" s="17"/>
      <c r="C25" s="17">
        <v>20.27</v>
      </c>
      <c r="D25" s="17">
        <f t="shared" si="0"/>
        <v>3027.46</v>
      </c>
      <c r="E25" s="18" t="s">
        <v>260</v>
      </c>
      <c r="F25" s="7"/>
    </row>
    <row r="26" spans="1:6" s="9" customFormat="1" ht="18.75" x14ac:dyDescent="0.3">
      <c r="A26" s="19">
        <v>46182</v>
      </c>
      <c r="B26" s="17"/>
      <c r="C26" s="17">
        <v>81.19</v>
      </c>
      <c r="D26" s="17">
        <f t="shared" si="0"/>
        <v>2946.27</v>
      </c>
      <c r="E26" s="18" t="s">
        <v>260</v>
      </c>
      <c r="F26" s="7"/>
    </row>
    <row r="27" spans="1:6" s="9" customFormat="1" ht="18.75" x14ac:dyDescent="0.3">
      <c r="A27" s="19">
        <v>46182</v>
      </c>
      <c r="B27" s="17"/>
      <c r="C27" s="17">
        <v>64.569999999999993</v>
      </c>
      <c r="D27" s="17">
        <f t="shared" si="0"/>
        <v>2881.7</v>
      </c>
      <c r="E27" s="18" t="s">
        <v>262</v>
      </c>
      <c r="F27" s="7"/>
    </row>
    <row r="28" spans="1:6" s="9" customFormat="1" ht="18.75" x14ac:dyDescent="0.3">
      <c r="A28" s="19">
        <v>46182</v>
      </c>
      <c r="B28" s="17"/>
      <c r="C28" s="17">
        <v>22.03</v>
      </c>
      <c r="D28" s="17">
        <f t="shared" si="0"/>
        <v>2859.6699999999996</v>
      </c>
      <c r="E28" s="18" t="s">
        <v>262</v>
      </c>
      <c r="F28" s="7"/>
    </row>
    <row r="29" spans="1:6" s="9" customFormat="1" ht="18.75" x14ac:dyDescent="0.3">
      <c r="A29" s="19">
        <v>46183</v>
      </c>
      <c r="B29" s="17"/>
      <c r="C29" s="17">
        <v>1138.83</v>
      </c>
      <c r="D29" s="17">
        <f t="shared" si="0"/>
        <v>1720.8399999999997</v>
      </c>
      <c r="E29" s="18" t="s">
        <v>276</v>
      </c>
      <c r="F29" s="7"/>
    </row>
    <row r="30" spans="1:6" s="9" customFormat="1" ht="18.75" x14ac:dyDescent="0.3">
      <c r="A30" s="19">
        <v>46184</v>
      </c>
      <c r="B30" s="17">
        <v>88.54</v>
      </c>
      <c r="C30" s="17"/>
      <c r="D30" s="17">
        <f t="shared" si="0"/>
        <v>1809.3799999999997</v>
      </c>
      <c r="E30" s="18" t="s">
        <v>284</v>
      </c>
      <c r="F30" s="7"/>
    </row>
    <row r="31" spans="1:6" s="9" customFormat="1" ht="18.75" x14ac:dyDescent="0.3">
      <c r="A31" s="19">
        <v>46185</v>
      </c>
      <c r="B31" s="17">
        <v>69.790000000000006</v>
      </c>
      <c r="C31" s="17"/>
      <c r="D31" s="17">
        <f t="shared" si="0"/>
        <v>1879.1699999999996</v>
      </c>
      <c r="E31" s="18" t="s">
        <v>296</v>
      </c>
      <c r="F31" s="7"/>
    </row>
    <row r="32" spans="1:6" s="9" customFormat="1" ht="18.75" x14ac:dyDescent="0.3">
      <c r="A32" s="19">
        <v>46188</v>
      </c>
      <c r="B32" s="17"/>
      <c r="C32" s="17">
        <v>393.01</v>
      </c>
      <c r="D32" s="17">
        <f t="shared" si="0"/>
        <v>1486.1599999999996</v>
      </c>
      <c r="E32" s="18" t="s">
        <v>302</v>
      </c>
      <c r="F32" s="7"/>
    </row>
    <row r="33" spans="1:6" s="9" customFormat="1" ht="18.75" x14ac:dyDescent="0.3">
      <c r="A33" s="19">
        <v>46188</v>
      </c>
      <c r="B33" s="17"/>
      <c r="C33" s="17">
        <v>50.02</v>
      </c>
      <c r="D33" s="17">
        <f t="shared" si="0"/>
        <v>1436.1399999999996</v>
      </c>
      <c r="E33" s="18" t="s">
        <v>305</v>
      </c>
      <c r="F33" s="7"/>
    </row>
    <row r="34" spans="1:6" s="9" customFormat="1" ht="18.75" x14ac:dyDescent="0.3">
      <c r="A34" s="19">
        <v>46190</v>
      </c>
      <c r="B34" s="17">
        <v>240.88</v>
      </c>
      <c r="C34" s="17"/>
      <c r="D34" s="17">
        <f t="shared" si="0"/>
        <v>1677.0199999999995</v>
      </c>
      <c r="E34" s="18" t="s">
        <v>316</v>
      </c>
      <c r="F34" s="7"/>
    </row>
    <row r="35" spans="1:6" s="9" customFormat="1" ht="18.75" x14ac:dyDescent="0.3">
      <c r="A35" s="19">
        <v>46190</v>
      </c>
      <c r="B35" s="17">
        <v>34.840000000000003</v>
      </c>
      <c r="C35" s="17"/>
      <c r="D35" s="17">
        <f t="shared" si="0"/>
        <v>1711.8599999999994</v>
      </c>
      <c r="E35" s="18" t="s">
        <v>318</v>
      </c>
      <c r="F35" s="7"/>
    </row>
    <row r="36" spans="1:6" s="9" customFormat="1" ht="18.75" x14ac:dyDescent="0.3">
      <c r="A36" s="19">
        <v>46190</v>
      </c>
      <c r="B36" s="17"/>
      <c r="C36" s="17">
        <v>37.369999999999997</v>
      </c>
      <c r="D36" s="17">
        <f t="shared" si="0"/>
        <v>1674.4899999999996</v>
      </c>
      <c r="E36" s="18" t="s">
        <v>322</v>
      </c>
      <c r="F36" s="7"/>
    </row>
    <row r="37" spans="1:6" s="9" customFormat="1" ht="18.75" x14ac:dyDescent="0.3">
      <c r="A37" s="19">
        <v>46190</v>
      </c>
      <c r="B37" s="17">
        <v>31.07</v>
      </c>
      <c r="C37" s="17"/>
      <c r="D37" s="17">
        <f t="shared" si="0"/>
        <v>1705.5599999999995</v>
      </c>
      <c r="E37" s="18" t="s">
        <v>289</v>
      </c>
      <c r="F37" s="7"/>
    </row>
    <row r="38" spans="1:6" s="9" customFormat="1" ht="18.75" x14ac:dyDescent="0.3">
      <c r="A38" s="19">
        <v>46196</v>
      </c>
      <c r="B38" s="17"/>
      <c r="C38" s="17">
        <v>1321.87</v>
      </c>
      <c r="D38" s="17">
        <f t="shared" si="0"/>
        <v>383.6899999999996</v>
      </c>
      <c r="E38" s="18" t="s">
        <v>311</v>
      </c>
      <c r="F38" s="7"/>
    </row>
    <row r="39" spans="1:6" s="9" customFormat="1" ht="18.75" x14ac:dyDescent="0.3">
      <c r="A39" s="19">
        <v>46197</v>
      </c>
      <c r="B39" s="17">
        <v>60</v>
      </c>
      <c r="C39" s="17"/>
      <c r="D39" s="17">
        <f t="shared" si="0"/>
        <v>443.6899999999996</v>
      </c>
      <c r="E39" s="18" t="s">
        <v>289</v>
      </c>
      <c r="F39" s="7"/>
    </row>
    <row r="40" spans="1:6" s="9" customFormat="1" ht="18.75" x14ac:dyDescent="0.3">
      <c r="A40" s="19">
        <v>46198</v>
      </c>
      <c r="B40" s="17">
        <v>120.15</v>
      </c>
      <c r="C40" s="17"/>
      <c r="D40" s="17">
        <f t="shared" si="0"/>
        <v>563.83999999999958</v>
      </c>
      <c r="E40" s="18" t="s">
        <v>347</v>
      </c>
      <c r="F40" s="7"/>
    </row>
    <row r="41" spans="1:6" s="9" customFormat="1" ht="18.75" x14ac:dyDescent="0.3">
      <c r="A41" s="19">
        <v>46198</v>
      </c>
      <c r="B41" s="17"/>
      <c r="C41" s="17">
        <v>53.49</v>
      </c>
      <c r="D41" s="17">
        <f t="shared" si="0"/>
        <v>510.34999999999957</v>
      </c>
      <c r="E41" s="18" t="s">
        <v>303</v>
      </c>
      <c r="F41" s="7"/>
    </row>
    <row r="42" spans="1:6" s="9" customFormat="1" ht="18.75" x14ac:dyDescent="0.3">
      <c r="A42" s="19">
        <v>46198</v>
      </c>
      <c r="B42" s="17"/>
      <c r="C42" s="17">
        <v>400</v>
      </c>
      <c r="D42" s="17">
        <f t="shared" si="0"/>
        <v>110.34999999999957</v>
      </c>
      <c r="E42" s="18" t="s">
        <v>349</v>
      </c>
      <c r="F42" s="7"/>
    </row>
    <row r="43" spans="1:6" s="9" customFormat="1" ht="18.75" x14ac:dyDescent="0.3">
      <c r="A43" s="19">
        <v>46198</v>
      </c>
      <c r="B43" s="17">
        <v>32.06</v>
      </c>
      <c r="C43" s="17"/>
      <c r="D43" s="17">
        <f t="shared" si="0"/>
        <v>142.40999999999957</v>
      </c>
      <c r="E43" s="18" t="s">
        <v>350</v>
      </c>
      <c r="F43" s="7"/>
    </row>
    <row r="44" spans="1:6" s="9" customFormat="1" ht="18.75" x14ac:dyDescent="0.3">
      <c r="A44" s="19">
        <v>46198</v>
      </c>
      <c r="B44" s="17">
        <v>4.68</v>
      </c>
      <c r="C44" s="17"/>
      <c r="D44" s="17">
        <f t="shared" si="0"/>
        <v>147.08999999999958</v>
      </c>
      <c r="E44" s="18" t="s">
        <v>352</v>
      </c>
      <c r="F44" s="7"/>
    </row>
    <row r="45" spans="1:6" s="9" customFormat="1" ht="18.75" x14ac:dyDescent="0.3">
      <c r="A45" s="19">
        <v>46198</v>
      </c>
      <c r="B45" s="17"/>
      <c r="C45" s="17">
        <v>180.6</v>
      </c>
      <c r="D45" s="17">
        <f t="shared" si="0"/>
        <v>-33.510000000000417</v>
      </c>
      <c r="E45" s="18" t="s">
        <v>273</v>
      </c>
      <c r="F45" s="7"/>
    </row>
    <row r="46" spans="1:6" s="9" customFormat="1" ht="18.75" x14ac:dyDescent="0.3">
      <c r="A46" s="19">
        <v>46198</v>
      </c>
      <c r="B46" s="17"/>
      <c r="C46" s="17">
        <v>8.1999999999999993</v>
      </c>
      <c r="D46" s="17">
        <f t="shared" si="0"/>
        <v>-41.71000000000042</v>
      </c>
      <c r="E46" s="18" t="s">
        <v>351</v>
      </c>
      <c r="F46" s="7"/>
    </row>
    <row r="47" spans="1:6" s="9" customFormat="1" ht="18.75" x14ac:dyDescent="0.3">
      <c r="A47" s="19">
        <v>46203</v>
      </c>
      <c r="B47" s="17">
        <v>6.59</v>
      </c>
      <c r="C47" s="17"/>
      <c r="D47" s="17">
        <f t="shared" si="0"/>
        <v>-35.120000000000417</v>
      </c>
      <c r="E47" s="18" t="s">
        <v>351</v>
      </c>
      <c r="F47" s="7"/>
    </row>
    <row r="48" spans="1:6" s="9" customFormat="1" ht="18.75" x14ac:dyDescent="0.3">
      <c r="A48" s="19">
        <v>46204</v>
      </c>
      <c r="B48" s="17">
        <v>92.87</v>
      </c>
      <c r="C48" s="17"/>
      <c r="D48" s="17">
        <f t="shared" si="0"/>
        <v>57.749999999999588</v>
      </c>
      <c r="E48" s="18" t="s">
        <v>372</v>
      </c>
      <c r="F48" s="7"/>
    </row>
    <row r="49" spans="1:6" s="9" customFormat="1" ht="18.75" x14ac:dyDescent="0.3">
      <c r="A49" s="19">
        <v>46204</v>
      </c>
      <c r="B49" s="17"/>
      <c r="C49" s="17">
        <v>0.43</v>
      </c>
      <c r="D49" s="17">
        <f t="shared" si="0"/>
        <v>57.319999999999588</v>
      </c>
      <c r="E49" s="18" t="s">
        <v>305</v>
      </c>
      <c r="F49" s="7"/>
    </row>
    <row r="50" spans="1:6" s="9" customFormat="1" ht="18.75" x14ac:dyDescent="0.3">
      <c r="A50" s="19">
        <v>46204</v>
      </c>
      <c r="B50" s="17">
        <v>2.02</v>
      </c>
      <c r="C50" s="17"/>
      <c r="D50" s="17">
        <f t="shared" si="0"/>
        <v>59.339999999999591</v>
      </c>
      <c r="E50" s="18" t="s">
        <v>373</v>
      </c>
      <c r="F50" s="7"/>
    </row>
    <row r="51" spans="1:6" s="9" customFormat="1" ht="18.75" x14ac:dyDescent="0.3">
      <c r="A51" s="19">
        <v>46204</v>
      </c>
      <c r="B51" s="17"/>
      <c r="C51" s="17"/>
      <c r="D51" s="17">
        <f t="shared" si="0"/>
        <v>59.339999999999591</v>
      </c>
      <c r="E51" s="18" t="s">
        <v>374</v>
      </c>
      <c r="F51" s="7"/>
    </row>
    <row r="52" spans="1:6" s="9" customFormat="1" ht="18.75" x14ac:dyDescent="0.3">
      <c r="A52" s="19">
        <v>46205</v>
      </c>
      <c r="B52" s="17"/>
      <c r="C52" s="17">
        <v>3632.3</v>
      </c>
      <c r="D52" s="17">
        <f t="shared" si="0"/>
        <v>-3572.9600000000005</v>
      </c>
      <c r="E52" s="18" t="s">
        <v>380</v>
      </c>
      <c r="F52" s="7"/>
    </row>
    <row r="53" spans="1:6" s="9" customFormat="1" ht="18.75" x14ac:dyDescent="0.3">
      <c r="A53" s="19">
        <v>46206</v>
      </c>
      <c r="B53" s="17">
        <v>155.5</v>
      </c>
      <c r="C53" s="17"/>
      <c r="D53" s="17">
        <f t="shared" si="0"/>
        <v>-3417.4600000000005</v>
      </c>
      <c r="E53" s="18" t="s">
        <v>383</v>
      </c>
      <c r="F53" s="7"/>
    </row>
    <row r="54" spans="1:6" s="9" customFormat="1" ht="18.75" x14ac:dyDescent="0.3">
      <c r="A54" s="19">
        <v>46206</v>
      </c>
      <c r="B54" s="17">
        <v>200</v>
      </c>
      <c r="C54" s="17"/>
      <c r="D54" s="17">
        <f t="shared" si="0"/>
        <v>-3217.4600000000005</v>
      </c>
      <c r="E54" s="18" t="s">
        <v>374</v>
      </c>
      <c r="F54" s="7"/>
    </row>
    <row r="55" spans="1:6" s="9" customFormat="1" ht="18.75" x14ac:dyDescent="0.3">
      <c r="A55" s="19">
        <v>46206</v>
      </c>
      <c r="B55" s="17">
        <v>28.34</v>
      </c>
      <c r="C55" s="17"/>
      <c r="D55" s="17">
        <f t="shared" si="0"/>
        <v>-3189.1200000000003</v>
      </c>
      <c r="E55" s="18" t="s">
        <v>386</v>
      </c>
      <c r="F55" s="7"/>
    </row>
    <row r="56" spans="1:6" s="9" customFormat="1" ht="18.75" x14ac:dyDescent="0.3">
      <c r="A56" s="19">
        <v>46206</v>
      </c>
      <c r="B56" s="17">
        <v>31.1</v>
      </c>
      <c r="C56" s="17"/>
      <c r="D56" s="17">
        <f t="shared" si="0"/>
        <v>-3158.0200000000004</v>
      </c>
      <c r="E56" s="18" t="s">
        <v>388</v>
      </c>
      <c r="F56" s="7"/>
    </row>
    <row r="57" spans="1:6" s="9" customFormat="1" ht="18.75" x14ac:dyDescent="0.3">
      <c r="A57" s="19">
        <v>46206</v>
      </c>
      <c r="B57" s="17">
        <v>170.42</v>
      </c>
      <c r="C57" s="17"/>
      <c r="D57" s="17">
        <f t="shared" si="0"/>
        <v>-2987.6000000000004</v>
      </c>
      <c r="E57" s="18" t="s">
        <v>390</v>
      </c>
      <c r="F57" s="7"/>
    </row>
    <row r="58" spans="1:6" s="9" customFormat="1" ht="18.75" x14ac:dyDescent="0.3">
      <c r="A58" s="19">
        <v>46206</v>
      </c>
      <c r="B58" s="17"/>
      <c r="C58" s="17">
        <v>380</v>
      </c>
      <c r="D58" s="17">
        <f t="shared" si="0"/>
        <v>-3367.6000000000004</v>
      </c>
      <c r="E58" s="18" t="s">
        <v>391</v>
      </c>
      <c r="F58" s="7"/>
    </row>
    <row r="59" spans="1:6" s="9" customFormat="1" ht="18.75" x14ac:dyDescent="0.3">
      <c r="A59" s="19">
        <v>46206</v>
      </c>
      <c r="B59" s="60">
        <v>2618.56</v>
      </c>
      <c r="C59" s="17"/>
      <c r="D59" s="17">
        <f t="shared" si="0"/>
        <v>-749.04000000000042</v>
      </c>
      <c r="E59" s="18" t="s">
        <v>395</v>
      </c>
      <c r="F59" s="7"/>
    </row>
    <row r="60" spans="1:6" s="9" customFormat="1" ht="18.75" x14ac:dyDescent="0.3">
      <c r="A60" s="19">
        <v>46206</v>
      </c>
      <c r="B60" s="60">
        <v>800</v>
      </c>
      <c r="C60" s="17"/>
      <c r="D60" s="17">
        <f t="shared" si="0"/>
        <v>50.959999999999582</v>
      </c>
      <c r="E60" s="18" t="s">
        <v>396</v>
      </c>
      <c r="F60" s="7"/>
    </row>
    <row r="61" spans="1:6" s="9" customFormat="1" ht="18.75" x14ac:dyDescent="0.3">
      <c r="A61" s="19">
        <v>46206</v>
      </c>
      <c r="B61" s="17">
        <f>181.11+155.5+31.02</f>
        <v>367.63</v>
      </c>
      <c r="C61" s="17"/>
      <c r="D61" s="17">
        <f t="shared" si="0"/>
        <v>418.58999999999958</v>
      </c>
      <c r="E61" s="18" t="s">
        <v>398</v>
      </c>
      <c r="F61" s="7"/>
    </row>
    <row r="62" spans="1:6" s="9" customFormat="1" ht="18.75" x14ac:dyDescent="0.3">
      <c r="A62" s="19">
        <v>46209</v>
      </c>
      <c r="B62" s="17">
        <v>26.81</v>
      </c>
      <c r="C62" s="17"/>
      <c r="D62" s="17">
        <f t="shared" si="0"/>
        <v>445.39999999999958</v>
      </c>
      <c r="E62" s="18" t="s">
        <v>402</v>
      </c>
      <c r="F62" s="7"/>
    </row>
    <row r="63" spans="1:6" s="9" customFormat="1" ht="18.75" x14ac:dyDescent="0.3">
      <c r="A63" s="19">
        <v>46209</v>
      </c>
      <c r="B63" s="17"/>
      <c r="C63" s="17">
        <v>70.67</v>
      </c>
      <c r="D63" s="17">
        <f t="shared" si="0"/>
        <v>374.72999999999956</v>
      </c>
      <c r="E63" s="18" t="s">
        <v>303</v>
      </c>
      <c r="F63" s="7"/>
    </row>
    <row r="64" spans="1:6" s="9" customFormat="1" ht="18.75" x14ac:dyDescent="0.3">
      <c r="A64" s="19">
        <v>46209</v>
      </c>
      <c r="B64" s="17"/>
      <c r="C64" s="17">
        <v>19.32</v>
      </c>
      <c r="D64" s="17">
        <f t="shared" si="0"/>
        <v>355.40999999999957</v>
      </c>
      <c r="E64" s="18" t="s">
        <v>403</v>
      </c>
      <c r="F64" s="7"/>
    </row>
    <row r="65" spans="1:6" s="9" customFormat="1" ht="18.75" x14ac:dyDescent="0.3">
      <c r="A65" s="19">
        <v>46210</v>
      </c>
      <c r="B65" s="17">
        <v>31.1</v>
      </c>
      <c r="C65" s="17"/>
      <c r="D65" s="17">
        <f t="shared" si="0"/>
        <v>386.50999999999959</v>
      </c>
      <c r="E65" s="18" t="s">
        <v>406</v>
      </c>
      <c r="F65" s="7"/>
    </row>
    <row r="66" spans="1:6" s="9" customFormat="1" ht="18.75" x14ac:dyDescent="0.3">
      <c r="A66" s="19">
        <v>46210</v>
      </c>
      <c r="B66" s="17">
        <v>154.72999999999999</v>
      </c>
      <c r="C66" s="17"/>
      <c r="D66" s="17">
        <f t="shared" si="0"/>
        <v>541.23999999999955</v>
      </c>
      <c r="E66" s="18" t="s">
        <v>407</v>
      </c>
      <c r="F66" s="7"/>
    </row>
    <row r="67" spans="1:6" s="9" customFormat="1" ht="18.75" x14ac:dyDescent="0.3">
      <c r="A67" s="19">
        <v>46210</v>
      </c>
      <c r="B67" s="17"/>
      <c r="C67" s="17">
        <v>100</v>
      </c>
      <c r="D67" s="17">
        <f t="shared" si="0"/>
        <v>441.23999999999955</v>
      </c>
      <c r="E67" s="18" t="s">
        <v>410</v>
      </c>
      <c r="F67" s="7"/>
    </row>
    <row r="68" spans="1:6" s="9" customFormat="1" ht="18.75" x14ac:dyDescent="0.3">
      <c r="A68" s="19">
        <v>46211</v>
      </c>
      <c r="B68" s="60">
        <v>1000</v>
      </c>
      <c r="C68" s="17"/>
      <c r="D68" s="17">
        <f t="shared" si="0"/>
        <v>1441.2399999999996</v>
      </c>
      <c r="E68" s="18" t="s">
        <v>317</v>
      </c>
      <c r="F68" s="7"/>
    </row>
    <row r="69" spans="1:6" s="9" customFormat="1" ht="18.75" x14ac:dyDescent="0.3">
      <c r="A69" s="19">
        <v>46211</v>
      </c>
      <c r="B69" s="17"/>
      <c r="C69" s="17">
        <v>1268.17</v>
      </c>
      <c r="D69" s="17">
        <f t="shared" si="0"/>
        <v>173.06999999999948</v>
      </c>
      <c r="E69" s="18" t="s">
        <v>354</v>
      </c>
      <c r="F69" s="7"/>
    </row>
    <row r="70" spans="1:6" s="9" customFormat="1" ht="18.75" x14ac:dyDescent="0.3">
      <c r="A70" s="19">
        <v>46211</v>
      </c>
      <c r="B70" s="60">
        <v>1208.74</v>
      </c>
      <c r="C70" s="17"/>
      <c r="D70" s="17">
        <f t="shared" si="0"/>
        <v>1381.8099999999995</v>
      </c>
      <c r="E70" s="18" t="s">
        <v>417</v>
      </c>
      <c r="F70" s="7"/>
    </row>
    <row r="71" spans="1:6" s="9" customFormat="1" ht="18.75" x14ac:dyDescent="0.3">
      <c r="A71" s="19">
        <v>46211</v>
      </c>
      <c r="B71" s="17"/>
      <c r="C71" s="60">
        <v>1208.74</v>
      </c>
      <c r="D71" s="17">
        <f t="shared" si="0"/>
        <v>173.06999999999948</v>
      </c>
      <c r="E71" s="18" t="s">
        <v>419</v>
      </c>
      <c r="F71" s="7"/>
    </row>
    <row r="72" spans="1:6" s="9" customFormat="1" ht="18.75" x14ac:dyDescent="0.3">
      <c r="A72" s="19">
        <v>46212</v>
      </c>
      <c r="B72" s="17">
        <v>74.55</v>
      </c>
      <c r="C72" s="17"/>
      <c r="D72" s="17">
        <f t="shared" ref="D72:D135" si="1">D71+B72-C72</f>
        <v>247.61999999999949</v>
      </c>
      <c r="E72" s="18" t="s">
        <v>422</v>
      </c>
      <c r="F72" s="7"/>
    </row>
    <row r="73" spans="1:6" s="9" customFormat="1" ht="18.75" x14ac:dyDescent="0.3">
      <c r="A73" s="19">
        <v>46216</v>
      </c>
      <c r="B73" s="17">
        <v>62.2</v>
      </c>
      <c r="C73" s="17"/>
      <c r="D73" s="17">
        <f t="shared" si="1"/>
        <v>309.81999999999948</v>
      </c>
      <c r="E73" s="18" t="s">
        <v>438</v>
      </c>
      <c r="F73" s="7"/>
    </row>
    <row r="74" spans="1:6" s="9" customFormat="1" ht="18.75" x14ac:dyDescent="0.3">
      <c r="A74" s="19">
        <v>46216</v>
      </c>
      <c r="B74" s="17">
        <f>83.25+10.42</f>
        <v>93.67</v>
      </c>
      <c r="C74" s="17"/>
      <c r="D74" s="17">
        <f t="shared" si="1"/>
        <v>403.4899999999995</v>
      </c>
      <c r="E74" s="18" t="s">
        <v>439</v>
      </c>
      <c r="F74" s="7"/>
    </row>
    <row r="75" spans="1:6" s="9" customFormat="1" ht="18.75" x14ac:dyDescent="0.3">
      <c r="A75" s="19">
        <v>46217</v>
      </c>
      <c r="B75" s="60">
        <v>2000</v>
      </c>
      <c r="C75" s="17"/>
      <c r="D75" s="17">
        <f t="shared" si="1"/>
        <v>2403.4899999999993</v>
      </c>
      <c r="E75" s="18" t="s">
        <v>317</v>
      </c>
      <c r="F75" s="7"/>
    </row>
    <row r="76" spans="1:6" s="9" customFormat="1" ht="18.75" x14ac:dyDescent="0.3">
      <c r="A76" s="19">
        <v>46217</v>
      </c>
      <c r="B76" s="17"/>
      <c r="C76" s="17">
        <v>1121.3399999999999</v>
      </c>
      <c r="D76" s="17">
        <f t="shared" si="1"/>
        <v>1282.1499999999994</v>
      </c>
      <c r="E76" s="18" t="s">
        <v>354</v>
      </c>
      <c r="F76" s="7"/>
    </row>
    <row r="77" spans="1:6" s="9" customFormat="1" ht="18.75" x14ac:dyDescent="0.3">
      <c r="A77" s="19">
        <v>46218</v>
      </c>
      <c r="B77" s="17"/>
      <c r="C77" s="17">
        <v>1000</v>
      </c>
      <c r="D77" s="17">
        <f t="shared" si="1"/>
        <v>282.14999999999941</v>
      </c>
      <c r="E77" s="18" t="s">
        <v>258</v>
      </c>
      <c r="F77" s="7"/>
    </row>
    <row r="78" spans="1:6" s="9" customFormat="1" ht="18.75" x14ac:dyDescent="0.3">
      <c r="A78" s="19">
        <v>46218</v>
      </c>
      <c r="B78" s="17"/>
      <c r="C78" s="17">
        <v>89.32</v>
      </c>
      <c r="D78" s="17">
        <f t="shared" si="1"/>
        <v>192.82999999999942</v>
      </c>
      <c r="E78" s="18" t="s">
        <v>450</v>
      </c>
      <c r="F78" s="7"/>
    </row>
    <row r="79" spans="1:6" s="9" customFormat="1" ht="18.75" x14ac:dyDescent="0.3">
      <c r="A79" s="19">
        <v>46218</v>
      </c>
      <c r="B79" s="17">
        <v>13.25</v>
      </c>
      <c r="C79" s="17"/>
      <c r="D79" s="17">
        <f t="shared" si="1"/>
        <v>206.07999999999942</v>
      </c>
      <c r="E79" s="18" t="s">
        <v>451</v>
      </c>
      <c r="F79" s="7"/>
    </row>
    <row r="80" spans="1:6" s="9" customFormat="1" ht="18.75" x14ac:dyDescent="0.3">
      <c r="A80" s="19">
        <v>46218</v>
      </c>
      <c r="B80" s="17">
        <v>34.64</v>
      </c>
      <c r="C80" s="17"/>
      <c r="D80" s="17">
        <f t="shared" si="1"/>
        <v>240.7199999999994</v>
      </c>
      <c r="E80" s="18" t="s">
        <v>454</v>
      </c>
      <c r="F80" s="7"/>
    </row>
    <row r="81" spans="1:6" s="9" customFormat="1" ht="18.75" x14ac:dyDescent="0.3">
      <c r="A81" s="19">
        <v>46220</v>
      </c>
      <c r="B81" s="17">
        <v>12.94</v>
      </c>
      <c r="C81" s="17"/>
      <c r="D81" s="17">
        <f t="shared" si="1"/>
        <v>253.6599999999994</v>
      </c>
      <c r="E81" s="18" t="s">
        <v>462</v>
      </c>
      <c r="F81" s="7"/>
    </row>
    <row r="82" spans="1:6" s="9" customFormat="1" ht="18.75" x14ac:dyDescent="0.3">
      <c r="A82" s="19">
        <v>46220</v>
      </c>
      <c r="B82" s="17">
        <v>31.1</v>
      </c>
      <c r="C82" s="17"/>
      <c r="D82" s="17">
        <f t="shared" si="1"/>
        <v>284.75999999999942</v>
      </c>
      <c r="E82" s="18" t="s">
        <v>467</v>
      </c>
      <c r="F82" s="7"/>
    </row>
    <row r="83" spans="1:6" s="9" customFormat="1" ht="18.75" x14ac:dyDescent="0.3">
      <c r="A83" s="19">
        <v>46220</v>
      </c>
      <c r="B83" s="17">
        <v>210.8</v>
      </c>
      <c r="C83" s="17"/>
      <c r="D83" s="17">
        <f t="shared" si="1"/>
        <v>495.55999999999943</v>
      </c>
      <c r="E83" s="18" t="s">
        <v>473</v>
      </c>
      <c r="F83" s="7"/>
    </row>
    <row r="84" spans="1:6" s="9" customFormat="1" ht="18.75" x14ac:dyDescent="0.3">
      <c r="A84" s="19">
        <v>46223</v>
      </c>
      <c r="B84" s="17">
        <v>146.76</v>
      </c>
      <c r="C84" s="17"/>
      <c r="D84" s="17">
        <f t="shared" si="1"/>
        <v>642.31999999999948</v>
      </c>
      <c r="E84" s="18" t="s">
        <v>475</v>
      </c>
      <c r="F84" s="7"/>
    </row>
    <row r="85" spans="1:6" s="9" customFormat="1" ht="18.75" x14ac:dyDescent="0.3">
      <c r="A85" s="19">
        <v>46223</v>
      </c>
      <c r="B85" s="17">
        <v>244.68</v>
      </c>
      <c r="C85" s="17"/>
      <c r="D85" s="17">
        <f t="shared" si="1"/>
        <v>886.99999999999955</v>
      </c>
      <c r="E85" s="18" t="s">
        <v>476</v>
      </c>
      <c r="F85" s="7"/>
    </row>
    <row r="86" spans="1:6" s="9" customFormat="1" ht="18.75" x14ac:dyDescent="0.3">
      <c r="A86" s="19">
        <v>46223</v>
      </c>
      <c r="B86" s="17">
        <v>46.41</v>
      </c>
      <c r="C86" s="17"/>
      <c r="D86" s="17">
        <f t="shared" si="1"/>
        <v>933.40999999999951</v>
      </c>
      <c r="E86" s="18" t="s">
        <v>478</v>
      </c>
      <c r="F86" s="7"/>
    </row>
    <row r="87" spans="1:6" s="9" customFormat="1" ht="18.75" x14ac:dyDescent="0.3">
      <c r="A87" s="19">
        <v>46224</v>
      </c>
      <c r="B87" s="17">
        <v>1000.06</v>
      </c>
      <c r="C87" s="17"/>
      <c r="D87" s="17">
        <f t="shared" si="1"/>
        <v>1933.4699999999993</v>
      </c>
      <c r="E87" s="18" t="s">
        <v>493</v>
      </c>
      <c r="F87" s="7"/>
    </row>
    <row r="88" spans="1:6" s="9" customFormat="1" ht="18.75" x14ac:dyDescent="0.3">
      <c r="A88" s="19">
        <v>46224</v>
      </c>
      <c r="B88" s="17"/>
      <c r="C88" s="17">
        <v>120</v>
      </c>
      <c r="D88" s="17">
        <f t="shared" si="1"/>
        <v>1813.4699999999993</v>
      </c>
      <c r="E88" s="18" t="s">
        <v>495</v>
      </c>
      <c r="F88" s="7"/>
    </row>
    <row r="89" spans="1:6" s="9" customFormat="1" ht="18.75" x14ac:dyDescent="0.3">
      <c r="A89" s="19">
        <v>46224</v>
      </c>
      <c r="B89" s="17"/>
      <c r="C89" s="17">
        <v>30</v>
      </c>
      <c r="D89" s="17">
        <f t="shared" si="1"/>
        <v>1783.4699999999993</v>
      </c>
      <c r="E89" s="18" t="s">
        <v>494</v>
      </c>
      <c r="F89" s="7"/>
    </row>
    <row r="90" spans="1:6" s="9" customFormat="1" ht="18.75" x14ac:dyDescent="0.3">
      <c r="A90" s="19">
        <v>46224</v>
      </c>
      <c r="B90" s="17"/>
      <c r="C90" s="17">
        <v>600</v>
      </c>
      <c r="D90" s="17">
        <f t="shared" si="1"/>
        <v>1183.4699999999993</v>
      </c>
      <c r="E90" s="18" t="s">
        <v>494</v>
      </c>
      <c r="F90" s="7"/>
    </row>
    <row r="91" spans="1:6" s="9" customFormat="1" ht="18.75" x14ac:dyDescent="0.3">
      <c r="A91" s="19">
        <v>46224</v>
      </c>
      <c r="B91" s="17"/>
      <c r="C91" s="17">
        <v>1164.3800000000001</v>
      </c>
      <c r="D91" s="17">
        <f t="shared" si="1"/>
        <v>19.089999999999236</v>
      </c>
      <c r="E91" s="18" t="s">
        <v>354</v>
      </c>
      <c r="F91" s="7"/>
    </row>
    <row r="92" spans="1:6" s="9" customFormat="1" ht="18.75" x14ac:dyDescent="0.3">
      <c r="A92" s="19">
        <v>46224</v>
      </c>
      <c r="B92" s="17"/>
      <c r="C92" s="17">
        <v>1000.05</v>
      </c>
      <c r="D92" s="17">
        <f t="shared" si="1"/>
        <v>-980.96000000000072</v>
      </c>
      <c r="E92" s="18"/>
      <c r="F92" s="7"/>
    </row>
    <row r="93" spans="1:6" s="9" customFormat="1" ht="18.75" x14ac:dyDescent="0.3">
      <c r="A93" s="19">
        <v>46224</v>
      </c>
      <c r="B93" s="17"/>
      <c r="C93" s="17">
        <v>73.05</v>
      </c>
      <c r="D93" s="17">
        <f t="shared" si="1"/>
        <v>-1054.0100000000007</v>
      </c>
      <c r="E93" s="18"/>
      <c r="F93" s="7"/>
    </row>
    <row r="94" spans="1:6" s="9" customFormat="1" ht="18.75" x14ac:dyDescent="0.3">
      <c r="A94" s="19">
        <v>46225</v>
      </c>
      <c r="B94" s="17"/>
      <c r="C94" s="17">
        <v>100</v>
      </c>
      <c r="D94" s="17">
        <f t="shared" si="1"/>
        <v>-1154.0100000000007</v>
      </c>
      <c r="E94" s="18" t="s">
        <v>501</v>
      </c>
      <c r="F94" s="7"/>
    </row>
    <row r="95" spans="1:6" s="9" customFormat="1" ht="18.75" x14ac:dyDescent="0.3">
      <c r="A95" s="19">
        <v>46226</v>
      </c>
      <c r="B95" s="17">
        <v>155.5</v>
      </c>
      <c r="C95" s="17"/>
      <c r="D95" s="17">
        <f t="shared" si="1"/>
        <v>-998.51000000000067</v>
      </c>
      <c r="E95" s="18" t="s">
        <v>502</v>
      </c>
      <c r="F95" s="7"/>
    </row>
    <row r="96" spans="1:6" s="9" customFormat="1" ht="18.75" x14ac:dyDescent="0.3">
      <c r="A96" s="19">
        <v>46226</v>
      </c>
      <c r="B96" s="17">
        <v>217.7</v>
      </c>
      <c r="C96" s="17"/>
      <c r="D96" s="17">
        <f t="shared" si="1"/>
        <v>-780.81000000000063</v>
      </c>
      <c r="E96" s="18" t="s">
        <v>503</v>
      </c>
      <c r="F96" s="7"/>
    </row>
    <row r="97" spans="1:6" s="9" customFormat="1" ht="18.75" x14ac:dyDescent="0.3">
      <c r="A97" s="19">
        <v>46226</v>
      </c>
      <c r="B97" s="17">
        <f>520.47+147.36</f>
        <v>667.83</v>
      </c>
      <c r="C97" s="17"/>
      <c r="D97" s="17">
        <f t="shared" si="1"/>
        <v>-112.98000000000059</v>
      </c>
      <c r="E97" s="18" t="s">
        <v>505</v>
      </c>
      <c r="F97" s="7"/>
    </row>
    <row r="98" spans="1:6" s="9" customFormat="1" ht="18.75" x14ac:dyDescent="0.3">
      <c r="A98" s="19">
        <v>46226</v>
      </c>
      <c r="B98" s="17">
        <v>17.829999999999998</v>
      </c>
      <c r="C98" s="17"/>
      <c r="D98" s="17">
        <f t="shared" si="1"/>
        <v>-95.150000000000588</v>
      </c>
      <c r="E98" s="18" t="s">
        <v>507</v>
      </c>
      <c r="F98" s="7"/>
    </row>
    <row r="99" spans="1:6" s="9" customFormat="1" ht="18.75" x14ac:dyDescent="0.3">
      <c r="A99" s="19">
        <v>46226</v>
      </c>
      <c r="B99" s="17">
        <v>44.64</v>
      </c>
      <c r="C99" s="17"/>
      <c r="D99" s="17">
        <f t="shared" si="1"/>
        <v>-50.510000000000588</v>
      </c>
      <c r="E99" s="18" t="s">
        <v>509</v>
      </c>
      <c r="F99" s="7"/>
    </row>
    <row r="100" spans="1:6" s="9" customFormat="1" ht="18.75" x14ac:dyDescent="0.3">
      <c r="A100" s="19">
        <v>46230</v>
      </c>
      <c r="B100" s="17"/>
      <c r="C100" s="17">
        <v>1340.43</v>
      </c>
      <c r="D100" s="17">
        <f t="shared" si="1"/>
        <v>-1390.9400000000007</v>
      </c>
      <c r="E100" s="18" t="s">
        <v>354</v>
      </c>
      <c r="F100" s="7"/>
    </row>
    <row r="101" spans="1:6" s="9" customFormat="1" ht="18.75" x14ac:dyDescent="0.3">
      <c r="A101" s="19">
        <v>46230</v>
      </c>
      <c r="B101" s="17"/>
      <c r="C101" s="17">
        <v>750</v>
      </c>
      <c r="D101" s="17">
        <f t="shared" si="1"/>
        <v>-2140.9400000000005</v>
      </c>
      <c r="E101" s="18" t="s">
        <v>495</v>
      </c>
      <c r="F101" s="7"/>
    </row>
    <row r="102" spans="1:6" s="9" customFormat="1" ht="18.75" x14ac:dyDescent="0.3">
      <c r="A102" s="19">
        <v>46230</v>
      </c>
      <c r="B102" s="17"/>
      <c r="C102" s="17">
        <v>75</v>
      </c>
      <c r="D102" s="17">
        <f t="shared" si="1"/>
        <v>-2215.9400000000005</v>
      </c>
      <c r="E102" s="18" t="s">
        <v>495</v>
      </c>
      <c r="F102" s="7"/>
    </row>
    <row r="103" spans="1:6" s="9" customFormat="1" ht="18.75" x14ac:dyDescent="0.3">
      <c r="A103" s="19">
        <v>46230</v>
      </c>
      <c r="B103" s="17"/>
      <c r="C103" s="17">
        <v>1070</v>
      </c>
      <c r="D103" s="17">
        <f t="shared" si="1"/>
        <v>-3285.9400000000005</v>
      </c>
      <c r="E103" s="18" t="s">
        <v>354</v>
      </c>
      <c r="F103" s="7"/>
    </row>
    <row r="104" spans="1:6" s="9" customFormat="1" ht="18.75" x14ac:dyDescent="0.3">
      <c r="A104" s="19">
        <v>46230</v>
      </c>
      <c r="B104" s="17">
        <v>370.4</v>
      </c>
      <c r="C104" s="17"/>
      <c r="D104" s="17">
        <f t="shared" si="1"/>
        <v>-2915.5400000000004</v>
      </c>
      <c r="E104" s="18" t="s">
        <v>514</v>
      </c>
      <c r="F104" s="7"/>
    </row>
    <row r="105" spans="1:6" s="9" customFormat="1" ht="18.75" x14ac:dyDescent="0.3">
      <c r="A105" s="19">
        <v>46230</v>
      </c>
      <c r="B105" s="17">
        <v>250.7</v>
      </c>
      <c r="C105" s="17"/>
      <c r="D105" s="17">
        <f t="shared" si="1"/>
        <v>-2664.8400000000006</v>
      </c>
      <c r="E105" s="18" t="s">
        <v>515</v>
      </c>
      <c r="F105" s="7"/>
    </row>
    <row r="106" spans="1:6" s="9" customFormat="1" ht="18.75" x14ac:dyDescent="0.3">
      <c r="A106" s="19">
        <v>46230</v>
      </c>
      <c r="B106" s="17">
        <v>258.69</v>
      </c>
      <c r="C106" s="17"/>
      <c r="D106" s="17">
        <f t="shared" si="1"/>
        <v>-2406.1500000000005</v>
      </c>
      <c r="E106" s="18" t="s">
        <v>516</v>
      </c>
      <c r="F106" s="7"/>
    </row>
    <row r="107" spans="1:6" s="9" customFormat="1" ht="18.75" x14ac:dyDescent="0.3">
      <c r="A107" s="19">
        <v>46231</v>
      </c>
      <c r="B107" s="17">
        <v>49.78</v>
      </c>
      <c r="C107" s="17"/>
      <c r="D107" s="17">
        <f t="shared" si="1"/>
        <v>-2356.3700000000003</v>
      </c>
      <c r="E107" s="18" t="s">
        <v>521</v>
      </c>
      <c r="F107" s="7"/>
    </row>
    <row r="108" spans="1:6" s="9" customFormat="1" ht="18.75" x14ac:dyDescent="0.3">
      <c r="A108" s="19">
        <v>46231</v>
      </c>
      <c r="B108" s="17">
        <v>199.66</v>
      </c>
      <c r="C108" s="17"/>
      <c r="D108" s="17">
        <f t="shared" si="1"/>
        <v>-2156.7100000000005</v>
      </c>
      <c r="E108" s="18" t="s">
        <v>524</v>
      </c>
      <c r="F108" s="7"/>
    </row>
    <row r="109" spans="1:6" s="9" customFormat="1" ht="18.75" x14ac:dyDescent="0.3">
      <c r="A109" s="19">
        <v>46231</v>
      </c>
      <c r="B109" s="17">
        <v>22.38</v>
      </c>
      <c r="C109" s="17"/>
      <c r="D109" s="17">
        <f t="shared" si="1"/>
        <v>-2134.3300000000004</v>
      </c>
      <c r="E109" s="18" t="s">
        <v>525</v>
      </c>
      <c r="F109" s="7"/>
    </row>
    <row r="110" spans="1:6" s="9" customFormat="1" ht="18.75" x14ac:dyDescent="0.3">
      <c r="A110" s="19">
        <v>46232</v>
      </c>
      <c r="B110" s="17"/>
      <c r="C110" s="17">
        <v>58.22</v>
      </c>
      <c r="D110" s="17">
        <f t="shared" si="1"/>
        <v>-2192.5500000000002</v>
      </c>
      <c r="E110" s="18" t="s">
        <v>526</v>
      </c>
      <c r="F110" s="7"/>
    </row>
    <row r="111" spans="1:6" s="9" customFormat="1" ht="18.75" x14ac:dyDescent="0.3">
      <c r="A111" s="19">
        <v>46232</v>
      </c>
      <c r="B111" s="17"/>
      <c r="C111" s="17">
        <v>300</v>
      </c>
      <c r="D111" s="17">
        <f t="shared" si="1"/>
        <v>-2492.5500000000002</v>
      </c>
      <c r="E111" s="18" t="s">
        <v>495</v>
      </c>
      <c r="F111" s="7"/>
    </row>
    <row r="112" spans="1:6" s="9" customFormat="1" ht="18.75" x14ac:dyDescent="0.3">
      <c r="A112" s="19">
        <v>46232</v>
      </c>
      <c r="B112" s="17"/>
      <c r="C112" s="17">
        <v>100</v>
      </c>
      <c r="D112" s="17">
        <f t="shared" si="1"/>
        <v>-2592.5500000000002</v>
      </c>
      <c r="E112" s="18" t="s">
        <v>495</v>
      </c>
      <c r="F112" s="7"/>
    </row>
    <row r="113" spans="1:6" s="9" customFormat="1" ht="18.75" x14ac:dyDescent="0.3">
      <c r="A113" s="19">
        <v>46232</v>
      </c>
      <c r="B113" s="17"/>
      <c r="C113" s="17">
        <v>40</v>
      </c>
      <c r="D113" s="17">
        <f t="shared" si="1"/>
        <v>-2632.55</v>
      </c>
      <c r="E113" s="18" t="s">
        <v>450</v>
      </c>
      <c r="F113" s="7"/>
    </row>
    <row r="114" spans="1:6" s="9" customFormat="1" ht="18.75" x14ac:dyDescent="0.3">
      <c r="A114" s="19">
        <v>46233</v>
      </c>
      <c r="B114" s="60">
        <v>3000</v>
      </c>
      <c r="C114" s="17"/>
      <c r="D114" s="17">
        <f t="shared" si="1"/>
        <v>367.44999999999982</v>
      </c>
      <c r="E114" s="18" t="s">
        <v>531</v>
      </c>
      <c r="F114" s="7"/>
    </row>
    <row r="115" spans="1:6" s="9" customFormat="1" ht="18.75" x14ac:dyDescent="0.3">
      <c r="A115" s="19">
        <v>46237</v>
      </c>
      <c r="B115" s="17">
        <v>654.57000000000005</v>
      </c>
      <c r="C115" s="17"/>
      <c r="D115" s="17">
        <f t="shared" si="1"/>
        <v>1022.0199999999999</v>
      </c>
      <c r="E115" s="18" t="s">
        <v>535</v>
      </c>
      <c r="F115" s="7"/>
    </row>
    <row r="116" spans="1:6" s="9" customFormat="1" ht="18.75" x14ac:dyDescent="0.3">
      <c r="A116" s="19">
        <v>46237</v>
      </c>
      <c r="B116" s="17">
        <v>31.09</v>
      </c>
      <c r="C116" s="17"/>
      <c r="D116" s="17">
        <f t="shared" si="1"/>
        <v>1053.1099999999999</v>
      </c>
      <c r="E116" s="18" t="s">
        <v>536</v>
      </c>
      <c r="F116" s="7"/>
    </row>
    <row r="117" spans="1:6" s="9" customFormat="1" ht="18.75" x14ac:dyDescent="0.3">
      <c r="A117" s="19">
        <v>46237</v>
      </c>
      <c r="B117" s="17">
        <v>63.94</v>
      </c>
      <c r="C117" s="17"/>
      <c r="D117" s="17">
        <f t="shared" si="1"/>
        <v>1117.05</v>
      </c>
      <c r="E117" s="18" t="s">
        <v>537</v>
      </c>
      <c r="F117" s="7"/>
    </row>
    <row r="118" spans="1:6" s="9" customFormat="1" ht="18.75" x14ac:dyDescent="0.3">
      <c r="A118" s="19">
        <v>46237</v>
      </c>
      <c r="B118" s="17">
        <v>33.72</v>
      </c>
      <c r="C118" s="17"/>
      <c r="D118" s="17">
        <f t="shared" si="1"/>
        <v>1150.77</v>
      </c>
      <c r="E118" s="18" t="s">
        <v>538</v>
      </c>
      <c r="F118" s="7"/>
    </row>
    <row r="119" spans="1:6" s="9" customFormat="1" ht="18.75" x14ac:dyDescent="0.3">
      <c r="A119" s="19">
        <v>46237</v>
      </c>
      <c r="B119" s="17">
        <v>105.05</v>
      </c>
      <c r="C119" s="17"/>
      <c r="D119" s="17">
        <f t="shared" si="1"/>
        <v>1255.82</v>
      </c>
      <c r="E119" s="18" t="s">
        <v>539</v>
      </c>
      <c r="F119" s="7"/>
    </row>
    <row r="120" spans="1:6" s="9" customFormat="1" ht="18.75" x14ac:dyDescent="0.3">
      <c r="A120" s="19">
        <v>46238</v>
      </c>
      <c r="B120" s="17"/>
      <c r="C120" s="17">
        <v>800</v>
      </c>
      <c r="D120" s="17">
        <f t="shared" si="1"/>
        <v>455.81999999999994</v>
      </c>
      <c r="E120" s="18" t="s">
        <v>541</v>
      </c>
      <c r="F120" s="7"/>
    </row>
    <row r="121" spans="1:6" s="9" customFormat="1" ht="18.75" x14ac:dyDescent="0.3">
      <c r="A121" s="19">
        <v>46238</v>
      </c>
      <c r="B121" s="17">
        <v>6.06</v>
      </c>
      <c r="C121" s="17"/>
      <c r="D121" s="17">
        <f t="shared" si="1"/>
        <v>461.87999999999994</v>
      </c>
      <c r="E121" s="18"/>
      <c r="F121" s="7"/>
    </row>
    <row r="122" spans="1:6" s="9" customFormat="1" ht="18.75" x14ac:dyDescent="0.3">
      <c r="A122" s="19">
        <v>46238</v>
      </c>
      <c r="B122" s="17">
        <v>282.06</v>
      </c>
      <c r="C122" s="17"/>
      <c r="D122" s="17">
        <f t="shared" si="1"/>
        <v>743.93999999999994</v>
      </c>
      <c r="E122" s="18" t="s">
        <v>551</v>
      </c>
      <c r="F122" s="7"/>
    </row>
    <row r="123" spans="1:6" s="9" customFormat="1" ht="18.75" x14ac:dyDescent="0.3">
      <c r="A123" s="19">
        <v>46238</v>
      </c>
      <c r="B123" s="17">
        <f>186.6+27.32</f>
        <v>213.92</v>
      </c>
      <c r="C123" s="17"/>
      <c r="D123" s="17">
        <f t="shared" si="1"/>
        <v>957.8599999999999</v>
      </c>
      <c r="E123" s="18" t="s">
        <v>555</v>
      </c>
      <c r="F123" s="7"/>
    </row>
    <row r="124" spans="1:6" s="9" customFormat="1" ht="18.75" x14ac:dyDescent="0.3">
      <c r="A124" s="19">
        <v>46238</v>
      </c>
      <c r="B124" s="17">
        <v>531.5</v>
      </c>
      <c r="C124" s="17"/>
      <c r="D124" s="17">
        <f t="shared" si="1"/>
        <v>1489.36</v>
      </c>
      <c r="E124" s="18" t="s">
        <v>556</v>
      </c>
      <c r="F124" s="7"/>
    </row>
    <row r="125" spans="1:6" s="9" customFormat="1" ht="18.75" x14ac:dyDescent="0.3">
      <c r="A125" s="19">
        <v>46238</v>
      </c>
      <c r="B125" s="17">
        <v>320.64999999999998</v>
      </c>
      <c r="C125" s="17"/>
      <c r="D125" s="17">
        <f t="shared" si="1"/>
        <v>1810.0099999999998</v>
      </c>
      <c r="E125" s="18" t="s">
        <v>557</v>
      </c>
      <c r="F125" s="7"/>
    </row>
    <row r="126" spans="1:6" s="9" customFormat="1" ht="18.75" x14ac:dyDescent="0.3">
      <c r="A126" s="19">
        <v>46238</v>
      </c>
      <c r="B126" s="17"/>
      <c r="C126" s="17">
        <v>1751.95</v>
      </c>
      <c r="D126" s="17">
        <f t="shared" si="1"/>
        <v>58.059999999999718</v>
      </c>
      <c r="E126" s="18" t="s">
        <v>558</v>
      </c>
      <c r="F126" s="7"/>
    </row>
    <row r="127" spans="1:6" s="9" customFormat="1" ht="18.75" x14ac:dyDescent="0.3">
      <c r="A127" s="19"/>
      <c r="B127" s="17">
        <v>39.35</v>
      </c>
      <c r="C127" s="17"/>
      <c r="D127" s="17">
        <f t="shared" si="1"/>
        <v>97.409999999999712</v>
      </c>
      <c r="E127" s="18"/>
      <c r="F127" s="7"/>
    </row>
    <row r="128" spans="1:6" s="9" customFormat="1" ht="18.75" x14ac:dyDescent="0.3">
      <c r="A128" s="19"/>
      <c r="B128" s="17"/>
      <c r="C128" s="17">
        <v>5</v>
      </c>
      <c r="D128" s="17">
        <f t="shared" si="1"/>
        <v>92.409999999999712</v>
      </c>
      <c r="E128" s="18" t="s">
        <v>562</v>
      </c>
      <c r="F128" s="7"/>
    </row>
    <row r="129" spans="1:6" s="9" customFormat="1" ht="18.75" x14ac:dyDescent="0.3">
      <c r="A129" s="19"/>
      <c r="B129" s="17">
        <v>320.64999999999998</v>
      </c>
      <c r="C129" s="17"/>
      <c r="D129" s="17">
        <f t="shared" si="1"/>
        <v>413.05999999999972</v>
      </c>
      <c r="E129" s="18" t="s">
        <v>557</v>
      </c>
      <c r="F129" s="7"/>
    </row>
    <row r="130" spans="1:6" s="9" customFormat="1" ht="18.75" x14ac:dyDescent="0.3">
      <c r="A130" s="19"/>
      <c r="B130" s="17">
        <v>100.85</v>
      </c>
      <c r="C130" s="17"/>
      <c r="D130" s="17">
        <f t="shared" si="1"/>
        <v>513.90999999999974</v>
      </c>
      <c r="E130" s="18" t="s">
        <v>567</v>
      </c>
      <c r="F130" s="7"/>
    </row>
    <row r="131" spans="1:6" s="9" customFormat="1" ht="18.75" x14ac:dyDescent="0.3">
      <c r="A131" s="19"/>
      <c r="B131" s="17">
        <v>684</v>
      </c>
      <c r="C131" s="17"/>
      <c r="D131" s="17">
        <f t="shared" si="1"/>
        <v>1197.9099999999999</v>
      </c>
      <c r="E131" s="18" t="s">
        <v>568</v>
      </c>
      <c r="F131" s="7"/>
    </row>
    <row r="132" spans="1:6" s="9" customFormat="1" ht="18.75" x14ac:dyDescent="0.3">
      <c r="A132" s="19"/>
      <c r="B132" s="17">
        <v>31.25</v>
      </c>
      <c r="C132" s="17"/>
      <c r="D132" s="17">
        <f t="shared" si="1"/>
        <v>1229.1599999999999</v>
      </c>
      <c r="E132" s="18" t="s">
        <v>570</v>
      </c>
      <c r="F132" s="7"/>
    </row>
    <row r="133" spans="1:6" s="9" customFormat="1" ht="18.75" x14ac:dyDescent="0.3">
      <c r="A133" s="19"/>
      <c r="B133" s="17"/>
      <c r="C133" s="17">
        <v>2</v>
      </c>
      <c r="D133" s="17">
        <f t="shared" si="1"/>
        <v>1227.1599999999999</v>
      </c>
      <c r="E133" s="18"/>
      <c r="F133" s="7"/>
    </row>
    <row r="134" spans="1:6" s="9" customFormat="1" ht="18.75" x14ac:dyDescent="0.3">
      <c r="A134" s="19"/>
      <c r="B134" s="17"/>
      <c r="C134" s="17">
        <v>100</v>
      </c>
      <c r="D134" s="17">
        <f t="shared" si="1"/>
        <v>1127.1599999999999</v>
      </c>
      <c r="E134" s="18" t="s">
        <v>576</v>
      </c>
      <c r="F134" s="7"/>
    </row>
    <row r="135" spans="1:6" s="9" customFormat="1" ht="18.75" x14ac:dyDescent="0.3">
      <c r="A135" s="19"/>
      <c r="B135" s="17"/>
      <c r="C135" s="17">
        <v>5167.79</v>
      </c>
      <c r="D135" s="17">
        <f t="shared" si="1"/>
        <v>-4040.63</v>
      </c>
      <c r="E135" s="18" t="s">
        <v>578</v>
      </c>
      <c r="F135" s="7"/>
    </row>
    <row r="136" spans="1:6" s="9" customFormat="1" ht="18.75" x14ac:dyDescent="0.3">
      <c r="A136" s="19"/>
      <c r="B136" s="17"/>
      <c r="C136" s="17"/>
      <c r="D136" s="17">
        <f t="shared" ref="D136:D199" si="2">D135+B136-C136</f>
        <v>-4040.63</v>
      </c>
      <c r="E136" s="18" t="s">
        <v>577</v>
      </c>
      <c r="F136" s="7"/>
    </row>
    <row r="137" spans="1:6" s="9" customFormat="1" ht="18.75" x14ac:dyDescent="0.3">
      <c r="A137" s="19">
        <v>46245</v>
      </c>
      <c r="B137" s="17">
        <v>93.3</v>
      </c>
      <c r="C137" s="17"/>
      <c r="D137" s="17">
        <f t="shared" si="2"/>
        <v>-3947.33</v>
      </c>
      <c r="E137" s="18" t="s">
        <v>582</v>
      </c>
      <c r="F137" s="7"/>
    </row>
    <row r="138" spans="1:6" s="9" customFormat="1" ht="18.75" x14ac:dyDescent="0.3">
      <c r="A138" s="19">
        <v>46245</v>
      </c>
      <c r="B138" s="17">
        <v>170.72</v>
      </c>
      <c r="C138" s="17"/>
      <c r="D138" s="17">
        <f t="shared" si="2"/>
        <v>-3776.61</v>
      </c>
      <c r="E138" s="18" t="s">
        <v>585</v>
      </c>
      <c r="F138" s="7"/>
    </row>
    <row r="139" spans="1:6" s="9" customFormat="1" ht="18.75" x14ac:dyDescent="0.3">
      <c r="A139" s="19">
        <v>46245</v>
      </c>
      <c r="B139" s="17">
        <v>251.92</v>
      </c>
      <c r="C139" s="17"/>
      <c r="D139" s="17">
        <f t="shared" si="2"/>
        <v>-3524.69</v>
      </c>
      <c r="E139" s="18" t="s">
        <v>586</v>
      </c>
      <c r="F139" s="7"/>
    </row>
    <row r="140" spans="1:6" s="9" customFormat="1" ht="18.75" x14ac:dyDescent="0.3">
      <c r="A140" s="19">
        <v>46245</v>
      </c>
      <c r="B140" s="17">
        <v>277.52999999999997</v>
      </c>
      <c r="C140" s="17"/>
      <c r="D140" s="17">
        <f t="shared" si="2"/>
        <v>-3247.16</v>
      </c>
      <c r="E140" s="18" t="s">
        <v>587</v>
      </c>
      <c r="F140" s="7"/>
    </row>
    <row r="141" spans="1:6" s="9" customFormat="1" ht="18.75" x14ac:dyDescent="0.3">
      <c r="A141" s="19">
        <v>46245</v>
      </c>
      <c r="B141" s="17">
        <f>165.59+125.02</f>
        <v>290.61</v>
      </c>
      <c r="C141" s="17"/>
      <c r="D141" s="17">
        <f t="shared" si="2"/>
        <v>-2956.5499999999997</v>
      </c>
      <c r="E141" s="18" t="s">
        <v>590</v>
      </c>
      <c r="F141" s="7"/>
    </row>
    <row r="142" spans="1:6" s="9" customFormat="1" ht="18.75" x14ac:dyDescent="0.3">
      <c r="A142" s="19">
        <v>46245</v>
      </c>
      <c r="B142" s="17">
        <v>2.21</v>
      </c>
      <c r="C142" s="17"/>
      <c r="D142" s="17">
        <f t="shared" si="2"/>
        <v>-2954.3399999999997</v>
      </c>
      <c r="E142" s="18" t="s">
        <v>591</v>
      </c>
      <c r="F142" s="7"/>
    </row>
    <row r="143" spans="1:6" s="9" customFormat="1" ht="18.75" x14ac:dyDescent="0.3">
      <c r="A143" s="19">
        <v>46246</v>
      </c>
      <c r="B143" s="17"/>
      <c r="C143" s="17">
        <v>1000</v>
      </c>
      <c r="D143" s="17">
        <f t="shared" si="2"/>
        <v>-3954.3399999999997</v>
      </c>
      <c r="E143" s="18" t="s">
        <v>354</v>
      </c>
      <c r="F143" s="7"/>
    </row>
    <row r="144" spans="1:6" s="9" customFormat="1" ht="18.75" x14ac:dyDescent="0.3">
      <c r="A144" s="19">
        <v>46246</v>
      </c>
      <c r="B144" s="17">
        <v>31.1</v>
      </c>
      <c r="C144" s="17"/>
      <c r="D144" s="17">
        <f t="shared" si="2"/>
        <v>-3923.24</v>
      </c>
      <c r="E144" s="18" t="s">
        <v>593</v>
      </c>
      <c r="F144" s="7"/>
    </row>
    <row r="145" spans="1:6" s="9" customFormat="1" ht="18.75" x14ac:dyDescent="0.3">
      <c r="A145" s="19">
        <v>46246</v>
      </c>
      <c r="B145" s="17">
        <v>97.17</v>
      </c>
      <c r="C145" s="17"/>
      <c r="D145" s="17">
        <f t="shared" si="2"/>
        <v>-3826.0699999999997</v>
      </c>
      <c r="E145" s="18" t="s">
        <v>596</v>
      </c>
      <c r="F145" s="7"/>
    </row>
    <row r="146" spans="1:6" s="9" customFormat="1" ht="18.75" x14ac:dyDescent="0.3">
      <c r="A146" s="19">
        <v>46246</v>
      </c>
      <c r="B146" s="17">
        <v>154.22</v>
      </c>
      <c r="C146" s="17"/>
      <c r="D146" s="17">
        <f t="shared" si="2"/>
        <v>-3671.85</v>
      </c>
      <c r="E146" s="18" t="s">
        <v>598</v>
      </c>
      <c r="F146" s="7"/>
    </row>
    <row r="147" spans="1:6" s="9" customFormat="1" ht="18.75" x14ac:dyDescent="0.3">
      <c r="A147" s="19">
        <v>46246</v>
      </c>
      <c r="B147" s="17">
        <v>121.26</v>
      </c>
      <c r="C147" s="17"/>
      <c r="D147" s="17">
        <f t="shared" si="2"/>
        <v>-3550.5899999999997</v>
      </c>
      <c r="E147" s="18" t="s">
        <v>602</v>
      </c>
      <c r="F147" s="7"/>
    </row>
    <row r="148" spans="1:6" s="9" customFormat="1" ht="18.75" x14ac:dyDescent="0.3">
      <c r="A148" s="19">
        <v>46246</v>
      </c>
      <c r="B148" s="17"/>
      <c r="C148" s="17">
        <v>13.8</v>
      </c>
      <c r="D148" s="17">
        <f t="shared" si="2"/>
        <v>-3564.39</v>
      </c>
      <c r="E148" s="18"/>
      <c r="F148" s="7"/>
    </row>
    <row r="149" spans="1:6" s="9" customFormat="1" ht="18.75" x14ac:dyDescent="0.3">
      <c r="A149" s="19">
        <v>46246</v>
      </c>
      <c r="B149" s="17">
        <v>192.96</v>
      </c>
      <c r="C149" s="17"/>
      <c r="D149" s="17">
        <f t="shared" si="2"/>
        <v>-3371.43</v>
      </c>
      <c r="E149" s="18"/>
      <c r="F149" s="7"/>
    </row>
    <row r="150" spans="1:6" s="9" customFormat="1" ht="18.75" x14ac:dyDescent="0.3">
      <c r="A150" s="19">
        <v>46246</v>
      </c>
      <c r="B150" s="17">
        <v>4078.51</v>
      </c>
      <c r="C150" s="17"/>
      <c r="D150" s="17">
        <f t="shared" si="2"/>
        <v>707.08000000000038</v>
      </c>
      <c r="E150" s="18" t="s">
        <v>607</v>
      </c>
      <c r="F150" s="7"/>
    </row>
    <row r="151" spans="1:6" s="9" customFormat="1" ht="18.75" x14ac:dyDescent="0.3">
      <c r="A151" s="19">
        <v>46247</v>
      </c>
      <c r="B151" s="17">
        <v>11.02</v>
      </c>
      <c r="C151" s="17"/>
      <c r="D151" s="17">
        <f t="shared" si="2"/>
        <v>718.10000000000036</v>
      </c>
      <c r="E151" s="18" t="s">
        <v>610</v>
      </c>
      <c r="F151" s="7"/>
    </row>
    <row r="152" spans="1:6" s="9" customFormat="1" ht="18.75" x14ac:dyDescent="0.3">
      <c r="A152" s="19">
        <v>46247</v>
      </c>
      <c r="B152" s="17">
        <v>26.74</v>
      </c>
      <c r="C152" s="17"/>
      <c r="D152" s="17">
        <f t="shared" si="2"/>
        <v>744.84000000000037</v>
      </c>
      <c r="E152" s="18" t="s">
        <v>612</v>
      </c>
      <c r="F152" s="7"/>
    </row>
    <row r="153" spans="1:6" s="9" customFormat="1" ht="18.75" x14ac:dyDescent="0.3">
      <c r="A153" s="19">
        <v>46247</v>
      </c>
      <c r="B153" s="17">
        <v>109.2</v>
      </c>
      <c r="C153" s="17"/>
      <c r="D153" s="60">
        <f t="shared" si="2"/>
        <v>854.04000000000042</v>
      </c>
      <c r="E153" s="18" t="s">
        <v>616</v>
      </c>
      <c r="F153" s="7"/>
    </row>
    <row r="154" spans="1:6" s="9" customFormat="1" ht="18.75" x14ac:dyDescent="0.3">
      <c r="A154" s="19">
        <v>46247</v>
      </c>
      <c r="B154" s="17">
        <v>873.35</v>
      </c>
      <c r="C154" s="17"/>
      <c r="D154" s="17">
        <f t="shared" si="2"/>
        <v>1727.3900000000003</v>
      </c>
      <c r="E154" s="18" t="s">
        <v>618</v>
      </c>
      <c r="F154" s="7"/>
    </row>
    <row r="155" spans="1:6" s="9" customFormat="1" ht="18.75" x14ac:dyDescent="0.3">
      <c r="A155" s="19">
        <v>46247</v>
      </c>
      <c r="B155" s="17">
        <v>608.42999999999995</v>
      </c>
      <c r="C155" s="17"/>
      <c r="D155" s="17">
        <f t="shared" si="2"/>
        <v>2335.8200000000002</v>
      </c>
      <c r="E155" s="18" t="s">
        <v>623</v>
      </c>
      <c r="F155" s="7"/>
    </row>
    <row r="156" spans="1:6" s="9" customFormat="1" ht="18.75" x14ac:dyDescent="0.3">
      <c r="A156" s="19">
        <v>46247</v>
      </c>
      <c r="B156" s="17">
        <v>274.08999999999997</v>
      </c>
      <c r="C156" s="17"/>
      <c r="D156" s="17">
        <f t="shared" si="2"/>
        <v>2609.9100000000003</v>
      </c>
      <c r="E156" s="18" t="s">
        <v>625</v>
      </c>
      <c r="F156" s="7"/>
    </row>
    <row r="157" spans="1:6" s="9" customFormat="1" ht="18.75" x14ac:dyDescent="0.3">
      <c r="A157" s="19">
        <v>46247</v>
      </c>
      <c r="B157" s="17"/>
      <c r="C157" s="17">
        <v>1155.25</v>
      </c>
      <c r="D157" s="17">
        <f t="shared" si="2"/>
        <v>1454.6600000000003</v>
      </c>
      <c r="E157" s="18" t="s">
        <v>558</v>
      </c>
      <c r="F157" s="7"/>
    </row>
    <row r="158" spans="1:6" s="9" customFormat="1" ht="18.75" x14ac:dyDescent="0.3">
      <c r="A158" s="19">
        <v>46248</v>
      </c>
      <c r="B158" s="17"/>
      <c r="C158" s="17">
        <v>450.76</v>
      </c>
      <c r="D158" s="17">
        <f t="shared" si="2"/>
        <v>1003.9000000000003</v>
      </c>
      <c r="E158" s="18" t="s">
        <v>540</v>
      </c>
      <c r="F158" s="7"/>
    </row>
    <row r="159" spans="1:6" s="9" customFormat="1" ht="18.75" x14ac:dyDescent="0.3">
      <c r="A159" s="19">
        <v>46248</v>
      </c>
      <c r="B159" s="17">
        <v>41.01</v>
      </c>
      <c r="C159" s="17"/>
      <c r="D159" s="17">
        <f t="shared" si="2"/>
        <v>1044.9100000000003</v>
      </c>
      <c r="E159" s="18" t="s">
        <v>630</v>
      </c>
      <c r="F159" s="7"/>
    </row>
    <row r="160" spans="1:6" s="9" customFormat="1" ht="18.75" x14ac:dyDescent="0.3">
      <c r="A160" s="19">
        <v>46248</v>
      </c>
      <c r="B160" s="17">
        <v>3.74</v>
      </c>
      <c r="C160" s="17"/>
      <c r="D160" s="17">
        <f t="shared" si="2"/>
        <v>1048.6500000000003</v>
      </c>
      <c r="E160" s="18" t="s">
        <v>633</v>
      </c>
      <c r="F160" s="7"/>
    </row>
    <row r="161" spans="1:6" s="9" customFormat="1" ht="18.75" x14ac:dyDescent="0.3">
      <c r="A161" s="19">
        <v>46248</v>
      </c>
      <c r="B161" s="17">
        <v>153.66</v>
      </c>
      <c r="C161" s="17"/>
      <c r="D161" s="17">
        <f t="shared" si="2"/>
        <v>1202.3100000000004</v>
      </c>
      <c r="E161" s="18" t="s">
        <v>634</v>
      </c>
      <c r="F161" s="7"/>
    </row>
    <row r="162" spans="1:6" s="9" customFormat="1" ht="18.75" x14ac:dyDescent="0.3">
      <c r="A162" s="19">
        <v>46248</v>
      </c>
      <c r="B162" s="17">
        <v>235.89</v>
      </c>
      <c r="C162" s="17"/>
      <c r="D162" s="17">
        <f t="shared" si="2"/>
        <v>1438.2000000000003</v>
      </c>
      <c r="E162" s="18" t="s">
        <v>635</v>
      </c>
      <c r="F162" s="7"/>
    </row>
    <row r="163" spans="1:6" s="9" customFormat="1" ht="18.75" x14ac:dyDescent="0.3">
      <c r="A163" s="19">
        <v>46248</v>
      </c>
      <c r="B163" s="17">
        <v>15.57</v>
      </c>
      <c r="C163" s="17"/>
      <c r="D163" s="17">
        <f t="shared" si="2"/>
        <v>1453.7700000000002</v>
      </c>
      <c r="E163" s="18" t="s">
        <v>637</v>
      </c>
      <c r="F163" s="7"/>
    </row>
    <row r="164" spans="1:6" s="9" customFormat="1" ht="18.75" x14ac:dyDescent="0.3">
      <c r="A164" s="19">
        <v>46248</v>
      </c>
      <c r="B164" s="17"/>
      <c r="C164" s="17">
        <v>39.36</v>
      </c>
      <c r="D164" s="17">
        <f t="shared" si="2"/>
        <v>1414.4100000000003</v>
      </c>
      <c r="E164" s="18" t="s">
        <v>639</v>
      </c>
      <c r="F164" s="7"/>
    </row>
    <row r="165" spans="1:6" s="9" customFormat="1" ht="18.75" x14ac:dyDescent="0.3">
      <c r="A165" s="19">
        <v>46251</v>
      </c>
      <c r="B165" s="17">
        <v>108.59</v>
      </c>
      <c r="C165" s="17"/>
      <c r="D165" s="17">
        <f t="shared" si="2"/>
        <v>1523.0000000000002</v>
      </c>
      <c r="E165" s="18" t="s">
        <v>641</v>
      </c>
      <c r="F165" s="7"/>
    </row>
    <row r="166" spans="1:6" s="9" customFormat="1" ht="18.75" x14ac:dyDescent="0.3">
      <c r="A166" s="19">
        <v>46251</v>
      </c>
      <c r="B166" s="17">
        <v>4006.29</v>
      </c>
      <c r="C166" s="17"/>
      <c r="D166" s="17">
        <f t="shared" si="2"/>
        <v>5529.29</v>
      </c>
      <c r="E166" s="18" t="s">
        <v>317</v>
      </c>
      <c r="F166" s="7"/>
    </row>
    <row r="167" spans="1:6" s="9" customFormat="1" ht="18.75" x14ac:dyDescent="0.3">
      <c r="A167" s="19">
        <v>46251</v>
      </c>
      <c r="B167" s="17"/>
      <c r="C167" s="17">
        <v>3164.3</v>
      </c>
      <c r="D167" s="17">
        <f t="shared" si="2"/>
        <v>2364.9899999999998</v>
      </c>
      <c r="E167" s="18" t="s">
        <v>558</v>
      </c>
      <c r="F167" s="7"/>
    </row>
    <row r="168" spans="1:6" s="9" customFormat="1" ht="18.75" x14ac:dyDescent="0.3">
      <c r="A168" s="19">
        <v>46251</v>
      </c>
      <c r="B168" s="60">
        <v>45.05</v>
      </c>
      <c r="C168" s="17"/>
      <c r="D168" s="17">
        <f t="shared" si="2"/>
        <v>2410.04</v>
      </c>
      <c r="E168" s="18" t="s">
        <v>648</v>
      </c>
      <c r="F168" s="7"/>
    </row>
    <row r="169" spans="1:6" s="9" customFormat="1" ht="18.75" x14ac:dyDescent="0.3">
      <c r="A169" s="19">
        <v>46252</v>
      </c>
      <c r="B169" s="17">
        <v>5.35</v>
      </c>
      <c r="C169" s="17"/>
      <c r="D169" s="17">
        <f t="shared" si="2"/>
        <v>2415.39</v>
      </c>
      <c r="E169" s="18" t="s">
        <v>655</v>
      </c>
      <c r="F169" s="7"/>
    </row>
    <row r="170" spans="1:6" s="9" customFormat="1" ht="18.75" x14ac:dyDescent="0.3">
      <c r="A170" s="19">
        <v>46252</v>
      </c>
      <c r="B170" s="17">
        <v>182.15</v>
      </c>
      <c r="C170" s="17"/>
      <c r="D170" s="17">
        <f t="shared" si="2"/>
        <v>2597.54</v>
      </c>
      <c r="E170" s="18" t="s">
        <v>658</v>
      </c>
      <c r="F170" s="7"/>
    </row>
    <row r="171" spans="1:6" s="9" customFormat="1" ht="18.75" x14ac:dyDescent="0.3">
      <c r="A171" s="19">
        <v>46253</v>
      </c>
      <c r="B171" s="17"/>
      <c r="C171" s="17">
        <v>10.57</v>
      </c>
      <c r="D171" s="17">
        <f t="shared" si="2"/>
        <v>2586.9699999999998</v>
      </c>
      <c r="E171" s="18" t="s">
        <v>322</v>
      </c>
      <c r="F171" s="7"/>
    </row>
    <row r="172" spans="1:6" s="9" customFormat="1" ht="18.75" x14ac:dyDescent="0.3">
      <c r="A172" s="19">
        <v>46254</v>
      </c>
      <c r="B172" s="17">
        <v>196.12</v>
      </c>
      <c r="C172" s="17"/>
      <c r="D172" s="17">
        <f t="shared" si="2"/>
        <v>2783.0899999999997</v>
      </c>
      <c r="E172" s="18" t="s">
        <v>672</v>
      </c>
      <c r="F172" s="7"/>
    </row>
    <row r="173" spans="1:6" s="9" customFormat="1" ht="18.75" x14ac:dyDescent="0.3">
      <c r="A173" s="19">
        <v>46255</v>
      </c>
      <c r="B173" s="17"/>
      <c r="C173" s="17">
        <v>1</v>
      </c>
      <c r="D173" s="17">
        <f t="shared" si="2"/>
        <v>2782.0899999999997</v>
      </c>
      <c r="E173" s="18" t="s">
        <v>305</v>
      </c>
      <c r="F173" s="7"/>
    </row>
    <row r="174" spans="1:6" s="9" customFormat="1" ht="18.75" x14ac:dyDescent="0.3">
      <c r="A174" s="19">
        <v>46255</v>
      </c>
      <c r="B174" s="17">
        <v>123.83</v>
      </c>
      <c r="C174" s="17"/>
      <c r="D174" s="17">
        <f t="shared" si="2"/>
        <v>2905.9199999999996</v>
      </c>
      <c r="E174" s="18" t="s">
        <v>678</v>
      </c>
      <c r="F174" s="7"/>
    </row>
    <row r="175" spans="1:6" s="9" customFormat="1" ht="18.75" x14ac:dyDescent="0.3">
      <c r="A175" s="19">
        <v>46255</v>
      </c>
      <c r="B175" s="17">
        <v>93.3</v>
      </c>
      <c r="C175" s="17"/>
      <c r="D175" s="17">
        <f t="shared" si="2"/>
        <v>2999.22</v>
      </c>
      <c r="E175" s="18" t="s">
        <v>679</v>
      </c>
      <c r="F175" s="7"/>
    </row>
    <row r="176" spans="1:6" s="9" customFormat="1" ht="18.75" x14ac:dyDescent="0.3">
      <c r="A176" s="19">
        <v>46255</v>
      </c>
      <c r="B176" s="17"/>
      <c r="C176" s="17">
        <v>15.28</v>
      </c>
      <c r="D176" s="17">
        <f t="shared" si="2"/>
        <v>2983.9399999999996</v>
      </c>
      <c r="E176" s="18" t="s">
        <v>680</v>
      </c>
      <c r="F176" s="7"/>
    </row>
    <row r="177" spans="1:6" s="9" customFormat="1" ht="18.75" x14ac:dyDescent="0.3">
      <c r="A177" s="19">
        <v>46255</v>
      </c>
      <c r="B177" s="17"/>
      <c r="C177" s="17">
        <v>84.98</v>
      </c>
      <c r="D177" s="17">
        <f t="shared" si="2"/>
        <v>2898.9599999999996</v>
      </c>
      <c r="E177" s="18" t="s">
        <v>681</v>
      </c>
      <c r="F177" s="7"/>
    </row>
    <row r="178" spans="1:6" s="9" customFormat="1" ht="18.75" x14ac:dyDescent="0.3">
      <c r="A178" s="19">
        <v>46255</v>
      </c>
      <c r="B178" s="17"/>
      <c r="C178" s="17">
        <v>1271.8399999999999</v>
      </c>
      <c r="D178" s="17">
        <f t="shared" si="2"/>
        <v>1627.1199999999997</v>
      </c>
      <c r="E178" s="18" t="s">
        <v>558</v>
      </c>
      <c r="F178" s="7"/>
    </row>
    <row r="179" spans="1:6" s="9" customFormat="1" ht="18.75" x14ac:dyDescent="0.3">
      <c r="A179" s="19">
        <v>46255</v>
      </c>
      <c r="B179" s="17"/>
      <c r="C179" s="17">
        <v>764.4</v>
      </c>
      <c r="D179" s="17">
        <f t="shared" si="2"/>
        <v>862.71999999999969</v>
      </c>
      <c r="E179" s="18" t="s">
        <v>410</v>
      </c>
      <c r="F179" s="7"/>
    </row>
    <row r="180" spans="1:6" s="9" customFormat="1" ht="18.75" x14ac:dyDescent="0.3">
      <c r="A180" s="19">
        <v>46255</v>
      </c>
      <c r="B180" s="17">
        <v>391</v>
      </c>
      <c r="C180" s="17"/>
      <c r="D180" s="17">
        <f t="shared" si="2"/>
        <v>1253.7199999999998</v>
      </c>
      <c r="E180" s="18" t="s">
        <v>665</v>
      </c>
      <c r="F180" s="7"/>
    </row>
    <row r="181" spans="1:6" s="9" customFormat="1" ht="18.75" x14ac:dyDescent="0.3">
      <c r="A181" s="19">
        <v>46255</v>
      </c>
      <c r="B181" s="17"/>
      <c r="C181" s="17">
        <v>150</v>
      </c>
      <c r="D181" s="17">
        <f t="shared" si="2"/>
        <v>1103.7199999999998</v>
      </c>
      <c r="E181" s="18" t="s">
        <v>684</v>
      </c>
      <c r="F181" s="7"/>
    </row>
    <row r="182" spans="1:6" s="9" customFormat="1" ht="18.75" x14ac:dyDescent="0.3">
      <c r="A182" s="19">
        <v>46258</v>
      </c>
      <c r="B182" s="17">
        <v>14.11</v>
      </c>
      <c r="C182" s="17"/>
      <c r="D182" s="17">
        <f t="shared" si="2"/>
        <v>1117.8299999999997</v>
      </c>
      <c r="E182" s="18" t="s">
        <v>690</v>
      </c>
      <c r="F182" s="7"/>
    </row>
    <row r="183" spans="1:6" s="9" customFormat="1" ht="18.75" x14ac:dyDescent="0.3">
      <c r="A183" s="19">
        <v>46258</v>
      </c>
      <c r="B183" s="17"/>
      <c r="C183" s="17">
        <v>698.75</v>
      </c>
      <c r="D183" s="17">
        <f t="shared" si="2"/>
        <v>419.0799999999997</v>
      </c>
      <c r="E183" s="18" t="s">
        <v>558</v>
      </c>
      <c r="F183" s="7"/>
    </row>
    <row r="184" spans="1:6" s="9" customFormat="1" ht="18.75" x14ac:dyDescent="0.3">
      <c r="A184" s="19">
        <v>46259</v>
      </c>
      <c r="B184" s="17">
        <v>327.44</v>
      </c>
      <c r="C184" s="17"/>
      <c r="D184" s="17">
        <f t="shared" si="2"/>
        <v>746.51999999999975</v>
      </c>
      <c r="E184" s="18" t="s">
        <v>695</v>
      </c>
      <c r="F184" s="7"/>
    </row>
    <row r="185" spans="1:6" s="9" customFormat="1" ht="18.75" x14ac:dyDescent="0.3">
      <c r="A185" s="19">
        <v>46259</v>
      </c>
      <c r="B185" s="17">
        <v>260.45999999999998</v>
      </c>
      <c r="C185" s="17"/>
      <c r="D185" s="17">
        <f t="shared" si="2"/>
        <v>1006.9799999999998</v>
      </c>
      <c r="E185" s="18" t="s">
        <v>696</v>
      </c>
      <c r="F185" s="7"/>
    </row>
    <row r="186" spans="1:6" s="9" customFormat="1" ht="18.75" x14ac:dyDescent="0.3">
      <c r="A186" s="19">
        <v>46259</v>
      </c>
      <c r="B186" s="17">
        <v>99.27</v>
      </c>
      <c r="C186" s="17"/>
      <c r="D186" s="17">
        <f t="shared" si="2"/>
        <v>1106.2499999999998</v>
      </c>
      <c r="E186" s="18" t="s">
        <v>699</v>
      </c>
      <c r="F186" s="7"/>
    </row>
    <row r="187" spans="1:6" s="9" customFormat="1" ht="18.75" x14ac:dyDescent="0.3">
      <c r="A187" s="19">
        <v>46259</v>
      </c>
      <c r="B187" s="60">
        <v>118.6</v>
      </c>
      <c r="C187" s="17"/>
      <c r="D187" s="17">
        <f t="shared" si="2"/>
        <v>1224.8499999999997</v>
      </c>
      <c r="E187" s="18" t="s">
        <v>700</v>
      </c>
      <c r="F187" s="7"/>
    </row>
    <row r="188" spans="1:6" s="9" customFormat="1" ht="18.75" x14ac:dyDescent="0.3">
      <c r="A188" s="19">
        <v>46259</v>
      </c>
      <c r="B188" s="60">
        <v>902.78</v>
      </c>
      <c r="C188" s="17"/>
      <c r="D188" s="17">
        <f t="shared" si="2"/>
        <v>2127.6299999999997</v>
      </c>
      <c r="E188" s="18" t="s">
        <v>702</v>
      </c>
      <c r="F188" s="7"/>
    </row>
    <row r="189" spans="1:6" s="9" customFormat="1" ht="18.75" x14ac:dyDescent="0.3">
      <c r="A189" s="19">
        <v>46260</v>
      </c>
      <c r="B189" s="17">
        <v>93.3</v>
      </c>
      <c r="C189" s="17"/>
      <c r="D189" s="17">
        <f t="shared" si="2"/>
        <v>2220.9299999999998</v>
      </c>
      <c r="E189" s="18" t="s">
        <v>709</v>
      </c>
      <c r="F189" s="7"/>
    </row>
    <row r="190" spans="1:6" s="9" customFormat="1" ht="18.75" x14ac:dyDescent="0.3">
      <c r="A190" s="19">
        <v>46260</v>
      </c>
      <c r="B190" s="17"/>
      <c r="C190" s="17">
        <f>483.14+1.29</f>
        <v>484.43</v>
      </c>
      <c r="D190" s="17">
        <f t="shared" si="2"/>
        <v>1736.4999999999998</v>
      </c>
      <c r="E190" s="18" t="s">
        <v>558</v>
      </c>
      <c r="F190" s="7"/>
    </row>
    <row r="191" spans="1:6" s="9" customFormat="1" ht="18.75" x14ac:dyDescent="0.3">
      <c r="A191" s="19">
        <v>46261</v>
      </c>
      <c r="B191" s="17">
        <v>354.11</v>
      </c>
      <c r="C191" s="17"/>
      <c r="D191" s="17">
        <f t="shared" si="2"/>
        <v>2090.6099999999997</v>
      </c>
      <c r="E191" s="18" t="s">
        <v>715</v>
      </c>
      <c r="F191" s="7"/>
    </row>
    <row r="192" spans="1:6" s="9" customFormat="1" ht="18.75" x14ac:dyDescent="0.3">
      <c r="A192" s="19">
        <v>46261</v>
      </c>
      <c r="B192" s="17">
        <v>120.08</v>
      </c>
      <c r="C192" s="17"/>
      <c r="D192" s="17">
        <f t="shared" si="2"/>
        <v>2210.6899999999996</v>
      </c>
      <c r="E192" s="18" t="s">
        <v>716</v>
      </c>
      <c r="F192" s="7"/>
    </row>
    <row r="193" spans="1:6" s="9" customFormat="1" ht="18.75" x14ac:dyDescent="0.3">
      <c r="A193" s="19">
        <v>46261</v>
      </c>
      <c r="B193" s="17">
        <v>142.55000000000001</v>
      </c>
      <c r="C193" s="17"/>
      <c r="D193" s="17">
        <f t="shared" si="2"/>
        <v>2353.2399999999998</v>
      </c>
      <c r="E193" s="18" t="s">
        <v>718</v>
      </c>
      <c r="F193" s="7"/>
    </row>
    <row r="194" spans="1:6" s="9" customFormat="1" ht="18.75" x14ac:dyDescent="0.3">
      <c r="A194" s="19">
        <v>46261</v>
      </c>
      <c r="B194" s="17">
        <v>17.38</v>
      </c>
      <c r="C194" s="17"/>
      <c r="D194" s="17">
        <f t="shared" si="2"/>
        <v>2370.62</v>
      </c>
      <c r="E194" s="18" t="s">
        <v>719</v>
      </c>
      <c r="F194" s="7"/>
    </row>
    <row r="195" spans="1:6" s="9" customFormat="1" ht="18.75" x14ac:dyDescent="0.3">
      <c r="A195" s="19">
        <v>46261</v>
      </c>
      <c r="B195" s="17">
        <v>299.67</v>
      </c>
      <c r="C195" s="17"/>
      <c r="D195" s="17">
        <f t="shared" si="2"/>
        <v>2670.29</v>
      </c>
      <c r="E195" s="18" t="s">
        <v>709</v>
      </c>
      <c r="F195" s="7"/>
    </row>
    <row r="196" spans="1:6" s="9" customFormat="1" ht="18.75" x14ac:dyDescent="0.3">
      <c r="A196" s="19">
        <v>46261</v>
      </c>
      <c r="B196" s="17"/>
      <c r="C196" s="17">
        <v>626.65</v>
      </c>
      <c r="D196" s="17">
        <f t="shared" si="2"/>
        <v>2043.6399999999999</v>
      </c>
      <c r="E196" s="18" t="s">
        <v>693</v>
      </c>
      <c r="F196" s="7"/>
    </row>
    <row r="197" spans="1:6" s="9" customFormat="1" ht="18.75" x14ac:dyDescent="0.3">
      <c r="A197" s="19">
        <v>46262</v>
      </c>
      <c r="B197" s="17">
        <v>31.1</v>
      </c>
      <c r="C197" s="17"/>
      <c r="D197" s="17">
        <f t="shared" si="2"/>
        <v>2074.7399999999998</v>
      </c>
      <c r="E197" s="18" t="s">
        <v>720</v>
      </c>
      <c r="F197" s="7"/>
    </row>
    <row r="198" spans="1:6" s="9" customFormat="1" ht="18.75" x14ac:dyDescent="0.3">
      <c r="A198" s="19">
        <v>46262</v>
      </c>
      <c r="B198" s="17"/>
      <c r="C198" s="17">
        <v>1368.08</v>
      </c>
      <c r="D198" s="17">
        <f t="shared" si="2"/>
        <v>706.65999999999985</v>
      </c>
      <c r="E198" s="18" t="s">
        <v>558</v>
      </c>
      <c r="F198" s="7"/>
    </row>
    <row r="199" spans="1:6" s="9" customFormat="1" ht="18.75" x14ac:dyDescent="0.3">
      <c r="A199" s="19">
        <v>46262</v>
      </c>
      <c r="B199" s="17">
        <v>31.1</v>
      </c>
      <c r="C199" s="17"/>
      <c r="D199" s="17">
        <f t="shared" si="2"/>
        <v>737.75999999999988</v>
      </c>
      <c r="E199" s="18" t="s">
        <v>720</v>
      </c>
      <c r="F199" s="7"/>
    </row>
    <row r="200" spans="1:6" s="9" customFormat="1" ht="18.75" x14ac:dyDescent="0.3">
      <c r="A200" s="19">
        <v>46265</v>
      </c>
      <c r="B200" s="17"/>
      <c r="C200" s="17">
        <v>37.659999999999997</v>
      </c>
      <c r="D200" s="17">
        <f t="shared" ref="D200:D263" si="3">D199+B200-C200</f>
        <v>700.09999999999991</v>
      </c>
      <c r="E200" s="18" t="s">
        <v>305</v>
      </c>
      <c r="F200" s="7"/>
    </row>
    <row r="201" spans="1:6" s="9" customFormat="1" ht="18.75" x14ac:dyDescent="0.3">
      <c r="A201" s="19">
        <v>46265</v>
      </c>
      <c r="B201" s="17">
        <v>31.1</v>
      </c>
      <c r="C201" s="17"/>
      <c r="D201" s="17">
        <f t="shared" si="3"/>
        <v>731.19999999999993</v>
      </c>
      <c r="E201" s="18" t="s">
        <v>743</v>
      </c>
      <c r="F201" s="7"/>
    </row>
    <row r="202" spans="1:6" s="9" customFormat="1" ht="18.75" x14ac:dyDescent="0.3">
      <c r="A202" s="19">
        <v>46266</v>
      </c>
      <c r="B202" s="17"/>
      <c r="C202" s="17">
        <v>200</v>
      </c>
      <c r="D202" s="17">
        <f t="shared" si="3"/>
        <v>531.19999999999993</v>
      </c>
      <c r="E202" s="18" t="s">
        <v>410</v>
      </c>
      <c r="F202" s="7"/>
    </row>
    <row r="203" spans="1:6" s="9" customFormat="1" ht="18.75" x14ac:dyDescent="0.3">
      <c r="A203" s="19">
        <v>46267</v>
      </c>
      <c r="B203" s="17">
        <v>299.23</v>
      </c>
      <c r="C203" s="17"/>
      <c r="D203" s="17">
        <f t="shared" si="3"/>
        <v>830.43</v>
      </c>
      <c r="E203" s="18" t="s">
        <v>748</v>
      </c>
      <c r="F203" s="7"/>
    </row>
    <row r="204" spans="1:6" s="9" customFormat="1" ht="18.75" x14ac:dyDescent="0.3">
      <c r="A204" s="19">
        <v>46267</v>
      </c>
      <c r="B204" s="17">
        <v>1478.89</v>
      </c>
      <c r="C204" s="17"/>
      <c r="D204" s="17">
        <f t="shared" si="3"/>
        <v>2309.3200000000002</v>
      </c>
      <c r="E204" s="18" t="s">
        <v>753</v>
      </c>
      <c r="F204" s="7"/>
    </row>
    <row r="205" spans="1:6" s="9" customFormat="1" ht="18.75" x14ac:dyDescent="0.3">
      <c r="A205" s="19">
        <v>46267</v>
      </c>
      <c r="B205" s="17">
        <v>190.33</v>
      </c>
      <c r="C205" s="17"/>
      <c r="D205" s="17">
        <f t="shared" si="3"/>
        <v>2499.65</v>
      </c>
      <c r="E205" s="18" t="s">
        <v>752</v>
      </c>
      <c r="F205" s="7"/>
    </row>
    <row r="206" spans="1:6" s="9" customFormat="1" ht="18.75" x14ac:dyDescent="0.3">
      <c r="A206" s="19">
        <v>46267</v>
      </c>
      <c r="B206" s="17"/>
      <c r="C206" s="17">
        <v>560</v>
      </c>
      <c r="D206" s="17">
        <f t="shared" si="3"/>
        <v>1939.65</v>
      </c>
      <c r="E206" s="18" t="s">
        <v>558</v>
      </c>
      <c r="F206" s="7"/>
    </row>
    <row r="207" spans="1:6" s="9" customFormat="1" ht="18.75" x14ac:dyDescent="0.3">
      <c r="A207" s="19">
        <v>46268</v>
      </c>
      <c r="B207" s="60">
        <v>88.1</v>
      </c>
      <c r="C207" s="17"/>
      <c r="D207" s="17">
        <f t="shared" si="3"/>
        <v>2027.75</v>
      </c>
      <c r="E207" s="18" t="s">
        <v>755</v>
      </c>
      <c r="F207" s="7"/>
    </row>
    <row r="208" spans="1:6" s="9" customFormat="1" ht="18.75" x14ac:dyDescent="0.3">
      <c r="A208" s="19">
        <v>46268</v>
      </c>
      <c r="B208" s="17">
        <v>238.71</v>
      </c>
      <c r="C208" s="17"/>
      <c r="D208" s="17">
        <f t="shared" si="3"/>
        <v>2266.46</v>
      </c>
      <c r="E208" s="18" t="s">
        <v>761</v>
      </c>
      <c r="F208" s="7"/>
    </row>
    <row r="209" spans="1:6" s="9" customFormat="1" ht="18.75" x14ac:dyDescent="0.3">
      <c r="A209" s="19">
        <v>46268</v>
      </c>
      <c r="B209" s="17"/>
      <c r="C209" s="17">
        <v>56.28</v>
      </c>
      <c r="D209" s="17">
        <f t="shared" si="3"/>
        <v>2210.1799999999998</v>
      </c>
      <c r="E209" s="18" t="s">
        <v>763</v>
      </c>
      <c r="F209" s="7"/>
    </row>
    <row r="210" spans="1:6" s="9" customFormat="1" ht="18.75" x14ac:dyDescent="0.3">
      <c r="A210" s="19">
        <v>46268</v>
      </c>
      <c r="B210" s="17"/>
      <c r="C210" s="17">
        <v>1179.32</v>
      </c>
      <c r="D210" s="17">
        <f t="shared" si="3"/>
        <v>1030.8599999999999</v>
      </c>
      <c r="E210" s="18" t="s">
        <v>558</v>
      </c>
      <c r="F210" s="7"/>
    </row>
    <row r="211" spans="1:6" s="9" customFormat="1" ht="18.75" x14ac:dyDescent="0.3">
      <c r="A211" s="19">
        <v>46269</v>
      </c>
      <c r="B211" s="17">
        <v>11.2</v>
      </c>
      <c r="C211" s="17"/>
      <c r="D211" s="17">
        <f t="shared" si="3"/>
        <v>1042.06</v>
      </c>
      <c r="E211" s="18" t="s">
        <v>764</v>
      </c>
      <c r="F211" s="7"/>
    </row>
    <row r="212" spans="1:6" s="9" customFormat="1" ht="18.75" x14ac:dyDescent="0.3">
      <c r="A212" s="19">
        <v>46269</v>
      </c>
      <c r="B212" s="17"/>
      <c r="C212" s="17">
        <v>134.91</v>
      </c>
      <c r="D212" s="17">
        <f t="shared" si="3"/>
        <v>907.15</v>
      </c>
      <c r="E212" s="18" t="s">
        <v>767</v>
      </c>
      <c r="F212" s="7"/>
    </row>
    <row r="213" spans="1:6" s="9" customFormat="1" ht="18.75" x14ac:dyDescent="0.3">
      <c r="A213" s="19">
        <v>46269</v>
      </c>
      <c r="B213" s="17"/>
      <c r="C213" s="17">
        <v>383.45</v>
      </c>
      <c r="D213" s="17">
        <f t="shared" si="3"/>
        <v>523.70000000000005</v>
      </c>
      <c r="E213" s="18" t="s">
        <v>410</v>
      </c>
      <c r="F213" s="7"/>
    </row>
    <row r="214" spans="1:6" s="9" customFormat="1" ht="18.75" x14ac:dyDescent="0.3">
      <c r="A214" s="19">
        <v>46272</v>
      </c>
      <c r="B214" s="60">
        <v>31.1</v>
      </c>
      <c r="C214" s="17"/>
      <c r="D214" s="17">
        <f t="shared" si="3"/>
        <v>554.80000000000007</v>
      </c>
      <c r="E214" s="18" t="s">
        <v>771</v>
      </c>
      <c r="F214" s="7"/>
    </row>
    <row r="215" spans="1:6" s="9" customFormat="1" ht="18.75" x14ac:dyDescent="0.3">
      <c r="A215" s="19">
        <v>46272</v>
      </c>
      <c r="B215" s="60">
        <v>66.06</v>
      </c>
      <c r="C215" s="17"/>
      <c r="D215" s="17">
        <f t="shared" si="3"/>
        <v>620.86000000000013</v>
      </c>
      <c r="E215" s="18" t="s">
        <v>772</v>
      </c>
      <c r="F215" s="7"/>
    </row>
    <row r="216" spans="1:6" s="9" customFormat="1" ht="18.75" x14ac:dyDescent="0.3">
      <c r="A216" s="19">
        <v>46272</v>
      </c>
      <c r="B216" s="60">
        <v>40.020000000000003</v>
      </c>
      <c r="C216" s="17"/>
      <c r="D216" s="17">
        <f t="shared" si="3"/>
        <v>660.88000000000011</v>
      </c>
      <c r="E216" s="18" t="s">
        <v>774</v>
      </c>
      <c r="F216" s="7"/>
    </row>
    <row r="217" spans="1:6" s="9" customFormat="1" ht="18.75" x14ac:dyDescent="0.3">
      <c r="A217" s="19"/>
      <c r="B217" s="17"/>
      <c r="C217" s="17"/>
      <c r="D217" s="17">
        <f t="shared" si="3"/>
        <v>660.88000000000011</v>
      </c>
      <c r="E217" s="18"/>
      <c r="F217" s="7"/>
    </row>
    <row r="218" spans="1:6" s="9" customFormat="1" ht="18.75" x14ac:dyDescent="0.3">
      <c r="A218" s="19">
        <v>46273</v>
      </c>
      <c r="B218" s="17">
        <v>249.45</v>
      </c>
      <c r="C218" s="17"/>
      <c r="D218" s="17">
        <f t="shared" si="3"/>
        <v>910.33000000000015</v>
      </c>
      <c r="E218" s="18" t="s">
        <v>347</v>
      </c>
      <c r="F218" s="7"/>
    </row>
    <row r="219" spans="1:6" s="9" customFormat="1" ht="18.75" x14ac:dyDescent="0.3">
      <c r="A219" s="19">
        <v>46273</v>
      </c>
      <c r="B219" s="17">
        <v>100</v>
      </c>
      <c r="C219" s="17"/>
      <c r="D219" s="17">
        <f t="shared" si="3"/>
        <v>1010.3300000000002</v>
      </c>
      <c r="E219" s="18" t="s">
        <v>782</v>
      </c>
      <c r="F219" s="7"/>
    </row>
    <row r="220" spans="1:6" s="9" customFormat="1" ht="18.75" x14ac:dyDescent="0.3">
      <c r="A220" s="19">
        <v>46273</v>
      </c>
      <c r="B220" s="17"/>
      <c r="C220" s="17">
        <v>1018.1</v>
      </c>
      <c r="D220" s="17">
        <f t="shared" si="3"/>
        <v>-7.7699999999998681</v>
      </c>
      <c r="E220" s="18" t="s">
        <v>558</v>
      </c>
      <c r="F220" s="7"/>
    </row>
    <row r="221" spans="1:6" s="9" customFormat="1" ht="18.75" x14ac:dyDescent="0.3">
      <c r="A221" s="19">
        <v>46274</v>
      </c>
      <c r="B221" s="17">
        <v>643.66</v>
      </c>
      <c r="C221" s="17"/>
      <c r="D221" s="17">
        <f t="shared" si="3"/>
        <v>635.8900000000001</v>
      </c>
      <c r="E221" s="18" t="s">
        <v>786</v>
      </c>
      <c r="F221" s="7"/>
    </row>
    <row r="222" spans="1:6" s="9" customFormat="1" ht="18.75" x14ac:dyDescent="0.3">
      <c r="A222" s="19">
        <v>46274</v>
      </c>
      <c r="B222" s="17"/>
      <c r="C222" s="17">
        <v>299.42</v>
      </c>
      <c r="D222" s="17">
        <f t="shared" si="3"/>
        <v>336.47000000000008</v>
      </c>
      <c r="E222" s="18" t="s">
        <v>792</v>
      </c>
      <c r="F222" s="7"/>
    </row>
    <row r="223" spans="1:6" s="9" customFormat="1" ht="18.75" x14ac:dyDescent="0.3">
      <c r="A223" s="19">
        <v>46274</v>
      </c>
      <c r="B223" s="17">
        <v>229.42</v>
      </c>
      <c r="C223" s="17"/>
      <c r="D223" s="17">
        <f t="shared" si="3"/>
        <v>565.8900000000001</v>
      </c>
      <c r="E223" s="18" t="s">
        <v>791</v>
      </c>
      <c r="F223" s="7"/>
    </row>
    <row r="224" spans="1:6" s="9" customFormat="1" ht="18.75" x14ac:dyDescent="0.3">
      <c r="A224" s="19"/>
      <c r="B224" s="17">
        <v>29.32</v>
      </c>
      <c r="C224" s="17"/>
      <c r="D224" s="17">
        <f t="shared" si="3"/>
        <v>595.21000000000015</v>
      </c>
      <c r="E224" s="18" t="s">
        <v>794</v>
      </c>
      <c r="F224" s="7"/>
    </row>
    <row r="225" spans="1:6" s="9" customFormat="1" ht="18.75" x14ac:dyDescent="0.3">
      <c r="A225" s="19">
        <v>46275</v>
      </c>
      <c r="B225" s="17"/>
      <c r="C225" s="17">
        <v>720</v>
      </c>
      <c r="D225" s="17">
        <f>D224+B225-C225</f>
        <v>-124.78999999999985</v>
      </c>
      <c r="E225" s="18" t="s">
        <v>558</v>
      </c>
      <c r="F225" s="7"/>
    </row>
    <row r="226" spans="1:6" s="9" customFormat="1" ht="18.75" x14ac:dyDescent="0.3">
      <c r="A226" s="19"/>
      <c r="B226" s="17">
        <v>62.2</v>
      </c>
      <c r="C226" s="17"/>
      <c r="D226" s="17">
        <f>D225+B226-C226</f>
        <v>-62.589999999999847</v>
      </c>
      <c r="E226" s="18" t="s">
        <v>796</v>
      </c>
      <c r="F226" s="7"/>
    </row>
    <row r="227" spans="1:6" s="9" customFormat="1" ht="18.75" x14ac:dyDescent="0.3">
      <c r="A227" s="19">
        <v>46276</v>
      </c>
      <c r="B227" s="17">
        <v>497.11</v>
      </c>
      <c r="C227" s="17"/>
      <c r="D227" s="17">
        <f t="shared" si="3"/>
        <v>434.52000000000015</v>
      </c>
      <c r="E227" s="18" t="s">
        <v>804</v>
      </c>
      <c r="F227" s="7"/>
    </row>
    <row r="228" spans="1:6" s="9" customFormat="1" ht="18.75" x14ac:dyDescent="0.3">
      <c r="A228" s="19">
        <v>46276</v>
      </c>
      <c r="B228" s="17">
        <v>388.5</v>
      </c>
      <c r="C228" s="17"/>
      <c r="D228" s="17">
        <f t="shared" si="3"/>
        <v>823.02000000000021</v>
      </c>
      <c r="E228" s="18" t="s">
        <v>805</v>
      </c>
      <c r="F228" s="7"/>
    </row>
    <row r="229" spans="1:6" s="9" customFormat="1" ht="18.75" x14ac:dyDescent="0.3">
      <c r="A229" s="19">
        <v>46279</v>
      </c>
      <c r="B229" s="17"/>
      <c r="C229" s="17">
        <v>750</v>
      </c>
      <c r="D229" s="17">
        <f t="shared" si="3"/>
        <v>73.020000000000209</v>
      </c>
      <c r="E229" s="18" t="s">
        <v>449</v>
      </c>
      <c r="F229" s="7"/>
    </row>
    <row r="230" spans="1:6" s="9" customFormat="1" ht="18.75" x14ac:dyDescent="0.3">
      <c r="A230" s="19">
        <v>46279</v>
      </c>
      <c r="B230" s="17"/>
      <c r="C230" s="17">
        <f>599.66+0.07</f>
        <v>599.73</v>
      </c>
      <c r="D230" s="17">
        <f t="shared" si="3"/>
        <v>-526.70999999999981</v>
      </c>
      <c r="E230" s="18" t="s">
        <v>558</v>
      </c>
      <c r="F230" s="7"/>
    </row>
    <row r="231" spans="1:6" s="9" customFormat="1" ht="18.75" x14ac:dyDescent="0.3">
      <c r="A231" s="19">
        <v>46275</v>
      </c>
      <c r="B231" s="17">
        <v>167.18</v>
      </c>
      <c r="C231" s="17"/>
      <c r="D231" s="17">
        <f t="shared" si="3"/>
        <v>-359.5299999999998</v>
      </c>
      <c r="E231" s="18" t="s">
        <v>810</v>
      </c>
      <c r="F231" s="7"/>
    </row>
    <row r="232" spans="1:6" s="9" customFormat="1" ht="18.75" x14ac:dyDescent="0.3">
      <c r="A232" s="19">
        <v>46279</v>
      </c>
      <c r="B232" s="17">
        <v>273.89999999999998</v>
      </c>
      <c r="C232" s="17"/>
      <c r="D232" s="17">
        <f t="shared" si="3"/>
        <v>-85.629999999999825</v>
      </c>
      <c r="E232" s="18" t="s">
        <v>794</v>
      </c>
      <c r="F232" s="7"/>
    </row>
    <row r="233" spans="1:6" s="9" customFormat="1" ht="18.75" x14ac:dyDescent="0.3">
      <c r="A233" s="19">
        <v>46279</v>
      </c>
      <c r="B233" s="17"/>
      <c r="C233" s="17">
        <v>4.09</v>
      </c>
      <c r="D233" s="17">
        <f t="shared" si="3"/>
        <v>-89.719999999999828</v>
      </c>
      <c r="E233" s="18" t="s">
        <v>811</v>
      </c>
      <c r="F233" s="7"/>
    </row>
    <row r="234" spans="1:6" s="9" customFormat="1" ht="18.75" x14ac:dyDescent="0.3">
      <c r="A234" s="19">
        <v>46279</v>
      </c>
      <c r="B234" s="17">
        <v>11.1</v>
      </c>
      <c r="C234" s="17"/>
      <c r="D234" s="17">
        <f t="shared" si="3"/>
        <v>-78.619999999999834</v>
      </c>
      <c r="E234" s="18" t="s">
        <v>813</v>
      </c>
      <c r="F234" s="7"/>
    </row>
    <row r="235" spans="1:6" s="9" customFormat="1" ht="18.75" x14ac:dyDescent="0.3">
      <c r="A235" s="19">
        <v>46279</v>
      </c>
      <c r="B235" s="17">
        <v>72.83</v>
      </c>
      <c r="C235" s="17"/>
      <c r="D235" s="17">
        <f t="shared" si="3"/>
        <v>-5.7899999999998357</v>
      </c>
      <c r="E235" s="18" t="s">
        <v>814</v>
      </c>
      <c r="F235" s="7"/>
    </row>
    <row r="236" spans="1:6" s="9" customFormat="1" ht="18.75" x14ac:dyDescent="0.3">
      <c r="A236" s="19">
        <v>46279</v>
      </c>
      <c r="B236" s="17">
        <v>373.2</v>
      </c>
      <c r="C236" s="17"/>
      <c r="D236" s="17">
        <f t="shared" si="3"/>
        <v>367.41000000000014</v>
      </c>
      <c r="E236" s="18" t="s">
        <v>821</v>
      </c>
      <c r="F236" s="7"/>
    </row>
    <row r="237" spans="1:6" s="9" customFormat="1" ht="18.75" x14ac:dyDescent="0.3">
      <c r="A237" s="19">
        <v>46279</v>
      </c>
      <c r="B237" s="17"/>
      <c r="C237" s="17">
        <v>373.2</v>
      </c>
      <c r="D237" s="17">
        <f t="shared" si="3"/>
        <v>-5.7899999999998499</v>
      </c>
      <c r="E237" s="18" t="s">
        <v>821</v>
      </c>
      <c r="F237" s="7"/>
    </row>
    <row r="238" spans="1:6" s="9" customFormat="1" ht="18.75" x14ac:dyDescent="0.3">
      <c r="A238" s="19">
        <v>46280</v>
      </c>
      <c r="B238" s="17">
        <v>73.05</v>
      </c>
      <c r="C238" s="17"/>
      <c r="D238" s="17">
        <f t="shared" si="3"/>
        <v>67.260000000000147</v>
      </c>
      <c r="E238" s="18" t="s">
        <v>820</v>
      </c>
      <c r="F238" s="7"/>
    </row>
    <row r="239" spans="1:6" s="9" customFormat="1" ht="18.75" x14ac:dyDescent="0.3">
      <c r="A239" s="19">
        <v>46280</v>
      </c>
      <c r="B239" s="17"/>
      <c r="C239" s="17">
        <v>60.71</v>
      </c>
      <c r="D239" s="17">
        <f t="shared" si="3"/>
        <v>6.5500000000001464</v>
      </c>
      <c r="E239" s="18" t="s">
        <v>823</v>
      </c>
      <c r="F239" s="7"/>
    </row>
    <row r="240" spans="1:6" s="9" customFormat="1" ht="18.75" x14ac:dyDescent="0.3">
      <c r="A240" s="19">
        <v>46280</v>
      </c>
      <c r="B240" s="17">
        <v>124.57</v>
      </c>
      <c r="C240" s="17"/>
      <c r="D240" s="17">
        <f t="shared" si="3"/>
        <v>131.12000000000015</v>
      </c>
      <c r="E240" s="18" t="s">
        <v>828</v>
      </c>
      <c r="F240" s="7"/>
    </row>
    <row r="241" spans="1:6" s="9" customFormat="1" ht="18.75" x14ac:dyDescent="0.3">
      <c r="A241" s="19">
        <v>46280</v>
      </c>
      <c r="B241" s="17">
        <v>1464.94</v>
      </c>
      <c r="C241" s="17"/>
      <c r="D241" s="17">
        <f t="shared" si="3"/>
        <v>1596.0600000000002</v>
      </c>
      <c r="E241" s="18" t="s">
        <v>833</v>
      </c>
      <c r="F241" s="7"/>
    </row>
    <row r="242" spans="1:6" s="9" customFormat="1" ht="18.75" x14ac:dyDescent="0.3">
      <c r="A242" s="19">
        <v>46280</v>
      </c>
      <c r="B242" s="17"/>
      <c r="C242" s="17">
        <v>766.32</v>
      </c>
      <c r="D242" s="17">
        <f t="shared" si="3"/>
        <v>829.74000000000012</v>
      </c>
      <c r="E242" s="18" t="s">
        <v>835</v>
      </c>
      <c r="F242" s="7"/>
    </row>
    <row r="243" spans="1:6" s="9" customFormat="1" ht="18.75" x14ac:dyDescent="0.3">
      <c r="A243" s="19">
        <v>46280</v>
      </c>
      <c r="B243" s="17"/>
      <c r="C243" s="17">
        <v>698.62</v>
      </c>
      <c r="D243" s="17">
        <f t="shared" si="3"/>
        <v>131.12000000000012</v>
      </c>
      <c r="E243" s="18" t="s">
        <v>834</v>
      </c>
      <c r="F243" s="7"/>
    </row>
    <row r="244" spans="1:6" s="9" customFormat="1" ht="18.75" x14ac:dyDescent="0.3">
      <c r="A244" s="19">
        <v>46280</v>
      </c>
      <c r="B244" s="17">
        <v>69.73</v>
      </c>
      <c r="C244" s="17"/>
      <c r="D244" s="17">
        <f t="shared" si="3"/>
        <v>200.85000000000014</v>
      </c>
      <c r="E244" s="18" t="s">
        <v>836</v>
      </c>
      <c r="F244" s="7"/>
    </row>
    <row r="245" spans="1:6" s="9" customFormat="1" ht="18.75" x14ac:dyDescent="0.3">
      <c r="A245" s="19">
        <v>46281</v>
      </c>
      <c r="B245" s="17">
        <v>116.45</v>
      </c>
      <c r="C245" s="17"/>
      <c r="D245" s="17">
        <f t="shared" si="3"/>
        <v>317.30000000000013</v>
      </c>
      <c r="E245" s="18"/>
      <c r="F245" s="7"/>
    </row>
    <row r="246" spans="1:6" s="9" customFormat="1" ht="18.75" x14ac:dyDescent="0.3">
      <c r="A246" s="19">
        <v>46281</v>
      </c>
      <c r="B246" s="17">
        <v>267.44</v>
      </c>
      <c r="C246" s="17"/>
      <c r="D246" s="17">
        <f t="shared" si="3"/>
        <v>584.74000000000012</v>
      </c>
      <c r="E246" s="18" t="s">
        <v>838</v>
      </c>
      <c r="F246" s="7"/>
    </row>
    <row r="247" spans="1:6" s="9" customFormat="1" ht="18.75" x14ac:dyDescent="0.3">
      <c r="A247" s="19">
        <v>46281</v>
      </c>
      <c r="B247" s="17">
        <v>301.86</v>
      </c>
      <c r="C247" s="17"/>
      <c r="D247" s="17">
        <f t="shared" si="3"/>
        <v>886.60000000000014</v>
      </c>
      <c r="E247" s="18" t="s">
        <v>840</v>
      </c>
      <c r="F247" s="7"/>
    </row>
    <row r="248" spans="1:6" s="9" customFormat="1" ht="18.75" x14ac:dyDescent="0.3">
      <c r="A248" s="19">
        <v>46281</v>
      </c>
      <c r="B248" s="17">
        <v>397.66</v>
      </c>
      <c r="C248" s="17"/>
      <c r="D248" s="17">
        <f t="shared" si="3"/>
        <v>1284.2600000000002</v>
      </c>
      <c r="E248" s="18" t="s">
        <v>842</v>
      </c>
      <c r="F248" s="7"/>
    </row>
    <row r="249" spans="1:6" s="9" customFormat="1" ht="18.75" x14ac:dyDescent="0.3">
      <c r="A249" s="19">
        <v>46282</v>
      </c>
      <c r="B249" s="17">
        <v>31.1</v>
      </c>
      <c r="C249" s="17"/>
      <c r="D249" s="17">
        <f t="shared" si="3"/>
        <v>1315.3600000000001</v>
      </c>
      <c r="E249" s="18" t="s">
        <v>851</v>
      </c>
      <c r="F249" s="7"/>
    </row>
    <row r="250" spans="1:6" s="9" customFormat="1" ht="18.75" x14ac:dyDescent="0.3">
      <c r="A250" s="19">
        <v>46282</v>
      </c>
      <c r="B250" s="17">
        <v>205.76</v>
      </c>
      <c r="C250" s="17"/>
      <c r="D250" s="17">
        <f t="shared" si="3"/>
        <v>1521.1200000000001</v>
      </c>
      <c r="E250" s="18" t="s">
        <v>852</v>
      </c>
      <c r="F250" s="7"/>
    </row>
    <row r="251" spans="1:6" s="9" customFormat="1" ht="18.75" x14ac:dyDescent="0.3">
      <c r="A251" s="19">
        <v>46282</v>
      </c>
      <c r="B251" s="17">
        <v>50</v>
      </c>
      <c r="C251" s="17"/>
      <c r="D251" s="17">
        <f t="shared" si="3"/>
        <v>1571.1200000000001</v>
      </c>
      <c r="E251" s="18" t="s">
        <v>859</v>
      </c>
      <c r="F251" s="7"/>
    </row>
    <row r="252" spans="1:6" s="9" customFormat="1" ht="18.75" x14ac:dyDescent="0.3">
      <c r="A252" s="19">
        <v>46282</v>
      </c>
      <c r="B252" s="17">
        <v>2.08</v>
      </c>
      <c r="C252" s="17"/>
      <c r="D252" s="17">
        <f t="shared" si="3"/>
        <v>1573.2</v>
      </c>
      <c r="E252" s="18" t="s">
        <v>544</v>
      </c>
      <c r="F252" s="7"/>
    </row>
    <row r="253" spans="1:6" s="9" customFormat="1" ht="18.75" x14ac:dyDescent="0.3">
      <c r="A253" s="19">
        <v>46282</v>
      </c>
      <c r="B253" s="17"/>
      <c r="C253" s="17">
        <v>603.79</v>
      </c>
      <c r="D253" s="17">
        <f t="shared" si="3"/>
        <v>969.41000000000008</v>
      </c>
      <c r="E253" s="18" t="s">
        <v>558</v>
      </c>
      <c r="F253" s="7"/>
    </row>
    <row r="254" spans="1:6" s="9" customFormat="1" ht="18.75" x14ac:dyDescent="0.3">
      <c r="A254" s="19">
        <v>46282</v>
      </c>
      <c r="B254" s="17">
        <v>19.29</v>
      </c>
      <c r="C254" s="17"/>
      <c r="D254" s="17">
        <f t="shared" si="3"/>
        <v>988.7</v>
      </c>
      <c r="E254" s="18" t="s">
        <v>860</v>
      </c>
      <c r="F254" s="7"/>
    </row>
    <row r="255" spans="1:6" s="9" customFormat="1" ht="18.75" x14ac:dyDescent="0.3">
      <c r="A255" s="19">
        <v>46282</v>
      </c>
      <c r="B255" s="17">
        <v>22.93</v>
      </c>
      <c r="C255" s="17"/>
      <c r="D255" s="17">
        <f t="shared" si="3"/>
        <v>1011.63</v>
      </c>
      <c r="E255" s="18" t="s">
        <v>861</v>
      </c>
      <c r="F255" s="7"/>
    </row>
    <row r="256" spans="1:6" s="9" customFormat="1" ht="18.75" x14ac:dyDescent="0.3">
      <c r="A256" s="19">
        <v>46283</v>
      </c>
      <c r="B256" s="17">
        <v>8.2200000000000006</v>
      </c>
      <c r="C256" s="17"/>
      <c r="D256" s="17">
        <f t="shared" si="3"/>
        <v>1019.85</v>
      </c>
      <c r="E256" s="18" t="s">
        <v>862</v>
      </c>
      <c r="F256" s="7"/>
    </row>
    <row r="257" spans="1:6" s="9" customFormat="1" ht="18.75" x14ac:dyDescent="0.3">
      <c r="A257" s="19">
        <v>46283</v>
      </c>
      <c r="B257" s="17">
        <v>1.35</v>
      </c>
      <c r="C257" s="17"/>
      <c r="D257" s="17">
        <f t="shared" si="3"/>
        <v>1021.2</v>
      </c>
      <c r="E257" s="18" t="s">
        <v>863</v>
      </c>
      <c r="F257" s="7"/>
    </row>
    <row r="258" spans="1:6" s="9" customFormat="1" ht="18.75" x14ac:dyDescent="0.3">
      <c r="A258" s="19">
        <v>46283</v>
      </c>
      <c r="B258" s="17"/>
      <c r="C258" s="17">
        <v>903</v>
      </c>
      <c r="D258" s="17">
        <f t="shared" si="3"/>
        <v>118.20000000000005</v>
      </c>
      <c r="E258" s="18" t="s">
        <v>558</v>
      </c>
      <c r="F258" s="7"/>
    </row>
    <row r="259" spans="1:6" s="9" customFormat="1" ht="18.75" x14ac:dyDescent="0.3">
      <c r="A259" s="19"/>
      <c r="B259" s="17">
        <v>124.4</v>
      </c>
      <c r="C259" s="17"/>
      <c r="D259" s="17">
        <f t="shared" si="3"/>
        <v>242.60000000000005</v>
      </c>
      <c r="E259" s="18" t="s">
        <v>864</v>
      </c>
      <c r="F259" s="7"/>
    </row>
    <row r="260" spans="1:6" s="9" customFormat="1" ht="18.75" x14ac:dyDescent="0.3">
      <c r="A260" s="19"/>
      <c r="B260" s="17">
        <v>82.45</v>
      </c>
      <c r="C260" s="17"/>
      <c r="D260" s="17">
        <f t="shared" si="3"/>
        <v>325.05000000000007</v>
      </c>
      <c r="E260" s="18" t="s">
        <v>866</v>
      </c>
      <c r="F260" s="7"/>
    </row>
    <row r="261" spans="1:6" s="9" customFormat="1" ht="18.75" x14ac:dyDescent="0.3">
      <c r="A261" s="19"/>
      <c r="B261" s="17">
        <v>19.149999999999999</v>
      </c>
      <c r="C261" s="17"/>
      <c r="D261" s="17">
        <f t="shared" si="3"/>
        <v>344.20000000000005</v>
      </c>
      <c r="E261" s="18" t="s">
        <v>862</v>
      </c>
      <c r="F261" s="7"/>
    </row>
    <row r="262" spans="1:6" s="9" customFormat="1" ht="18.75" x14ac:dyDescent="0.3">
      <c r="A262" s="19">
        <v>46287</v>
      </c>
      <c r="B262" s="17">
        <v>114.45</v>
      </c>
      <c r="C262" s="17"/>
      <c r="D262" s="17">
        <f t="shared" si="3"/>
        <v>458.65000000000003</v>
      </c>
      <c r="E262" s="18" t="s">
        <v>923</v>
      </c>
      <c r="F262" s="7"/>
    </row>
    <row r="263" spans="1:6" s="9" customFormat="1" ht="18.75" x14ac:dyDescent="0.3">
      <c r="A263" s="19"/>
      <c r="B263" s="17"/>
      <c r="C263" s="17"/>
      <c r="D263" s="17">
        <f t="shared" si="3"/>
        <v>458.65000000000003</v>
      </c>
      <c r="E263" s="18"/>
      <c r="F263" s="7"/>
    </row>
    <row r="264" spans="1:6" s="9" customFormat="1" ht="18.75" x14ac:dyDescent="0.3">
      <c r="A264" s="19"/>
      <c r="B264" s="17"/>
      <c r="C264" s="17"/>
      <c r="D264" s="17">
        <f t="shared" ref="D263:D326" si="4">D263+B264-C264</f>
        <v>458.65000000000003</v>
      </c>
      <c r="E264" s="18"/>
      <c r="F264" s="7"/>
    </row>
    <row r="265" spans="1:6" s="9" customFormat="1" ht="18.75" x14ac:dyDescent="0.3">
      <c r="A265" s="19"/>
      <c r="B265" s="17"/>
      <c r="C265" s="17"/>
      <c r="D265" s="17">
        <f t="shared" si="4"/>
        <v>458.65000000000003</v>
      </c>
      <c r="E265" s="18"/>
      <c r="F265" s="7"/>
    </row>
    <row r="266" spans="1:6" s="9" customFormat="1" ht="18.75" x14ac:dyDescent="0.3">
      <c r="A266" s="19"/>
      <c r="B266" s="17"/>
      <c r="C266" s="17"/>
      <c r="D266" s="17">
        <f t="shared" si="4"/>
        <v>458.65000000000003</v>
      </c>
      <c r="E266" s="18"/>
      <c r="F266" s="7"/>
    </row>
    <row r="267" spans="1:6" s="9" customFormat="1" ht="18.75" x14ac:dyDescent="0.3">
      <c r="A267" s="19"/>
      <c r="B267" s="17"/>
      <c r="C267" s="17"/>
      <c r="D267" s="17">
        <f t="shared" si="4"/>
        <v>458.65000000000003</v>
      </c>
      <c r="E267" s="18"/>
      <c r="F267" s="7"/>
    </row>
    <row r="268" spans="1:6" s="9" customFormat="1" ht="18.75" x14ac:dyDescent="0.3">
      <c r="A268" s="19"/>
      <c r="B268" s="17"/>
      <c r="C268" s="17"/>
      <c r="D268" s="17">
        <f t="shared" si="4"/>
        <v>458.65000000000003</v>
      </c>
      <c r="E268" s="18"/>
      <c r="F268" s="7"/>
    </row>
    <row r="269" spans="1:6" s="9" customFormat="1" ht="18.75" x14ac:dyDescent="0.3">
      <c r="A269" s="19"/>
      <c r="B269" s="17"/>
      <c r="C269" s="17"/>
      <c r="D269" s="17">
        <f t="shared" si="4"/>
        <v>458.65000000000003</v>
      </c>
      <c r="E269" s="18"/>
      <c r="F269" s="7"/>
    </row>
    <row r="270" spans="1:6" s="9" customFormat="1" ht="18.75" x14ac:dyDescent="0.3">
      <c r="A270" s="19"/>
      <c r="B270" s="17"/>
      <c r="C270" s="17"/>
      <c r="D270" s="17">
        <f t="shared" si="4"/>
        <v>458.65000000000003</v>
      </c>
      <c r="E270" s="18"/>
      <c r="F270" s="7"/>
    </row>
    <row r="271" spans="1:6" s="9" customFormat="1" ht="18.75" x14ac:dyDescent="0.3">
      <c r="A271" s="19"/>
      <c r="B271" s="17"/>
      <c r="C271" s="17"/>
      <c r="D271" s="17">
        <f t="shared" si="4"/>
        <v>458.65000000000003</v>
      </c>
      <c r="E271" s="18"/>
      <c r="F271" s="7"/>
    </row>
    <row r="272" spans="1:6" s="9" customFormat="1" ht="18.75" x14ac:dyDescent="0.3">
      <c r="A272" s="19"/>
      <c r="B272" s="17"/>
      <c r="C272" s="17"/>
      <c r="D272" s="17">
        <f t="shared" si="4"/>
        <v>458.65000000000003</v>
      </c>
      <c r="E272" s="18"/>
      <c r="F272" s="7"/>
    </row>
    <row r="273" spans="1:6" s="9" customFormat="1" ht="18.75" x14ac:dyDescent="0.3">
      <c r="A273" s="19"/>
      <c r="B273" s="17"/>
      <c r="C273" s="17"/>
      <c r="D273" s="17">
        <f t="shared" si="4"/>
        <v>458.65000000000003</v>
      </c>
      <c r="E273" s="18"/>
      <c r="F273" s="7"/>
    </row>
    <row r="274" spans="1:6" s="9" customFormat="1" ht="18.75" x14ac:dyDescent="0.3">
      <c r="A274" s="19"/>
      <c r="B274" s="17"/>
      <c r="C274" s="17"/>
      <c r="D274" s="17">
        <f t="shared" si="4"/>
        <v>458.65000000000003</v>
      </c>
      <c r="E274" s="18"/>
      <c r="F274" s="7"/>
    </row>
    <row r="275" spans="1:6" s="9" customFormat="1" ht="18.75" x14ac:dyDescent="0.3">
      <c r="A275" s="19"/>
      <c r="B275" s="17"/>
      <c r="C275" s="17"/>
      <c r="D275" s="17">
        <f t="shared" si="4"/>
        <v>458.65000000000003</v>
      </c>
      <c r="E275" s="18"/>
      <c r="F275" s="7"/>
    </row>
    <row r="276" spans="1:6" s="9" customFormat="1" ht="18.75" x14ac:dyDescent="0.3">
      <c r="A276" s="19"/>
      <c r="B276" s="17"/>
      <c r="C276" s="17"/>
      <c r="D276" s="17">
        <f t="shared" si="4"/>
        <v>458.65000000000003</v>
      </c>
      <c r="E276" s="18"/>
      <c r="F276" s="7"/>
    </row>
    <row r="277" spans="1:6" s="9" customFormat="1" ht="18.75" x14ac:dyDescent="0.3">
      <c r="A277" s="19"/>
      <c r="B277" s="17"/>
      <c r="C277" s="17"/>
      <c r="D277" s="17">
        <f t="shared" si="4"/>
        <v>458.65000000000003</v>
      </c>
      <c r="E277" s="18"/>
      <c r="F277" s="7"/>
    </row>
    <row r="278" spans="1:6" s="9" customFormat="1" ht="18.75" x14ac:dyDescent="0.3">
      <c r="A278" s="19"/>
      <c r="B278" s="17"/>
      <c r="C278" s="17"/>
      <c r="D278" s="17">
        <f t="shared" si="4"/>
        <v>458.65000000000003</v>
      </c>
      <c r="E278" s="18"/>
      <c r="F278" s="7"/>
    </row>
    <row r="279" spans="1:6" s="9" customFormat="1" ht="18.75" x14ac:dyDescent="0.3">
      <c r="A279" s="19"/>
      <c r="B279" s="17"/>
      <c r="C279" s="17"/>
      <c r="D279" s="17">
        <f t="shared" si="4"/>
        <v>458.65000000000003</v>
      </c>
      <c r="E279" s="18"/>
      <c r="F279" s="7"/>
    </row>
    <row r="280" spans="1:6" s="9" customFormat="1" ht="18.75" x14ac:dyDescent="0.3">
      <c r="A280" s="19"/>
      <c r="B280" s="17"/>
      <c r="C280" s="17"/>
      <c r="D280" s="17">
        <f t="shared" si="4"/>
        <v>458.65000000000003</v>
      </c>
      <c r="E280" s="18"/>
      <c r="F280" s="7"/>
    </row>
    <row r="281" spans="1:6" s="9" customFormat="1" ht="18.75" x14ac:dyDescent="0.3">
      <c r="A281" s="19"/>
      <c r="B281" s="17"/>
      <c r="C281" s="17"/>
      <c r="D281" s="17">
        <f t="shared" si="4"/>
        <v>458.65000000000003</v>
      </c>
      <c r="E281" s="18"/>
      <c r="F281" s="7"/>
    </row>
    <row r="282" spans="1:6" s="9" customFormat="1" ht="18.75" x14ac:dyDescent="0.3">
      <c r="A282" s="19"/>
      <c r="B282" s="17"/>
      <c r="C282" s="17"/>
      <c r="D282" s="17">
        <f t="shared" si="4"/>
        <v>458.65000000000003</v>
      </c>
      <c r="E282" s="18"/>
      <c r="F282" s="7"/>
    </row>
    <row r="283" spans="1:6" s="9" customFormat="1" ht="18.75" x14ac:dyDescent="0.3">
      <c r="A283" s="19"/>
      <c r="B283" s="17"/>
      <c r="C283" s="17"/>
      <c r="D283" s="17">
        <f t="shared" si="4"/>
        <v>458.65000000000003</v>
      </c>
      <c r="E283" s="18"/>
      <c r="F283" s="7"/>
    </row>
    <row r="284" spans="1:6" s="9" customFormat="1" ht="18.75" x14ac:dyDescent="0.3">
      <c r="A284" s="19"/>
      <c r="B284" s="17"/>
      <c r="C284" s="17"/>
      <c r="D284" s="17">
        <f t="shared" si="4"/>
        <v>458.65000000000003</v>
      </c>
      <c r="E284" s="18"/>
      <c r="F284" s="7"/>
    </row>
    <row r="285" spans="1:6" s="9" customFormat="1" ht="18.75" x14ac:dyDescent="0.3">
      <c r="A285" s="19"/>
      <c r="B285" s="17"/>
      <c r="C285" s="17"/>
      <c r="D285" s="17">
        <f t="shared" si="4"/>
        <v>458.65000000000003</v>
      </c>
      <c r="E285" s="18"/>
      <c r="F285" s="7"/>
    </row>
    <row r="286" spans="1:6" s="9" customFormat="1" ht="18.75" x14ac:dyDescent="0.3">
      <c r="A286" s="19"/>
      <c r="B286" s="17"/>
      <c r="C286" s="17"/>
      <c r="D286" s="17">
        <f t="shared" si="4"/>
        <v>458.65000000000003</v>
      </c>
      <c r="E286" s="18"/>
      <c r="F286" s="7"/>
    </row>
    <row r="287" spans="1:6" s="9" customFormat="1" ht="18.75" x14ac:dyDescent="0.3">
      <c r="A287" s="19"/>
      <c r="B287" s="17"/>
      <c r="C287" s="17"/>
      <c r="D287" s="17">
        <f t="shared" si="4"/>
        <v>458.65000000000003</v>
      </c>
      <c r="E287" s="18"/>
      <c r="F287" s="7"/>
    </row>
    <row r="288" spans="1:6" s="9" customFormat="1" ht="18.75" x14ac:dyDescent="0.3">
      <c r="A288" s="19"/>
      <c r="B288" s="17"/>
      <c r="C288" s="17"/>
      <c r="D288" s="17">
        <f t="shared" si="4"/>
        <v>458.65000000000003</v>
      </c>
      <c r="E288" s="18"/>
      <c r="F288" s="7"/>
    </row>
    <row r="289" spans="1:6" s="9" customFormat="1" ht="18.75" x14ac:dyDescent="0.3">
      <c r="A289" s="19"/>
      <c r="B289" s="17"/>
      <c r="C289" s="17"/>
      <c r="D289" s="17">
        <f t="shared" si="4"/>
        <v>458.65000000000003</v>
      </c>
      <c r="E289" s="18"/>
      <c r="F289" s="7"/>
    </row>
    <row r="290" spans="1:6" s="9" customFormat="1" ht="18.75" x14ac:dyDescent="0.3">
      <c r="A290" s="19"/>
      <c r="B290" s="17"/>
      <c r="C290" s="17"/>
      <c r="D290" s="17">
        <f t="shared" si="4"/>
        <v>458.65000000000003</v>
      </c>
      <c r="E290" s="18"/>
      <c r="F290" s="7"/>
    </row>
    <row r="291" spans="1:6" s="9" customFormat="1" ht="18.75" x14ac:dyDescent="0.3">
      <c r="A291" s="19"/>
      <c r="B291" s="17"/>
      <c r="C291" s="17"/>
      <c r="D291" s="17">
        <f t="shared" si="4"/>
        <v>458.65000000000003</v>
      </c>
      <c r="E291" s="18"/>
      <c r="F291" s="7"/>
    </row>
    <row r="292" spans="1:6" s="9" customFormat="1" ht="18.75" x14ac:dyDescent="0.3">
      <c r="A292" s="19"/>
      <c r="B292" s="17"/>
      <c r="C292" s="17"/>
      <c r="D292" s="17">
        <f t="shared" si="4"/>
        <v>458.65000000000003</v>
      </c>
      <c r="E292" s="18"/>
      <c r="F292" s="7"/>
    </row>
    <row r="293" spans="1:6" s="9" customFormat="1" ht="18.75" x14ac:dyDescent="0.3">
      <c r="A293" s="19"/>
      <c r="B293" s="17"/>
      <c r="C293" s="17"/>
      <c r="D293" s="17">
        <f t="shared" si="4"/>
        <v>458.65000000000003</v>
      </c>
      <c r="E293" s="18"/>
      <c r="F293" s="7"/>
    </row>
    <row r="294" spans="1:6" s="9" customFormat="1" ht="18.75" x14ac:dyDescent="0.3">
      <c r="A294" s="19"/>
      <c r="B294" s="17"/>
      <c r="C294" s="17"/>
      <c r="D294" s="17">
        <f t="shared" si="4"/>
        <v>458.65000000000003</v>
      </c>
      <c r="E294" s="18"/>
      <c r="F294" s="7"/>
    </row>
    <row r="295" spans="1:6" s="9" customFormat="1" ht="18.75" x14ac:dyDescent="0.3">
      <c r="A295" s="19"/>
      <c r="B295" s="17"/>
      <c r="C295" s="17"/>
      <c r="D295" s="17">
        <f t="shared" si="4"/>
        <v>458.65000000000003</v>
      </c>
      <c r="E295" s="18"/>
      <c r="F295" s="7"/>
    </row>
    <row r="296" spans="1:6" s="9" customFormat="1" ht="18.75" x14ac:dyDescent="0.3">
      <c r="A296" s="19"/>
      <c r="B296" s="17"/>
      <c r="C296" s="17"/>
      <c r="D296" s="17">
        <f t="shared" si="4"/>
        <v>458.65000000000003</v>
      </c>
      <c r="E296" s="18"/>
      <c r="F296" s="7"/>
    </row>
    <row r="297" spans="1:6" s="9" customFormat="1" ht="18.75" x14ac:dyDescent="0.3">
      <c r="A297" s="19"/>
      <c r="B297" s="17"/>
      <c r="C297" s="17"/>
      <c r="D297" s="17">
        <f t="shared" si="4"/>
        <v>458.65000000000003</v>
      </c>
      <c r="E297" s="18"/>
      <c r="F297" s="7"/>
    </row>
    <row r="298" spans="1:6" s="9" customFormat="1" ht="18.75" x14ac:dyDescent="0.3">
      <c r="A298" s="19"/>
      <c r="B298" s="17"/>
      <c r="C298" s="17"/>
      <c r="D298" s="17">
        <f t="shared" si="4"/>
        <v>458.65000000000003</v>
      </c>
      <c r="E298" s="18"/>
      <c r="F298" s="7"/>
    </row>
    <row r="299" spans="1:6" s="9" customFormat="1" ht="18.75" x14ac:dyDescent="0.3">
      <c r="A299" s="19"/>
      <c r="B299" s="17"/>
      <c r="C299" s="17"/>
      <c r="D299" s="17">
        <f t="shared" si="4"/>
        <v>458.65000000000003</v>
      </c>
      <c r="E299" s="18"/>
      <c r="F299" s="7"/>
    </row>
    <row r="300" spans="1:6" s="9" customFormat="1" ht="18.75" x14ac:dyDescent="0.3">
      <c r="A300" s="19"/>
      <c r="B300" s="17"/>
      <c r="C300" s="17"/>
      <c r="D300" s="17">
        <f t="shared" si="4"/>
        <v>458.65000000000003</v>
      </c>
      <c r="E300" s="18"/>
      <c r="F300" s="7"/>
    </row>
    <row r="301" spans="1:6" s="9" customFormat="1" ht="18.75" x14ac:dyDescent="0.3">
      <c r="A301" s="19"/>
      <c r="B301" s="17"/>
      <c r="C301" s="17"/>
      <c r="D301" s="17">
        <f t="shared" si="4"/>
        <v>458.65000000000003</v>
      </c>
      <c r="E301" s="18"/>
      <c r="F301" s="7"/>
    </row>
    <row r="302" spans="1:6" s="9" customFormat="1" ht="18.75" x14ac:dyDescent="0.3">
      <c r="A302" s="19"/>
      <c r="B302" s="17"/>
      <c r="C302" s="17"/>
      <c r="D302" s="17">
        <f t="shared" si="4"/>
        <v>458.65000000000003</v>
      </c>
      <c r="E302" s="18"/>
      <c r="F302" s="7"/>
    </row>
    <row r="303" spans="1:6" s="9" customFormat="1" ht="18.75" x14ac:dyDescent="0.3">
      <c r="A303" s="19"/>
      <c r="B303" s="17"/>
      <c r="C303" s="17"/>
      <c r="D303" s="17">
        <f t="shared" si="4"/>
        <v>458.65000000000003</v>
      </c>
      <c r="E303" s="18"/>
      <c r="F303" s="7"/>
    </row>
    <row r="304" spans="1:6" s="9" customFormat="1" ht="18.75" x14ac:dyDescent="0.3">
      <c r="A304" s="19"/>
      <c r="B304" s="17"/>
      <c r="C304" s="17"/>
      <c r="D304" s="17">
        <f t="shared" si="4"/>
        <v>458.65000000000003</v>
      </c>
      <c r="E304" s="18"/>
      <c r="F304" s="7"/>
    </row>
    <row r="305" spans="1:6" s="9" customFormat="1" ht="18.75" x14ac:dyDescent="0.3">
      <c r="A305" s="19"/>
      <c r="B305" s="17"/>
      <c r="C305" s="17"/>
      <c r="D305" s="17">
        <f t="shared" si="4"/>
        <v>458.65000000000003</v>
      </c>
      <c r="E305" s="18"/>
      <c r="F305" s="7"/>
    </row>
    <row r="306" spans="1:6" s="9" customFormat="1" ht="18.75" x14ac:dyDescent="0.3">
      <c r="A306" s="19"/>
      <c r="B306" s="17"/>
      <c r="C306" s="17"/>
      <c r="D306" s="17">
        <f t="shared" si="4"/>
        <v>458.65000000000003</v>
      </c>
      <c r="E306" s="18"/>
      <c r="F306" s="7"/>
    </row>
    <row r="307" spans="1:6" s="9" customFormat="1" ht="18.75" x14ac:dyDescent="0.3">
      <c r="A307" s="19"/>
      <c r="B307" s="17"/>
      <c r="C307" s="17"/>
      <c r="D307" s="17">
        <f t="shared" si="4"/>
        <v>458.65000000000003</v>
      </c>
      <c r="E307" s="18"/>
      <c r="F307" s="7"/>
    </row>
    <row r="308" spans="1:6" s="9" customFormat="1" ht="18.75" x14ac:dyDescent="0.3">
      <c r="A308" s="19"/>
      <c r="B308" s="17"/>
      <c r="C308" s="17"/>
      <c r="D308" s="17">
        <f t="shared" si="4"/>
        <v>458.65000000000003</v>
      </c>
      <c r="E308" s="18"/>
      <c r="F308" s="7"/>
    </row>
    <row r="309" spans="1:6" s="9" customFormat="1" ht="18.75" x14ac:dyDescent="0.3">
      <c r="A309" s="19"/>
      <c r="B309" s="17"/>
      <c r="C309" s="17"/>
      <c r="D309" s="17">
        <f t="shared" si="4"/>
        <v>458.65000000000003</v>
      </c>
      <c r="E309" s="18"/>
      <c r="F309" s="7"/>
    </row>
    <row r="310" spans="1:6" s="9" customFormat="1" ht="18.75" x14ac:dyDescent="0.3">
      <c r="A310" s="19"/>
      <c r="B310" s="17"/>
      <c r="C310" s="17"/>
      <c r="D310" s="17">
        <f t="shared" si="4"/>
        <v>458.65000000000003</v>
      </c>
      <c r="E310" s="18"/>
      <c r="F310" s="7"/>
    </row>
    <row r="311" spans="1:6" s="9" customFormat="1" ht="18.75" x14ac:dyDescent="0.3">
      <c r="A311" s="19"/>
      <c r="B311" s="17"/>
      <c r="C311" s="17"/>
      <c r="D311" s="17">
        <f t="shared" si="4"/>
        <v>458.65000000000003</v>
      </c>
      <c r="E311" s="18"/>
      <c r="F311" s="7"/>
    </row>
    <row r="312" spans="1:6" s="9" customFormat="1" ht="18.75" x14ac:dyDescent="0.3">
      <c r="A312" s="19"/>
      <c r="B312" s="17"/>
      <c r="C312" s="17"/>
      <c r="D312" s="17">
        <f t="shared" si="4"/>
        <v>458.65000000000003</v>
      </c>
      <c r="E312" s="18"/>
      <c r="F312" s="7"/>
    </row>
    <row r="313" spans="1:6" s="9" customFormat="1" ht="18.75" x14ac:dyDescent="0.3">
      <c r="A313" s="19"/>
      <c r="B313" s="17"/>
      <c r="C313" s="17"/>
      <c r="D313" s="17">
        <f t="shared" si="4"/>
        <v>458.65000000000003</v>
      </c>
      <c r="E313" s="18"/>
      <c r="F313" s="7"/>
    </row>
    <row r="314" spans="1:6" s="9" customFormat="1" ht="18.75" x14ac:dyDescent="0.3">
      <c r="A314" s="19"/>
      <c r="B314" s="17"/>
      <c r="C314" s="17"/>
      <c r="D314" s="17">
        <f t="shared" si="4"/>
        <v>458.65000000000003</v>
      </c>
      <c r="E314" s="18"/>
      <c r="F314" s="7"/>
    </row>
    <row r="315" spans="1:6" s="9" customFormat="1" ht="18.75" x14ac:dyDescent="0.3">
      <c r="A315" s="19"/>
      <c r="B315" s="17"/>
      <c r="C315" s="17"/>
      <c r="D315" s="17">
        <f t="shared" si="4"/>
        <v>458.65000000000003</v>
      </c>
      <c r="E315" s="18"/>
      <c r="F315" s="7"/>
    </row>
    <row r="316" spans="1:6" s="9" customFormat="1" ht="18.75" x14ac:dyDescent="0.3">
      <c r="A316" s="19"/>
      <c r="B316" s="17"/>
      <c r="C316" s="17"/>
      <c r="D316" s="17">
        <f t="shared" si="4"/>
        <v>458.65000000000003</v>
      </c>
      <c r="E316" s="18"/>
      <c r="F316" s="7"/>
    </row>
    <row r="317" spans="1:6" s="9" customFormat="1" ht="18.75" x14ac:dyDescent="0.3">
      <c r="A317" s="19"/>
      <c r="B317" s="17"/>
      <c r="C317" s="17"/>
      <c r="D317" s="17">
        <f t="shared" si="4"/>
        <v>458.65000000000003</v>
      </c>
      <c r="E317" s="18"/>
      <c r="F317" s="7"/>
    </row>
    <row r="318" spans="1:6" s="9" customFormat="1" ht="18.75" x14ac:dyDescent="0.3">
      <c r="A318" s="19"/>
      <c r="B318" s="17"/>
      <c r="C318" s="17"/>
      <c r="D318" s="17">
        <f t="shared" si="4"/>
        <v>458.65000000000003</v>
      </c>
      <c r="E318" s="18"/>
      <c r="F318" s="7"/>
    </row>
    <row r="319" spans="1:6" s="9" customFormat="1" ht="18.75" x14ac:dyDescent="0.3">
      <c r="A319" s="19"/>
      <c r="B319" s="17"/>
      <c r="C319" s="17"/>
      <c r="D319" s="17">
        <f t="shared" si="4"/>
        <v>458.65000000000003</v>
      </c>
      <c r="E319" s="18"/>
      <c r="F319" s="7"/>
    </row>
    <row r="320" spans="1:6" s="9" customFormat="1" ht="18.75" x14ac:dyDescent="0.3">
      <c r="A320" s="19"/>
      <c r="B320" s="17"/>
      <c r="C320" s="17"/>
      <c r="D320" s="17">
        <f t="shared" si="4"/>
        <v>458.65000000000003</v>
      </c>
      <c r="E320" s="18"/>
      <c r="F320" s="7"/>
    </row>
    <row r="321" spans="1:6" s="9" customFormat="1" ht="18.75" x14ac:dyDescent="0.3">
      <c r="A321" s="19"/>
      <c r="B321" s="17"/>
      <c r="C321" s="17"/>
      <c r="D321" s="17">
        <f t="shared" si="4"/>
        <v>458.65000000000003</v>
      </c>
      <c r="E321" s="18"/>
      <c r="F321" s="7"/>
    </row>
    <row r="322" spans="1:6" s="9" customFormat="1" ht="18.75" x14ac:dyDescent="0.3">
      <c r="A322" s="19"/>
      <c r="B322" s="17"/>
      <c r="C322" s="17"/>
      <c r="D322" s="17">
        <f t="shared" si="4"/>
        <v>458.65000000000003</v>
      </c>
      <c r="E322" s="18"/>
      <c r="F322" s="7"/>
    </row>
    <row r="323" spans="1:6" s="9" customFormat="1" ht="18.75" x14ac:dyDescent="0.3">
      <c r="A323" s="19"/>
      <c r="B323" s="17"/>
      <c r="C323" s="17"/>
      <c r="D323" s="17">
        <f t="shared" si="4"/>
        <v>458.65000000000003</v>
      </c>
      <c r="E323" s="18"/>
      <c r="F323" s="7"/>
    </row>
    <row r="324" spans="1:6" s="9" customFormat="1" ht="18.75" x14ac:dyDescent="0.3">
      <c r="A324" s="19"/>
      <c r="B324" s="17"/>
      <c r="C324" s="17"/>
      <c r="D324" s="17">
        <f t="shared" si="4"/>
        <v>458.65000000000003</v>
      </c>
      <c r="E324" s="18"/>
      <c r="F324" s="7"/>
    </row>
    <row r="325" spans="1:6" s="9" customFormat="1" ht="18.75" x14ac:dyDescent="0.3">
      <c r="A325" s="19"/>
      <c r="B325" s="17"/>
      <c r="C325" s="17"/>
      <c r="D325" s="17">
        <f t="shared" si="4"/>
        <v>458.65000000000003</v>
      </c>
      <c r="E325" s="18"/>
      <c r="F325" s="7"/>
    </row>
    <row r="326" spans="1:6" s="9" customFormat="1" ht="18.75" x14ac:dyDescent="0.3">
      <c r="A326" s="19"/>
      <c r="B326" s="17"/>
      <c r="C326" s="17"/>
      <c r="D326" s="17">
        <f t="shared" si="4"/>
        <v>458.65000000000003</v>
      </c>
      <c r="E326" s="18"/>
      <c r="F326" s="7"/>
    </row>
    <row r="327" spans="1:6" s="9" customFormat="1" ht="18.75" x14ac:dyDescent="0.3">
      <c r="A327" s="19"/>
      <c r="B327" s="17"/>
      <c r="C327" s="17"/>
      <c r="D327" s="17">
        <f t="shared" ref="D327:D390" si="5">D326+B327-C327</f>
        <v>458.65000000000003</v>
      </c>
      <c r="E327" s="18"/>
      <c r="F327" s="7"/>
    </row>
    <row r="328" spans="1:6" s="9" customFormat="1" ht="18.75" x14ac:dyDescent="0.3">
      <c r="A328" s="19"/>
      <c r="B328" s="17"/>
      <c r="C328" s="17"/>
      <c r="D328" s="17">
        <f t="shared" si="5"/>
        <v>458.65000000000003</v>
      </c>
      <c r="E328" s="18"/>
      <c r="F328" s="7"/>
    </row>
    <row r="329" spans="1:6" s="9" customFormat="1" ht="18.75" x14ac:dyDescent="0.3">
      <c r="A329" s="19"/>
      <c r="B329" s="17"/>
      <c r="C329" s="17"/>
      <c r="D329" s="17">
        <f t="shared" si="5"/>
        <v>458.65000000000003</v>
      </c>
      <c r="E329" s="18"/>
      <c r="F329" s="7"/>
    </row>
    <row r="330" spans="1:6" s="9" customFormat="1" ht="18.75" x14ac:dyDescent="0.3">
      <c r="A330" s="19"/>
      <c r="B330" s="17"/>
      <c r="C330" s="17"/>
      <c r="D330" s="17">
        <f t="shared" si="5"/>
        <v>458.65000000000003</v>
      </c>
      <c r="E330" s="18"/>
      <c r="F330" s="7"/>
    </row>
    <row r="331" spans="1:6" s="9" customFormat="1" ht="18.75" x14ac:dyDescent="0.3">
      <c r="A331" s="19"/>
      <c r="B331" s="17"/>
      <c r="C331" s="17"/>
      <c r="D331" s="17">
        <f t="shared" si="5"/>
        <v>458.65000000000003</v>
      </c>
      <c r="E331" s="18"/>
      <c r="F331" s="7"/>
    </row>
    <row r="332" spans="1:6" s="9" customFormat="1" ht="18.75" x14ac:dyDescent="0.3">
      <c r="A332" s="19"/>
      <c r="B332" s="17"/>
      <c r="C332" s="17"/>
      <c r="D332" s="17">
        <f t="shared" si="5"/>
        <v>458.65000000000003</v>
      </c>
      <c r="E332" s="18"/>
      <c r="F332" s="7"/>
    </row>
    <row r="333" spans="1:6" s="9" customFormat="1" ht="18.75" x14ac:dyDescent="0.3">
      <c r="A333" s="19"/>
      <c r="B333" s="17"/>
      <c r="C333" s="17"/>
      <c r="D333" s="17">
        <f t="shared" si="5"/>
        <v>458.65000000000003</v>
      </c>
      <c r="E333" s="18"/>
      <c r="F333" s="7"/>
    </row>
    <row r="334" spans="1:6" s="9" customFormat="1" ht="18.75" x14ac:dyDescent="0.3">
      <c r="A334" s="19"/>
      <c r="B334" s="17"/>
      <c r="C334" s="17"/>
      <c r="D334" s="17">
        <f t="shared" si="5"/>
        <v>458.65000000000003</v>
      </c>
      <c r="E334" s="18"/>
      <c r="F334" s="7"/>
    </row>
    <row r="335" spans="1:6" s="9" customFormat="1" ht="18.75" x14ac:dyDescent="0.3">
      <c r="A335" s="19"/>
      <c r="B335" s="17"/>
      <c r="C335" s="17"/>
      <c r="D335" s="17">
        <f t="shared" si="5"/>
        <v>458.65000000000003</v>
      </c>
      <c r="E335" s="18"/>
      <c r="F335" s="7"/>
    </row>
    <row r="336" spans="1:6" s="9" customFormat="1" ht="18.75" x14ac:dyDescent="0.3">
      <c r="A336" s="19"/>
      <c r="B336" s="17"/>
      <c r="C336" s="17"/>
      <c r="D336" s="17">
        <f t="shared" si="5"/>
        <v>458.65000000000003</v>
      </c>
      <c r="E336" s="18"/>
      <c r="F336" s="7"/>
    </row>
    <row r="337" spans="1:6" s="9" customFormat="1" ht="18.75" x14ac:dyDescent="0.3">
      <c r="A337" s="19"/>
      <c r="B337" s="17"/>
      <c r="C337" s="17"/>
      <c r="D337" s="17">
        <f t="shared" si="5"/>
        <v>458.65000000000003</v>
      </c>
      <c r="E337" s="18"/>
      <c r="F337" s="7"/>
    </row>
    <row r="338" spans="1:6" s="9" customFormat="1" ht="18.75" x14ac:dyDescent="0.3">
      <c r="A338" s="19"/>
      <c r="B338" s="17"/>
      <c r="C338" s="17"/>
      <c r="D338" s="17">
        <f t="shared" si="5"/>
        <v>458.65000000000003</v>
      </c>
      <c r="E338" s="18"/>
      <c r="F338" s="7"/>
    </row>
    <row r="339" spans="1:6" s="9" customFormat="1" ht="18.75" x14ac:dyDescent="0.3">
      <c r="A339" s="19"/>
      <c r="B339" s="17"/>
      <c r="C339" s="17"/>
      <c r="D339" s="17">
        <f t="shared" si="5"/>
        <v>458.65000000000003</v>
      </c>
      <c r="E339" s="18"/>
      <c r="F339" s="7"/>
    </row>
    <row r="340" spans="1:6" s="9" customFormat="1" ht="18.75" x14ac:dyDescent="0.3">
      <c r="A340" s="19"/>
      <c r="B340" s="17"/>
      <c r="C340" s="17"/>
      <c r="D340" s="17">
        <f t="shared" si="5"/>
        <v>458.65000000000003</v>
      </c>
      <c r="E340" s="18"/>
      <c r="F340" s="7"/>
    </row>
    <row r="341" spans="1:6" s="9" customFormat="1" ht="18.75" x14ac:dyDescent="0.3">
      <c r="A341" s="19"/>
      <c r="B341" s="17"/>
      <c r="C341" s="17"/>
      <c r="D341" s="17">
        <f t="shared" si="5"/>
        <v>458.65000000000003</v>
      </c>
      <c r="E341" s="18"/>
      <c r="F341" s="7"/>
    </row>
    <row r="342" spans="1:6" s="9" customFormat="1" ht="18.75" x14ac:dyDescent="0.3">
      <c r="A342" s="19"/>
      <c r="B342" s="17"/>
      <c r="C342" s="17"/>
      <c r="D342" s="17">
        <f t="shared" si="5"/>
        <v>458.65000000000003</v>
      </c>
      <c r="E342" s="18"/>
      <c r="F342" s="7"/>
    </row>
    <row r="343" spans="1:6" s="9" customFormat="1" ht="18.75" x14ac:dyDescent="0.3">
      <c r="A343" s="19"/>
      <c r="B343" s="17"/>
      <c r="C343" s="17"/>
      <c r="D343" s="17">
        <f t="shared" si="5"/>
        <v>458.65000000000003</v>
      </c>
      <c r="E343" s="18"/>
      <c r="F343" s="7"/>
    </row>
    <row r="344" spans="1:6" s="9" customFormat="1" ht="18.75" x14ac:dyDescent="0.3">
      <c r="A344" s="19"/>
      <c r="B344" s="17"/>
      <c r="C344" s="17"/>
      <c r="D344" s="17">
        <f t="shared" si="5"/>
        <v>458.65000000000003</v>
      </c>
      <c r="E344" s="18"/>
      <c r="F344" s="7"/>
    </row>
    <row r="345" spans="1:6" s="9" customFormat="1" ht="18.75" x14ac:dyDescent="0.3">
      <c r="A345" s="19"/>
      <c r="B345" s="17"/>
      <c r="C345" s="17"/>
      <c r="D345" s="17">
        <f t="shared" si="5"/>
        <v>458.65000000000003</v>
      </c>
      <c r="E345" s="18"/>
      <c r="F345" s="7"/>
    </row>
    <row r="346" spans="1:6" s="9" customFormat="1" ht="18.75" x14ac:dyDescent="0.3">
      <c r="A346" s="19"/>
      <c r="B346" s="17"/>
      <c r="C346" s="17"/>
      <c r="D346" s="17">
        <f t="shared" si="5"/>
        <v>458.65000000000003</v>
      </c>
      <c r="E346" s="18"/>
      <c r="F346" s="7"/>
    </row>
    <row r="347" spans="1:6" s="9" customFormat="1" ht="18.75" x14ac:dyDescent="0.3">
      <c r="A347" s="19"/>
      <c r="B347" s="17"/>
      <c r="C347" s="17"/>
      <c r="D347" s="17">
        <f t="shared" si="5"/>
        <v>458.65000000000003</v>
      </c>
      <c r="E347" s="18"/>
      <c r="F347" s="7"/>
    </row>
    <row r="348" spans="1:6" s="9" customFormat="1" ht="18.75" x14ac:dyDescent="0.3">
      <c r="A348" s="19"/>
      <c r="B348" s="17"/>
      <c r="C348" s="17"/>
      <c r="D348" s="17">
        <f t="shared" si="5"/>
        <v>458.65000000000003</v>
      </c>
      <c r="E348" s="18"/>
      <c r="F348" s="7"/>
    </row>
    <row r="349" spans="1:6" s="9" customFormat="1" ht="18.75" x14ac:dyDescent="0.3">
      <c r="A349" s="19"/>
      <c r="B349" s="17"/>
      <c r="C349" s="17"/>
      <c r="D349" s="17">
        <f t="shared" si="5"/>
        <v>458.65000000000003</v>
      </c>
      <c r="E349" s="18"/>
      <c r="F349" s="7"/>
    </row>
    <row r="350" spans="1:6" s="9" customFormat="1" ht="18.75" x14ac:dyDescent="0.3">
      <c r="A350" s="19"/>
      <c r="B350" s="17"/>
      <c r="C350" s="17"/>
      <c r="D350" s="17">
        <f t="shared" si="5"/>
        <v>458.65000000000003</v>
      </c>
      <c r="E350" s="18"/>
      <c r="F350" s="7"/>
    </row>
    <row r="351" spans="1:6" s="9" customFormat="1" ht="18.75" x14ac:dyDescent="0.3">
      <c r="A351" s="19"/>
      <c r="B351" s="17"/>
      <c r="C351" s="17"/>
      <c r="D351" s="17">
        <f t="shared" si="5"/>
        <v>458.65000000000003</v>
      </c>
      <c r="E351" s="18"/>
      <c r="F351" s="7"/>
    </row>
    <row r="352" spans="1:6" s="9" customFormat="1" ht="18.75" x14ac:dyDescent="0.3">
      <c r="A352" s="19"/>
      <c r="B352" s="17"/>
      <c r="C352" s="17"/>
      <c r="D352" s="17">
        <f t="shared" si="5"/>
        <v>458.65000000000003</v>
      </c>
      <c r="E352" s="18"/>
      <c r="F352" s="7"/>
    </row>
    <row r="353" spans="1:6" s="9" customFormat="1" ht="18.75" x14ac:dyDescent="0.3">
      <c r="A353" s="19"/>
      <c r="B353" s="17"/>
      <c r="C353" s="17"/>
      <c r="D353" s="17">
        <f t="shared" si="5"/>
        <v>458.65000000000003</v>
      </c>
      <c r="E353" s="18"/>
      <c r="F353" s="7"/>
    </row>
    <row r="354" spans="1:6" s="9" customFormat="1" ht="18.75" x14ac:dyDescent="0.3">
      <c r="A354" s="19"/>
      <c r="B354" s="17"/>
      <c r="C354" s="17"/>
      <c r="D354" s="17">
        <f t="shared" si="5"/>
        <v>458.65000000000003</v>
      </c>
      <c r="E354" s="18"/>
      <c r="F354" s="7"/>
    </row>
    <row r="355" spans="1:6" s="9" customFormat="1" ht="18.75" x14ac:dyDescent="0.3">
      <c r="A355" s="19"/>
      <c r="B355" s="17"/>
      <c r="C355" s="17"/>
      <c r="D355" s="17">
        <f t="shared" si="5"/>
        <v>458.65000000000003</v>
      </c>
      <c r="E355" s="18"/>
      <c r="F355" s="7"/>
    </row>
    <row r="356" spans="1:6" s="9" customFormat="1" ht="18.75" x14ac:dyDescent="0.3">
      <c r="A356" s="19"/>
      <c r="B356" s="17"/>
      <c r="C356" s="17"/>
      <c r="D356" s="17">
        <f t="shared" si="5"/>
        <v>458.65000000000003</v>
      </c>
      <c r="E356" s="18"/>
      <c r="F356" s="7"/>
    </row>
    <row r="357" spans="1:6" s="9" customFormat="1" ht="18.75" x14ac:dyDescent="0.3">
      <c r="A357" s="19"/>
      <c r="B357" s="17"/>
      <c r="C357" s="17"/>
      <c r="D357" s="17">
        <f t="shared" si="5"/>
        <v>458.65000000000003</v>
      </c>
      <c r="E357" s="18"/>
      <c r="F357" s="7"/>
    </row>
    <row r="358" spans="1:6" s="9" customFormat="1" ht="18.75" x14ac:dyDescent="0.3">
      <c r="A358" s="19"/>
      <c r="B358" s="17"/>
      <c r="C358" s="17"/>
      <c r="D358" s="17">
        <f t="shared" si="5"/>
        <v>458.65000000000003</v>
      </c>
      <c r="E358" s="18"/>
      <c r="F358" s="7"/>
    </row>
    <row r="359" spans="1:6" s="9" customFormat="1" ht="18.75" x14ac:dyDescent="0.3">
      <c r="A359" s="19"/>
      <c r="B359" s="17"/>
      <c r="C359" s="17"/>
      <c r="D359" s="17">
        <f t="shared" si="5"/>
        <v>458.65000000000003</v>
      </c>
      <c r="E359" s="18"/>
      <c r="F359" s="7"/>
    </row>
    <row r="360" spans="1:6" s="9" customFormat="1" ht="18.75" x14ac:dyDescent="0.3">
      <c r="A360" s="19"/>
      <c r="B360" s="17"/>
      <c r="C360" s="17"/>
      <c r="D360" s="17">
        <f t="shared" si="5"/>
        <v>458.65000000000003</v>
      </c>
      <c r="E360" s="18"/>
      <c r="F360" s="7"/>
    </row>
    <row r="361" spans="1:6" s="9" customFormat="1" ht="18.75" x14ac:dyDescent="0.3">
      <c r="A361" s="19"/>
      <c r="B361" s="17"/>
      <c r="C361" s="17"/>
      <c r="D361" s="17">
        <f t="shared" si="5"/>
        <v>458.65000000000003</v>
      </c>
      <c r="E361" s="18"/>
      <c r="F361" s="7"/>
    </row>
    <row r="362" spans="1:6" s="9" customFormat="1" ht="18.75" x14ac:dyDescent="0.3">
      <c r="A362" s="19"/>
      <c r="B362" s="17"/>
      <c r="C362" s="17"/>
      <c r="D362" s="17">
        <f t="shared" si="5"/>
        <v>458.65000000000003</v>
      </c>
      <c r="E362" s="18"/>
      <c r="F362" s="7"/>
    </row>
    <row r="363" spans="1:6" s="9" customFormat="1" ht="18.75" x14ac:dyDescent="0.3">
      <c r="A363" s="19"/>
      <c r="B363" s="17"/>
      <c r="C363" s="17"/>
      <c r="D363" s="17">
        <f t="shared" si="5"/>
        <v>458.65000000000003</v>
      </c>
      <c r="E363" s="18"/>
      <c r="F363" s="7"/>
    </row>
    <row r="364" spans="1:6" s="9" customFormat="1" ht="18.75" x14ac:dyDescent="0.3">
      <c r="A364" s="19"/>
      <c r="B364" s="17"/>
      <c r="C364" s="17"/>
      <c r="D364" s="17">
        <f t="shared" si="5"/>
        <v>458.65000000000003</v>
      </c>
      <c r="E364" s="18"/>
      <c r="F364" s="7"/>
    </row>
    <row r="365" spans="1:6" s="9" customFormat="1" ht="18.75" x14ac:dyDescent="0.3">
      <c r="A365" s="19"/>
      <c r="B365" s="17"/>
      <c r="C365" s="17"/>
      <c r="D365" s="17">
        <f t="shared" si="5"/>
        <v>458.65000000000003</v>
      </c>
      <c r="E365" s="18"/>
      <c r="F365" s="7"/>
    </row>
    <row r="366" spans="1:6" s="9" customFormat="1" ht="18.75" x14ac:dyDescent="0.3">
      <c r="A366" s="19"/>
      <c r="B366" s="17"/>
      <c r="C366" s="17"/>
      <c r="D366" s="17">
        <f t="shared" si="5"/>
        <v>458.65000000000003</v>
      </c>
      <c r="E366" s="18"/>
      <c r="F366" s="7"/>
    </row>
    <row r="367" spans="1:6" s="9" customFormat="1" ht="18.75" x14ac:dyDescent="0.3">
      <c r="A367" s="19"/>
      <c r="B367" s="17"/>
      <c r="C367" s="17"/>
      <c r="D367" s="17">
        <f t="shared" si="5"/>
        <v>458.65000000000003</v>
      </c>
      <c r="E367" s="18"/>
      <c r="F367" s="7"/>
    </row>
    <row r="368" spans="1:6" s="9" customFormat="1" ht="18.75" x14ac:dyDescent="0.3">
      <c r="A368" s="19"/>
      <c r="B368" s="17"/>
      <c r="C368" s="17"/>
      <c r="D368" s="17">
        <f t="shared" si="5"/>
        <v>458.65000000000003</v>
      </c>
      <c r="E368" s="18"/>
      <c r="F368" s="7"/>
    </row>
    <row r="369" spans="1:6" s="9" customFormat="1" ht="18.75" x14ac:dyDescent="0.3">
      <c r="A369" s="19"/>
      <c r="B369" s="17"/>
      <c r="C369" s="17"/>
      <c r="D369" s="17">
        <f t="shared" si="5"/>
        <v>458.65000000000003</v>
      </c>
      <c r="E369" s="18"/>
      <c r="F369" s="7"/>
    </row>
    <row r="370" spans="1:6" s="9" customFormat="1" ht="18.75" x14ac:dyDescent="0.3">
      <c r="A370" s="19"/>
      <c r="B370" s="17"/>
      <c r="C370" s="17"/>
      <c r="D370" s="17">
        <f t="shared" si="5"/>
        <v>458.65000000000003</v>
      </c>
      <c r="E370" s="18"/>
      <c r="F370" s="7"/>
    </row>
    <row r="371" spans="1:6" s="9" customFormat="1" ht="18.75" x14ac:dyDescent="0.3">
      <c r="A371" s="19"/>
      <c r="B371" s="17"/>
      <c r="C371" s="17"/>
      <c r="D371" s="17">
        <f t="shared" si="5"/>
        <v>458.65000000000003</v>
      </c>
      <c r="E371" s="18"/>
      <c r="F371" s="7"/>
    </row>
    <row r="372" spans="1:6" s="9" customFormat="1" ht="18.75" x14ac:dyDescent="0.3">
      <c r="A372" s="19"/>
      <c r="B372" s="17"/>
      <c r="C372" s="17"/>
      <c r="D372" s="17">
        <f t="shared" si="5"/>
        <v>458.65000000000003</v>
      </c>
      <c r="E372" s="18"/>
      <c r="F372" s="7"/>
    </row>
    <row r="373" spans="1:6" s="9" customFormat="1" ht="18.75" x14ac:dyDescent="0.3">
      <c r="A373" s="19"/>
      <c r="B373" s="17"/>
      <c r="C373" s="17"/>
      <c r="D373" s="17">
        <f t="shared" si="5"/>
        <v>458.65000000000003</v>
      </c>
      <c r="E373" s="18"/>
      <c r="F373" s="7"/>
    </row>
    <row r="374" spans="1:6" s="9" customFormat="1" ht="18.75" x14ac:dyDescent="0.3">
      <c r="A374" s="19"/>
      <c r="B374" s="17"/>
      <c r="C374" s="17"/>
      <c r="D374" s="17">
        <f t="shared" si="5"/>
        <v>458.65000000000003</v>
      </c>
      <c r="E374" s="18"/>
      <c r="F374" s="7"/>
    </row>
    <row r="375" spans="1:6" s="9" customFormat="1" ht="18.75" x14ac:dyDescent="0.3">
      <c r="A375" s="19"/>
      <c r="B375" s="17"/>
      <c r="C375" s="17"/>
      <c r="D375" s="17">
        <f t="shared" si="5"/>
        <v>458.65000000000003</v>
      </c>
      <c r="E375" s="18"/>
      <c r="F375" s="7"/>
    </row>
    <row r="376" spans="1:6" s="9" customFormat="1" ht="18.75" x14ac:dyDescent="0.3">
      <c r="A376" s="19"/>
      <c r="B376" s="17"/>
      <c r="C376" s="17"/>
      <c r="D376" s="17">
        <f t="shared" si="5"/>
        <v>458.65000000000003</v>
      </c>
      <c r="E376" s="18"/>
      <c r="F376" s="7"/>
    </row>
    <row r="377" spans="1:6" s="9" customFormat="1" ht="18.75" x14ac:dyDescent="0.3">
      <c r="A377" s="19"/>
      <c r="B377" s="17"/>
      <c r="C377" s="17"/>
      <c r="D377" s="17">
        <f t="shared" si="5"/>
        <v>458.65000000000003</v>
      </c>
      <c r="E377" s="18"/>
      <c r="F377" s="7"/>
    </row>
    <row r="378" spans="1:6" s="9" customFormat="1" ht="18.75" x14ac:dyDescent="0.3">
      <c r="A378" s="19"/>
      <c r="B378" s="17"/>
      <c r="C378" s="17"/>
      <c r="D378" s="17">
        <f t="shared" si="5"/>
        <v>458.65000000000003</v>
      </c>
      <c r="E378" s="18"/>
      <c r="F378" s="7"/>
    </row>
    <row r="379" spans="1:6" s="9" customFormat="1" ht="18.75" x14ac:dyDescent="0.3">
      <c r="A379" s="19"/>
      <c r="B379" s="17"/>
      <c r="C379" s="17"/>
      <c r="D379" s="17">
        <f t="shared" si="5"/>
        <v>458.65000000000003</v>
      </c>
      <c r="E379" s="18"/>
      <c r="F379" s="7"/>
    </row>
    <row r="380" spans="1:6" s="9" customFormat="1" ht="18.75" x14ac:dyDescent="0.3">
      <c r="A380" s="19"/>
      <c r="B380" s="17"/>
      <c r="C380" s="17"/>
      <c r="D380" s="17">
        <f t="shared" si="5"/>
        <v>458.65000000000003</v>
      </c>
      <c r="E380" s="18"/>
      <c r="F380" s="7"/>
    </row>
    <row r="381" spans="1:6" s="9" customFormat="1" ht="18.75" x14ac:dyDescent="0.3">
      <c r="A381" s="19"/>
      <c r="B381" s="17"/>
      <c r="C381" s="17"/>
      <c r="D381" s="17">
        <f t="shared" si="5"/>
        <v>458.65000000000003</v>
      </c>
      <c r="E381" s="18"/>
      <c r="F381" s="7"/>
    </row>
    <row r="382" spans="1:6" s="9" customFormat="1" ht="18.75" x14ac:dyDescent="0.3">
      <c r="A382" s="19"/>
      <c r="B382" s="17"/>
      <c r="C382" s="17"/>
      <c r="D382" s="17">
        <f t="shared" si="5"/>
        <v>458.65000000000003</v>
      </c>
      <c r="E382" s="18"/>
      <c r="F382" s="7"/>
    </row>
    <row r="383" spans="1:6" s="9" customFormat="1" ht="18.75" x14ac:dyDescent="0.3">
      <c r="A383" s="19"/>
      <c r="B383" s="17"/>
      <c r="C383" s="17"/>
      <c r="D383" s="17">
        <f t="shared" si="5"/>
        <v>458.65000000000003</v>
      </c>
      <c r="E383" s="18"/>
      <c r="F383" s="7"/>
    </row>
    <row r="384" spans="1:6" s="9" customFormat="1" ht="18.75" x14ac:dyDescent="0.3">
      <c r="A384" s="19"/>
      <c r="B384" s="17"/>
      <c r="C384" s="17"/>
      <c r="D384" s="17">
        <f t="shared" si="5"/>
        <v>458.65000000000003</v>
      </c>
      <c r="E384" s="18"/>
      <c r="F384" s="7"/>
    </row>
    <row r="385" spans="1:6" s="9" customFormat="1" ht="18.75" x14ac:dyDescent="0.3">
      <c r="A385" s="19"/>
      <c r="B385" s="17"/>
      <c r="C385" s="17"/>
      <c r="D385" s="17">
        <f t="shared" si="5"/>
        <v>458.65000000000003</v>
      </c>
      <c r="E385" s="18"/>
      <c r="F385" s="7"/>
    </row>
    <row r="386" spans="1:6" s="9" customFormat="1" ht="18.75" x14ac:dyDescent="0.3">
      <c r="A386" s="19"/>
      <c r="B386" s="17"/>
      <c r="C386" s="17"/>
      <c r="D386" s="17">
        <f t="shared" si="5"/>
        <v>458.65000000000003</v>
      </c>
      <c r="E386" s="18"/>
      <c r="F386" s="7"/>
    </row>
    <row r="387" spans="1:6" s="9" customFormat="1" ht="18.75" x14ac:dyDescent="0.3">
      <c r="A387" s="19"/>
      <c r="B387" s="17"/>
      <c r="C387" s="17"/>
      <c r="D387" s="17">
        <f t="shared" si="5"/>
        <v>458.65000000000003</v>
      </c>
      <c r="E387" s="18"/>
      <c r="F387" s="7"/>
    </row>
    <row r="388" spans="1:6" s="9" customFormat="1" ht="18.75" x14ac:dyDescent="0.3">
      <c r="A388" s="19"/>
      <c r="B388" s="17"/>
      <c r="C388" s="17"/>
      <c r="D388" s="17">
        <f t="shared" si="5"/>
        <v>458.65000000000003</v>
      </c>
      <c r="E388" s="18"/>
      <c r="F388" s="7"/>
    </row>
    <row r="389" spans="1:6" s="9" customFormat="1" ht="18.75" x14ac:dyDescent="0.3">
      <c r="A389" s="19"/>
      <c r="B389" s="17"/>
      <c r="C389" s="17"/>
      <c r="D389" s="17">
        <f t="shared" si="5"/>
        <v>458.65000000000003</v>
      </c>
      <c r="E389" s="18"/>
      <c r="F389" s="7"/>
    </row>
    <row r="390" spans="1:6" s="9" customFormat="1" ht="18.75" x14ac:dyDescent="0.3">
      <c r="A390" s="19"/>
      <c r="B390" s="17"/>
      <c r="C390" s="17"/>
      <c r="D390" s="17">
        <f t="shared" si="5"/>
        <v>458.65000000000003</v>
      </c>
      <c r="E390" s="18"/>
      <c r="F390" s="7"/>
    </row>
    <row r="391" spans="1:6" s="9" customFormat="1" ht="18.75" x14ac:dyDescent="0.3">
      <c r="A391" s="19"/>
      <c r="B391" s="17"/>
      <c r="C391" s="17"/>
      <c r="D391" s="17">
        <f t="shared" ref="D391:D454" si="6">D390+B391-C391</f>
        <v>458.65000000000003</v>
      </c>
      <c r="E391" s="18"/>
      <c r="F391" s="7"/>
    </row>
    <row r="392" spans="1:6" s="9" customFormat="1" ht="18.75" x14ac:dyDescent="0.3">
      <c r="A392" s="19"/>
      <c r="B392" s="17"/>
      <c r="C392" s="17"/>
      <c r="D392" s="17">
        <f t="shared" si="6"/>
        <v>458.65000000000003</v>
      </c>
      <c r="E392" s="18"/>
      <c r="F392" s="7"/>
    </row>
    <row r="393" spans="1:6" s="9" customFormat="1" ht="18.75" x14ac:dyDescent="0.3">
      <c r="A393" s="19"/>
      <c r="B393" s="17"/>
      <c r="C393" s="17"/>
      <c r="D393" s="17">
        <f t="shared" si="6"/>
        <v>458.65000000000003</v>
      </c>
      <c r="E393" s="18"/>
      <c r="F393" s="7"/>
    </row>
    <row r="394" spans="1:6" s="9" customFormat="1" ht="18.75" x14ac:dyDescent="0.3">
      <c r="A394" s="19"/>
      <c r="B394" s="17"/>
      <c r="C394" s="17"/>
      <c r="D394" s="17">
        <f t="shared" si="6"/>
        <v>458.65000000000003</v>
      </c>
      <c r="E394" s="18"/>
      <c r="F394" s="7"/>
    </row>
    <row r="395" spans="1:6" s="9" customFormat="1" ht="18.75" x14ac:dyDescent="0.3">
      <c r="A395" s="19"/>
      <c r="B395" s="17"/>
      <c r="C395" s="17"/>
      <c r="D395" s="17">
        <f t="shared" si="6"/>
        <v>458.65000000000003</v>
      </c>
      <c r="E395" s="18"/>
      <c r="F395" s="7"/>
    </row>
    <row r="396" spans="1:6" s="9" customFormat="1" ht="18.75" x14ac:dyDescent="0.3">
      <c r="A396" s="19"/>
      <c r="B396" s="17"/>
      <c r="C396" s="17"/>
      <c r="D396" s="17">
        <f t="shared" si="6"/>
        <v>458.65000000000003</v>
      </c>
      <c r="E396" s="18"/>
      <c r="F396" s="7"/>
    </row>
    <row r="397" spans="1:6" s="9" customFormat="1" ht="18.75" x14ac:dyDescent="0.3">
      <c r="A397" s="19"/>
      <c r="B397" s="17"/>
      <c r="C397" s="17"/>
      <c r="D397" s="17">
        <f t="shared" si="6"/>
        <v>458.65000000000003</v>
      </c>
      <c r="E397" s="18"/>
      <c r="F397" s="7"/>
    </row>
    <row r="398" spans="1:6" s="9" customFormat="1" ht="18.75" x14ac:dyDescent="0.3">
      <c r="A398" s="19"/>
      <c r="B398" s="17"/>
      <c r="C398" s="17"/>
      <c r="D398" s="17">
        <f t="shared" si="6"/>
        <v>458.65000000000003</v>
      </c>
      <c r="E398" s="18"/>
      <c r="F398" s="7"/>
    </row>
    <row r="399" spans="1:6" s="9" customFormat="1" ht="18.75" x14ac:dyDescent="0.3">
      <c r="A399" s="19"/>
      <c r="B399" s="17"/>
      <c r="C399" s="17"/>
      <c r="D399" s="17">
        <f t="shared" si="6"/>
        <v>458.65000000000003</v>
      </c>
      <c r="E399" s="18"/>
      <c r="F399" s="7"/>
    </row>
    <row r="400" spans="1:6" s="9" customFormat="1" ht="18.75" x14ac:dyDescent="0.3">
      <c r="A400" s="19"/>
      <c r="B400" s="17"/>
      <c r="C400" s="17"/>
      <c r="D400" s="17">
        <f t="shared" si="6"/>
        <v>458.65000000000003</v>
      </c>
      <c r="E400" s="18"/>
      <c r="F400" s="7"/>
    </row>
    <row r="401" spans="1:6" s="9" customFormat="1" ht="18.75" x14ac:dyDescent="0.3">
      <c r="A401" s="19"/>
      <c r="B401" s="17"/>
      <c r="C401" s="17"/>
      <c r="D401" s="17">
        <f t="shared" si="6"/>
        <v>458.65000000000003</v>
      </c>
      <c r="E401" s="18"/>
      <c r="F401" s="7"/>
    </row>
    <row r="402" spans="1:6" s="9" customFormat="1" ht="18.75" x14ac:dyDescent="0.3">
      <c r="A402" s="19"/>
      <c r="B402" s="17"/>
      <c r="C402" s="17"/>
      <c r="D402" s="17">
        <f t="shared" si="6"/>
        <v>458.65000000000003</v>
      </c>
      <c r="E402" s="18"/>
      <c r="F402" s="7"/>
    </row>
    <row r="403" spans="1:6" s="9" customFormat="1" ht="18.75" x14ac:dyDescent="0.3">
      <c r="A403" s="19"/>
      <c r="B403" s="17"/>
      <c r="C403" s="17"/>
      <c r="D403" s="17">
        <f t="shared" si="6"/>
        <v>458.65000000000003</v>
      </c>
      <c r="E403" s="18"/>
      <c r="F403" s="7"/>
    </row>
    <row r="404" spans="1:6" s="9" customFormat="1" ht="18.75" x14ac:dyDescent="0.3">
      <c r="A404" s="19"/>
      <c r="B404" s="17"/>
      <c r="C404" s="17"/>
      <c r="D404" s="17">
        <f t="shared" si="6"/>
        <v>458.65000000000003</v>
      </c>
      <c r="E404" s="18"/>
      <c r="F404" s="7"/>
    </row>
    <row r="405" spans="1:6" s="9" customFormat="1" ht="18.75" x14ac:dyDescent="0.3">
      <c r="A405" s="19"/>
      <c r="B405" s="17"/>
      <c r="C405" s="17"/>
      <c r="D405" s="17">
        <f t="shared" si="6"/>
        <v>458.65000000000003</v>
      </c>
      <c r="E405" s="18"/>
      <c r="F405" s="7"/>
    </row>
    <row r="406" spans="1:6" s="9" customFormat="1" ht="18.75" x14ac:dyDescent="0.3">
      <c r="A406" s="19"/>
      <c r="B406" s="17"/>
      <c r="C406" s="17"/>
      <c r="D406" s="17">
        <f t="shared" si="6"/>
        <v>458.65000000000003</v>
      </c>
      <c r="E406" s="18"/>
      <c r="F406" s="7"/>
    </row>
    <row r="407" spans="1:6" s="9" customFormat="1" ht="18.75" x14ac:dyDescent="0.3">
      <c r="A407" s="19"/>
      <c r="B407" s="17"/>
      <c r="C407" s="17"/>
      <c r="D407" s="17">
        <f t="shared" si="6"/>
        <v>458.65000000000003</v>
      </c>
      <c r="E407" s="18"/>
      <c r="F407" s="7"/>
    </row>
    <row r="408" spans="1:6" s="9" customFormat="1" ht="18.75" x14ac:dyDescent="0.3">
      <c r="A408" s="19"/>
      <c r="B408" s="17"/>
      <c r="C408" s="17"/>
      <c r="D408" s="17">
        <f t="shared" si="6"/>
        <v>458.65000000000003</v>
      </c>
      <c r="E408" s="18"/>
      <c r="F408" s="7"/>
    </row>
    <row r="409" spans="1:6" s="9" customFormat="1" ht="18.75" x14ac:dyDescent="0.3">
      <c r="A409" s="19"/>
      <c r="B409" s="17"/>
      <c r="C409" s="17"/>
      <c r="D409" s="17">
        <f t="shared" si="6"/>
        <v>458.65000000000003</v>
      </c>
      <c r="E409" s="18"/>
      <c r="F409" s="7"/>
    </row>
    <row r="410" spans="1:6" s="9" customFormat="1" ht="18.75" x14ac:dyDescent="0.3">
      <c r="A410" s="19"/>
      <c r="B410" s="17"/>
      <c r="C410" s="17"/>
      <c r="D410" s="17">
        <f t="shared" si="6"/>
        <v>458.65000000000003</v>
      </c>
      <c r="E410" s="18"/>
      <c r="F410" s="7"/>
    </row>
    <row r="411" spans="1:6" s="9" customFormat="1" ht="18.75" x14ac:dyDescent="0.3">
      <c r="A411" s="19"/>
      <c r="B411" s="17"/>
      <c r="C411" s="17"/>
      <c r="D411" s="17">
        <f t="shared" si="6"/>
        <v>458.65000000000003</v>
      </c>
      <c r="E411" s="18"/>
      <c r="F411" s="7"/>
    </row>
    <row r="412" spans="1:6" s="9" customFormat="1" ht="18.75" x14ac:dyDescent="0.3">
      <c r="A412" s="19"/>
      <c r="B412" s="17"/>
      <c r="C412" s="17"/>
      <c r="D412" s="17">
        <f t="shared" si="6"/>
        <v>458.65000000000003</v>
      </c>
      <c r="E412" s="18"/>
      <c r="F412" s="7"/>
    </row>
    <row r="413" spans="1:6" s="9" customFormat="1" ht="18.75" x14ac:dyDescent="0.3">
      <c r="A413" s="19"/>
      <c r="B413" s="17"/>
      <c r="C413" s="17"/>
      <c r="D413" s="17">
        <f t="shared" si="6"/>
        <v>458.65000000000003</v>
      </c>
      <c r="E413" s="18"/>
      <c r="F413" s="7"/>
    </row>
    <row r="414" spans="1:6" s="9" customFormat="1" ht="18.75" x14ac:dyDescent="0.3">
      <c r="A414" s="19"/>
      <c r="B414" s="17"/>
      <c r="C414" s="17"/>
      <c r="D414" s="17">
        <f t="shared" si="6"/>
        <v>458.65000000000003</v>
      </c>
      <c r="E414" s="18"/>
      <c r="F414" s="7"/>
    </row>
    <row r="415" spans="1:6" s="9" customFormat="1" ht="18.75" x14ac:dyDescent="0.3">
      <c r="A415" s="19"/>
      <c r="B415" s="17"/>
      <c r="C415" s="17"/>
      <c r="D415" s="17">
        <f t="shared" si="6"/>
        <v>458.65000000000003</v>
      </c>
      <c r="E415" s="18"/>
      <c r="F415" s="7"/>
    </row>
    <row r="416" spans="1:6" s="9" customFormat="1" ht="18.75" x14ac:dyDescent="0.3">
      <c r="A416" s="19"/>
      <c r="B416" s="17"/>
      <c r="C416" s="17"/>
      <c r="D416" s="17">
        <f t="shared" si="6"/>
        <v>458.65000000000003</v>
      </c>
      <c r="E416" s="18"/>
      <c r="F416" s="7"/>
    </row>
    <row r="417" spans="1:6" s="9" customFormat="1" ht="18.75" x14ac:dyDescent="0.3">
      <c r="A417" s="19"/>
      <c r="B417" s="17"/>
      <c r="C417" s="17"/>
      <c r="D417" s="17">
        <f t="shared" si="6"/>
        <v>458.65000000000003</v>
      </c>
      <c r="E417" s="18"/>
      <c r="F417" s="7"/>
    </row>
    <row r="418" spans="1:6" s="9" customFormat="1" ht="18.75" x14ac:dyDescent="0.3">
      <c r="A418" s="19"/>
      <c r="B418" s="17"/>
      <c r="C418" s="17"/>
      <c r="D418" s="17">
        <f t="shared" si="6"/>
        <v>458.65000000000003</v>
      </c>
      <c r="E418" s="18"/>
      <c r="F418" s="7"/>
    </row>
    <row r="419" spans="1:6" s="9" customFormat="1" ht="18.75" x14ac:dyDescent="0.3">
      <c r="A419" s="19"/>
      <c r="B419" s="17"/>
      <c r="C419" s="17"/>
      <c r="D419" s="17">
        <f t="shared" si="6"/>
        <v>458.65000000000003</v>
      </c>
      <c r="E419" s="18"/>
      <c r="F419" s="7"/>
    </row>
    <row r="420" spans="1:6" s="9" customFormat="1" ht="18.75" x14ac:dyDescent="0.3">
      <c r="A420" s="19"/>
      <c r="B420" s="17"/>
      <c r="C420" s="17"/>
      <c r="D420" s="17">
        <f t="shared" si="6"/>
        <v>458.65000000000003</v>
      </c>
      <c r="E420" s="18"/>
      <c r="F420" s="7"/>
    </row>
    <row r="421" spans="1:6" s="9" customFormat="1" ht="18.75" x14ac:dyDescent="0.3">
      <c r="A421" s="19"/>
      <c r="B421" s="17"/>
      <c r="C421" s="17"/>
      <c r="D421" s="17">
        <f t="shared" si="6"/>
        <v>458.65000000000003</v>
      </c>
      <c r="E421" s="18"/>
      <c r="F421" s="7"/>
    </row>
    <row r="422" spans="1:6" s="9" customFormat="1" ht="18.75" x14ac:dyDescent="0.3">
      <c r="A422" s="19"/>
      <c r="B422" s="17"/>
      <c r="C422" s="17"/>
      <c r="D422" s="17">
        <f t="shared" si="6"/>
        <v>458.65000000000003</v>
      </c>
      <c r="E422" s="18"/>
      <c r="F422" s="7"/>
    </row>
    <row r="423" spans="1:6" s="9" customFormat="1" ht="18.75" x14ac:dyDescent="0.3">
      <c r="A423" s="19"/>
      <c r="B423" s="17"/>
      <c r="C423" s="17"/>
      <c r="D423" s="17">
        <f t="shared" si="6"/>
        <v>458.65000000000003</v>
      </c>
      <c r="E423" s="18"/>
      <c r="F423" s="7"/>
    </row>
    <row r="424" spans="1:6" s="9" customFormat="1" ht="18.75" x14ac:dyDescent="0.3">
      <c r="A424" s="19"/>
      <c r="B424" s="17"/>
      <c r="C424" s="17"/>
      <c r="D424" s="17">
        <f t="shared" si="6"/>
        <v>458.65000000000003</v>
      </c>
      <c r="E424" s="18"/>
      <c r="F424" s="7"/>
    </row>
    <row r="425" spans="1:6" s="9" customFormat="1" ht="18.75" x14ac:dyDescent="0.3">
      <c r="A425" s="19"/>
      <c r="B425" s="17"/>
      <c r="C425" s="17"/>
      <c r="D425" s="17">
        <f t="shared" si="6"/>
        <v>458.65000000000003</v>
      </c>
      <c r="E425" s="18"/>
      <c r="F425" s="7"/>
    </row>
    <row r="426" spans="1:6" s="9" customFormat="1" ht="18.75" x14ac:dyDescent="0.3">
      <c r="A426" s="19"/>
      <c r="B426" s="17"/>
      <c r="C426" s="17"/>
      <c r="D426" s="17">
        <f t="shared" si="6"/>
        <v>458.65000000000003</v>
      </c>
      <c r="E426" s="18"/>
      <c r="F426" s="7"/>
    </row>
    <row r="427" spans="1:6" s="9" customFormat="1" ht="18.75" x14ac:dyDescent="0.3">
      <c r="A427" s="19"/>
      <c r="B427" s="17"/>
      <c r="C427" s="17"/>
      <c r="D427" s="17">
        <f t="shared" si="6"/>
        <v>458.65000000000003</v>
      </c>
      <c r="E427" s="18"/>
      <c r="F427" s="7"/>
    </row>
    <row r="428" spans="1:6" s="9" customFormat="1" ht="18.75" x14ac:dyDescent="0.3">
      <c r="A428" s="19"/>
      <c r="B428" s="17"/>
      <c r="C428" s="17"/>
      <c r="D428" s="17">
        <f t="shared" si="6"/>
        <v>458.65000000000003</v>
      </c>
      <c r="E428" s="18"/>
      <c r="F428" s="7"/>
    </row>
    <row r="429" spans="1:6" s="9" customFormat="1" ht="18.75" x14ac:dyDescent="0.3">
      <c r="A429" s="19"/>
      <c r="B429" s="17"/>
      <c r="C429" s="17"/>
      <c r="D429" s="17">
        <f t="shared" si="6"/>
        <v>458.65000000000003</v>
      </c>
      <c r="E429" s="18"/>
      <c r="F429" s="7"/>
    </row>
    <row r="430" spans="1:6" s="9" customFormat="1" ht="18.75" x14ac:dyDescent="0.3">
      <c r="A430" s="19"/>
      <c r="B430" s="17"/>
      <c r="C430" s="17"/>
      <c r="D430" s="17">
        <f t="shared" si="6"/>
        <v>458.65000000000003</v>
      </c>
      <c r="E430" s="18"/>
      <c r="F430" s="7"/>
    </row>
    <row r="431" spans="1:6" s="9" customFormat="1" ht="18.75" x14ac:dyDescent="0.3">
      <c r="A431" s="19"/>
      <c r="B431" s="17"/>
      <c r="C431" s="17"/>
      <c r="D431" s="17">
        <f t="shared" si="6"/>
        <v>458.65000000000003</v>
      </c>
      <c r="E431" s="18"/>
      <c r="F431" s="7"/>
    </row>
    <row r="432" spans="1:6" s="9" customFormat="1" ht="18.75" x14ac:dyDescent="0.3">
      <c r="A432" s="19"/>
      <c r="B432" s="17"/>
      <c r="C432" s="17"/>
      <c r="D432" s="17">
        <f t="shared" si="6"/>
        <v>458.65000000000003</v>
      </c>
      <c r="E432" s="18"/>
      <c r="F432" s="7"/>
    </row>
    <row r="433" spans="1:6" s="9" customFormat="1" ht="18.75" x14ac:dyDescent="0.3">
      <c r="A433" s="19"/>
      <c r="B433" s="17"/>
      <c r="C433" s="17"/>
      <c r="D433" s="17">
        <f t="shared" si="6"/>
        <v>458.65000000000003</v>
      </c>
      <c r="E433" s="18"/>
      <c r="F433" s="7"/>
    </row>
    <row r="434" spans="1:6" s="9" customFormat="1" ht="18.75" x14ac:dyDescent="0.3">
      <c r="A434" s="19"/>
      <c r="B434" s="17"/>
      <c r="C434" s="17"/>
      <c r="D434" s="17">
        <f t="shared" si="6"/>
        <v>458.65000000000003</v>
      </c>
      <c r="E434" s="18"/>
      <c r="F434" s="7"/>
    </row>
    <row r="435" spans="1:6" s="9" customFormat="1" ht="18.75" x14ac:dyDescent="0.3">
      <c r="A435" s="19"/>
      <c r="B435" s="17"/>
      <c r="C435" s="17"/>
      <c r="D435" s="17">
        <f t="shared" si="6"/>
        <v>458.65000000000003</v>
      </c>
      <c r="E435" s="18"/>
      <c r="F435" s="7"/>
    </row>
    <row r="436" spans="1:6" s="9" customFormat="1" ht="18.75" x14ac:dyDescent="0.3">
      <c r="A436" s="19"/>
      <c r="B436" s="17"/>
      <c r="C436" s="17"/>
      <c r="D436" s="17">
        <f t="shared" si="6"/>
        <v>458.65000000000003</v>
      </c>
      <c r="E436" s="18"/>
      <c r="F436" s="7"/>
    </row>
    <row r="437" spans="1:6" s="9" customFormat="1" ht="18.75" x14ac:dyDescent="0.3">
      <c r="A437" s="19"/>
      <c r="B437" s="17"/>
      <c r="C437" s="17"/>
      <c r="D437" s="17">
        <f t="shared" si="6"/>
        <v>458.65000000000003</v>
      </c>
      <c r="E437" s="18"/>
      <c r="F437" s="7"/>
    </row>
    <row r="438" spans="1:6" s="9" customFormat="1" ht="18.75" x14ac:dyDescent="0.3">
      <c r="A438" s="19"/>
      <c r="B438" s="17"/>
      <c r="C438" s="17"/>
      <c r="D438" s="17">
        <f t="shared" si="6"/>
        <v>458.65000000000003</v>
      </c>
      <c r="E438" s="18"/>
      <c r="F438" s="7"/>
    </row>
    <row r="439" spans="1:6" s="9" customFormat="1" ht="18.75" x14ac:dyDescent="0.3">
      <c r="A439" s="19"/>
      <c r="B439" s="17"/>
      <c r="C439" s="17"/>
      <c r="D439" s="17">
        <f t="shared" si="6"/>
        <v>458.65000000000003</v>
      </c>
      <c r="E439" s="18"/>
      <c r="F439" s="7"/>
    </row>
    <row r="440" spans="1:6" s="9" customFormat="1" ht="18.75" x14ac:dyDescent="0.3">
      <c r="A440" s="19"/>
      <c r="B440" s="17"/>
      <c r="C440" s="17"/>
      <c r="D440" s="17">
        <f t="shared" si="6"/>
        <v>458.65000000000003</v>
      </c>
      <c r="E440" s="18"/>
      <c r="F440" s="7"/>
    </row>
    <row r="441" spans="1:6" s="9" customFormat="1" ht="18.75" x14ac:dyDescent="0.3">
      <c r="A441" s="19"/>
      <c r="B441" s="17"/>
      <c r="C441" s="17"/>
      <c r="D441" s="17">
        <f t="shared" si="6"/>
        <v>458.65000000000003</v>
      </c>
      <c r="E441" s="18"/>
      <c r="F441" s="7"/>
    </row>
    <row r="442" spans="1:6" s="9" customFormat="1" ht="18.75" x14ac:dyDescent="0.3">
      <c r="A442" s="19"/>
      <c r="B442" s="17"/>
      <c r="C442" s="17"/>
      <c r="D442" s="17">
        <f t="shared" si="6"/>
        <v>458.65000000000003</v>
      </c>
      <c r="E442" s="18"/>
      <c r="F442" s="7"/>
    </row>
    <row r="443" spans="1:6" s="9" customFormat="1" ht="18.75" x14ac:dyDescent="0.3">
      <c r="A443" s="19"/>
      <c r="B443" s="17"/>
      <c r="C443" s="17"/>
      <c r="D443" s="17">
        <f t="shared" si="6"/>
        <v>458.65000000000003</v>
      </c>
      <c r="E443" s="18"/>
      <c r="F443" s="7"/>
    </row>
    <row r="444" spans="1:6" s="9" customFormat="1" ht="18.75" x14ac:dyDescent="0.3">
      <c r="A444" s="19"/>
      <c r="B444" s="17"/>
      <c r="C444" s="17"/>
      <c r="D444" s="17">
        <f t="shared" si="6"/>
        <v>458.65000000000003</v>
      </c>
      <c r="E444" s="18"/>
      <c r="F444" s="7"/>
    </row>
    <row r="445" spans="1:6" s="9" customFormat="1" ht="18.75" x14ac:dyDescent="0.3">
      <c r="A445" s="19"/>
      <c r="B445" s="17"/>
      <c r="C445" s="17"/>
      <c r="D445" s="17">
        <f t="shared" si="6"/>
        <v>458.65000000000003</v>
      </c>
      <c r="E445" s="18"/>
      <c r="F445" s="7"/>
    </row>
    <row r="446" spans="1:6" s="9" customFormat="1" ht="18.75" x14ac:dyDescent="0.3">
      <c r="A446" s="19"/>
      <c r="B446" s="17"/>
      <c r="C446" s="17"/>
      <c r="D446" s="17">
        <f t="shared" si="6"/>
        <v>458.65000000000003</v>
      </c>
      <c r="E446" s="18"/>
      <c r="F446" s="7"/>
    </row>
    <row r="447" spans="1:6" s="9" customFormat="1" ht="18.75" x14ac:dyDescent="0.3">
      <c r="A447" s="19"/>
      <c r="B447" s="17"/>
      <c r="C447" s="17"/>
      <c r="D447" s="17">
        <f t="shared" si="6"/>
        <v>458.65000000000003</v>
      </c>
      <c r="E447" s="18"/>
      <c r="F447" s="7"/>
    </row>
    <row r="448" spans="1:6" s="9" customFormat="1" ht="18.75" x14ac:dyDescent="0.3">
      <c r="A448" s="19"/>
      <c r="B448" s="17"/>
      <c r="C448" s="17"/>
      <c r="D448" s="17">
        <f t="shared" si="6"/>
        <v>458.65000000000003</v>
      </c>
      <c r="E448" s="18"/>
      <c r="F448" s="7"/>
    </row>
    <row r="449" spans="1:6" s="9" customFormat="1" ht="18.75" x14ac:dyDescent="0.3">
      <c r="A449" s="19"/>
      <c r="B449" s="17"/>
      <c r="C449" s="17"/>
      <c r="D449" s="17">
        <f t="shared" si="6"/>
        <v>458.65000000000003</v>
      </c>
      <c r="E449" s="18"/>
      <c r="F449" s="7"/>
    </row>
    <row r="450" spans="1:6" s="9" customFormat="1" ht="18.75" x14ac:dyDescent="0.3">
      <c r="A450" s="19"/>
      <c r="B450" s="17"/>
      <c r="C450" s="17"/>
      <c r="D450" s="17">
        <f t="shared" si="6"/>
        <v>458.65000000000003</v>
      </c>
      <c r="E450" s="18"/>
      <c r="F450" s="7"/>
    </row>
    <row r="451" spans="1:6" s="9" customFormat="1" ht="18.75" x14ac:dyDescent="0.3">
      <c r="A451" s="19"/>
      <c r="B451" s="17"/>
      <c r="C451" s="17"/>
      <c r="D451" s="17">
        <f t="shared" si="6"/>
        <v>458.65000000000003</v>
      </c>
      <c r="E451" s="18"/>
      <c r="F451" s="7"/>
    </row>
    <row r="452" spans="1:6" s="9" customFormat="1" ht="18.75" x14ac:dyDescent="0.3">
      <c r="A452" s="19"/>
      <c r="B452" s="17"/>
      <c r="C452" s="17"/>
      <c r="D452" s="17">
        <f t="shared" si="6"/>
        <v>458.65000000000003</v>
      </c>
      <c r="E452" s="18"/>
      <c r="F452" s="7"/>
    </row>
    <row r="453" spans="1:6" s="9" customFormat="1" ht="18.75" x14ac:dyDescent="0.3">
      <c r="A453" s="19"/>
      <c r="B453" s="17"/>
      <c r="C453" s="17"/>
      <c r="D453" s="17">
        <f t="shared" si="6"/>
        <v>458.65000000000003</v>
      </c>
      <c r="E453" s="18"/>
      <c r="F453" s="7"/>
    </row>
    <row r="454" spans="1:6" s="9" customFormat="1" ht="18.75" x14ac:dyDescent="0.3">
      <c r="A454" s="19"/>
      <c r="B454" s="17"/>
      <c r="C454" s="17"/>
      <c r="D454" s="17">
        <f t="shared" si="6"/>
        <v>458.65000000000003</v>
      </c>
      <c r="E454" s="18"/>
      <c r="F454" s="7"/>
    </row>
    <row r="455" spans="1:6" s="9" customFormat="1" ht="18.75" x14ac:dyDescent="0.3">
      <c r="A455" s="19"/>
      <c r="B455" s="17"/>
      <c r="C455" s="17"/>
      <c r="D455" s="17">
        <f t="shared" ref="D455:D518" si="7">D454+B455-C455</f>
        <v>458.65000000000003</v>
      </c>
      <c r="E455" s="18"/>
      <c r="F455" s="7"/>
    </row>
    <row r="456" spans="1:6" s="9" customFormat="1" ht="18.75" x14ac:dyDescent="0.3">
      <c r="A456" s="19"/>
      <c r="B456" s="17"/>
      <c r="C456" s="17"/>
      <c r="D456" s="17">
        <f t="shared" si="7"/>
        <v>458.65000000000003</v>
      </c>
      <c r="E456" s="18"/>
      <c r="F456" s="7"/>
    </row>
    <row r="457" spans="1:6" s="9" customFormat="1" ht="18.75" x14ac:dyDescent="0.3">
      <c r="A457" s="19"/>
      <c r="B457" s="17"/>
      <c r="C457" s="17"/>
      <c r="D457" s="17">
        <f t="shared" si="7"/>
        <v>458.65000000000003</v>
      </c>
      <c r="E457" s="18"/>
      <c r="F457" s="7"/>
    </row>
    <row r="458" spans="1:6" s="9" customFormat="1" ht="18.75" x14ac:dyDescent="0.3">
      <c r="A458" s="19"/>
      <c r="B458" s="17"/>
      <c r="C458" s="17"/>
      <c r="D458" s="17">
        <f t="shared" si="7"/>
        <v>458.65000000000003</v>
      </c>
      <c r="E458" s="18"/>
      <c r="F458" s="7"/>
    </row>
    <row r="459" spans="1:6" s="9" customFormat="1" ht="18.75" x14ac:dyDescent="0.3">
      <c r="A459" s="19"/>
      <c r="B459" s="17"/>
      <c r="C459" s="17"/>
      <c r="D459" s="17">
        <f t="shared" si="7"/>
        <v>458.65000000000003</v>
      </c>
      <c r="E459" s="18"/>
      <c r="F459" s="7"/>
    </row>
    <row r="460" spans="1:6" s="9" customFormat="1" ht="18.75" x14ac:dyDescent="0.3">
      <c r="A460" s="19"/>
      <c r="B460" s="17"/>
      <c r="C460" s="17"/>
      <c r="D460" s="17">
        <f t="shared" si="7"/>
        <v>458.65000000000003</v>
      </c>
      <c r="E460" s="18"/>
      <c r="F460" s="7"/>
    </row>
    <row r="461" spans="1:6" s="9" customFormat="1" ht="18.75" x14ac:dyDescent="0.3">
      <c r="A461" s="19"/>
      <c r="B461" s="17"/>
      <c r="C461" s="17"/>
      <c r="D461" s="17">
        <f t="shared" si="7"/>
        <v>458.65000000000003</v>
      </c>
      <c r="E461" s="18"/>
      <c r="F461" s="7"/>
    </row>
    <row r="462" spans="1:6" s="9" customFormat="1" ht="18.75" x14ac:dyDescent="0.3">
      <c r="A462" s="19"/>
      <c r="B462" s="17"/>
      <c r="C462" s="17"/>
      <c r="D462" s="17">
        <f t="shared" si="7"/>
        <v>458.65000000000003</v>
      </c>
      <c r="E462" s="18"/>
      <c r="F462" s="7"/>
    </row>
    <row r="463" spans="1:6" s="9" customFormat="1" ht="18.75" x14ac:dyDescent="0.3">
      <c r="A463" s="19"/>
      <c r="B463" s="17"/>
      <c r="C463" s="17"/>
      <c r="D463" s="17">
        <f t="shared" si="7"/>
        <v>458.65000000000003</v>
      </c>
      <c r="E463" s="18"/>
      <c r="F463" s="7"/>
    </row>
    <row r="464" spans="1:6" s="9" customFormat="1" ht="18.75" x14ac:dyDescent="0.3">
      <c r="A464" s="19"/>
      <c r="B464" s="17"/>
      <c r="C464" s="17"/>
      <c r="D464" s="17">
        <f t="shared" si="7"/>
        <v>458.65000000000003</v>
      </c>
      <c r="E464" s="18"/>
      <c r="F464" s="7"/>
    </row>
    <row r="465" spans="1:6" s="9" customFormat="1" ht="18.75" x14ac:dyDescent="0.3">
      <c r="A465" s="19"/>
      <c r="B465" s="17"/>
      <c r="C465" s="17"/>
      <c r="D465" s="17">
        <f t="shared" si="7"/>
        <v>458.65000000000003</v>
      </c>
      <c r="E465" s="18"/>
      <c r="F465" s="7"/>
    </row>
    <row r="466" spans="1:6" s="9" customFormat="1" ht="18.75" x14ac:dyDescent="0.3">
      <c r="A466" s="19"/>
      <c r="B466" s="17"/>
      <c r="C466" s="17"/>
      <c r="D466" s="17">
        <f t="shared" si="7"/>
        <v>458.65000000000003</v>
      </c>
      <c r="E466" s="18"/>
      <c r="F466" s="7"/>
    </row>
    <row r="467" spans="1:6" s="9" customFormat="1" ht="18.75" x14ac:dyDescent="0.3">
      <c r="A467" s="19"/>
      <c r="B467" s="17"/>
      <c r="C467" s="17"/>
      <c r="D467" s="17">
        <f t="shared" si="7"/>
        <v>458.65000000000003</v>
      </c>
      <c r="E467" s="18"/>
      <c r="F467" s="7"/>
    </row>
    <row r="468" spans="1:6" s="9" customFormat="1" ht="18.75" x14ac:dyDescent="0.3">
      <c r="A468" s="19"/>
      <c r="B468" s="17"/>
      <c r="C468" s="17"/>
      <c r="D468" s="17">
        <f t="shared" si="7"/>
        <v>458.65000000000003</v>
      </c>
      <c r="E468" s="18"/>
      <c r="F468" s="7"/>
    </row>
    <row r="469" spans="1:6" s="9" customFormat="1" ht="18.75" x14ac:dyDescent="0.3">
      <c r="A469" s="19"/>
      <c r="B469" s="17"/>
      <c r="C469" s="17"/>
      <c r="D469" s="17">
        <f t="shared" si="7"/>
        <v>458.65000000000003</v>
      </c>
      <c r="E469" s="18"/>
      <c r="F469" s="7"/>
    </row>
    <row r="470" spans="1:6" s="9" customFormat="1" ht="18.75" x14ac:dyDescent="0.3">
      <c r="A470" s="19"/>
      <c r="B470" s="17"/>
      <c r="C470" s="17"/>
      <c r="D470" s="17">
        <f t="shared" si="7"/>
        <v>458.65000000000003</v>
      </c>
      <c r="E470" s="18"/>
      <c r="F470" s="7"/>
    </row>
    <row r="471" spans="1:6" s="9" customFormat="1" ht="18.75" x14ac:dyDescent="0.3">
      <c r="A471" s="19"/>
      <c r="B471" s="17"/>
      <c r="C471" s="17"/>
      <c r="D471" s="17">
        <f t="shared" si="7"/>
        <v>458.65000000000003</v>
      </c>
      <c r="E471" s="18"/>
      <c r="F471" s="7"/>
    </row>
    <row r="472" spans="1:6" s="9" customFormat="1" ht="18.75" x14ac:dyDescent="0.3">
      <c r="A472" s="19"/>
      <c r="B472" s="17"/>
      <c r="C472" s="17"/>
      <c r="D472" s="17">
        <f t="shared" si="7"/>
        <v>458.65000000000003</v>
      </c>
      <c r="E472" s="18"/>
      <c r="F472" s="7"/>
    </row>
    <row r="473" spans="1:6" s="9" customFormat="1" ht="18.75" x14ac:dyDescent="0.3">
      <c r="A473" s="19"/>
      <c r="B473" s="17"/>
      <c r="C473" s="17"/>
      <c r="D473" s="17">
        <f t="shared" si="7"/>
        <v>458.65000000000003</v>
      </c>
      <c r="E473" s="18"/>
      <c r="F473" s="7"/>
    </row>
    <row r="474" spans="1:6" s="9" customFormat="1" ht="18.75" x14ac:dyDescent="0.3">
      <c r="A474" s="19"/>
      <c r="B474" s="17"/>
      <c r="C474" s="17"/>
      <c r="D474" s="17">
        <f t="shared" si="7"/>
        <v>458.65000000000003</v>
      </c>
      <c r="E474" s="18"/>
      <c r="F474" s="7"/>
    </row>
    <row r="475" spans="1:6" s="9" customFormat="1" ht="18.75" x14ac:dyDescent="0.3">
      <c r="A475" s="19"/>
      <c r="B475" s="17"/>
      <c r="C475" s="17"/>
      <c r="D475" s="17">
        <f t="shared" si="7"/>
        <v>458.65000000000003</v>
      </c>
      <c r="E475" s="18"/>
      <c r="F475" s="7"/>
    </row>
    <row r="476" spans="1:6" s="9" customFormat="1" ht="18.75" x14ac:dyDescent="0.3">
      <c r="A476" s="19"/>
      <c r="B476" s="17"/>
      <c r="C476" s="17"/>
      <c r="D476" s="17">
        <f t="shared" si="7"/>
        <v>458.65000000000003</v>
      </c>
      <c r="E476" s="18"/>
      <c r="F476" s="7"/>
    </row>
    <row r="477" spans="1:6" s="9" customFormat="1" ht="18.75" x14ac:dyDescent="0.3">
      <c r="A477" s="19"/>
      <c r="B477" s="17"/>
      <c r="C477" s="17"/>
      <c r="D477" s="17">
        <f t="shared" si="7"/>
        <v>458.65000000000003</v>
      </c>
      <c r="E477" s="18"/>
      <c r="F477" s="7"/>
    </row>
    <row r="478" spans="1:6" s="9" customFormat="1" ht="18.75" x14ac:dyDescent="0.3">
      <c r="A478" s="19"/>
      <c r="B478" s="17"/>
      <c r="C478" s="17"/>
      <c r="D478" s="17">
        <f t="shared" si="7"/>
        <v>458.65000000000003</v>
      </c>
      <c r="E478" s="18"/>
      <c r="F478" s="7"/>
    </row>
    <row r="479" spans="1:6" s="9" customFormat="1" ht="18.75" x14ac:dyDescent="0.3">
      <c r="A479" s="19"/>
      <c r="B479" s="17"/>
      <c r="C479" s="17"/>
      <c r="D479" s="17">
        <f t="shared" si="7"/>
        <v>458.65000000000003</v>
      </c>
      <c r="E479" s="18"/>
      <c r="F479" s="7"/>
    </row>
    <row r="480" spans="1:6" s="9" customFormat="1" ht="18.75" x14ac:dyDescent="0.3">
      <c r="A480" s="19"/>
      <c r="B480" s="17"/>
      <c r="C480" s="17"/>
      <c r="D480" s="17">
        <f t="shared" si="7"/>
        <v>458.65000000000003</v>
      </c>
      <c r="E480" s="18"/>
      <c r="F480" s="7"/>
    </row>
    <row r="481" spans="1:6" s="9" customFormat="1" ht="18.75" x14ac:dyDescent="0.3">
      <c r="A481" s="19"/>
      <c r="B481" s="17"/>
      <c r="C481" s="17"/>
      <c r="D481" s="17">
        <f t="shared" si="7"/>
        <v>458.65000000000003</v>
      </c>
      <c r="E481" s="18"/>
      <c r="F481" s="7"/>
    </row>
    <row r="482" spans="1:6" s="9" customFormat="1" ht="18.75" x14ac:dyDescent="0.3">
      <c r="A482" s="19"/>
      <c r="B482" s="17"/>
      <c r="C482" s="17"/>
      <c r="D482" s="17">
        <f t="shared" si="7"/>
        <v>458.65000000000003</v>
      </c>
      <c r="E482" s="18"/>
      <c r="F482" s="7"/>
    </row>
    <row r="483" spans="1:6" s="9" customFormat="1" ht="18.75" x14ac:dyDescent="0.3">
      <c r="A483" s="19"/>
      <c r="B483" s="17"/>
      <c r="C483" s="17"/>
      <c r="D483" s="17">
        <f t="shared" si="7"/>
        <v>458.65000000000003</v>
      </c>
      <c r="E483" s="18"/>
      <c r="F483" s="7"/>
    </row>
    <row r="484" spans="1:6" s="69" customFormat="1" ht="18.75" x14ac:dyDescent="0.3">
      <c r="A484" s="70"/>
      <c r="B484" s="60"/>
      <c r="C484" s="60"/>
      <c r="D484" s="60">
        <f t="shared" si="7"/>
        <v>458.65000000000003</v>
      </c>
      <c r="E484" s="66"/>
      <c r="F484" s="67"/>
    </row>
    <row r="485" spans="1:6" s="9" customFormat="1" ht="18.75" x14ac:dyDescent="0.3">
      <c r="A485" s="19"/>
      <c r="B485" s="60"/>
      <c r="C485" s="17"/>
      <c r="D485" s="17">
        <f t="shared" si="7"/>
        <v>458.65000000000003</v>
      </c>
      <c r="E485" s="18"/>
      <c r="F485" s="7"/>
    </row>
    <row r="486" spans="1:6" s="9" customFormat="1" ht="18.75" x14ac:dyDescent="0.3">
      <c r="A486" s="19"/>
      <c r="B486" s="60"/>
      <c r="C486" s="17"/>
      <c r="D486" s="17">
        <f t="shared" si="7"/>
        <v>458.65000000000003</v>
      </c>
      <c r="E486" s="18"/>
      <c r="F486" s="7"/>
    </row>
    <row r="487" spans="1:6" s="9" customFormat="1" ht="18.75" x14ac:dyDescent="0.3">
      <c r="A487" s="19"/>
      <c r="B487" s="60"/>
      <c r="C487" s="17"/>
      <c r="D487" s="17">
        <f t="shared" si="7"/>
        <v>458.65000000000003</v>
      </c>
      <c r="E487" s="18"/>
      <c r="F487" s="7"/>
    </row>
    <row r="488" spans="1:6" s="9" customFormat="1" ht="18.75" x14ac:dyDescent="0.3">
      <c r="A488" s="19"/>
      <c r="B488" s="60"/>
      <c r="C488" s="17"/>
      <c r="D488" s="17">
        <f t="shared" si="7"/>
        <v>458.65000000000003</v>
      </c>
      <c r="E488" s="18"/>
      <c r="F488" s="7"/>
    </row>
    <row r="489" spans="1:6" s="9" customFormat="1" ht="18.75" x14ac:dyDescent="0.3">
      <c r="A489" s="19"/>
      <c r="B489" s="17"/>
      <c r="C489" s="60"/>
      <c r="D489" s="17">
        <f t="shared" si="7"/>
        <v>458.65000000000003</v>
      </c>
      <c r="E489" s="18"/>
      <c r="F489" s="7"/>
    </row>
    <row r="490" spans="1:6" s="9" customFormat="1" ht="18.75" x14ac:dyDescent="0.3">
      <c r="A490" s="19"/>
      <c r="B490" s="60"/>
      <c r="C490" s="17"/>
      <c r="D490" s="17">
        <f t="shared" si="7"/>
        <v>458.65000000000003</v>
      </c>
      <c r="E490" s="18"/>
      <c r="F490" s="7"/>
    </row>
    <row r="491" spans="1:6" s="9" customFormat="1" ht="18.75" x14ac:dyDescent="0.3">
      <c r="A491" s="19"/>
      <c r="B491" s="17"/>
      <c r="C491" s="17"/>
      <c r="D491" s="17">
        <f t="shared" si="7"/>
        <v>458.65000000000003</v>
      </c>
      <c r="E491" s="18"/>
      <c r="F491" s="7"/>
    </row>
    <row r="492" spans="1:6" s="9" customFormat="1" ht="18.75" x14ac:dyDescent="0.3">
      <c r="A492" s="19"/>
      <c r="B492" s="60"/>
      <c r="C492" s="17"/>
      <c r="D492" s="17">
        <f t="shared" si="7"/>
        <v>458.65000000000003</v>
      </c>
      <c r="E492" s="18"/>
      <c r="F492" s="7"/>
    </row>
    <row r="493" spans="1:6" s="9" customFormat="1" ht="18.75" x14ac:dyDescent="0.3">
      <c r="A493" s="19"/>
      <c r="B493" s="60"/>
      <c r="C493" s="17"/>
      <c r="D493" s="17">
        <f t="shared" si="7"/>
        <v>458.65000000000003</v>
      </c>
      <c r="E493" s="18"/>
      <c r="F493" s="7"/>
    </row>
    <row r="494" spans="1:6" s="9" customFormat="1" ht="18.75" x14ac:dyDescent="0.3">
      <c r="A494" s="19"/>
      <c r="B494" s="60"/>
      <c r="C494" s="17"/>
      <c r="D494" s="17">
        <f t="shared" si="7"/>
        <v>458.65000000000003</v>
      </c>
      <c r="E494" s="18"/>
      <c r="F494" s="7"/>
    </row>
    <row r="495" spans="1:6" s="9" customFormat="1" ht="18.75" x14ac:dyDescent="0.3">
      <c r="A495" s="19"/>
      <c r="B495" s="60"/>
      <c r="C495" s="17"/>
      <c r="D495" s="17">
        <f t="shared" si="7"/>
        <v>458.65000000000003</v>
      </c>
      <c r="E495" s="18"/>
      <c r="F495" s="7"/>
    </row>
    <row r="496" spans="1:6" s="9" customFormat="1" ht="18.75" x14ac:dyDescent="0.3">
      <c r="A496" s="19"/>
      <c r="B496" s="60"/>
      <c r="C496" s="17"/>
      <c r="D496" s="17">
        <f t="shared" si="7"/>
        <v>458.65000000000003</v>
      </c>
      <c r="E496" s="18"/>
      <c r="F496" s="7"/>
    </row>
    <row r="497" spans="1:6" s="9" customFormat="1" ht="18.75" x14ac:dyDescent="0.3">
      <c r="A497" s="19"/>
      <c r="B497" s="60"/>
      <c r="C497" s="17"/>
      <c r="D497" s="17">
        <f t="shared" si="7"/>
        <v>458.65000000000003</v>
      </c>
      <c r="E497" s="18"/>
      <c r="F497" s="7"/>
    </row>
    <row r="498" spans="1:6" s="9" customFormat="1" ht="18.75" x14ac:dyDescent="0.3">
      <c r="A498" s="19"/>
      <c r="B498" s="17"/>
      <c r="C498" s="60"/>
      <c r="D498" s="17">
        <f t="shared" si="7"/>
        <v>458.65000000000003</v>
      </c>
      <c r="E498" s="18"/>
      <c r="F498" s="7"/>
    </row>
    <row r="499" spans="1:6" s="9" customFormat="1" ht="18.75" x14ac:dyDescent="0.3">
      <c r="A499" s="19"/>
      <c r="B499" s="17"/>
      <c r="C499" s="17"/>
      <c r="D499" s="17">
        <f t="shared" si="7"/>
        <v>458.65000000000003</v>
      </c>
      <c r="E499" s="18"/>
      <c r="F499" s="7"/>
    </row>
    <row r="500" spans="1:6" s="9" customFormat="1" ht="18.75" x14ac:dyDescent="0.3">
      <c r="A500" s="19"/>
      <c r="B500" s="60"/>
      <c r="C500" s="17"/>
      <c r="D500" s="17">
        <f t="shared" si="7"/>
        <v>458.65000000000003</v>
      </c>
      <c r="E500" s="18"/>
      <c r="F500" s="7"/>
    </row>
    <row r="501" spans="1:6" s="9" customFormat="1" ht="18.75" x14ac:dyDescent="0.3">
      <c r="A501" s="19"/>
      <c r="B501" s="17"/>
      <c r="C501" s="17"/>
      <c r="D501" s="17">
        <f t="shared" si="7"/>
        <v>458.65000000000003</v>
      </c>
      <c r="E501" s="18"/>
      <c r="F501" s="7"/>
    </row>
    <row r="502" spans="1:6" s="9" customFormat="1" ht="18.75" x14ac:dyDescent="0.3">
      <c r="A502" s="19"/>
      <c r="B502" s="60"/>
      <c r="C502" s="17"/>
      <c r="D502" s="17">
        <f t="shared" si="7"/>
        <v>458.65000000000003</v>
      </c>
      <c r="E502" s="18"/>
      <c r="F502" s="7"/>
    </row>
    <row r="503" spans="1:6" s="9" customFormat="1" ht="18.75" x14ac:dyDescent="0.3">
      <c r="A503" s="19"/>
      <c r="B503" s="60"/>
      <c r="C503" s="17"/>
      <c r="D503" s="17">
        <f t="shared" si="7"/>
        <v>458.65000000000003</v>
      </c>
      <c r="E503" s="18"/>
      <c r="F503" s="7"/>
    </row>
    <row r="504" spans="1:6" s="9" customFormat="1" ht="18.75" x14ac:dyDescent="0.3">
      <c r="A504" s="19"/>
      <c r="B504" s="60"/>
      <c r="C504" s="17"/>
      <c r="D504" s="17">
        <f t="shared" si="7"/>
        <v>458.65000000000003</v>
      </c>
      <c r="E504" s="18"/>
      <c r="F504" s="7"/>
    </row>
    <row r="505" spans="1:6" s="9" customFormat="1" ht="18.75" x14ac:dyDescent="0.3">
      <c r="A505" s="19"/>
      <c r="B505" s="60"/>
      <c r="C505" s="17"/>
      <c r="D505" s="17">
        <f t="shared" si="7"/>
        <v>458.65000000000003</v>
      </c>
      <c r="E505" s="18"/>
      <c r="F505" s="7"/>
    </row>
    <row r="506" spans="1:6" s="9" customFormat="1" ht="18.75" x14ac:dyDescent="0.3">
      <c r="A506" s="19"/>
      <c r="B506" s="60"/>
      <c r="C506" s="17"/>
      <c r="D506" s="17">
        <f t="shared" si="7"/>
        <v>458.65000000000003</v>
      </c>
      <c r="E506" s="18"/>
      <c r="F506" s="7"/>
    </row>
    <row r="507" spans="1:6" s="9" customFormat="1" ht="18.75" x14ac:dyDescent="0.3">
      <c r="A507" s="19"/>
      <c r="B507" s="60"/>
      <c r="C507" s="17"/>
      <c r="D507" s="17">
        <f t="shared" si="7"/>
        <v>458.65000000000003</v>
      </c>
      <c r="E507" s="18"/>
      <c r="F507" s="7"/>
    </row>
    <row r="508" spans="1:6" s="9" customFormat="1" ht="18.75" x14ac:dyDescent="0.3">
      <c r="A508" s="19"/>
      <c r="B508" s="17"/>
      <c r="C508" s="17"/>
      <c r="D508" s="17">
        <f t="shared" si="7"/>
        <v>458.65000000000003</v>
      </c>
      <c r="E508" s="18"/>
      <c r="F508" s="7"/>
    </row>
    <row r="509" spans="1:6" s="9" customFormat="1" ht="18.75" x14ac:dyDescent="0.3">
      <c r="A509" s="19"/>
      <c r="B509" s="17"/>
      <c r="C509" s="17"/>
      <c r="D509" s="17">
        <f t="shared" si="7"/>
        <v>458.65000000000003</v>
      </c>
      <c r="E509" s="18"/>
      <c r="F509" s="7"/>
    </row>
    <row r="510" spans="1:6" s="9" customFormat="1" ht="18.75" x14ac:dyDescent="0.3">
      <c r="A510" s="19"/>
      <c r="B510" s="17"/>
      <c r="C510" s="17"/>
      <c r="D510" s="17">
        <f t="shared" si="7"/>
        <v>458.65000000000003</v>
      </c>
      <c r="E510" s="18"/>
      <c r="F510" s="7"/>
    </row>
    <row r="511" spans="1:6" s="9" customFormat="1" ht="18.75" x14ac:dyDescent="0.3">
      <c r="A511" s="19"/>
      <c r="B511" s="17"/>
      <c r="C511" s="17"/>
      <c r="D511" s="17">
        <f t="shared" si="7"/>
        <v>458.65000000000003</v>
      </c>
      <c r="E511" s="18"/>
      <c r="F511" s="7"/>
    </row>
    <row r="512" spans="1:6" s="9" customFormat="1" ht="18.75" x14ac:dyDescent="0.3">
      <c r="A512" s="19"/>
      <c r="B512" s="17"/>
      <c r="C512" s="17"/>
      <c r="D512" s="17">
        <f t="shared" si="7"/>
        <v>458.65000000000003</v>
      </c>
      <c r="E512" s="18"/>
      <c r="F512" s="7"/>
    </row>
    <row r="513" spans="1:6" s="9" customFormat="1" ht="18.75" x14ac:dyDescent="0.3">
      <c r="A513" s="19"/>
      <c r="B513" s="60"/>
      <c r="C513" s="17"/>
      <c r="D513" s="17">
        <f t="shared" si="7"/>
        <v>458.65000000000003</v>
      </c>
      <c r="E513" s="18"/>
      <c r="F513" s="7"/>
    </row>
    <row r="514" spans="1:6" s="9" customFormat="1" ht="18.75" x14ac:dyDescent="0.3">
      <c r="A514" s="19"/>
      <c r="B514" s="60"/>
      <c r="C514" s="17"/>
      <c r="D514" s="17">
        <f t="shared" si="7"/>
        <v>458.65000000000003</v>
      </c>
      <c r="E514" s="18"/>
      <c r="F514" s="7"/>
    </row>
    <row r="515" spans="1:6" s="9" customFormat="1" ht="18.75" x14ac:dyDescent="0.3">
      <c r="A515" s="19"/>
      <c r="B515" s="17"/>
      <c r="C515" s="17"/>
      <c r="D515" s="17">
        <f t="shared" si="7"/>
        <v>458.65000000000003</v>
      </c>
      <c r="E515" s="18"/>
      <c r="F515" s="7"/>
    </row>
    <row r="516" spans="1:6" s="9" customFormat="1" ht="18.75" x14ac:dyDescent="0.3">
      <c r="A516" s="19"/>
      <c r="B516" s="17"/>
      <c r="C516" s="17"/>
      <c r="D516" s="17">
        <f t="shared" si="7"/>
        <v>458.65000000000003</v>
      </c>
      <c r="E516" s="18"/>
      <c r="F516" s="7"/>
    </row>
    <row r="517" spans="1:6" s="9" customFormat="1" ht="18.75" x14ac:dyDescent="0.3">
      <c r="A517" s="19"/>
      <c r="B517" s="17"/>
      <c r="C517" s="17"/>
      <c r="D517" s="17">
        <f t="shared" si="7"/>
        <v>458.65000000000003</v>
      </c>
      <c r="E517" s="18"/>
      <c r="F517" s="7"/>
    </row>
    <row r="518" spans="1:6" s="9" customFormat="1" ht="18.75" x14ac:dyDescent="0.3">
      <c r="A518" s="19"/>
      <c r="B518" s="17"/>
      <c r="C518" s="17"/>
      <c r="D518" s="17">
        <f t="shared" si="7"/>
        <v>458.65000000000003</v>
      </c>
      <c r="E518" s="18"/>
      <c r="F518" s="7"/>
    </row>
    <row r="519" spans="1:6" s="9" customFormat="1" ht="18.75" x14ac:dyDescent="0.3">
      <c r="A519" s="19"/>
      <c r="B519" s="17"/>
      <c r="C519" s="17"/>
      <c r="D519" s="17">
        <f t="shared" ref="D519:D582" si="8">D518+B519-C519</f>
        <v>458.65000000000003</v>
      </c>
      <c r="E519" s="18"/>
      <c r="F519" s="7"/>
    </row>
    <row r="520" spans="1:6" s="9" customFormat="1" ht="18.75" x14ac:dyDescent="0.3">
      <c r="A520" s="19"/>
      <c r="B520" s="17"/>
      <c r="C520" s="17"/>
      <c r="D520" s="17">
        <f t="shared" si="8"/>
        <v>458.65000000000003</v>
      </c>
      <c r="E520" s="18"/>
      <c r="F520" s="7"/>
    </row>
    <row r="521" spans="1:6" s="9" customFormat="1" ht="18.75" x14ac:dyDescent="0.3">
      <c r="A521" s="19"/>
      <c r="B521" s="17"/>
      <c r="C521" s="17"/>
      <c r="D521" s="17">
        <f t="shared" si="8"/>
        <v>458.65000000000003</v>
      </c>
      <c r="E521" s="18"/>
      <c r="F521" s="7"/>
    </row>
    <row r="522" spans="1:6" s="9" customFormat="1" ht="18.75" x14ac:dyDescent="0.3">
      <c r="A522" s="19"/>
      <c r="B522" s="17"/>
      <c r="C522" s="17"/>
      <c r="D522" s="17">
        <f t="shared" si="8"/>
        <v>458.65000000000003</v>
      </c>
      <c r="E522" s="18"/>
      <c r="F522" s="7"/>
    </row>
    <row r="523" spans="1:6" s="9" customFormat="1" ht="18.75" x14ac:dyDescent="0.3">
      <c r="A523" s="19"/>
      <c r="B523" s="17"/>
      <c r="C523" s="17"/>
      <c r="D523" s="17">
        <f t="shared" si="8"/>
        <v>458.65000000000003</v>
      </c>
      <c r="E523" s="18"/>
      <c r="F523" s="7"/>
    </row>
    <row r="524" spans="1:6" s="9" customFormat="1" ht="18.75" x14ac:dyDescent="0.3">
      <c r="A524" s="19"/>
      <c r="B524" s="17"/>
      <c r="C524" s="17"/>
      <c r="D524" s="17">
        <f t="shared" si="8"/>
        <v>458.65000000000003</v>
      </c>
      <c r="E524" s="18"/>
      <c r="F524" s="7"/>
    </row>
    <row r="525" spans="1:6" s="9" customFormat="1" ht="18.75" x14ac:dyDescent="0.3">
      <c r="A525" s="19"/>
      <c r="B525" s="17"/>
      <c r="C525" s="17"/>
      <c r="D525" s="17">
        <f t="shared" si="8"/>
        <v>458.65000000000003</v>
      </c>
      <c r="E525" s="18"/>
      <c r="F525" s="7"/>
    </row>
    <row r="526" spans="1:6" s="9" customFormat="1" ht="18.75" x14ac:dyDescent="0.3">
      <c r="A526" s="19"/>
      <c r="B526" s="17"/>
      <c r="C526" s="17"/>
      <c r="D526" s="17">
        <f t="shared" si="8"/>
        <v>458.65000000000003</v>
      </c>
      <c r="E526" s="18"/>
      <c r="F526" s="7"/>
    </row>
    <row r="527" spans="1:6" s="9" customFormat="1" ht="18.75" x14ac:dyDescent="0.3">
      <c r="A527" s="19"/>
      <c r="B527" s="17"/>
      <c r="C527" s="17"/>
      <c r="D527" s="17">
        <f t="shared" si="8"/>
        <v>458.65000000000003</v>
      </c>
      <c r="E527" s="18"/>
      <c r="F527" s="7"/>
    </row>
    <row r="528" spans="1:6" s="9" customFormat="1" ht="18.75" x14ac:dyDescent="0.3">
      <c r="A528" s="19"/>
      <c r="B528" s="17"/>
      <c r="C528" s="17"/>
      <c r="D528" s="17">
        <f t="shared" si="8"/>
        <v>458.65000000000003</v>
      </c>
      <c r="E528" s="18"/>
      <c r="F528" s="7"/>
    </row>
    <row r="529" spans="1:6" s="9" customFormat="1" ht="18.75" x14ac:dyDescent="0.3">
      <c r="A529" s="19"/>
      <c r="B529" s="17"/>
      <c r="C529" s="17"/>
      <c r="D529" s="17">
        <f t="shared" si="8"/>
        <v>458.65000000000003</v>
      </c>
      <c r="E529" s="18"/>
      <c r="F529" s="7"/>
    </row>
    <row r="530" spans="1:6" s="9" customFormat="1" ht="18.75" x14ac:dyDescent="0.3">
      <c r="A530" s="19"/>
      <c r="B530" s="17"/>
      <c r="C530" s="17"/>
      <c r="D530" s="17">
        <f t="shared" si="8"/>
        <v>458.65000000000003</v>
      </c>
      <c r="E530" s="18"/>
      <c r="F530" s="7"/>
    </row>
    <row r="531" spans="1:6" s="9" customFormat="1" ht="18.75" x14ac:dyDescent="0.3">
      <c r="A531" s="19"/>
      <c r="B531" s="17"/>
      <c r="C531" s="17"/>
      <c r="D531" s="17">
        <f t="shared" si="8"/>
        <v>458.65000000000003</v>
      </c>
      <c r="E531" s="18"/>
      <c r="F531" s="7"/>
    </row>
    <row r="532" spans="1:6" s="9" customFormat="1" ht="18.75" x14ac:dyDescent="0.3">
      <c r="A532" s="19"/>
      <c r="B532" s="17"/>
      <c r="C532" s="17"/>
      <c r="D532" s="17">
        <f t="shared" si="8"/>
        <v>458.65000000000003</v>
      </c>
      <c r="E532" s="18"/>
      <c r="F532" s="7"/>
    </row>
    <row r="533" spans="1:6" s="9" customFormat="1" ht="18.75" x14ac:dyDescent="0.3">
      <c r="A533" s="19"/>
      <c r="B533" s="17"/>
      <c r="C533" s="17"/>
      <c r="D533" s="17">
        <f t="shared" si="8"/>
        <v>458.65000000000003</v>
      </c>
      <c r="E533" s="18"/>
      <c r="F533" s="7"/>
    </row>
    <row r="534" spans="1:6" s="9" customFormat="1" ht="18.75" x14ac:dyDescent="0.3">
      <c r="A534" s="19"/>
      <c r="B534" s="17"/>
      <c r="C534" s="17"/>
      <c r="D534" s="17">
        <f t="shared" si="8"/>
        <v>458.65000000000003</v>
      </c>
      <c r="E534" s="18"/>
      <c r="F534" s="7"/>
    </row>
    <row r="535" spans="1:6" s="9" customFormat="1" ht="18.75" x14ac:dyDescent="0.3">
      <c r="A535" s="19"/>
      <c r="B535" s="17"/>
      <c r="C535" s="17"/>
      <c r="D535" s="17">
        <f t="shared" si="8"/>
        <v>458.65000000000003</v>
      </c>
      <c r="E535" s="18"/>
      <c r="F535" s="7"/>
    </row>
    <row r="536" spans="1:6" s="9" customFormat="1" ht="18.75" x14ac:dyDescent="0.3">
      <c r="A536" s="19"/>
      <c r="B536" s="17"/>
      <c r="C536" s="17"/>
      <c r="D536" s="17">
        <f t="shared" si="8"/>
        <v>458.65000000000003</v>
      </c>
      <c r="E536" s="18"/>
      <c r="F536" s="7"/>
    </row>
    <row r="537" spans="1:6" s="9" customFormat="1" ht="18.75" x14ac:dyDescent="0.3">
      <c r="A537" s="19"/>
      <c r="B537" s="17"/>
      <c r="C537" s="17"/>
      <c r="D537" s="17">
        <f t="shared" si="8"/>
        <v>458.65000000000003</v>
      </c>
      <c r="E537" s="18"/>
      <c r="F537" s="7"/>
    </row>
    <row r="538" spans="1:6" s="9" customFormat="1" ht="18.75" x14ac:dyDescent="0.3">
      <c r="A538" s="19"/>
      <c r="B538" s="17"/>
      <c r="C538" s="17"/>
      <c r="D538" s="17">
        <f t="shared" si="8"/>
        <v>458.65000000000003</v>
      </c>
      <c r="E538" s="18"/>
      <c r="F538" s="7"/>
    </row>
    <row r="539" spans="1:6" s="9" customFormat="1" ht="18.75" x14ac:dyDescent="0.3">
      <c r="A539" s="19"/>
      <c r="B539" s="17"/>
      <c r="C539" s="17"/>
      <c r="D539" s="17">
        <f t="shared" si="8"/>
        <v>458.65000000000003</v>
      </c>
      <c r="E539" s="18"/>
      <c r="F539" s="7"/>
    </row>
    <row r="540" spans="1:6" s="9" customFormat="1" ht="18.75" x14ac:dyDescent="0.3">
      <c r="A540" s="19"/>
      <c r="B540" s="17"/>
      <c r="C540" s="17"/>
      <c r="D540" s="17">
        <f t="shared" si="8"/>
        <v>458.65000000000003</v>
      </c>
      <c r="E540" s="18"/>
      <c r="F540" s="7"/>
    </row>
    <row r="541" spans="1:6" s="9" customFormat="1" ht="18.75" x14ac:dyDescent="0.3">
      <c r="A541" s="19"/>
      <c r="B541" s="17"/>
      <c r="C541" s="17"/>
      <c r="D541" s="17">
        <f t="shared" si="8"/>
        <v>458.65000000000003</v>
      </c>
      <c r="E541" s="18"/>
      <c r="F541" s="7"/>
    </row>
    <row r="542" spans="1:6" s="9" customFormat="1" ht="18.75" x14ac:dyDescent="0.3">
      <c r="A542" s="19"/>
      <c r="B542" s="17"/>
      <c r="C542" s="17"/>
      <c r="D542" s="17">
        <f t="shared" si="8"/>
        <v>458.65000000000003</v>
      </c>
      <c r="E542" s="18"/>
      <c r="F542" s="7"/>
    </row>
    <row r="543" spans="1:6" s="9" customFormat="1" ht="18.75" x14ac:dyDescent="0.3">
      <c r="A543" s="19"/>
      <c r="B543" s="17"/>
      <c r="C543" s="17"/>
      <c r="D543" s="17">
        <f t="shared" si="8"/>
        <v>458.65000000000003</v>
      </c>
      <c r="E543" s="18"/>
      <c r="F543" s="7"/>
    </row>
    <row r="544" spans="1:6" s="9" customFormat="1" ht="18.75" x14ac:dyDescent="0.3">
      <c r="A544" s="19"/>
      <c r="B544" s="17"/>
      <c r="C544" s="17"/>
      <c r="D544" s="17">
        <f t="shared" si="8"/>
        <v>458.65000000000003</v>
      </c>
      <c r="E544" s="18"/>
      <c r="F544" s="7"/>
    </row>
    <row r="545" spans="1:6" s="69" customFormat="1" ht="18.75" x14ac:dyDescent="0.3">
      <c r="A545" s="70"/>
      <c r="B545" s="60"/>
      <c r="C545" s="60"/>
      <c r="D545" s="60">
        <f t="shared" si="8"/>
        <v>458.65000000000003</v>
      </c>
      <c r="E545" s="66"/>
      <c r="F545" s="67"/>
    </row>
    <row r="546" spans="1:6" s="9" customFormat="1" ht="18.75" x14ac:dyDescent="0.3">
      <c r="A546" s="19"/>
      <c r="B546" s="17"/>
      <c r="C546" s="17"/>
      <c r="D546" s="17">
        <f t="shared" si="8"/>
        <v>458.65000000000003</v>
      </c>
      <c r="E546" s="18"/>
      <c r="F546" s="7"/>
    </row>
    <row r="547" spans="1:6" s="9" customFormat="1" ht="18.75" x14ac:dyDescent="0.3">
      <c r="A547" s="19"/>
      <c r="B547" s="17"/>
      <c r="C547" s="17"/>
      <c r="D547" s="17">
        <f t="shared" si="8"/>
        <v>458.65000000000003</v>
      </c>
      <c r="E547" s="18"/>
      <c r="F547" s="7"/>
    </row>
    <row r="548" spans="1:6" s="9" customFormat="1" ht="18.75" x14ac:dyDescent="0.3">
      <c r="A548" s="19"/>
      <c r="B548" s="17"/>
      <c r="C548" s="17"/>
      <c r="D548" s="17">
        <f t="shared" si="8"/>
        <v>458.65000000000003</v>
      </c>
      <c r="E548" s="18"/>
      <c r="F548" s="7"/>
    </row>
    <row r="549" spans="1:6" s="9" customFormat="1" ht="18.75" x14ac:dyDescent="0.3">
      <c r="A549" s="19"/>
      <c r="B549" s="17"/>
      <c r="C549" s="17"/>
      <c r="D549" s="17">
        <f t="shared" si="8"/>
        <v>458.65000000000003</v>
      </c>
      <c r="E549" s="18"/>
      <c r="F549" s="7"/>
    </row>
    <row r="550" spans="1:6" s="9" customFormat="1" ht="18.75" x14ac:dyDescent="0.3">
      <c r="A550" s="19"/>
      <c r="B550" s="17"/>
      <c r="C550" s="17"/>
      <c r="D550" s="17">
        <f t="shared" si="8"/>
        <v>458.65000000000003</v>
      </c>
      <c r="E550" s="18"/>
      <c r="F550" s="7"/>
    </row>
    <row r="551" spans="1:6" s="9" customFormat="1" ht="18.75" x14ac:dyDescent="0.3">
      <c r="A551" s="19"/>
      <c r="B551" s="17"/>
      <c r="C551" s="17"/>
      <c r="D551" s="17">
        <f t="shared" si="8"/>
        <v>458.65000000000003</v>
      </c>
      <c r="E551" s="18"/>
      <c r="F551" s="7"/>
    </row>
    <row r="552" spans="1:6" s="9" customFormat="1" ht="18.75" x14ac:dyDescent="0.3">
      <c r="A552" s="19"/>
      <c r="B552" s="17"/>
      <c r="C552" s="17"/>
      <c r="D552" s="17">
        <f t="shared" si="8"/>
        <v>458.65000000000003</v>
      </c>
      <c r="E552" s="18"/>
      <c r="F552" s="7"/>
    </row>
    <row r="553" spans="1:6" s="9" customFormat="1" ht="18.75" x14ac:dyDescent="0.3">
      <c r="A553" s="19"/>
      <c r="B553" s="17"/>
      <c r="C553" s="17"/>
      <c r="D553" s="17">
        <f t="shared" si="8"/>
        <v>458.65000000000003</v>
      </c>
      <c r="E553" s="18"/>
      <c r="F553" s="7"/>
    </row>
    <row r="554" spans="1:6" s="9" customFormat="1" ht="18.75" x14ac:dyDescent="0.3">
      <c r="A554" s="19"/>
      <c r="B554" s="17"/>
      <c r="C554" s="17"/>
      <c r="D554" s="17">
        <f t="shared" si="8"/>
        <v>458.65000000000003</v>
      </c>
      <c r="E554" s="18"/>
      <c r="F554" s="7"/>
    </row>
    <row r="555" spans="1:6" s="9" customFormat="1" ht="18.75" x14ac:dyDescent="0.3">
      <c r="A555" s="19"/>
      <c r="B555" s="17"/>
      <c r="C555" s="17"/>
      <c r="D555" s="17">
        <f t="shared" si="8"/>
        <v>458.65000000000003</v>
      </c>
      <c r="E555" s="18"/>
      <c r="F555" s="7"/>
    </row>
    <row r="556" spans="1:6" s="9" customFormat="1" ht="18.75" x14ac:dyDescent="0.3">
      <c r="A556" s="19"/>
      <c r="B556" s="17"/>
      <c r="C556" s="17"/>
      <c r="D556" s="17">
        <f t="shared" si="8"/>
        <v>458.65000000000003</v>
      </c>
      <c r="E556" s="18"/>
      <c r="F556" s="7"/>
    </row>
    <row r="557" spans="1:6" s="9" customFormat="1" ht="18.75" x14ac:dyDescent="0.3">
      <c r="A557" s="19"/>
      <c r="B557" s="17"/>
      <c r="C557" s="17"/>
      <c r="D557" s="17">
        <f t="shared" si="8"/>
        <v>458.65000000000003</v>
      </c>
      <c r="E557" s="18"/>
      <c r="F557" s="7"/>
    </row>
    <row r="558" spans="1:6" s="9" customFormat="1" ht="18.75" x14ac:dyDescent="0.3">
      <c r="A558" s="19"/>
      <c r="B558" s="17"/>
      <c r="C558" s="17"/>
      <c r="D558" s="17">
        <f t="shared" si="8"/>
        <v>458.65000000000003</v>
      </c>
      <c r="E558" s="18"/>
      <c r="F558" s="7"/>
    </row>
    <row r="559" spans="1:6" s="9" customFormat="1" ht="18.75" x14ac:dyDescent="0.3">
      <c r="A559" s="19"/>
      <c r="B559" s="17"/>
      <c r="C559" s="17"/>
      <c r="D559" s="17">
        <f t="shared" si="8"/>
        <v>458.65000000000003</v>
      </c>
      <c r="E559" s="18"/>
      <c r="F559" s="7"/>
    </row>
    <row r="560" spans="1:6" s="9" customFormat="1" ht="18.75" x14ac:dyDescent="0.3">
      <c r="A560" s="19"/>
      <c r="B560" s="17"/>
      <c r="C560" s="17"/>
      <c r="D560" s="17">
        <f t="shared" si="8"/>
        <v>458.65000000000003</v>
      </c>
      <c r="E560" s="18"/>
      <c r="F560" s="7"/>
    </row>
    <row r="561" spans="1:6" s="9" customFormat="1" ht="18.75" x14ac:dyDescent="0.3">
      <c r="A561" s="19"/>
      <c r="B561" s="17"/>
      <c r="C561" s="17"/>
      <c r="D561" s="17">
        <f t="shared" si="8"/>
        <v>458.65000000000003</v>
      </c>
      <c r="E561" s="18"/>
      <c r="F561" s="7"/>
    </row>
    <row r="562" spans="1:6" s="9" customFormat="1" ht="18.75" x14ac:dyDescent="0.3">
      <c r="A562" s="19"/>
      <c r="B562" s="17"/>
      <c r="C562" s="17"/>
      <c r="D562" s="17">
        <f t="shared" si="8"/>
        <v>458.65000000000003</v>
      </c>
      <c r="E562" s="18"/>
      <c r="F562" s="7"/>
    </row>
    <row r="563" spans="1:6" s="9" customFormat="1" ht="18.75" x14ac:dyDescent="0.3">
      <c r="A563" s="19"/>
      <c r="B563" s="17"/>
      <c r="C563" s="17"/>
      <c r="D563" s="17">
        <f t="shared" si="8"/>
        <v>458.65000000000003</v>
      </c>
      <c r="E563" s="18"/>
      <c r="F563" s="7"/>
    </row>
    <row r="564" spans="1:6" s="9" customFormat="1" ht="18.75" x14ac:dyDescent="0.3">
      <c r="A564" s="19"/>
      <c r="B564" s="17"/>
      <c r="C564" s="17"/>
      <c r="D564" s="17">
        <f t="shared" si="8"/>
        <v>458.65000000000003</v>
      </c>
      <c r="E564" s="18"/>
      <c r="F564" s="7"/>
    </row>
    <row r="565" spans="1:6" s="9" customFormat="1" ht="18.75" x14ac:dyDescent="0.3">
      <c r="A565" s="19"/>
      <c r="B565" s="17"/>
      <c r="C565" s="17"/>
      <c r="D565" s="17">
        <f t="shared" si="8"/>
        <v>458.65000000000003</v>
      </c>
      <c r="E565" s="18"/>
      <c r="F565" s="7"/>
    </row>
    <row r="566" spans="1:6" s="9" customFormat="1" ht="18.75" x14ac:dyDescent="0.3">
      <c r="A566" s="19"/>
      <c r="B566" s="60"/>
      <c r="C566" s="17"/>
      <c r="D566" s="17">
        <f t="shared" si="8"/>
        <v>458.65000000000003</v>
      </c>
      <c r="E566" s="18"/>
      <c r="F566" s="7"/>
    </row>
    <row r="567" spans="1:6" s="9" customFormat="1" ht="18.75" x14ac:dyDescent="0.3">
      <c r="A567" s="19"/>
      <c r="B567" s="60"/>
      <c r="C567" s="17"/>
      <c r="D567" s="17">
        <f t="shared" si="8"/>
        <v>458.65000000000003</v>
      </c>
      <c r="E567" s="18"/>
      <c r="F567" s="7"/>
    </row>
    <row r="568" spans="1:6" s="9" customFormat="1" ht="18.75" x14ac:dyDescent="0.3">
      <c r="A568" s="19"/>
      <c r="B568" s="60"/>
      <c r="C568" s="17"/>
      <c r="D568" s="17">
        <f t="shared" si="8"/>
        <v>458.65000000000003</v>
      </c>
      <c r="E568" s="18"/>
      <c r="F568" s="7"/>
    </row>
    <row r="569" spans="1:6" s="9" customFormat="1" ht="18.75" x14ac:dyDescent="0.3">
      <c r="A569" s="19"/>
      <c r="B569" s="60"/>
      <c r="C569" s="17"/>
      <c r="D569" s="17">
        <f t="shared" si="8"/>
        <v>458.65000000000003</v>
      </c>
      <c r="E569" s="18"/>
      <c r="F569" s="7"/>
    </row>
    <row r="570" spans="1:6" s="9" customFormat="1" ht="18.75" x14ac:dyDescent="0.3">
      <c r="A570" s="19"/>
      <c r="B570" s="60"/>
      <c r="C570" s="17"/>
      <c r="D570" s="17">
        <f t="shared" si="8"/>
        <v>458.65000000000003</v>
      </c>
      <c r="E570" s="18"/>
      <c r="F570" s="7"/>
    </row>
    <row r="571" spans="1:6" s="9" customFormat="1" ht="18.75" x14ac:dyDescent="0.3">
      <c r="A571" s="19"/>
      <c r="B571" s="60"/>
      <c r="C571" s="17"/>
      <c r="D571" s="17">
        <f t="shared" si="8"/>
        <v>458.65000000000003</v>
      </c>
      <c r="E571" s="18"/>
      <c r="F571" s="7"/>
    </row>
    <row r="572" spans="1:6" s="9" customFormat="1" ht="18.75" x14ac:dyDescent="0.3">
      <c r="A572" s="19"/>
      <c r="B572" s="60"/>
      <c r="C572" s="17"/>
      <c r="D572" s="17">
        <f t="shared" si="8"/>
        <v>458.65000000000003</v>
      </c>
      <c r="E572" s="18"/>
      <c r="F572" s="7"/>
    </row>
    <row r="573" spans="1:6" s="9" customFormat="1" ht="18.75" x14ac:dyDescent="0.3">
      <c r="A573" s="19"/>
      <c r="B573" s="17"/>
      <c r="C573" s="17"/>
      <c r="D573" s="17">
        <f t="shared" si="8"/>
        <v>458.65000000000003</v>
      </c>
      <c r="E573" s="18"/>
      <c r="F573" s="7"/>
    </row>
    <row r="574" spans="1:6" s="9" customFormat="1" ht="18.75" x14ac:dyDescent="0.3">
      <c r="A574" s="19"/>
      <c r="B574" s="17"/>
      <c r="C574" s="17"/>
      <c r="D574" s="17">
        <f t="shared" si="8"/>
        <v>458.65000000000003</v>
      </c>
      <c r="E574" s="18"/>
      <c r="F574" s="7"/>
    </row>
    <row r="575" spans="1:6" s="9" customFormat="1" ht="18.75" x14ac:dyDescent="0.3">
      <c r="A575" s="19"/>
      <c r="B575" s="17"/>
      <c r="C575" s="17"/>
      <c r="D575" s="17">
        <f t="shared" si="8"/>
        <v>458.65000000000003</v>
      </c>
      <c r="E575" s="18"/>
      <c r="F575" s="7"/>
    </row>
    <row r="576" spans="1:6" s="9" customFormat="1" ht="18.75" x14ac:dyDescent="0.3">
      <c r="A576" s="19"/>
      <c r="B576" s="17"/>
      <c r="C576" s="17"/>
      <c r="D576" s="17">
        <f t="shared" si="8"/>
        <v>458.65000000000003</v>
      </c>
      <c r="E576" s="18"/>
      <c r="F576" s="7"/>
    </row>
    <row r="577" spans="1:6" s="9" customFormat="1" ht="18.75" x14ac:dyDescent="0.3">
      <c r="A577" s="19"/>
      <c r="B577" s="17"/>
      <c r="C577" s="17"/>
      <c r="D577" s="17">
        <f t="shared" si="8"/>
        <v>458.65000000000003</v>
      </c>
      <c r="E577" s="18"/>
      <c r="F577" s="7"/>
    </row>
    <row r="578" spans="1:6" s="9" customFormat="1" ht="18.75" x14ac:dyDescent="0.3">
      <c r="A578" s="19"/>
      <c r="B578" s="17"/>
      <c r="C578" s="17"/>
      <c r="D578" s="17">
        <f t="shared" si="8"/>
        <v>458.65000000000003</v>
      </c>
      <c r="E578" s="18"/>
      <c r="F578" s="7"/>
    </row>
    <row r="579" spans="1:6" s="9" customFormat="1" ht="18.75" x14ac:dyDescent="0.3">
      <c r="A579" s="19"/>
      <c r="B579" s="17"/>
      <c r="C579" s="17"/>
      <c r="D579" s="17">
        <f t="shared" si="8"/>
        <v>458.65000000000003</v>
      </c>
      <c r="E579" s="18"/>
      <c r="F579" s="7"/>
    </row>
    <row r="580" spans="1:6" s="9" customFormat="1" ht="18.75" x14ac:dyDescent="0.3">
      <c r="A580" s="19"/>
      <c r="B580" s="17"/>
      <c r="C580" s="17"/>
      <c r="D580" s="17">
        <f t="shared" si="8"/>
        <v>458.65000000000003</v>
      </c>
      <c r="E580" s="18"/>
      <c r="F580" s="7"/>
    </row>
    <row r="581" spans="1:6" s="9" customFormat="1" ht="18.75" x14ac:dyDescent="0.3">
      <c r="A581" s="19"/>
      <c r="B581" s="17"/>
      <c r="C581" s="17"/>
      <c r="D581" s="17">
        <f t="shared" si="8"/>
        <v>458.65000000000003</v>
      </c>
      <c r="E581" s="18"/>
      <c r="F581" s="7"/>
    </row>
    <row r="582" spans="1:6" s="9" customFormat="1" ht="18.75" x14ac:dyDescent="0.3">
      <c r="A582" s="19"/>
      <c r="B582" s="17"/>
      <c r="C582" s="17"/>
      <c r="D582" s="17">
        <f t="shared" si="8"/>
        <v>458.65000000000003</v>
      </c>
      <c r="E582" s="18"/>
      <c r="F582" s="7"/>
    </row>
    <row r="583" spans="1:6" s="9" customFormat="1" ht="18.75" x14ac:dyDescent="0.3">
      <c r="A583" s="19"/>
      <c r="B583" s="17"/>
      <c r="C583" s="17"/>
      <c r="D583" s="17">
        <f t="shared" ref="D583:D646" si="9">D582+B583-C583</f>
        <v>458.65000000000003</v>
      </c>
      <c r="E583" s="18"/>
      <c r="F583" s="7"/>
    </row>
    <row r="584" spans="1:6" s="9" customFormat="1" ht="18.75" x14ac:dyDescent="0.3">
      <c r="A584" s="19"/>
      <c r="B584" s="17"/>
      <c r="C584" s="17"/>
      <c r="D584" s="17">
        <f t="shared" si="9"/>
        <v>458.65000000000003</v>
      </c>
      <c r="E584" s="18"/>
      <c r="F584" s="7"/>
    </row>
    <row r="585" spans="1:6" s="9" customFormat="1" ht="18.75" x14ac:dyDescent="0.3">
      <c r="A585" s="19"/>
      <c r="B585" s="17"/>
      <c r="C585" s="17"/>
      <c r="D585" s="17">
        <f t="shared" si="9"/>
        <v>458.65000000000003</v>
      </c>
      <c r="E585" s="18"/>
      <c r="F585" s="7"/>
    </row>
    <row r="586" spans="1:6" s="9" customFormat="1" ht="18.75" x14ac:dyDescent="0.3">
      <c r="A586" s="19"/>
      <c r="B586" s="17"/>
      <c r="C586" s="17"/>
      <c r="D586" s="17">
        <f t="shared" si="9"/>
        <v>458.65000000000003</v>
      </c>
      <c r="E586" s="18"/>
      <c r="F586" s="7"/>
    </row>
    <row r="587" spans="1:6" s="9" customFormat="1" ht="18.75" x14ac:dyDescent="0.3">
      <c r="A587" s="19"/>
      <c r="B587" s="17"/>
      <c r="C587" s="17"/>
      <c r="D587" s="17">
        <f t="shared" si="9"/>
        <v>458.65000000000003</v>
      </c>
      <c r="E587" s="18"/>
      <c r="F587" s="7"/>
    </row>
    <row r="588" spans="1:6" s="9" customFormat="1" ht="18.75" x14ac:dyDescent="0.3">
      <c r="A588" s="19"/>
      <c r="B588" s="17"/>
      <c r="C588" s="17"/>
      <c r="D588" s="17">
        <f t="shared" si="9"/>
        <v>458.65000000000003</v>
      </c>
      <c r="E588" s="18"/>
      <c r="F588" s="7"/>
    </row>
    <row r="589" spans="1:6" s="9" customFormat="1" ht="18.75" x14ac:dyDescent="0.3">
      <c r="A589" s="19"/>
      <c r="B589" s="17"/>
      <c r="C589" s="17"/>
      <c r="D589" s="17">
        <f t="shared" si="9"/>
        <v>458.65000000000003</v>
      </c>
      <c r="E589" s="18"/>
      <c r="F589" s="7"/>
    </row>
    <row r="590" spans="1:6" s="9" customFormat="1" ht="18.75" x14ac:dyDescent="0.3">
      <c r="A590" s="19"/>
      <c r="B590" s="17"/>
      <c r="C590" s="17"/>
      <c r="D590" s="17">
        <f t="shared" si="9"/>
        <v>458.65000000000003</v>
      </c>
      <c r="E590" s="18"/>
      <c r="F590" s="7"/>
    </row>
    <row r="591" spans="1:6" s="9" customFormat="1" ht="18.75" x14ac:dyDescent="0.3">
      <c r="A591" s="19"/>
      <c r="B591" s="17"/>
      <c r="C591" s="17"/>
      <c r="D591" s="17">
        <f t="shared" si="9"/>
        <v>458.65000000000003</v>
      </c>
      <c r="E591" s="18"/>
      <c r="F591" s="7"/>
    </row>
    <row r="592" spans="1:6" s="9" customFormat="1" ht="18.75" x14ac:dyDescent="0.3">
      <c r="A592" s="19"/>
      <c r="B592" s="17"/>
      <c r="C592" s="17"/>
      <c r="D592" s="17">
        <f t="shared" si="9"/>
        <v>458.65000000000003</v>
      </c>
      <c r="E592" s="18"/>
      <c r="F592" s="7"/>
    </row>
    <row r="593" spans="1:6" s="9" customFormat="1" ht="18.75" x14ac:dyDescent="0.3">
      <c r="A593" s="19"/>
      <c r="B593" s="17"/>
      <c r="C593" s="17"/>
      <c r="D593" s="17">
        <f t="shared" si="9"/>
        <v>458.65000000000003</v>
      </c>
      <c r="E593" s="18"/>
      <c r="F593" s="7"/>
    </row>
    <row r="594" spans="1:6" s="9" customFormat="1" ht="18.75" x14ac:dyDescent="0.3">
      <c r="A594" s="19"/>
      <c r="B594" s="17"/>
      <c r="C594" s="17"/>
      <c r="D594" s="17">
        <f t="shared" si="9"/>
        <v>458.65000000000003</v>
      </c>
      <c r="E594" s="18"/>
      <c r="F594" s="7"/>
    </row>
    <row r="595" spans="1:6" s="9" customFormat="1" ht="18.75" x14ac:dyDescent="0.3">
      <c r="A595" s="19"/>
      <c r="B595" s="17"/>
      <c r="C595" s="17"/>
      <c r="D595" s="17">
        <f t="shared" si="9"/>
        <v>458.65000000000003</v>
      </c>
      <c r="E595" s="18"/>
      <c r="F595" s="7"/>
    </row>
    <row r="596" spans="1:6" s="9" customFormat="1" ht="18.75" x14ac:dyDescent="0.3">
      <c r="A596" s="19"/>
      <c r="B596" s="17"/>
      <c r="C596" s="17"/>
      <c r="D596" s="17">
        <f t="shared" si="9"/>
        <v>458.65000000000003</v>
      </c>
      <c r="E596" s="18"/>
      <c r="F596" s="7"/>
    </row>
    <row r="597" spans="1:6" s="9" customFormat="1" ht="18.75" x14ac:dyDescent="0.3">
      <c r="A597" s="19"/>
      <c r="B597" s="17"/>
      <c r="C597" s="17"/>
      <c r="D597" s="17">
        <f t="shared" si="9"/>
        <v>458.65000000000003</v>
      </c>
      <c r="E597" s="18"/>
      <c r="F597" s="7"/>
    </row>
    <row r="598" spans="1:6" s="9" customFormat="1" ht="18.75" x14ac:dyDescent="0.3">
      <c r="A598" s="19"/>
      <c r="B598" s="17"/>
      <c r="C598" s="17"/>
      <c r="D598" s="17">
        <f t="shared" si="9"/>
        <v>458.65000000000003</v>
      </c>
      <c r="E598" s="18"/>
      <c r="F598" s="7"/>
    </row>
    <row r="599" spans="1:6" s="9" customFormat="1" ht="18.75" x14ac:dyDescent="0.3">
      <c r="A599" s="19"/>
      <c r="B599" s="17"/>
      <c r="C599" s="17"/>
      <c r="D599" s="17">
        <f t="shared" si="9"/>
        <v>458.65000000000003</v>
      </c>
      <c r="E599" s="18"/>
      <c r="F599" s="7"/>
    </row>
    <row r="600" spans="1:6" s="9" customFormat="1" ht="18.75" x14ac:dyDescent="0.3">
      <c r="A600" s="19"/>
      <c r="B600" s="17"/>
      <c r="C600" s="17"/>
      <c r="D600" s="17">
        <f t="shared" si="9"/>
        <v>458.65000000000003</v>
      </c>
      <c r="E600" s="18"/>
      <c r="F600" s="7"/>
    </row>
    <row r="601" spans="1:6" s="9" customFormat="1" ht="18.75" x14ac:dyDescent="0.3">
      <c r="A601" s="19"/>
      <c r="B601" s="17"/>
      <c r="C601" s="17"/>
      <c r="D601" s="17">
        <f t="shared" si="9"/>
        <v>458.65000000000003</v>
      </c>
      <c r="E601" s="18"/>
      <c r="F601" s="7"/>
    </row>
    <row r="602" spans="1:6" s="9" customFormat="1" ht="18.75" x14ac:dyDescent="0.3">
      <c r="A602" s="19"/>
      <c r="B602" s="17"/>
      <c r="C602" s="17"/>
      <c r="D602" s="17">
        <f t="shared" si="9"/>
        <v>458.65000000000003</v>
      </c>
      <c r="E602" s="18"/>
      <c r="F602" s="7"/>
    </row>
    <row r="603" spans="1:6" s="9" customFormat="1" ht="18.75" x14ac:dyDescent="0.3">
      <c r="A603" s="19"/>
      <c r="B603" s="17"/>
      <c r="C603" s="17"/>
      <c r="D603" s="17">
        <f t="shared" si="9"/>
        <v>458.65000000000003</v>
      </c>
      <c r="E603" s="18"/>
      <c r="F603" s="7"/>
    </row>
    <row r="604" spans="1:6" s="9" customFormat="1" ht="18.75" x14ac:dyDescent="0.3">
      <c r="A604" s="19"/>
      <c r="B604" s="17"/>
      <c r="C604" s="17"/>
      <c r="D604" s="17">
        <f t="shared" si="9"/>
        <v>458.65000000000003</v>
      </c>
      <c r="E604" s="18"/>
      <c r="F604" s="7"/>
    </row>
    <row r="605" spans="1:6" s="9" customFormat="1" ht="18.75" x14ac:dyDescent="0.3">
      <c r="A605" s="19"/>
      <c r="B605" s="17"/>
      <c r="C605" s="17"/>
      <c r="D605" s="17">
        <f t="shared" si="9"/>
        <v>458.65000000000003</v>
      </c>
      <c r="E605" s="18"/>
      <c r="F605" s="7"/>
    </row>
    <row r="606" spans="1:6" s="9" customFormat="1" ht="18.75" x14ac:dyDescent="0.3">
      <c r="A606" s="19"/>
      <c r="B606" s="17"/>
      <c r="C606" s="17"/>
      <c r="D606" s="17">
        <f t="shared" si="9"/>
        <v>458.65000000000003</v>
      </c>
      <c r="E606" s="18"/>
      <c r="F606" s="7"/>
    </row>
    <row r="607" spans="1:6" s="9" customFormat="1" ht="18.75" x14ac:dyDescent="0.3">
      <c r="A607" s="19"/>
      <c r="B607" s="17"/>
      <c r="C607" s="17"/>
      <c r="D607" s="17">
        <f t="shared" si="9"/>
        <v>458.65000000000003</v>
      </c>
      <c r="E607" s="18"/>
      <c r="F607" s="7"/>
    </row>
    <row r="608" spans="1:6" s="9" customFormat="1" ht="18.75" x14ac:dyDescent="0.3">
      <c r="A608" s="19"/>
      <c r="B608" s="17"/>
      <c r="C608" s="17"/>
      <c r="D608" s="17">
        <f t="shared" si="9"/>
        <v>458.65000000000003</v>
      </c>
      <c r="E608" s="18"/>
      <c r="F608" s="7"/>
    </row>
    <row r="609" spans="1:6" s="9" customFormat="1" ht="18.75" x14ac:dyDescent="0.3">
      <c r="A609" s="19"/>
      <c r="B609" s="17"/>
      <c r="C609" s="17"/>
      <c r="D609" s="17">
        <f t="shared" si="9"/>
        <v>458.65000000000003</v>
      </c>
      <c r="E609" s="18"/>
      <c r="F609" s="7"/>
    </row>
    <row r="610" spans="1:6" s="9" customFormat="1" ht="18.75" x14ac:dyDescent="0.3">
      <c r="A610" s="19"/>
      <c r="B610" s="17"/>
      <c r="C610" s="17"/>
      <c r="D610" s="17">
        <f t="shared" si="9"/>
        <v>458.65000000000003</v>
      </c>
      <c r="E610" s="18"/>
      <c r="F610" s="7"/>
    </row>
    <row r="611" spans="1:6" s="9" customFormat="1" ht="18.75" x14ac:dyDescent="0.3">
      <c r="A611" s="19"/>
      <c r="B611" s="17"/>
      <c r="C611" s="17"/>
      <c r="D611" s="17">
        <f t="shared" si="9"/>
        <v>458.65000000000003</v>
      </c>
      <c r="E611" s="18"/>
      <c r="F611" s="7"/>
    </row>
    <row r="612" spans="1:6" s="9" customFormat="1" ht="18.75" x14ac:dyDescent="0.3">
      <c r="A612" s="19"/>
      <c r="B612" s="17"/>
      <c r="C612" s="17"/>
      <c r="D612" s="17">
        <f t="shared" si="9"/>
        <v>458.65000000000003</v>
      </c>
      <c r="E612" s="18"/>
      <c r="F612" s="7"/>
    </row>
    <row r="613" spans="1:6" s="9" customFormat="1" ht="18.75" x14ac:dyDescent="0.3">
      <c r="A613" s="19"/>
      <c r="B613" s="17"/>
      <c r="C613" s="17"/>
      <c r="D613" s="17">
        <f t="shared" si="9"/>
        <v>458.65000000000003</v>
      </c>
      <c r="E613" s="18"/>
      <c r="F613" s="7"/>
    </row>
    <row r="614" spans="1:6" s="9" customFormat="1" ht="18.75" x14ac:dyDescent="0.3">
      <c r="A614" s="19"/>
      <c r="B614" s="17"/>
      <c r="C614" s="17"/>
      <c r="D614" s="17">
        <f t="shared" si="9"/>
        <v>458.65000000000003</v>
      </c>
      <c r="E614" s="18"/>
      <c r="F614" s="7"/>
    </row>
    <row r="615" spans="1:6" s="9" customFormat="1" ht="18.75" x14ac:dyDescent="0.3">
      <c r="A615" s="19"/>
      <c r="B615" s="17"/>
      <c r="C615" s="17"/>
      <c r="D615" s="17">
        <f t="shared" si="9"/>
        <v>458.65000000000003</v>
      </c>
      <c r="E615" s="18"/>
      <c r="F615" s="7"/>
    </row>
    <row r="616" spans="1:6" s="9" customFormat="1" ht="18.75" x14ac:dyDescent="0.3">
      <c r="A616" s="19"/>
      <c r="B616" s="17"/>
      <c r="C616" s="17"/>
      <c r="D616" s="17">
        <f t="shared" si="9"/>
        <v>458.65000000000003</v>
      </c>
      <c r="E616" s="18"/>
      <c r="F616" s="7"/>
    </row>
    <row r="617" spans="1:6" s="9" customFormat="1" ht="18.75" x14ac:dyDescent="0.3">
      <c r="A617" s="19"/>
      <c r="B617" s="17"/>
      <c r="C617" s="17"/>
      <c r="D617" s="17">
        <f t="shared" si="9"/>
        <v>458.65000000000003</v>
      </c>
      <c r="E617" s="18"/>
      <c r="F617" s="7"/>
    </row>
    <row r="618" spans="1:6" s="9" customFormat="1" ht="18.75" x14ac:dyDescent="0.3">
      <c r="A618" s="19"/>
      <c r="B618" s="17"/>
      <c r="C618" s="17"/>
      <c r="D618" s="17">
        <f t="shared" si="9"/>
        <v>458.65000000000003</v>
      </c>
      <c r="E618" s="18"/>
      <c r="F618" s="7"/>
    </row>
    <row r="619" spans="1:6" s="9" customFormat="1" ht="18.75" x14ac:dyDescent="0.3">
      <c r="A619" s="19"/>
      <c r="B619" s="17"/>
      <c r="C619" s="17"/>
      <c r="D619" s="17">
        <f t="shared" si="9"/>
        <v>458.65000000000003</v>
      </c>
      <c r="E619" s="18"/>
      <c r="F619" s="7"/>
    </row>
    <row r="620" spans="1:6" s="69" customFormat="1" ht="18.75" x14ac:dyDescent="0.3">
      <c r="A620" s="70"/>
      <c r="B620" s="60"/>
      <c r="C620" s="60"/>
      <c r="D620" s="60">
        <f t="shared" si="9"/>
        <v>458.65000000000003</v>
      </c>
      <c r="E620" s="66"/>
      <c r="F620" s="67"/>
    </row>
    <row r="621" spans="1:6" s="9" customFormat="1" ht="18.75" x14ac:dyDescent="0.3">
      <c r="A621" s="19"/>
      <c r="B621" s="17"/>
      <c r="C621" s="17"/>
      <c r="D621" s="17">
        <f t="shared" si="9"/>
        <v>458.65000000000003</v>
      </c>
      <c r="E621" s="18"/>
      <c r="F621" s="7"/>
    </row>
    <row r="622" spans="1:6" s="9" customFormat="1" ht="18.75" x14ac:dyDescent="0.3">
      <c r="A622" s="19"/>
      <c r="B622" s="17"/>
      <c r="C622" s="17"/>
      <c r="D622" s="17">
        <f t="shared" si="9"/>
        <v>458.65000000000003</v>
      </c>
      <c r="E622" s="18"/>
      <c r="F622" s="7"/>
    </row>
    <row r="623" spans="1:6" s="9" customFormat="1" ht="18.75" x14ac:dyDescent="0.3">
      <c r="A623" s="19"/>
      <c r="B623" s="17"/>
      <c r="C623" s="17"/>
      <c r="D623" s="17">
        <f t="shared" si="9"/>
        <v>458.65000000000003</v>
      </c>
      <c r="E623" s="18"/>
      <c r="F623" s="7"/>
    </row>
    <row r="624" spans="1:6" s="9" customFormat="1" ht="18.75" x14ac:dyDescent="0.3">
      <c r="A624" s="19"/>
      <c r="B624" s="17"/>
      <c r="C624" s="17"/>
      <c r="D624" s="17">
        <f t="shared" si="9"/>
        <v>458.65000000000003</v>
      </c>
      <c r="E624" s="18"/>
      <c r="F624" s="7"/>
    </row>
    <row r="625" spans="1:6" s="9" customFormat="1" ht="18.75" x14ac:dyDescent="0.3">
      <c r="A625" s="19"/>
      <c r="B625" s="17"/>
      <c r="C625" s="17"/>
      <c r="D625" s="17">
        <f t="shared" si="9"/>
        <v>458.65000000000003</v>
      </c>
      <c r="E625" s="18"/>
      <c r="F625" s="7"/>
    </row>
    <row r="626" spans="1:6" s="9" customFormat="1" ht="18.75" x14ac:dyDescent="0.3">
      <c r="A626" s="19"/>
      <c r="B626" s="17"/>
      <c r="C626" s="17"/>
      <c r="D626" s="17">
        <f t="shared" si="9"/>
        <v>458.65000000000003</v>
      </c>
      <c r="E626" s="18"/>
      <c r="F626" s="7"/>
    </row>
    <row r="627" spans="1:6" s="9" customFormat="1" ht="18.75" x14ac:dyDescent="0.3">
      <c r="A627" s="19"/>
      <c r="B627" s="17"/>
      <c r="C627" s="17"/>
      <c r="D627" s="17">
        <f t="shared" si="9"/>
        <v>458.65000000000003</v>
      </c>
      <c r="E627" s="18"/>
      <c r="F627" s="7"/>
    </row>
    <row r="628" spans="1:6" s="9" customFormat="1" ht="18.75" x14ac:dyDescent="0.3">
      <c r="A628" s="19"/>
      <c r="B628" s="17"/>
      <c r="C628" s="17"/>
      <c r="D628" s="17">
        <f t="shared" si="9"/>
        <v>458.65000000000003</v>
      </c>
      <c r="E628" s="18"/>
      <c r="F628" s="7"/>
    </row>
    <row r="629" spans="1:6" s="9" customFormat="1" ht="18.75" x14ac:dyDescent="0.3">
      <c r="A629" s="19"/>
      <c r="B629" s="17"/>
      <c r="C629" s="17"/>
      <c r="D629" s="17">
        <f t="shared" si="9"/>
        <v>458.65000000000003</v>
      </c>
      <c r="E629" s="18"/>
      <c r="F629" s="7"/>
    </row>
    <row r="630" spans="1:6" s="9" customFormat="1" ht="18.75" x14ac:dyDescent="0.3">
      <c r="A630" s="19"/>
      <c r="B630" s="17"/>
      <c r="C630" s="17"/>
      <c r="D630" s="17">
        <f t="shared" si="9"/>
        <v>458.65000000000003</v>
      </c>
      <c r="E630" s="18"/>
      <c r="F630" s="7"/>
    </row>
    <row r="631" spans="1:6" s="9" customFormat="1" ht="18.75" x14ac:dyDescent="0.3">
      <c r="A631" s="19"/>
      <c r="B631" s="17"/>
      <c r="C631" s="17"/>
      <c r="D631" s="17">
        <f t="shared" si="9"/>
        <v>458.65000000000003</v>
      </c>
      <c r="E631" s="18"/>
      <c r="F631" s="7"/>
    </row>
    <row r="632" spans="1:6" s="9" customFormat="1" ht="18.75" x14ac:dyDescent="0.3">
      <c r="A632" s="19"/>
      <c r="B632" s="17"/>
      <c r="C632" s="17"/>
      <c r="D632" s="17">
        <f t="shared" si="9"/>
        <v>458.65000000000003</v>
      </c>
      <c r="E632" s="18"/>
      <c r="F632" s="7"/>
    </row>
    <row r="633" spans="1:6" s="9" customFormat="1" ht="18.75" x14ac:dyDescent="0.3">
      <c r="A633" s="19"/>
      <c r="B633" s="17"/>
      <c r="C633" s="17"/>
      <c r="D633" s="17">
        <f t="shared" si="9"/>
        <v>458.65000000000003</v>
      </c>
      <c r="E633" s="18"/>
      <c r="F633" s="7"/>
    </row>
    <row r="634" spans="1:6" s="9" customFormat="1" ht="18.75" x14ac:dyDescent="0.3">
      <c r="A634" s="19"/>
      <c r="B634" s="17"/>
      <c r="C634" s="17"/>
      <c r="D634" s="17">
        <f t="shared" si="9"/>
        <v>458.65000000000003</v>
      </c>
      <c r="E634" s="18"/>
      <c r="F634" s="7"/>
    </row>
    <row r="635" spans="1:6" s="9" customFormat="1" ht="18.75" x14ac:dyDescent="0.3">
      <c r="A635" s="19"/>
      <c r="B635" s="17"/>
      <c r="C635" s="17"/>
      <c r="D635" s="17">
        <f t="shared" si="9"/>
        <v>458.65000000000003</v>
      </c>
      <c r="E635" s="18"/>
      <c r="F635" s="7"/>
    </row>
    <row r="636" spans="1:6" s="9" customFormat="1" ht="18.75" x14ac:dyDescent="0.3">
      <c r="A636" s="19"/>
      <c r="B636" s="17"/>
      <c r="C636" s="17"/>
      <c r="D636" s="17">
        <f t="shared" si="9"/>
        <v>458.65000000000003</v>
      </c>
      <c r="E636" s="18"/>
      <c r="F636" s="7"/>
    </row>
    <row r="637" spans="1:6" s="9" customFormat="1" ht="18.75" x14ac:dyDescent="0.3">
      <c r="A637" s="19"/>
      <c r="B637" s="17"/>
      <c r="C637" s="17"/>
      <c r="D637" s="17">
        <f t="shared" si="9"/>
        <v>458.65000000000003</v>
      </c>
      <c r="E637" s="18"/>
      <c r="F637" s="7"/>
    </row>
    <row r="638" spans="1:6" s="9" customFormat="1" ht="18.75" x14ac:dyDescent="0.3">
      <c r="A638" s="19"/>
      <c r="B638" s="17"/>
      <c r="C638" s="17"/>
      <c r="D638" s="17">
        <f t="shared" si="9"/>
        <v>458.65000000000003</v>
      </c>
      <c r="E638" s="18"/>
      <c r="F638" s="7"/>
    </row>
    <row r="639" spans="1:6" s="9" customFormat="1" ht="18.75" x14ac:dyDescent="0.3">
      <c r="A639" s="19"/>
      <c r="B639" s="17"/>
      <c r="C639" s="17"/>
      <c r="D639" s="17">
        <f t="shared" si="9"/>
        <v>458.65000000000003</v>
      </c>
      <c r="E639" s="18"/>
      <c r="F639" s="7"/>
    </row>
    <row r="640" spans="1:6" s="9" customFormat="1" ht="18.75" x14ac:dyDescent="0.3">
      <c r="A640" s="19"/>
      <c r="B640" s="17"/>
      <c r="C640" s="17"/>
      <c r="D640" s="17">
        <f t="shared" si="9"/>
        <v>458.65000000000003</v>
      </c>
      <c r="E640" s="18"/>
      <c r="F640" s="7"/>
    </row>
    <row r="641" spans="1:6" s="9" customFormat="1" ht="18.75" x14ac:dyDescent="0.3">
      <c r="A641" s="19"/>
      <c r="B641" s="17"/>
      <c r="C641" s="17"/>
      <c r="D641" s="17">
        <f t="shared" si="9"/>
        <v>458.65000000000003</v>
      </c>
      <c r="E641" s="18"/>
      <c r="F641" s="7"/>
    </row>
    <row r="642" spans="1:6" s="9" customFormat="1" ht="18.75" x14ac:dyDescent="0.3">
      <c r="A642" s="19"/>
      <c r="B642" s="17"/>
      <c r="C642" s="17"/>
      <c r="D642" s="17">
        <f t="shared" si="9"/>
        <v>458.65000000000003</v>
      </c>
      <c r="E642" s="18"/>
      <c r="F642" s="7"/>
    </row>
    <row r="643" spans="1:6" s="9" customFormat="1" ht="18.75" x14ac:dyDescent="0.3">
      <c r="A643" s="19"/>
      <c r="B643" s="17"/>
      <c r="C643" s="17"/>
      <c r="D643" s="17">
        <f t="shared" si="9"/>
        <v>458.65000000000003</v>
      </c>
      <c r="E643" s="18"/>
      <c r="F643" s="7"/>
    </row>
    <row r="644" spans="1:6" s="9" customFormat="1" ht="18.75" x14ac:dyDescent="0.3">
      <c r="A644" s="19"/>
      <c r="B644" s="17"/>
      <c r="C644" s="17"/>
      <c r="D644" s="17">
        <f t="shared" si="9"/>
        <v>458.65000000000003</v>
      </c>
      <c r="E644" s="18"/>
      <c r="F644" s="7"/>
    </row>
    <row r="645" spans="1:6" s="9" customFormat="1" ht="18.75" x14ac:dyDescent="0.3">
      <c r="A645" s="19"/>
      <c r="B645" s="17"/>
      <c r="C645" s="17"/>
      <c r="D645" s="17">
        <f t="shared" si="9"/>
        <v>458.65000000000003</v>
      </c>
      <c r="E645" s="18"/>
      <c r="F645" s="7"/>
    </row>
    <row r="646" spans="1:6" s="9" customFormat="1" ht="18.75" x14ac:dyDescent="0.3">
      <c r="A646" s="19"/>
      <c r="B646" s="17"/>
      <c r="C646" s="17"/>
      <c r="D646" s="17">
        <f t="shared" si="9"/>
        <v>458.65000000000003</v>
      </c>
      <c r="E646" s="18"/>
      <c r="F646" s="7"/>
    </row>
    <row r="647" spans="1:6" s="9" customFormat="1" ht="18.75" x14ac:dyDescent="0.3">
      <c r="A647" s="19"/>
      <c r="B647" s="17"/>
      <c r="C647" s="17"/>
      <c r="D647" s="17">
        <f t="shared" ref="D647:D710" si="10">D646+B647-C647</f>
        <v>458.65000000000003</v>
      </c>
      <c r="E647" s="18"/>
      <c r="F647" s="7"/>
    </row>
    <row r="648" spans="1:6" s="9" customFormat="1" ht="18.75" x14ac:dyDescent="0.3">
      <c r="A648" s="19"/>
      <c r="B648" s="17"/>
      <c r="C648" s="17"/>
      <c r="D648" s="17">
        <f t="shared" si="10"/>
        <v>458.65000000000003</v>
      </c>
      <c r="E648" s="18"/>
      <c r="F648" s="7"/>
    </row>
    <row r="649" spans="1:6" s="9" customFormat="1" ht="18.75" x14ac:dyDescent="0.3">
      <c r="A649" s="19"/>
      <c r="B649" s="17"/>
      <c r="C649" s="17"/>
      <c r="D649" s="17">
        <f t="shared" si="10"/>
        <v>458.65000000000003</v>
      </c>
      <c r="E649" s="18"/>
      <c r="F649" s="7"/>
    </row>
    <row r="650" spans="1:6" s="9" customFormat="1" ht="18.75" x14ac:dyDescent="0.3">
      <c r="A650" s="19"/>
      <c r="B650" s="17"/>
      <c r="C650" s="17"/>
      <c r="D650" s="17">
        <f t="shared" si="10"/>
        <v>458.65000000000003</v>
      </c>
      <c r="E650" s="18"/>
      <c r="F650" s="7"/>
    </row>
    <row r="651" spans="1:6" s="9" customFormat="1" ht="18.75" x14ac:dyDescent="0.3">
      <c r="A651" s="19"/>
      <c r="B651" s="17"/>
      <c r="C651" s="17"/>
      <c r="D651" s="17">
        <f t="shared" si="10"/>
        <v>458.65000000000003</v>
      </c>
      <c r="E651" s="18"/>
      <c r="F651" s="7"/>
    </row>
    <row r="652" spans="1:6" s="9" customFormat="1" ht="18.75" x14ac:dyDescent="0.3">
      <c r="A652" s="19"/>
      <c r="B652" s="17"/>
      <c r="C652" s="17"/>
      <c r="D652" s="17">
        <f t="shared" si="10"/>
        <v>458.65000000000003</v>
      </c>
      <c r="E652" s="18"/>
      <c r="F652" s="7"/>
    </row>
    <row r="653" spans="1:6" s="9" customFormat="1" ht="18.75" x14ac:dyDescent="0.3">
      <c r="A653" s="19"/>
      <c r="B653" s="17"/>
      <c r="C653" s="17"/>
      <c r="D653" s="17">
        <f t="shared" si="10"/>
        <v>458.65000000000003</v>
      </c>
      <c r="E653" s="18"/>
      <c r="F653" s="7"/>
    </row>
    <row r="654" spans="1:6" s="9" customFormat="1" ht="18.75" x14ac:dyDescent="0.3">
      <c r="A654" s="19"/>
      <c r="B654" s="17"/>
      <c r="C654" s="17"/>
      <c r="D654" s="17">
        <f t="shared" si="10"/>
        <v>458.65000000000003</v>
      </c>
      <c r="E654" s="18"/>
      <c r="F654" s="7"/>
    </row>
    <row r="655" spans="1:6" s="9" customFormat="1" ht="18.75" x14ac:dyDescent="0.3">
      <c r="A655" s="19"/>
      <c r="B655" s="17"/>
      <c r="C655" s="17"/>
      <c r="D655" s="17">
        <f t="shared" si="10"/>
        <v>458.65000000000003</v>
      </c>
      <c r="E655" s="18"/>
      <c r="F655" s="7"/>
    </row>
    <row r="656" spans="1:6" s="9" customFormat="1" ht="18.75" x14ac:dyDescent="0.3">
      <c r="A656" s="19"/>
      <c r="B656" s="17"/>
      <c r="C656" s="17"/>
      <c r="D656" s="17">
        <f t="shared" si="10"/>
        <v>458.65000000000003</v>
      </c>
      <c r="E656" s="18"/>
      <c r="F656" s="7"/>
    </row>
    <row r="657" spans="1:6" s="9" customFormat="1" ht="18.75" x14ac:dyDescent="0.3">
      <c r="A657" s="19"/>
      <c r="B657" s="17"/>
      <c r="C657" s="17"/>
      <c r="D657" s="17">
        <f t="shared" si="10"/>
        <v>458.65000000000003</v>
      </c>
      <c r="E657" s="18"/>
      <c r="F657" s="7"/>
    </row>
    <row r="658" spans="1:6" s="9" customFormat="1" ht="18.75" x14ac:dyDescent="0.3">
      <c r="A658" s="19"/>
      <c r="B658" s="17"/>
      <c r="C658" s="17"/>
      <c r="D658" s="17">
        <f t="shared" si="10"/>
        <v>458.65000000000003</v>
      </c>
      <c r="E658" s="18"/>
      <c r="F658" s="7"/>
    </row>
    <row r="659" spans="1:6" s="9" customFormat="1" ht="18.75" x14ac:dyDescent="0.3">
      <c r="A659" s="19"/>
      <c r="B659" s="17"/>
      <c r="C659" s="17"/>
      <c r="D659" s="17">
        <f t="shared" si="10"/>
        <v>458.65000000000003</v>
      </c>
      <c r="E659" s="18"/>
      <c r="F659" s="7"/>
    </row>
    <row r="660" spans="1:6" s="9" customFormat="1" ht="18.75" x14ac:dyDescent="0.3">
      <c r="A660" s="19"/>
      <c r="B660" s="17"/>
      <c r="C660" s="17"/>
      <c r="D660" s="17">
        <f t="shared" si="10"/>
        <v>458.65000000000003</v>
      </c>
      <c r="E660" s="18"/>
      <c r="F660" s="7"/>
    </row>
    <row r="661" spans="1:6" s="9" customFormat="1" ht="18.75" x14ac:dyDescent="0.3">
      <c r="A661" s="19"/>
      <c r="B661" s="17"/>
      <c r="C661" s="17"/>
      <c r="D661" s="17">
        <f t="shared" si="10"/>
        <v>458.65000000000003</v>
      </c>
      <c r="E661" s="18"/>
      <c r="F661" s="7"/>
    </row>
    <row r="662" spans="1:6" s="9" customFormat="1" ht="18.75" x14ac:dyDescent="0.3">
      <c r="A662" s="19"/>
      <c r="B662" s="17"/>
      <c r="C662" s="17"/>
      <c r="D662" s="17">
        <f t="shared" si="10"/>
        <v>458.65000000000003</v>
      </c>
      <c r="E662" s="18"/>
      <c r="F662" s="7"/>
    </row>
    <row r="663" spans="1:6" s="9" customFormat="1" ht="18.75" x14ac:dyDescent="0.3">
      <c r="A663" s="19"/>
      <c r="B663" s="17"/>
      <c r="C663" s="17"/>
      <c r="D663" s="17">
        <f t="shared" si="10"/>
        <v>458.65000000000003</v>
      </c>
      <c r="E663" s="18"/>
      <c r="F663" s="7"/>
    </row>
    <row r="664" spans="1:6" s="9" customFormat="1" ht="18.75" x14ac:dyDescent="0.3">
      <c r="A664" s="19"/>
      <c r="B664" s="17"/>
      <c r="C664" s="17"/>
      <c r="D664" s="17">
        <f t="shared" si="10"/>
        <v>458.65000000000003</v>
      </c>
      <c r="E664" s="18"/>
      <c r="F664" s="7"/>
    </row>
    <row r="665" spans="1:6" s="9" customFormat="1" ht="18.75" x14ac:dyDescent="0.3">
      <c r="A665" s="19"/>
      <c r="B665" s="17"/>
      <c r="C665" s="17"/>
      <c r="D665" s="17">
        <f t="shared" si="10"/>
        <v>458.65000000000003</v>
      </c>
      <c r="E665" s="18"/>
      <c r="F665" s="7"/>
    </row>
    <row r="666" spans="1:6" s="9" customFormat="1" ht="18.75" x14ac:dyDescent="0.3">
      <c r="A666" s="19"/>
      <c r="B666" s="17"/>
      <c r="C666" s="17"/>
      <c r="D666" s="17">
        <f t="shared" si="10"/>
        <v>458.65000000000003</v>
      </c>
      <c r="E666" s="18"/>
      <c r="F666" s="7"/>
    </row>
    <row r="667" spans="1:6" s="9" customFormat="1" ht="18.75" x14ac:dyDescent="0.3">
      <c r="A667" s="19"/>
      <c r="B667" s="17"/>
      <c r="C667" s="17"/>
      <c r="D667" s="17">
        <f t="shared" si="10"/>
        <v>458.65000000000003</v>
      </c>
      <c r="E667" s="18"/>
      <c r="F667" s="7"/>
    </row>
    <row r="668" spans="1:6" s="9" customFormat="1" ht="18.75" x14ac:dyDescent="0.3">
      <c r="A668" s="19"/>
      <c r="B668" s="17"/>
      <c r="C668" s="17"/>
      <c r="D668" s="17">
        <f t="shared" si="10"/>
        <v>458.65000000000003</v>
      </c>
      <c r="E668" s="18"/>
      <c r="F668" s="7"/>
    </row>
    <row r="669" spans="1:6" s="9" customFormat="1" ht="18.75" x14ac:dyDescent="0.3">
      <c r="A669" s="19"/>
      <c r="B669" s="99"/>
      <c r="C669" s="17"/>
      <c r="D669" s="17">
        <f t="shared" si="10"/>
        <v>458.65000000000003</v>
      </c>
      <c r="E669" s="18"/>
      <c r="F669" s="7"/>
    </row>
    <row r="670" spans="1:6" s="9" customFormat="1" ht="18.75" x14ac:dyDescent="0.3">
      <c r="A670" s="19"/>
      <c r="B670" s="17"/>
      <c r="C670" s="17"/>
      <c r="D670" s="17">
        <f t="shared" si="10"/>
        <v>458.65000000000003</v>
      </c>
      <c r="E670" s="18"/>
      <c r="F670" s="7"/>
    </row>
    <row r="671" spans="1:6" s="9" customFormat="1" ht="18.75" x14ac:dyDescent="0.3">
      <c r="A671" s="19"/>
      <c r="B671" s="99"/>
      <c r="C671" s="17"/>
      <c r="D671" s="17">
        <f t="shared" si="10"/>
        <v>458.65000000000003</v>
      </c>
      <c r="E671" s="18"/>
      <c r="F671" s="7"/>
    </row>
    <row r="672" spans="1:6" s="9" customFormat="1" ht="18.75" x14ac:dyDescent="0.3">
      <c r="A672" s="19"/>
      <c r="B672" s="17"/>
      <c r="C672" s="17"/>
      <c r="D672" s="17">
        <f t="shared" si="10"/>
        <v>458.65000000000003</v>
      </c>
      <c r="E672" s="18"/>
      <c r="F672" s="7"/>
    </row>
    <row r="673" spans="1:6" s="9" customFormat="1" ht="18.75" x14ac:dyDescent="0.3">
      <c r="A673" s="19"/>
      <c r="B673" s="17"/>
      <c r="C673" s="17"/>
      <c r="D673" s="17">
        <f t="shared" si="10"/>
        <v>458.65000000000003</v>
      </c>
      <c r="E673" s="18"/>
      <c r="F673" s="7"/>
    </row>
    <row r="674" spans="1:6" s="9" customFormat="1" ht="18.75" x14ac:dyDescent="0.3">
      <c r="A674" s="19"/>
      <c r="B674" s="17"/>
      <c r="C674" s="17"/>
      <c r="D674" s="17">
        <f t="shared" si="10"/>
        <v>458.65000000000003</v>
      </c>
      <c r="E674" s="18"/>
      <c r="F674" s="7"/>
    </row>
    <row r="675" spans="1:6" s="9" customFormat="1" ht="18.75" x14ac:dyDescent="0.3">
      <c r="A675" s="19"/>
      <c r="B675" s="17"/>
      <c r="C675" s="17"/>
      <c r="D675" s="17">
        <f t="shared" si="10"/>
        <v>458.65000000000003</v>
      </c>
      <c r="E675" s="18"/>
      <c r="F675" s="7"/>
    </row>
    <row r="676" spans="1:6" s="9" customFormat="1" ht="18.75" x14ac:dyDescent="0.3">
      <c r="A676" s="19"/>
      <c r="B676" s="17"/>
      <c r="C676" s="17"/>
      <c r="D676" s="17">
        <f t="shared" si="10"/>
        <v>458.65000000000003</v>
      </c>
      <c r="E676" s="18"/>
      <c r="F676" s="7"/>
    </row>
    <row r="677" spans="1:6" s="9" customFormat="1" ht="18.75" x14ac:dyDescent="0.3">
      <c r="A677" s="19"/>
      <c r="B677" s="17"/>
      <c r="C677" s="17"/>
      <c r="D677" s="17">
        <f t="shared" si="10"/>
        <v>458.65000000000003</v>
      </c>
      <c r="E677" s="18"/>
      <c r="F677" s="7"/>
    </row>
    <row r="678" spans="1:6" s="9" customFormat="1" ht="18.75" x14ac:dyDescent="0.3">
      <c r="A678" s="19"/>
      <c r="B678" s="17"/>
      <c r="C678" s="17"/>
      <c r="D678" s="17">
        <f t="shared" si="10"/>
        <v>458.65000000000003</v>
      </c>
      <c r="E678" s="18"/>
      <c r="F678" s="7"/>
    </row>
    <row r="679" spans="1:6" s="9" customFormat="1" ht="18.75" x14ac:dyDescent="0.3">
      <c r="A679" s="19"/>
      <c r="B679" s="17"/>
      <c r="C679" s="17"/>
      <c r="D679" s="17">
        <f t="shared" si="10"/>
        <v>458.65000000000003</v>
      </c>
      <c r="E679" s="18"/>
      <c r="F679" s="7"/>
    </row>
    <row r="680" spans="1:6" s="9" customFormat="1" ht="18.75" x14ac:dyDescent="0.3">
      <c r="A680" s="19"/>
      <c r="B680" s="17"/>
      <c r="C680" s="17"/>
      <c r="D680" s="17">
        <f t="shared" si="10"/>
        <v>458.65000000000003</v>
      </c>
      <c r="E680" s="18"/>
      <c r="F680" s="7"/>
    </row>
    <row r="681" spans="1:6" s="9" customFormat="1" ht="18.75" x14ac:dyDescent="0.3">
      <c r="A681" s="19"/>
      <c r="B681" s="17"/>
      <c r="C681" s="17"/>
      <c r="D681" s="17">
        <f t="shared" si="10"/>
        <v>458.65000000000003</v>
      </c>
      <c r="E681" s="18"/>
      <c r="F681" s="7"/>
    </row>
    <row r="682" spans="1:6" s="9" customFormat="1" ht="18.75" x14ac:dyDescent="0.3">
      <c r="A682" s="19"/>
      <c r="B682" s="17"/>
      <c r="C682" s="17"/>
      <c r="D682" s="17">
        <f t="shared" si="10"/>
        <v>458.65000000000003</v>
      </c>
      <c r="E682" s="18"/>
      <c r="F682" s="7"/>
    </row>
    <row r="683" spans="1:6" s="9" customFormat="1" ht="18.75" x14ac:dyDescent="0.3">
      <c r="A683" s="19"/>
      <c r="B683" s="17"/>
      <c r="C683" s="17"/>
      <c r="D683" s="17">
        <f t="shared" si="10"/>
        <v>458.65000000000003</v>
      </c>
      <c r="E683" s="18"/>
      <c r="F683" s="7"/>
    </row>
    <row r="684" spans="1:6" s="9" customFormat="1" ht="18.75" x14ac:dyDescent="0.3">
      <c r="A684" s="19"/>
      <c r="B684" s="17"/>
      <c r="C684" s="17"/>
      <c r="D684" s="17">
        <f t="shared" si="10"/>
        <v>458.65000000000003</v>
      </c>
      <c r="E684" s="18"/>
      <c r="F684" s="7"/>
    </row>
    <row r="685" spans="1:6" s="9" customFormat="1" ht="18.75" x14ac:dyDescent="0.3">
      <c r="A685" s="19"/>
      <c r="B685" s="17"/>
      <c r="C685" s="17"/>
      <c r="D685" s="17">
        <f t="shared" si="10"/>
        <v>458.65000000000003</v>
      </c>
      <c r="E685" s="18"/>
      <c r="F685" s="7"/>
    </row>
    <row r="686" spans="1:6" s="9" customFormat="1" ht="18.75" x14ac:dyDescent="0.3">
      <c r="A686" s="19"/>
      <c r="B686" s="17"/>
      <c r="C686" s="17"/>
      <c r="D686" s="17">
        <f t="shared" si="10"/>
        <v>458.65000000000003</v>
      </c>
      <c r="E686" s="18"/>
      <c r="F686" s="7"/>
    </row>
    <row r="687" spans="1:6" s="9" customFormat="1" ht="18.75" x14ac:dyDescent="0.3">
      <c r="A687" s="19"/>
      <c r="B687" s="17"/>
      <c r="C687" s="17"/>
      <c r="D687" s="17">
        <f t="shared" si="10"/>
        <v>458.65000000000003</v>
      </c>
      <c r="E687" s="18"/>
      <c r="F687" s="7"/>
    </row>
    <row r="688" spans="1:6" s="9" customFormat="1" ht="18.75" x14ac:dyDescent="0.3">
      <c r="A688" s="19"/>
      <c r="B688" s="17"/>
      <c r="C688" s="17"/>
      <c r="D688" s="17">
        <f t="shared" si="10"/>
        <v>458.65000000000003</v>
      </c>
      <c r="E688" s="18"/>
      <c r="F688" s="7"/>
    </row>
    <row r="689" spans="1:6" s="9" customFormat="1" ht="18.75" x14ac:dyDescent="0.3">
      <c r="A689" s="19"/>
      <c r="B689" s="17"/>
      <c r="C689" s="17"/>
      <c r="D689" s="17">
        <f t="shared" si="10"/>
        <v>458.65000000000003</v>
      </c>
      <c r="E689" s="18"/>
      <c r="F689" s="7"/>
    </row>
    <row r="690" spans="1:6" s="9" customFormat="1" ht="18.75" x14ac:dyDescent="0.3">
      <c r="A690" s="19"/>
      <c r="B690" s="17"/>
      <c r="C690" s="17"/>
      <c r="D690" s="17">
        <f t="shared" si="10"/>
        <v>458.65000000000003</v>
      </c>
      <c r="E690" s="18"/>
      <c r="F690" s="7"/>
    </row>
    <row r="691" spans="1:6" s="9" customFormat="1" ht="18.75" x14ac:dyDescent="0.3">
      <c r="A691" s="19"/>
      <c r="B691" s="17"/>
      <c r="C691" s="17"/>
      <c r="D691" s="17">
        <f t="shared" si="10"/>
        <v>458.65000000000003</v>
      </c>
      <c r="E691" s="18"/>
      <c r="F691" s="7"/>
    </row>
    <row r="692" spans="1:6" s="9" customFormat="1" ht="18.75" x14ac:dyDescent="0.3">
      <c r="A692" s="19"/>
      <c r="B692" s="17"/>
      <c r="C692" s="17"/>
      <c r="D692" s="17">
        <f t="shared" si="10"/>
        <v>458.65000000000003</v>
      </c>
      <c r="E692" s="18"/>
      <c r="F692" s="7"/>
    </row>
    <row r="693" spans="1:6" s="9" customFormat="1" ht="18.75" x14ac:dyDescent="0.3">
      <c r="A693" s="19"/>
      <c r="B693" s="17"/>
      <c r="C693" s="17"/>
      <c r="D693" s="17">
        <f t="shared" si="10"/>
        <v>458.65000000000003</v>
      </c>
      <c r="E693" s="18"/>
      <c r="F693" s="7"/>
    </row>
    <row r="694" spans="1:6" s="9" customFormat="1" ht="18.75" x14ac:dyDescent="0.3">
      <c r="A694" s="19"/>
      <c r="B694" s="17"/>
      <c r="C694" s="17"/>
      <c r="D694" s="17">
        <f t="shared" si="10"/>
        <v>458.65000000000003</v>
      </c>
      <c r="E694" s="18"/>
      <c r="F694" s="7"/>
    </row>
    <row r="695" spans="1:6" s="9" customFormat="1" ht="18.75" x14ac:dyDescent="0.3">
      <c r="A695" s="19"/>
      <c r="B695" s="17"/>
      <c r="C695" s="17"/>
      <c r="D695" s="17">
        <f t="shared" si="10"/>
        <v>458.65000000000003</v>
      </c>
      <c r="E695" s="18"/>
      <c r="F695" s="7"/>
    </row>
    <row r="696" spans="1:6" s="9" customFormat="1" ht="18.75" x14ac:dyDescent="0.3">
      <c r="A696" s="19"/>
      <c r="B696" s="17"/>
      <c r="C696" s="17"/>
      <c r="D696" s="17">
        <f t="shared" si="10"/>
        <v>458.65000000000003</v>
      </c>
      <c r="E696" s="18"/>
      <c r="F696" s="7"/>
    </row>
    <row r="697" spans="1:6" s="69" customFormat="1" ht="18.75" x14ac:dyDescent="0.3">
      <c r="A697" s="70"/>
      <c r="B697" s="60"/>
      <c r="C697" s="60"/>
      <c r="D697" s="60">
        <f t="shared" si="10"/>
        <v>458.65000000000003</v>
      </c>
      <c r="E697" s="66"/>
      <c r="F697" s="67"/>
    </row>
    <row r="698" spans="1:6" s="9" customFormat="1" ht="18.75" x14ac:dyDescent="0.3">
      <c r="A698" s="19"/>
      <c r="B698" s="17"/>
      <c r="C698" s="17"/>
      <c r="D698" s="17">
        <f t="shared" si="10"/>
        <v>458.65000000000003</v>
      </c>
      <c r="E698" s="18"/>
      <c r="F698" s="7"/>
    </row>
    <row r="699" spans="1:6" s="9" customFormat="1" ht="18.75" x14ac:dyDescent="0.3">
      <c r="A699" s="19"/>
      <c r="B699" s="17"/>
      <c r="C699" s="17"/>
      <c r="D699" s="17">
        <f t="shared" si="10"/>
        <v>458.65000000000003</v>
      </c>
      <c r="E699" s="18"/>
      <c r="F699" s="7"/>
    </row>
    <row r="700" spans="1:6" s="9" customFormat="1" ht="18.75" x14ac:dyDescent="0.3">
      <c r="A700" s="19"/>
      <c r="B700" s="17"/>
      <c r="C700" s="17"/>
      <c r="D700" s="17">
        <f t="shared" si="10"/>
        <v>458.65000000000003</v>
      </c>
      <c r="E700" s="18"/>
      <c r="F700" s="7"/>
    </row>
    <row r="701" spans="1:6" s="9" customFormat="1" ht="18.75" x14ac:dyDescent="0.3">
      <c r="A701" s="19"/>
      <c r="B701" s="17"/>
      <c r="C701" s="17"/>
      <c r="D701" s="17">
        <f t="shared" si="10"/>
        <v>458.65000000000003</v>
      </c>
      <c r="E701" s="18"/>
      <c r="F701" s="7"/>
    </row>
    <row r="702" spans="1:6" s="9" customFormat="1" ht="18.75" x14ac:dyDescent="0.3">
      <c r="A702" s="19"/>
      <c r="B702" s="17"/>
      <c r="C702" s="17"/>
      <c r="D702" s="17">
        <f t="shared" si="10"/>
        <v>458.65000000000003</v>
      </c>
      <c r="E702" s="18"/>
      <c r="F702" s="7"/>
    </row>
    <row r="703" spans="1:6" s="9" customFormat="1" ht="18.75" x14ac:dyDescent="0.3">
      <c r="A703" s="19"/>
      <c r="B703" s="17"/>
      <c r="C703" s="17"/>
      <c r="D703" s="17">
        <f t="shared" si="10"/>
        <v>458.65000000000003</v>
      </c>
      <c r="E703" s="18"/>
      <c r="F703" s="7"/>
    </row>
    <row r="704" spans="1:6" s="9" customFormat="1" ht="18.75" x14ac:dyDescent="0.3">
      <c r="A704" s="19"/>
      <c r="B704" s="17"/>
      <c r="C704" s="17"/>
      <c r="D704" s="17">
        <f t="shared" si="10"/>
        <v>458.65000000000003</v>
      </c>
      <c r="E704" s="18"/>
      <c r="F704" s="7"/>
    </row>
    <row r="705" spans="1:6" s="9" customFormat="1" ht="18.75" x14ac:dyDescent="0.3">
      <c r="A705" s="19"/>
      <c r="B705" s="17"/>
      <c r="C705" s="17"/>
      <c r="D705" s="17">
        <f t="shared" si="10"/>
        <v>458.65000000000003</v>
      </c>
      <c r="E705" s="18"/>
      <c r="F705" s="7"/>
    </row>
    <row r="706" spans="1:6" s="9" customFormat="1" ht="18.75" x14ac:dyDescent="0.3">
      <c r="A706" s="19"/>
      <c r="B706" s="17"/>
      <c r="C706" s="17"/>
      <c r="D706" s="17">
        <f t="shared" si="10"/>
        <v>458.65000000000003</v>
      </c>
      <c r="E706" s="18"/>
      <c r="F706" s="7"/>
    </row>
    <row r="707" spans="1:6" s="9" customFormat="1" ht="18.75" x14ac:dyDescent="0.3">
      <c r="A707" s="19"/>
      <c r="B707" s="17"/>
      <c r="C707" s="17"/>
      <c r="D707" s="17">
        <f t="shared" si="10"/>
        <v>458.65000000000003</v>
      </c>
      <c r="E707" s="18"/>
      <c r="F707" s="7"/>
    </row>
    <row r="708" spans="1:6" s="9" customFormat="1" ht="18.75" x14ac:dyDescent="0.3">
      <c r="A708" s="19"/>
      <c r="B708" s="17"/>
      <c r="C708" s="17"/>
      <c r="D708" s="17">
        <f t="shared" si="10"/>
        <v>458.65000000000003</v>
      </c>
      <c r="E708" s="18"/>
      <c r="F708" s="7"/>
    </row>
    <row r="709" spans="1:6" s="9" customFormat="1" ht="18.75" x14ac:dyDescent="0.3">
      <c r="A709" s="19"/>
      <c r="B709" s="17"/>
      <c r="C709" s="17"/>
      <c r="D709" s="17">
        <f t="shared" si="10"/>
        <v>458.65000000000003</v>
      </c>
      <c r="E709" s="18"/>
      <c r="F709" s="7"/>
    </row>
    <row r="710" spans="1:6" s="9" customFormat="1" ht="18.75" x14ac:dyDescent="0.3">
      <c r="A710" s="19"/>
      <c r="B710" s="17"/>
      <c r="C710" s="17"/>
      <c r="D710" s="17">
        <f t="shared" si="10"/>
        <v>458.65000000000003</v>
      </c>
      <c r="E710" s="18"/>
      <c r="F710" s="7"/>
    </row>
    <row r="711" spans="1:6" s="9" customFormat="1" ht="18.75" x14ac:dyDescent="0.3">
      <c r="A711" s="19"/>
      <c r="B711" s="17"/>
      <c r="C711" s="17"/>
      <c r="D711" s="17">
        <f t="shared" ref="D711:D774" si="11">D710+B711-C711</f>
        <v>458.65000000000003</v>
      </c>
      <c r="E711" s="18"/>
      <c r="F711" s="7"/>
    </row>
    <row r="712" spans="1:6" s="9" customFormat="1" ht="18.75" x14ac:dyDescent="0.3">
      <c r="A712" s="19"/>
      <c r="B712" s="17"/>
      <c r="C712" s="17"/>
      <c r="D712" s="17">
        <f t="shared" si="11"/>
        <v>458.65000000000003</v>
      </c>
      <c r="E712" s="18"/>
      <c r="F712" s="7"/>
    </row>
    <row r="713" spans="1:6" s="9" customFormat="1" ht="18.75" x14ac:dyDescent="0.3">
      <c r="A713" s="19"/>
      <c r="B713" s="17"/>
      <c r="C713" s="17"/>
      <c r="D713" s="17">
        <f t="shared" si="11"/>
        <v>458.65000000000003</v>
      </c>
      <c r="E713" s="18"/>
      <c r="F713" s="7"/>
    </row>
    <row r="714" spans="1:6" s="9" customFormat="1" ht="18.75" x14ac:dyDescent="0.3">
      <c r="A714" s="19"/>
      <c r="B714" s="17"/>
      <c r="C714" s="17"/>
      <c r="D714" s="17">
        <f t="shared" si="11"/>
        <v>458.65000000000003</v>
      </c>
      <c r="E714" s="18"/>
      <c r="F714" s="7"/>
    </row>
    <row r="715" spans="1:6" s="9" customFormat="1" ht="18.75" x14ac:dyDescent="0.3">
      <c r="A715" s="19"/>
      <c r="B715" s="17"/>
      <c r="C715" s="17"/>
      <c r="D715" s="17">
        <f t="shared" si="11"/>
        <v>458.65000000000003</v>
      </c>
      <c r="E715" s="18"/>
      <c r="F715" s="7"/>
    </row>
    <row r="716" spans="1:6" s="9" customFormat="1" ht="18.75" x14ac:dyDescent="0.3">
      <c r="A716" s="19"/>
      <c r="B716" s="17"/>
      <c r="C716" s="17"/>
      <c r="D716" s="17">
        <f t="shared" si="11"/>
        <v>458.65000000000003</v>
      </c>
      <c r="E716" s="18"/>
      <c r="F716" s="7"/>
    </row>
    <row r="717" spans="1:6" s="9" customFormat="1" ht="18.75" x14ac:dyDescent="0.3">
      <c r="A717" s="19"/>
      <c r="B717" s="17"/>
      <c r="C717" s="17"/>
      <c r="D717" s="17">
        <f t="shared" si="11"/>
        <v>458.65000000000003</v>
      </c>
      <c r="E717" s="18"/>
      <c r="F717" s="7"/>
    </row>
    <row r="718" spans="1:6" s="9" customFormat="1" ht="18.75" x14ac:dyDescent="0.3">
      <c r="A718" s="19"/>
      <c r="B718" s="17"/>
      <c r="C718" s="17"/>
      <c r="D718" s="17">
        <f t="shared" si="11"/>
        <v>458.65000000000003</v>
      </c>
      <c r="E718" s="18"/>
      <c r="F718" s="7"/>
    </row>
    <row r="719" spans="1:6" s="9" customFormat="1" ht="18.75" x14ac:dyDescent="0.3">
      <c r="A719" s="19"/>
      <c r="B719" s="17"/>
      <c r="C719" s="17"/>
      <c r="D719" s="17">
        <f t="shared" si="11"/>
        <v>458.65000000000003</v>
      </c>
      <c r="E719" s="18"/>
      <c r="F719" s="7"/>
    </row>
    <row r="720" spans="1:6" s="9" customFormat="1" ht="18.75" x14ac:dyDescent="0.3">
      <c r="A720" s="19"/>
      <c r="B720" s="17"/>
      <c r="C720" s="17"/>
      <c r="D720" s="17">
        <f t="shared" si="11"/>
        <v>458.65000000000003</v>
      </c>
      <c r="E720" s="18"/>
      <c r="F720" s="7"/>
    </row>
    <row r="721" spans="1:6" s="9" customFormat="1" ht="18.75" x14ac:dyDescent="0.3">
      <c r="A721" s="19"/>
      <c r="B721" s="17"/>
      <c r="C721" s="17"/>
      <c r="D721" s="17">
        <f t="shared" si="11"/>
        <v>458.65000000000003</v>
      </c>
      <c r="E721" s="18"/>
      <c r="F721" s="7"/>
    </row>
    <row r="722" spans="1:6" s="9" customFormat="1" ht="18.75" x14ac:dyDescent="0.3">
      <c r="A722" s="19"/>
      <c r="B722" s="17"/>
      <c r="C722" s="17"/>
      <c r="D722" s="17">
        <f t="shared" si="11"/>
        <v>458.65000000000003</v>
      </c>
      <c r="E722" s="18"/>
      <c r="F722" s="7"/>
    </row>
    <row r="723" spans="1:6" s="9" customFormat="1" ht="18.75" x14ac:dyDescent="0.3">
      <c r="A723" s="19"/>
      <c r="B723" s="17"/>
      <c r="C723" s="17"/>
      <c r="D723" s="17">
        <f t="shared" si="11"/>
        <v>458.65000000000003</v>
      </c>
      <c r="E723" s="18"/>
      <c r="F723" s="7"/>
    </row>
    <row r="724" spans="1:6" s="9" customFormat="1" ht="18.75" x14ac:dyDescent="0.3">
      <c r="A724" s="19"/>
      <c r="B724" s="17"/>
      <c r="C724" s="17"/>
      <c r="D724" s="17">
        <f t="shared" si="11"/>
        <v>458.65000000000003</v>
      </c>
      <c r="E724" s="18"/>
      <c r="F724" s="7"/>
    </row>
    <row r="725" spans="1:6" s="9" customFormat="1" ht="18.75" x14ac:dyDescent="0.3">
      <c r="A725" s="19"/>
      <c r="B725" s="17"/>
      <c r="C725" s="17"/>
      <c r="D725" s="17">
        <f t="shared" si="11"/>
        <v>458.65000000000003</v>
      </c>
      <c r="E725" s="18"/>
      <c r="F725" s="7"/>
    </row>
    <row r="726" spans="1:6" s="9" customFormat="1" ht="18.75" x14ac:dyDescent="0.3">
      <c r="A726" s="19"/>
      <c r="B726" s="17"/>
      <c r="C726" s="17"/>
      <c r="D726" s="17">
        <f t="shared" si="11"/>
        <v>458.65000000000003</v>
      </c>
      <c r="E726" s="18"/>
      <c r="F726" s="7"/>
    </row>
    <row r="727" spans="1:6" s="9" customFormat="1" ht="18.75" x14ac:dyDescent="0.3">
      <c r="A727" s="19"/>
      <c r="B727" s="17"/>
      <c r="C727" s="17"/>
      <c r="D727" s="17">
        <f t="shared" si="11"/>
        <v>458.65000000000003</v>
      </c>
      <c r="E727" s="18"/>
      <c r="F727" s="7"/>
    </row>
    <row r="728" spans="1:6" s="9" customFormat="1" ht="18.75" x14ac:dyDescent="0.3">
      <c r="A728" s="19"/>
      <c r="B728" s="17"/>
      <c r="C728" s="17"/>
      <c r="D728" s="17">
        <f t="shared" si="11"/>
        <v>458.65000000000003</v>
      </c>
      <c r="E728" s="18"/>
      <c r="F728" s="7"/>
    </row>
    <row r="729" spans="1:6" s="9" customFormat="1" ht="18.75" x14ac:dyDescent="0.3">
      <c r="A729" s="19"/>
      <c r="B729" s="17"/>
      <c r="C729" s="17"/>
      <c r="D729" s="17">
        <f t="shared" si="11"/>
        <v>458.65000000000003</v>
      </c>
      <c r="E729" s="18"/>
      <c r="F729" s="7"/>
    </row>
    <row r="730" spans="1:6" s="9" customFormat="1" ht="18.75" x14ac:dyDescent="0.3">
      <c r="A730" s="19"/>
      <c r="B730" s="17"/>
      <c r="C730" s="17"/>
      <c r="D730" s="17">
        <f t="shared" si="11"/>
        <v>458.65000000000003</v>
      </c>
      <c r="E730" s="18"/>
      <c r="F730" s="7"/>
    </row>
    <row r="731" spans="1:6" s="9" customFormat="1" ht="18.75" x14ac:dyDescent="0.3">
      <c r="A731" s="19"/>
      <c r="B731" s="17"/>
      <c r="C731" s="17"/>
      <c r="D731" s="17">
        <f t="shared" si="11"/>
        <v>458.65000000000003</v>
      </c>
      <c r="E731" s="18"/>
      <c r="F731" s="7"/>
    </row>
    <row r="732" spans="1:6" s="9" customFormat="1" ht="18.75" x14ac:dyDescent="0.3">
      <c r="A732" s="19"/>
      <c r="B732" s="17"/>
      <c r="C732" s="17"/>
      <c r="D732" s="17">
        <f t="shared" si="11"/>
        <v>458.65000000000003</v>
      </c>
      <c r="E732" s="18"/>
      <c r="F732" s="7"/>
    </row>
    <row r="733" spans="1:6" s="9" customFormat="1" ht="18.75" x14ac:dyDescent="0.3">
      <c r="A733" s="19"/>
      <c r="B733" s="17"/>
      <c r="C733" s="17"/>
      <c r="D733" s="17">
        <f t="shared" si="11"/>
        <v>458.65000000000003</v>
      </c>
      <c r="E733" s="18"/>
      <c r="F733" s="7"/>
    </row>
    <row r="734" spans="1:6" s="9" customFormat="1" ht="18.75" x14ac:dyDescent="0.3">
      <c r="A734" s="19"/>
      <c r="B734" s="17"/>
      <c r="C734" s="17"/>
      <c r="D734" s="17">
        <f t="shared" si="11"/>
        <v>458.65000000000003</v>
      </c>
      <c r="E734" s="18"/>
      <c r="F734" s="7"/>
    </row>
    <row r="735" spans="1:6" s="9" customFormat="1" ht="18.75" x14ac:dyDescent="0.3">
      <c r="A735" s="19"/>
      <c r="B735" s="17"/>
      <c r="C735" s="17"/>
      <c r="D735" s="17">
        <f t="shared" si="11"/>
        <v>458.65000000000003</v>
      </c>
      <c r="E735" s="18"/>
      <c r="F735" s="7"/>
    </row>
    <row r="736" spans="1:6" s="9" customFormat="1" ht="18.75" x14ac:dyDescent="0.3">
      <c r="A736" s="19"/>
      <c r="B736" s="17"/>
      <c r="C736" s="17"/>
      <c r="D736" s="17">
        <f t="shared" si="11"/>
        <v>458.65000000000003</v>
      </c>
      <c r="E736" s="18"/>
      <c r="F736" s="7"/>
    </row>
    <row r="737" spans="1:11" s="9" customFormat="1" ht="18.75" x14ac:dyDescent="0.3">
      <c r="A737" s="19"/>
      <c r="B737" s="17"/>
      <c r="C737" s="17"/>
      <c r="D737" s="17">
        <f t="shared" si="11"/>
        <v>458.65000000000003</v>
      </c>
      <c r="E737" s="18"/>
      <c r="F737" s="7"/>
    </row>
    <row r="738" spans="1:11" s="9" customFormat="1" ht="18.75" x14ac:dyDescent="0.3">
      <c r="A738" s="19"/>
      <c r="B738" s="17"/>
      <c r="C738" s="17"/>
      <c r="D738" s="17">
        <f t="shared" si="11"/>
        <v>458.65000000000003</v>
      </c>
      <c r="E738" s="18"/>
      <c r="F738" s="7"/>
    </row>
    <row r="739" spans="1:11" s="9" customFormat="1" ht="18.75" x14ac:dyDescent="0.3">
      <c r="A739" s="19"/>
      <c r="B739" s="17"/>
      <c r="C739" s="17"/>
      <c r="D739" s="17">
        <f t="shared" si="11"/>
        <v>458.65000000000003</v>
      </c>
      <c r="E739" s="18"/>
      <c r="F739" s="7"/>
    </row>
    <row r="740" spans="1:11" s="9" customFormat="1" ht="18.75" x14ac:dyDescent="0.3">
      <c r="A740" s="19"/>
      <c r="B740" s="17"/>
      <c r="C740" s="17"/>
      <c r="D740" s="17">
        <f t="shared" si="11"/>
        <v>458.65000000000003</v>
      </c>
      <c r="E740" s="18"/>
      <c r="F740" s="7"/>
    </row>
    <row r="741" spans="1:11" s="9" customFormat="1" ht="18.75" x14ac:dyDescent="0.3">
      <c r="A741" s="19"/>
      <c r="B741" s="17"/>
      <c r="C741" s="17"/>
      <c r="D741" s="17">
        <f t="shared" si="11"/>
        <v>458.65000000000003</v>
      </c>
      <c r="E741" s="18"/>
      <c r="F741" s="7"/>
    </row>
    <row r="742" spans="1:11" s="9" customFormat="1" ht="18.75" x14ac:dyDescent="0.3">
      <c r="A742" s="19"/>
      <c r="B742" s="17"/>
      <c r="C742" s="17"/>
      <c r="D742" s="17">
        <f t="shared" si="11"/>
        <v>458.65000000000003</v>
      </c>
      <c r="E742" s="18"/>
      <c r="F742" s="7"/>
    </row>
    <row r="743" spans="1:11" s="9" customFormat="1" ht="18.75" x14ac:dyDescent="0.3">
      <c r="A743" s="19"/>
      <c r="B743" s="17"/>
      <c r="C743" s="17"/>
      <c r="D743" s="17">
        <f t="shared" si="11"/>
        <v>458.65000000000003</v>
      </c>
      <c r="E743" s="18"/>
      <c r="F743" s="7"/>
    </row>
    <row r="744" spans="1:11" s="9" customFormat="1" ht="18.75" x14ac:dyDescent="0.3">
      <c r="A744" s="19"/>
      <c r="B744" s="17"/>
      <c r="C744" s="17"/>
      <c r="D744" s="17">
        <f t="shared" si="11"/>
        <v>458.65000000000003</v>
      </c>
      <c r="E744" s="18"/>
      <c r="F744" s="7"/>
    </row>
    <row r="745" spans="1:11" s="9" customFormat="1" ht="18.75" x14ac:dyDescent="0.3">
      <c r="A745" s="19"/>
      <c r="B745" s="17"/>
      <c r="C745" s="17"/>
      <c r="D745" s="17">
        <f t="shared" si="11"/>
        <v>458.65000000000003</v>
      </c>
      <c r="E745" s="18"/>
      <c r="F745" s="7"/>
    </row>
    <row r="746" spans="1:11" s="9" customFormat="1" ht="18.75" x14ac:dyDescent="0.3">
      <c r="A746" s="19"/>
      <c r="B746" s="17"/>
      <c r="C746" s="17"/>
      <c r="D746" s="17">
        <f t="shared" si="11"/>
        <v>458.65000000000003</v>
      </c>
      <c r="E746" s="18"/>
      <c r="F746" s="7"/>
      <c r="G746" s="69">
        <v>237.88</v>
      </c>
      <c r="H746" s="9">
        <v>73585</v>
      </c>
      <c r="K746" s="9">
        <v>501.43</v>
      </c>
    </row>
    <row r="747" spans="1:11" s="9" customFormat="1" ht="18.75" x14ac:dyDescent="0.3">
      <c r="A747" s="19"/>
      <c r="B747" s="17"/>
      <c r="C747" s="17"/>
      <c r="D747" s="17">
        <f t="shared" si="11"/>
        <v>458.65000000000003</v>
      </c>
      <c r="E747" s="18"/>
      <c r="F747" s="7"/>
    </row>
    <row r="748" spans="1:11" s="9" customFormat="1" ht="18.75" x14ac:dyDescent="0.3">
      <c r="A748" s="19"/>
      <c r="B748" s="17"/>
      <c r="C748" s="17"/>
      <c r="D748" s="17">
        <f t="shared" si="11"/>
        <v>458.65000000000003</v>
      </c>
      <c r="E748" s="18"/>
      <c r="F748" s="7"/>
    </row>
    <row r="749" spans="1:11" s="9" customFormat="1" ht="18.75" x14ac:dyDescent="0.3">
      <c r="A749" s="19"/>
      <c r="B749" s="17"/>
      <c r="C749" s="17"/>
      <c r="D749" s="17">
        <f t="shared" si="11"/>
        <v>458.65000000000003</v>
      </c>
      <c r="E749" s="18"/>
      <c r="F749" s="7"/>
    </row>
    <row r="750" spans="1:11" s="9" customFormat="1" ht="18.75" x14ac:dyDescent="0.3">
      <c r="A750" s="19"/>
      <c r="B750" s="17"/>
      <c r="C750" s="17"/>
      <c r="D750" s="17">
        <f t="shared" si="11"/>
        <v>458.65000000000003</v>
      </c>
      <c r="E750" s="18"/>
      <c r="F750" s="7"/>
    </row>
    <row r="751" spans="1:11" s="9" customFormat="1" ht="18.75" x14ac:dyDescent="0.3">
      <c r="A751" s="19"/>
      <c r="B751" s="17"/>
      <c r="C751" s="17"/>
      <c r="D751" s="17">
        <f t="shared" si="11"/>
        <v>458.65000000000003</v>
      </c>
      <c r="E751" s="18"/>
      <c r="F751" s="7"/>
    </row>
    <row r="752" spans="1:11" s="9" customFormat="1" ht="18.75" x14ac:dyDescent="0.3">
      <c r="A752" s="19"/>
      <c r="B752" s="17"/>
      <c r="C752" s="17"/>
      <c r="D752" s="17">
        <f t="shared" si="11"/>
        <v>458.65000000000003</v>
      </c>
      <c r="E752" s="18"/>
      <c r="F752" s="7"/>
    </row>
    <row r="753" spans="1:7" s="9" customFormat="1" ht="18.75" x14ac:dyDescent="0.3">
      <c r="A753" s="19"/>
      <c r="B753" s="17"/>
      <c r="C753" s="17"/>
      <c r="D753" s="17">
        <f t="shared" si="11"/>
        <v>458.65000000000003</v>
      </c>
      <c r="E753" s="18"/>
      <c r="F753" s="7"/>
    </row>
    <row r="754" spans="1:7" s="9" customFormat="1" ht="18.75" x14ac:dyDescent="0.3">
      <c r="A754" s="19"/>
      <c r="B754" s="17"/>
      <c r="C754" s="17"/>
      <c r="D754" s="17">
        <f t="shared" si="11"/>
        <v>458.65000000000003</v>
      </c>
      <c r="E754" s="18"/>
      <c r="F754" s="7"/>
    </row>
    <row r="755" spans="1:7" s="69" customFormat="1" ht="18.75" x14ac:dyDescent="0.3">
      <c r="A755" s="70"/>
      <c r="B755" s="60"/>
      <c r="C755" s="60"/>
      <c r="D755" s="60">
        <f t="shared" si="11"/>
        <v>458.65000000000003</v>
      </c>
      <c r="E755" s="66"/>
      <c r="F755" s="67"/>
      <c r="G755" s="69" t="s">
        <v>895</v>
      </c>
    </row>
    <row r="756" spans="1:7" s="9" customFormat="1" ht="18.75" x14ac:dyDescent="0.3">
      <c r="A756" s="19"/>
      <c r="B756" s="17"/>
      <c r="C756" s="17"/>
      <c r="D756" s="17">
        <f t="shared" si="11"/>
        <v>458.65000000000003</v>
      </c>
      <c r="E756" s="18"/>
      <c r="F756" s="7"/>
    </row>
    <row r="757" spans="1:7" s="9" customFormat="1" ht="18.75" x14ac:dyDescent="0.3">
      <c r="A757" s="19"/>
      <c r="B757" s="17"/>
      <c r="C757" s="17"/>
      <c r="D757" s="17">
        <f t="shared" si="11"/>
        <v>458.65000000000003</v>
      </c>
      <c r="E757" s="18"/>
      <c r="F757" s="7"/>
    </row>
    <row r="758" spans="1:7" s="9" customFormat="1" ht="18.75" x14ac:dyDescent="0.3">
      <c r="A758" s="19"/>
      <c r="B758" s="17"/>
      <c r="C758" s="17"/>
      <c r="D758" s="17">
        <f t="shared" si="11"/>
        <v>458.65000000000003</v>
      </c>
      <c r="E758" s="18"/>
      <c r="F758" s="7"/>
    </row>
    <row r="759" spans="1:7" s="9" customFormat="1" ht="18.75" x14ac:dyDescent="0.3">
      <c r="A759" s="19"/>
      <c r="B759" s="17"/>
      <c r="C759" s="17"/>
      <c r="D759" s="17">
        <f t="shared" si="11"/>
        <v>458.65000000000003</v>
      </c>
      <c r="E759" s="18"/>
      <c r="F759" s="7"/>
    </row>
    <row r="760" spans="1:7" s="9" customFormat="1" ht="18.75" x14ac:dyDescent="0.3">
      <c r="A760" s="19"/>
      <c r="B760" s="17"/>
      <c r="C760" s="17"/>
      <c r="D760" s="17">
        <f t="shared" si="11"/>
        <v>458.65000000000003</v>
      </c>
      <c r="E760" s="18"/>
      <c r="F760" s="7"/>
    </row>
    <row r="761" spans="1:7" s="9" customFormat="1" ht="18.75" x14ac:dyDescent="0.3">
      <c r="A761" s="19"/>
      <c r="B761" s="17"/>
      <c r="C761" s="17"/>
      <c r="D761" s="17">
        <f t="shared" si="11"/>
        <v>458.65000000000003</v>
      </c>
      <c r="E761" s="18"/>
      <c r="F761" s="7"/>
    </row>
    <row r="762" spans="1:7" s="9" customFormat="1" ht="18.75" x14ac:dyDescent="0.3">
      <c r="A762" s="19"/>
      <c r="B762" s="17"/>
      <c r="C762" s="17"/>
      <c r="D762" s="17">
        <f t="shared" si="11"/>
        <v>458.65000000000003</v>
      </c>
      <c r="E762" s="18"/>
      <c r="F762" s="7"/>
    </row>
    <row r="763" spans="1:7" s="9" customFormat="1" ht="18.75" x14ac:dyDescent="0.3">
      <c r="A763" s="19"/>
      <c r="B763" s="17"/>
      <c r="C763" s="17"/>
      <c r="D763" s="17">
        <f t="shared" si="11"/>
        <v>458.65000000000003</v>
      </c>
      <c r="E763" s="18"/>
      <c r="F763" s="7"/>
    </row>
    <row r="764" spans="1:7" s="9" customFormat="1" ht="18.75" x14ac:dyDescent="0.3">
      <c r="A764" s="19"/>
      <c r="B764" s="17"/>
      <c r="C764" s="17"/>
      <c r="D764" s="17">
        <f t="shared" si="11"/>
        <v>458.65000000000003</v>
      </c>
      <c r="E764" s="18"/>
      <c r="F764" s="7"/>
    </row>
    <row r="765" spans="1:7" s="9" customFormat="1" ht="18.75" x14ac:dyDescent="0.3">
      <c r="A765" s="19"/>
      <c r="B765" s="17"/>
      <c r="C765" s="17"/>
      <c r="D765" s="17">
        <f t="shared" si="11"/>
        <v>458.65000000000003</v>
      </c>
      <c r="E765" s="18"/>
      <c r="F765" s="7"/>
    </row>
    <row r="766" spans="1:7" s="9" customFormat="1" ht="18.75" x14ac:dyDescent="0.3">
      <c r="A766" s="19"/>
      <c r="B766" s="17"/>
      <c r="C766" s="17"/>
      <c r="D766" s="17">
        <f t="shared" si="11"/>
        <v>458.65000000000003</v>
      </c>
      <c r="E766" s="18"/>
      <c r="F766" s="7"/>
    </row>
    <row r="767" spans="1:7" s="9" customFormat="1" ht="18.75" x14ac:dyDescent="0.3">
      <c r="A767" s="19"/>
      <c r="B767" s="17"/>
      <c r="C767" s="17"/>
      <c r="D767" s="17">
        <f t="shared" si="11"/>
        <v>458.65000000000003</v>
      </c>
      <c r="E767" s="18"/>
      <c r="F767" s="7"/>
    </row>
    <row r="768" spans="1:7" s="9" customFormat="1" ht="18.75" x14ac:dyDescent="0.3">
      <c r="A768" s="19"/>
      <c r="B768" s="17"/>
      <c r="C768" s="17"/>
      <c r="D768" s="17">
        <f t="shared" si="11"/>
        <v>458.65000000000003</v>
      </c>
      <c r="E768" s="18"/>
      <c r="F768" s="7"/>
    </row>
    <row r="769" spans="1:6" s="9" customFormat="1" ht="18.75" x14ac:dyDescent="0.3">
      <c r="A769" s="19"/>
      <c r="B769" s="17"/>
      <c r="C769" s="17"/>
      <c r="D769" s="17">
        <f t="shared" si="11"/>
        <v>458.65000000000003</v>
      </c>
      <c r="E769" s="18"/>
      <c r="F769" s="7"/>
    </row>
    <row r="770" spans="1:6" s="9" customFormat="1" ht="18.75" x14ac:dyDescent="0.3">
      <c r="A770" s="19"/>
      <c r="B770" s="17"/>
      <c r="C770" s="17"/>
      <c r="D770" s="17">
        <f t="shared" si="11"/>
        <v>458.65000000000003</v>
      </c>
      <c r="E770" s="18"/>
      <c r="F770" s="7"/>
    </row>
    <row r="771" spans="1:6" s="9" customFormat="1" ht="18.75" x14ac:dyDescent="0.3">
      <c r="A771" s="19"/>
      <c r="B771" s="17"/>
      <c r="C771" s="17"/>
      <c r="D771" s="17">
        <f t="shared" si="11"/>
        <v>458.65000000000003</v>
      </c>
      <c r="E771" s="18"/>
      <c r="F771" s="7"/>
    </row>
    <row r="772" spans="1:6" s="9" customFormat="1" ht="18.75" x14ac:dyDescent="0.3">
      <c r="A772" s="19"/>
      <c r="B772" s="17"/>
      <c r="C772" s="17"/>
      <c r="D772" s="17">
        <f t="shared" si="11"/>
        <v>458.65000000000003</v>
      </c>
      <c r="E772" s="18"/>
      <c r="F772" s="7"/>
    </row>
    <row r="773" spans="1:6" s="9" customFormat="1" ht="18.75" x14ac:dyDescent="0.3">
      <c r="A773" s="19"/>
      <c r="B773" s="17"/>
      <c r="C773" s="17"/>
      <c r="D773" s="17">
        <f t="shared" si="11"/>
        <v>458.65000000000003</v>
      </c>
      <c r="E773" s="18"/>
      <c r="F773" s="7"/>
    </row>
    <row r="774" spans="1:6" s="9" customFormat="1" ht="18.75" x14ac:dyDescent="0.3">
      <c r="A774" s="19"/>
      <c r="B774" s="17"/>
      <c r="C774" s="17"/>
      <c r="D774" s="17">
        <f t="shared" si="11"/>
        <v>458.65000000000003</v>
      </c>
      <c r="E774" s="18"/>
      <c r="F774" s="7"/>
    </row>
    <row r="775" spans="1:6" s="9" customFormat="1" ht="18.75" x14ac:dyDescent="0.3">
      <c r="A775" s="19"/>
      <c r="B775" s="17"/>
      <c r="C775" s="17"/>
      <c r="D775" s="17">
        <f t="shared" ref="D775:D838" si="12">D774+B775-C775</f>
        <v>458.65000000000003</v>
      </c>
      <c r="E775" s="18"/>
      <c r="F775" s="7"/>
    </row>
    <row r="776" spans="1:6" s="9" customFormat="1" ht="18.75" x14ac:dyDescent="0.3">
      <c r="A776" s="19"/>
      <c r="B776" s="17"/>
      <c r="C776" s="17"/>
      <c r="D776" s="17">
        <f t="shared" si="12"/>
        <v>458.65000000000003</v>
      </c>
      <c r="E776" s="18"/>
      <c r="F776" s="7"/>
    </row>
    <row r="777" spans="1:6" s="9" customFormat="1" ht="18.75" x14ac:dyDescent="0.3">
      <c r="A777" s="19"/>
      <c r="B777" s="17"/>
      <c r="C777" s="17"/>
      <c r="D777" s="17">
        <f t="shared" si="12"/>
        <v>458.65000000000003</v>
      </c>
      <c r="E777" s="18"/>
      <c r="F777" s="7"/>
    </row>
    <row r="778" spans="1:6" s="9" customFormat="1" ht="18.75" x14ac:dyDescent="0.3">
      <c r="A778" s="19"/>
      <c r="B778" s="17"/>
      <c r="C778" s="17"/>
      <c r="D778" s="17">
        <f t="shared" si="12"/>
        <v>458.65000000000003</v>
      </c>
      <c r="E778" s="18"/>
      <c r="F778" s="7"/>
    </row>
    <row r="779" spans="1:6" s="9" customFormat="1" ht="18.75" x14ac:dyDescent="0.3">
      <c r="A779" s="19"/>
      <c r="B779" s="17"/>
      <c r="C779" s="17"/>
      <c r="D779" s="17">
        <f t="shared" si="12"/>
        <v>458.65000000000003</v>
      </c>
      <c r="E779" s="18"/>
      <c r="F779" s="7"/>
    </row>
    <row r="780" spans="1:6" s="9" customFormat="1" ht="18.75" x14ac:dyDescent="0.3">
      <c r="A780" s="19"/>
      <c r="B780" s="17"/>
      <c r="C780" s="17"/>
      <c r="D780" s="17">
        <f t="shared" si="12"/>
        <v>458.65000000000003</v>
      </c>
      <c r="E780" s="18"/>
      <c r="F780" s="7"/>
    </row>
    <row r="781" spans="1:6" s="9" customFormat="1" ht="18.75" x14ac:dyDescent="0.3">
      <c r="A781" s="19"/>
      <c r="B781" s="17"/>
      <c r="C781" s="17"/>
      <c r="D781" s="17">
        <f t="shared" si="12"/>
        <v>458.65000000000003</v>
      </c>
      <c r="E781" s="18"/>
      <c r="F781" s="7"/>
    </row>
    <row r="782" spans="1:6" s="9" customFormat="1" ht="18.75" x14ac:dyDescent="0.3">
      <c r="A782" s="19"/>
      <c r="B782" s="17"/>
      <c r="C782" s="17"/>
      <c r="D782" s="17">
        <f t="shared" si="12"/>
        <v>458.65000000000003</v>
      </c>
      <c r="E782" s="18"/>
      <c r="F782" s="7"/>
    </row>
    <row r="783" spans="1:6" s="9" customFormat="1" ht="18.75" x14ac:dyDescent="0.3">
      <c r="A783" s="19"/>
      <c r="B783" s="17"/>
      <c r="C783" s="17"/>
      <c r="D783" s="17">
        <f t="shared" si="12"/>
        <v>458.65000000000003</v>
      </c>
      <c r="E783" s="18"/>
      <c r="F783" s="7"/>
    </row>
    <row r="784" spans="1:6" s="9" customFormat="1" ht="18.75" x14ac:dyDescent="0.3">
      <c r="A784" s="19"/>
      <c r="B784" s="17"/>
      <c r="C784" s="17"/>
      <c r="D784" s="17">
        <f t="shared" si="12"/>
        <v>458.65000000000003</v>
      </c>
      <c r="E784" s="18"/>
      <c r="F784" s="7"/>
    </row>
    <row r="785" spans="1:6" s="9" customFormat="1" ht="18.75" x14ac:dyDescent="0.3">
      <c r="A785" s="19"/>
      <c r="B785" s="17"/>
      <c r="C785" s="17"/>
      <c r="D785" s="17">
        <f t="shared" si="12"/>
        <v>458.65000000000003</v>
      </c>
      <c r="E785" s="18"/>
      <c r="F785" s="7"/>
    </row>
    <row r="786" spans="1:6" s="9" customFormat="1" ht="18.75" x14ac:dyDescent="0.3">
      <c r="A786" s="19"/>
      <c r="B786" s="17"/>
      <c r="C786" s="17"/>
      <c r="D786" s="17">
        <f t="shared" si="12"/>
        <v>458.65000000000003</v>
      </c>
      <c r="E786" s="18"/>
      <c r="F786" s="7"/>
    </row>
    <row r="787" spans="1:6" s="9" customFormat="1" ht="18.75" x14ac:dyDescent="0.3">
      <c r="A787" s="19"/>
      <c r="B787" s="17"/>
      <c r="C787" s="17"/>
      <c r="D787" s="17">
        <f t="shared" si="12"/>
        <v>458.65000000000003</v>
      </c>
      <c r="E787" s="18"/>
      <c r="F787" s="7"/>
    </row>
    <row r="788" spans="1:6" s="9" customFormat="1" ht="18.75" x14ac:dyDescent="0.3">
      <c r="A788" s="19"/>
      <c r="B788" s="17"/>
      <c r="C788" s="17"/>
      <c r="D788" s="17">
        <f t="shared" si="12"/>
        <v>458.65000000000003</v>
      </c>
      <c r="E788" s="18"/>
      <c r="F788" s="7"/>
    </row>
    <row r="789" spans="1:6" s="9" customFormat="1" ht="18.75" x14ac:dyDescent="0.3">
      <c r="A789" s="19"/>
      <c r="B789" s="17"/>
      <c r="C789" s="17"/>
      <c r="D789" s="17">
        <f t="shared" si="12"/>
        <v>458.65000000000003</v>
      </c>
      <c r="E789" s="18"/>
      <c r="F789" s="7"/>
    </row>
    <row r="790" spans="1:6" s="9" customFormat="1" ht="18.75" x14ac:dyDescent="0.3">
      <c r="A790" s="19"/>
      <c r="B790" s="17"/>
      <c r="C790" s="17"/>
      <c r="D790" s="17">
        <f t="shared" si="12"/>
        <v>458.65000000000003</v>
      </c>
      <c r="E790" s="18"/>
      <c r="F790" s="7"/>
    </row>
    <row r="791" spans="1:6" s="9" customFormat="1" ht="18.75" x14ac:dyDescent="0.3">
      <c r="A791" s="19"/>
      <c r="B791" s="17"/>
      <c r="C791" s="17"/>
      <c r="D791" s="17">
        <f t="shared" si="12"/>
        <v>458.65000000000003</v>
      </c>
      <c r="E791" s="18"/>
      <c r="F791" s="7"/>
    </row>
    <row r="792" spans="1:6" s="9" customFormat="1" ht="18.75" x14ac:dyDescent="0.3">
      <c r="A792" s="19"/>
      <c r="B792" s="17"/>
      <c r="C792" s="17"/>
      <c r="D792" s="17">
        <f t="shared" si="12"/>
        <v>458.65000000000003</v>
      </c>
      <c r="E792" s="18"/>
      <c r="F792" s="7"/>
    </row>
    <row r="793" spans="1:6" s="9" customFormat="1" ht="18.75" x14ac:dyDescent="0.3">
      <c r="A793" s="19"/>
      <c r="B793" s="17"/>
      <c r="C793" s="17"/>
      <c r="D793" s="17">
        <f t="shared" si="12"/>
        <v>458.65000000000003</v>
      </c>
      <c r="E793" s="18"/>
      <c r="F793" s="7"/>
    </row>
    <row r="794" spans="1:6" s="9" customFormat="1" ht="18.75" x14ac:dyDescent="0.3">
      <c r="A794" s="19"/>
      <c r="B794" s="17"/>
      <c r="C794" s="17"/>
      <c r="D794" s="17">
        <f t="shared" si="12"/>
        <v>458.65000000000003</v>
      </c>
      <c r="E794" s="18"/>
      <c r="F794" s="7"/>
    </row>
    <row r="795" spans="1:6" s="9" customFormat="1" ht="18.75" x14ac:dyDescent="0.3">
      <c r="A795" s="19"/>
      <c r="B795" s="17"/>
      <c r="C795" s="17"/>
      <c r="D795" s="17">
        <f t="shared" si="12"/>
        <v>458.65000000000003</v>
      </c>
      <c r="E795" s="18"/>
      <c r="F795" s="7"/>
    </row>
    <row r="796" spans="1:6" s="9" customFormat="1" ht="20.25" customHeight="1" x14ac:dyDescent="0.3">
      <c r="A796" s="19"/>
      <c r="B796" s="17"/>
      <c r="C796" s="17"/>
      <c r="D796" s="17">
        <f t="shared" si="12"/>
        <v>458.65000000000003</v>
      </c>
      <c r="E796" s="18"/>
      <c r="F796" s="7"/>
    </row>
    <row r="797" spans="1:6" s="9" customFormat="1" ht="20.25" customHeight="1" x14ac:dyDescent="0.3">
      <c r="A797" s="19"/>
      <c r="B797" s="17"/>
      <c r="C797" s="17"/>
      <c r="D797" s="17">
        <f>D796+B797-C797</f>
        <v>458.65000000000003</v>
      </c>
      <c r="E797" s="18"/>
      <c r="F797" s="7"/>
    </row>
    <row r="798" spans="1:6" s="9" customFormat="1" ht="20.25" customHeight="1" x14ac:dyDescent="0.3">
      <c r="A798" s="19"/>
      <c r="B798" s="17"/>
      <c r="C798" s="17"/>
      <c r="D798" s="17">
        <f t="shared" si="12"/>
        <v>458.65000000000003</v>
      </c>
      <c r="E798" s="18"/>
      <c r="F798" s="7"/>
    </row>
    <row r="799" spans="1:6" s="9" customFormat="1" ht="20.25" customHeight="1" x14ac:dyDescent="0.3">
      <c r="A799" s="19"/>
      <c r="B799" s="17"/>
      <c r="C799" s="17"/>
      <c r="D799" s="17">
        <f t="shared" si="12"/>
        <v>458.65000000000003</v>
      </c>
      <c r="E799" s="18"/>
      <c r="F799" s="7"/>
    </row>
    <row r="800" spans="1:6" s="9" customFormat="1" ht="20.25" customHeight="1" x14ac:dyDescent="0.3">
      <c r="A800" s="19"/>
      <c r="B800" s="17"/>
      <c r="C800" s="17"/>
      <c r="D800" s="17">
        <f t="shared" si="12"/>
        <v>458.65000000000003</v>
      </c>
      <c r="E800" s="18"/>
      <c r="F800" s="7"/>
    </row>
    <row r="801" spans="1:6" s="9" customFormat="1" ht="20.25" customHeight="1" x14ac:dyDescent="0.3">
      <c r="A801" s="19"/>
      <c r="B801" s="17"/>
      <c r="C801" s="17"/>
      <c r="D801" s="17">
        <f t="shared" si="12"/>
        <v>458.65000000000003</v>
      </c>
      <c r="E801" s="18"/>
      <c r="F801" s="7"/>
    </row>
    <row r="802" spans="1:6" s="9" customFormat="1" ht="20.25" customHeight="1" x14ac:dyDescent="0.3">
      <c r="A802" s="19"/>
      <c r="B802" s="17"/>
      <c r="C802" s="17"/>
      <c r="D802" s="17">
        <f t="shared" si="12"/>
        <v>458.65000000000003</v>
      </c>
      <c r="E802" s="18"/>
      <c r="F802" s="7"/>
    </row>
    <row r="803" spans="1:6" s="9" customFormat="1" ht="20.25" customHeight="1" x14ac:dyDescent="0.3">
      <c r="A803" s="19"/>
      <c r="B803" s="17"/>
      <c r="C803" s="17"/>
      <c r="D803" s="17">
        <f t="shared" si="12"/>
        <v>458.65000000000003</v>
      </c>
      <c r="E803" s="18"/>
      <c r="F803" s="7"/>
    </row>
    <row r="804" spans="1:6" s="9" customFormat="1" ht="20.25" customHeight="1" x14ac:dyDescent="0.3">
      <c r="A804" s="19"/>
      <c r="B804" s="17"/>
      <c r="C804" s="17"/>
      <c r="D804" s="17">
        <f t="shared" si="12"/>
        <v>458.65000000000003</v>
      </c>
      <c r="E804" s="18"/>
      <c r="F804" s="7"/>
    </row>
    <row r="805" spans="1:6" s="9" customFormat="1" ht="20.25" customHeight="1" x14ac:dyDescent="0.3">
      <c r="A805" s="19"/>
      <c r="B805" s="17"/>
      <c r="C805" s="17"/>
      <c r="D805" s="17">
        <f t="shared" si="12"/>
        <v>458.65000000000003</v>
      </c>
      <c r="E805" s="18"/>
      <c r="F805" s="7"/>
    </row>
    <row r="806" spans="1:6" s="9" customFormat="1" ht="20.25" customHeight="1" x14ac:dyDescent="0.3">
      <c r="A806" s="19"/>
      <c r="B806" s="17"/>
      <c r="C806" s="17"/>
      <c r="D806" s="17">
        <f t="shared" si="12"/>
        <v>458.65000000000003</v>
      </c>
      <c r="E806" s="18"/>
      <c r="F806" s="7"/>
    </row>
    <row r="807" spans="1:6" s="9" customFormat="1" ht="20.25" customHeight="1" x14ac:dyDescent="0.3">
      <c r="A807" s="19"/>
      <c r="B807" s="17"/>
      <c r="C807" s="17"/>
      <c r="D807" s="17">
        <f t="shared" si="12"/>
        <v>458.65000000000003</v>
      </c>
      <c r="E807" s="18"/>
      <c r="F807" s="7"/>
    </row>
    <row r="808" spans="1:6" s="9" customFormat="1" ht="20.25" customHeight="1" x14ac:dyDescent="0.3">
      <c r="A808" s="19"/>
      <c r="B808" s="17"/>
      <c r="C808" s="17"/>
      <c r="D808" s="17">
        <f t="shared" si="12"/>
        <v>458.65000000000003</v>
      </c>
      <c r="E808" s="18"/>
      <c r="F808" s="7"/>
    </row>
    <row r="809" spans="1:6" s="9" customFormat="1" ht="20.25" customHeight="1" x14ac:dyDescent="0.3">
      <c r="A809" s="19"/>
      <c r="B809" s="17"/>
      <c r="C809" s="17"/>
      <c r="D809" s="17">
        <f t="shared" si="12"/>
        <v>458.65000000000003</v>
      </c>
      <c r="E809" s="18"/>
      <c r="F809" s="7"/>
    </row>
    <row r="810" spans="1:6" s="9" customFormat="1" ht="20.25" customHeight="1" x14ac:dyDescent="0.3">
      <c r="A810" s="19"/>
      <c r="B810" s="17"/>
      <c r="C810" s="17"/>
      <c r="D810" s="17">
        <f t="shared" si="12"/>
        <v>458.65000000000003</v>
      </c>
      <c r="E810" s="18"/>
      <c r="F810" s="7"/>
    </row>
    <row r="811" spans="1:6" s="9" customFormat="1" ht="20.25" customHeight="1" x14ac:dyDescent="0.3">
      <c r="A811" s="19"/>
      <c r="B811" s="17"/>
      <c r="C811" s="17"/>
      <c r="D811" s="17">
        <f t="shared" si="12"/>
        <v>458.65000000000003</v>
      </c>
      <c r="E811" s="18"/>
      <c r="F811" s="7"/>
    </row>
    <row r="812" spans="1:6" s="9" customFormat="1" ht="20.25" customHeight="1" x14ac:dyDescent="0.3">
      <c r="A812" s="19"/>
      <c r="B812" s="17"/>
      <c r="C812" s="17"/>
      <c r="D812" s="17">
        <f t="shared" si="12"/>
        <v>458.65000000000003</v>
      </c>
      <c r="E812" s="18"/>
      <c r="F812" s="7"/>
    </row>
    <row r="813" spans="1:6" s="9" customFormat="1" ht="20.25" customHeight="1" x14ac:dyDescent="0.3">
      <c r="A813" s="19"/>
      <c r="B813" s="17"/>
      <c r="C813" s="17"/>
      <c r="D813" s="17">
        <f t="shared" si="12"/>
        <v>458.65000000000003</v>
      </c>
      <c r="E813" s="18"/>
      <c r="F813" s="7"/>
    </row>
    <row r="814" spans="1:6" s="9" customFormat="1" ht="20.25" customHeight="1" x14ac:dyDescent="0.3">
      <c r="A814" s="19"/>
      <c r="B814" s="17"/>
      <c r="C814" s="17"/>
      <c r="D814" s="17">
        <f t="shared" si="12"/>
        <v>458.65000000000003</v>
      </c>
      <c r="E814" s="18"/>
      <c r="F814" s="7"/>
    </row>
    <row r="815" spans="1:6" s="9" customFormat="1" ht="20.25" customHeight="1" x14ac:dyDescent="0.3">
      <c r="A815" s="19"/>
      <c r="B815" s="17"/>
      <c r="C815" s="17"/>
      <c r="D815" s="17">
        <f t="shared" si="12"/>
        <v>458.65000000000003</v>
      </c>
      <c r="E815" s="18"/>
      <c r="F815" s="7"/>
    </row>
    <row r="816" spans="1:6" s="9" customFormat="1" ht="20.25" customHeight="1" x14ac:dyDescent="0.3">
      <c r="A816" s="19"/>
      <c r="B816" s="17"/>
      <c r="C816" s="17"/>
      <c r="D816" s="17">
        <f t="shared" si="12"/>
        <v>458.65000000000003</v>
      </c>
      <c r="E816" s="18"/>
      <c r="F816" s="7"/>
    </row>
    <row r="817" spans="1:6" s="9" customFormat="1" ht="20.25" customHeight="1" x14ac:dyDescent="0.3">
      <c r="A817" s="19"/>
      <c r="B817" s="17"/>
      <c r="C817" s="17"/>
      <c r="D817" s="17">
        <f t="shared" si="12"/>
        <v>458.65000000000003</v>
      </c>
      <c r="E817" s="18"/>
      <c r="F817" s="7"/>
    </row>
    <row r="818" spans="1:6" s="9" customFormat="1" ht="20.25" customHeight="1" x14ac:dyDescent="0.3">
      <c r="A818" s="19"/>
      <c r="B818" s="17"/>
      <c r="C818" s="17"/>
      <c r="D818" s="17">
        <f t="shared" si="12"/>
        <v>458.65000000000003</v>
      </c>
      <c r="E818" s="18"/>
      <c r="F818" s="7"/>
    </row>
    <row r="819" spans="1:6" s="9" customFormat="1" ht="20.25" customHeight="1" x14ac:dyDescent="0.3">
      <c r="A819" s="19"/>
      <c r="B819" s="17"/>
      <c r="C819" s="17"/>
      <c r="D819" s="17">
        <f t="shared" si="12"/>
        <v>458.65000000000003</v>
      </c>
      <c r="E819" s="18"/>
      <c r="F819" s="7"/>
    </row>
    <row r="820" spans="1:6" s="9" customFormat="1" ht="20.25" customHeight="1" x14ac:dyDescent="0.3">
      <c r="A820" s="19"/>
      <c r="B820" s="17"/>
      <c r="C820" s="17"/>
      <c r="D820" s="17">
        <f t="shared" si="12"/>
        <v>458.65000000000003</v>
      </c>
      <c r="E820" s="18"/>
      <c r="F820" s="7"/>
    </row>
    <row r="821" spans="1:6" s="9" customFormat="1" ht="20.25" customHeight="1" x14ac:dyDescent="0.3">
      <c r="A821" s="19"/>
      <c r="B821" s="17"/>
      <c r="C821" s="17"/>
      <c r="D821" s="17">
        <f t="shared" si="12"/>
        <v>458.65000000000003</v>
      </c>
      <c r="E821" s="18"/>
      <c r="F821" s="7"/>
    </row>
    <row r="822" spans="1:6" s="9" customFormat="1" ht="20.25" customHeight="1" x14ac:dyDescent="0.3">
      <c r="A822" s="19"/>
      <c r="B822" s="17"/>
      <c r="C822" s="17"/>
      <c r="D822" s="17">
        <f t="shared" si="12"/>
        <v>458.65000000000003</v>
      </c>
      <c r="E822" s="18"/>
      <c r="F822" s="7"/>
    </row>
    <row r="823" spans="1:6" s="9" customFormat="1" ht="20.25" customHeight="1" x14ac:dyDescent="0.3">
      <c r="A823" s="19"/>
      <c r="B823" s="17"/>
      <c r="C823" s="17"/>
      <c r="D823" s="17">
        <f t="shared" si="12"/>
        <v>458.65000000000003</v>
      </c>
      <c r="E823" s="18"/>
      <c r="F823" s="7"/>
    </row>
    <row r="824" spans="1:6" s="9" customFormat="1" ht="20.25" customHeight="1" x14ac:dyDescent="0.3">
      <c r="A824" s="19"/>
      <c r="B824" s="17"/>
      <c r="C824" s="17"/>
      <c r="D824" s="17">
        <f t="shared" si="12"/>
        <v>458.65000000000003</v>
      </c>
      <c r="E824" s="18"/>
      <c r="F824" s="7"/>
    </row>
    <row r="825" spans="1:6" s="9" customFormat="1" ht="20.25" customHeight="1" x14ac:dyDescent="0.3">
      <c r="A825" s="19"/>
      <c r="B825" s="17"/>
      <c r="C825" s="17"/>
      <c r="D825" s="17">
        <f t="shared" si="12"/>
        <v>458.65000000000003</v>
      </c>
      <c r="E825" s="18"/>
      <c r="F825" s="7"/>
    </row>
    <row r="826" spans="1:6" s="69" customFormat="1" ht="20.25" customHeight="1" x14ac:dyDescent="0.3">
      <c r="A826" s="70"/>
      <c r="B826" s="60"/>
      <c r="C826" s="60"/>
      <c r="D826" s="60">
        <f t="shared" si="12"/>
        <v>458.65000000000003</v>
      </c>
      <c r="E826" s="66"/>
      <c r="F826" s="67"/>
    </row>
    <row r="827" spans="1:6" s="9" customFormat="1" ht="20.25" customHeight="1" x14ac:dyDescent="0.3">
      <c r="A827" s="19"/>
      <c r="B827" s="17"/>
      <c r="C827" s="17"/>
      <c r="D827" s="17">
        <f t="shared" si="12"/>
        <v>458.65000000000003</v>
      </c>
      <c r="E827" s="18"/>
      <c r="F827" s="7"/>
    </row>
    <row r="828" spans="1:6" s="9" customFormat="1" ht="20.25" customHeight="1" x14ac:dyDescent="0.3">
      <c r="A828" s="19"/>
      <c r="B828" s="17"/>
      <c r="C828" s="17"/>
      <c r="D828" s="17">
        <f t="shared" si="12"/>
        <v>458.65000000000003</v>
      </c>
      <c r="E828" s="18"/>
      <c r="F828" s="7"/>
    </row>
    <row r="829" spans="1:6" s="9" customFormat="1" ht="20.25" customHeight="1" x14ac:dyDescent="0.3">
      <c r="A829" s="19"/>
      <c r="B829" s="17"/>
      <c r="C829" s="17"/>
      <c r="D829" s="17">
        <f t="shared" si="12"/>
        <v>458.65000000000003</v>
      </c>
      <c r="E829" s="18"/>
      <c r="F829" s="7"/>
    </row>
    <row r="830" spans="1:6" s="9" customFormat="1" ht="20.25" customHeight="1" x14ac:dyDescent="0.3">
      <c r="A830" s="19"/>
      <c r="B830" s="17"/>
      <c r="C830" s="17"/>
      <c r="D830" s="17">
        <f t="shared" si="12"/>
        <v>458.65000000000003</v>
      </c>
      <c r="E830" s="18"/>
      <c r="F830" s="7"/>
    </row>
    <row r="831" spans="1:6" s="9" customFormat="1" ht="20.25" customHeight="1" x14ac:dyDescent="0.3">
      <c r="A831" s="19"/>
      <c r="B831" s="17"/>
      <c r="C831" s="17"/>
      <c r="D831" s="17">
        <f t="shared" si="12"/>
        <v>458.65000000000003</v>
      </c>
      <c r="E831" s="18"/>
      <c r="F831" s="7"/>
    </row>
    <row r="832" spans="1:6" s="9" customFormat="1" ht="20.25" customHeight="1" x14ac:dyDescent="0.3">
      <c r="A832" s="19"/>
      <c r="B832" s="17"/>
      <c r="C832" s="17"/>
      <c r="D832" s="17">
        <f t="shared" si="12"/>
        <v>458.65000000000003</v>
      </c>
      <c r="E832" s="18"/>
      <c r="F832" s="7"/>
    </row>
    <row r="833" spans="1:6" s="9" customFormat="1" ht="20.25" customHeight="1" x14ac:dyDescent="0.3">
      <c r="A833" s="19"/>
      <c r="B833" s="17"/>
      <c r="C833" s="17"/>
      <c r="D833" s="17">
        <f t="shared" si="12"/>
        <v>458.65000000000003</v>
      </c>
      <c r="E833" s="18"/>
      <c r="F833" s="7"/>
    </row>
    <row r="834" spans="1:6" s="9" customFormat="1" ht="20.25" customHeight="1" x14ac:dyDescent="0.3">
      <c r="A834" s="19"/>
      <c r="B834" s="17"/>
      <c r="C834" s="17"/>
      <c r="D834" s="17">
        <f t="shared" si="12"/>
        <v>458.65000000000003</v>
      </c>
      <c r="E834" s="18"/>
      <c r="F834" s="7"/>
    </row>
    <row r="835" spans="1:6" s="9" customFormat="1" ht="20.25" customHeight="1" x14ac:dyDescent="0.3">
      <c r="A835" s="19"/>
      <c r="B835" s="17"/>
      <c r="C835" s="17"/>
      <c r="D835" s="17">
        <f t="shared" si="12"/>
        <v>458.65000000000003</v>
      </c>
      <c r="E835" s="18"/>
      <c r="F835" s="7"/>
    </row>
    <row r="836" spans="1:6" s="9" customFormat="1" ht="20.25" customHeight="1" x14ac:dyDescent="0.3">
      <c r="A836" s="19"/>
      <c r="B836" s="17"/>
      <c r="C836" s="17"/>
      <c r="D836" s="17">
        <f t="shared" si="12"/>
        <v>458.65000000000003</v>
      </c>
      <c r="E836" s="18"/>
      <c r="F836" s="7"/>
    </row>
    <row r="837" spans="1:6" s="9" customFormat="1" ht="20.25" customHeight="1" x14ac:dyDescent="0.3">
      <c r="A837" s="19"/>
      <c r="B837" s="17"/>
      <c r="C837" s="17"/>
      <c r="D837" s="17">
        <f t="shared" si="12"/>
        <v>458.65000000000003</v>
      </c>
      <c r="E837" s="18"/>
      <c r="F837" s="7"/>
    </row>
    <row r="838" spans="1:6" s="9" customFormat="1" ht="20.25" customHeight="1" x14ac:dyDescent="0.3">
      <c r="A838" s="19"/>
      <c r="B838" s="17"/>
      <c r="C838" s="17"/>
      <c r="D838" s="17">
        <f t="shared" si="12"/>
        <v>458.65000000000003</v>
      </c>
      <c r="E838" s="18"/>
      <c r="F838" s="7"/>
    </row>
    <row r="839" spans="1:6" s="9" customFormat="1" ht="20.25" customHeight="1" x14ac:dyDescent="0.3">
      <c r="A839" s="19"/>
      <c r="B839" s="17"/>
      <c r="C839" s="17"/>
      <c r="D839" s="17">
        <f t="shared" ref="D839:D902" si="13">D838+B839-C839</f>
        <v>458.65000000000003</v>
      </c>
      <c r="E839" s="18"/>
      <c r="F839" s="7"/>
    </row>
    <row r="840" spans="1:6" s="9" customFormat="1" ht="20.25" customHeight="1" x14ac:dyDescent="0.3">
      <c r="A840" s="19"/>
      <c r="B840" s="17"/>
      <c r="C840" s="17"/>
      <c r="D840" s="17">
        <f t="shared" si="13"/>
        <v>458.65000000000003</v>
      </c>
      <c r="E840" s="18"/>
      <c r="F840" s="7"/>
    </row>
    <row r="841" spans="1:6" s="9" customFormat="1" ht="20.25" customHeight="1" x14ac:dyDescent="0.3">
      <c r="A841" s="19"/>
      <c r="B841" s="17"/>
      <c r="C841" s="17"/>
      <c r="D841" s="17">
        <f t="shared" si="13"/>
        <v>458.65000000000003</v>
      </c>
      <c r="E841" s="18"/>
      <c r="F841" s="7"/>
    </row>
    <row r="842" spans="1:6" s="9" customFormat="1" ht="20.25" customHeight="1" x14ac:dyDescent="0.3">
      <c r="A842" s="19"/>
      <c r="B842" s="17"/>
      <c r="C842" s="17"/>
      <c r="D842" s="17">
        <f t="shared" si="13"/>
        <v>458.65000000000003</v>
      </c>
      <c r="E842" s="18"/>
      <c r="F842" s="7"/>
    </row>
    <row r="843" spans="1:6" s="9" customFormat="1" ht="20.25" customHeight="1" x14ac:dyDescent="0.3">
      <c r="A843" s="19"/>
      <c r="B843" s="17"/>
      <c r="C843" s="17"/>
      <c r="D843" s="17">
        <f t="shared" si="13"/>
        <v>458.65000000000003</v>
      </c>
      <c r="E843" s="18"/>
      <c r="F843" s="7"/>
    </row>
    <row r="844" spans="1:6" s="9" customFormat="1" ht="20.25" customHeight="1" x14ac:dyDescent="0.3">
      <c r="A844" s="19"/>
      <c r="B844" s="17"/>
      <c r="C844" s="17"/>
      <c r="D844" s="17">
        <f t="shared" si="13"/>
        <v>458.65000000000003</v>
      </c>
      <c r="E844" s="18"/>
      <c r="F844" s="7"/>
    </row>
    <row r="845" spans="1:6" s="9" customFormat="1" ht="20.25" customHeight="1" x14ac:dyDescent="0.3">
      <c r="A845" s="19"/>
      <c r="B845" s="17"/>
      <c r="C845" s="17"/>
      <c r="D845" s="17">
        <f t="shared" si="13"/>
        <v>458.65000000000003</v>
      </c>
      <c r="E845" s="18"/>
      <c r="F845" s="7"/>
    </row>
    <row r="846" spans="1:6" s="9" customFormat="1" ht="20.25" customHeight="1" x14ac:dyDescent="0.3">
      <c r="A846" s="19"/>
      <c r="B846" s="17"/>
      <c r="C846" s="17"/>
      <c r="D846" s="17">
        <f t="shared" si="13"/>
        <v>458.65000000000003</v>
      </c>
      <c r="E846" s="18"/>
      <c r="F846" s="7"/>
    </row>
    <row r="847" spans="1:6" s="9" customFormat="1" ht="20.25" customHeight="1" x14ac:dyDescent="0.3">
      <c r="A847" s="19"/>
      <c r="B847" s="17"/>
      <c r="C847" s="17"/>
      <c r="D847" s="17">
        <f t="shared" si="13"/>
        <v>458.65000000000003</v>
      </c>
      <c r="E847" s="18"/>
      <c r="F847" s="7"/>
    </row>
    <row r="848" spans="1:6" s="9" customFormat="1" ht="20.25" customHeight="1" x14ac:dyDescent="0.3">
      <c r="A848" s="19"/>
      <c r="B848" s="17"/>
      <c r="C848" s="17"/>
      <c r="D848" s="17">
        <f t="shared" si="13"/>
        <v>458.65000000000003</v>
      </c>
      <c r="E848" s="18"/>
      <c r="F848" s="7"/>
    </row>
    <row r="849" spans="1:6" s="9" customFormat="1" ht="20.25" customHeight="1" x14ac:dyDescent="0.3">
      <c r="A849" s="19"/>
      <c r="B849" s="17"/>
      <c r="C849" s="17"/>
      <c r="D849" s="17">
        <f t="shared" si="13"/>
        <v>458.65000000000003</v>
      </c>
      <c r="E849" s="18"/>
      <c r="F849" s="7"/>
    </row>
    <row r="850" spans="1:6" s="9" customFormat="1" ht="20.25" customHeight="1" x14ac:dyDescent="0.3">
      <c r="A850" s="19"/>
      <c r="B850" s="17"/>
      <c r="C850" s="17"/>
      <c r="D850" s="17">
        <f t="shared" si="13"/>
        <v>458.65000000000003</v>
      </c>
      <c r="E850" s="18"/>
      <c r="F850" s="7"/>
    </row>
    <row r="851" spans="1:6" s="9" customFormat="1" ht="20.25" customHeight="1" x14ac:dyDescent="0.3">
      <c r="A851" s="19"/>
      <c r="B851" s="17"/>
      <c r="C851" s="17"/>
      <c r="D851" s="17">
        <f t="shared" si="13"/>
        <v>458.65000000000003</v>
      </c>
      <c r="E851" s="18"/>
      <c r="F851" s="7"/>
    </row>
    <row r="852" spans="1:6" s="9" customFormat="1" ht="20.25" customHeight="1" x14ac:dyDescent="0.3">
      <c r="A852" s="19"/>
      <c r="B852" s="17"/>
      <c r="C852" s="17"/>
      <c r="D852" s="17">
        <f t="shared" si="13"/>
        <v>458.65000000000003</v>
      </c>
      <c r="E852" s="18"/>
      <c r="F852" s="7"/>
    </row>
    <row r="853" spans="1:6" s="9" customFormat="1" ht="20.25" customHeight="1" x14ac:dyDescent="0.3">
      <c r="A853" s="19"/>
      <c r="B853" s="17"/>
      <c r="C853" s="17"/>
      <c r="D853" s="17">
        <f t="shared" si="13"/>
        <v>458.65000000000003</v>
      </c>
      <c r="E853" s="18"/>
      <c r="F853" s="7"/>
    </row>
    <row r="854" spans="1:6" s="9" customFormat="1" ht="20.25" customHeight="1" x14ac:dyDescent="0.3">
      <c r="A854" s="19"/>
      <c r="B854" s="17"/>
      <c r="C854" s="17"/>
      <c r="D854" s="17">
        <f t="shared" si="13"/>
        <v>458.65000000000003</v>
      </c>
      <c r="E854" s="18"/>
      <c r="F854" s="7"/>
    </row>
    <row r="855" spans="1:6" s="9" customFormat="1" ht="20.25" customHeight="1" x14ac:dyDescent="0.3">
      <c r="A855" s="19"/>
      <c r="B855" s="17"/>
      <c r="C855" s="17"/>
      <c r="D855" s="17">
        <f t="shared" si="13"/>
        <v>458.65000000000003</v>
      </c>
      <c r="E855" s="18"/>
      <c r="F855" s="7"/>
    </row>
    <row r="856" spans="1:6" s="9" customFormat="1" ht="20.25" customHeight="1" x14ac:dyDescent="0.3">
      <c r="A856" s="19"/>
      <c r="B856" s="17"/>
      <c r="C856" s="17"/>
      <c r="D856" s="17">
        <f t="shared" si="13"/>
        <v>458.65000000000003</v>
      </c>
      <c r="E856" s="18"/>
      <c r="F856" s="7"/>
    </row>
    <row r="857" spans="1:6" s="9" customFormat="1" ht="20.25" customHeight="1" x14ac:dyDescent="0.3">
      <c r="A857" s="19"/>
      <c r="B857" s="17"/>
      <c r="C857" s="17"/>
      <c r="D857" s="17">
        <f t="shared" si="13"/>
        <v>458.65000000000003</v>
      </c>
      <c r="E857" s="18"/>
      <c r="F857" s="7"/>
    </row>
    <row r="858" spans="1:6" s="9" customFormat="1" ht="20.25" customHeight="1" x14ac:dyDescent="0.3">
      <c r="A858" s="19"/>
      <c r="B858" s="17"/>
      <c r="C858" s="17"/>
      <c r="D858" s="17">
        <f t="shared" si="13"/>
        <v>458.65000000000003</v>
      </c>
      <c r="E858" s="18"/>
      <c r="F858" s="7"/>
    </row>
    <row r="859" spans="1:6" s="9" customFormat="1" ht="20.25" customHeight="1" x14ac:dyDescent="0.3">
      <c r="A859" s="19"/>
      <c r="B859" s="17"/>
      <c r="C859" s="17"/>
      <c r="D859" s="17">
        <f t="shared" si="13"/>
        <v>458.65000000000003</v>
      </c>
      <c r="E859" s="18"/>
      <c r="F859" s="7"/>
    </row>
    <row r="860" spans="1:6" s="9" customFormat="1" ht="20.25" customHeight="1" x14ac:dyDescent="0.3">
      <c r="A860" s="19"/>
      <c r="B860" s="17"/>
      <c r="C860" s="17"/>
      <c r="D860" s="17">
        <f t="shared" si="13"/>
        <v>458.65000000000003</v>
      </c>
      <c r="E860" s="18"/>
      <c r="F860" s="7"/>
    </row>
    <row r="861" spans="1:6" s="9" customFormat="1" ht="20.25" customHeight="1" x14ac:dyDescent="0.3">
      <c r="A861" s="19"/>
      <c r="B861" s="17"/>
      <c r="C861" s="17"/>
      <c r="D861" s="17">
        <f t="shared" si="13"/>
        <v>458.65000000000003</v>
      </c>
      <c r="E861" s="18"/>
      <c r="F861" s="7"/>
    </row>
    <row r="862" spans="1:6" s="9" customFormat="1" ht="20.25" customHeight="1" x14ac:dyDescent="0.3">
      <c r="A862" s="19"/>
      <c r="B862" s="17"/>
      <c r="C862" s="17"/>
      <c r="D862" s="17">
        <f t="shared" si="13"/>
        <v>458.65000000000003</v>
      </c>
      <c r="E862" s="18"/>
      <c r="F862" s="7"/>
    </row>
    <row r="863" spans="1:6" s="9" customFormat="1" ht="20.25" customHeight="1" x14ac:dyDescent="0.3">
      <c r="A863" s="19"/>
      <c r="B863" s="17"/>
      <c r="C863" s="17"/>
      <c r="D863" s="17">
        <f t="shared" si="13"/>
        <v>458.65000000000003</v>
      </c>
      <c r="E863" s="18"/>
      <c r="F863" s="7"/>
    </row>
    <row r="864" spans="1:6" s="9" customFormat="1" ht="20.25" customHeight="1" x14ac:dyDescent="0.3">
      <c r="A864" s="19"/>
      <c r="B864" s="17"/>
      <c r="C864" s="17"/>
      <c r="D864" s="17">
        <f t="shared" si="13"/>
        <v>458.65000000000003</v>
      </c>
      <c r="E864" s="18"/>
      <c r="F864" s="7"/>
    </row>
    <row r="865" spans="1:6" s="9" customFormat="1" ht="20.25" customHeight="1" x14ac:dyDescent="0.3">
      <c r="A865" s="19"/>
      <c r="B865" s="17"/>
      <c r="C865" s="17"/>
      <c r="D865" s="17">
        <f t="shared" si="13"/>
        <v>458.65000000000003</v>
      </c>
      <c r="E865" s="18"/>
      <c r="F865" s="7"/>
    </row>
    <row r="866" spans="1:6" s="9" customFormat="1" ht="20.25" customHeight="1" x14ac:dyDescent="0.3">
      <c r="A866" s="19"/>
      <c r="B866" s="17"/>
      <c r="C866" s="17"/>
      <c r="D866" s="17">
        <f t="shared" si="13"/>
        <v>458.65000000000003</v>
      </c>
      <c r="E866" s="18"/>
      <c r="F866" s="7"/>
    </row>
    <row r="867" spans="1:6" s="9" customFormat="1" ht="20.25" customHeight="1" x14ac:dyDescent="0.3">
      <c r="A867" s="19"/>
      <c r="B867" s="17"/>
      <c r="C867" s="17"/>
      <c r="D867" s="17">
        <f t="shared" si="13"/>
        <v>458.65000000000003</v>
      </c>
      <c r="E867" s="18"/>
      <c r="F867" s="7"/>
    </row>
    <row r="868" spans="1:6" s="9" customFormat="1" ht="20.25" customHeight="1" x14ac:dyDescent="0.3">
      <c r="A868" s="19"/>
      <c r="B868" s="17"/>
      <c r="C868" s="17"/>
      <c r="D868" s="17">
        <f t="shared" si="13"/>
        <v>458.65000000000003</v>
      </c>
      <c r="E868" s="18"/>
      <c r="F868" s="7"/>
    </row>
    <row r="869" spans="1:6" s="9" customFormat="1" ht="20.25" customHeight="1" x14ac:dyDescent="0.3">
      <c r="A869" s="19"/>
      <c r="B869" s="17"/>
      <c r="C869" s="17"/>
      <c r="D869" s="17">
        <f t="shared" si="13"/>
        <v>458.65000000000003</v>
      </c>
      <c r="E869" s="18"/>
      <c r="F869" s="7"/>
    </row>
    <row r="870" spans="1:6" s="9" customFormat="1" ht="20.25" customHeight="1" x14ac:dyDescent="0.3">
      <c r="A870" s="19"/>
      <c r="B870" s="17"/>
      <c r="C870" s="17"/>
      <c r="D870" s="17">
        <f t="shared" si="13"/>
        <v>458.65000000000003</v>
      </c>
      <c r="E870" s="18"/>
      <c r="F870" s="7"/>
    </row>
    <row r="871" spans="1:6" s="9" customFormat="1" ht="20.25" customHeight="1" x14ac:dyDescent="0.3">
      <c r="A871" s="19"/>
      <c r="B871" s="17"/>
      <c r="C871" s="17"/>
      <c r="D871" s="17">
        <f t="shared" si="13"/>
        <v>458.65000000000003</v>
      </c>
      <c r="E871" s="18"/>
      <c r="F871" s="7"/>
    </row>
    <row r="872" spans="1:6" s="9" customFormat="1" ht="20.25" customHeight="1" x14ac:dyDescent="0.3">
      <c r="A872" s="19"/>
      <c r="B872" s="17"/>
      <c r="C872" s="17"/>
      <c r="D872" s="17">
        <f t="shared" si="13"/>
        <v>458.65000000000003</v>
      </c>
      <c r="E872" s="18"/>
      <c r="F872" s="7"/>
    </row>
    <row r="873" spans="1:6" s="9" customFormat="1" ht="20.25" customHeight="1" x14ac:dyDescent="0.3">
      <c r="A873" s="19"/>
      <c r="B873" s="17"/>
      <c r="C873" s="17"/>
      <c r="D873" s="17">
        <f t="shared" si="13"/>
        <v>458.65000000000003</v>
      </c>
      <c r="E873" s="18"/>
      <c r="F873" s="7"/>
    </row>
    <row r="874" spans="1:6" s="9" customFormat="1" ht="20.25" customHeight="1" x14ac:dyDescent="0.3">
      <c r="A874" s="19"/>
      <c r="B874" s="17"/>
      <c r="C874" s="17"/>
      <c r="D874" s="17">
        <f t="shared" si="13"/>
        <v>458.65000000000003</v>
      </c>
      <c r="E874" s="18"/>
      <c r="F874" s="7"/>
    </row>
    <row r="875" spans="1:6" s="9" customFormat="1" ht="20.25" customHeight="1" x14ac:dyDescent="0.3">
      <c r="A875" s="19"/>
      <c r="B875" s="17"/>
      <c r="C875" s="17"/>
      <c r="D875" s="17">
        <f t="shared" si="13"/>
        <v>458.65000000000003</v>
      </c>
      <c r="E875" s="18"/>
      <c r="F875" s="7"/>
    </row>
    <row r="876" spans="1:6" s="9" customFormat="1" ht="20.25" customHeight="1" x14ac:dyDescent="0.3">
      <c r="A876" s="19"/>
      <c r="B876" s="17"/>
      <c r="C876" s="17"/>
      <c r="D876" s="17">
        <f t="shared" si="13"/>
        <v>458.65000000000003</v>
      </c>
      <c r="E876" s="18"/>
      <c r="F876" s="7"/>
    </row>
    <row r="877" spans="1:6" s="9" customFormat="1" ht="20.25" customHeight="1" x14ac:dyDescent="0.3">
      <c r="A877" s="19"/>
      <c r="B877" s="17"/>
      <c r="C877" s="17"/>
      <c r="D877" s="17">
        <f t="shared" si="13"/>
        <v>458.65000000000003</v>
      </c>
      <c r="E877" s="18"/>
      <c r="F877" s="7"/>
    </row>
    <row r="878" spans="1:6" s="9" customFormat="1" ht="20.25" customHeight="1" x14ac:dyDescent="0.3">
      <c r="A878" s="19"/>
      <c r="B878" s="17"/>
      <c r="C878" s="17"/>
      <c r="D878" s="17">
        <f t="shared" si="13"/>
        <v>458.65000000000003</v>
      </c>
      <c r="E878" s="18"/>
      <c r="F878" s="7"/>
    </row>
    <row r="879" spans="1:6" s="9" customFormat="1" ht="20.25" customHeight="1" x14ac:dyDescent="0.3">
      <c r="A879" s="19"/>
      <c r="B879" s="17"/>
      <c r="C879" s="17"/>
      <c r="D879" s="17">
        <f t="shared" si="13"/>
        <v>458.65000000000003</v>
      </c>
      <c r="E879" s="18"/>
      <c r="F879" s="7"/>
    </row>
    <row r="880" spans="1:6" s="9" customFormat="1" ht="20.25" customHeight="1" x14ac:dyDescent="0.3">
      <c r="A880" s="19"/>
      <c r="B880" s="17"/>
      <c r="C880" s="17"/>
      <c r="D880" s="17">
        <f t="shared" si="13"/>
        <v>458.65000000000003</v>
      </c>
      <c r="E880" s="18"/>
      <c r="F880" s="7"/>
    </row>
    <row r="881" spans="1:6" s="9" customFormat="1" ht="20.25" customHeight="1" x14ac:dyDescent="0.3">
      <c r="A881" s="19"/>
      <c r="B881" s="17"/>
      <c r="C881" s="17"/>
      <c r="D881" s="17">
        <f t="shared" si="13"/>
        <v>458.65000000000003</v>
      </c>
      <c r="E881" s="18"/>
      <c r="F881" s="7"/>
    </row>
    <row r="882" spans="1:6" s="9" customFormat="1" ht="20.25" customHeight="1" x14ac:dyDescent="0.3">
      <c r="A882" s="19"/>
      <c r="B882" s="17"/>
      <c r="C882" s="17"/>
      <c r="D882" s="17">
        <f t="shared" si="13"/>
        <v>458.65000000000003</v>
      </c>
      <c r="E882" s="18"/>
      <c r="F882" s="7"/>
    </row>
    <row r="883" spans="1:6" s="9" customFormat="1" ht="20.25" customHeight="1" x14ac:dyDescent="0.3">
      <c r="A883" s="19"/>
      <c r="B883" s="17"/>
      <c r="C883" s="17"/>
      <c r="D883" s="17">
        <f t="shared" si="13"/>
        <v>458.65000000000003</v>
      </c>
      <c r="E883" s="18"/>
      <c r="F883" s="7"/>
    </row>
    <row r="884" spans="1:6" s="9" customFormat="1" ht="20.25" customHeight="1" x14ac:dyDescent="0.3">
      <c r="A884" s="19"/>
      <c r="B884" s="17"/>
      <c r="C884" s="17"/>
      <c r="D884" s="17">
        <f t="shared" si="13"/>
        <v>458.65000000000003</v>
      </c>
      <c r="E884" s="18"/>
      <c r="F884" s="7"/>
    </row>
    <row r="885" spans="1:6" s="9" customFormat="1" ht="20.25" customHeight="1" x14ac:dyDescent="0.3">
      <c r="A885" s="19"/>
      <c r="B885" s="17"/>
      <c r="C885" s="17"/>
      <c r="D885" s="17">
        <f t="shared" si="13"/>
        <v>458.65000000000003</v>
      </c>
      <c r="E885" s="18"/>
      <c r="F885" s="7"/>
    </row>
    <row r="886" spans="1:6" s="9" customFormat="1" ht="20.25" customHeight="1" x14ac:dyDescent="0.3">
      <c r="A886" s="19"/>
      <c r="B886" s="17"/>
      <c r="C886" s="17"/>
      <c r="D886" s="17">
        <f t="shared" si="13"/>
        <v>458.65000000000003</v>
      </c>
      <c r="E886" s="18"/>
      <c r="F886" s="7"/>
    </row>
    <row r="887" spans="1:6" s="9" customFormat="1" ht="20.25" customHeight="1" x14ac:dyDescent="0.3">
      <c r="A887" s="19"/>
      <c r="B887" s="17"/>
      <c r="C887" s="17"/>
      <c r="D887" s="17">
        <f t="shared" si="13"/>
        <v>458.65000000000003</v>
      </c>
      <c r="E887" s="18"/>
      <c r="F887" s="7"/>
    </row>
    <row r="888" spans="1:6" s="9" customFormat="1" ht="20.25" customHeight="1" x14ac:dyDescent="0.3">
      <c r="A888" s="19"/>
      <c r="B888" s="17"/>
      <c r="C888" s="17"/>
      <c r="D888" s="17">
        <f t="shared" si="13"/>
        <v>458.65000000000003</v>
      </c>
      <c r="E888" s="18"/>
      <c r="F888" s="7"/>
    </row>
    <row r="889" spans="1:6" s="9" customFormat="1" ht="20.25" customHeight="1" x14ac:dyDescent="0.3">
      <c r="A889" s="19"/>
      <c r="B889" s="17"/>
      <c r="C889" s="17"/>
      <c r="D889" s="17">
        <f t="shared" si="13"/>
        <v>458.65000000000003</v>
      </c>
      <c r="E889" s="18"/>
      <c r="F889" s="7"/>
    </row>
    <row r="890" spans="1:6" s="9" customFormat="1" ht="20.25" customHeight="1" x14ac:dyDescent="0.3">
      <c r="A890" s="19"/>
      <c r="B890" s="17"/>
      <c r="C890" s="17"/>
      <c r="D890" s="17">
        <f t="shared" si="13"/>
        <v>458.65000000000003</v>
      </c>
      <c r="E890" s="18"/>
      <c r="F890" s="7"/>
    </row>
    <row r="891" spans="1:6" s="9" customFormat="1" ht="20.25" customHeight="1" x14ac:dyDescent="0.3">
      <c r="A891" s="19"/>
      <c r="B891" s="17"/>
      <c r="C891" s="17"/>
      <c r="D891" s="17">
        <f t="shared" si="13"/>
        <v>458.65000000000003</v>
      </c>
      <c r="E891" s="18"/>
      <c r="F891" s="7"/>
    </row>
    <row r="892" spans="1:6" s="9" customFormat="1" ht="20.25" customHeight="1" x14ac:dyDescent="0.3">
      <c r="A892" s="19"/>
      <c r="B892" s="17"/>
      <c r="C892" s="17"/>
      <c r="D892" s="17">
        <f t="shared" si="13"/>
        <v>458.65000000000003</v>
      </c>
      <c r="E892" s="18"/>
      <c r="F892" s="7"/>
    </row>
    <row r="893" spans="1:6" s="9" customFormat="1" ht="20.25" customHeight="1" x14ac:dyDescent="0.3">
      <c r="A893" s="19"/>
      <c r="B893" s="17"/>
      <c r="C893" s="17"/>
      <c r="D893" s="17">
        <f t="shared" si="13"/>
        <v>458.65000000000003</v>
      </c>
      <c r="E893" s="18"/>
      <c r="F893" s="7"/>
    </row>
    <row r="894" spans="1:6" s="9" customFormat="1" ht="20.25" customHeight="1" x14ac:dyDescent="0.3">
      <c r="A894" s="19"/>
      <c r="B894" s="17"/>
      <c r="C894" s="17"/>
      <c r="D894" s="17">
        <f t="shared" si="13"/>
        <v>458.65000000000003</v>
      </c>
      <c r="E894" s="18"/>
      <c r="F894" s="7"/>
    </row>
    <row r="895" spans="1:6" s="9" customFormat="1" ht="20.25" customHeight="1" x14ac:dyDescent="0.3">
      <c r="A895" s="19"/>
      <c r="B895" s="17"/>
      <c r="C895" s="17"/>
      <c r="D895" s="17">
        <f t="shared" si="13"/>
        <v>458.65000000000003</v>
      </c>
      <c r="E895" s="18"/>
      <c r="F895" s="7"/>
    </row>
    <row r="896" spans="1:6" s="9" customFormat="1" ht="20.25" customHeight="1" x14ac:dyDescent="0.3">
      <c r="A896" s="19"/>
      <c r="B896" s="17"/>
      <c r="C896" s="17"/>
      <c r="D896" s="17">
        <f t="shared" si="13"/>
        <v>458.65000000000003</v>
      </c>
      <c r="E896" s="18"/>
      <c r="F896" s="7"/>
    </row>
    <row r="897" spans="1:6" s="69" customFormat="1" ht="20.25" customHeight="1" x14ac:dyDescent="0.3">
      <c r="A897" s="70"/>
      <c r="B897" s="60"/>
      <c r="C897" s="60"/>
      <c r="D897" s="60">
        <f t="shared" si="13"/>
        <v>458.65000000000003</v>
      </c>
      <c r="E897" s="66"/>
      <c r="F897" s="67"/>
    </row>
    <row r="898" spans="1:6" s="69" customFormat="1" ht="20.25" customHeight="1" x14ac:dyDescent="0.3">
      <c r="A898" s="70"/>
      <c r="B898" s="60"/>
      <c r="C898" s="60"/>
      <c r="D898" s="60">
        <f t="shared" si="13"/>
        <v>458.65000000000003</v>
      </c>
      <c r="E898" s="66"/>
      <c r="F898" s="67"/>
    </row>
    <row r="899" spans="1:6" s="181" customFormat="1" ht="20.25" customHeight="1" x14ac:dyDescent="0.3">
      <c r="A899" s="194"/>
      <c r="B899" s="195"/>
      <c r="C899" s="195"/>
      <c r="D899" s="195">
        <f t="shared" si="13"/>
        <v>458.65000000000003</v>
      </c>
      <c r="E899" s="196"/>
      <c r="F899" s="197"/>
    </row>
    <row r="900" spans="1:6" s="181" customFormat="1" ht="20.25" customHeight="1" x14ac:dyDescent="0.3">
      <c r="A900" s="194"/>
      <c r="B900" s="195"/>
      <c r="C900" s="195"/>
      <c r="D900" s="195">
        <f t="shared" si="13"/>
        <v>458.65000000000003</v>
      </c>
      <c r="E900" s="196"/>
      <c r="F900" s="197"/>
    </row>
    <row r="901" spans="1:6" s="181" customFormat="1" ht="20.25" customHeight="1" x14ac:dyDescent="0.3">
      <c r="A901" s="194"/>
      <c r="B901" s="195"/>
      <c r="C901" s="195"/>
      <c r="D901" s="195">
        <f t="shared" si="13"/>
        <v>458.65000000000003</v>
      </c>
      <c r="E901" s="196"/>
      <c r="F901" s="197"/>
    </row>
    <row r="902" spans="1:6" s="181" customFormat="1" ht="20.25" customHeight="1" x14ac:dyDescent="0.3">
      <c r="A902" s="194"/>
      <c r="B902" s="195"/>
      <c r="C902" s="195"/>
      <c r="D902" s="195">
        <f t="shared" si="13"/>
        <v>458.65000000000003</v>
      </c>
      <c r="E902" s="196"/>
      <c r="F902" s="197"/>
    </row>
    <row r="903" spans="1:6" s="181" customFormat="1" ht="20.25" customHeight="1" x14ac:dyDescent="0.3">
      <c r="A903" s="194"/>
      <c r="B903" s="195"/>
      <c r="C903" s="195"/>
      <c r="D903" s="195">
        <f t="shared" ref="D903:D966" si="14">D902+B903-C903</f>
        <v>458.65000000000003</v>
      </c>
      <c r="E903" s="196"/>
      <c r="F903" s="197"/>
    </row>
    <row r="904" spans="1:6" s="181" customFormat="1" ht="20.25" customHeight="1" x14ac:dyDescent="0.3">
      <c r="A904" s="194"/>
      <c r="B904" s="195"/>
      <c r="C904" s="195"/>
      <c r="D904" s="195">
        <f t="shared" si="14"/>
        <v>458.65000000000003</v>
      </c>
      <c r="E904" s="196"/>
      <c r="F904" s="197"/>
    </row>
    <row r="905" spans="1:6" s="181" customFormat="1" ht="20.25" customHeight="1" x14ac:dyDescent="0.3">
      <c r="A905" s="194"/>
      <c r="B905" s="195"/>
      <c r="C905" s="195"/>
      <c r="D905" s="195">
        <f t="shared" si="14"/>
        <v>458.65000000000003</v>
      </c>
      <c r="E905" s="196"/>
      <c r="F905" s="197"/>
    </row>
    <row r="906" spans="1:6" s="181" customFormat="1" ht="20.25" customHeight="1" x14ac:dyDescent="0.3">
      <c r="A906" s="194"/>
      <c r="B906" s="195"/>
      <c r="C906" s="195"/>
      <c r="D906" s="195">
        <f t="shared" si="14"/>
        <v>458.65000000000003</v>
      </c>
      <c r="E906" s="196"/>
      <c r="F906" s="197"/>
    </row>
    <row r="907" spans="1:6" s="181" customFormat="1" ht="20.25" customHeight="1" x14ac:dyDescent="0.3">
      <c r="A907" s="194"/>
      <c r="B907" s="195"/>
      <c r="C907" s="195"/>
      <c r="D907" s="195">
        <f t="shared" si="14"/>
        <v>458.65000000000003</v>
      </c>
      <c r="E907" s="196"/>
      <c r="F907" s="197"/>
    </row>
    <row r="908" spans="1:6" s="181" customFormat="1" ht="20.25" customHeight="1" x14ac:dyDescent="0.3">
      <c r="A908" s="194"/>
      <c r="B908" s="195"/>
      <c r="C908" s="195"/>
      <c r="D908" s="195">
        <f t="shared" si="14"/>
        <v>458.65000000000003</v>
      </c>
      <c r="E908" s="196"/>
      <c r="F908" s="197"/>
    </row>
    <row r="909" spans="1:6" s="181" customFormat="1" ht="20.25" customHeight="1" x14ac:dyDescent="0.3">
      <c r="A909" s="194"/>
      <c r="B909" s="195"/>
      <c r="C909" s="195"/>
      <c r="D909" s="195">
        <f t="shared" si="14"/>
        <v>458.65000000000003</v>
      </c>
      <c r="E909" s="196"/>
      <c r="F909" s="197"/>
    </row>
    <row r="910" spans="1:6" s="69" customFormat="1" ht="20.25" customHeight="1" x14ac:dyDescent="0.3">
      <c r="A910" s="70"/>
      <c r="B910" s="60"/>
      <c r="C910" s="60"/>
      <c r="D910" s="60">
        <f t="shared" si="14"/>
        <v>458.65000000000003</v>
      </c>
      <c r="E910" s="66"/>
      <c r="F910" s="67"/>
    </row>
    <row r="911" spans="1:6" s="181" customFormat="1" ht="20.25" customHeight="1" x14ac:dyDescent="0.3">
      <c r="A911" s="194"/>
      <c r="B911" s="195"/>
      <c r="C911" s="195"/>
      <c r="D911" s="195">
        <f t="shared" si="14"/>
        <v>458.65000000000003</v>
      </c>
      <c r="E911" s="196"/>
      <c r="F911" s="197"/>
    </row>
    <row r="912" spans="1:6" s="181" customFormat="1" ht="20.25" customHeight="1" x14ac:dyDescent="0.3">
      <c r="A912" s="194"/>
      <c r="B912" s="195"/>
      <c r="C912" s="195"/>
      <c r="D912" s="195">
        <f t="shared" si="14"/>
        <v>458.65000000000003</v>
      </c>
      <c r="E912" s="196"/>
      <c r="F912" s="197"/>
    </row>
    <row r="913" spans="1:6" s="181" customFormat="1" ht="20.25" customHeight="1" x14ac:dyDescent="0.3">
      <c r="A913" s="194"/>
      <c r="B913" s="195"/>
      <c r="C913" s="195"/>
      <c r="D913" s="195">
        <f t="shared" si="14"/>
        <v>458.65000000000003</v>
      </c>
      <c r="E913" s="196"/>
      <c r="F913" s="197"/>
    </row>
    <row r="914" spans="1:6" s="181" customFormat="1" ht="20.25" customHeight="1" x14ac:dyDescent="0.3">
      <c r="A914" s="194"/>
      <c r="B914" s="195"/>
      <c r="C914" s="195"/>
      <c r="D914" s="195">
        <f t="shared" si="14"/>
        <v>458.65000000000003</v>
      </c>
      <c r="E914" s="196"/>
      <c r="F914" s="197"/>
    </row>
    <row r="915" spans="1:6" s="9" customFormat="1" ht="20.25" customHeight="1" x14ac:dyDescent="0.3">
      <c r="A915" s="19"/>
      <c r="B915" s="17"/>
      <c r="C915" s="17"/>
      <c r="D915" s="195">
        <f t="shared" si="14"/>
        <v>458.65000000000003</v>
      </c>
      <c r="E915" s="18"/>
      <c r="F915" s="7"/>
    </row>
    <row r="916" spans="1:6" s="9" customFormat="1" ht="20.25" customHeight="1" x14ac:dyDescent="0.3">
      <c r="A916" s="19"/>
      <c r="B916" s="17"/>
      <c r="C916" s="17"/>
      <c r="D916" s="195">
        <f t="shared" si="14"/>
        <v>458.65000000000003</v>
      </c>
      <c r="E916" s="18"/>
      <c r="F916" s="7"/>
    </row>
    <row r="917" spans="1:6" s="9" customFormat="1" ht="20.25" customHeight="1" x14ac:dyDescent="0.3">
      <c r="A917" s="19"/>
      <c r="B917" s="17"/>
      <c r="C917" s="17"/>
      <c r="D917" s="195">
        <f t="shared" si="14"/>
        <v>458.65000000000003</v>
      </c>
      <c r="E917" s="18"/>
      <c r="F917" s="7"/>
    </row>
    <row r="918" spans="1:6" s="9" customFormat="1" ht="20.25" customHeight="1" x14ac:dyDescent="0.3">
      <c r="A918" s="19"/>
      <c r="B918" s="17"/>
      <c r="C918" s="17"/>
      <c r="D918" s="195">
        <f t="shared" si="14"/>
        <v>458.65000000000003</v>
      </c>
      <c r="E918" s="18"/>
      <c r="F918" s="7"/>
    </row>
    <row r="919" spans="1:6" s="9" customFormat="1" ht="20.25" customHeight="1" x14ac:dyDescent="0.3">
      <c r="A919" s="19"/>
      <c r="B919" s="17"/>
      <c r="C919" s="17"/>
      <c r="D919" s="195">
        <f t="shared" si="14"/>
        <v>458.65000000000003</v>
      </c>
      <c r="E919" s="18"/>
      <c r="F919" s="7"/>
    </row>
    <row r="920" spans="1:6" s="9" customFormat="1" ht="20.25" customHeight="1" x14ac:dyDescent="0.3">
      <c r="A920" s="19"/>
      <c r="B920" s="17"/>
      <c r="C920" s="17"/>
      <c r="D920" s="195">
        <f t="shared" si="14"/>
        <v>458.65000000000003</v>
      </c>
      <c r="E920" s="18"/>
      <c r="F920" s="7"/>
    </row>
    <row r="921" spans="1:6" s="9" customFormat="1" ht="20.25" customHeight="1" x14ac:dyDescent="0.3">
      <c r="A921" s="19"/>
      <c r="B921" s="17"/>
      <c r="C921" s="17"/>
      <c r="D921" s="195">
        <f t="shared" si="14"/>
        <v>458.65000000000003</v>
      </c>
      <c r="E921" s="18"/>
      <c r="F921" s="7"/>
    </row>
    <row r="922" spans="1:6" s="9" customFormat="1" ht="20.25" customHeight="1" x14ac:dyDescent="0.3">
      <c r="A922" s="19"/>
      <c r="B922" s="17"/>
      <c r="C922" s="17"/>
      <c r="D922" s="195">
        <f t="shared" si="14"/>
        <v>458.65000000000003</v>
      </c>
      <c r="E922" s="18"/>
      <c r="F922" s="7"/>
    </row>
    <row r="923" spans="1:6" s="9" customFormat="1" ht="20.25" customHeight="1" x14ac:dyDescent="0.3">
      <c r="A923" s="19"/>
      <c r="B923" s="17"/>
      <c r="C923" s="17"/>
      <c r="D923" s="195">
        <f t="shared" si="14"/>
        <v>458.65000000000003</v>
      </c>
      <c r="E923" s="18"/>
      <c r="F923" s="7"/>
    </row>
    <row r="924" spans="1:6" s="9" customFormat="1" ht="20.25" customHeight="1" x14ac:dyDescent="0.3">
      <c r="A924" s="19"/>
      <c r="B924" s="17"/>
      <c r="C924" s="17"/>
      <c r="D924" s="195">
        <f t="shared" si="14"/>
        <v>458.65000000000003</v>
      </c>
      <c r="E924" s="18"/>
      <c r="F924" s="7"/>
    </row>
    <row r="925" spans="1:6" s="9" customFormat="1" ht="20.25" customHeight="1" x14ac:dyDescent="0.3">
      <c r="A925" s="19"/>
      <c r="B925" s="17"/>
      <c r="C925" s="17"/>
      <c r="D925" s="195">
        <f t="shared" si="14"/>
        <v>458.65000000000003</v>
      </c>
      <c r="E925" s="18"/>
      <c r="F925" s="7"/>
    </row>
    <row r="926" spans="1:6" s="9" customFormat="1" ht="20.25" customHeight="1" x14ac:dyDescent="0.3">
      <c r="A926" s="19"/>
      <c r="B926" s="17"/>
      <c r="C926" s="17"/>
      <c r="D926" s="195">
        <f t="shared" si="14"/>
        <v>458.65000000000003</v>
      </c>
      <c r="E926" s="18"/>
      <c r="F926" s="7"/>
    </row>
    <row r="927" spans="1:6" s="9" customFormat="1" ht="20.25" customHeight="1" x14ac:dyDescent="0.3">
      <c r="A927" s="19"/>
      <c r="B927" s="17"/>
      <c r="C927" s="17"/>
      <c r="D927" s="195">
        <f t="shared" si="14"/>
        <v>458.65000000000003</v>
      </c>
      <c r="E927" s="18"/>
      <c r="F927" s="7"/>
    </row>
    <row r="928" spans="1:6" s="9" customFormat="1" ht="20.25" customHeight="1" x14ac:dyDescent="0.3">
      <c r="A928" s="19"/>
      <c r="B928" s="17"/>
      <c r="C928" s="17"/>
      <c r="D928" s="195">
        <f t="shared" si="14"/>
        <v>458.65000000000003</v>
      </c>
      <c r="E928" s="18"/>
      <c r="F928" s="7"/>
    </row>
    <row r="929" spans="1:6" s="9" customFormat="1" ht="20.25" customHeight="1" x14ac:dyDescent="0.3">
      <c r="A929" s="19"/>
      <c r="B929" s="17"/>
      <c r="C929" s="17"/>
      <c r="D929" s="195">
        <f t="shared" si="14"/>
        <v>458.65000000000003</v>
      </c>
      <c r="E929" s="18"/>
      <c r="F929" s="7"/>
    </row>
    <row r="930" spans="1:6" s="9" customFormat="1" ht="20.25" customHeight="1" x14ac:dyDescent="0.3">
      <c r="A930" s="19"/>
      <c r="B930" s="17"/>
      <c r="C930" s="17"/>
      <c r="D930" s="195">
        <f t="shared" si="14"/>
        <v>458.65000000000003</v>
      </c>
      <c r="E930" s="18"/>
      <c r="F930" s="7"/>
    </row>
    <row r="931" spans="1:6" s="9" customFormat="1" ht="20.25" customHeight="1" x14ac:dyDescent="0.3">
      <c r="A931" s="19"/>
      <c r="B931" s="17"/>
      <c r="C931" s="17"/>
      <c r="D931" s="195">
        <f t="shared" si="14"/>
        <v>458.65000000000003</v>
      </c>
      <c r="E931" s="18"/>
      <c r="F931" s="7"/>
    </row>
    <row r="932" spans="1:6" s="9" customFormat="1" ht="20.25" customHeight="1" x14ac:dyDescent="0.3">
      <c r="A932" s="19"/>
      <c r="B932" s="17"/>
      <c r="C932" s="17"/>
      <c r="D932" s="195">
        <f t="shared" si="14"/>
        <v>458.65000000000003</v>
      </c>
      <c r="E932" s="18"/>
      <c r="F932" s="7"/>
    </row>
    <row r="933" spans="1:6" s="9" customFormat="1" ht="20.25" customHeight="1" x14ac:dyDescent="0.3">
      <c r="A933" s="19"/>
      <c r="B933" s="17"/>
      <c r="C933" s="17"/>
      <c r="D933" s="195">
        <f t="shared" si="14"/>
        <v>458.65000000000003</v>
      </c>
      <c r="E933" s="18"/>
      <c r="F933" s="7"/>
    </row>
    <row r="934" spans="1:6" s="9" customFormat="1" ht="20.25" customHeight="1" x14ac:dyDescent="0.3">
      <c r="A934" s="19"/>
      <c r="B934" s="17"/>
      <c r="C934" s="17"/>
      <c r="D934" s="195">
        <f t="shared" si="14"/>
        <v>458.65000000000003</v>
      </c>
      <c r="E934" s="18"/>
      <c r="F934" s="7"/>
    </row>
    <row r="935" spans="1:6" s="9" customFormat="1" ht="20.25" customHeight="1" x14ac:dyDescent="0.3">
      <c r="A935" s="19"/>
      <c r="B935" s="17"/>
      <c r="C935" s="17"/>
      <c r="D935" s="195">
        <f t="shared" si="14"/>
        <v>458.65000000000003</v>
      </c>
      <c r="E935" s="18"/>
      <c r="F935" s="7"/>
    </row>
    <row r="936" spans="1:6" s="9" customFormat="1" ht="20.25" customHeight="1" x14ac:dyDescent="0.3">
      <c r="A936" s="19"/>
      <c r="B936" s="17"/>
      <c r="C936" s="17"/>
      <c r="D936" s="195">
        <f t="shared" si="14"/>
        <v>458.65000000000003</v>
      </c>
      <c r="E936" s="18"/>
      <c r="F936" s="7"/>
    </row>
    <row r="937" spans="1:6" s="69" customFormat="1" ht="20.25" customHeight="1" x14ac:dyDescent="0.3">
      <c r="A937" s="70"/>
      <c r="B937" s="60"/>
      <c r="C937" s="60"/>
      <c r="D937" s="60">
        <f t="shared" si="14"/>
        <v>458.65000000000003</v>
      </c>
      <c r="E937" s="66"/>
      <c r="F937" s="67"/>
    </row>
    <row r="938" spans="1:6" s="9" customFormat="1" ht="20.25" customHeight="1" x14ac:dyDescent="0.3">
      <c r="A938" s="19"/>
      <c r="B938" s="17"/>
      <c r="C938" s="17"/>
      <c r="D938" s="195">
        <f t="shared" si="14"/>
        <v>458.65000000000003</v>
      </c>
      <c r="E938" s="18"/>
      <c r="F938" s="7"/>
    </row>
    <row r="939" spans="1:6" s="9" customFormat="1" ht="20.25" customHeight="1" x14ac:dyDescent="0.3">
      <c r="A939" s="19"/>
      <c r="B939" s="17"/>
      <c r="C939" s="17"/>
      <c r="D939" s="195">
        <f t="shared" si="14"/>
        <v>458.65000000000003</v>
      </c>
      <c r="E939" s="18"/>
      <c r="F939" s="7"/>
    </row>
    <row r="940" spans="1:6" s="9" customFormat="1" ht="20.25" customHeight="1" x14ac:dyDescent="0.3">
      <c r="A940" s="19"/>
      <c r="B940" s="17"/>
      <c r="C940" s="17"/>
      <c r="D940" s="195">
        <f t="shared" si="14"/>
        <v>458.65000000000003</v>
      </c>
      <c r="E940" s="18"/>
      <c r="F940" s="7"/>
    </row>
    <row r="941" spans="1:6" s="9" customFormat="1" ht="20.25" customHeight="1" x14ac:dyDescent="0.3">
      <c r="A941" s="19"/>
      <c r="B941" s="17"/>
      <c r="C941" s="17"/>
      <c r="D941" s="195">
        <f t="shared" si="14"/>
        <v>458.65000000000003</v>
      </c>
      <c r="E941" s="18"/>
      <c r="F941" s="7"/>
    </row>
    <row r="942" spans="1:6" s="9" customFormat="1" ht="20.25" customHeight="1" x14ac:dyDescent="0.3">
      <c r="A942" s="19"/>
      <c r="B942" s="17"/>
      <c r="C942" s="17"/>
      <c r="D942" s="195">
        <f t="shared" si="14"/>
        <v>458.65000000000003</v>
      </c>
      <c r="E942" s="18"/>
      <c r="F942" s="7"/>
    </row>
    <row r="943" spans="1:6" s="9" customFormat="1" ht="20.25" customHeight="1" x14ac:dyDescent="0.3">
      <c r="A943" s="19"/>
      <c r="B943" s="17"/>
      <c r="C943" s="17"/>
      <c r="D943" s="195">
        <f t="shared" si="14"/>
        <v>458.65000000000003</v>
      </c>
      <c r="E943" s="18"/>
      <c r="F943" s="7"/>
    </row>
    <row r="944" spans="1:6" s="9" customFormat="1" ht="20.25" customHeight="1" x14ac:dyDescent="0.3">
      <c r="A944" s="19"/>
      <c r="B944" s="17"/>
      <c r="C944" s="17"/>
      <c r="D944" s="195">
        <f t="shared" si="14"/>
        <v>458.65000000000003</v>
      </c>
      <c r="E944" s="18"/>
      <c r="F944" s="7"/>
    </row>
    <row r="945" spans="1:6" s="9" customFormat="1" ht="20.25" customHeight="1" x14ac:dyDescent="0.3">
      <c r="A945" s="19"/>
      <c r="B945" s="17"/>
      <c r="C945" s="17"/>
      <c r="D945" s="195">
        <f t="shared" si="14"/>
        <v>458.65000000000003</v>
      </c>
      <c r="E945" s="18"/>
      <c r="F945" s="7"/>
    </row>
    <row r="946" spans="1:6" s="9" customFormat="1" ht="20.25" customHeight="1" x14ac:dyDescent="0.3">
      <c r="A946" s="19"/>
      <c r="B946" s="17"/>
      <c r="C946" s="17"/>
      <c r="D946" s="195">
        <f t="shared" si="14"/>
        <v>458.65000000000003</v>
      </c>
      <c r="E946" s="18"/>
      <c r="F946" s="7"/>
    </row>
    <row r="947" spans="1:6" s="9" customFormat="1" ht="20.25" customHeight="1" x14ac:dyDescent="0.3">
      <c r="A947" s="19"/>
      <c r="B947" s="17"/>
      <c r="C947" s="17"/>
      <c r="D947" s="195">
        <f t="shared" si="14"/>
        <v>458.65000000000003</v>
      </c>
      <c r="E947" s="18"/>
      <c r="F947" s="7"/>
    </row>
    <row r="948" spans="1:6" s="9" customFormat="1" ht="20.25" customHeight="1" x14ac:dyDescent="0.3">
      <c r="A948" s="19"/>
      <c r="B948" s="17"/>
      <c r="C948" s="17"/>
      <c r="D948" s="195">
        <f t="shared" si="14"/>
        <v>458.65000000000003</v>
      </c>
      <c r="E948" s="18"/>
      <c r="F948" s="7"/>
    </row>
    <row r="949" spans="1:6" s="9" customFormat="1" ht="20.25" customHeight="1" x14ac:dyDescent="0.3">
      <c r="A949" s="19"/>
      <c r="B949" s="17"/>
      <c r="C949" s="17"/>
      <c r="D949" s="195">
        <f t="shared" si="14"/>
        <v>458.65000000000003</v>
      </c>
      <c r="E949" s="18"/>
      <c r="F949" s="7"/>
    </row>
    <row r="950" spans="1:6" s="9" customFormat="1" ht="20.25" customHeight="1" x14ac:dyDescent="0.3">
      <c r="A950" s="19"/>
      <c r="B950" s="17"/>
      <c r="C950" s="17"/>
      <c r="D950" s="195">
        <f t="shared" si="14"/>
        <v>458.65000000000003</v>
      </c>
      <c r="E950" s="18"/>
      <c r="F950" s="7"/>
    </row>
    <row r="951" spans="1:6" s="9" customFormat="1" ht="20.25" customHeight="1" x14ac:dyDescent="0.3">
      <c r="A951" s="19"/>
      <c r="B951" s="17"/>
      <c r="C951" s="17"/>
      <c r="D951" s="195">
        <f t="shared" si="14"/>
        <v>458.65000000000003</v>
      </c>
      <c r="E951" s="18"/>
      <c r="F951" s="7"/>
    </row>
    <row r="952" spans="1:6" s="9" customFormat="1" ht="20.25" customHeight="1" x14ac:dyDescent="0.3">
      <c r="A952" s="19"/>
      <c r="B952" s="17"/>
      <c r="C952" s="17"/>
      <c r="D952" s="195">
        <f t="shared" si="14"/>
        <v>458.65000000000003</v>
      </c>
      <c r="E952" s="18"/>
      <c r="F952" s="7"/>
    </row>
    <row r="953" spans="1:6" s="9" customFormat="1" ht="20.25" customHeight="1" x14ac:dyDescent="0.3">
      <c r="A953" s="19"/>
      <c r="B953" s="17"/>
      <c r="C953" s="17"/>
      <c r="D953" s="195">
        <f t="shared" si="14"/>
        <v>458.65000000000003</v>
      </c>
      <c r="E953" s="18"/>
      <c r="F953" s="7"/>
    </row>
    <row r="954" spans="1:6" s="9" customFormat="1" ht="20.25" customHeight="1" x14ac:dyDescent="0.3">
      <c r="A954" s="19"/>
      <c r="B954" s="17"/>
      <c r="C954" s="17"/>
      <c r="D954" s="195">
        <f t="shared" si="14"/>
        <v>458.65000000000003</v>
      </c>
      <c r="E954" s="18"/>
      <c r="F954" s="7"/>
    </row>
    <row r="955" spans="1:6" s="9" customFormat="1" ht="20.25" customHeight="1" x14ac:dyDescent="0.3">
      <c r="A955" s="19"/>
      <c r="B955" s="17"/>
      <c r="C955" s="17"/>
      <c r="D955" s="195">
        <f t="shared" si="14"/>
        <v>458.65000000000003</v>
      </c>
      <c r="E955" s="18"/>
      <c r="F955" s="7"/>
    </row>
    <row r="956" spans="1:6" s="9" customFormat="1" ht="20.25" customHeight="1" x14ac:dyDescent="0.3">
      <c r="A956" s="19"/>
      <c r="B956" s="17"/>
      <c r="C956" s="17"/>
      <c r="D956" s="195">
        <f t="shared" si="14"/>
        <v>458.65000000000003</v>
      </c>
      <c r="E956" s="18"/>
      <c r="F956" s="7"/>
    </row>
    <row r="957" spans="1:6" s="9" customFormat="1" ht="20.25" customHeight="1" x14ac:dyDescent="0.3">
      <c r="A957" s="19"/>
      <c r="B957" s="17"/>
      <c r="C957" s="17"/>
      <c r="D957" s="195">
        <f t="shared" si="14"/>
        <v>458.65000000000003</v>
      </c>
      <c r="E957" s="18"/>
      <c r="F957" s="7"/>
    </row>
    <row r="958" spans="1:6" s="9" customFormat="1" ht="20.25" customHeight="1" x14ac:dyDescent="0.3">
      <c r="A958" s="19"/>
      <c r="B958" s="17"/>
      <c r="C958" s="17"/>
      <c r="D958" s="60">
        <f t="shared" si="14"/>
        <v>458.65000000000003</v>
      </c>
      <c r="E958" s="18"/>
      <c r="F958" s="7"/>
    </row>
    <row r="959" spans="1:6" s="9" customFormat="1" ht="20.25" customHeight="1" x14ac:dyDescent="0.3">
      <c r="A959" s="19"/>
      <c r="B959" s="17"/>
      <c r="C959" s="17"/>
      <c r="D959" s="17">
        <f t="shared" si="14"/>
        <v>458.65000000000003</v>
      </c>
      <c r="E959" s="18"/>
      <c r="F959" s="7"/>
    </row>
    <row r="960" spans="1:6" s="9" customFormat="1" ht="20.25" customHeight="1" x14ac:dyDescent="0.3">
      <c r="A960" s="19"/>
      <c r="B960" s="17"/>
      <c r="C960" s="17"/>
      <c r="D960" s="17">
        <f t="shared" si="14"/>
        <v>458.65000000000003</v>
      </c>
      <c r="E960" s="18"/>
      <c r="F960" s="7"/>
    </row>
    <row r="961" spans="1:6" s="9" customFormat="1" ht="20.25" customHeight="1" x14ac:dyDescent="0.3">
      <c r="A961" s="19"/>
      <c r="B961" s="17"/>
      <c r="C961" s="17"/>
      <c r="D961" s="17">
        <f t="shared" si="14"/>
        <v>458.65000000000003</v>
      </c>
      <c r="E961" s="18"/>
      <c r="F961" s="7"/>
    </row>
    <row r="962" spans="1:6" s="9" customFormat="1" ht="20.25" customHeight="1" x14ac:dyDescent="0.3">
      <c r="A962" s="19"/>
      <c r="B962" s="17"/>
      <c r="C962" s="17"/>
      <c r="D962" s="17">
        <f t="shared" si="14"/>
        <v>458.65000000000003</v>
      </c>
      <c r="E962" s="18"/>
      <c r="F962" s="7"/>
    </row>
    <row r="963" spans="1:6" s="9" customFormat="1" ht="20.25" customHeight="1" x14ac:dyDescent="0.3">
      <c r="A963" s="19"/>
      <c r="B963" s="17"/>
      <c r="C963" s="17"/>
      <c r="D963" s="17">
        <f t="shared" si="14"/>
        <v>458.65000000000003</v>
      </c>
      <c r="E963" s="18"/>
      <c r="F963" s="7"/>
    </row>
    <row r="964" spans="1:6" s="9" customFormat="1" ht="20.25" customHeight="1" x14ac:dyDescent="0.3">
      <c r="A964" s="19"/>
      <c r="B964" s="17"/>
      <c r="C964" s="17"/>
      <c r="D964" s="60">
        <f t="shared" si="14"/>
        <v>458.65000000000003</v>
      </c>
      <c r="E964" s="18"/>
      <c r="F964" s="7"/>
    </row>
    <row r="965" spans="1:6" s="9" customFormat="1" ht="20.25" customHeight="1" x14ac:dyDescent="0.3">
      <c r="A965" s="19"/>
      <c r="B965" s="17"/>
      <c r="C965" s="17"/>
      <c r="D965" s="17">
        <f t="shared" si="14"/>
        <v>458.65000000000003</v>
      </c>
      <c r="E965" s="18"/>
      <c r="F965" s="7"/>
    </row>
    <row r="966" spans="1:6" s="9" customFormat="1" ht="20.25" customHeight="1" x14ac:dyDescent="0.3">
      <c r="A966" s="19"/>
      <c r="B966" s="17"/>
      <c r="C966" s="17"/>
      <c r="D966" s="17">
        <f t="shared" si="14"/>
        <v>458.65000000000003</v>
      </c>
      <c r="E966" s="18"/>
      <c r="F966" s="7"/>
    </row>
    <row r="967" spans="1:6" s="9" customFormat="1" ht="20.25" customHeight="1" x14ac:dyDescent="0.3">
      <c r="A967" s="19"/>
      <c r="B967" s="17"/>
      <c r="C967" s="17"/>
      <c r="D967" s="17">
        <f t="shared" ref="D967:D1030" si="15">D966+B967-C967</f>
        <v>458.65000000000003</v>
      </c>
      <c r="E967" s="18"/>
      <c r="F967" s="7"/>
    </row>
    <row r="968" spans="1:6" s="9" customFormat="1" ht="20.25" customHeight="1" x14ac:dyDescent="0.3">
      <c r="A968" s="19"/>
      <c r="B968" s="17"/>
      <c r="C968" s="17"/>
      <c r="D968" s="17">
        <f t="shared" si="15"/>
        <v>458.65000000000003</v>
      </c>
      <c r="E968" s="18"/>
      <c r="F968" s="7"/>
    </row>
    <row r="969" spans="1:6" s="9" customFormat="1" ht="20.25" customHeight="1" x14ac:dyDescent="0.3">
      <c r="A969" s="19"/>
      <c r="B969" s="17"/>
      <c r="C969" s="17"/>
      <c r="D969" s="17">
        <f t="shared" si="15"/>
        <v>458.65000000000003</v>
      </c>
      <c r="E969" s="18"/>
      <c r="F969" s="7"/>
    </row>
    <row r="970" spans="1:6" s="9" customFormat="1" ht="20.25" customHeight="1" x14ac:dyDescent="0.3">
      <c r="A970" s="19"/>
      <c r="B970" s="17"/>
      <c r="C970" s="17"/>
      <c r="D970" s="17">
        <f t="shared" si="15"/>
        <v>458.65000000000003</v>
      </c>
      <c r="E970" s="18"/>
      <c r="F970" s="7"/>
    </row>
    <row r="971" spans="1:6" s="9" customFormat="1" ht="20.25" customHeight="1" x14ac:dyDescent="0.3">
      <c r="A971" s="19"/>
      <c r="B971" s="17"/>
      <c r="C971" s="17"/>
      <c r="D971" s="17">
        <f t="shared" si="15"/>
        <v>458.65000000000003</v>
      </c>
      <c r="E971" s="18"/>
      <c r="F971" s="7"/>
    </row>
    <row r="972" spans="1:6" s="9" customFormat="1" ht="20.25" customHeight="1" x14ac:dyDescent="0.3">
      <c r="A972" s="19"/>
      <c r="B972" s="17"/>
      <c r="C972" s="17"/>
      <c r="D972" s="17">
        <f t="shared" si="15"/>
        <v>458.65000000000003</v>
      </c>
      <c r="E972" s="18"/>
      <c r="F972" s="7"/>
    </row>
    <row r="973" spans="1:6" s="9" customFormat="1" ht="20.25" customHeight="1" x14ac:dyDescent="0.3">
      <c r="A973" s="19"/>
      <c r="B973" s="17"/>
      <c r="C973" s="17"/>
      <c r="D973" s="60">
        <f t="shared" si="15"/>
        <v>458.65000000000003</v>
      </c>
      <c r="E973" s="18"/>
      <c r="F973" s="7"/>
    </row>
    <row r="974" spans="1:6" s="9" customFormat="1" ht="20.25" customHeight="1" x14ac:dyDescent="0.3">
      <c r="A974" s="19"/>
      <c r="B974" s="17"/>
      <c r="C974" s="17"/>
      <c r="D974" s="17">
        <f t="shared" si="15"/>
        <v>458.65000000000003</v>
      </c>
      <c r="E974" s="18"/>
      <c r="F974" s="7"/>
    </row>
    <row r="975" spans="1:6" s="9" customFormat="1" ht="20.25" customHeight="1" x14ac:dyDescent="0.3">
      <c r="A975" s="19"/>
      <c r="B975" s="17"/>
      <c r="C975" s="17"/>
      <c r="D975" s="17">
        <f t="shared" si="15"/>
        <v>458.65000000000003</v>
      </c>
      <c r="E975" s="18"/>
      <c r="F975" s="7"/>
    </row>
    <row r="976" spans="1:6" s="9" customFormat="1" ht="20.25" customHeight="1" x14ac:dyDescent="0.3">
      <c r="A976" s="19"/>
      <c r="B976" s="17"/>
      <c r="C976" s="17"/>
      <c r="D976" s="17">
        <f t="shared" si="15"/>
        <v>458.65000000000003</v>
      </c>
      <c r="E976" s="18"/>
      <c r="F976" s="7"/>
    </row>
    <row r="977" spans="1:6" s="9" customFormat="1" ht="20.25" customHeight="1" x14ac:dyDescent="0.3">
      <c r="A977" s="19"/>
      <c r="B977" s="17"/>
      <c r="C977" s="17"/>
      <c r="D977" s="17">
        <f t="shared" si="15"/>
        <v>458.65000000000003</v>
      </c>
      <c r="E977" s="18"/>
      <c r="F977" s="7"/>
    </row>
    <row r="978" spans="1:6" s="9" customFormat="1" ht="20.25" customHeight="1" x14ac:dyDescent="0.3">
      <c r="A978" s="19"/>
      <c r="B978" s="17"/>
      <c r="C978" s="17"/>
      <c r="D978" s="17">
        <f t="shared" si="15"/>
        <v>458.65000000000003</v>
      </c>
      <c r="E978" s="18"/>
      <c r="F978" s="7"/>
    </row>
    <row r="979" spans="1:6" s="9" customFormat="1" ht="20.25" customHeight="1" x14ac:dyDescent="0.3">
      <c r="A979" s="19"/>
      <c r="B979" s="17"/>
      <c r="C979" s="17"/>
      <c r="D979" s="17">
        <f t="shared" si="15"/>
        <v>458.65000000000003</v>
      </c>
      <c r="E979" s="18"/>
      <c r="F979" s="7"/>
    </row>
    <row r="980" spans="1:6" s="9" customFormat="1" ht="20.25" customHeight="1" x14ac:dyDescent="0.3">
      <c r="A980" s="19"/>
      <c r="B980" s="17"/>
      <c r="C980" s="17"/>
      <c r="D980" s="17">
        <f t="shared" si="15"/>
        <v>458.65000000000003</v>
      </c>
      <c r="E980" s="18"/>
      <c r="F980" s="7"/>
    </row>
    <row r="981" spans="1:6" s="9" customFormat="1" ht="20.25" customHeight="1" x14ac:dyDescent="0.3">
      <c r="A981" s="19"/>
      <c r="B981" s="17"/>
      <c r="C981" s="17"/>
      <c r="D981" s="17">
        <f t="shared" si="15"/>
        <v>458.65000000000003</v>
      </c>
      <c r="E981" s="18"/>
      <c r="F981" s="7"/>
    </row>
    <row r="982" spans="1:6" s="9" customFormat="1" ht="20.25" customHeight="1" x14ac:dyDescent="0.3">
      <c r="A982" s="19"/>
      <c r="B982" s="17"/>
      <c r="C982" s="17"/>
      <c r="D982" s="17">
        <f t="shared" si="15"/>
        <v>458.65000000000003</v>
      </c>
      <c r="E982" s="18"/>
      <c r="F982" s="7"/>
    </row>
    <row r="983" spans="1:6" s="9" customFormat="1" ht="20.25" customHeight="1" x14ac:dyDescent="0.3">
      <c r="A983" s="19"/>
      <c r="B983" s="17"/>
      <c r="C983" s="17"/>
      <c r="D983" s="17">
        <f t="shared" si="15"/>
        <v>458.65000000000003</v>
      </c>
      <c r="E983" s="18"/>
      <c r="F983" s="7"/>
    </row>
    <row r="984" spans="1:6" s="9" customFormat="1" ht="20.25" customHeight="1" x14ac:dyDescent="0.3">
      <c r="A984" s="19"/>
      <c r="B984" s="17"/>
      <c r="C984" s="17"/>
      <c r="D984" s="17">
        <f t="shared" si="15"/>
        <v>458.65000000000003</v>
      </c>
      <c r="E984" s="18"/>
      <c r="F984" s="7"/>
    </row>
    <row r="985" spans="1:6" s="9" customFormat="1" ht="20.25" customHeight="1" x14ac:dyDescent="0.3">
      <c r="A985" s="19"/>
      <c r="B985" s="17"/>
      <c r="C985" s="17"/>
      <c r="D985" s="17">
        <f t="shared" si="15"/>
        <v>458.65000000000003</v>
      </c>
      <c r="E985" s="18"/>
      <c r="F985" s="7"/>
    </row>
    <row r="986" spans="1:6" s="9" customFormat="1" ht="20.25" customHeight="1" x14ac:dyDescent="0.3">
      <c r="A986" s="19"/>
      <c r="B986" s="17"/>
      <c r="C986" s="17"/>
      <c r="D986" s="17">
        <f t="shared" si="15"/>
        <v>458.65000000000003</v>
      </c>
      <c r="E986" s="18"/>
      <c r="F986" s="7"/>
    </row>
    <row r="987" spans="1:6" s="9" customFormat="1" ht="20.25" customHeight="1" x14ac:dyDescent="0.3">
      <c r="A987" s="19"/>
      <c r="B987" s="17"/>
      <c r="C987" s="17"/>
      <c r="D987" s="17">
        <f t="shared" si="15"/>
        <v>458.65000000000003</v>
      </c>
      <c r="E987" s="18"/>
      <c r="F987" s="7"/>
    </row>
    <row r="988" spans="1:6" s="9" customFormat="1" ht="20.25" customHeight="1" x14ac:dyDescent="0.3">
      <c r="A988" s="19"/>
      <c r="B988" s="17"/>
      <c r="C988" s="17"/>
      <c r="D988" s="17">
        <f t="shared" si="15"/>
        <v>458.65000000000003</v>
      </c>
      <c r="E988" s="18"/>
      <c r="F988" s="7"/>
    </row>
    <row r="989" spans="1:6" s="9" customFormat="1" ht="20.25" customHeight="1" x14ac:dyDescent="0.3">
      <c r="A989" s="19"/>
      <c r="B989" s="17"/>
      <c r="C989" s="17"/>
      <c r="D989" s="17">
        <f t="shared" si="15"/>
        <v>458.65000000000003</v>
      </c>
      <c r="E989" s="18"/>
      <c r="F989" s="7"/>
    </row>
    <row r="990" spans="1:6" s="9" customFormat="1" ht="20.25" customHeight="1" x14ac:dyDescent="0.3">
      <c r="A990" s="19"/>
      <c r="B990" s="17"/>
      <c r="C990" s="17"/>
      <c r="D990" s="17">
        <f t="shared" si="15"/>
        <v>458.65000000000003</v>
      </c>
      <c r="E990" s="18"/>
      <c r="F990" s="7"/>
    </row>
    <row r="991" spans="1:6" s="9" customFormat="1" ht="20.25" customHeight="1" x14ac:dyDescent="0.3">
      <c r="A991" s="19"/>
      <c r="B991" s="17"/>
      <c r="C991" s="17"/>
      <c r="D991" s="17">
        <f t="shared" si="15"/>
        <v>458.65000000000003</v>
      </c>
      <c r="E991" s="18"/>
      <c r="F991" s="7"/>
    </row>
    <row r="992" spans="1:6" s="9" customFormat="1" ht="20.25" customHeight="1" x14ac:dyDescent="0.3">
      <c r="A992" s="19"/>
      <c r="B992" s="17"/>
      <c r="C992" s="17"/>
      <c r="D992" s="17">
        <f t="shared" si="15"/>
        <v>458.65000000000003</v>
      </c>
      <c r="E992" s="18"/>
      <c r="F992" s="7"/>
    </row>
    <row r="993" spans="1:6" s="9" customFormat="1" ht="20.25" customHeight="1" x14ac:dyDescent="0.3">
      <c r="A993" s="19"/>
      <c r="B993" s="17"/>
      <c r="C993" s="17"/>
      <c r="D993" s="17">
        <f t="shared" si="15"/>
        <v>458.65000000000003</v>
      </c>
      <c r="E993" s="18"/>
      <c r="F993" s="7"/>
    </row>
    <row r="994" spans="1:6" s="9" customFormat="1" ht="20.25" customHeight="1" x14ac:dyDescent="0.3">
      <c r="A994" s="19"/>
      <c r="B994" s="17"/>
      <c r="C994" s="17"/>
      <c r="D994" s="17">
        <f t="shared" si="15"/>
        <v>458.65000000000003</v>
      </c>
      <c r="E994" s="18"/>
      <c r="F994" s="7"/>
    </row>
    <row r="995" spans="1:6" s="9" customFormat="1" ht="20.25" customHeight="1" x14ac:dyDescent="0.3">
      <c r="A995" s="19"/>
      <c r="B995" s="17"/>
      <c r="C995" s="17"/>
      <c r="D995" s="17">
        <f t="shared" si="15"/>
        <v>458.65000000000003</v>
      </c>
      <c r="E995" s="18"/>
      <c r="F995" s="7"/>
    </row>
    <row r="996" spans="1:6" s="9" customFormat="1" ht="20.25" customHeight="1" x14ac:dyDescent="0.3">
      <c r="A996" s="19"/>
      <c r="B996" s="17"/>
      <c r="C996" s="17"/>
      <c r="D996" s="17">
        <f t="shared" si="15"/>
        <v>458.65000000000003</v>
      </c>
      <c r="E996" s="18"/>
      <c r="F996" s="7"/>
    </row>
    <row r="997" spans="1:6" s="9" customFormat="1" ht="20.25" customHeight="1" x14ac:dyDescent="0.3">
      <c r="A997" s="19"/>
      <c r="B997" s="17"/>
      <c r="C997" s="17"/>
      <c r="D997" s="17">
        <f t="shared" si="15"/>
        <v>458.65000000000003</v>
      </c>
      <c r="E997" s="18"/>
      <c r="F997" s="7"/>
    </row>
    <row r="998" spans="1:6" s="9" customFormat="1" ht="20.25" customHeight="1" x14ac:dyDescent="0.3">
      <c r="A998" s="19"/>
      <c r="B998" s="17"/>
      <c r="C998" s="17"/>
      <c r="D998" s="17">
        <f t="shared" si="15"/>
        <v>458.65000000000003</v>
      </c>
      <c r="E998" s="18"/>
      <c r="F998" s="7"/>
    </row>
    <row r="999" spans="1:6" s="9" customFormat="1" ht="20.25" customHeight="1" x14ac:dyDescent="0.3">
      <c r="A999" s="19"/>
      <c r="B999" s="17"/>
      <c r="C999" s="17"/>
      <c r="D999" s="17">
        <f t="shared" si="15"/>
        <v>458.65000000000003</v>
      </c>
      <c r="E999" s="18"/>
      <c r="F999" s="7"/>
    </row>
    <row r="1000" spans="1:6" s="9" customFormat="1" ht="20.25" customHeight="1" x14ac:dyDescent="0.3">
      <c r="A1000" s="19"/>
      <c r="B1000" s="17"/>
      <c r="C1000" s="17"/>
      <c r="D1000" s="17">
        <f t="shared" si="15"/>
        <v>458.65000000000003</v>
      </c>
      <c r="E1000" s="18"/>
      <c r="F1000" s="7"/>
    </row>
    <row r="1001" spans="1:6" s="9" customFormat="1" ht="20.25" customHeight="1" x14ac:dyDescent="0.3">
      <c r="A1001" s="19"/>
      <c r="B1001" s="17"/>
      <c r="C1001" s="17"/>
      <c r="D1001" s="17">
        <f t="shared" si="15"/>
        <v>458.65000000000003</v>
      </c>
      <c r="E1001" s="18"/>
      <c r="F1001" s="7"/>
    </row>
    <row r="1002" spans="1:6" s="9" customFormat="1" ht="20.25" customHeight="1" x14ac:dyDescent="0.3">
      <c r="A1002" s="19"/>
      <c r="B1002" s="17"/>
      <c r="C1002" s="17"/>
      <c r="D1002" s="17">
        <f t="shared" si="15"/>
        <v>458.65000000000003</v>
      </c>
      <c r="E1002" s="18"/>
      <c r="F1002" s="7"/>
    </row>
    <row r="1003" spans="1:6" s="9" customFormat="1" ht="20.25" customHeight="1" x14ac:dyDescent="0.3">
      <c r="A1003" s="19"/>
      <c r="B1003" s="17"/>
      <c r="C1003" s="17"/>
      <c r="D1003" s="17">
        <f t="shared" si="15"/>
        <v>458.65000000000003</v>
      </c>
      <c r="E1003" s="18"/>
      <c r="F1003" s="7"/>
    </row>
    <row r="1004" spans="1:6" s="9" customFormat="1" ht="20.25" customHeight="1" x14ac:dyDescent="0.3">
      <c r="A1004" s="19"/>
      <c r="B1004" s="17"/>
      <c r="C1004" s="17"/>
      <c r="D1004" s="17">
        <f t="shared" si="15"/>
        <v>458.65000000000003</v>
      </c>
      <c r="E1004" s="18"/>
      <c r="F1004" s="7"/>
    </row>
    <row r="1005" spans="1:6" s="9" customFormat="1" ht="20.25" customHeight="1" x14ac:dyDescent="0.3">
      <c r="A1005" s="19"/>
      <c r="B1005" s="17"/>
      <c r="C1005" s="17"/>
      <c r="D1005" s="17">
        <f t="shared" si="15"/>
        <v>458.65000000000003</v>
      </c>
      <c r="E1005" s="18"/>
      <c r="F1005" s="7"/>
    </row>
    <row r="1006" spans="1:6" s="9" customFormat="1" ht="20.25" customHeight="1" x14ac:dyDescent="0.3">
      <c r="A1006" s="19"/>
      <c r="B1006" s="17"/>
      <c r="C1006" s="17"/>
      <c r="D1006" s="17">
        <f t="shared" si="15"/>
        <v>458.65000000000003</v>
      </c>
      <c r="E1006" s="18"/>
      <c r="F1006" s="7"/>
    </row>
    <row r="1007" spans="1:6" s="9" customFormat="1" ht="20.25" customHeight="1" x14ac:dyDescent="0.3">
      <c r="A1007" s="19"/>
      <c r="B1007" s="17"/>
      <c r="C1007" s="17"/>
      <c r="D1007" s="17">
        <f t="shared" si="15"/>
        <v>458.65000000000003</v>
      </c>
      <c r="E1007" s="18"/>
      <c r="F1007" s="7"/>
    </row>
    <row r="1008" spans="1:6" s="9" customFormat="1" ht="20.25" customHeight="1" x14ac:dyDescent="0.3">
      <c r="A1008" s="19"/>
      <c r="B1008" s="17"/>
      <c r="C1008" s="17"/>
      <c r="D1008" s="17">
        <f t="shared" si="15"/>
        <v>458.65000000000003</v>
      </c>
      <c r="E1008" s="18"/>
      <c r="F1008" s="7"/>
    </row>
    <row r="1009" spans="1:6" s="9" customFormat="1" ht="20.25" customHeight="1" x14ac:dyDescent="0.3">
      <c r="A1009" s="19"/>
      <c r="B1009" s="198"/>
      <c r="C1009" s="17"/>
      <c r="D1009" s="17">
        <f t="shared" si="15"/>
        <v>458.65000000000003</v>
      </c>
      <c r="E1009" s="18"/>
      <c r="F1009" s="7"/>
    </row>
    <row r="1010" spans="1:6" s="9" customFormat="1" ht="20.25" customHeight="1" x14ac:dyDescent="0.3">
      <c r="A1010" s="19"/>
      <c r="B1010" s="17"/>
      <c r="C1010" s="17"/>
      <c r="D1010" s="60">
        <f t="shared" si="15"/>
        <v>458.65000000000003</v>
      </c>
      <c r="E1010" s="18"/>
      <c r="F1010" s="7"/>
    </row>
    <row r="1011" spans="1:6" s="9" customFormat="1" ht="20.25" customHeight="1" x14ac:dyDescent="0.3">
      <c r="A1011" s="19"/>
      <c r="B1011" s="17"/>
      <c r="C1011" s="17"/>
      <c r="D1011" s="17">
        <f t="shared" si="15"/>
        <v>458.65000000000003</v>
      </c>
      <c r="E1011" s="18"/>
      <c r="F1011" s="7"/>
    </row>
    <row r="1012" spans="1:6" s="9" customFormat="1" ht="20.25" customHeight="1" x14ac:dyDescent="0.3">
      <c r="A1012" s="19"/>
      <c r="B1012" s="17"/>
      <c r="C1012" s="17"/>
      <c r="D1012" s="17">
        <f t="shared" si="15"/>
        <v>458.65000000000003</v>
      </c>
      <c r="E1012" s="18"/>
      <c r="F1012" s="7"/>
    </row>
    <row r="1013" spans="1:6" s="9" customFormat="1" ht="20.25" customHeight="1" x14ac:dyDescent="0.3">
      <c r="A1013" s="19"/>
      <c r="B1013" s="17"/>
      <c r="C1013" s="17"/>
      <c r="D1013" s="17">
        <f t="shared" si="15"/>
        <v>458.65000000000003</v>
      </c>
      <c r="E1013" s="18"/>
      <c r="F1013" s="7"/>
    </row>
    <row r="1014" spans="1:6" s="9" customFormat="1" ht="20.25" customHeight="1" x14ac:dyDescent="0.3">
      <c r="A1014" s="19"/>
      <c r="B1014" s="17"/>
      <c r="C1014" s="17"/>
      <c r="D1014" s="17">
        <f t="shared" si="15"/>
        <v>458.65000000000003</v>
      </c>
      <c r="E1014" s="18"/>
      <c r="F1014" s="7"/>
    </row>
    <row r="1015" spans="1:6" s="9" customFormat="1" ht="20.25" customHeight="1" x14ac:dyDescent="0.3">
      <c r="A1015" s="19"/>
      <c r="B1015" s="17"/>
      <c r="C1015" s="17"/>
      <c r="D1015" s="17">
        <f t="shared" si="15"/>
        <v>458.65000000000003</v>
      </c>
      <c r="E1015" s="18"/>
      <c r="F1015" s="7"/>
    </row>
    <row r="1016" spans="1:6" s="9" customFormat="1" ht="20.25" customHeight="1" x14ac:dyDescent="0.3">
      <c r="A1016" s="19"/>
      <c r="B1016" s="17"/>
      <c r="C1016" s="17"/>
      <c r="D1016" s="17">
        <f t="shared" si="15"/>
        <v>458.65000000000003</v>
      </c>
      <c r="E1016" s="18"/>
      <c r="F1016" s="7"/>
    </row>
    <row r="1017" spans="1:6" s="9" customFormat="1" ht="20.25" customHeight="1" x14ac:dyDescent="0.3">
      <c r="A1017" s="19"/>
      <c r="B1017" s="17"/>
      <c r="C1017" s="17"/>
      <c r="D1017" s="17">
        <f t="shared" si="15"/>
        <v>458.65000000000003</v>
      </c>
      <c r="E1017" s="18"/>
      <c r="F1017" s="7"/>
    </row>
    <row r="1018" spans="1:6" s="9" customFormat="1" ht="20.25" customHeight="1" x14ac:dyDescent="0.3">
      <c r="A1018" s="19"/>
      <c r="B1018" s="17"/>
      <c r="C1018" s="17"/>
      <c r="D1018" s="17">
        <f t="shared" si="15"/>
        <v>458.65000000000003</v>
      </c>
      <c r="E1018" s="18"/>
      <c r="F1018" s="7"/>
    </row>
    <row r="1019" spans="1:6" s="9" customFormat="1" ht="20.25" customHeight="1" x14ac:dyDescent="0.3">
      <c r="A1019" s="19"/>
      <c r="B1019" s="17"/>
      <c r="C1019" s="17"/>
      <c r="D1019" s="17">
        <f t="shared" si="15"/>
        <v>458.65000000000003</v>
      </c>
      <c r="E1019" s="18"/>
      <c r="F1019" s="7"/>
    </row>
    <row r="1020" spans="1:6" s="9" customFormat="1" ht="20.25" customHeight="1" x14ac:dyDescent="0.3">
      <c r="A1020" s="19"/>
      <c r="B1020" s="17"/>
      <c r="C1020" s="17"/>
      <c r="D1020" s="17">
        <f t="shared" si="15"/>
        <v>458.65000000000003</v>
      </c>
      <c r="E1020" s="18"/>
      <c r="F1020" s="7"/>
    </row>
    <row r="1021" spans="1:6" s="9" customFormat="1" ht="20.25" customHeight="1" x14ac:dyDescent="0.3">
      <c r="A1021" s="19"/>
      <c r="B1021" s="17"/>
      <c r="C1021" s="17"/>
      <c r="D1021" s="17">
        <f t="shared" si="15"/>
        <v>458.65000000000003</v>
      </c>
      <c r="E1021" s="18"/>
      <c r="F1021" s="7"/>
    </row>
    <row r="1022" spans="1:6" s="9" customFormat="1" ht="20.25" customHeight="1" x14ac:dyDescent="0.3">
      <c r="A1022" s="19"/>
      <c r="B1022" s="17"/>
      <c r="C1022" s="17"/>
      <c r="D1022" s="17">
        <f t="shared" si="15"/>
        <v>458.65000000000003</v>
      </c>
      <c r="E1022" s="18"/>
      <c r="F1022" s="7"/>
    </row>
    <row r="1023" spans="1:6" s="9" customFormat="1" ht="20.25" customHeight="1" x14ac:dyDescent="0.3">
      <c r="A1023" s="19"/>
      <c r="B1023" s="17"/>
      <c r="C1023" s="17"/>
      <c r="D1023" s="17">
        <f t="shared" si="15"/>
        <v>458.65000000000003</v>
      </c>
      <c r="E1023" s="18"/>
      <c r="F1023" s="7"/>
    </row>
    <row r="1024" spans="1:6" s="9" customFormat="1" ht="20.25" customHeight="1" x14ac:dyDescent="0.3">
      <c r="A1024" s="19"/>
      <c r="B1024" s="17"/>
      <c r="C1024" s="17"/>
      <c r="D1024" s="17">
        <f t="shared" si="15"/>
        <v>458.65000000000003</v>
      </c>
      <c r="E1024" s="18"/>
      <c r="F1024" s="7"/>
    </row>
    <row r="1025" spans="1:6" s="9" customFormat="1" ht="20.25" customHeight="1" x14ac:dyDescent="0.3">
      <c r="A1025" s="19"/>
      <c r="B1025" s="17"/>
      <c r="C1025" s="17"/>
      <c r="D1025" s="17">
        <f t="shared" si="15"/>
        <v>458.65000000000003</v>
      </c>
      <c r="E1025" s="18"/>
      <c r="F1025" s="7"/>
    </row>
    <row r="1026" spans="1:6" s="9" customFormat="1" ht="20.25" customHeight="1" x14ac:dyDescent="0.3">
      <c r="A1026" s="19"/>
      <c r="B1026" s="17"/>
      <c r="C1026" s="17"/>
      <c r="D1026" s="17">
        <f t="shared" si="15"/>
        <v>458.65000000000003</v>
      </c>
      <c r="E1026" s="18"/>
      <c r="F1026" s="7"/>
    </row>
    <row r="1027" spans="1:6" s="9" customFormat="1" ht="20.25" customHeight="1" x14ac:dyDescent="0.3">
      <c r="A1027" s="19"/>
      <c r="B1027" s="17"/>
      <c r="C1027" s="17"/>
      <c r="D1027" s="17">
        <f t="shared" si="15"/>
        <v>458.65000000000003</v>
      </c>
      <c r="E1027" s="18"/>
      <c r="F1027" s="7"/>
    </row>
    <row r="1028" spans="1:6" s="9" customFormat="1" ht="20.25" customHeight="1" x14ac:dyDescent="0.3">
      <c r="A1028" s="19"/>
      <c r="B1028" s="17"/>
      <c r="C1028" s="17"/>
      <c r="D1028" s="17">
        <f t="shared" si="15"/>
        <v>458.65000000000003</v>
      </c>
      <c r="E1028" s="18"/>
      <c r="F1028" s="7"/>
    </row>
    <row r="1029" spans="1:6" s="9" customFormat="1" ht="20.25" customHeight="1" x14ac:dyDescent="0.3">
      <c r="A1029" s="19"/>
      <c r="B1029" s="17"/>
      <c r="C1029" s="17"/>
      <c r="D1029" s="17">
        <f t="shared" si="15"/>
        <v>458.65000000000003</v>
      </c>
      <c r="E1029" s="18"/>
      <c r="F1029" s="7"/>
    </row>
    <row r="1030" spans="1:6" s="9" customFormat="1" ht="20.25" customHeight="1" x14ac:dyDescent="0.3">
      <c r="A1030" s="19"/>
      <c r="B1030" s="17"/>
      <c r="C1030" s="17"/>
      <c r="D1030" s="17">
        <f t="shared" si="15"/>
        <v>458.65000000000003</v>
      </c>
      <c r="E1030" s="18"/>
      <c r="F1030" s="7"/>
    </row>
    <row r="1031" spans="1:6" s="9" customFormat="1" ht="20.25" customHeight="1" x14ac:dyDescent="0.3">
      <c r="A1031" s="19"/>
      <c r="B1031" s="17"/>
      <c r="C1031" s="17"/>
      <c r="D1031" s="17">
        <f t="shared" ref="D1031:D1094" si="16">D1030+B1031-C1031</f>
        <v>458.65000000000003</v>
      </c>
      <c r="E1031" s="18"/>
      <c r="F1031" s="7"/>
    </row>
    <row r="1032" spans="1:6" s="9" customFormat="1" ht="20.25" customHeight="1" x14ac:dyDescent="0.3">
      <c r="A1032" s="19"/>
      <c r="B1032" s="17"/>
      <c r="C1032" s="17"/>
      <c r="D1032" s="17">
        <f t="shared" si="16"/>
        <v>458.65000000000003</v>
      </c>
      <c r="E1032" s="18"/>
      <c r="F1032" s="7"/>
    </row>
    <row r="1033" spans="1:6" s="9" customFormat="1" ht="20.25" customHeight="1" x14ac:dyDescent="0.3">
      <c r="A1033" s="19"/>
      <c r="B1033" s="17"/>
      <c r="C1033" s="17"/>
      <c r="D1033" s="17">
        <f t="shared" si="16"/>
        <v>458.65000000000003</v>
      </c>
      <c r="E1033" s="18"/>
      <c r="F1033" s="7"/>
    </row>
    <row r="1034" spans="1:6" s="9" customFormat="1" ht="20.25" customHeight="1" x14ac:dyDescent="0.3">
      <c r="A1034" s="19"/>
      <c r="B1034" s="17"/>
      <c r="C1034" s="17"/>
      <c r="D1034" s="17">
        <f t="shared" si="16"/>
        <v>458.65000000000003</v>
      </c>
      <c r="E1034" s="18"/>
      <c r="F1034" s="7"/>
    </row>
    <row r="1035" spans="1:6" s="9" customFormat="1" ht="20.25" customHeight="1" x14ac:dyDescent="0.3">
      <c r="A1035" s="19"/>
      <c r="B1035" s="17"/>
      <c r="C1035" s="17"/>
      <c r="D1035" s="17">
        <f t="shared" si="16"/>
        <v>458.65000000000003</v>
      </c>
      <c r="E1035" s="18"/>
      <c r="F1035" s="7"/>
    </row>
    <row r="1036" spans="1:6" s="9" customFormat="1" ht="20.25" customHeight="1" x14ac:dyDescent="0.3">
      <c r="A1036" s="19"/>
      <c r="B1036" s="17"/>
      <c r="C1036" s="17"/>
      <c r="D1036" s="17">
        <f t="shared" si="16"/>
        <v>458.65000000000003</v>
      </c>
      <c r="E1036" s="18"/>
      <c r="F1036" s="7"/>
    </row>
    <row r="1037" spans="1:6" s="9" customFormat="1" ht="20.25" customHeight="1" x14ac:dyDescent="0.3">
      <c r="A1037" s="19"/>
      <c r="B1037" s="17"/>
      <c r="C1037" s="17"/>
      <c r="D1037" s="17">
        <f t="shared" si="16"/>
        <v>458.65000000000003</v>
      </c>
      <c r="E1037" s="18"/>
      <c r="F1037" s="7"/>
    </row>
    <row r="1038" spans="1:6" s="9" customFormat="1" ht="20.25" customHeight="1" x14ac:dyDescent="0.3">
      <c r="A1038" s="19"/>
      <c r="B1038" s="17"/>
      <c r="C1038" s="17"/>
      <c r="D1038" s="17">
        <f t="shared" si="16"/>
        <v>458.65000000000003</v>
      </c>
      <c r="E1038" s="18"/>
      <c r="F1038" s="7"/>
    </row>
    <row r="1039" spans="1:6" s="9" customFormat="1" ht="20.25" customHeight="1" x14ac:dyDescent="0.3">
      <c r="A1039" s="19"/>
      <c r="B1039" s="17"/>
      <c r="C1039" s="17"/>
      <c r="D1039" s="17">
        <f t="shared" si="16"/>
        <v>458.65000000000003</v>
      </c>
      <c r="E1039" s="18"/>
      <c r="F1039" s="7"/>
    </row>
    <row r="1040" spans="1:6" s="9" customFormat="1" ht="20.25" customHeight="1" x14ac:dyDescent="0.3">
      <c r="A1040" s="19"/>
      <c r="B1040" s="17"/>
      <c r="C1040" s="17"/>
      <c r="D1040" s="17">
        <f t="shared" si="16"/>
        <v>458.65000000000003</v>
      </c>
      <c r="E1040" s="18"/>
      <c r="F1040" s="7"/>
    </row>
    <row r="1041" spans="1:6" s="9" customFormat="1" ht="20.25" customHeight="1" x14ac:dyDescent="0.3">
      <c r="A1041" s="19"/>
      <c r="B1041" s="17"/>
      <c r="C1041" s="17"/>
      <c r="D1041" s="17">
        <f t="shared" si="16"/>
        <v>458.65000000000003</v>
      </c>
      <c r="E1041" s="18"/>
      <c r="F1041" s="7"/>
    </row>
    <row r="1042" spans="1:6" s="9" customFormat="1" ht="20.25" customHeight="1" x14ac:dyDescent="0.3">
      <c r="A1042" s="19"/>
      <c r="B1042" s="17"/>
      <c r="C1042" s="17"/>
      <c r="D1042" s="17">
        <f t="shared" si="16"/>
        <v>458.65000000000003</v>
      </c>
      <c r="E1042" s="18"/>
      <c r="F1042" s="7"/>
    </row>
    <row r="1043" spans="1:6" s="9" customFormat="1" ht="20.25" customHeight="1" x14ac:dyDescent="0.3">
      <c r="A1043" s="19"/>
      <c r="B1043" s="17"/>
      <c r="C1043" s="17"/>
      <c r="D1043" s="17">
        <f t="shared" si="16"/>
        <v>458.65000000000003</v>
      </c>
      <c r="E1043" s="18"/>
      <c r="F1043" s="7"/>
    </row>
    <row r="1044" spans="1:6" s="9" customFormat="1" ht="20.25" customHeight="1" x14ac:dyDescent="0.3">
      <c r="A1044" s="19"/>
      <c r="B1044" s="17"/>
      <c r="C1044" s="17"/>
      <c r="D1044" s="17">
        <f t="shared" si="16"/>
        <v>458.65000000000003</v>
      </c>
      <c r="E1044" s="18"/>
      <c r="F1044" s="7"/>
    </row>
    <row r="1045" spans="1:6" s="9" customFormat="1" ht="20.25" customHeight="1" x14ac:dyDescent="0.3">
      <c r="A1045" s="19"/>
      <c r="B1045" s="17"/>
      <c r="C1045" s="17"/>
      <c r="D1045" s="17">
        <f t="shared" si="16"/>
        <v>458.65000000000003</v>
      </c>
      <c r="E1045" s="18"/>
      <c r="F1045" s="7"/>
    </row>
    <row r="1046" spans="1:6" s="9" customFormat="1" ht="20.25" customHeight="1" x14ac:dyDescent="0.3">
      <c r="A1046" s="19"/>
      <c r="B1046" s="17"/>
      <c r="C1046" s="17"/>
      <c r="D1046" s="17">
        <f t="shared" si="16"/>
        <v>458.65000000000003</v>
      </c>
      <c r="E1046" s="18"/>
      <c r="F1046" s="7"/>
    </row>
    <row r="1047" spans="1:6" s="9" customFormat="1" ht="20.25" customHeight="1" x14ac:dyDescent="0.3">
      <c r="A1047" s="19"/>
      <c r="B1047" s="17"/>
      <c r="C1047" s="17"/>
      <c r="D1047" s="17">
        <f t="shared" si="16"/>
        <v>458.65000000000003</v>
      </c>
      <c r="E1047" s="18"/>
      <c r="F1047" s="7"/>
    </row>
    <row r="1048" spans="1:6" s="9" customFormat="1" ht="20.25" customHeight="1" x14ac:dyDescent="0.3">
      <c r="A1048" s="19"/>
      <c r="B1048" s="17"/>
      <c r="C1048" s="17"/>
      <c r="D1048" s="17">
        <f t="shared" si="16"/>
        <v>458.65000000000003</v>
      </c>
      <c r="E1048" s="18"/>
      <c r="F1048" s="7"/>
    </row>
    <row r="1049" spans="1:6" s="9" customFormat="1" ht="20.25" customHeight="1" x14ac:dyDescent="0.3">
      <c r="A1049" s="19"/>
      <c r="B1049" s="17"/>
      <c r="C1049" s="17"/>
      <c r="D1049" s="17">
        <f t="shared" si="16"/>
        <v>458.65000000000003</v>
      </c>
      <c r="E1049" s="18"/>
      <c r="F1049" s="7"/>
    </row>
    <row r="1050" spans="1:6" s="9" customFormat="1" ht="20.25" customHeight="1" x14ac:dyDescent="0.3">
      <c r="A1050" s="19"/>
      <c r="B1050" s="17"/>
      <c r="C1050" s="17"/>
      <c r="D1050" s="17">
        <f t="shared" si="16"/>
        <v>458.65000000000003</v>
      </c>
      <c r="E1050" s="18"/>
      <c r="F1050" s="7"/>
    </row>
    <row r="1051" spans="1:6" s="9" customFormat="1" ht="20.25" customHeight="1" x14ac:dyDescent="0.3">
      <c r="A1051" s="19"/>
      <c r="B1051" s="17"/>
      <c r="C1051" s="17"/>
      <c r="D1051" s="17">
        <f t="shared" si="16"/>
        <v>458.65000000000003</v>
      </c>
      <c r="E1051" s="18"/>
      <c r="F1051" s="7"/>
    </row>
    <row r="1052" spans="1:6" s="9" customFormat="1" ht="20.25" customHeight="1" x14ac:dyDescent="0.3">
      <c r="A1052" s="19"/>
      <c r="B1052" s="17"/>
      <c r="C1052" s="17"/>
      <c r="D1052" s="17">
        <f t="shared" si="16"/>
        <v>458.65000000000003</v>
      </c>
      <c r="E1052" s="18"/>
      <c r="F1052" s="7"/>
    </row>
    <row r="1053" spans="1:6" s="9" customFormat="1" ht="20.25" customHeight="1" x14ac:dyDescent="0.3">
      <c r="A1053" s="19"/>
      <c r="B1053" s="17"/>
      <c r="C1053" s="17"/>
      <c r="D1053" s="17">
        <f t="shared" si="16"/>
        <v>458.65000000000003</v>
      </c>
      <c r="E1053" s="18"/>
      <c r="F1053" s="7"/>
    </row>
    <row r="1054" spans="1:6" s="9" customFormat="1" ht="20.25" customHeight="1" x14ac:dyDescent="0.3">
      <c r="A1054" s="19"/>
      <c r="B1054" s="17"/>
      <c r="C1054" s="17"/>
      <c r="D1054" s="17">
        <f t="shared" si="16"/>
        <v>458.65000000000003</v>
      </c>
      <c r="E1054" s="18"/>
      <c r="F1054" s="7"/>
    </row>
    <row r="1055" spans="1:6" s="9" customFormat="1" ht="20.25" customHeight="1" x14ac:dyDescent="0.3">
      <c r="A1055" s="19"/>
      <c r="B1055" s="17"/>
      <c r="C1055" s="17"/>
      <c r="D1055" s="17">
        <f t="shared" si="16"/>
        <v>458.65000000000003</v>
      </c>
      <c r="E1055" s="18"/>
      <c r="F1055" s="7"/>
    </row>
    <row r="1056" spans="1:6" s="9" customFormat="1" ht="20.25" customHeight="1" x14ac:dyDescent="0.3">
      <c r="A1056" s="19"/>
      <c r="B1056" s="17"/>
      <c r="C1056" s="17"/>
      <c r="D1056" s="17">
        <f t="shared" si="16"/>
        <v>458.65000000000003</v>
      </c>
      <c r="E1056" s="18"/>
      <c r="F1056" s="7"/>
    </row>
    <row r="1057" spans="1:6" s="9" customFormat="1" ht="20.25" customHeight="1" x14ac:dyDescent="0.3">
      <c r="A1057" s="19"/>
      <c r="B1057" s="17"/>
      <c r="C1057" s="17"/>
      <c r="D1057" s="17">
        <f t="shared" si="16"/>
        <v>458.65000000000003</v>
      </c>
      <c r="E1057" s="18"/>
      <c r="F1057" s="7"/>
    </row>
    <row r="1058" spans="1:6" s="9" customFormat="1" ht="20.25" customHeight="1" x14ac:dyDescent="0.3">
      <c r="A1058" s="19"/>
      <c r="B1058" s="17"/>
      <c r="C1058" s="17"/>
      <c r="D1058" s="17">
        <f t="shared" si="16"/>
        <v>458.65000000000003</v>
      </c>
      <c r="E1058" s="18"/>
      <c r="F1058" s="7"/>
    </row>
    <row r="1059" spans="1:6" s="9" customFormat="1" ht="20.25" customHeight="1" x14ac:dyDescent="0.3">
      <c r="A1059" s="19"/>
      <c r="B1059" s="17"/>
      <c r="C1059" s="17"/>
      <c r="D1059" s="17">
        <f t="shared" si="16"/>
        <v>458.65000000000003</v>
      </c>
      <c r="E1059" s="18"/>
      <c r="F1059" s="7"/>
    </row>
    <row r="1060" spans="1:6" s="9" customFormat="1" ht="20.25" customHeight="1" x14ac:dyDescent="0.3">
      <c r="A1060" s="19"/>
      <c r="B1060" s="17"/>
      <c r="C1060" s="17"/>
      <c r="D1060" s="17">
        <f t="shared" si="16"/>
        <v>458.65000000000003</v>
      </c>
      <c r="E1060" s="18"/>
      <c r="F1060" s="7"/>
    </row>
    <row r="1061" spans="1:6" s="9" customFormat="1" ht="20.25" customHeight="1" x14ac:dyDescent="0.3">
      <c r="A1061" s="19"/>
      <c r="B1061" s="17"/>
      <c r="C1061" s="17"/>
      <c r="D1061" s="17">
        <f t="shared" si="16"/>
        <v>458.65000000000003</v>
      </c>
      <c r="E1061" s="18"/>
      <c r="F1061" s="7"/>
    </row>
    <row r="1062" spans="1:6" s="9" customFormat="1" ht="20.25" customHeight="1" x14ac:dyDescent="0.3">
      <c r="A1062" s="19"/>
      <c r="B1062" s="17"/>
      <c r="C1062" s="17"/>
      <c r="D1062" s="17">
        <f t="shared" si="16"/>
        <v>458.65000000000003</v>
      </c>
      <c r="E1062" s="18"/>
      <c r="F1062" s="7"/>
    </row>
    <row r="1063" spans="1:6" s="9" customFormat="1" ht="20.25" customHeight="1" x14ac:dyDescent="0.3">
      <c r="A1063" s="19"/>
      <c r="B1063" s="17"/>
      <c r="C1063" s="17"/>
      <c r="D1063" s="17">
        <f t="shared" si="16"/>
        <v>458.65000000000003</v>
      </c>
      <c r="E1063" s="18"/>
      <c r="F1063" s="7"/>
    </row>
    <row r="1064" spans="1:6" s="9" customFormat="1" ht="20.25" customHeight="1" x14ac:dyDescent="0.3">
      <c r="A1064" s="19"/>
      <c r="B1064" s="17"/>
      <c r="C1064" s="17"/>
      <c r="D1064" s="17">
        <f t="shared" si="16"/>
        <v>458.65000000000003</v>
      </c>
      <c r="E1064" s="18"/>
      <c r="F1064" s="7"/>
    </row>
    <row r="1065" spans="1:6" s="9" customFormat="1" ht="20.25" customHeight="1" x14ac:dyDescent="0.3">
      <c r="A1065" s="19"/>
      <c r="B1065" s="17"/>
      <c r="C1065" s="17"/>
      <c r="D1065" s="17">
        <f t="shared" si="16"/>
        <v>458.65000000000003</v>
      </c>
      <c r="E1065" s="18"/>
      <c r="F1065" s="7"/>
    </row>
    <row r="1066" spans="1:6" s="9" customFormat="1" ht="20.25" customHeight="1" x14ac:dyDescent="0.3">
      <c r="A1066" s="19"/>
      <c r="B1066" s="17"/>
      <c r="C1066" s="17"/>
      <c r="D1066" s="17">
        <f t="shared" si="16"/>
        <v>458.65000000000003</v>
      </c>
      <c r="E1066" s="18"/>
      <c r="F1066" s="7"/>
    </row>
    <row r="1067" spans="1:6" s="9" customFormat="1" ht="20.25" customHeight="1" x14ac:dyDescent="0.3">
      <c r="A1067" s="19"/>
      <c r="B1067" s="17"/>
      <c r="C1067" s="17"/>
      <c r="D1067" s="17">
        <f t="shared" si="16"/>
        <v>458.65000000000003</v>
      </c>
      <c r="E1067" s="18"/>
      <c r="F1067" s="7"/>
    </row>
    <row r="1068" spans="1:6" s="9" customFormat="1" ht="20.25" customHeight="1" x14ac:dyDescent="0.3">
      <c r="A1068" s="19"/>
      <c r="B1068" s="17"/>
      <c r="C1068" s="17"/>
      <c r="D1068" s="17">
        <f t="shared" si="16"/>
        <v>458.65000000000003</v>
      </c>
      <c r="E1068" s="18"/>
      <c r="F1068" s="7"/>
    </row>
    <row r="1069" spans="1:6" s="9" customFormat="1" ht="20.25" customHeight="1" x14ac:dyDescent="0.3">
      <c r="A1069" s="19"/>
      <c r="B1069" s="17"/>
      <c r="C1069" s="17"/>
      <c r="D1069" s="17">
        <f t="shared" si="16"/>
        <v>458.65000000000003</v>
      </c>
      <c r="E1069" s="18"/>
      <c r="F1069" s="7"/>
    </row>
    <row r="1070" spans="1:6" s="9" customFormat="1" ht="20.25" customHeight="1" x14ac:dyDescent="0.3">
      <c r="A1070" s="19"/>
      <c r="B1070" s="17"/>
      <c r="C1070" s="17"/>
      <c r="D1070" s="17">
        <f t="shared" si="16"/>
        <v>458.65000000000003</v>
      </c>
      <c r="E1070" s="18"/>
      <c r="F1070" s="7"/>
    </row>
    <row r="1071" spans="1:6" s="9" customFormat="1" ht="20.25" customHeight="1" x14ac:dyDescent="0.3">
      <c r="A1071" s="19"/>
      <c r="B1071" s="17"/>
      <c r="C1071" s="17"/>
      <c r="D1071" s="17">
        <f t="shared" si="16"/>
        <v>458.65000000000003</v>
      </c>
      <c r="E1071" s="18"/>
      <c r="F1071" s="7"/>
    </row>
    <row r="1072" spans="1:6" s="9" customFormat="1" ht="20.25" customHeight="1" x14ac:dyDescent="0.3">
      <c r="A1072" s="19"/>
      <c r="B1072" s="17"/>
      <c r="C1072" s="60"/>
      <c r="D1072" s="17">
        <f t="shared" si="16"/>
        <v>458.65000000000003</v>
      </c>
      <c r="E1072" s="18"/>
      <c r="F1072" s="7"/>
    </row>
    <row r="1073" spans="1:6" s="9" customFormat="1" ht="20.25" customHeight="1" x14ac:dyDescent="0.3">
      <c r="A1073" s="19"/>
      <c r="B1073" s="60"/>
      <c r="C1073" s="17"/>
      <c r="D1073" s="17">
        <f t="shared" si="16"/>
        <v>458.65000000000003</v>
      </c>
      <c r="E1073" s="18"/>
      <c r="F1073" s="7"/>
    </row>
    <row r="1074" spans="1:6" s="9" customFormat="1" ht="20.25" customHeight="1" x14ac:dyDescent="0.3">
      <c r="A1074" s="19"/>
      <c r="B1074" s="17"/>
      <c r="C1074" s="60"/>
      <c r="D1074" s="17">
        <f t="shared" si="16"/>
        <v>458.65000000000003</v>
      </c>
      <c r="E1074" s="18"/>
      <c r="F1074" s="7"/>
    </row>
    <row r="1075" spans="1:6" s="9" customFormat="1" ht="20.25" customHeight="1" x14ac:dyDescent="0.3">
      <c r="A1075" s="19"/>
      <c r="B1075" s="60"/>
      <c r="C1075" s="17"/>
      <c r="D1075" s="17">
        <f t="shared" si="16"/>
        <v>458.65000000000003</v>
      </c>
      <c r="E1075" s="18"/>
      <c r="F1075" s="7"/>
    </row>
    <row r="1076" spans="1:6" s="9" customFormat="1" ht="20.25" customHeight="1" x14ac:dyDescent="0.3">
      <c r="A1076" s="19"/>
      <c r="B1076" s="17"/>
      <c r="C1076" s="60"/>
      <c r="D1076" s="17">
        <f t="shared" si="16"/>
        <v>458.65000000000003</v>
      </c>
      <c r="E1076" s="18"/>
      <c r="F1076" s="7"/>
    </row>
    <row r="1077" spans="1:6" s="9" customFormat="1" ht="20.25" customHeight="1" x14ac:dyDescent="0.3">
      <c r="A1077" s="19"/>
      <c r="B1077" s="60"/>
      <c r="C1077" s="17"/>
      <c r="D1077" s="17">
        <f t="shared" si="16"/>
        <v>458.65000000000003</v>
      </c>
      <c r="E1077" s="18"/>
      <c r="F1077" s="7"/>
    </row>
    <row r="1078" spans="1:6" s="9" customFormat="1" ht="20.25" customHeight="1" x14ac:dyDescent="0.3">
      <c r="A1078" s="19"/>
      <c r="B1078" s="17"/>
      <c r="C1078" s="60"/>
      <c r="D1078" s="17">
        <f t="shared" si="16"/>
        <v>458.65000000000003</v>
      </c>
      <c r="E1078" s="18"/>
      <c r="F1078" s="7"/>
    </row>
    <row r="1079" spans="1:6" s="9" customFormat="1" ht="20.25" customHeight="1" x14ac:dyDescent="0.3">
      <c r="A1079" s="19"/>
      <c r="B1079" s="17"/>
      <c r="C1079" s="60"/>
      <c r="D1079" s="17">
        <f t="shared" si="16"/>
        <v>458.65000000000003</v>
      </c>
      <c r="E1079" s="18"/>
      <c r="F1079" s="7"/>
    </row>
    <row r="1080" spans="1:6" s="9" customFormat="1" ht="20.25" customHeight="1" x14ac:dyDescent="0.3">
      <c r="A1080" s="19"/>
      <c r="B1080" s="60"/>
      <c r="C1080" s="17"/>
      <c r="D1080" s="17">
        <f t="shared" si="16"/>
        <v>458.65000000000003</v>
      </c>
      <c r="E1080" s="18"/>
      <c r="F1080" s="7"/>
    </row>
    <row r="1081" spans="1:6" s="9" customFormat="1" ht="20.25" customHeight="1" x14ac:dyDescent="0.3">
      <c r="A1081" s="19"/>
      <c r="B1081" s="60"/>
      <c r="C1081" s="17"/>
      <c r="D1081" s="17">
        <f t="shared" si="16"/>
        <v>458.65000000000003</v>
      </c>
      <c r="E1081" s="18"/>
      <c r="F1081" s="7"/>
    </row>
    <row r="1082" spans="1:6" s="9" customFormat="1" ht="20.25" customHeight="1" x14ac:dyDescent="0.3">
      <c r="A1082" s="19"/>
      <c r="B1082" s="17"/>
      <c r="C1082" s="17"/>
      <c r="D1082" s="17">
        <f t="shared" si="16"/>
        <v>458.65000000000003</v>
      </c>
      <c r="E1082" s="18"/>
      <c r="F1082" s="7"/>
    </row>
    <row r="1083" spans="1:6" s="9" customFormat="1" ht="20.25" customHeight="1" x14ac:dyDescent="0.3">
      <c r="A1083" s="19"/>
      <c r="B1083" s="17"/>
      <c r="C1083" s="17"/>
      <c r="D1083" s="17">
        <f t="shared" si="16"/>
        <v>458.65000000000003</v>
      </c>
      <c r="E1083" s="18"/>
      <c r="F1083" s="7"/>
    </row>
    <row r="1084" spans="1:6" s="9" customFormat="1" ht="20.25" customHeight="1" x14ac:dyDescent="0.3">
      <c r="A1084" s="19"/>
      <c r="B1084" s="17"/>
      <c r="C1084" s="17"/>
      <c r="D1084" s="17">
        <f t="shared" si="16"/>
        <v>458.65000000000003</v>
      </c>
      <c r="E1084" s="18"/>
      <c r="F1084" s="7"/>
    </row>
    <row r="1085" spans="1:6" s="9" customFormat="1" ht="20.25" customHeight="1" x14ac:dyDescent="0.3">
      <c r="A1085" s="19"/>
      <c r="B1085" s="17"/>
      <c r="C1085" s="17"/>
      <c r="D1085" s="17">
        <f t="shared" si="16"/>
        <v>458.65000000000003</v>
      </c>
      <c r="E1085" s="18"/>
      <c r="F1085" s="7"/>
    </row>
    <row r="1086" spans="1:6" s="9" customFormat="1" ht="20.25" customHeight="1" x14ac:dyDescent="0.3">
      <c r="A1086" s="19"/>
      <c r="B1086" s="17"/>
      <c r="C1086" s="17"/>
      <c r="D1086" s="17">
        <f t="shared" si="16"/>
        <v>458.65000000000003</v>
      </c>
      <c r="E1086" s="18"/>
      <c r="F1086" s="7"/>
    </row>
    <row r="1087" spans="1:6" s="9" customFormat="1" ht="20.25" customHeight="1" x14ac:dyDescent="0.3">
      <c r="A1087" s="19"/>
      <c r="B1087" s="17"/>
      <c r="C1087" s="17"/>
      <c r="D1087" s="17">
        <f t="shared" si="16"/>
        <v>458.65000000000003</v>
      </c>
      <c r="E1087" s="18"/>
      <c r="F1087" s="7"/>
    </row>
    <row r="1088" spans="1:6" s="9" customFormat="1" ht="20.25" customHeight="1" x14ac:dyDescent="0.3">
      <c r="A1088" s="19"/>
      <c r="B1088" s="17"/>
      <c r="C1088" s="17"/>
      <c r="D1088" s="17">
        <f t="shared" si="16"/>
        <v>458.65000000000003</v>
      </c>
      <c r="E1088" s="18"/>
      <c r="F1088" s="7"/>
    </row>
    <row r="1089" spans="1:6" s="9" customFormat="1" ht="20.25" customHeight="1" x14ac:dyDescent="0.3">
      <c r="A1089" s="19"/>
      <c r="B1089" s="17"/>
      <c r="C1089" s="17"/>
      <c r="D1089" s="17">
        <f t="shared" si="16"/>
        <v>458.65000000000003</v>
      </c>
      <c r="E1089" s="18"/>
      <c r="F1089" s="7"/>
    </row>
    <row r="1090" spans="1:6" s="9" customFormat="1" ht="20.25" customHeight="1" x14ac:dyDescent="0.3">
      <c r="A1090" s="19"/>
      <c r="B1090" s="17"/>
      <c r="C1090" s="17"/>
      <c r="D1090" s="17">
        <f t="shared" si="16"/>
        <v>458.65000000000003</v>
      </c>
      <c r="E1090" s="18"/>
      <c r="F1090" s="7"/>
    </row>
    <row r="1091" spans="1:6" s="9" customFormat="1" ht="20.25" customHeight="1" x14ac:dyDescent="0.3">
      <c r="A1091" s="19"/>
      <c r="B1091" s="17"/>
      <c r="C1091" s="17"/>
      <c r="D1091" s="17">
        <f t="shared" si="16"/>
        <v>458.65000000000003</v>
      </c>
      <c r="E1091" s="18" t="s">
        <v>904</v>
      </c>
      <c r="F1091" s="7"/>
    </row>
    <row r="1092" spans="1:6" s="9" customFormat="1" ht="20.25" customHeight="1" x14ac:dyDescent="0.3">
      <c r="A1092" s="19"/>
      <c r="B1092" s="17"/>
      <c r="C1092" s="17"/>
      <c r="D1092" s="17">
        <f t="shared" si="16"/>
        <v>458.65000000000003</v>
      </c>
      <c r="E1092" s="18" t="s">
        <v>889</v>
      </c>
      <c r="F1092" s="7"/>
    </row>
    <row r="1093" spans="1:6" s="9" customFormat="1" ht="20.25" customHeight="1" x14ac:dyDescent="0.3">
      <c r="A1093" s="19"/>
      <c r="B1093" s="17"/>
      <c r="C1093" s="17"/>
      <c r="D1093" s="17">
        <f t="shared" si="16"/>
        <v>458.65000000000003</v>
      </c>
      <c r="E1093" s="18" t="s">
        <v>905</v>
      </c>
      <c r="F1093" s="7"/>
    </row>
    <row r="1094" spans="1:6" s="9" customFormat="1" ht="20.25" customHeight="1" x14ac:dyDescent="0.3">
      <c r="A1094" s="19"/>
      <c r="B1094" s="17"/>
      <c r="C1094" s="17"/>
      <c r="D1094" s="17">
        <f t="shared" si="16"/>
        <v>458.65000000000003</v>
      </c>
      <c r="E1094" s="18" t="s">
        <v>902</v>
      </c>
      <c r="F1094" s="7"/>
    </row>
    <row r="1095" spans="1:6" s="9" customFormat="1" ht="20.25" customHeight="1" x14ac:dyDescent="0.3">
      <c r="A1095" s="19"/>
      <c r="B1095" s="17"/>
      <c r="C1095" s="17"/>
      <c r="D1095" s="17">
        <f t="shared" ref="D1095:D1158" si="17">D1094+B1095-C1095</f>
        <v>458.65000000000003</v>
      </c>
      <c r="E1095" s="18"/>
      <c r="F1095" s="7"/>
    </row>
    <row r="1096" spans="1:6" s="9" customFormat="1" ht="20.25" customHeight="1" x14ac:dyDescent="0.3">
      <c r="A1096" s="19"/>
      <c r="B1096" s="17"/>
      <c r="C1096" s="17"/>
      <c r="D1096" s="17">
        <f t="shared" si="17"/>
        <v>458.65000000000003</v>
      </c>
      <c r="E1096" s="18"/>
      <c r="F1096" s="7"/>
    </row>
    <row r="1097" spans="1:6" s="9" customFormat="1" ht="20.25" customHeight="1" x14ac:dyDescent="0.3">
      <c r="A1097" s="19"/>
      <c r="B1097" s="17"/>
      <c r="C1097" s="17"/>
      <c r="D1097" s="17">
        <f t="shared" si="17"/>
        <v>458.65000000000003</v>
      </c>
      <c r="E1097" s="18"/>
      <c r="F1097" s="7"/>
    </row>
    <row r="1098" spans="1:6" s="9" customFormat="1" ht="20.25" customHeight="1" x14ac:dyDescent="0.3">
      <c r="A1098" s="19"/>
      <c r="B1098" s="17"/>
      <c r="C1098" s="17"/>
      <c r="D1098" s="17">
        <f t="shared" si="17"/>
        <v>458.65000000000003</v>
      </c>
      <c r="E1098" s="18" t="s">
        <v>794</v>
      </c>
      <c r="F1098" s="7"/>
    </row>
    <row r="1099" spans="1:6" s="9" customFormat="1" ht="20.25" customHeight="1" x14ac:dyDescent="0.3">
      <c r="A1099" s="19"/>
      <c r="B1099" s="17"/>
      <c r="C1099" s="17"/>
      <c r="D1099" s="17">
        <f t="shared" si="17"/>
        <v>458.65000000000003</v>
      </c>
      <c r="E1099" s="18"/>
      <c r="F1099" s="7"/>
    </row>
    <row r="1100" spans="1:6" s="9" customFormat="1" ht="20.25" customHeight="1" x14ac:dyDescent="0.3">
      <c r="A1100" s="19"/>
      <c r="B1100" s="17"/>
      <c r="C1100" s="17"/>
      <c r="D1100" s="17">
        <f t="shared" si="17"/>
        <v>458.65000000000003</v>
      </c>
      <c r="E1100" s="18"/>
      <c r="F1100" s="7"/>
    </row>
    <row r="1101" spans="1:6" s="9" customFormat="1" ht="20.25" customHeight="1" x14ac:dyDescent="0.3">
      <c r="A1101" s="19"/>
      <c r="B1101" s="17"/>
      <c r="C1101" s="17"/>
      <c r="D1101" s="17">
        <f t="shared" si="17"/>
        <v>458.65000000000003</v>
      </c>
      <c r="E1101" s="18"/>
      <c r="F1101" s="7"/>
    </row>
    <row r="1102" spans="1:6" s="9" customFormat="1" ht="20.25" customHeight="1" x14ac:dyDescent="0.3">
      <c r="A1102" s="19"/>
      <c r="B1102" s="17"/>
      <c r="C1102" s="17"/>
      <c r="D1102" s="17">
        <f t="shared" si="17"/>
        <v>458.65000000000003</v>
      </c>
      <c r="E1102" s="18"/>
      <c r="F1102" s="7"/>
    </row>
    <row r="1103" spans="1:6" s="9" customFormat="1" ht="20.25" customHeight="1" x14ac:dyDescent="0.3">
      <c r="A1103" s="19"/>
      <c r="B1103" s="17"/>
      <c r="C1103" s="17"/>
      <c r="D1103" s="17">
        <f t="shared" si="17"/>
        <v>458.65000000000003</v>
      </c>
      <c r="E1103" s="18"/>
      <c r="F1103" s="7"/>
    </row>
    <row r="1104" spans="1:6" s="9" customFormat="1" ht="20.25" customHeight="1" x14ac:dyDescent="0.3">
      <c r="A1104" s="19"/>
      <c r="B1104" s="17"/>
      <c r="C1104" s="17"/>
      <c r="D1104" s="17">
        <f t="shared" si="17"/>
        <v>458.65000000000003</v>
      </c>
      <c r="E1104" s="18" t="s">
        <v>901</v>
      </c>
      <c r="F1104" s="7"/>
    </row>
    <row r="1105" spans="1:6" s="9" customFormat="1" ht="20.25" customHeight="1" x14ac:dyDescent="0.3">
      <c r="A1105" s="19"/>
      <c r="B1105" s="17"/>
      <c r="C1105" s="17"/>
      <c r="D1105" s="17">
        <f t="shared" si="17"/>
        <v>458.65000000000003</v>
      </c>
      <c r="E1105" s="18" t="s">
        <v>906</v>
      </c>
      <c r="F1105" s="7"/>
    </row>
    <row r="1106" spans="1:6" s="9" customFormat="1" ht="20.25" customHeight="1" x14ac:dyDescent="0.3">
      <c r="A1106" s="19"/>
      <c r="B1106" s="17"/>
      <c r="C1106" s="17"/>
      <c r="D1106" s="17">
        <f t="shared" si="17"/>
        <v>458.65000000000003</v>
      </c>
      <c r="E1106" s="18" t="s">
        <v>907</v>
      </c>
      <c r="F1106" s="7"/>
    </row>
    <row r="1107" spans="1:6" s="9" customFormat="1" ht="20.25" customHeight="1" x14ac:dyDescent="0.3">
      <c r="A1107" s="19"/>
      <c r="B1107" s="17"/>
      <c r="C1107" s="17"/>
      <c r="D1107" s="17">
        <f t="shared" si="17"/>
        <v>458.65000000000003</v>
      </c>
      <c r="E1107" s="18" t="s">
        <v>901</v>
      </c>
      <c r="F1107" s="7"/>
    </row>
    <row r="1108" spans="1:6" s="9" customFormat="1" ht="20.25" customHeight="1" x14ac:dyDescent="0.3">
      <c r="A1108" s="19"/>
      <c r="B1108" s="17"/>
      <c r="C1108" s="17"/>
      <c r="D1108" s="17">
        <f t="shared" si="17"/>
        <v>458.65000000000003</v>
      </c>
      <c r="E1108" s="18" t="s">
        <v>289</v>
      </c>
      <c r="F1108" s="7"/>
    </row>
    <row r="1109" spans="1:6" s="9" customFormat="1" ht="20.25" customHeight="1" x14ac:dyDescent="0.3">
      <c r="A1109" s="19"/>
      <c r="B1109" s="17"/>
      <c r="C1109" s="17"/>
      <c r="D1109" s="17">
        <f t="shared" si="17"/>
        <v>458.65000000000003</v>
      </c>
      <c r="E1109" s="18" t="s">
        <v>902</v>
      </c>
      <c r="F1109" s="7"/>
    </row>
    <row r="1110" spans="1:6" s="9" customFormat="1" ht="20.25" customHeight="1" x14ac:dyDescent="0.3">
      <c r="A1110" s="19"/>
      <c r="B1110" s="17"/>
      <c r="C1110" s="17"/>
      <c r="D1110" s="17">
        <f t="shared" si="17"/>
        <v>458.65000000000003</v>
      </c>
      <c r="E1110" s="18"/>
      <c r="F1110" s="7"/>
    </row>
    <row r="1111" spans="1:6" s="9" customFormat="1" ht="20.25" customHeight="1" x14ac:dyDescent="0.3">
      <c r="A1111" s="19"/>
      <c r="B1111" s="17"/>
      <c r="C1111" s="17"/>
      <c r="D1111" s="17">
        <f t="shared" si="17"/>
        <v>458.65000000000003</v>
      </c>
      <c r="E1111" s="18"/>
      <c r="F1111" s="7"/>
    </row>
    <row r="1112" spans="1:6" s="9" customFormat="1" ht="20.25" customHeight="1" x14ac:dyDescent="0.3">
      <c r="A1112" s="19"/>
      <c r="B1112" s="17"/>
      <c r="C1112" s="17"/>
      <c r="D1112" s="17">
        <f t="shared" si="17"/>
        <v>458.65000000000003</v>
      </c>
      <c r="E1112" s="18" t="s">
        <v>908</v>
      </c>
      <c r="F1112" s="7"/>
    </row>
    <row r="1113" spans="1:6" s="9" customFormat="1" ht="20.25" customHeight="1" x14ac:dyDescent="0.3">
      <c r="A1113" s="19"/>
      <c r="B1113" s="17"/>
      <c r="C1113" s="17"/>
      <c r="D1113" s="17">
        <f t="shared" si="17"/>
        <v>458.65000000000003</v>
      </c>
      <c r="E1113" s="18" t="s">
        <v>909</v>
      </c>
      <c r="F1113" s="7"/>
    </row>
    <row r="1114" spans="1:6" s="9" customFormat="1" ht="20.25" customHeight="1" x14ac:dyDescent="0.3">
      <c r="A1114" s="19"/>
      <c r="B1114" s="17"/>
      <c r="C1114" s="17"/>
      <c r="D1114" s="17">
        <f t="shared" si="17"/>
        <v>458.65000000000003</v>
      </c>
      <c r="E1114" s="18" t="s">
        <v>910</v>
      </c>
      <c r="F1114" s="7"/>
    </row>
    <row r="1115" spans="1:6" s="9" customFormat="1" ht="20.25" customHeight="1" x14ac:dyDescent="0.3">
      <c r="A1115" s="19"/>
      <c r="B1115" s="17"/>
      <c r="C1115" s="17"/>
      <c r="D1115" s="17">
        <f t="shared" si="17"/>
        <v>458.65000000000003</v>
      </c>
      <c r="E1115" s="18" t="s">
        <v>352</v>
      </c>
      <c r="F1115" s="7"/>
    </row>
    <row r="1116" spans="1:6" s="9" customFormat="1" ht="20.25" customHeight="1" x14ac:dyDescent="0.3">
      <c r="A1116" s="19"/>
      <c r="B1116" s="17"/>
      <c r="C1116" s="17"/>
      <c r="D1116" s="17">
        <f t="shared" si="17"/>
        <v>458.65000000000003</v>
      </c>
      <c r="E1116" s="18" t="s">
        <v>352</v>
      </c>
      <c r="F1116" s="7"/>
    </row>
    <row r="1117" spans="1:6" s="9" customFormat="1" ht="20.25" customHeight="1" x14ac:dyDescent="0.3">
      <c r="A1117" s="19"/>
      <c r="B1117" s="17"/>
      <c r="C1117" s="17"/>
      <c r="D1117" s="17">
        <f t="shared" si="17"/>
        <v>458.65000000000003</v>
      </c>
      <c r="E1117" s="18" t="s">
        <v>899</v>
      </c>
      <c r="F1117" s="7"/>
    </row>
    <row r="1118" spans="1:6" s="9" customFormat="1" ht="20.25" customHeight="1" x14ac:dyDescent="0.3">
      <c r="A1118" s="19"/>
      <c r="B1118" s="17"/>
      <c r="C1118" s="17"/>
      <c r="D1118" s="17">
        <f t="shared" si="17"/>
        <v>458.65000000000003</v>
      </c>
      <c r="E1118" s="18" t="s">
        <v>902</v>
      </c>
      <c r="F1118" s="7"/>
    </row>
    <row r="1119" spans="1:6" s="9" customFormat="1" ht="20.25" customHeight="1" x14ac:dyDescent="0.3">
      <c r="A1119" s="19"/>
      <c r="B1119" s="17"/>
      <c r="C1119" s="17"/>
      <c r="D1119" s="17">
        <f t="shared" si="17"/>
        <v>458.65000000000003</v>
      </c>
      <c r="E1119" s="18"/>
      <c r="F1119" s="7"/>
    </row>
    <row r="1120" spans="1:6" s="9" customFormat="1" ht="20.25" customHeight="1" x14ac:dyDescent="0.3">
      <c r="A1120" s="19"/>
      <c r="B1120" s="17"/>
      <c r="C1120" s="17"/>
      <c r="D1120" s="17">
        <f t="shared" si="17"/>
        <v>458.65000000000003</v>
      </c>
      <c r="E1120" s="18"/>
      <c r="F1120" s="7"/>
    </row>
    <row r="1121" spans="1:12" s="9" customFormat="1" ht="20.25" customHeight="1" x14ac:dyDescent="0.3">
      <c r="A1121" s="19"/>
      <c r="B1121" s="17"/>
      <c r="C1121" s="17"/>
      <c r="D1121" s="17">
        <f t="shared" si="17"/>
        <v>458.65000000000003</v>
      </c>
      <c r="E1121" s="18"/>
      <c r="F1121" s="7"/>
    </row>
    <row r="1122" spans="1:12" s="9" customFormat="1" ht="20.25" customHeight="1" x14ac:dyDescent="0.3">
      <c r="A1122" s="19"/>
      <c r="B1122" s="17"/>
      <c r="C1122" s="17"/>
      <c r="D1122" s="17">
        <f t="shared" si="17"/>
        <v>458.65000000000003</v>
      </c>
      <c r="E1122" s="18" t="s">
        <v>911</v>
      </c>
      <c r="F1122" s="7"/>
    </row>
    <row r="1123" spans="1:12" s="69" customFormat="1" ht="20.25" customHeight="1" x14ac:dyDescent="0.3">
      <c r="A1123" s="70"/>
      <c r="B1123" s="60"/>
      <c r="C1123" s="60"/>
      <c r="D1123" s="60">
        <f t="shared" si="17"/>
        <v>458.65000000000003</v>
      </c>
      <c r="E1123" s="66" t="s">
        <v>289</v>
      </c>
      <c r="F1123" s="67"/>
    </row>
    <row r="1124" spans="1:12" s="9" customFormat="1" ht="20.25" customHeight="1" x14ac:dyDescent="0.3">
      <c r="A1124" s="19"/>
      <c r="B1124" s="17"/>
      <c r="C1124" s="17"/>
      <c r="D1124" s="17">
        <f t="shared" si="17"/>
        <v>458.65000000000003</v>
      </c>
      <c r="E1124" s="18" t="s">
        <v>899</v>
      </c>
      <c r="F1124" s="7"/>
    </row>
    <row r="1125" spans="1:12" s="9" customFormat="1" ht="20.25" customHeight="1" x14ac:dyDescent="0.3">
      <c r="A1125" s="19"/>
      <c r="B1125" s="17"/>
      <c r="C1125" s="17"/>
      <c r="D1125" s="17">
        <f t="shared" si="17"/>
        <v>458.65000000000003</v>
      </c>
      <c r="E1125" s="18"/>
      <c r="F1125" s="7"/>
    </row>
    <row r="1126" spans="1:12" s="9" customFormat="1" ht="20.25" customHeight="1" x14ac:dyDescent="0.3">
      <c r="A1126" s="19"/>
      <c r="B1126" s="17"/>
      <c r="C1126" s="17"/>
      <c r="D1126" s="17">
        <f t="shared" si="17"/>
        <v>458.65000000000003</v>
      </c>
      <c r="E1126" s="18"/>
      <c r="F1126" s="7"/>
    </row>
    <row r="1127" spans="1:12" s="9" customFormat="1" ht="20.25" customHeight="1" x14ac:dyDescent="0.3">
      <c r="A1127" s="19"/>
      <c r="B1127" s="17"/>
      <c r="C1127" s="17"/>
      <c r="D1127" s="17">
        <f t="shared" si="17"/>
        <v>458.65000000000003</v>
      </c>
      <c r="E1127" s="18"/>
      <c r="F1127" s="7"/>
      <c r="L1127" s="9">
        <v>31.25</v>
      </c>
    </row>
    <row r="1128" spans="1:12" s="9" customFormat="1" ht="20.25" customHeight="1" x14ac:dyDescent="0.3">
      <c r="A1128" s="19"/>
      <c r="B1128" s="17"/>
      <c r="C1128" s="60"/>
      <c r="D1128" s="17">
        <f t="shared" si="17"/>
        <v>458.65000000000003</v>
      </c>
      <c r="E1128" s="18" t="s">
        <v>886</v>
      </c>
      <c r="F1128" s="7"/>
      <c r="L1128" s="9">
        <v>62.5</v>
      </c>
    </row>
    <row r="1129" spans="1:12" s="9" customFormat="1" ht="20.25" customHeight="1" x14ac:dyDescent="0.3">
      <c r="A1129" s="19"/>
      <c r="B1129" s="17"/>
      <c r="C1129" s="17"/>
      <c r="D1129" s="17">
        <f t="shared" si="17"/>
        <v>458.65000000000003</v>
      </c>
      <c r="E1129" s="18"/>
      <c r="F1129" s="7"/>
      <c r="L1129" s="9">
        <v>715.3</v>
      </c>
    </row>
    <row r="1130" spans="1:12" s="9" customFormat="1" ht="20.25" customHeight="1" x14ac:dyDescent="0.3">
      <c r="A1130" s="19"/>
      <c r="B1130" s="17"/>
      <c r="C1130" s="17"/>
      <c r="D1130" s="17">
        <f t="shared" si="17"/>
        <v>458.65000000000003</v>
      </c>
      <c r="E1130" s="18"/>
      <c r="F1130" s="7"/>
    </row>
    <row r="1131" spans="1:12" s="9" customFormat="1" ht="20.25" customHeight="1" x14ac:dyDescent="0.3">
      <c r="A1131" s="19"/>
      <c r="B1131" s="17"/>
      <c r="C1131" s="17"/>
      <c r="D1131" s="17">
        <f t="shared" si="17"/>
        <v>458.65000000000003</v>
      </c>
      <c r="E1131" s="18"/>
      <c r="F1131" s="7"/>
    </row>
    <row r="1132" spans="1:12" s="9" customFormat="1" ht="20.25" customHeight="1" x14ac:dyDescent="0.3">
      <c r="A1132" s="19"/>
      <c r="B1132" s="17"/>
      <c r="C1132" s="17"/>
      <c r="D1132" s="17">
        <f t="shared" si="17"/>
        <v>458.65000000000003</v>
      </c>
      <c r="E1132" s="18" t="s">
        <v>912</v>
      </c>
      <c r="F1132" s="7"/>
    </row>
    <row r="1133" spans="1:12" s="9" customFormat="1" ht="20.25" customHeight="1" x14ac:dyDescent="0.3">
      <c r="A1133" s="19"/>
      <c r="B1133" s="17"/>
      <c r="C1133" s="17"/>
      <c r="D1133" s="17">
        <f t="shared" si="17"/>
        <v>458.65000000000003</v>
      </c>
      <c r="E1133" s="18"/>
      <c r="F1133" s="7"/>
    </row>
    <row r="1134" spans="1:12" s="9" customFormat="1" ht="20.25" customHeight="1" x14ac:dyDescent="0.3">
      <c r="A1134" s="19"/>
      <c r="B1134" s="17"/>
      <c r="C1134" s="17"/>
      <c r="D1134" s="17">
        <f t="shared" si="17"/>
        <v>458.65000000000003</v>
      </c>
      <c r="E1134" s="18"/>
      <c r="F1134" s="7"/>
    </row>
    <row r="1135" spans="1:12" s="9" customFormat="1" ht="20.25" customHeight="1" x14ac:dyDescent="0.3">
      <c r="A1135" s="19"/>
      <c r="B1135" s="17"/>
      <c r="C1135" s="17"/>
      <c r="D1135" s="17">
        <f t="shared" si="17"/>
        <v>458.65000000000003</v>
      </c>
      <c r="E1135" s="18"/>
      <c r="F1135" s="7"/>
    </row>
    <row r="1136" spans="1:12" s="9" customFormat="1" ht="20.25" customHeight="1" x14ac:dyDescent="0.3">
      <c r="A1136" s="19"/>
      <c r="B1136" s="17"/>
      <c r="C1136" s="17"/>
      <c r="D1136" s="17">
        <f t="shared" si="17"/>
        <v>458.65000000000003</v>
      </c>
      <c r="E1136" s="18"/>
      <c r="F1136" s="7"/>
    </row>
    <row r="1137" spans="1:6" s="9" customFormat="1" ht="20.25" customHeight="1" x14ac:dyDescent="0.3">
      <c r="A1137" s="19"/>
      <c r="B1137" s="60"/>
      <c r="C1137" s="17"/>
      <c r="D1137" s="17">
        <f t="shared" si="17"/>
        <v>458.65000000000003</v>
      </c>
      <c r="E1137" s="18"/>
      <c r="F1137" s="7"/>
    </row>
    <row r="1138" spans="1:6" s="9" customFormat="1" ht="20.25" customHeight="1" x14ac:dyDescent="0.3">
      <c r="A1138" s="19"/>
      <c r="B1138" s="60"/>
      <c r="C1138" s="17"/>
      <c r="D1138" s="17">
        <f t="shared" si="17"/>
        <v>458.65000000000003</v>
      </c>
      <c r="E1138" s="18" t="s">
        <v>913</v>
      </c>
      <c r="F1138" s="7"/>
    </row>
    <row r="1139" spans="1:6" s="9" customFormat="1" ht="20.25" customHeight="1" x14ac:dyDescent="0.3">
      <c r="A1139" s="19"/>
      <c r="B1139" s="17"/>
      <c r="C1139" s="17"/>
      <c r="D1139" s="17">
        <f t="shared" si="17"/>
        <v>458.65000000000003</v>
      </c>
      <c r="E1139" s="18"/>
      <c r="F1139" s="7"/>
    </row>
    <row r="1140" spans="1:6" s="9" customFormat="1" ht="20.25" customHeight="1" x14ac:dyDescent="0.3">
      <c r="A1140" s="19"/>
      <c r="B1140" s="17"/>
      <c r="C1140" s="17"/>
      <c r="D1140" s="17">
        <f t="shared" si="17"/>
        <v>458.65000000000003</v>
      </c>
      <c r="E1140" s="18"/>
      <c r="F1140" s="7"/>
    </row>
    <row r="1141" spans="1:6" s="9" customFormat="1" ht="20.25" customHeight="1" x14ac:dyDescent="0.3">
      <c r="A1141" s="19"/>
      <c r="B1141" s="17"/>
      <c r="C1141" s="17"/>
      <c r="D1141" s="17">
        <f t="shared" si="17"/>
        <v>458.65000000000003</v>
      </c>
      <c r="E1141" s="18"/>
      <c r="F1141" s="7"/>
    </row>
    <row r="1142" spans="1:6" s="9" customFormat="1" ht="20.25" customHeight="1" x14ac:dyDescent="0.3">
      <c r="A1142" s="19"/>
      <c r="B1142" s="17"/>
      <c r="C1142" s="17"/>
      <c r="D1142" s="17">
        <f t="shared" si="17"/>
        <v>458.65000000000003</v>
      </c>
      <c r="E1142" s="18"/>
      <c r="F1142" s="7"/>
    </row>
    <row r="1143" spans="1:6" s="9" customFormat="1" ht="20.25" customHeight="1" x14ac:dyDescent="0.3">
      <c r="A1143" s="19"/>
      <c r="B1143" s="17"/>
      <c r="C1143" s="17"/>
      <c r="D1143" s="17">
        <f t="shared" si="17"/>
        <v>458.65000000000003</v>
      </c>
      <c r="E1143" s="18"/>
      <c r="F1143" s="7"/>
    </row>
    <row r="1144" spans="1:6" s="9" customFormat="1" ht="20.25" customHeight="1" x14ac:dyDescent="0.3">
      <c r="A1144" s="19"/>
      <c r="B1144" s="17"/>
      <c r="C1144" s="17"/>
      <c r="D1144" s="17">
        <f t="shared" si="17"/>
        <v>458.65000000000003</v>
      </c>
      <c r="E1144" s="18"/>
      <c r="F1144" s="7"/>
    </row>
    <row r="1145" spans="1:6" s="9" customFormat="1" ht="20.25" customHeight="1" x14ac:dyDescent="0.3">
      <c r="A1145" s="19"/>
      <c r="B1145" s="17"/>
      <c r="C1145" s="60"/>
      <c r="D1145" s="17">
        <f t="shared" si="17"/>
        <v>458.65000000000003</v>
      </c>
      <c r="E1145" s="18"/>
      <c r="F1145" s="7"/>
    </row>
    <row r="1146" spans="1:6" s="9" customFormat="1" ht="20.25" customHeight="1" x14ac:dyDescent="0.3">
      <c r="A1146" s="19"/>
      <c r="B1146" s="60"/>
      <c r="C1146" s="17"/>
      <c r="D1146" s="17">
        <f t="shared" si="17"/>
        <v>458.65000000000003</v>
      </c>
      <c r="E1146" s="18"/>
      <c r="F1146" s="7"/>
    </row>
    <row r="1147" spans="1:6" s="9" customFormat="1" ht="20.25" customHeight="1" x14ac:dyDescent="0.3">
      <c r="A1147" s="19"/>
      <c r="B1147" s="60"/>
      <c r="C1147" s="17"/>
      <c r="D1147" s="17">
        <f t="shared" si="17"/>
        <v>458.65000000000003</v>
      </c>
      <c r="E1147" s="18"/>
      <c r="F1147" s="7"/>
    </row>
    <row r="1148" spans="1:6" s="9" customFormat="1" ht="20.25" customHeight="1" x14ac:dyDescent="0.3">
      <c r="A1148" s="19"/>
      <c r="B1148" s="60"/>
      <c r="C1148" s="17"/>
      <c r="D1148" s="17">
        <f t="shared" si="17"/>
        <v>458.65000000000003</v>
      </c>
      <c r="E1148" s="18" t="s">
        <v>914</v>
      </c>
      <c r="F1148" s="7"/>
    </row>
    <row r="1149" spans="1:6" s="9" customFormat="1" ht="20.25" customHeight="1" x14ac:dyDescent="0.3">
      <c r="A1149" s="19"/>
      <c r="B1149" s="17"/>
      <c r="C1149" s="17"/>
      <c r="D1149" s="17">
        <f t="shared" si="17"/>
        <v>458.65000000000003</v>
      </c>
      <c r="E1149" s="18" t="s">
        <v>915</v>
      </c>
      <c r="F1149" s="7"/>
    </row>
    <row r="1150" spans="1:6" s="9" customFormat="1" ht="20.25" customHeight="1" x14ac:dyDescent="0.3">
      <c r="A1150" s="19"/>
      <c r="B1150" s="17"/>
      <c r="C1150" s="17"/>
      <c r="D1150" s="17">
        <f t="shared" si="17"/>
        <v>458.65000000000003</v>
      </c>
      <c r="E1150" s="18"/>
      <c r="F1150" s="7"/>
    </row>
    <row r="1151" spans="1:6" s="9" customFormat="1" ht="20.25" customHeight="1" x14ac:dyDescent="0.3">
      <c r="A1151" s="19"/>
      <c r="B1151" s="17"/>
      <c r="C1151" s="60"/>
      <c r="D1151" s="17">
        <f t="shared" si="17"/>
        <v>458.65000000000003</v>
      </c>
      <c r="E1151" s="18" t="s">
        <v>916</v>
      </c>
      <c r="F1151" s="7"/>
    </row>
    <row r="1152" spans="1:6" s="9" customFormat="1" ht="20.25" customHeight="1" x14ac:dyDescent="0.3">
      <c r="A1152" s="19"/>
      <c r="B1152" s="60"/>
      <c r="C1152" s="17"/>
      <c r="D1152" s="17">
        <f t="shared" si="17"/>
        <v>458.65000000000003</v>
      </c>
      <c r="E1152" s="18"/>
      <c r="F1152" s="7"/>
    </row>
    <row r="1153" spans="1:6" s="9" customFormat="1" ht="20.25" customHeight="1" x14ac:dyDescent="0.3">
      <c r="A1153" s="19"/>
      <c r="B1153" s="17"/>
      <c r="C1153" s="60"/>
      <c r="D1153" s="17">
        <f t="shared" si="17"/>
        <v>458.65000000000003</v>
      </c>
      <c r="E1153" s="18"/>
      <c r="F1153" s="7"/>
    </row>
    <row r="1154" spans="1:6" s="9" customFormat="1" ht="20.25" customHeight="1" x14ac:dyDescent="0.3">
      <c r="A1154" s="19"/>
      <c r="B1154" s="17"/>
      <c r="C1154" s="17"/>
      <c r="D1154" s="17">
        <f t="shared" si="17"/>
        <v>458.65000000000003</v>
      </c>
      <c r="E1154" s="18"/>
      <c r="F1154" s="7"/>
    </row>
    <row r="1155" spans="1:6" s="9" customFormat="1" ht="20.25" customHeight="1" x14ac:dyDescent="0.3">
      <c r="A1155" s="19"/>
      <c r="B1155" s="17"/>
      <c r="C1155" s="17"/>
      <c r="D1155" s="17">
        <f t="shared" si="17"/>
        <v>458.65000000000003</v>
      </c>
      <c r="E1155" s="18"/>
      <c r="F1155" s="7"/>
    </row>
    <row r="1156" spans="1:6" s="9" customFormat="1" ht="20.25" customHeight="1" x14ac:dyDescent="0.3">
      <c r="A1156" s="19"/>
      <c r="B1156" s="17"/>
      <c r="C1156" s="17"/>
      <c r="D1156" s="17">
        <f t="shared" si="17"/>
        <v>458.65000000000003</v>
      </c>
      <c r="E1156" s="18" t="s">
        <v>794</v>
      </c>
      <c r="F1156" s="7"/>
    </row>
    <row r="1157" spans="1:6" s="9" customFormat="1" ht="20.25" customHeight="1" x14ac:dyDescent="0.3">
      <c r="A1157" s="19"/>
      <c r="B1157" s="17"/>
      <c r="C1157" s="17"/>
      <c r="D1157" s="17">
        <f t="shared" si="17"/>
        <v>458.65000000000003</v>
      </c>
      <c r="E1157" s="18"/>
      <c r="F1157" s="7"/>
    </row>
    <row r="1158" spans="1:6" s="9" customFormat="1" ht="20.25" customHeight="1" x14ac:dyDescent="0.3">
      <c r="A1158" s="19"/>
      <c r="B1158" s="17"/>
      <c r="C1158" s="60"/>
      <c r="D1158" s="17">
        <f t="shared" si="17"/>
        <v>458.65000000000003</v>
      </c>
      <c r="E1158" s="18"/>
      <c r="F1158" s="7"/>
    </row>
    <row r="1159" spans="1:6" s="9" customFormat="1" ht="20.25" customHeight="1" x14ac:dyDescent="0.3">
      <c r="A1159" s="19"/>
      <c r="B1159" s="60"/>
      <c r="C1159" s="17"/>
      <c r="D1159" s="17">
        <f t="shared" ref="D1159:D1222" si="18">D1158+B1159-C1159</f>
        <v>458.65000000000003</v>
      </c>
      <c r="E1159" s="18"/>
      <c r="F1159" s="7"/>
    </row>
    <row r="1160" spans="1:6" s="9" customFormat="1" ht="20.25" customHeight="1" x14ac:dyDescent="0.3">
      <c r="A1160" s="19"/>
      <c r="B1160" s="60"/>
      <c r="C1160" s="17"/>
      <c r="D1160" s="17">
        <f t="shared" si="18"/>
        <v>458.65000000000003</v>
      </c>
      <c r="E1160" s="18"/>
      <c r="F1160" s="7"/>
    </row>
    <row r="1161" spans="1:6" s="9" customFormat="1" ht="20.25" customHeight="1" x14ac:dyDescent="0.3">
      <c r="A1161" s="19"/>
      <c r="B1161" s="60"/>
      <c r="C1161" s="17"/>
      <c r="D1161" s="17">
        <f t="shared" si="18"/>
        <v>458.65000000000003</v>
      </c>
      <c r="E1161" s="18"/>
      <c r="F1161" s="7"/>
    </row>
    <row r="1162" spans="1:6" s="9" customFormat="1" ht="20.25" customHeight="1" x14ac:dyDescent="0.3">
      <c r="A1162" s="19"/>
      <c r="B1162" s="60"/>
      <c r="C1162" s="17"/>
      <c r="D1162" s="17">
        <f t="shared" si="18"/>
        <v>458.65000000000003</v>
      </c>
      <c r="E1162" s="18"/>
      <c r="F1162" s="7"/>
    </row>
    <row r="1163" spans="1:6" s="9" customFormat="1" ht="20.25" customHeight="1" x14ac:dyDescent="0.3">
      <c r="A1163" s="19"/>
      <c r="B1163" s="60"/>
      <c r="C1163" s="17"/>
      <c r="D1163" s="17">
        <f t="shared" si="18"/>
        <v>458.65000000000003</v>
      </c>
      <c r="E1163" s="18" t="s">
        <v>917</v>
      </c>
      <c r="F1163" s="7"/>
    </row>
    <row r="1164" spans="1:6" s="9" customFormat="1" ht="20.25" customHeight="1" x14ac:dyDescent="0.3">
      <c r="A1164" s="19"/>
      <c r="B1164" s="17"/>
      <c r="C1164" s="60"/>
      <c r="D1164" s="17">
        <f t="shared" si="18"/>
        <v>458.65000000000003</v>
      </c>
      <c r="E1164" s="18"/>
      <c r="F1164" s="7"/>
    </row>
    <row r="1165" spans="1:6" s="9" customFormat="1" ht="20.25" customHeight="1" x14ac:dyDescent="0.3">
      <c r="A1165" s="19"/>
      <c r="B1165" s="60"/>
      <c r="C1165" s="17"/>
      <c r="D1165" s="17">
        <f t="shared" si="18"/>
        <v>458.65000000000003</v>
      </c>
      <c r="E1165" s="18"/>
      <c r="F1165" s="7"/>
    </row>
    <row r="1166" spans="1:6" s="9" customFormat="1" ht="20.25" customHeight="1" x14ac:dyDescent="0.3">
      <c r="A1166" s="19"/>
      <c r="B1166" s="60"/>
      <c r="C1166" s="17"/>
      <c r="D1166" s="17">
        <f t="shared" si="18"/>
        <v>458.65000000000003</v>
      </c>
      <c r="E1166" s="18"/>
      <c r="F1166" s="7"/>
    </row>
    <row r="1167" spans="1:6" s="9" customFormat="1" ht="20.25" customHeight="1" x14ac:dyDescent="0.3">
      <c r="A1167" s="19"/>
      <c r="B1167" s="17"/>
      <c r="C1167" s="17"/>
      <c r="D1167" s="17">
        <f t="shared" si="18"/>
        <v>458.65000000000003</v>
      </c>
      <c r="E1167" s="18"/>
      <c r="F1167" s="7"/>
    </row>
    <row r="1168" spans="1:6" s="9" customFormat="1" ht="20.25" customHeight="1" x14ac:dyDescent="0.3">
      <c r="A1168" s="19"/>
      <c r="B1168" s="17"/>
      <c r="C1168" s="17"/>
      <c r="D1168" s="17">
        <f t="shared" si="18"/>
        <v>458.65000000000003</v>
      </c>
      <c r="E1168" s="18"/>
      <c r="F1168" s="7"/>
    </row>
    <row r="1169" spans="1:6" s="9" customFormat="1" ht="20.25" customHeight="1" x14ac:dyDescent="0.3">
      <c r="A1169" s="19"/>
      <c r="B1169" s="17"/>
      <c r="C1169" s="17"/>
      <c r="D1169" s="17">
        <f t="shared" si="18"/>
        <v>458.65000000000003</v>
      </c>
      <c r="E1169" s="18"/>
      <c r="F1169" s="7"/>
    </row>
    <row r="1170" spans="1:6" s="9" customFormat="1" ht="20.25" customHeight="1" x14ac:dyDescent="0.3">
      <c r="A1170" s="19"/>
      <c r="B1170" s="17"/>
      <c r="C1170" s="17"/>
      <c r="D1170" s="17">
        <f t="shared" si="18"/>
        <v>458.65000000000003</v>
      </c>
      <c r="E1170" s="18"/>
      <c r="F1170" s="7"/>
    </row>
    <row r="1171" spans="1:6" s="9" customFormat="1" ht="20.25" customHeight="1" x14ac:dyDescent="0.3">
      <c r="A1171" s="19"/>
      <c r="B1171" s="17"/>
      <c r="C1171" s="17"/>
      <c r="D1171" s="17">
        <f t="shared" si="18"/>
        <v>458.65000000000003</v>
      </c>
      <c r="E1171" s="18"/>
      <c r="F1171" s="7"/>
    </row>
    <row r="1172" spans="1:6" s="9" customFormat="1" ht="20.25" customHeight="1" x14ac:dyDescent="0.3">
      <c r="A1172" s="19"/>
      <c r="B1172" s="17"/>
      <c r="C1172" s="17"/>
      <c r="D1172" s="17">
        <f t="shared" si="18"/>
        <v>458.65000000000003</v>
      </c>
      <c r="E1172" s="18"/>
      <c r="F1172" s="7"/>
    </row>
    <row r="1173" spans="1:6" s="9" customFormat="1" ht="20.25" customHeight="1" x14ac:dyDescent="0.3">
      <c r="A1173" s="19"/>
      <c r="B1173" s="17"/>
      <c r="C1173" s="17"/>
      <c r="D1173" s="17">
        <f t="shared" si="18"/>
        <v>458.65000000000003</v>
      </c>
      <c r="E1173" s="18" t="s">
        <v>794</v>
      </c>
      <c r="F1173" s="7"/>
    </row>
    <row r="1174" spans="1:6" s="9" customFormat="1" ht="20.25" customHeight="1" x14ac:dyDescent="0.3">
      <c r="A1174" s="19"/>
      <c r="B1174" s="17"/>
      <c r="C1174" s="17"/>
      <c r="D1174" s="17">
        <f t="shared" si="18"/>
        <v>458.65000000000003</v>
      </c>
      <c r="E1174" s="18" t="s">
        <v>884</v>
      </c>
      <c r="F1174" s="7"/>
    </row>
    <row r="1175" spans="1:6" s="9" customFormat="1" ht="20.25" customHeight="1" x14ac:dyDescent="0.3">
      <c r="A1175" s="19"/>
      <c r="B1175" s="17"/>
      <c r="C1175" s="17"/>
      <c r="D1175" s="17">
        <f t="shared" si="18"/>
        <v>458.65000000000003</v>
      </c>
      <c r="E1175" s="18"/>
      <c r="F1175" s="7"/>
    </row>
    <row r="1176" spans="1:6" s="9" customFormat="1" ht="20.25" customHeight="1" x14ac:dyDescent="0.3">
      <c r="A1176" s="19"/>
      <c r="B1176" s="17"/>
      <c r="C1176" s="17"/>
      <c r="D1176" s="17">
        <f t="shared" si="18"/>
        <v>458.65000000000003</v>
      </c>
      <c r="E1176" s="18" t="s">
        <v>890</v>
      </c>
      <c r="F1176" s="7"/>
    </row>
    <row r="1177" spans="1:6" s="9" customFormat="1" ht="20.25" customHeight="1" x14ac:dyDescent="0.3">
      <c r="A1177" s="19"/>
      <c r="B1177" s="17"/>
      <c r="C1177" s="17"/>
      <c r="D1177" s="17">
        <f t="shared" si="18"/>
        <v>458.65000000000003</v>
      </c>
      <c r="E1177" s="18" t="s">
        <v>918</v>
      </c>
      <c r="F1177" s="7"/>
    </row>
    <row r="1178" spans="1:6" s="9" customFormat="1" ht="20.25" customHeight="1" x14ac:dyDescent="0.3">
      <c r="A1178" s="19"/>
      <c r="B1178" s="17"/>
      <c r="C1178" s="17"/>
      <c r="D1178" s="17">
        <f t="shared" si="18"/>
        <v>458.65000000000003</v>
      </c>
      <c r="E1178" s="18" t="s">
        <v>902</v>
      </c>
      <c r="F1178" s="7"/>
    </row>
    <row r="1179" spans="1:6" s="9" customFormat="1" ht="20.25" customHeight="1" x14ac:dyDescent="0.3">
      <c r="A1179" s="19"/>
      <c r="B1179" s="17"/>
      <c r="C1179" s="17"/>
      <c r="D1179" s="17">
        <f t="shared" si="18"/>
        <v>458.65000000000003</v>
      </c>
      <c r="E1179" s="18" t="s">
        <v>899</v>
      </c>
      <c r="F1179" s="7"/>
    </row>
    <row r="1180" spans="1:6" s="9" customFormat="1" ht="20.25" customHeight="1" x14ac:dyDescent="0.3">
      <c r="A1180" s="19"/>
      <c r="B1180" s="17"/>
      <c r="C1180" s="17"/>
      <c r="D1180" s="17">
        <f t="shared" si="18"/>
        <v>458.65000000000003</v>
      </c>
      <c r="E1180" s="18" t="s">
        <v>903</v>
      </c>
      <c r="F1180" s="7"/>
    </row>
    <row r="1181" spans="1:6" s="9" customFormat="1" ht="20.25" customHeight="1" x14ac:dyDescent="0.3">
      <c r="A1181" s="19"/>
      <c r="B1181" s="17"/>
      <c r="C1181" s="17"/>
      <c r="D1181" s="17">
        <f t="shared" si="18"/>
        <v>458.65000000000003</v>
      </c>
      <c r="E1181" s="18"/>
      <c r="F1181" s="7"/>
    </row>
    <row r="1182" spans="1:6" s="9" customFormat="1" ht="20.25" customHeight="1" x14ac:dyDescent="0.3">
      <c r="A1182" s="19"/>
      <c r="B1182" s="17"/>
      <c r="C1182" s="17"/>
      <c r="D1182" s="17">
        <f t="shared" si="18"/>
        <v>458.65000000000003</v>
      </c>
      <c r="E1182" s="18"/>
      <c r="F1182" s="7"/>
    </row>
    <row r="1183" spans="1:6" s="9" customFormat="1" ht="20.25" customHeight="1" x14ac:dyDescent="0.3">
      <c r="A1183" s="19"/>
      <c r="B1183" s="17"/>
      <c r="C1183" s="17"/>
      <c r="D1183" s="17">
        <f t="shared" si="18"/>
        <v>458.65000000000003</v>
      </c>
      <c r="E1183" s="18"/>
      <c r="F1183" s="7"/>
    </row>
    <row r="1184" spans="1:6" s="9" customFormat="1" ht="20.25" customHeight="1" x14ac:dyDescent="0.3">
      <c r="A1184" s="19"/>
      <c r="B1184" s="17"/>
      <c r="C1184" s="17"/>
      <c r="D1184" s="17">
        <f t="shared" si="18"/>
        <v>458.65000000000003</v>
      </c>
      <c r="E1184" s="18"/>
      <c r="F1184" s="7"/>
    </row>
    <row r="1185" spans="1:14" s="9" customFormat="1" ht="20.25" customHeight="1" x14ac:dyDescent="0.3">
      <c r="A1185" s="19"/>
      <c r="B1185" s="17"/>
      <c r="C1185" s="17"/>
      <c r="D1185" s="17">
        <f t="shared" si="18"/>
        <v>458.65000000000003</v>
      </c>
      <c r="E1185" s="18"/>
      <c r="F1185" s="7"/>
    </row>
    <row r="1186" spans="1:14" s="69" customFormat="1" ht="20.25" customHeight="1" x14ac:dyDescent="0.3">
      <c r="A1186" s="70"/>
      <c r="B1186" s="60"/>
      <c r="C1186" s="60"/>
      <c r="D1186" s="60">
        <f t="shared" si="18"/>
        <v>458.65000000000003</v>
      </c>
      <c r="E1186" s="66"/>
      <c r="F1186" s="67" t="s">
        <v>895</v>
      </c>
      <c r="H1186" s="199">
        <v>46168</v>
      </c>
    </row>
    <row r="1187" spans="1:14" s="9" customFormat="1" ht="20.25" customHeight="1" x14ac:dyDescent="0.3">
      <c r="A1187" s="19"/>
      <c r="B1187" s="17"/>
      <c r="C1187" s="17"/>
      <c r="D1187" s="17">
        <f t="shared" si="18"/>
        <v>458.65000000000003</v>
      </c>
      <c r="E1187" s="18"/>
      <c r="F1187" s="7"/>
    </row>
    <row r="1188" spans="1:14" s="9" customFormat="1" ht="20.25" customHeight="1" x14ac:dyDescent="0.3">
      <c r="A1188" s="19"/>
      <c r="B1188" s="17"/>
      <c r="C1188" s="17"/>
      <c r="D1188" s="17">
        <f t="shared" si="18"/>
        <v>458.65000000000003</v>
      </c>
      <c r="E1188" s="18"/>
      <c r="F1188" s="7"/>
    </row>
    <row r="1189" spans="1:14" s="9" customFormat="1" ht="20.25" customHeight="1" x14ac:dyDescent="0.3">
      <c r="A1189" s="19"/>
      <c r="B1189" s="17"/>
      <c r="C1189" s="17"/>
      <c r="D1189" s="17">
        <f t="shared" si="18"/>
        <v>458.65000000000003</v>
      </c>
      <c r="E1189" s="18"/>
      <c r="F1189" s="7"/>
    </row>
    <row r="1190" spans="1:14" s="9" customFormat="1" ht="20.25" customHeight="1" x14ac:dyDescent="0.3">
      <c r="A1190" s="19"/>
      <c r="B1190" s="17"/>
      <c r="C1190" s="17"/>
      <c r="D1190" s="17">
        <f t="shared" si="18"/>
        <v>458.65000000000003</v>
      </c>
      <c r="E1190" s="18"/>
      <c r="F1190" s="7"/>
    </row>
    <row r="1191" spans="1:14" s="9" customFormat="1" ht="20.25" customHeight="1" x14ac:dyDescent="0.3">
      <c r="A1191" s="19"/>
      <c r="B1191" s="17"/>
      <c r="C1191" s="17"/>
      <c r="D1191" s="17">
        <f t="shared" si="18"/>
        <v>458.65000000000003</v>
      </c>
      <c r="E1191" s="18"/>
      <c r="F1191" s="7"/>
    </row>
    <row r="1192" spans="1:14" s="9" customFormat="1" ht="20.25" customHeight="1" x14ac:dyDescent="0.3">
      <c r="A1192" s="19"/>
      <c r="B1192" s="17"/>
      <c r="C1192" s="17"/>
      <c r="D1192" s="17">
        <f t="shared" si="18"/>
        <v>458.65000000000003</v>
      </c>
      <c r="E1192" s="18" t="s">
        <v>884</v>
      </c>
      <c r="F1192" s="7"/>
      <c r="N1192" s="9">
        <v>124.4</v>
      </c>
    </row>
    <row r="1193" spans="1:14" s="9" customFormat="1" ht="20.25" customHeight="1" x14ac:dyDescent="0.3">
      <c r="A1193" s="19"/>
      <c r="B1193" s="17"/>
      <c r="C1193" s="17"/>
      <c r="D1193" s="17">
        <f t="shared" si="18"/>
        <v>458.65000000000003</v>
      </c>
      <c r="E1193" s="18"/>
      <c r="F1193" s="7"/>
    </row>
    <row r="1194" spans="1:14" s="9" customFormat="1" ht="20.25" customHeight="1" x14ac:dyDescent="0.3">
      <c r="A1194" s="19"/>
      <c r="B1194" s="17"/>
      <c r="C1194" s="17"/>
      <c r="D1194" s="17">
        <f t="shared" si="18"/>
        <v>458.65000000000003</v>
      </c>
      <c r="E1194" s="18"/>
      <c r="F1194" s="7"/>
    </row>
    <row r="1195" spans="1:14" s="9" customFormat="1" ht="20.25" customHeight="1" x14ac:dyDescent="0.3">
      <c r="A1195" s="19"/>
      <c r="B1195" s="17"/>
      <c r="C1195" s="17"/>
      <c r="D1195" s="17">
        <f t="shared" si="18"/>
        <v>458.65000000000003</v>
      </c>
      <c r="E1195" s="18"/>
      <c r="F1195" s="7"/>
    </row>
    <row r="1196" spans="1:14" s="9" customFormat="1" ht="20.25" customHeight="1" x14ac:dyDescent="0.3">
      <c r="A1196" s="19"/>
      <c r="B1196" s="17"/>
      <c r="C1196" s="17"/>
      <c r="D1196" s="17">
        <f t="shared" si="18"/>
        <v>458.65000000000003</v>
      </c>
      <c r="E1196" s="18"/>
      <c r="F1196" s="7"/>
    </row>
    <row r="1197" spans="1:14" s="9" customFormat="1" ht="20.25" customHeight="1" x14ac:dyDescent="0.3">
      <c r="A1197" s="19"/>
      <c r="B1197" s="17"/>
      <c r="C1197" s="17"/>
      <c r="D1197" s="17">
        <f t="shared" si="18"/>
        <v>458.65000000000003</v>
      </c>
      <c r="E1197" s="18" t="s">
        <v>900</v>
      </c>
      <c r="F1197" s="7"/>
    </row>
    <row r="1198" spans="1:14" s="9" customFormat="1" ht="20.25" customHeight="1" x14ac:dyDescent="0.3">
      <c r="A1198" s="19"/>
      <c r="B1198" s="17"/>
      <c r="C1198" s="17"/>
      <c r="D1198" s="17">
        <f t="shared" si="18"/>
        <v>458.65000000000003</v>
      </c>
      <c r="E1198" s="18" t="s">
        <v>919</v>
      </c>
      <c r="F1198" s="7"/>
    </row>
    <row r="1199" spans="1:14" s="9" customFormat="1" ht="20.25" customHeight="1" x14ac:dyDescent="0.3">
      <c r="A1199" s="19"/>
      <c r="B1199" s="17"/>
      <c r="C1199" s="17"/>
      <c r="D1199" s="17">
        <f t="shared" si="18"/>
        <v>458.65000000000003</v>
      </c>
      <c r="E1199" s="18"/>
      <c r="F1199" s="7"/>
    </row>
    <row r="1200" spans="1:14" s="9" customFormat="1" ht="20.25" customHeight="1" x14ac:dyDescent="0.3">
      <c r="A1200" s="19"/>
      <c r="B1200" s="17"/>
      <c r="C1200" s="17"/>
      <c r="D1200" s="17">
        <f t="shared" si="18"/>
        <v>458.65000000000003</v>
      </c>
      <c r="E1200" s="18"/>
      <c r="F1200" s="7"/>
    </row>
    <row r="1201" spans="1:14" s="9" customFormat="1" ht="20.25" customHeight="1" x14ac:dyDescent="0.3">
      <c r="A1201" s="19"/>
      <c r="B1201" s="17"/>
      <c r="C1201" s="17"/>
      <c r="D1201" s="17">
        <f t="shared" si="18"/>
        <v>458.65000000000003</v>
      </c>
      <c r="E1201" s="18"/>
      <c r="F1201" s="7"/>
    </row>
    <row r="1202" spans="1:14" s="9" customFormat="1" ht="20.25" customHeight="1" x14ac:dyDescent="0.3">
      <c r="A1202" s="19"/>
      <c r="B1202" s="17"/>
      <c r="C1202" s="17"/>
      <c r="D1202" s="17">
        <f t="shared" si="18"/>
        <v>458.65000000000003</v>
      </c>
      <c r="E1202" s="18"/>
      <c r="F1202" s="7"/>
    </row>
    <row r="1203" spans="1:14" s="9" customFormat="1" ht="20.25" customHeight="1" x14ac:dyDescent="0.3">
      <c r="A1203" s="19"/>
      <c r="B1203" s="17"/>
      <c r="C1203" s="17"/>
      <c r="D1203" s="17">
        <f t="shared" si="18"/>
        <v>458.65000000000003</v>
      </c>
      <c r="E1203" s="18"/>
      <c r="F1203" s="7"/>
    </row>
    <row r="1204" spans="1:14" s="9" customFormat="1" ht="20.25" customHeight="1" x14ac:dyDescent="0.3">
      <c r="A1204" s="19"/>
      <c r="B1204" s="17"/>
      <c r="C1204" s="17"/>
      <c r="D1204" s="17">
        <f t="shared" si="18"/>
        <v>458.65000000000003</v>
      </c>
      <c r="E1204" s="18"/>
      <c r="F1204" s="7"/>
    </row>
    <row r="1205" spans="1:14" s="9" customFormat="1" ht="20.25" customHeight="1" x14ac:dyDescent="0.3">
      <c r="A1205" s="19"/>
      <c r="B1205" s="17"/>
      <c r="C1205" s="17"/>
      <c r="D1205" s="17">
        <f t="shared" si="18"/>
        <v>458.65000000000003</v>
      </c>
      <c r="E1205" s="18"/>
      <c r="F1205" s="7"/>
      <c r="N1205" s="9">
        <v>125</v>
      </c>
    </row>
    <row r="1206" spans="1:14" s="9" customFormat="1" ht="20.25" customHeight="1" x14ac:dyDescent="0.3">
      <c r="A1206" s="19"/>
      <c r="B1206" s="17"/>
      <c r="C1206" s="17"/>
      <c r="D1206" s="17">
        <f t="shared" si="18"/>
        <v>458.65000000000003</v>
      </c>
      <c r="E1206" s="18"/>
      <c r="F1206" s="7"/>
      <c r="N1206" s="9">
        <v>75</v>
      </c>
    </row>
    <row r="1207" spans="1:14" s="9" customFormat="1" ht="20.25" customHeight="1" x14ac:dyDescent="0.3">
      <c r="A1207" s="19"/>
      <c r="B1207" s="17"/>
      <c r="C1207" s="17"/>
      <c r="D1207" s="17">
        <f t="shared" si="18"/>
        <v>458.65000000000003</v>
      </c>
      <c r="E1207" s="18"/>
      <c r="F1207" s="7"/>
    </row>
    <row r="1208" spans="1:14" s="9" customFormat="1" ht="20.25" customHeight="1" x14ac:dyDescent="0.3">
      <c r="A1208" s="19"/>
      <c r="B1208" s="17"/>
      <c r="C1208" s="17"/>
      <c r="D1208" s="17">
        <f t="shared" si="18"/>
        <v>458.65000000000003</v>
      </c>
      <c r="E1208" s="18"/>
      <c r="F1208" s="7"/>
    </row>
    <row r="1209" spans="1:14" s="9" customFormat="1" ht="20.25" customHeight="1" x14ac:dyDescent="0.3">
      <c r="A1209" s="19"/>
      <c r="B1209" s="17"/>
      <c r="C1209" s="17"/>
      <c r="D1209" s="17">
        <f t="shared" si="18"/>
        <v>458.65000000000003</v>
      </c>
      <c r="E1209" s="18" t="s">
        <v>901</v>
      </c>
      <c r="F1209" s="7"/>
    </row>
    <row r="1210" spans="1:14" s="9" customFormat="1" ht="20.25" customHeight="1" x14ac:dyDescent="0.3">
      <c r="A1210" s="19"/>
      <c r="B1210" s="17"/>
      <c r="C1210" s="17"/>
      <c r="D1210" s="17">
        <f t="shared" si="18"/>
        <v>458.65000000000003</v>
      </c>
      <c r="E1210" s="18"/>
      <c r="F1210" s="7"/>
    </row>
    <row r="1211" spans="1:14" s="9" customFormat="1" ht="20.25" customHeight="1" x14ac:dyDescent="0.3">
      <c r="A1211" s="19"/>
      <c r="B1211" s="17"/>
      <c r="C1211" s="17"/>
      <c r="D1211" s="17">
        <f t="shared" si="18"/>
        <v>458.65000000000003</v>
      </c>
      <c r="E1211" s="18"/>
      <c r="F1211" s="7"/>
    </row>
    <row r="1212" spans="1:14" s="9" customFormat="1" ht="20.25" customHeight="1" x14ac:dyDescent="0.3">
      <c r="A1212" s="19"/>
      <c r="B1212" s="17"/>
      <c r="C1212" s="17"/>
      <c r="D1212" s="17">
        <f t="shared" si="18"/>
        <v>458.65000000000003</v>
      </c>
      <c r="E1212" s="18" t="s">
        <v>887</v>
      </c>
      <c r="F1212" s="7"/>
    </row>
    <row r="1213" spans="1:14" s="9" customFormat="1" ht="20.25" customHeight="1" x14ac:dyDescent="0.3">
      <c r="A1213" s="19"/>
      <c r="B1213" s="17"/>
      <c r="C1213" s="17"/>
      <c r="D1213" s="17">
        <f t="shared" si="18"/>
        <v>458.65000000000003</v>
      </c>
      <c r="E1213" s="18"/>
      <c r="F1213" s="7"/>
    </row>
    <row r="1214" spans="1:14" s="9" customFormat="1" ht="20.25" customHeight="1" x14ac:dyDescent="0.3">
      <c r="A1214" s="19"/>
      <c r="B1214" s="17"/>
      <c r="C1214" s="17"/>
      <c r="D1214" s="17">
        <f t="shared" si="18"/>
        <v>458.65000000000003</v>
      </c>
      <c r="E1214" s="18"/>
      <c r="F1214" s="7"/>
    </row>
    <row r="1215" spans="1:14" s="9" customFormat="1" ht="20.25" customHeight="1" x14ac:dyDescent="0.3">
      <c r="A1215" s="19"/>
      <c r="B1215" s="17"/>
      <c r="C1215" s="17"/>
      <c r="D1215" s="17">
        <f t="shared" si="18"/>
        <v>458.65000000000003</v>
      </c>
      <c r="E1215" s="18"/>
      <c r="F1215" s="7"/>
    </row>
    <row r="1216" spans="1:14" s="9" customFormat="1" ht="20.25" customHeight="1" x14ac:dyDescent="0.3">
      <c r="A1216" s="19"/>
      <c r="B1216" s="17"/>
      <c r="C1216" s="17"/>
      <c r="D1216" s="17">
        <f t="shared" si="18"/>
        <v>458.65000000000003</v>
      </c>
      <c r="E1216" s="18"/>
      <c r="F1216" s="7"/>
    </row>
    <row r="1217" spans="1:6" s="9" customFormat="1" ht="20.25" customHeight="1" x14ac:dyDescent="0.3">
      <c r="A1217" s="19"/>
      <c r="B1217" s="17"/>
      <c r="C1217" s="17"/>
      <c r="D1217" s="17">
        <f t="shared" si="18"/>
        <v>458.65000000000003</v>
      </c>
      <c r="E1217" s="18"/>
      <c r="F1217" s="7"/>
    </row>
    <row r="1218" spans="1:6" s="9" customFormat="1" ht="20.25" customHeight="1" x14ac:dyDescent="0.3">
      <c r="A1218" s="19"/>
      <c r="B1218" s="17"/>
      <c r="C1218" s="17"/>
      <c r="D1218" s="17">
        <f t="shared" si="18"/>
        <v>458.65000000000003</v>
      </c>
      <c r="E1218" s="18"/>
      <c r="F1218" s="7"/>
    </row>
    <row r="1219" spans="1:6" s="9" customFormat="1" ht="20.25" customHeight="1" x14ac:dyDescent="0.3">
      <c r="A1219" s="19"/>
      <c r="B1219" s="17"/>
      <c r="C1219" s="17"/>
      <c r="D1219" s="17">
        <f t="shared" si="18"/>
        <v>458.65000000000003</v>
      </c>
      <c r="E1219" s="18"/>
      <c r="F1219" s="7"/>
    </row>
    <row r="1220" spans="1:6" s="9" customFormat="1" ht="20.25" customHeight="1" x14ac:dyDescent="0.3">
      <c r="A1220" s="19"/>
      <c r="B1220" s="17"/>
      <c r="C1220" s="17"/>
      <c r="D1220" s="17">
        <f t="shared" si="18"/>
        <v>458.65000000000003</v>
      </c>
      <c r="E1220" s="18"/>
      <c r="F1220" s="7"/>
    </row>
    <row r="1221" spans="1:6" s="9" customFormat="1" ht="20.25" customHeight="1" x14ac:dyDescent="0.3">
      <c r="A1221" s="19"/>
      <c r="B1221" s="17"/>
      <c r="C1221" s="17"/>
      <c r="D1221" s="17">
        <f t="shared" si="18"/>
        <v>458.65000000000003</v>
      </c>
      <c r="E1221" s="18"/>
      <c r="F1221" s="7"/>
    </row>
    <row r="1222" spans="1:6" s="9" customFormat="1" ht="20.25" customHeight="1" x14ac:dyDescent="0.3">
      <c r="A1222" s="19"/>
      <c r="B1222" s="17"/>
      <c r="C1222" s="17"/>
      <c r="D1222" s="17">
        <f t="shared" si="18"/>
        <v>458.65000000000003</v>
      </c>
      <c r="E1222" s="18"/>
      <c r="F1222" s="7"/>
    </row>
    <row r="1223" spans="1:6" s="9" customFormat="1" ht="20.25" customHeight="1" x14ac:dyDescent="0.3">
      <c r="A1223" s="19"/>
      <c r="B1223" s="17"/>
      <c r="C1223" s="17"/>
      <c r="D1223" s="17">
        <f t="shared" ref="D1223:D1262" si="19">D1222+B1223-C1223</f>
        <v>458.65000000000003</v>
      </c>
      <c r="E1223" s="18"/>
      <c r="F1223" s="7"/>
    </row>
    <row r="1224" spans="1:6" s="9" customFormat="1" ht="20.25" customHeight="1" x14ac:dyDescent="0.3">
      <c r="A1224" s="19"/>
      <c r="B1224" s="17"/>
      <c r="C1224" s="17"/>
      <c r="D1224" s="17">
        <f t="shared" si="19"/>
        <v>458.65000000000003</v>
      </c>
      <c r="E1224" s="18"/>
      <c r="F1224" s="7"/>
    </row>
    <row r="1225" spans="1:6" s="9" customFormat="1" ht="20.25" customHeight="1" x14ac:dyDescent="0.3">
      <c r="A1225" s="19"/>
      <c r="B1225" s="17"/>
      <c r="C1225" s="17"/>
      <c r="D1225" s="17">
        <f t="shared" si="19"/>
        <v>458.65000000000003</v>
      </c>
      <c r="E1225" s="18"/>
      <c r="F1225" s="7"/>
    </row>
    <row r="1226" spans="1:6" s="9" customFormat="1" ht="20.25" customHeight="1" x14ac:dyDescent="0.3">
      <c r="A1226" s="19"/>
      <c r="B1226" s="17"/>
      <c r="C1226" s="17"/>
      <c r="D1226" s="17">
        <f t="shared" si="19"/>
        <v>458.65000000000003</v>
      </c>
      <c r="E1226" s="18"/>
      <c r="F1226" s="7"/>
    </row>
    <row r="1227" spans="1:6" s="9" customFormat="1" ht="20.25" customHeight="1" x14ac:dyDescent="0.3">
      <c r="A1227" s="19"/>
      <c r="B1227" s="17"/>
      <c r="C1227" s="17"/>
      <c r="D1227" s="17">
        <f t="shared" si="19"/>
        <v>458.65000000000003</v>
      </c>
      <c r="E1227" s="18"/>
      <c r="F1227" s="7"/>
    </row>
    <row r="1228" spans="1:6" s="9" customFormat="1" ht="20.25" customHeight="1" x14ac:dyDescent="0.3">
      <c r="A1228" s="19"/>
      <c r="B1228" s="17"/>
      <c r="C1228" s="17"/>
      <c r="D1228" s="17">
        <f t="shared" si="19"/>
        <v>458.65000000000003</v>
      </c>
      <c r="E1228" s="18"/>
      <c r="F1228" s="7"/>
    </row>
    <row r="1229" spans="1:6" s="9" customFormat="1" ht="20.25" customHeight="1" x14ac:dyDescent="0.3">
      <c r="A1229" s="19"/>
      <c r="B1229" s="17"/>
      <c r="C1229" s="17"/>
      <c r="D1229" s="17">
        <f t="shared" si="19"/>
        <v>458.65000000000003</v>
      </c>
      <c r="E1229" s="18"/>
      <c r="F1229" s="7"/>
    </row>
    <row r="1230" spans="1:6" s="9" customFormat="1" ht="20.25" customHeight="1" x14ac:dyDescent="0.3">
      <c r="A1230" s="19"/>
      <c r="B1230" s="17"/>
      <c r="C1230" s="17"/>
      <c r="D1230" s="17">
        <f t="shared" si="19"/>
        <v>458.65000000000003</v>
      </c>
      <c r="E1230" s="18"/>
      <c r="F1230" s="7"/>
    </row>
    <row r="1231" spans="1:6" s="9" customFormat="1" ht="20.25" customHeight="1" x14ac:dyDescent="0.3">
      <c r="A1231" s="19"/>
      <c r="B1231" s="17"/>
      <c r="C1231" s="17"/>
      <c r="D1231" s="17">
        <f t="shared" si="19"/>
        <v>458.65000000000003</v>
      </c>
      <c r="E1231" s="18"/>
      <c r="F1231" s="7"/>
    </row>
    <row r="1232" spans="1:6" s="9" customFormat="1" ht="20.25" customHeight="1" x14ac:dyDescent="0.3">
      <c r="A1232" s="19"/>
      <c r="B1232" s="17"/>
      <c r="C1232" s="17"/>
      <c r="D1232" s="17">
        <f t="shared" si="19"/>
        <v>458.65000000000003</v>
      </c>
      <c r="E1232" s="18"/>
      <c r="F1232" s="7"/>
    </row>
    <row r="1233" spans="1:6" s="9" customFormat="1" ht="20.25" customHeight="1" x14ac:dyDescent="0.3">
      <c r="A1233" s="19"/>
      <c r="B1233" s="17"/>
      <c r="C1233" s="17"/>
      <c r="D1233" s="17">
        <f t="shared" si="19"/>
        <v>458.65000000000003</v>
      </c>
      <c r="E1233" s="18"/>
      <c r="F1233" s="7"/>
    </row>
    <row r="1234" spans="1:6" s="9" customFormat="1" ht="20.25" customHeight="1" x14ac:dyDescent="0.3">
      <c r="A1234" s="19"/>
      <c r="B1234" s="17"/>
      <c r="C1234" s="17"/>
      <c r="D1234" s="17">
        <f t="shared" si="19"/>
        <v>458.65000000000003</v>
      </c>
      <c r="E1234" s="18" t="s">
        <v>885</v>
      </c>
      <c r="F1234" s="7"/>
    </row>
    <row r="1235" spans="1:6" s="9" customFormat="1" ht="20.25" customHeight="1" x14ac:dyDescent="0.3">
      <c r="A1235" s="19"/>
      <c r="B1235" s="17"/>
      <c r="C1235" s="17"/>
      <c r="D1235" s="17">
        <f t="shared" si="19"/>
        <v>458.65000000000003</v>
      </c>
      <c r="E1235" s="18" t="s">
        <v>289</v>
      </c>
      <c r="F1235" s="7"/>
    </row>
    <row r="1236" spans="1:6" s="9" customFormat="1" ht="20.25" customHeight="1" x14ac:dyDescent="0.3">
      <c r="A1236" s="19"/>
      <c r="B1236" s="17"/>
      <c r="C1236" s="17"/>
      <c r="D1236" s="17">
        <f t="shared" si="19"/>
        <v>458.65000000000003</v>
      </c>
      <c r="E1236" s="18"/>
      <c r="F1236" s="7"/>
    </row>
    <row r="1237" spans="1:6" s="9" customFormat="1" ht="20.25" customHeight="1" x14ac:dyDescent="0.3">
      <c r="A1237" s="19"/>
      <c r="B1237" s="17"/>
      <c r="C1237" s="17"/>
      <c r="D1237" s="17">
        <f t="shared" si="19"/>
        <v>458.65000000000003</v>
      </c>
      <c r="E1237" s="18"/>
      <c r="F1237" s="7"/>
    </row>
    <row r="1238" spans="1:6" s="9" customFormat="1" ht="20.25" customHeight="1" x14ac:dyDescent="0.3">
      <c r="A1238" s="19"/>
      <c r="B1238" s="17"/>
      <c r="C1238" s="17"/>
      <c r="D1238" s="17">
        <f t="shared" si="19"/>
        <v>458.65000000000003</v>
      </c>
      <c r="E1238" s="18"/>
      <c r="F1238" s="7"/>
    </row>
    <row r="1239" spans="1:6" s="9" customFormat="1" ht="20.25" customHeight="1" x14ac:dyDescent="0.3">
      <c r="A1239" s="19"/>
      <c r="B1239" s="17"/>
      <c r="C1239" s="17"/>
      <c r="D1239" s="17">
        <f t="shared" si="19"/>
        <v>458.65000000000003</v>
      </c>
      <c r="E1239" s="18"/>
      <c r="F1239" s="7"/>
    </row>
    <row r="1240" spans="1:6" s="9" customFormat="1" ht="20.25" customHeight="1" x14ac:dyDescent="0.3">
      <c r="A1240" s="19"/>
      <c r="B1240" s="17"/>
      <c r="C1240" s="17"/>
      <c r="D1240" s="17">
        <f t="shared" si="19"/>
        <v>458.65000000000003</v>
      </c>
      <c r="E1240" s="18"/>
      <c r="F1240" s="7"/>
    </row>
    <row r="1241" spans="1:6" s="9" customFormat="1" ht="20.25" customHeight="1" x14ac:dyDescent="0.3">
      <c r="A1241" s="19"/>
      <c r="B1241" s="17"/>
      <c r="C1241" s="17"/>
      <c r="D1241" s="17">
        <f t="shared" si="19"/>
        <v>458.65000000000003</v>
      </c>
      <c r="E1241" s="18"/>
      <c r="F1241" s="7"/>
    </row>
    <row r="1242" spans="1:6" s="9" customFormat="1" ht="20.25" customHeight="1" x14ac:dyDescent="0.3">
      <c r="A1242" s="19"/>
      <c r="B1242" s="17"/>
      <c r="C1242" s="17"/>
      <c r="D1242" s="17">
        <f t="shared" si="19"/>
        <v>458.65000000000003</v>
      </c>
      <c r="E1242" s="18" t="s">
        <v>765</v>
      </c>
      <c r="F1242" s="7"/>
    </row>
    <row r="1243" spans="1:6" s="9" customFormat="1" ht="20.25" customHeight="1" x14ac:dyDescent="0.3">
      <c r="A1243" s="19"/>
      <c r="B1243" s="17"/>
      <c r="C1243" s="17"/>
      <c r="D1243" s="17">
        <f t="shared" si="19"/>
        <v>458.65000000000003</v>
      </c>
      <c r="E1243" s="18"/>
      <c r="F1243" s="7"/>
    </row>
    <row r="1244" spans="1:6" s="9" customFormat="1" ht="20.25" customHeight="1" x14ac:dyDescent="0.3">
      <c r="A1244" s="19"/>
      <c r="B1244" s="17"/>
      <c r="C1244" s="17"/>
      <c r="D1244" s="17">
        <f t="shared" si="19"/>
        <v>458.65000000000003</v>
      </c>
      <c r="E1244" s="18"/>
      <c r="F1244" s="7"/>
    </row>
    <row r="1245" spans="1:6" s="9" customFormat="1" ht="20.25" customHeight="1" x14ac:dyDescent="0.3">
      <c r="A1245" s="19"/>
      <c r="B1245" s="17"/>
      <c r="C1245" s="17"/>
      <c r="D1245" s="17">
        <f t="shared" si="19"/>
        <v>458.65000000000003</v>
      </c>
      <c r="E1245" s="18"/>
      <c r="F1245" s="7"/>
    </row>
    <row r="1246" spans="1:6" s="9" customFormat="1" ht="20.25" customHeight="1" x14ac:dyDescent="0.3">
      <c r="A1246" s="19"/>
      <c r="B1246" s="17"/>
      <c r="C1246" s="17"/>
      <c r="D1246" s="17">
        <f t="shared" si="19"/>
        <v>458.65000000000003</v>
      </c>
      <c r="E1246" s="18"/>
      <c r="F1246" s="7"/>
    </row>
    <row r="1247" spans="1:6" s="9" customFormat="1" ht="20.25" customHeight="1" x14ac:dyDescent="0.3">
      <c r="A1247" s="19"/>
      <c r="B1247" s="17"/>
      <c r="C1247" s="17"/>
      <c r="D1247" s="17">
        <f t="shared" si="19"/>
        <v>458.65000000000003</v>
      </c>
      <c r="E1247" s="18"/>
      <c r="F1247" s="7"/>
    </row>
    <row r="1248" spans="1:6" s="9" customFormat="1" ht="20.25" customHeight="1" x14ac:dyDescent="0.3">
      <c r="A1248" s="19"/>
      <c r="B1248" s="17"/>
      <c r="C1248" s="17"/>
      <c r="D1248" s="17">
        <f t="shared" si="19"/>
        <v>458.65000000000003</v>
      </c>
      <c r="E1248" s="18"/>
      <c r="F1248" s="7"/>
    </row>
    <row r="1249" spans="1:14" s="9" customFormat="1" ht="20.25" customHeight="1" x14ac:dyDescent="0.3">
      <c r="A1249" s="19"/>
      <c r="B1249" s="17"/>
      <c r="C1249" s="17"/>
      <c r="D1249" s="17">
        <f t="shared" si="19"/>
        <v>458.65000000000003</v>
      </c>
      <c r="E1249" s="18"/>
      <c r="F1249" s="7"/>
    </row>
    <row r="1250" spans="1:14" s="9" customFormat="1" ht="20.25" customHeight="1" x14ac:dyDescent="0.3">
      <c r="A1250" s="19"/>
      <c r="B1250" s="17"/>
      <c r="C1250" s="17"/>
      <c r="D1250" s="17">
        <f t="shared" si="19"/>
        <v>458.65000000000003</v>
      </c>
      <c r="E1250" s="18"/>
      <c r="F1250" s="7"/>
    </row>
    <row r="1251" spans="1:14" s="9" customFormat="1" ht="20.25" customHeight="1" x14ac:dyDescent="0.3">
      <c r="A1251" s="19"/>
      <c r="B1251" s="17"/>
      <c r="C1251" s="17"/>
      <c r="D1251" s="17">
        <f t="shared" si="19"/>
        <v>458.65000000000003</v>
      </c>
      <c r="E1251" s="18" t="s">
        <v>901</v>
      </c>
      <c r="F1251" s="7"/>
    </row>
    <row r="1252" spans="1:14" s="9" customFormat="1" ht="20.25" customHeight="1" x14ac:dyDescent="0.3">
      <c r="A1252" s="19"/>
      <c r="B1252" s="17"/>
      <c r="C1252" s="17"/>
      <c r="D1252" s="17">
        <f t="shared" si="19"/>
        <v>458.65000000000003</v>
      </c>
      <c r="E1252" s="18"/>
      <c r="F1252" s="7"/>
    </row>
    <row r="1253" spans="1:14" s="9" customFormat="1" ht="20.25" customHeight="1" x14ac:dyDescent="0.3">
      <c r="A1253" s="19"/>
      <c r="B1253" s="17"/>
      <c r="C1253" s="17"/>
      <c r="D1253" s="17">
        <f t="shared" si="19"/>
        <v>458.65000000000003</v>
      </c>
      <c r="E1253" s="18"/>
      <c r="F1253" s="7"/>
    </row>
    <row r="1254" spans="1:14" s="9" customFormat="1" ht="20.25" customHeight="1" x14ac:dyDescent="0.3">
      <c r="A1254" s="19"/>
      <c r="B1254" s="17"/>
      <c r="C1254" s="17"/>
      <c r="D1254" s="17">
        <f t="shared" si="19"/>
        <v>458.65000000000003</v>
      </c>
      <c r="E1254" s="18"/>
      <c r="F1254" s="7"/>
    </row>
    <row r="1255" spans="1:14" s="9" customFormat="1" ht="20.25" customHeight="1" x14ac:dyDescent="0.3">
      <c r="A1255" s="19"/>
      <c r="B1255" s="17"/>
      <c r="C1255" s="17"/>
      <c r="D1255" s="17">
        <f t="shared" si="19"/>
        <v>458.65000000000003</v>
      </c>
      <c r="E1255" s="18"/>
      <c r="F1255" s="7"/>
    </row>
    <row r="1256" spans="1:14" s="9" customFormat="1" ht="20.25" customHeight="1" x14ac:dyDescent="0.3">
      <c r="A1256" s="19"/>
      <c r="B1256" s="17"/>
      <c r="C1256" s="17"/>
      <c r="D1256" s="17">
        <f t="shared" si="19"/>
        <v>458.65000000000003</v>
      </c>
      <c r="E1256" s="18"/>
      <c r="F1256" s="7"/>
    </row>
    <row r="1257" spans="1:14" s="9" customFormat="1" ht="20.25" customHeight="1" x14ac:dyDescent="0.3">
      <c r="A1257" s="19"/>
      <c r="B1257" s="17"/>
      <c r="C1257" s="17"/>
      <c r="D1257" s="17">
        <f t="shared" si="19"/>
        <v>458.65000000000003</v>
      </c>
      <c r="E1257" s="18"/>
      <c r="F1257" s="7"/>
    </row>
    <row r="1258" spans="1:14" s="9" customFormat="1" ht="20.25" customHeight="1" x14ac:dyDescent="0.3">
      <c r="A1258" s="19"/>
      <c r="B1258" s="17"/>
      <c r="C1258" s="17"/>
      <c r="D1258" s="17">
        <f t="shared" si="19"/>
        <v>458.65000000000003</v>
      </c>
      <c r="E1258" s="18"/>
      <c r="F1258" s="7"/>
    </row>
    <row r="1259" spans="1:14" s="9" customFormat="1" ht="20.25" customHeight="1" x14ac:dyDescent="0.3">
      <c r="A1259" s="19"/>
      <c r="B1259" s="17"/>
      <c r="C1259" s="17"/>
      <c r="D1259" s="17">
        <f t="shared" si="19"/>
        <v>458.65000000000003</v>
      </c>
      <c r="E1259" s="18"/>
      <c r="F1259" s="7"/>
    </row>
    <row r="1260" spans="1:14" s="9" customFormat="1" ht="20.25" customHeight="1" x14ac:dyDescent="0.3">
      <c r="A1260" s="19"/>
      <c r="B1260" s="17"/>
      <c r="C1260" s="17"/>
      <c r="D1260" s="17">
        <f t="shared" si="19"/>
        <v>458.65000000000003</v>
      </c>
      <c r="E1260" s="18"/>
      <c r="F1260" s="7"/>
    </row>
    <row r="1261" spans="1:14" s="9" customFormat="1" ht="20.25" customHeight="1" x14ac:dyDescent="0.3">
      <c r="A1261" s="19"/>
      <c r="B1261" s="17"/>
      <c r="C1261" s="17"/>
      <c r="D1261" s="17">
        <f t="shared" si="19"/>
        <v>458.65000000000003</v>
      </c>
      <c r="E1261" s="18"/>
      <c r="F1261" s="7"/>
      <c r="N1261" s="9">
        <v>30</v>
      </c>
    </row>
    <row r="1262" spans="1:14" s="9" customFormat="1" ht="19.5" thickBot="1" x14ac:dyDescent="0.35">
      <c r="A1262" s="19"/>
      <c r="B1262" s="17"/>
      <c r="C1262" s="17"/>
      <c r="D1262" s="17">
        <f t="shared" si="19"/>
        <v>458.65000000000003</v>
      </c>
      <c r="E1262" s="18"/>
      <c r="F1262" s="7"/>
    </row>
    <row r="1263" spans="1:14" ht="30" thickTop="1" thickBot="1" x14ac:dyDescent="0.5">
      <c r="A1263" s="29" t="s">
        <v>9</v>
      </c>
      <c r="B1263" s="30">
        <f>SUM(B6:B1262)</f>
        <v>53875.809999999983</v>
      </c>
      <c r="C1263" s="30">
        <f>SUM(C6:C1262)</f>
        <v>53417.160000000011</v>
      </c>
      <c r="D1263" s="30">
        <f>B1263-C1263</f>
        <v>458.64999999997235</v>
      </c>
      <c r="E1263" s="31" t="s">
        <v>10</v>
      </c>
      <c r="F1263" s="1"/>
    </row>
    <row r="1264" spans="1:14" ht="29.25" thickBot="1" x14ac:dyDescent="0.5">
      <c r="A1264" s="32" t="s">
        <v>7</v>
      </c>
      <c r="B1264" s="33">
        <f>B1263-C1263</f>
        <v>458.64999999997235</v>
      </c>
      <c r="C1264" s="204"/>
      <c r="D1264" s="205"/>
      <c r="E1264" s="206"/>
      <c r="F1264" s="1"/>
    </row>
  </sheetData>
  <mergeCells count="4">
    <mergeCell ref="A1:E1"/>
    <mergeCell ref="A2:C2"/>
    <mergeCell ref="D2:E2"/>
    <mergeCell ref="C1264:E1264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58A4-75BE-4661-9490-E92866369C4C}">
  <dimension ref="A1:N1266"/>
  <sheetViews>
    <sheetView showGridLines="0" rightToLeft="1" topLeftCell="A58" zoomScale="98" zoomScaleNormal="98" workbookViewId="0">
      <selection activeCell="C75" sqref="C75"/>
    </sheetView>
  </sheetViews>
  <sheetFormatPr defaultColWidth="9.140625" defaultRowHeight="28.5" x14ac:dyDescent="0.45"/>
  <cols>
    <col min="1" max="1" width="13.5703125" style="2" bestFit="1" customWidth="1"/>
    <col min="2" max="3" width="21" style="2" bestFit="1" customWidth="1"/>
    <col min="4" max="4" width="16.5703125" style="2" bestFit="1" customWidth="1"/>
    <col min="5" max="5" width="42.7109375" style="2" customWidth="1"/>
    <col min="6" max="7" width="9.140625" style="2"/>
    <col min="8" max="8" width="11.5703125" style="2" bestFit="1" customWidth="1"/>
    <col min="9" max="12" width="9.140625" style="2"/>
    <col min="13" max="13" width="9.85546875" style="2" bestFit="1" customWidth="1"/>
    <col min="14" max="16384" width="9.140625" style="2"/>
  </cols>
  <sheetData>
    <row r="1" spans="1:6" ht="29.25" thickBot="1" x14ac:dyDescent="0.5">
      <c r="A1" s="207" t="s">
        <v>898</v>
      </c>
      <c r="B1" s="208"/>
      <c r="C1" s="208"/>
      <c r="D1" s="208"/>
      <c r="E1" s="207"/>
      <c r="F1" s="1"/>
    </row>
    <row r="2" spans="1:6" ht="29.25" thickBot="1" x14ac:dyDescent="0.5">
      <c r="A2" s="210" t="s">
        <v>0</v>
      </c>
      <c r="B2" s="210"/>
      <c r="C2" s="210"/>
      <c r="D2" s="211" t="str">
        <f>A1</f>
        <v>ora 2</v>
      </c>
      <c r="E2" s="211"/>
      <c r="F2" s="1"/>
    </row>
    <row r="3" spans="1:6" s="9" customFormat="1" ht="18.75" x14ac:dyDescent="0.3">
      <c r="A3" s="4" t="s">
        <v>2</v>
      </c>
      <c r="B3" s="5"/>
      <c r="C3" s="5"/>
      <c r="D3" s="5"/>
      <c r="E3" s="6"/>
      <c r="F3" s="7"/>
    </row>
    <row r="4" spans="1:6" s="9" customFormat="1" ht="19.5" thickBot="1" x14ac:dyDescent="0.35">
      <c r="A4" s="4" t="s">
        <v>3</v>
      </c>
      <c r="B4" s="5"/>
      <c r="C4" s="5"/>
      <c r="D4" s="5"/>
      <c r="E4" s="6"/>
      <c r="F4" s="7"/>
    </row>
    <row r="5" spans="1:6" s="9" customFormat="1" ht="19.5" thickBot="1" x14ac:dyDescent="0.35">
      <c r="A5" s="10" t="s">
        <v>4</v>
      </c>
      <c r="B5" s="11" t="s">
        <v>626</v>
      </c>
      <c r="C5" s="11" t="s">
        <v>33</v>
      </c>
      <c r="D5" s="11" t="s">
        <v>7</v>
      </c>
      <c r="E5" s="12" t="s">
        <v>8</v>
      </c>
      <c r="F5" s="7"/>
    </row>
    <row r="6" spans="1:6" s="9" customFormat="1" ht="19.5" thickTop="1" x14ac:dyDescent="0.3">
      <c r="A6" s="14"/>
      <c r="B6" s="15">
        <v>1727.63</v>
      </c>
      <c r="C6" s="15"/>
      <c r="D6" s="15">
        <f>B6-C6</f>
        <v>1727.63</v>
      </c>
      <c r="E6" s="16"/>
      <c r="F6" s="7"/>
    </row>
    <row r="7" spans="1:6" s="9" customFormat="1" ht="18.75" x14ac:dyDescent="0.3">
      <c r="A7" s="14">
        <v>46161</v>
      </c>
      <c r="B7" s="17"/>
      <c r="C7" s="17">
        <v>1670.91</v>
      </c>
      <c r="D7" s="17">
        <f>D6+B7-C7</f>
        <v>56.720000000000027</v>
      </c>
      <c r="E7" s="16" t="s">
        <v>143</v>
      </c>
      <c r="F7" s="7"/>
    </row>
    <row r="8" spans="1:6" s="9" customFormat="1" ht="18.75" x14ac:dyDescent="0.3">
      <c r="A8" s="14">
        <v>46163</v>
      </c>
      <c r="B8" s="17">
        <v>216.7</v>
      </c>
      <c r="C8" s="17"/>
      <c r="D8" s="17">
        <f t="shared" ref="D8:D71" si="0">D7+B8-C8</f>
        <v>273.42</v>
      </c>
      <c r="E8" s="16" t="s">
        <v>274</v>
      </c>
      <c r="F8" s="7"/>
    </row>
    <row r="9" spans="1:6" s="9" customFormat="1" ht="18.75" x14ac:dyDescent="0.3">
      <c r="A9" s="14">
        <v>46163</v>
      </c>
      <c r="B9" s="17"/>
      <c r="C9" s="17">
        <v>216.7</v>
      </c>
      <c r="D9" s="17">
        <f t="shared" si="0"/>
        <v>56.720000000000027</v>
      </c>
      <c r="E9" s="18" t="s">
        <v>153</v>
      </c>
      <c r="F9" s="7"/>
    </row>
    <row r="10" spans="1:6" s="9" customFormat="1" ht="18.75" x14ac:dyDescent="0.3">
      <c r="A10" s="14">
        <v>46168</v>
      </c>
      <c r="B10" s="17">
        <v>1958.59</v>
      </c>
      <c r="C10" s="17"/>
      <c r="D10" s="17">
        <f t="shared" si="0"/>
        <v>2015.31</v>
      </c>
      <c r="E10" s="16" t="s">
        <v>199</v>
      </c>
      <c r="F10" s="7"/>
    </row>
    <row r="11" spans="1:6" s="9" customFormat="1" ht="18.75" x14ac:dyDescent="0.3">
      <c r="A11" s="14">
        <v>46168</v>
      </c>
      <c r="B11" s="17"/>
      <c r="C11" s="17">
        <v>1417.09</v>
      </c>
      <c r="D11" s="17">
        <f t="shared" si="0"/>
        <v>598.22</v>
      </c>
      <c r="E11" s="16" t="s">
        <v>207</v>
      </c>
      <c r="F11" s="7"/>
    </row>
    <row r="12" spans="1:6" s="9" customFormat="1" ht="18.75" x14ac:dyDescent="0.3">
      <c r="A12" s="14">
        <v>46176</v>
      </c>
      <c r="B12" s="17">
        <v>2439.91</v>
      </c>
      <c r="C12" s="17"/>
      <c r="D12" s="17">
        <f t="shared" si="0"/>
        <v>3038.13</v>
      </c>
      <c r="E12" s="16" t="s">
        <v>199</v>
      </c>
      <c r="F12" s="7"/>
    </row>
    <row r="13" spans="1:6" s="9" customFormat="1" ht="18.75" x14ac:dyDescent="0.3">
      <c r="A13" s="14">
        <v>46181</v>
      </c>
      <c r="B13" s="17"/>
      <c r="C13" s="17">
        <v>2642.76</v>
      </c>
      <c r="D13" s="17">
        <f t="shared" si="0"/>
        <v>395.36999999999989</v>
      </c>
      <c r="E13" s="18"/>
      <c r="F13" s="7"/>
    </row>
    <row r="14" spans="1:6" s="9" customFormat="1" ht="18.75" x14ac:dyDescent="0.3">
      <c r="A14" s="14">
        <v>46183</v>
      </c>
      <c r="B14" s="17">
        <v>3388.22</v>
      </c>
      <c r="C14" s="17"/>
      <c r="D14" s="17">
        <f t="shared" si="0"/>
        <v>3783.5899999999997</v>
      </c>
      <c r="E14" s="16" t="s">
        <v>199</v>
      </c>
      <c r="F14" s="7"/>
    </row>
    <row r="15" spans="1:6" s="9" customFormat="1" ht="18.75" x14ac:dyDescent="0.3">
      <c r="A15" s="14">
        <v>46183</v>
      </c>
      <c r="B15" s="17"/>
      <c r="C15" s="17">
        <v>2277.17</v>
      </c>
      <c r="D15" s="17">
        <f t="shared" si="0"/>
        <v>1506.4199999999996</v>
      </c>
      <c r="E15" s="18" t="s">
        <v>276</v>
      </c>
      <c r="F15" s="7"/>
    </row>
    <row r="16" spans="1:6" s="9" customFormat="1" ht="18.75" x14ac:dyDescent="0.3">
      <c r="A16" s="19">
        <v>46188</v>
      </c>
      <c r="B16" s="17"/>
      <c r="C16" s="17">
        <v>785.84</v>
      </c>
      <c r="D16" s="17">
        <f t="shared" si="0"/>
        <v>720.57999999999959</v>
      </c>
      <c r="E16" s="18" t="s">
        <v>302</v>
      </c>
      <c r="F16" s="7"/>
    </row>
    <row r="17" spans="1:6" s="9" customFormat="1" ht="18.75" x14ac:dyDescent="0.3">
      <c r="A17" s="19">
        <v>46188</v>
      </c>
      <c r="B17" s="17">
        <v>3065.45</v>
      </c>
      <c r="C17" s="17"/>
      <c r="D17" s="17">
        <f t="shared" si="0"/>
        <v>3786.0299999999993</v>
      </c>
      <c r="E17" s="16" t="s">
        <v>199</v>
      </c>
      <c r="F17" s="7"/>
    </row>
    <row r="18" spans="1:6" s="9" customFormat="1" ht="18.75" x14ac:dyDescent="0.3">
      <c r="A18" s="19">
        <v>46189</v>
      </c>
      <c r="B18" s="17"/>
      <c r="C18" s="17">
        <v>3740.17</v>
      </c>
      <c r="D18" s="17">
        <f t="shared" si="0"/>
        <v>45.859999999999218</v>
      </c>
      <c r="E18" s="18" t="s">
        <v>311</v>
      </c>
      <c r="F18" s="7"/>
    </row>
    <row r="19" spans="1:6" s="9" customFormat="1" ht="18.75" x14ac:dyDescent="0.3">
      <c r="A19" s="19">
        <v>46196</v>
      </c>
      <c r="B19" s="17">
        <v>3549.45</v>
      </c>
      <c r="C19" s="17"/>
      <c r="D19" s="17">
        <f t="shared" si="0"/>
        <v>3595.309999999999</v>
      </c>
      <c r="E19" s="16" t="s">
        <v>199</v>
      </c>
      <c r="F19" s="7"/>
    </row>
    <row r="20" spans="1:6" s="9" customFormat="1" ht="18.75" x14ac:dyDescent="0.3">
      <c r="A20" s="19">
        <v>46196</v>
      </c>
      <c r="B20" s="17"/>
      <c r="C20" s="17">
        <v>2643.17</v>
      </c>
      <c r="D20" s="17">
        <f t="shared" si="0"/>
        <v>952.13999999999896</v>
      </c>
      <c r="E20" s="18" t="s">
        <v>311</v>
      </c>
      <c r="F20" s="7"/>
    </row>
    <row r="21" spans="1:6" s="9" customFormat="1" ht="18.75" x14ac:dyDescent="0.3">
      <c r="A21" s="19">
        <v>46198</v>
      </c>
      <c r="B21" s="17">
        <v>3093.16</v>
      </c>
      <c r="C21" s="17"/>
      <c r="D21" s="17">
        <f t="shared" si="0"/>
        <v>4045.2999999999988</v>
      </c>
      <c r="E21" s="16" t="s">
        <v>199</v>
      </c>
      <c r="F21" s="7"/>
    </row>
    <row r="22" spans="1:6" s="9" customFormat="1" ht="18.75" x14ac:dyDescent="0.3">
      <c r="A22" s="19">
        <v>46198</v>
      </c>
      <c r="B22" s="17"/>
      <c r="C22" s="17">
        <v>3978.19</v>
      </c>
      <c r="D22" s="17">
        <f t="shared" si="0"/>
        <v>67.109999999998763</v>
      </c>
      <c r="E22" s="18" t="s">
        <v>354</v>
      </c>
      <c r="F22" s="7"/>
    </row>
    <row r="23" spans="1:6" s="9" customFormat="1" ht="18.75" x14ac:dyDescent="0.3">
      <c r="A23" s="19">
        <v>46198</v>
      </c>
      <c r="B23" s="17">
        <v>4251.66</v>
      </c>
      <c r="C23" s="17"/>
      <c r="D23" s="17">
        <f t="shared" si="0"/>
        <v>4318.7699999999986</v>
      </c>
      <c r="E23" s="16" t="s">
        <v>199</v>
      </c>
      <c r="F23" s="7"/>
    </row>
    <row r="24" spans="1:6" s="9" customFormat="1" ht="18.75" x14ac:dyDescent="0.3">
      <c r="A24" s="19">
        <v>46211</v>
      </c>
      <c r="B24" s="17"/>
      <c r="C24" s="17">
        <v>2535.79</v>
      </c>
      <c r="D24" s="17">
        <f t="shared" si="0"/>
        <v>1782.9799999999987</v>
      </c>
      <c r="E24" s="18" t="s">
        <v>354</v>
      </c>
      <c r="F24" s="7"/>
    </row>
    <row r="25" spans="1:6" s="9" customFormat="1" ht="18.75" x14ac:dyDescent="0.3">
      <c r="A25" s="19">
        <v>46217</v>
      </c>
      <c r="B25" s="17">
        <v>3116.09</v>
      </c>
      <c r="C25" s="17"/>
      <c r="D25" s="17">
        <f t="shared" si="0"/>
        <v>4899.0699999999988</v>
      </c>
      <c r="E25" s="16" t="s">
        <v>199</v>
      </c>
      <c r="F25" s="7"/>
    </row>
    <row r="26" spans="1:6" s="9" customFormat="1" ht="18.75" x14ac:dyDescent="0.3">
      <c r="A26" s="19">
        <v>46217</v>
      </c>
      <c r="B26" s="17"/>
      <c r="C26" s="17">
        <v>2242.19</v>
      </c>
      <c r="D26" s="17">
        <f t="shared" si="0"/>
        <v>2656.8799999999987</v>
      </c>
      <c r="E26" s="18" t="s">
        <v>354</v>
      </c>
      <c r="F26" s="7"/>
    </row>
    <row r="27" spans="1:6" s="9" customFormat="1" ht="18.75" x14ac:dyDescent="0.3">
      <c r="A27" s="19">
        <v>46223</v>
      </c>
      <c r="B27" s="17">
        <v>2967.17</v>
      </c>
      <c r="C27" s="17"/>
      <c r="D27" s="17">
        <f t="shared" si="0"/>
        <v>5624.0499999999993</v>
      </c>
      <c r="E27" s="16" t="s">
        <v>199</v>
      </c>
      <c r="F27" s="7"/>
    </row>
    <row r="28" spans="1:6" s="9" customFormat="1" ht="18.75" x14ac:dyDescent="0.3">
      <c r="A28" s="19">
        <v>46223</v>
      </c>
      <c r="B28" s="17">
        <v>2562.54</v>
      </c>
      <c r="C28" s="17"/>
      <c r="D28" s="17">
        <f t="shared" si="0"/>
        <v>8186.5899999999992</v>
      </c>
      <c r="E28" s="16" t="s">
        <v>199</v>
      </c>
      <c r="F28" s="7"/>
    </row>
    <row r="29" spans="1:6" s="9" customFormat="1" ht="18.75" x14ac:dyDescent="0.3">
      <c r="A29" s="19">
        <v>46224</v>
      </c>
      <c r="B29" s="17"/>
      <c r="C29" s="17">
        <v>2328.2600000000002</v>
      </c>
      <c r="D29" s="17">
        <f t="shared" si="0"/>
        <v>5858.329999999999</v>
      </c>
      <c r="E29" s="18"/>
      <c r="F29" s="7"/>
    </row>
    <row r="30" spans="1:6" s="9" customFormat="1" ht="18.75" x14ac:dyDescent="0.3">
      <c r="A30" s="19">
        <v>46224</v>
      </c>
      <c r="B30" s="17"/>
      <c r="C30" s="17">
        <v>4000.95</v>
      </c>
      <c r="D30" s="17">
        <f t="shared" si="0"/>
        <v>1857.3799999999992</v>
      </c>
      <c r="E30" s="18"/>
      <c r="F30" s="7"/>
    </row>
    <row r="31" spans="1:6" s="9" customFormat="1" ht="18.75" x14ac:dyDescent="0.3">
      <c r="A31" s="19">
        <v>46224</v>
      </c>
      <c r="B31" s="17"/>
      <c r="C31" s="17">
        <v>613.19000000000005</v>
      </c>
      <c r="D31" s="17">
        <f t="shared" si="0"/>
        <v>1244.1899999999991</v>
      </c>
      <c r="E31" s="18"/>
      <c r="F31" s="7"/>
    </row>
    <row r="32" spans="1:6" s="9" customFormat="1" ht="18.75" x14ac:dyDescent="0.3">
      <c r="A32" s="19">
        <v>46230</v>
      </c>
      <c r="B32" s="17">
        <v>3614.99</v>
      </c>
      <c r="C32" s="17"/>
      <c r="D32" s="17">
        <f t="shared" si="0"/>
        <v>4859.1799999999985</v>
      </c>
      <c r="E32" s="16" t="s">
        <v>199</v>
      </c>
      <c r="F32" s="7"/>
    </row>
    <row r="33" spans="1:6" s="9" customFormat="1" ht="18.75" x14ac:dyDescent="0.3">
      <c r="A33" s="19">
        <v>46230</v>
      </c>
      <c r="B33" s="17"/>
      <c r="C33" s="17">
        <v>2680.29</v>
      </c>
      <c r="D33" s="17">
        <f t="shared" si="0"/>
        <v>2178.8899999999985</v>
      </c>
      <c r="E33" s="18" t="s">
        <v>354</v>
      </c>
      <c r="F33" s="7"/>
    </row>
    <row r="34" spans="1:6" s="9" customFormat="1" ht="18.75" x14ac:dyDescent="0.3">
      <c r="A34" s="19">
        <v>46230</v>
      </c>
      <c r="B34" s="17">
        <v>3821.1</v>
      </c>
      <c r="C34" s="17"/>
      <c r="D34" s="17">
        <f t="shared" si="0"/>
        <v>5999.989999999998</v>
      </c>
      <c r="E34" s="16" t="s">
        <v>199</v>
      </c>
      <c r="F34" s="7"/>
    </row>
    <row r="35" spans="1:6" s="9" customFormat="1" ht="18.75" x14ac:dyDescent="0.3">
      <c r="A35" s="19">
        <v>46230</v>
      </c>
      <c r="B35" s="17"/>
      <c r="C35" s="17">
        <v>3075.16</v>
      </c>
      <c r="D35" s="17">
        <f t="shared" si="0"/>
        <v>2924.8299999999981</v>
      </c>
      <c r="E35" s="18" t="s">
        <v>354</v>
      </c>
      <c r="F35" s="7"/>
    </row>
    <row r="36" spans="1:6" s="9" customFormat="1" ht="18.75" x14ac:dyDescent="0.3">
      <c r="A36" s="19">
        <v>46232</v>
      </c>
      <c r="B36" s="17">
        <v>106.56</v>
      </c>
      <c r="C36" s="17"/>
      <c r="D36" s="17">
        <f t="shared" si="0"/>
        <v>3031.3899999999981</v>
      </c>
      <c r="E36" s="16" t="s">
        <v>199</v>
      </c>
      <c r="F36" s="7"/>
    </row>
    <row r="37" spans="1:6" s="9" customFormat="1" ht="18.75" x14ac:dyDescent="0.3">
      <c r="A37" s="19">
        <v>46237</v>
      </c>
      <c r="B37" s="17">
        <v>3758.53</v>
      </c>
      <c r="C37" s="17"/>
      <c r="D37" s="17">
        <f t="shared" si="0"/>
        <v>6789.9199999999983</v>
      </c>
      <c r="E37" s="16" t="s">
        <v>199</v>
      </c>
      <c r="F37" s="7"/>
    </row>
    <row r="38" spans="1:6" s="9" customFormat="1" ht="18.75" x14ac:dyDescent="0.3">
      <c r="A38" s="19"/>
      <c r="B38" s="17"/>
      <c r="C38" s="17">
        <v>3503.15</v>
      </c>
      <c r="D38" s="17">
        <f t="shared" si="0"/>
        <v>3286.7699999999982</v>
      </c>
      <c r="E38" s="18" t="s">
        <v>354</v>
      </c>
      <c r="F38" s="7"/>
    </row>
    <row r="39" spans="1:6" s="9" customFormat="1" ht="18.75" x14ac:dyDescent="0.3">
      <c r="A39" s="19"/>
      <c r="B39" s="17">
        <v>2955.87</v>
      </c>
      <c r="C39" s="17"/>
      <c r="D39" s="17">
        <f t="shared" si="0"/>
        <v>6242.6399999999976</v>
      </c>
      <c r="E39" s="16"/>
      <c r="F39" s="7"/>
    </row>
    <row r="40" spans="1:6" s="9" customFormat="1" ht="18.75" x14ac:dyDescent="0.3">
      <c r="A40" s="19"/>
      <c r="B40" s="17">
        <v>527.67999999999995</v>
      </c>
      <c r="C40" s="17"/>
      <c r="D40" s="17">
        <f t="shared" si="0"/>
        <v>6770.3199999999979</v>
      </c>
      <c r="E40" s="18"/>
      <c r="F40" s="7"/>
    </row>
    <row r="41" spans="1:6" s="9" customFormat="1" ht="18.75" x14ac:dyDescent="0.3">
      <c r="A41" s="19"/>
      <c r="B41" s="17"/>
      <c r="C41" s="17">
        <v>271.01</v>
      </c>
      <c r="D41" s="17">
        <f t="shared" si="0"/>
        <v>6499.3099999999977</v>
      </c>
      <c r="E41" s="18" t="s">
        <v>579</v>
      </c>
      <c r="F41" s="7"/>
    </row>
    <row r="42" spans="1:6" s="9" customFormat="1" ht="18.75" x14ac:dyDescent="0.3">
      <c r="A42" s="19"/>
      <c r="B42" s="17">
        <v>5418.8</v>
      </c>
      <c r="C42" s="17"/>
      <c r="D42" s="17">
        <f t="shared" si="0"/>
        <v>11918.109999999997</v>
      </c>
      <c r="E42" s="18"/>
      <c r="F42" s="7"/>
    </row>
    <row r="43" spans="1:6" s="9" customFormat="1" ht="18.75" x14ac:dyDescent="0.3">
      <c r="A43" s="19"/>
      <c r="B43" s="17">
        <v>4701.4399999999996</v>
      </c>
      <c r="C43" s="17"/>
      <c r="D43" s="17">
        <f t="shared" si="0"/>
        <v>16619.549999999996</v>
      </c>
      <c r="E43" s="18"/>
      <c r="F43" s="7"/>
    </row>
    <row r="44" spans="1:6" s="9" customFormat="1" ht="18.75" x14ac:dyDescent="0.3">
      <c r="A44" s="19"/>
      <c r="B44" s="17"/>
      <c r="C44" s="17">
        <v>3647.73</v>
      </c>
      <c r="D44" s="17">
        <f t="shared" si="0"/>
        <v>12971.819999999996</v>
      </c>
      <c r="E44" s="18" t="s">
        <v>354</v>
      </c>
      <c r="F44" s="7"/>
    </row>
    <row r="45" spans="1:6" s="9" customFormat="1" ht="18.75" x14ac:dyDescent="0.3">
      <c r="A45" s="19"/>
      <c r="B45" s="17"/>
      <c r="C45" s="17">
        <v>5419</v>
      </c>
      <c r="D45" s="17">
        <f t="shared" si="0"/>
        <v>7552.8199999999961</v>
      </c>
      <c r="E45" s="18" t="s">
        <v>608</v>
      </c>
      <c r="F45" s="7"/>
    </row>
    <row r="46" spans="1:6" s="9" customFormat="1" ht="18.75" x14ac:dyDescent="0.3">
      <c r="A46" s="19">
        <v>46247</v>
      </c>
      <c r="B46" s="17">
        <v>3092.55</v>
      </c>
      <c r="C46" s="17"/>
      <c r="D46" s="17">
        <f t="shared" si="0"/>
        <v>10645.369999999995</v>
      </c>
      <c r="E46" s="16" t="s">
        <v>199</v>
      </c>
      <c r="F46" s="7"/>
    </row>
    <row r="47" spans="1:6" s="9" customFormat="1" ht="18.75" x14ac:dyDescent="0.3">
      <c r="A47" s="19">
        <v>46247</v>
      </c>
      <c r="B47" s="17"/>
      <c r="C47" s="17">
        <v>6492.25</v>
      </c>
      <c r="D47" s="60">
        <f t="shared" si="0"/>
        <v>4153.1199999999953</v>
      </c>
      <c r="E47" s="18" t="s">
        <v>616</v>
      </c>
      <c r="F47" s="7"/>
    </row>
    <row r="48" spans="1:6" s="9" customFormat="1" ht="18.75" x14ac:dyDescent="0.3">
      <c r="A48" s="19">
        <v>46247</v>
      </c>
      <c r="B48" s="17"/>
      <c r="C48" s="17">
        <v>2314.11</v>
      </c>
      <c r="D48" s="17">
        <f t="shared" si="0"/>
        <v>1839.0099999999952</v>
      </c>
      <c r="E48" s="18" t="s">
        <v>558</v>
      </c>
      <c r="F48" s="7"/>
    </row>
    <row r="49" spans="1:6" s="9" customFormat="1" ht="18.75" x14ac:dyDescent="0.3">
      <c r="A49" s="19">
        <v>46251</v>
      </c>
      <c r="B49" s="17">
        <v>3454.29</v>
      </c>
      <c r="C49" s="17"/>
      <c r="D49" s="17">
        <f t="shared" si="0"/>
        <v>5293.2999999999956</v>
      </c>
      <c r="E49" s="16" t="s">
        <v>199</v>
      </c>
      <c r="F49" s="7"/>
    </row>
    <row r="50" spans="1:6" s="9" customFormat="1" ht="18.75" x14ac:dyDescent="0.3">
      <c r="A50" s="19">
        <v>46252</v>
      </c>
      <c r="B50" s="17"/>
      <c r="C50" s="17">
        <v>5293.3</v>
      </c>
      <c r="D50" s="17">
        <f t="shared" si="0"/>
        <v>0</v>
      </c>
      <c r="E50" s="18" t="s">
        <v>652</v>
      </c>
      <c r="F50" s="7"/>
    </row>
    <row r="51" spans="1:6" s="9" customFormat="1" ht="18.75" x14ac:dyDescent="0.3">
      <c r="A51" s="19">
        <v>46253</v>
      </c>
      <c r="B51" s="17">
        <v>4482.5200000000004</v>
      </c>
      <c r="C51" s="17"/>
      <c r="D51" s="17">
        <f t="shared" si="0"/>
        <v>4482.5200000000004</v>
      </c>
      <c r="E51" s="16" t="s">
        <v>199</v>
      </c>
      <c r="F51" s="7"/>
    </row>
    <row r="52" spans="1:6" s="9" customFormat="1" ht="18.75" x14ac:dyDescent="0.3">
      <c r="A52" s="19">
        <v>46253</v>
      </c>
      <c r="B52" s="17"/>
      <c r="C52" s="17">
        <v>4253.91</v>
      </c>
      <c r="D52" s="17">
        <f t="shared" si="0"/>
        <v>228.61000000000058</v>
      </c>
      <c r="E52" s="18" t="s">
        <v>354</v>
      </c>
      <c r="F52" s="7"/>
    </row>
    <row r="53" spans="1:6" s="9" customFormat="1" ht="18.75" x14ac:dyDescent="0.3">
      <c r="A53" s="19">
        <v>46254</v>
      </c>
      <c r="B53" s="17">
        <v>2711.14</v>
      </c>
      <c r="C53" s="17"/>
      <c r="D53" s="17">
        <f t="shared" si="0"/>
        <v>2939.7500000000005</v>
      </c>
      <c r="E53" s="16" t="s">
        <v>199</v>
      </c>
      <c r="F53" s="7"/>
    </row>
    <row r="54" spans="1:6" s="9" customFormat="1" ht="18.75" x14ac:dyDescent="0.3">
      <c r="A54" s="19">
        <v>46255</v>
      </c>
      <c r="B54" s="17"/>
      <c r="C54" s="17">
        <v>2547.64</v>
      </c>
      <c r="D54" s="17">
        <f t="shared" si="0"/>
        <v>392.11000000000058</v>
      </c>
      <c r="E54" s="18" t="s">
        <v>496</v>
      </c>
      <c r="F54" s="7"/>
    </row>
    <row r="55" spans="1:6" s="9" customFormat="1" ht="18.75" x14ac:dyDescent="0.3">
      <c r="A55" s="19">
        <v>46258</v>
      </c>
      <c r="B55" s="17">
        <v>3123.6</v>
      </c>
      <c r="C55" s="17"/>
      <c r="D55" s="17">
        <f t="shared" si="0"/>
        <v>3515.7100000000005</v>
      </c>
      <c r="E55" s="16" t="s">
        <v>199</v>
      </c>
      <c r="F55" s="7"/>
    </row>
    <row r="56" spans="1:6" s="9" customFormat="1" ht="18.75" x14ac:dyDescent="0.3">
      <c r="A56" s="19">
        <v>46258</v>
      </c>
      <c r="B56" s="17"/>
      <c r="C56" s="17">
        <v>1399.68</v>
      </c>
      <c r="D56" s="17">
        <f t="shared" si="0"/>
        <v>2116.0300000000007</v>
      </c>
      <c r="E56" s="18" t="s">
        <v>496</v>
      </c>
      <c r="F56" s="7"/>
    </row>
    <row r="57" spans="1:6" s="9" customFormat="1" ht="18.75" x14ac:dyDescent="0.3">
      <c r="A57" s="19">
        <v>46259</v>
      </c>
      <c r="B57" s="17">
        <v>2079.1799999999998</v>
      </c>
      <c r="C57" s="17"/>
      <c r="D57" s="17">
        <f t="shared" si="0"/>
        <v>4195.2100000000009</v>
      </c>
      <c r="E57" s="16" t="s">
        <v>199</v>
      </c>
      <c r="F57" s="7"/>
    </row>
    <row r="58" spans="1:6" s="9" customFormat="1" ht="18.75" x14ac:dyDescent="0.3">
      <c r="A58" s="19">
        <v>46261</v>
      </c>
      <c r="B58" s="17"/>
      <c r="C58" s="17">
        <v>4190.41</v>
      </c>
      <c r="D58" s="17">
        <f t="shared" si="0"/>
        <v>4.8000000000010914</v>
      </c>
      <c r="E58" s="18" t="s">
        <v>558</v>
      </c>
      <c r="F58" s="7"/>
    </row>
    <row r="59" spans="1:6" s="9" customFormat="1" ht="18.75" x14ac:dyDescent="0.3">
      <c r="A59" s="19">
        <v>46261</v>
      </c>
      <c r="B59" s="17">
        <v>4412</v>
      </c>
      <c r="C59" s="17"/>
      <c r="D59" s="17">
        <f t="shared" si="0"/>
        <v>4416.8000000000011</v>
      </c>
      <c r="E59" s="16" t="s">
        <v>199</v>
      </c>
      <c r="F59" s="7"/>
    </row>
    <row r="60" spans="1:6" s="9" customFormat="1" ht="18.75" x14ac:dyDescent="0.3">
      <c r="A60" s="19">
        <v>46262</v>
      </c>
      <c r="B60" s="17"/>
      <c r="C60" s="17">
        <v>2740.42</v>
      </c>
      <c r="D60" s="17">
        <f t="shared" si="0"/>
        <v>1676.380000000001</v>
      </c>
      <c r="E60" s="18" t="s">
        <v>558</v>
      </c>
      <c r="F60" s="7"/>
    </row>
    <row r="61" spans="1:6" s="9" customFormat="1" ht="18.75" x14ac:dyDescent="0.3">
      <c r="A61" s="19">
        <v>46265</v>
      </c>
      <c r="B61" s="17">
        <v>3689.14</v>
      </c>
      <c r="C61" s="17"/>
      <c r="D61" s="17">
        <f t="shared" si="0"/>
        <v>5365.52</v>
      </c>
      <c r="E61" s="18"/>
      <c r="F61" s="7"/>
    </row>
    <row r="62" spans="1:6" s="9" customFormat="1" ht="18.75" x14ac:dyDescent="0.3">
      <c r="A62" s="19">
        <v>46267</v>
      </c>
      <c r="B62" s="17">
        <v>2895.79</v>
      </c>
      <c r="C62" s="17"/>
      <c r="D62" s="17">
        <f t="shared" si="0"/>
        <v>8261.3100000000013</v>
      </c>
      <c r="E62" s="18"/>
      <c r="F62" s="7"/>
    </row>
    <row r="63" spans="1:6" s="9" customFormat="1" ht="18.75" x14ac:dyDescent="0.3">
      <c r="A63" s="19">
        <v>46267</v>
      </c>
      <c r="B63" s="17"/>
      <c r="C63" s="17">
        <v>3812.44</v>
      </c>
      <c r="D63" s="17">
        <f t="shared" si="0"/>
        <v>4448.8700000000008</v>
      </c>
      <c r="E63" s="18"/>
      <c r="F63" s="7"/>
    </row>
    <row r="64" spans="1:6" s="9" customFormat="1" ht="18.75" x14ac:dyDescent="0.3">
      <c r="A64" s="19">
        <v>46268</v>
      </c>
      <c r="B64" s="17"/>
      <c r="C64" s="17">
        <v>2362.33</v>
      </c>
      <c r="D64" s="17">
        <f t="shared" si="0"/>
        <v>2086.5400000000009</v>
      </c>
      <c r="E64" s="18" t="s">
        <v>558</v>
      </c>
      <c r="F64" s="7"/>
    </row>
    <row r="65" spans="1:6" s="9" customFormat="1" ht="18.75" x14ac:dyDescent="0.3">
      <c r="A65" s="19">
        <v>46273</v>
      </c>
      <c r="B65" s="17">
        <v>3714.06</v>
      </c>
      <c r="C65" s="17"/>
      <c r="D65" s="17">
        <f t="shared" si="0"/>
        <v>5800.6</v>
      </c>
      <c r="E65" s="18"/>
      <c r="F65" s="7"/>
    </row>
    <row r="66" spans="1:6" s="9" customFormat="1" ht="18.75" x14ac:dyDescent="0.3">
      <c r="A66" s="19">
        <v>46275</v>
      </c>
      <c r="B66" s="17">
        <v>699.1</v>
      </c>
      <c r="C66" s="17"/>
      <c r="D66" s="17">
        <f t="shared" si="0"/>
        <v>6499.7000000000007</v>
      </c>
      <c r="E66" s="18"/>
      <c r="F66" s="7"/>
    </row>
    <row r="67" spans="1:6" s="9" customFormat="1" ht="18.75" x14ac:dyDescent="0.3">
      <c r="A67" s="19"/>
      <c r="B67" s="17"/>
      <c r="C67" s="17">
        <v>2038.58</v>
      </c>
      <c r="D67" s="17">
        <f t="shared" si="0"/>
        <v>4461.1200000000008</v>
      </c>
      <c r="E67" s="18" t="s">
        <v>558</v>
      </c>
      <c r="F67" s="7"/>
    </row>
    <row r="68" spans="1:6" s="9" customFormat="1" ht="18.75" x14ac:dyDescent="0.3">
      <c r="A68" s="19"/>
      <c r="B68" s="17"/>
      <c r="C68" s="17">
        <v>4171.49</v>
      </c>
      <c r="D68" s="17">
        <f t="shared" si="0"/>
        <v>289.63000000000102</v>
      </c>
      <c r="E68" s="18"/>
      <c r="F68" s="7"/>
    </row>
    <row r="69" spans="1:6" s="9" customFormat="1" ht="18.75" x14ac:dyDescent="0.3">
      <c r="A69" s="19"/>
      <c r="B69" s="17">
        <v>5234.41</v>
      </c>
      <c r="C69" s="17"/>
      <c r="D69" s="17">
        <f t="shared" si="0"/>
        <v>5524.0400000000009</v>
      </c>
      <c r="E69" s="18"/>
      <c r="F69" s="7"/>
    </row>
    <row r="70" spans="1:6" s="9" customFormat="1" ht="18.75" x14ac:dyDescent="0.3">
      <c r="A70" s="19">
        <v>46279</v>
      </c>
      <c r="B70" s="17"/>
      <c r="C70" s="17">
        <v>1201.19</v>
      </c>
      <c r="D70" s="17">
        <f t="shared" si="0"/>
        <v>4322.8500000000004</v>
      </c>
      <c r="E70" s="18" t="s">
        <v>558</v>
      </c>
      <c r="F70" s="7"/>
    </row>
    <row r="71" spans="1:6" s="9" customFormat="1" ht="18.75" x14ac:dyDescent="0.3">
      <c r="A71" s="19">
        <v>46282</v>
      </c>
      <c r="B71" s="17"/>
      <c r="C71" s="17">
        <v>1209.46</v>
      </c>
      <c r="D71" s="17">
        <f t="shared" si="0"/>
        <v>3113.3900000000003</v>
      </c>
      <c r="E71" s="18" t="s">
        <v>558</v>
      </c>
      <c r="F71" s="7"/>
    </row>
    <row r="72" spans="1:6" s="9" customFormat="1" ht="18.75" x14ac:dyDescent="0.3">
      <c r="A72" s="19">
        <v>46283</v>
      </c>
      <c r="B72" s="17">
        <v>3402.87</v>
      </c>
      <c r="C72" s="17"/>
      <c r="D72" s="17">
        <f t="shared" ref="D72:D75" si="1">D71+B72-C72</f>
        <v>6516.26</v>
      </c>
      <c r="E72" s="18"/>
      <c r="F72" s="7"/>
    </row>
    <row r="73" spans="1:6" s="9" customFormat="1" ht="18.75" x14ac:dyDescent="0.3">
      <c r="A73" s="19">
        <v>46283</v>
      </c>
      <c r="B73" s="17"/>
      <c r="C73" s="17">
        <v>3571.16</v>
      </c>
      <c r="D73" s="17">
        <f t="shared" si="1"/>
        <v>2945.1000000000004</v>
      </c>
      <c r="E73" s="18" t="s">
        <v>558</v>
      </c>
      <c r="F73" s="7"/>
    </row>
    <row r="74" spans="1:6" s="9" customFormat="1" ht="18.75" x14ac:dyDescent="0.3">
      <c r="A74" s="19">
        <v>46287</v>
      </c>
      <c r="B74" s="17"/>
      <c r="C74" s="17">
        <v>2161.7199999999998</v>
      </c>
      <c r="D74" s="17">
        <f t="shared" si="1"/>
        <v>783.38000000000056</v>
      </c>
      <c r="E74" s="18" t="s">
        <v>558</v>
      </c>
      <c r="F74" s="7"/>
    </row>
    <row r="75" spans="1:6" s="9" customFormat="1" ht="18.75" x14ac:dyDescent="0.3">
      <c r="A75" s="19"/>
      <c r="B75" s="17"/>
      <c r="C75" s="17"/>
      <c r="D75" s="17">
        <f t="shared" si="1"/>
        <v>783.38000000000056</v>
      </c>
      <c r="E75" s="18"/>
      <c r="F75" s="7"/>
    </row>
    <row r="76" spans="1:6" s="9" customFormat="1" ht="18.75" x14ac:dyDescent="0.3">
      <c r="A76" s="19"/>
      <c r="B76" s="17"/>
      <c r="C76" s="17"/>
      <c r="D76" s="17">
        <f t="shared" ref="D71:D134" si="2">D75+B76-C76</f>
        <v>783.38000000000056</v>
      </c>
      <c r="E76" s="18"/>
      <c r="F76" s="7"/>
    </row>
    <row r="77" spans="1:6" s="9" customFormat="1" ht="18.75" x14ac:dyDescent="0.3">
      <c r="A77" s="19"/>
      <c r="B77" s="60"/>
      <c r="C77" s="60"/>
      <c r="D77" s="60">
        <f t="shared" si="2"/>
        <v>783.38000000000056</v>
      </c>
      <c r="E77" s="66"/>
      <c r="F77" s="7"/>
    </row>
    <row r="78" spans="1:6" s="9" customFormat="1" ht="18.75" x14ac:dyDescent="0.3">
      <c r="A78" s="19"/>
      <c r="B78" s="17"/>
      <c r="C78" s="17"/>
      <c r="D78" s="17">
        <f t="shared" si="2"/>
        <v>783.38000000000056</v>
      </c>
      <c r="E78" s="18"/>
      <c r="F78" s="7"/>
    </row>
    <row r="79" spans="1:6" s="9" customFormat="1" ht="18.75" x14ac:dyDescent="0.3">
      <c r="A79" s="19"/>
      <c r="B79" s="17"/>
      <c r="C79" s="17"/>
      <c r="D79" s="17">
        <f t="shared" si="2"/>
        <v>783.38000000000056</v>
      </c>
      <c r="E79" s="18"/>
      <c r="F79" s="7"/>
    </row>
    <row r="80" spans="1:6" s="9" customFormat="1" ht="18.75" x14ac:dyDescent="0.3">
      <c r="A80" s="19"/>
      <c r="B80" s="17"/>
      <c r="C80" s="17"/>
      <c r="D80" s="17">
        <f t="shared" si="2"/>
        <v>783.38000000000056</v>
      </c>
      <c r="E80" s="18"/>
      <c r="F80" s="7"/>
    </row>
    <row r="81" spans="1:6" s="9" customFormat="1" ht="18.75" x14ac:dyDescent="0.3">
      <c r="A81" s="19"/>
      <c r="B81" s="17"/>
      <c r="C81" s="17"/>
      <c r="D81" s="17">
        <f t="shared" si="2"/>
        <v>783.38000000000056</v>
      </c>
      <c r="E81" s="18"/>
      <c r="F81" s="7"/>
    </row>
    <row r="82" spans="1:6" s="9" customFormat="1" ht="18.75" x14ac:dyDescent="0.3">
      <c r="A82" s="19"/>
      <c r="B82" s="17"/>
      <c r="C82" s="17"/>
      <c r="D82" s="17">
        <f t="shared" si="2"/>
        <v>783.38000000000056</v>
      </c>
      <c r="E82" s="18"/>
      <c r="F82" s="7"/>
    </row>
    <row r="83" spans="1:6" s="9" customFormat="1" ht="18.75" x14ac:dyDescent="0.3">
      <c r="A83" s="19"/>
      <c r="B83" s="17"/>
      <c r="C83" s="17"/>
      <c r="D83" s="17">
        <f t="shared" si="2"/>
        <v>783.38000000000056</v>
      </c>
      <c r="E83" s="18"/>
      <c r="F83" s="7"/>
    </row>
    <row r="84" spans="1:6" s="9" customFormat="1" ht="18.75" x14ac:dyDescent="0.3">
      <c r="A84" s="19"/>
      <c r="B84" s="17"/>
      <c r="C84" s="17"/>
      <c r="D84" s="17">
        <f t="shared" si="2"/>
        <v>783.38000000000056</v>
      </c>
      <c r="E84" s="18"/>
      <c r="F84" s="7"/>
    </row>
    <row r="85" spans="1:6" s="9" customFormat="1" ht="18.75" x14ac:dyDescent="0.3">
      <c r="A85" s="19"/>
      <c r="B85" s="17"/>
      <c r="C85" s="17"/>
      <c r="D85" s="17">
        <f t="shared" si="2"/>
        <v>783.38000000000056</v>
      </c>
      <c r="E85" s="18"/>
      <c r="F85" s="7"/>
    </row>
    <row r="86" spans="1:6" s="9" customFormat="1" ht="18.75" x14ac:dyDescent="0.3">
      <c r="A86" s="19"/>
      <c r="B86" s="17"/>
      <c r="C86" s="17"/>
      <c r="D86" s="17">
        <f t="shared" si="2"/>
        <v>783.38000000000056</v>
      </c>
      <c r="E86" s="18"/>
      <c r="F86" s="7"/>
    </row>
    <row r="87" spans="1:6" s="9" customFormat="1" ht="18.75" x14ac:dyDescent="0.3">
      <c r="A87" s="19"/>
      <c r="B87" s="17"/>
      <c r="C87" s="17"/>
      <c r="D87" s="17">
        <f t="shared" si="2"/>
        <v>783.38000000000056</v>
      </c>
      <c r="E87" s="18"/>
      <c r="F87" s="7"/>
    </row>
    <row r="88" spans="1:6" s="9" customFormat="1" ht="18.75" x14ac:dyDescent="0.3">
      <c r="A88" s="19"/>
      <c r="B88" s="17"/>
      <c r="C88" s="17"/>
      <c r="D88" s="17">
        <f t="shared" si="2"/>
        <v>783.38000000000056</v>
      </c>
      <c r="E88" s="18"/>
      <c r="F88" s="7"/>
    </row>
    <row r="89" spans="1:6" s="9" customFormat="1" ht="18.75" x14ac:dyDescent="0.3">
      <c r="A89" s="19"/>
      <c r="B89" s="17"/>
      <c r="C89" s="17"/>
      <c r="D89" s="17">
        <f t="shared" si="2"/>
        <v>783.38000000000056</v>
      </c>
      <c r="E89" s="18"/>
      <c r="F89" s="7"/>
    </row>
    <row r="90" spans="1:6" s="9" customFormat="1" ht="18.75" x14ac:dyDescent="0.3">
      <c r="A90" s="19"/>
      <c r="B90" s="17"/>
      <c r="C90" s="17"/>
      <c r="D90" s="17">
        <f t="shared" si="2"/>
        <v>783.38000000000056</v>
      </c>
      <c r="E90" s="18"/>
      <c r="F90" s="7"/>
    </row>
    <row r="91" spans="1:6" s="9" customFormat="1" ht="18.75" x14ac:dyDescent="0.3">
      <c r="A91" s="19"/>
      <c r="B91" s="17"/>
      <c r="C91" s="17"/>
      <c r="D91" s="17">
        <f t="shared" si="2"/>
        <v>783.38000000000056</v>
      </c>
      <c r="E91" s="18"/>
      <c r="F91" s="7"/>
    </row>
    <row r="92" spans="1:6" s="9" customFormat="1" ht="18.75" x14ac:dyDescent="0.3">
      <c r="A92" s="19"/>
      <c r="B92" s="17"/>
      <c r="C92" s="17"/>
      <c r="D92" s="17">
        <f t="shared" si="2"/>
        <v>783.38000000000056</v>
      </c>
      <c r="E92" s="18"/>
      <c r="F92" s="7"/>
    </row>
    <row r="93" spans="1:6" s="9" customFormat="1" ht="18.75" x14ac:dyDescent="0.3">
      <c r="A93" s="19"/>
      <c r="B93" s="17"/>
      <c r="C93" s="17"/>
      <c r="D93" s="17">
        <f t="shared" si="2"/>
        <v>783.38000000000056</v>
      </c>
      <c r="E93" s="18"/>
      <c r="F93" s="7"/>
    </row>
    <row r="94" spans="1:6" s="9" customFormat="1" ht="18.75" x14ac:dyDescent="0.3">
      <c r="A94" s="19"/>
      <c r="B94" s="17"/>
      <c r="C94" s="17"/>
      <c r="D94" s="17">
        <f t="shared" si="2"/>
        <v>783.38000000000056</v>
      </c>
      <c r="E94" s="18"/>
      <c r="F94" s="7"/>
    </row>
    <row r="95" spans="1:6" s="9" customFormat="1" ht="18.75" x14ac:dyDescent="0.3">
      <c r="A95" s="19"/>
      <c r="B95" s="17"/>
      <c r="C95" s="17"/>
      <c r="D95" s="17">
        <f t="shared" si="2"/>
        <v>783.38000000000056</v>
      </c>
      <c r="E95" s="18"/>
      <c r="F95" s="7"/>
    </row>
    <row r="96" spans="1:6" s="9" customFormat="1" ht="18.75" x14ac:dyDescent="0.3">
      <c r="A96" s="19"/>
      <c r="B96" s="17"/>
      <c r="C96" s="17"/>
      <c r="D96" s="17">
        <f t="shared" si="2"/>
        <v>783.38000000000056</v>
      </c>
      <c r="E96" s="18"/>
      <c r="F96" s="7"/>
    </row>
    <row r="97" spans="1:6" s="9" customFormat="1" ht="18.75" x14ac:dyDescent="0.3">
      <c r="A97" s="19"/>
      <c r="B97" s="17"/>
      <c r="C97" s="17"/>
      <c r="D97" s="17">
        <f t="shared" si="2"/>
        <v>783.38000000000056</v>
      </c>
      <c r="E97" s="18"/>
      <c r="F97" s="7"/>
    </row>
    <row r="98" spans="1:6" s="9" customFormat="1" ht="18.75" x14ac:dyDescent="0.3">
      <c r="A98" s="19"/>
      <c r="B98" s="17"/>
      <c r="C98" s="17"/>
      <c r="D98" s="17">
        <f t="shared" si="2"/>
        <v>783.38000000000056</v>
      </c>
      <c r="E98" s="18"/>
      <c r="F98" s="7"/>
    </row>
    <row r="99" spans="1:6" s="9" customFormat="1" ht="18.75" x14ac:dyDescent="0.3">
      <c r="A99" s="19"/>
      <c r="B99" s="17"/>
      <c r="C99" s="17"/>
      <c r="D99" s="17">
        <f t="shared" si="2"/>
        <v>783.38000000000056</v>
      </c>
      <c r="E99" s="18"/>
      <c r="F99" s="7"/>
    </row>
    <row r="100" spans="1:6" s="9" customFormat="1" ht="18.75" x14ac:dyDescent="0.3">
      <c r="A100" s="19"/>
      <c r="B100" s="17"/>
      <c r="C100" s="17"/>
      <c r="D100" s="17">
        <f t="shared" si="2"/>
        <v>783.38000000000056</v>
      </c>
      <c r="E100" s="18"/>
      <c r="F100" s="7"/>
    </row>
    <row r="101" spans="1:6" s="9" customFormat="1" ht="18.75" x14ac:dyDescent="0.3">
      <c r="A101" s="19"/>
      <c r="B101" s="17"/>
      <c r="C101" s="17"/>
      <c r="D101" s="17">
        <f t="shared" si="2"/>
        <v>783.38000000000056</v>
      </c>
      <c r="E101" s="18"/>
      <c r="F101" s="7"/>
    </row>
    <row r="102" spans="1:6" s="9" customFormat="1" ht="18.75" x14ac:dyDescent="0.3">
      <c r="A102" s="19"/>
      <c r="B102" s="17"/>
      <c r="C102" s="17"/>
      <c r="D102" s="17">
        <f t="shared" si="2"/>
        <v>783.38000000000056</v>
      </c>
      <c r="E102" s="18"/>
      <c r="F102" s="7"/>
    </row>
    <row r="103" spans="1:6" s="9" customFormat="1" ht="18.75" x14ac:dyDescent="0.3">
      <c r="A103" s="19"/>
      <c r="B103" s="17"/>
      <c r="C103" s="17"/>
      <c r="D103" s="17">
        <f t="shared" si="2"/>
        <v>783.38000000000056</v>
      </c>
      <c r="E103" s="18"/>
      <c r="F103" s="7"/>
    </row>
    <row r="104" spans="1:6" s="9" customFormat="1" ht="18.75" x14ac:dyDescent="0.3">
      <c r="A104" s="19"/>
      <c r="B104" s="17"/>
      <c r="C104" s="17"/>
      <c r="D104" s="17">
        <f t="shared" si="2"/>
        <v>783.38000000000056</v>
      </c>
      <c r="E104" s="18"/>
      <c r="F104" s="7"/>
    </row>
    <row r="105" spans="1:6" s="9" customFormat="1" ht="18.75" x14ac:dyDescent="0.3">
      <c r="A105" s="19"/>
      <c r="B105" s="17"/>
      <c r="C105" s="17"/>
      <c r="D105" s="17">
        <f t="shared" si="2"/>
        <v>783.38000000000056</v>
      </c>
      <c r="E105" s="18"/>
      <c r="F105" s="7"/>
    </row>
    <row r="106" spans="1:6" s="9" customFormat="1" ht="18.75" x14ac:dyDescent="0.3">
      <c r="A106" s="19"/>
      <c r="B106" s="17"/>
      <c r="C106" s="17"/>
      <c r="D106" s="17">
        <f t="shared" si="2"/>
        <v>783.38000000000056</v>
      </c>
      <c r="E106" s="18"/>
      <c r="F106" s="7"/>
    </row>
    <row r="107" spans="1:6" s="9" customFormat="1" ht="18.75" x14ac:dyDescent="0.3">
      <c r="A107" s="19"/>
      <c r="B107" s="17"/>
      <c r="C107" s="17"/>
      <c r="D107" s="17">
        <f t="shared" si="2"/>
        <v>783.38000000000056</v>
      </c>
      <c r="E107" s="18"/>
      <c r="F107" s="7"/>
    </row>
    <row r="108" spans="1:6" s="9" customFormat="1" ht="18.75" x14ac:dyDescent="0.3">
      <c r="A108" s="19"/>
      <c r="B108" s="17"/>
      <c r="C108" s="17"/>
      <c r="D108" s="17">
        <f t="shared" si="2"/>
        <v>783.38000000000056</v>
      </c>
      <c r="E108" s="18"/>
      <c r="F108" s="7"/>
    </row>
    <row r="109" spans="1:6" s="9" customFormat="1" ht="18.75" x14ac:dyDescent="0.3">
      <c r="A109" s="19"/>
      <c r="B109" s="17"/>
      <c r="C109" s="17"/>
      <c r="D109" s="17">
        <f t="shared" si="2"/>
        <v>783.38000000000056</v>
      </c>
      <c r="E109" s="18"/>
      <c r="F109" s="7"/>
    </row>
    <row r="110" spans="1:6" s="9" customFormat="1" ht="18.75" x14ac:dyDescent="0.3">
      <c r="A110" s="19"/>
      <c r="B110" s="17"/>
      <c r="C110" s="17"/>
      <c r="D110" s="17">
        <f t="shared" si="2"/>
        <v>783.38000000000056</v>
      </c>
      <c r="E110" s="18"/>
      <c r="F110" s="7"/>
    </row>
    <row r="111" spans="1:6" s="9" customFormat="1" ht="18.75" x14ac:dyDescent="0.3">
      <c r="A111" s="19"/>
      <c r="B111" s="17"/>
      <c r="C111" s="17"/>
      <c r="D111" s="17">
        <f t="shared" si="2"/>
        <v>783.38000000000056</v>
      </c>
      <c r="E111" s="18"/>
      <c r="F111" s="7"/>
    </row>
    <row r="112" spans="1:6" s="9" customFormat="1" ht="18.75" x14ac:dyDescent="0.3">
      <c r="A112" s="19"/>
      <c r="B112" s="17"/>
      <c r="C112" s="17"/>
      <c r="D112" s="17">
        <f t="shared" si="2"/>
        <v>783.38000000000056</v>
      </c>
      <c r="E112" s="18"/>
      <c r="F112" s="7"/>
    </row>
    <row r="113" spans="1:6" s="9" customFormat="1" ht="18.75" x14ac:dyDescent="0.3">
      <c r="A113" s="19"/>
      <c r="B113" s="17"/>
      <c r="C113" s="17"/>
      <c r="D113" s="17">
        <f t="shared" si="2"/>
        <v>783.38000000000056</v>
      </c>
      <c r="E113" s="18"/>
      <c r="F113" s="7"/>
    </row>
    <row r="114" spans="1:6" s="9" customFormat="1" ht="18.75" x14ac:dyDescent="0.3">
      <c r="A114" s="19"/>
      <c r="B114" s="17"/>
      <c r="C114" s="17"/>
      <c r="D114" s="17">
        <f t="shared" si="2"/>
        <v>783.38000000000056</v>
      </c>
      <c r="E114" s="18"/>
      <c r="F114" s="7"/>
    </row>
    <row r="115" spans="1:6" s="9" customFormat="1" ht="18.75" x14ac:dyDescent="0.3">
      <c r="A115" s="19"/>
      <c r="B115" s="17"/>
      <c r="C115" s="17"/>
      <c r="D115" s="17">
        <f t="shared" si="2"/>
        <v>783.38000000000056</v>
      </c>
      <c r="E115" s="18"/>
      <c r="F115" s="7"/>
    </row>
    <row r="116" spans="1:6" s="9" customFormat="1" ht="18.75" x14ac:dyDescent="0.3">
      <c r="A116" s="19"/>
      <c r="B116" s="17"/>
      <c r="C116" s="17"/>
      <c r="D116" s="17">
        <f t="shared" si="2"/>
        <v>783.38000000000056</v>
      </c>
      <c r="E116" s="18"/>
      <c r="F116" s="7"/>
    </row>
    <row r="117" spans="1:6" s="9" customFormat="1" ht="18.75" x14ac:dyDescent="0.3">
      <c r="A117" s="19"/>
      <c r="B117" s="17"/>
      <c r="C117" s="17"/>
      <c r="D117" s="17">
        <f t="shared" si="2"/>
        <v>783.38000000000056</v>
      </c>
      <c r="E117" s="18"/>
      <c r="F117" s="7"/>
    </row>
    <row r="118" spans="1:6" s="9" customFormat="1" ht="18.75" x14ac:dyDescent="0.3">
      <c r="A118" s="19"/>
      <c r="B118" s="17"/>
      <c r="C118" s="17"/>
      <c r="D118" s="17">
        <f t="shared" si="2"/>
        <v>783.38000000000056</v>
      </c>
      <c r="E118" s="18"/>
      <c r="F118" s="7"/>
    </row>
    <row r="119" spans="1:6" s="9" customFormat="1" ht="18.75" x14ac:dyDescent="0.3">
      <c r="A119" s="19"/>
      <c r="B119" s="17"/>
      <c r="C119" s="17"/>
      <c r="D119" s="17">
        <f t="shared" si="2"/>
        <v>783.38000000000056</v>
      </c>
      <c r="E119" s="18"/>
      <c r="F119" s="7"/>
    </row>
    <row r="120" spans="1:6" s="9" customFormat="1" ht="18.75" x14ac:dyDescent="0.3">
      <c r="A120" s="19"/>
      <c r="B120" s="17"/>
      <c r="C120" s="17"/>
      <c r="D120" s="17">
        <f t="shared" si="2"/>
        <v>783.38000000000056</v>
      </c>
      <c r="E120" s="18"/>
      <c r="F120" s="7"/>
    </row>
    <row r="121" spans="1:6" s="9" customFormat="1" ht="18.75" x14ac:dyDescent="0.3">
      <c r="A121" s="19"/>
      <c r="B121" s="17"/>
      <c r="C121" s="17"/>
      <c r="D121" s="17">
        <f t="shared" si="2"/>
        <v>783.38000000000056</v>
      </c>
      <c r="E121" s="18"/>
      <c r="F121" s="7"/>
    </row>
    <row r="122" spans="1:6" s="9" customFormat="1" ht="18.75" x14ac:dyDescent="0.3">
      <c r="A122" s="19"/>
      <c r="B122" s="17"/>
      <c r="C122" s="17"/>
      <c r="D122" s="17">
        <f t="shared" si="2"/>
        <v>783.38000000000056</v>
      </c>
      <c r="E122" s="18"/>
      <c r="F122" s="7"/>
    </row>
    <row r="123" spans="1:6" s="9" customFormat="1" ht="18.75" x14ac:dyDescent="0.3">
      <c r="A123" s="19"/>
      <c r="B123" s="17"/>
      <c r="C123" s="17"/>
      <c r="D123" s="17">
        <f t="shared" si="2"/>
        <v>783.38000000000056</v>
      </c>
      <c r="E123" s="18"/>
      <c r="F123" s="7"/>
    </row>
    <row r="124" spans="1:6" s="9" customFormat="1" ht="18.75" x14ac:dyDescent="0.3">
      <c r="A124" s="19"/>
      <c r="B124" s="17"/>
      <c r="C124" s="17"/>
      <c r="D124" s="17">
        <f t="shared" si="2"/>
        <v>783.38000000000056</v>
      </c>
      <c r="E124" s="18"/>
      <c r="F124" s="7"/>
    </row>
    <row r="125" spans="1:6" s="9" customFormat="1" ht="18.75" x14ac:dyDescent="0.3">
      <c r="A125" s="19"/>
      <c r="B125" s="17"/>
      <c r="C125" s="17"/>
      <c r="D125" s="17">
        <f t="shared" si="2"/>
        <v>783.38000000000056</v>
      </c>
      <c r="E125" s="18"/>
      <c r="F125" s="7"/>
    </row>
    <row r="126" spans="1:6" s="9" customFormat="1" ht="18.75" x14ac:dyDescent="0.3">
      <c r="A126" s="19"/>
      <c r="B126" s="17"/>
      <c r="C126" s="17"/>
      <c r="D126" s="17">
        <f t="shared" si="2"/>
        <v>783.38000000000056</v>
      </c>
      <c r="E126" s="18"/>
      <c r="F126" s="7"/>
    </row>
    <row r="127" spans="1:6" s="9" customFormat="1" ht="18.75" x14ac:dyDescent="0.3">
      <c r="A127" s="19"/>
      <c r="B127" s="17"/>
      <c r="C127" s="17"/>
      <c r="D127" s="17">
        <f t="shared" si="2"/>
        <v>783.38000000000056</v>
      </c>
      <c r="E127" s="18"/>
      <c r="F127" s="7"/>
    </row>
    <row r="128" spans="1:6" s="9" customFormat="1" ht="18.75" x14ac:dyDescent="0.3">
      <c r="A128" s="19"/>
      <c r="B128" s="17"/>
      <c r="C128" s="17"/>
      <c r="D128" s="17">
        <f t="shared" si="2"/>
        <v>783.38000000000056</v>
      </c>
      <c r="E128" s="18"/>
      <c r="F128" s="7"/>
    </row>
    <row r="129" spans="1:6" s="9" customFormat="1" ht="18.75" x14ac:dyDescent="0.3">
      <c r="A129" s="19"/>
      <c r="B129" s="17"/>
      <c r="C129" s="17"/>
      <c r="D129" s="17">
        <f t="shared" si="2"/>
        <v>783.38000000000056</v>
      </c>
      <c r="E129" s="18"/>
      <c r="F129" s="7"/>
    </row>
    <row r="130" spans="1:6" s="9" customFormat="1" ht="18.75" x14ac:dyDescent="0.3">
      <c r="A130" s="19"/>
      <c r="B130" s="17"/>
      <c r="C130" s="17"/>
      <c r="D130" s="17">
        <f t="shared" si="2"/>
        <v>783.38000000000056</v>
      </c>
      <c r="E130" s="18"/>
      <c r="F130" s="7"/>
    </row>
    <row r="131" spans="1:6" s="9" customFormat="1" ht="18.75" x14ac:dyDescent="0.3">
      <c r="A131" s="19"/>
      <c r="B131" s="17"/>
      <c r="C131" s="17"/>
      <c r="D131" s="17">
        <f t="shared" si="2"/>
        <v>783.38000000000056</v>
      </c>
      <c r="E131" s="18"/>
      <c r="F131" s="7"/>
    </row>
    <row r="132" spans="1:6" s="9" customFormat="1" ht="18.75" x14ac:dyDescent="0.3">
      <c r="A132" s="19"/>
      <c r="B132" s="17"/>
      <c r="C132" s="17"/>
      <c r="D132" s="17">
        <f t="shared" si="2"/>
        <v>783.38000000000056</v>
      </c>
      <c r="E132" s="18"/>
      <c r="F132" s="7"/>
    </row>
    <row r="133" spans="1:6" s="9" customFormat="1" ht="18.75" x14ac:dyDescent="0.3">
      <c r="A133" s="19"/>
      <c r="B133" s="17"/>
      <c r="C133" s="17"/>
      <c r="D133" s="17">
        <f t="shared" si="2"/>
        <v>783.38000000000056</v>
      </c>
      <c r="E133" s="18"/>
      <c r="F133" s="7"/>
    </row>
    <row r="134" spans="1:6" s="9" customFormat="1" ht="18.75" x14ac:dyDescent="0.3">
      <c r="A134" s="19"/>
      <c r="B134" s="17"/>
      <c r="C134" s="17"/>
      <c r="D134" s="17">
        <f t="shared" si="2"/>
        <v>783.38000000000056</v>
      </c>
      <c r="E134" s="18"/>
      <c r="F134" s="7"/>
    </row>
    <row r="135" spans="1:6" s="9" customFormat="1" ht="18.75" x14ac:dyDescent="0.3">
      <c r="A135" s="19"/>
      <c r="B135" s="17"/>
      <c r="C135" s="17"/>
      <c r="D135" s="17">
        <f t="shared" ref="D135:D198" si="3">D134+B135-C135</f>
        <v>783.38000000000056</v>
      </c>
      <c r="E135" s="18"/>
      <c r="F135" s="7"/>
    </row>
    <row r="136" spans="1:6" s="9" customFormat="1" ht="18.75" x14ac:dyDescent="0.3">
      <c r="A136" s="19"/>
      <c r="B136" s="17"/>
      <c r="C136" s="17"/>
      <c r="D136" s="17">
        <f t="shared" si="3"/>
        <v>783.38000000000056</v>
      </c>
      <c r="E136" s="18"/>
      <c r="F136" s="7"/>
    </row>
    <row r="137" spans="1:6" s="9" customFormat="1" ht="18.75" x14ac:dyDescent="0.3">
      <c r="A137" s="19"/>
      <c r="B137" s="17"/>
      <c r="C137" s="17"/>
      <c r="D137" s="17">
        <f t="shared" si="3"/>
        <v>783.38000000000056</v>
      </c>
      <c r="E137" s="18"/>
      <c r="F137" s="7"/>
    </row>
    <row r="138" spans="1:6" s="9" customFormat="1" ht="18.75" x14ac:dyDescent="0.3">
      <c r="A138" s="19"/>
      <c r="B138" s="17"/>
      <c r="C138" s="17"/>
      <c r="D138" s="17">
        <f t="shared" si="3"/>
        <v>783.38000000000056</v>
      </c>
      <c r="E138" s="18"/>
      <c r="F138" s="7"/>
    </row>
    <row r="139" spans="1:6" s="9" customFormat="1" ht="18.75" x14ac:dyDescent="0.3">
      <c r="A139" s="19"/>
      <c r="B139" s="17"/>
      <c r="C139" s="17"/>
      <c r="D139" s="17">
        <f t="shared" si="3"/>
        <v>783.38000000000056</v>
      </c>
      <c r="E139" s="18"/>
      <c r="F139" s="7"/>
    </row>
    <row r="140" spans="1:6" s="9" customFormat="1" ht="18.75" x14ac:dyDescent="0.3">
      <c r="A140" s="19"/>
      <c r="B140" s="17"/>
      <c r="C140" s="17"/>
      <c r="D140" s="17">
        <f t="shared" si="3"/>
        <v>783.38000000000056</v>
      </c>
      <c r="E140" s="18"/>
      <c r="F140" s="7"/>
    </row>
    <row r="141" spans="1:6" s="9" customFormat="1" ht="18.75" x14ac:dyDescent="0.3">
      <c r="A141" s="19"/>
      <c r="B141" s="17"/>
      <c r="C141" s="17"/>
      <c r="D141" s="17">
        <f t="shared" si="3"/>
        <v>783.38000000000056</v>
      </c>
      <c r="E141" s="18"/>
      <c r="F141" s="7"/>
    </row>
    <row r="142" spans="1:6" s="9" customFormat="1" ht="18.75" x14ac:dyDescent="0.3">
      <c r="A142" s="19"/>
      <c r="B142" s="17"/>
      <c r="C142" s="17"/>
      <c r="D142" s="17">
        <f t="shared" si="3"/>
        <v>783.38000000000056</v>
      </c>
      <c r="E142" s="18"/>
      <c r="F142" s="7"/>
    </row>
    <row r="143" spans="1:6" s="9" customFormat="1" ht="18.75" x14ac:dyDescent="0.3">
      <c r="A143" s="19"/>
      <c r="B143" s="17"/>
      <c r="C143" s="17"/>
      <c r="D143" s="17">
        <f t="shared" si="3"/>
        <v>783.38000000000056</v>
      </c>
      <c r="E143" s="18"/>
      <c r="F143" s="7"/>
    </row>
    <row r="144" spans="1:6" s="9" customFormat="1" ht="18.75" x14ac:dyDescent="0.3">
      <c r="A144" s="19"/>
      <c r="B144" s="17"/>
      <c r="C144" s="17"/>
      <c r="D144" s="17">
        <f t="shared" si="3"/>
        <v>783.38000000000056</v>
      </c>
      <c r="E144" s="18"/>
      <c r="F144" s="7"/>
    </row>
    <row r="145" spans="1:6" s="9" customFormat="1" ht="18.75" x14ac:dyDescent="0.3">
      <c r="A145" s="19"/>
      <c r="B145" s="17"/>
      <c r="C145" s="17"/>
      <c r="D145" s="17">
        <f t="shared" si="3"/>
        <v>783.38000000000056</v>
      </c>
      <c r="E145" s="18"/>
      <c r="F145" s="7"/>
    </row>
    <row r="146" spans="1:6" s="9" customFormat="1" ht="18.75" x14ac:dyDescent="0.3">
      <c r="A146" s="19"/>
      <c r="B146" s="17"/>
      <c r="C146" s="17"/>
      <c r="D146" s="17">
        <f t="shared" si="3"/>
        <v>783.38000000000056</v>
      </c>
      <c r="E146" s="18"/>
      <c r="F146" s="7"/>
    </row>
    <row r="147" spans="1:6" s="9" customFormat="1" ht="18.75" x14ac:dyDescent="0.3">
      <c r="A147" s="19"/>
      <c r="B147" s="17"/>
      <c r="C147" s="17"/>
      <c r="D147" s="17">
        <f t="shared" si="3"/>
        <v>783.38000000000056</v>
      </c>
      <c r="E147" s="18"/>
      <c r="F147" s="7"/>
    </row>
    <row r="148" spans="1:6" s="9" customFormat="1" ht="18.75" x14ac:dyDescent="0.3">
      <c r="A148" s="19"/>
      <c r="B148" s="17"/>
      <c r="C148" s="17"/>
      <c r="D148" s="17">
        <f t="shared" si="3"/>
        <v>783.38000000000056</v>
      </c>
      <c r="E148" s="18"/>
      <c r="F148" s="7"/>
    </row>
    <row r="149" spans="1:6" s="9" customFormat="1" ht="18.75" x14ac:dyDescent="0.3">
      <c r="A149" s="19"/>
      <c r="B149" s="17"/>
      <c r="C149" s="17"/>
      <c r="D149" s="17">
        <f t="shared" si="3"/>
        <v>783.38000000000056</v>
      </c>
      <c r="E149" s="18"/>
      <c r="F149" s="7"/>
    </row>
    <row r="150" spans="1:6" s="9" customFormat="1" ht="18.75" x14ac:dyDescent="0.3">
      <c r="A150" s="19"/>
      <c r="B150" s="17"/>
      <c r="C150" s="17"/>
      <c r="D150" s="17">
        <f t="shared" si="3"/>
        <v>783.38000000000056</v>
      </c>
      <c r="E150" s="18"/>
      <c r="F150" s="7"/>
    </row>
    <row r="151" spans="1:6" s="9" customFormat="1" ht="18.75" x14ac:dyDescent="0.3">
      <c r="A151" s="19"/>
      <c r="B151" s="17"/>
      <c r="C151" s="17"/>
      <c r="D151" s="17">
        <f t="shared" si="3"/>
        <v>783.38000000000056</v>
      </c>
      <c r="E151" s="18"/>
      <c r="F151" s="7"/>
    </row>
    <row r="152" spans="1:6" s="9" customFormat="1" ht="18.75" x14ac:dyDescent="0.3">
      <c r="A152" s="19"/>
      <c r="B152" s="17"/>
      <c r="C152" s="17"/>
      <c r="D152" s="17">
        <f t="shared" si="3"/>
        <v>783.38000000000056</v>
      </c>
      <c r="E152" s="18"/>
      <c r="F152" s="7"/>
    </row>
    <row r="153" spans="1:6" s="9" customFormat="1" ht="18.75" x14ac:dyDescent="0.3">
      <c r="A153" s="19"/>
      <c r="B153" s="17"/>
      <c r="C153" s="17"/>
      <c r="D153" s="17">
        <f t="shared" si="3"/>
        <v>783.38000000000056</v>
      </c>
      <c r="E153" s="18"/>
      <c r="F153" s="7"/>
    </row>
    <row r="154" spans="1:6" s="9" customFormat="1" ht="18.75" x14ac:dyDescent="0.3">
      <c r="A154" s="19"/>
      <c r="B154" s="17"/>
      <c r="C154" s="17"/>
      <c r="D154" s="17">
        <f t="shared" si="3"/>
        <v>783.38000000000056</v>
      </c>
      <c r="E154" s="18"/>
      <c r="F154" s="7"/>
    </row>
    <row r="155" spans="1:6" s="9" customFormat="1" ht="18.75" x14ac:dyDescent="0.3">
      <c r="A155" s="19"/>
      <c r="B155" s="17"/>
      <c r="C155" s="17"/>
      <c r="D155" s="17">
        <f t="shared" si="3"/>
        <v>783.38000000000056</v>
      </c>
      <c r="E155" s="18"/>
      <c r="F155" s="7"/>
    </row>
    <row r="156" spans="1:6" s="9" customFormat="1" ht="18.75" x14ac:dyDescent="0.3">
      <c r="A156" s="19"/>
      <c r="B156" s="17"/>
      <c r="C156" s="17"/>
      <c r="D156" s="17">
        <f t="shared" si="3"/>
        <v>783.38000000000056</v>
      </c>
      <c r="E156" s="18"/>
      <c r="F156" s="7"/>
    </row>
    <row r="157" spans="1:6" s="9" customFormat="1" ht="18.75" x14ac:dyDescent="0.3">
      <c r="A157" s="19"/>
      <c r="B157" s="17"/>
      <c r="C157" s="17"/>
      <c r="D157" s="17">
        <f t="shared" si="3"/>
        <v>783.38000000000056</v>
      </c>
      <c r="E157" s="18"/>
      <c r="F157" s="7"/>
    </row>
    <row r="158" spans="1:6" s="9" customFormat="1" ht="18.75" x14ac:dyDescent="0.3">
      <c r="A158" s="19"/>
      <c r="B158" s="17"/>
      <c r="C158" s="17"/>
      <c r="D158" s="17">
        <f t="shared" si="3"/>
        <v>783.38000000000056</v>
      </c>
      <c r="E158" s="18"/>
      <c r="F158" s="7"/>
    </row>
    <row r="159" spans="1:6" s="9" customFormat="1" ht="18.75" x14ac:dyDescent="0.3">
      <c r="A159" s="19"/>
      <c r="B159" s="17"/>
      <c r="C159" s="17"/>
      <c r="D159" s="17">
        <f t="shared" si="3"/>
        <v>783.38000000000056</v>
      </c>
      <c r="E159" s="18"/>
      <c r="F159" s="7"/>
    </row>
    <row r="160" spans="1:6" s="9" customFormat="1" ht="18.75" x14ac:dyDescent="0.3">
      <c r="A160" s="19"/>
      <c r="B160" s="17"/>
      <c r="C160" s="17"/>
      <c r="D160" s="17">
        <f t="shared" si="3"/>
        <v>783.38000000000056</v>
      </c>
      <c r="E160" s="18"/>
      <c r="F160" s="7"/>
    </row>
    <row r="161" spans="1:6" s="9" customFormat="1" ht="18.75" x14ac:dyDescent="0.3">
      <c r="A161" s="19"/>
      <c r="B161" s="17"/>
      <c r="C161" s="17"/>
      <c r="D161" s="17">
        <f t="shared" si="3"/>
        <v>783.38000000000056</v>
      </c>
      <c r="E161" s="18"/>
      <c r="F161" s="7"/>
    </row>
    <row r="162" spans="1:6" s="9" customFormat="1" ht="18.75" x14ac:dyDescent="0.3">
      <c r="A162" s="19"/>
      <c r="B162" s="17"/>
      <c r="C162" s="17"/>
      <c r="D162" s="17">
        <f t="shared" si="3"/>
        <v>783.38000000000056</v>
      </c>
      <c r="E162" s="18"/>
      <c r="F162" s="7"/>
    </row>
    <row r="163" spans="1:6" s="9" customFormat="1" ht="18.75" x14ac:dyDescent="0.3">
      <c r="A163" s="19"/>
      <c r="B163" s="17"/>
      <c r="C163" s="17"/>
      <c r="D163" s="17">
        <f t="shared" si="3"/>
        <v>783.38000000000056</v>
      </c>
      <c r="E163" s="18"/>
      <c r="F163" s="7"/>
    </row>
    <row r="164" spans="1:6" s="9" customFormat="1" ht="18.75" x14ac:dyDescent="0.3">
      <c r="A164" s="19"/>
      <c r="B164" s="17"/>
      <c r="C164" s="17"/>
      <c r="D164" s="17">
        <f t="shared" si="3"/>
        <v>783.38000000000056</v>
      </c>
      <c r="E164" s="18"/>
      <c r="F164" s="7"/>
    </row>
    <row r="165" spans="1:6" s="9" customFormat="1" ht="18.75" x14ac:dyDescent="0.3">
      <c r="A165" s="19"/>
      <c r="B165" s="17"/>
      <c r="C165" s="17"/>
      <c r="D165" s="17">
        <f t="shared" si="3"/>
        <v>783.38000000000056</v>
      </c>
      <c r="E165" s="18"/>
      <c r="F165" s="7"/>
    </row>
    <row r="166" spans="1:6" s="9" customFormat="1" ht="18.75" x14ac:dyDescent="0.3">
      <c r="A166" s="19"/>
      <c r="B166" s="17"/>
      <c r="C166" s="17"/>
      <c r="D166" s="17">
        <f t="shared" si="3"/>
        <v>783.38000000000056</v>
      </c>
      <c r="E166" s="18"/>
      <c r="F166" s="7"/>
    </row>
    <row r="167" spans="1:6" s="9" customFormat="1" ht="18.75" x14ac:dyDescent="0.3">
      <c r="A167" s="19"/>
      <c r="B167" s="17"/>
      <c r="C167" s="17"/>
      <c r="D167" s="17">
        <f t="shared" si="3"/>
        <v>783.38000000000056</v>
      </c>
      <c r="E167" s="18"/>
      <c r="F167" s="7"/>
    </row>
    <row r="168" spans="1:6" s="9" customFormat="1" ht="18.75" x14ac:dyDescent="0.3">
      <c r="A168" s="19"/>
      <c r="B168" s="17"/>
      <c r="C168" s="17"/>
      <c r="D168" s="17">
        <f t="shared" si="3"/>
        <v>783.38000000000056</v>
      </c>
      <c r="E168" s="18"/>
      <c r="F168" s="7"/>
    </row>
    <row r="169" spans="1:6" s="9" customFormat="1" ht="18.75" x14ac:dyDescent="0.3">
      <c r="A169" s="19"/>
      <c r="B169" s="17"/>
      <c r="C169" s="17"/>
      <c r="D169" s="17">
        <f t="shared" si="3"/>
        <v>783.38000000000056</v>
      </c>
      <c r="E169" s="18"/>
      <c r="F169" s="7"/>
    </row>
    <row r="170" spans="1:6" s="9" customFormat="1" ht="18.75" x14ac:dyDescent="0.3">
      <c r="A170" s="19"/>
      <c r="B170" s="17"/>
      <c r="C170" s="17"/>
      <c r="D170" s="17">
        <f t="shared" si="3"/>
        <v>783.38000000000056</v>
      </c>
      <c r="E170" s="18"/>
      <c r="F170" s="7"/>
    </row>
    <row r="171" spans="1:6" s="9" customFormat="1" ht="18.75" x14ac:dyDescent="0.3">
      <c r="A171" s="19"/>
      <c r="B171" s="17"/>
      <c r="C171" s="17"/>
      <c r="D171" s="17">
        <f t="shared" si="3"/>
        <v>783.38000000000056</v>
      </c>
      <c r="E171" s="18"/>
      <c r="F171" s="7"/>
    </row>
    <row r="172" spans="1:6" s="9" customFormat="1" ht="18.75" x14ac:dyDescent="0.3">
      <c r="A172" s="19"/>
      <c r="B172" s="17"/>
      <c r="C172" s="17"/>
      <c r="D172" s="17">
        <f t="shared" si="3"/>
        <v>783.38000000000056</v>
      </c>
      <c r="E172" s="18"/>
      <c r="F172" s="7"/>
    </row>
    <row r="173" spans="1:6" s="9" customFormat="1" ht="18.75" x14ac:dyDescent="0.3">
      <c r="A173" s="19"/>
      <c r="B173" s="17"/>
      <c r="C173" s="17"/>
      <c r="D173" s="17">
        <f t="shared" si="3"/>
        <v>783.38000000000056</v>
      </c>
      <c r="E173" s="18"/>
      <c r="F173" s="7"/>
    </row>
    <row r="174" spans="1:6" s="9" customFormat="1" ht="18.75" x14ac:dyDescent="0.3">
      <c r="A174" s="19"/>
      <c r="B174" s="17"/>
      <c r="C174" s="17"/>
      <c r="D174" s="17">
        <f t="shared" si="3"/>
        <v>783.38000000000056</v>
      </c>
      <c r="E174" s="18"/>
      <c r="F174" s="7"/>
    </row>
    <row r="175" spans="1:6" s="9" customFormat="1" ht="18.75" x14ac:dyDescent="0.3">
      <c r="A175" s="19"/>
      <c r="B175" s="17"/>
      <c r="C175" s="17"/>
      <c r="D175" s="17">
        <f t="shared" si="3"/>
        <v>783.38000000000056</v>
      </c>
      <c r="E175" s="18"/>
      <c r="F175" s="7"/>
    </row>
    <row r="176" spans="1:6" s="9" customFormat="1" ht="18.75" x14ac:dyDescent="0.3">
      <c r="A176" s="19"/>
      <c r="B176" s="17"/>
      <c r="C176" s="17"/>
      <c r="D176" s="17">
        <f t="shared" si="3"/>
        <v>783.38000000000056</v>
      </c>
      <c r="E176" s="18"/>
      <c r="F176" s="7"/>
    </row>
    <row r="177" spans="1:6" s="9" customFormat="1" ht="18.75" x14ac:dyDescent="0.3">
      <c r="A177" s="19"/>
      <c r="B177" s="17"/>
      <c r="C177" s="17"/>
      <c r="D177" s="17">
        <f t="shared" si="3"/>
        <v>783.38000000000056</v>
      </c>
      <c r="E177" s="18"/>
      <c r="F177" s="7"/>
    </row>
    <row r="178" spans="1:6" s="9" customFormat="1" ht="18.75" x14ac:dyDescent="0.3">
      <c r="A178" s="19"/>
      <c r="B178" s="17"/>
      <c r="C178" s="17"/>
      <c r="D178" s="17">
        <f t="shared" si="3"/>
        <v>783.38000000000056</v>
      </c>
      <c r="E178" s="18"/>
      <c r="F178" s="7"/>
    </row>
    <row r="179" spans="1:6" s="9" customFormat="1" ht="18.75" x14ac:dyDescent="0.3">
      <c r="A179" s="19"/>
      <c r="B179" s="17"/>
      <c r="C179" s="17"/>
      <c r="D179" s="17">
        <f t="shared" si="3"/>
        <v>783.38000000000056</v>
      </c>
      <c r="E179" s="18"/>
      <c r="F179" s="7"/>
    </row>
    <row r="180" spans="1:6" s="9" customFormat="1" ht="18.75" x14ac:dyDescent="0.3">
      <c r="A180" s="19"/>
      <c r="B180" s="17"/>
      <c r="C180" s="17"/>
      <c r="D180" s="17">
        <f t="shared" si="3"/>
        <v>783.38000000000056</v>
      </c>
      <c r="E180" s="18"/>
      <c r="F180" s="7"/>
    </row>
    <row r="181" spans="1:6" s="9" customFormat="1" ht="18.75" x14ac:dyDescent="0.3">
      <c r="A181" s="19"/>
      <c r="B181" s="17"/>
      <c r="C181" s="17"/>
      <c r="D181" s="17">
        <f t="shared" si="3"/>
        <v>783.38000000000056</v>
      </c>
      <c r="E181" s="18"/>
      <c r="F181" s="7"/>
    </row>
    <row r="182" spans="1:6" s="9" customFormat="1" ht="18.75" x14ac:dyDescent="0.3">
      <c r="A182" s="19"/>
      <c r="B182" s="17"/>
      <c r="C182" s="17"/>
      <c r="D182" s="17">
        <f t="shared" si="3"/>
        <v>783.38000000000056</v>
      </c>
      <c r="E182" s="18"/>
      <c r="F182" s="7"/>
    </row>
    <row r="183" spans="1:6" s="9" customFormat="1" ht="18.75" x14ac:dyDescent="0.3">
      <c r="A183" s="19"/>
      <c r="B183" s="17"/>
      <c r="C183" s="17"/>
      <c r="D183" s="17">
        <f t="shared" si="3"/>
        <v>783.38000000000056</v>
      </c>
      <c r="E183" s="18"/>
      <c r="F183" s="7"/>
    </row>
    <row r="184" spans="1:6" s="9" customFormat="1" ht="18.75" x14ac:dyDescent="0.3">
      <c r="A184" s="19"/>
      <c r="B184" s="17"/>
      <c r="C184" s="17"/>
      <c r="D184" s="17">
        <f t="shared" si="3"/>
        <v>783.38000000000056</v>
      </c>
      <c r="E184" s="18"/>
      <c r="F184" s="7"/>
    </row>
    <row r="185" spans="1:6" s="9" customFormat="1" ht="18.75" x14ac:dyDescent="0.3">
      <c r="A185" s="19"/>
      <c r="B185" s="17"/>
      <c r="C185" s="17"/>
      <c r="D185" s="17">
        <f t="shared" si="3"/>
        <v>783.38000000000056</v>
      </c>
      <c r="E185" s="18"/>
      <c r="F185" s="7"/>
    </row>
    <row r="186" spans="1:6" s="9" customFormat="1" ht="18.75" x14ac:dyDescent="0.3">
      <c r="A186" s="19"/>
      <c r="B186" s="17"/>
      <c r="C186" s="17"/>
      <c r="D186" s="17">
        <f t="shared" si="3"/>
        <v>783.38000000000056</v>
      </c>
      <c r="E186" s="18"/>
      <c r="F186" s="7"/>
    </row>
    <row r="187" spans="1:6" s="9" customFormat="1" ht="18.75" x14ac:dyDescent="0.3">
      <c r="A187" s="19"/>
      <c r="B187" s="17"/>
      <c r="C187" s="17"/>
      <c r="D187" s="17">
        <f t="shared" si="3"/>
        <v>783.38000000000056</v>
      </c>
      <c r="E187" s="18"/>
      <c r="F187" s="7"/>
    </row>
    <row r="188" spans="1:6" s="9" customFormat="1" ht="18.75" x14ac:dyDescent="0.3">
      <c r="A188" s="19"/>
      <c r="B188" s="17"/>
      <c r="C188" s="17"/>
      <c r="D188" s="17">
        <f t="shared" si="3"/>
        <v>783.38000000000056</v>
      </c>
      <c r="E188" s="18"/>
      <c r="F188" s="7"/>
    </row>
    <row r="189" spans="1:6" s="9" customFormat="1" ht="18.75" x14ac:dyDescent="0.3">
      <c r="A189" s="19"/>
      <c r="B189" s="17"/>
      <c r="C189" s="17"/>
      <c r="D189" s="17">
        <f t="shared" si="3"/>
        <v>783.38000000000056</v>
      </c>
      <c r="E189" s="18"/>
      <c r="F189" s="7"/>
    </row>
    <row r="190" spans="1:6" s="9" customFormat="1" ht="18.75" x14ac:dyDescent="0.3">
      <c r="A190" s="19"/>
      <c r="B190" s="17"/>
      <c r="C190" s="17"/>
      <c r="D190" s="17">
        <f t="shared" si="3"/>
        <v>783.38000000000056</v>
      </c>
      <c r="E190" s="18"/>
      <c r="F190" s="7"/>
    </row>
    <row r="191" spans="1:6" s="9" customFormat="1" ht="18.75" x14ac:dyDescent="0.3">
      <c r="A191" s="19"/>
      <c r="B191" s="17"/>
      <c r="C191" s="17"/>
      <c r="D191" s="17">
        <f t="shared" si="3"/>
        <v>783.38000000000056</v>
      </c>
      <c r="E191" s="18"/>
      <c r="F191" s="7"/>
    </row>
    <row r="192" spans="1:6" s="9" customFormat="1" ht="18.75" x14ac:dyDescent="0.3">
      <c r="A192" s="19"/>
      <c r="B192" s="17"/>
      <c r="C192" s="17"/>
      <c r="D192" s="17">
        <f t="shared" si="3"/>
        <v>783.38000000000056</v>
      </c>
      <c r="E192" s="18"/>
      <c r="F192" s="7"/>
    </row>
    <row r="193" spans="1:6" s="9" customFormat="1" ht="18.75" x14ac:dyDescent="0.3">
      <c r="A193" s="19"/>
      <c r="B193" s="17"/>
      <c r="C193" s="17"/>
      <c r="D193" s="17">
        <f t="shared" si="3"/>
        <v>783.38000000000056</v>
      </c>
      <c r="E193" s="18"/>
      <c r="F193" s="7"/>
    </row>
    <row r="194" spans="1:6" s="9" customFormat="1" ht="18.75" x14ac:dyDescent="0.3">
      <c r="A194" s="19"/>
      <c r="B194" s="17"/>
      <c r="C194" s="17"/>
      <c r="D194" s="17">
        <f t="shared" si="3"/>
        <v>783.38000000000056</v>
      </c>
      <c r="E194" s="18"/>
      <c r="F194" s="7"/>
    </row>
    <row r="195" spans="1:6" s="9" customFormat="1" ht="18.75" x14ac:dyDescent="0.3">
      <c r="A195" s="19"/>
      <c r="B195" s="17"/>
      <c r="C195" s="17"/>
      <c r="D195" s="17">
        <f t="shared" si="3"/>
        <v>783.38000000000056</v>
      </c>
      <c r="E195" s="18"/>
      <c r="F195" s="7"/>
    </row>
    <row r="196" spans="1:6" s="9" customFormat="1" ht="18.75" x14ac:dyDescent="0.3">
      <c r="A196" s="19"/>
      <c r="B196" s="17"/>
      <c r="C196" s="17"/>
      <c r="D196" s="17">
        <f t="shared" si="3"/>
        <v>783.38000000000056</v>
      </c>
      <c r="E196" s="18"/>
      <c r="F196" s="7"/>
    </row>
    <row r="197" spans="1:6" s="9" customFormat="1" ht="18.75" x14ac:dyDescent="0.3">
      <c r="A197" s="19"/>
      <c r="B197" s="17"/>
      <c r="C197" s="17"/>
      <c r="D197" s="17">
        <f t="shared" si="3"/>
        <v>783.38000000000056</v>
      </c>
      <c r="E197" s="18"/>
      <c r="F197" s="7"/>
    </row>
    <row r="198" spans="1:6" s="9" customFormat="1" ht="18.75" x14ac:dyDescent="0.3">
      <c r="A198" s="19"/>
      <c r="B198" s="17"/>
      <c r="C198" s="17"/>
      <c r="D198" s="17">
        <f t="shared" si="3"/>
        <v>783.38000000000056</v>
      </c>
      <c r="E198" s="18"/>
      <c r="F198" s="7"/>
    </row>
    <row r="199" spans="1:6" s="9" customFormat="1" ht="18.75" x14ac:dyDescent="0.3">
      <c r="A199" s="19"/>
      <c r="B199" s="17"/>
      <c r="C199" s="17"/>
      <c r="D199" s="17">
        <f t="shared" ref="D199:D262" si="4">D198+B199-C199</f>
        <v>783.38000000000056</v>
      </c>
      <c r="E199" s="18"/>
      <c r="F199" s="7"/>
    </row>
    <row r="200" spans="1:6" s="9" customFormat="1" ht="18.75" x14ac:dyDescent="0.3">
      <c r="A200" s="19"/>
      <c r="B200" s="17"/>
      <c r="C200" s="17"/>
      <c r="D200" s="17">
        <f t="shared" si="4"/>
        <v>783.38000000000056</v>
      </c>
      <c r="E200" s="18"/>
      <c r="F200" s="7"/>
    </row>
    <row r="201" spans="1:6" s="9" customFormat="1" ht="18.75" x14ac:dyDescent="0.3">
      <c r="A201" s="19"/>
      <c r="B201" s="17"/>
      <c r="C201" s="17"/>
      <c r="D201" s="17">
        <f t="shared" si="4"/>
        <v>783.38000000000056</v>
      </c>
      <c r="E201" s="18"/>
      <c r="F201" s="7"/>
    </row>
    <row r="202" spans="1:6" s="9" customFormat="1" ht="18.75" x14ac:dyDescent="0.3">
      <c r="A202" s="19"/>
      <c r="B202" s="17"/>
      <c r="C202" s="17"/>
      <c r="D202" s="17">
        <f t="shared" si="4"/>
        <v>783.38000000000056</v>
      </c>
      <c r="E202" s="18"/>
      <c r="F202" s="7"/>
    </row>
    <row r="203" spans="1:6" s="9" customFormat="1" ht="18.75" x14ac:dyDescent="0.3">
      <c r="A203" s="19"/>
      <c r="B203" s="17"/>
      <c r="C203" s="17"/>
      <c r="D203" s="17">
        <f t="shared" si="4"/>
        <v>783.38000000000056</v>
      </c>
      <c r="E203" s="18"/>
      <c r="F203" s="7"/>
    </row>
    <row r="204" spans="1:6" s="9" customFormat="1" ht="18.75" x14ac:dyDescent="0.3">
      <c r="A204" s="19"/>
      <c r="B204" s="17"/>
      <c r="C204" s="17"/>
      <c r="D204" s="17">
        <f t="shared" si="4"/>
        <v>783.38000000000056</v>
      </c>
      <c r="E204" s="18"/>
      <c r="F204" s="7"/>
    </row>
    <row r="205" spans="1:6" s="9" customFormat="1" ht="18.75" x14ac:dyDescent="0.3">
      <c r="A205" s="19"/>
      <c r="B205" s="17"/>
      <c r="C205" s="17"/>
      <c r="D205" s="17">
        <f t="shared" si="4"/>
        <v>783.38000000000056</v>
      </c>
      <c r="E205" s="18"/>
      <c r="F205" s="7"/>
    </row>
    <row r="206" spans="1:6" s="9" customFormat="1" ht="18.75" x14ac:dyDescent="0.3">
      <c r="A206" s="19"/>
      <c r="B206" s="17"/>
      <c r="C206" s="17"/>
      <c r="D206" s="17">
        <f t="shared" si="4"/>
        <v>783.38000000000056</v>
      </c>
      <c r="E206" s="18"/>
      <c r="F206" s="7"/>
    </row>
    <row r="207" spans="1:6" s="9" customFormat="1" ht="18.75" x14ac:dyDescent="0.3">
      <c r="A207" s="19"/>
      <c r="B207" s="17"/>
      <c r="C207" s="17"/>
      <c r="D207" s="17">
        <f t="shared" si="4"/>
        <v>783.38000000000056</v>
      </c>
      <c r="E207" s="18"/>
      <c r="F207" s="7"/>
    </row>
    <row r="208" spans="1:6" s="9" customFormat="1" ht="18.75" x14ac:dyDescent="0.3">
      <c r="A208" s="19"/>
      <c r="B208" s="17"/>
      <c r="C208" s="17"/>
      <c r="D208" s="17">
        <f t="shared" si="4"/>
        <v>783.38000000000056</v>
      </c>
      <c r="E208" s="18"/>
      <c r="F208" s="7"/>
    </row>
    <row r="209" spans="1:6" s="9" customFormat="1" ht="18.75" x14ac:dyDescent="0.3">
      <c r="A209" s="19"/>
      <c r="B209" s="17"/>
      <c r="C209" s="17"/>
      <c r="D209" s="17">
        <f t="shared" si="4"/>
        <v>783.38000000000056</v>
      </c>
      <c r="E209" s="18"/>
      <c r="F209" s="7"/>
    </row>
    <row r="210" spans="1:6" s="9" customFormat="1" ht="18.75" x14ac:dyDescent="0.3">
      <c r="A210" s="19"/>
      <c r="B210" s="17"/>
      <c r="C210" s="17"/>
      <c r="D210" s="17">
        <f t="shared" si="4"/>
        <v>783.38000000000056</v>
      </c>
      <c r="E210" s="18"/>
      <c r="F210" s="7"/>
    </row>
    <row r="211" spans="1:6" s="9" customFormat="1" ht="18.75" x14ac:dyDescent="0.3">
      <c r="A211" s="19"/>
      <c r="B211" s="17"/>
      <c r="C211" s="17"/>
      <c r="D211" s="17">
        <f t="shared" si="4"/>
        <v>783.38000000000056</v>
      </c>
      <c r="E211" s="18"/>
      <c r="F211" s="7"/>
    </row>
    <row r="212" spans="1:6" s="9" customFormat="1" ht="18.75" x14ac:dyDescent="0.3">
      <c r="A212" s="19"/>
      <c r="B212" s="17"/>
      <c r="C212" s="17"/>
      <c r="D212" s="17">
        <f t="shared" si="4"/>
        <v>783.38000000000056</v>
      </c>
      <c r="E212" s="18"/>
      <c r="F212" s="7"/>
    </row>
    <row r="213" spans="1:6" s="9" customFormat="1" ht="18.75" x14ac:dyDescent="0.3">
      <c r="A213" s="19"/>
      <c r="B213" s="17"/>
      <c r="C213" s="17"/>
      <c r="D213" s="17">
        <f t="shared" si="4"/>
        <v>783.38000000000056</v>
      </c>
      <c r="E213" s="18"/>
      <c r="F213" s="7"/>
    </row>
    <row r="214" spans="1:6" s="9" customFormat="1" ht="18.75" x14ac:dyDescent="0.3">
      <c r="A214" s="19"/>
      <c r="B214" s="17"/>
      <c r="C214" s="17"/>
      <c r="D214" s="17">
        <f t="shared" si="4"/>
        <v>783.38000000000056</v>
      </c>
      <c r="E214" s="18"/>
      <c r="F214" s="7"/>
    </row>
    <row r="215" spans="1:6" s="9" customFormat="1" ht="18.75" x14ac:dyDescent="0.3">
      <c r="A215" s="19"/>
      <c r="B215" s="17"/>
      <c r="C215" s="17"/>
      <c r="D215" s="17">
        <f t="shared" si="4"/>
        <v>783.38000000000056</v>
      </c>
      <c r="E215" s="18"/>
      <c r="F215" s="7"/>
    </row>
    <row r="216" spans="1:6" s="9" customFormat="1" ht="18.75" x14ac:dyDescent="0.3">
      <c r="A216" s="19"/>
      <c r="B216" s="17"/>
      <c r="C216" s="17"/>
      <c r="D216" s="17">
        <f t="shared" si="4"/>
        <v>783.38000000000056</v>
      </c>
      <c r="E216" s="18"/>
      <c r="F216" s="7"/>
    </row>
    <row r="217" spans="1:6" s="9" customFormat="1" ht="18.75" x14ac:dyDescent="0.3">
      <c r="A217" s="19"/>
      <c r="B217" s="17"/>
      <c r="C217" s="17"/>
      <c r="D217" s="17">
        <f t="shared" si="4"/>
        <v>783.38000000000056</v>
      </c>
      <c r="E217" s="18"/>
      <c r="F217" s="7"/>
    </row>
    <row r="218" spans="1:6" s="9" customFormat="1" ht="18.75" x14ac:dyDescent="0.3">
      <c r="A218" s="19"/>
      <c r="B218" s="17"/>
      <c r="C218" s="17"/>
      <c r="D218" s="17">
        <f t="shared" si="4"/>
        <v>783.38000000000056</v>
      </c>
      <c r="E218" s="18"/>
      <c r="F218" s="7"/>
    </row>
    <row r="219" spans="1:6" s="9" customFormat="1" ht="18.75" x14ac:dyDescent="0.3">
      <c r="A219" s="19"/>
      <c r="B219" s="17"/>
      <c r="C219" s="17"/>
      <c r="D219" s="17">
        <f t="shared" si="4"/>
        <v>783.38000000000056</v>
      </c>
      <c r="E219" s="18"/>
      <c r="F219" s="7"/>
    </row>
    <row r="220" spans="1:6" s="9" customFormat="1" ht="18.75" x14ac:dyDescent="0.3">
      <c r="A220" s="19"/>
      <c r="B220" s="17"/>
      <c r="C220" s="17"/>
      <c r="D220" s="17">
        <f t="shared" si="4"/>
        <v>783.38000000000056</v>
      </c>
      <c r="E220" s="18"/>
      <c r="F220" s="7"/>
    </row>
    <row r="221" spans="1:6" s="9" customFormat="1" ht="18.75" x14ac:dyDescent="0.3">
      <c r="A221" s="19"/>
      <c r="B221" s="17"/>
      <c r="C221" s="17"/>
      <c r="D221" s="17">
        <f t="shared" si="4"/>
        <v>783.38000000000056</v>
      </c>
      <c r="E221" s="18"/>
      <c r="F221" s="7"/>
    </row>
    <row r="222" spans="1:6" s="9" customFormat="1" ht="18.75" x14ac:dyDescent="0.3">
      <c r="A222" s="19"/>
      <c r="B222" s="17"/>
      <c r="C222" s="17"/>
      <c r="D222" s="17">
        <f t="shared" si="4"/>
        <v>783.38000000000056</v>
      </c>
      <c r="E222" s="18"/>
      <c r="F222" s="7"/>
    </row>
    <row r="223" spans="1:6" s="9" customFormat="1" ht="18.75" x14ac:dyDescent="0.3">
      <c r="A223" s="19"/>
      <c r="B223" s="17"/>
      <c r="C223" s="17"/>
      <c r="D223" s="17">
        <f t="shared" si="4"/>
        <v>783.38000000000056</v>
      </c>
      <c r="E223" s="18"/>
      <c r="F223" s="7"/>
    </row>
    <row r="224" spans="1:6" s="9" customFormat="1" ht="18.75" x14ac:dyDescent="0.3">
      <c r="A224" s="19"/>
      <c r="B224" s="17"/>
      <c r="C224" s="17"/>
      <c r="D224" s="17">
        <f t="shared" si="4"/>
        <v>783.38000000000056</v>
      </c>
      <c r="E224" s="18"/>
      <c r="F224" s="7"/>
    </row>
    <row r="225" spans="1:6" s="9" customFormat="1" ht="18.75" x14ac:dyDescent="0.3">
      <c r="A225" s="19"/>
      <c r="B225" s="17"/>
      <c r="C225" s="17"/>
      <c r="D225" s="17">
        <f t="shared" si="4"/>
        <v>783.38000000000056</v>
      </c>
      <c r="E225" s="18"/>
      <c r="F225" s="7"/>
    </row>
    <row r="226" spans="1:6" s="9" customFormat="1" ht="18.75" x14ac:dyDescent="0.3">
      <c r="A226" s="19"/>
      <c r="B226" s="17"/>
      <c r="C226" s="17"/>
      <c r="D226" s="17">
        <f t="shared" si="4"/>
        <v>783.38000000000056</v>
      </c>
      <c r="E226" s="18"/>
      <c r="F226" s="7"/>
    </row>
    <row r="227" spans="1:6" s="9" customFormat="1" ht="18.75" x14ac:dyDescent="0.3">
      <c r="A227" s="19"/>
      <c r="B227" s="17"/>
      <c r="C227" s="17"/>
      <c r="D227" s="17">
        <f t="shared" si="4"/>
        <v>783.38000000000056</v>
      </c>
      <c r="E227" s="18"/>
      <c r="F227" s="7"/>
    </row>
    <row r="228" spans="1:6" s="9" customFormat="1" ht="18.75" x14ac:dyDescent="0.3">
      <c r="A228" s="19"/>
      <c r="B228" s="17"/>
      <c r="C228" s="17"/>
      <c r="D228" s="17">
        <f t="shared" si="4"/>
        <v>783.38000000000056</v>
      </c>
      <c r="E228" s="18"/>
      <c r="F228" s="7"/>
    </row>
    <row r="229" spans="1:6" s="9" customFormat="1" ht="18.75" x14ac:dyDescent="0.3">
      <c r="A229" s="19"/>
      <c r="B229" s="17"/>
      <c r="C229" s="17"/>
      <c r="D229" s="17">
        <f t="shared" si="4"/>
        <v>783.38000000000056</v>
      </c>
      <c r="E229" s="18"/>
      <c r="F229" s="7"/>
    </row>
    <row r="230" spans="1:6" s="9" customFormat="1" ht="18.75" x14ac:dyDescent="0.3">
      <c r="A230" s="19"/>
      <c r="B230" s="17"/>
      <c r="C230" s="17"/>
      <c r="D230" s="17">
        <f t="shared" si="4"/>
        <v>783.38000000000056</v>
      </c>
      <c r="E230" s="18"/>
      <c r="F230" s="7"/>
    </row>
    <row r="231" spans="1:6" s="9" customFormat="1" ht="18.75" x14ac:dyDescent="0.3">
      <c r="A231" s="19"/>
      <c r="B231" s="17"/>
      <c r="C231" s="17"/>
      <c r="D231" s="17">
        <f t="shared" si="4"/>
        <v>783.38000000000056</v>
      </c>
      <c r="E231" s="18"/>
      <c r="F231" s="7"/>
    </row>
    <row r="232" spans="1:6" s="9" customFormat="1" ht="18.75" x14ac:dyDescent="0.3">
      <c r="A232" s="19"/>
      <c r="B232" s="17"/>
      <c r="C232" s="17"/>
      <c r="D232" s="17">
        <f t="shared" si="4"/>
        <v>783.38000000000056</v>
      </c>
      <c r="E232" s="18"/>
      <c r="F232" s="7"/>
    </row>
    <row r="233" spans="1:6" s="9" customFormat="1" ht="18.75" x14ac:dyDescent="0.3">
      <c r="A233" s="19"/>
      <c r="B233" s="17"/>
      <c r="C233" s="17"/>
      <c r="D233" s="17">
        <f t="shared" si="4"/>
        <v>783.38000000000056</v>
      </c>
      <c r="E233" s="18"/>
      <c r="F233" s="7"/>
    </row>
    <row r="234" spans="1:6" s="9" customFormat="1" ht="18.75" x14ac:dyDescent="0.3">
      <c r="A234" s="19"/>
      <c r="B234" s="17"/>
      <c r="C234" s="17"/>
      <c r="D234" s="17">
        <f t="shared" si="4"/>
        <v>783.38000000000056</v>
      </c>
      <c r="E234" s="18"/>
      <c r="F234" s="7"/>
    </row>
    <row r="235" spans="1:6" s="9" customFormat="1" ht="18.75" x14ac:dyDescent="0.3">
      <c r="A235" s="19"/>
      <c r="B235" s="17"/>
      <c r="C235" s="17"/>
      <c r="D235" s="17">
        <f t="shared" si="4"/>
        <v>783.38000000000056</v>
      </c>
      <c r="E235" s="18"/>
      <c r="F235" s="7"/>
    </row>
    <row r="236" spans="1:6" s="9" customFormat="1" ht="18.75" x14ac:dyDescent="0.3">
      <c r="A236" s="19"/>
      <c r="B236" s="17"/>
      <c r="C236" s="17"/>
      <c r="D236" s="17">
        <f t="shared" si="4"/>
        <v>783.38000000000056</v>
      </c>
      <c r="E236" s="18"/>
      <c r="F236" s="7"/>
    </row>
    <row r="237" spans="1:6" s="9" customFormat="1" ht="18.75" x14ac:dyDescent="0.3">
      <c r="A237" s="19"/>
      <c r="B237" s="17"/>
      <c r="C237" s="17"/>
      <c r="D237" s="17">
        <f t="shared" si="4"/>
        <v>783.38000000000056</v>
      </c>
      <c r="E237" s="18"/>
      <c r="F237" s="7"/>
    </row>
    <row r="238" spans="1:6" s="9" customFormat="1" ht="18.75" x14ac:dyDescent="0.3">
      <c r="A238" s="19"/>
      <c r="B238" s="17"/>
      <c r="C238" s="17"/>
      <c r="D238" s="17">
        <f t="shared" si="4"/>
        <v>783.38000000000056</v>
      </c>
      <c r="E238" s="18"/>
      <c r="F238" s="7"/>
    </row>
    <row r="239" spans="1:6" s="9" customFormat="1" ht="18.75" x14ac:dyDescent="0.3">
      <c r="A239" s="19"/>
      <c r="B239" s="17"/>
      <c r="C239" s="17"/>
      <c r="D239" s="17">
        <f t="shared" si="4"/>
        <v>783.38000000000056</v>
      </c>
      <c r="E239" s="18"/>
      <c r="F239" s="7"/>
    </row>
    <row r="240" spans="1:6" s="9" customFormat="1" ht="18.75" x14ac:dyDescent="0.3">
      <c r="A240" s="19"/>
      <c r="B240" s="17"/>
      <c r="C240" s="17"/>
      <c r="D240" s="17">
        <f t="shared" si="4"/>
        <v>783.38000000000056</v>
      </c>
      <c r="E240" s="18"/>
      <c r="F240" s="7"/>
    </row>
    <row r="241" spans="1:6" s="9" customFormat="1" ht="18.75" x14ac:dyDescent="0.3">
      <c r="A241" s="19"/>
      <c r="B241" s="17"/>
      <c r="C241" s="17"/>
      <c r="D241" s="17">
        <f t="shared" si="4"/>
        <v>783.38000000000056</v>
      </c>
      <c r="E241" s="18"/>
      <c r="F241" s="7"/>
    </row>
    <row r="242" spans="1:6" s="9" customFormat="1" ht="18.75" x14ac:dyDescent="0.3">
      <c r="A242" s="19"/>
      <c r="B242" s="17"/>
      <c r="C242" s="17"/>
      <c r="D242" s="17">
        <f t="shared" si="4"/>
        <v>783.38000000000056</v>
      </c>
      <c r="E242" s="18"/>
      <c r="F242" s="7"/>
    </row>
    <row r="243" spans="1:6" s="9" customFormat="1" ht="18.75" x14ac:dyDescent="0.3">
      <c r="A243" s="19"/>
      <c r="B243" s="17"/>
      <c r="C243" s="17"/>
      <c r="D243" s="17">
        <f t="shared" si="4"/>
        <v>783.38000000000056</v>
      </c>
      <c r="E243" s="18"/>
      <c r="F243" s="7"/>
    </row>
    <row r="244" spans="1:6" s="9" customFormat="1" ht="18.75" x14ac:dyDescent="0.3">
      <c r="A244" s="19"/>
      <c r="B244" s="17"/>
      <c r="C244" s="17"/>
      <c r="D244" s="17">
        <f t="shared" si="4"/>
        <v>783.38000000000056</v>
      </c>
      <c r="E244" s="18"/>
      <c r="F244" s="7"/>
    </row>
    <row r="245" spans="1:6" s="9" customFormat="1" ht="18.75" x14ac:dyDescent="0.3">
      <c r="A245" s="19"/>
      <c r="B245" s="17"/>
      <c r="C245" s="17"/>
      <c r="D245" s="17">
        <f t="shared" si="4"/>
        <v>783.38000000000056</v>
      </c>
      <c r="E245" s="18"/>
      <c r="F245" s="7"/>
    </row>
    <row r="246" spans="1:6" s="9" customFormat="1" ht="18.75" x14ac:dyDescent="0.3">
      <c r="A246" s="19"/>
      <c r="B246" s="17"/>
      <c r="C246" s="17"/>
      <c r="D246" s="17">
        <f t="shared" si="4"/>
        <v>783.38000000000056</v>
      </c>
      <c r="E246" s="18"/>
      <c r="F246" s="7"/>
    </row>
    <row r="247" spans="1:6" s="9" customFormat="1" ht="18.75" x14ac:dyDescent="0.3">
      <c r="A247" s="19"/>
      <c r="B247" s="17"/>
      <c r="C247" s="17"/>
      <c r="D247" s="17">
        <f t="shared" si="4"/>
        <v>783.38000000000056</v>
      </c>
      <c r="E247" s="18"/>
      <c r="F247" s="7"/>
    </row>
    <row r="248" spans="1:6" s="9" customFormat="1" ht="18.75" x14ac:dyDescent="0.3">
      <c r="A248" s="19"/>
      <c r="B248" s="17"/>
      <c r="C248" s="17"/>
      <c r="D248" s="17">
        <f t="shared" si="4"/>
        <v>783.38000000000056</v>
      </c>
      <c r="E248" s="18"/>
      <c r="F248" s="7"/>
    </row>
    <row r="249" spans="1:6" s="9" customFormat="1" ht="18.75" x14ac:dyDescent="0.3">
      <c r="A249" s="19"/>
      <c r="B249" s="17"/>
      <c r="C249" s="17"/>
      <c r="D249" s="17">
        <f t="shared" si="4"/>
        <v>783.38000000000056</v>
      </c>
      <c r="E249" s="18"/>
      <c r="F249" s="7"/>
    </row>
    <row r="250" spans="1:6" s="9" customFormat="1" ht="18.75" x14ac:dyDescent="0.3">
      <c r="A250" s="19"/>
      <c r="B250" s="17"/>
      <c r="C250" s="17"/>
      <c r="D250" s="17">
        <f t="shared" si="4"/>
        <v>783.38000000000056</v>
      </c>
      <c r="E250" s="18"/>
      <c r="F250" s="7"/>
    </row>
    <row r="251" spans="1:6" s="9" customFormat="1" ht="18.75" x14ac:dyDescent="0.3">
      <c r="A251" s="19"/>
      <c r="B251" s="17"/>
      <c r="C251" s="17"/>
      <c r="D251" s="17">
        <f t="shared" si="4"/>
        <v>783.38000000000056</v>
      </c>
      <c r="E251" s="18"/>
      <c r="F251" s="7"/>
    </row>
    <row r="252" spans="1:6" s="9" customFormat="1" ht="18.75" x14ac:dyDescent="0.3">
      <c r="A252" s="19"/>
      <c r="B252" s="17"/>
      <c r="C252" s="17"/>
      <c r="D252" s="17">
        <f t="shared" si="4"/>
        <v>783.38000000000056</v>
      </c>
      <c r="E252" s="18"/>
      <c r="F252" s="7"/>
    </row>
    <row r="253" spans="1:6" s="9" customFormat="1" ht="18.75" x14ac:dyDescent="0.3">
      <c r="A253" s="19"/>
      <c r="B253" s="17"/>
      <c r="C253" s="17"/>
      <c r="D253" s="17">
        <f t="shared" si="4"/>
        <v>783.38000000000056</v>
      </c>
      <c r="E253" s="18"/>
      <c r="F253" s="7"/>
    </row>
    <row r="254" spans="1:6" s="9" customFormat="1" ht="18.75" x14ac:dyDescent="0.3">
      <c r="A254" s="19"/>
      <c r="B254" s="17"/>
      <c r="C254" s="17"/>
      <c r="D254" s="17">
        <f t="shared" si="4"/>
        <v>783.38000000000056</v>
      </c>
      <c r="E254" s="18"/>
      <c r="F254" s="7"/>
    </row>
    <row r="255" spans="1:6" s="9" customFormat="1" ht="18.75" x14ac:dyDescent="0.3">
      <c r="A255" s="19"/>
      <c r="B255" s="17"/>
      <c r="C255" s="17"/>
      <c r="D255" s="17">
        <f t="shared" si="4"/>
        <v>783.38000000000056</v>
      </c>
      <c r="E255" s="18"/>
      <c r="F255" s="7"/>
    </row>
    <row r="256" spans="1:6" s="9" customFormat="1" ht="18.75" x14ac:dyDescent="0.3">
      <c r="A256" s="19"/>
      <c r="B256" s="17"/>
      <c r="C256" s="17"/>
      <c r="D256" s="17">
        <f t="shared" si="4"/>
        <v>783.38000000000056</v>
      </c>
      <c r="E256" s="18"/>
      <c r="F256" s="7"/>
    </row>
    <row r="257" spans="1:6" s="9" customFormat="1" ht="18.75" x14ac:dyDescent="0.3">
      <c r="A257" s="19"/>
      <c r="B257" s="17"/>
      <c r="C257" s="17"/>
      <c r="D257" s="17">
        <f t="shared" si="4"/>
        <v>783.38000000000056</v>
      </c>
      <c r="E257" s="18"/>
      <c r="F257" s="7"/>
    </row>
    <row r="258" spans="1:6" s="9" customFormat="1" ht="18.75" x14ac:dyDescent="0.3">
      <c r="A258" s="19"/>
      <c r="B258" s="17"/>
      <c r="C258" s="17"/>
      <c r="D258" s="17">
        <f t="shared" si="4"/>
        <v>783.38000000000056</v>
      </c>
      <c r="E258" s="18"/>
      <c r="F258" s="7"/>
    </row>
    <row r="259" spans="1:6" s="9" customFormat="1" ht="18.75" x14ac:dyDescent="0.3">
      <c r="A259" s="19"/>
      <c r="B259" s="17"/>
      <c r="C259" s="17"/>
      <c r="D259" s="17">
        <f t="shared" si="4"/>
        <v>783.38000000000056</v>
      </c>
      <c r="E259" s="18"/>
      <c r="F259" s="7"/>
    </row>
    <row r="260" spans="1:6" s="9" customFormat="1" ht="18.75" x14ac:dyDescent="0.3">
      <c r="A260" s="19"/>
      <c r="B260" s="17"/>
      <c r="C260" s="17"/>
      <c r="D260" s="17">
        <f t="shared" si="4"/>
        <v>783.38000000000056</v>
      </c>
      <c r="E260" s="18"/>
      <c r="F260" s="7"/>
    </row>
    <row r="261" spans="1:6" s="9" customFormat="1" ht="18.75" x14ac:dyDescent="0.3">
      <c r="A261" s="19"/>
      <c r="B261" s="17"/>
      <c r="C261" s="17"/>
      <c r="D261" s="17">
        <f t="shared" si="4"/>
        <v>783.38000000000056</v>
      </c>
      <c r="E261" s="18"/>
      <c r="F261" s="7"/>
    </row>
    <row r="262" spans="1:6" s="9" customFormat="1" ht="18.75" x14ac:dyDescent="0.3">
      <c r="A262" s="19"/>
      <c r="B262" s="17"/>
      <c r="C262" s="17"/>
      <c r="D262" s="17">
        <f t="shared" si="4"/>
        <v>783.38000000000056</v>
      </c>
      <c r="E262" s="18"/>
      <c r="F262" s="7"/>
    </row>
    <row r="263" spans="1:6" s="9" customFormat="1" ht="18.75" x14ac:dyDescent="0.3">
      <c r="A263" s="19"/>
      <c r="B263" s="17"/>
      <c r="C263" s="17"/>
      <c r="D263" s="17">
        <f t="shared" ref="D263:D326" si="5">D262+B263-C263</f>
        <v>783.38000000000056</v>
      </c>
      <c r="E263" s="18"/>
      <c r="F263" s="7"/>
    </row>
    <row r="264" spans="1:6" s="9" customFormat="1" ht="18.75" x14ac:dyDescent="0.3">
      <c r="A264" s="19"/>
      <c r="B264" s="17"/>
      <c r="C264" s="17"/>
      <c r="D264" s="17">
        <f t="shared" si="5"/>
        <v>783.38000000000056</v>
      </c>
      <c r="E264" s="18"/>
      <c r="F264" s="7"/>
    </row>
    <row r="265" spans="1:6" s="9" customFormat="1" ht="18.75" x14ac:dyDescent="0.3">
      <c r="A265" s="19"/>
      <c r="B265" s="17"/>
      <c r="C265" s="17"/>
      <c r="D265" s="17">
        <f t="shared" si="5"/>
        <v>783.38000000000056</v>
      </c>
      <c r="E265" s="18"/>
      <c r="F265" s="7"/>
    </row>
    <row r="266" spans="1:6" s="9" customFormat="1" ht="18.75" x14ac:dyDescent="0.3">
      <c r="A266" s="19"/>
      <c r="B266" s="17"/>
      <c r="C266" s="17"/>
      <c r="D266" s="17">
        <f t="shared" si="5"/>
        <v>783.38000000000056</v>
      </c>
      <c r="E266" s="18"/>
      <c r="F266" s="7"/>
    </row>
    <row r="267" spans="1:6" s="9" customFormat="1" ht="18.75" x14ac:dyDescent="0.3">
      <c r="A267" s="19"/>
      <c r="B267" s="17"/>
      <c r="C267" s="17"/>
      <c r="D267" s="17">
        <f t="shared" si="5"/>
        <v>783.38000000000056</v>
      </c>
      <c r="E267" s="18"/>
      <c r="F267" s="7"/>
    </row>
    <row r="268" spans="1:6" s="9" customFormat="1" ht="18.75" x14ac:dyDescent="0.3">
      <c r="A268" s="19"/>
      <c r="B268" s="17"/>
      <c r="C268" s="17"/>
      <c r="D268" s="17">
        <f t="shared" si="5"/>
        <v>783.38000000000056</v>
      </c>
      <c r="E268" s="18"/>
      <c r="F268" s="7"/>
    </row>
    <row r="269" spans="1:6" s="9" customFormat="1" ht="18.75" x14ac:dyDescent="0.3">
      <c r="A269" s="19"/>
      <c r="B269" s="17"/>
      <c r="C269" s="17"/>
      <c r="D269" s="17">
        <f t="shared" si="5"/>
        <v>783.38000000000056</v>
      </c>
      <c r="E269" s="18"/>
      <c r="F269" s="7"/>
    </row>
    <row r="270" spans="1:6" s="9" customFormat="1" ht="18.75" x14ac:dyDescent="0.3">
      <c r="A270" s="19"/>
      <c r="B270" s="17"/>
      <c r="C270" s="17"/>
      <c r="D270" s="17">
        <f t="shared" si="5"/>
        <v>783.38000000000056</v>
      </c>
      <c r="E270" s="18"/>
      <c r="F270" s="7"/>
    </row>
    <row r="271" spans="1:6" s="9" customFormat="1" ht="18.75" x14ac:dyDescent="0.3">
      <c r="A271" s="19"/>
      <c r="B271" s="17"/>
      <c r="C271" s="17"/>
      <c r="D271" s="17">
        <f t="shared" si="5"/>
        <v>783.38000000000056</v>
      </c>
      <c r="E271" s="18"/>
      <c r="F271" s="7"/>
    </row>
    <row r="272" spans="1:6" s="9" customFormat="1" ht="18.75" x14ac:dyDescent="0.3">
      <c r="A272" s="19"/>
      <c r="B272" s="17"/>
      <c r="C272" s="17"/>
      <c r="D272" s="17">
        <f t="shared" si="5"/>
        <v>783.38000000000056</v>
      </c>
      <c r="E272" s="18"/>
      <c r="F272" s="7"/>
    </row>
    <row r="273" spans="1:6" s="9" customFormat="1" ht="18.75" x14ac:dyDescent="0.3">
      <c r="A273" s="19"/>
      <c r="B273" s="17"/>
      <c r="C273" s="17"/>
      <c r="D273" s="17">
        <f t="shared" si="5"/>
        <v>783.38000000000056</v>
      </c>
      <c r="E273" s="18"/>
      <c r="F273" s="7"/>
    </row>
    <row r="274" spans="1:6" s="9" customFormat="1" ht="18.75" x14ac:dyDescent="0.3">
      <c r="A274" s="19"/>
      <c r="B274" s="17"/>
      <c r="C274" s="17"/>
      <c r="D274" s="17">
        <f t="shared" si="5"/>
        <v>783.38000000000056</v>
      </c>
      <c r="E274" s="18"/>
      <c r="F274" s="7"/>
    </row>
    <row r="275" spans="1:6" s="9" customFormat="1" ht="18.75" x14ac:dyDescent="0.3">
      <c r="A275" s="19"/>
      <c r="B275" s="17"/>
      <c r="C275" s="17"/>
      <c r="D275" s="17">
        <f t="shared" si="5"/>
        <v>783.38000000000056</v>
      </c>
      <c r="E275" s="18"/>
      <c r="F275" s="7"/>
    </row>
    <row r="276" spans="1:6" s="9" customFormat="1" ht="18.75" x14ac:dyDescent="0.3">
      <c r="A276" s="19"/>
      <c r="B276" s="17"/>
      <c r="C276" s="17"/>
      <c r="D276" s="17">
        <f t="shared" si="5"/>
        <v>783.38000000000056</v>
      </c>
      <c r="E276" s="18"/>
      <c r="F276" s="7"/>
    </row>
    <row r="277" spans="1:6" s="9" customFormat="1" ht="18.75" x14ac:dyDescent="0.3">
      <c r="A277" s="19"/>
      <c r="B277" s="17"/>
      <c r="C277" s="17"/>
      <c r="D277" s="17">
        <f t="shared" si="5"/>
        <v>783.38000000000056</v>
      </c>
      <c r="E277" s="18"/>
      <c r="F277" s="7"/>
    </row>
    <row r="278" spans="1:6" s="9" customFormat="1" ht="18.75" x14ac:dyDescent="0.3">
      <c r="A278" s="19"/>
      <c r="B278" s="17"/>
      <c r="C278" s="17"/>
      <c r="D278" s="17">
        <f t="shared" si="5"/>
        <v>783.38000000000056</v>
      </c>
      <c r="E278" s="18"/>
      <c r="F278" s="7"/>
    </row>
    <row r="279" spans="1:6" s="9" customFormat="1" ht="18.75" x14ac:dyDescent="0.3">
      <c r="A279" s="19"/>
      <c r="B279" s="17"/>
      <c r="C279" s="17"/>
      <c r="D279" s="17">
        <f t="shared" si="5"/>
        <v>783.38000000000056</v>
      </c>
      <c r="E279" s="18"/>
      <c r="F279" s="7"/>
    </row>
    <row r="280" spans="1:6" s="9" customFormat="1" ht="18.75" x14ac:dyDescent="0.3">
      <c r="A280" s="19"/>
      <c r="B280" s="17"/>
      <c r="C280" s="17"/>
      <c r="D280" s="17">
        <f t="shared" si="5"/>
        <v>783.38000000000056</v>
      </c>
      <c r="E280" s="18"/>
      <c r="F280" s="7"/>
    </row>
    <row r="281" spans="1:6" s="9" customFormat="1" ht="18.75" x14ac:dyDescent="0.3">
      <c r="A281" s="19"/>
      <c r="B281" s="17"/>
      <c r="C281" s="17"/>
      <c r="D281" s="17">
        <f t="shared" si="5"/>
        <v>783.38000000000056</v>
      </c>
      <c r="E281" s="18"/>
      <c r="F281" s="7"/>
    </row>
    <row r="282" spans="1:6" s="9" customFormat="1" ht="18.75" x14ac:dyDescent="0.3">
      <c r="A282" s="19"/>
      <c r="B282" s="17"/>
      <c r="C282" s="17"/>
      <c r="D282" s="17">
        <f t="shared" si="5"/>
        <v>783.38000000000056</v>
      </c>
      <c r="E282" s="18"/>
      <c r="F282" s="7"/>
    </row>
    <row r="283" spans="1:6" s="9" customFormat="1" ht="18.75" x14ac:dyDescent="0.3">
      <c r="A283" s="19"/>
      <c r="B283" s="17"/>
      <c r="C283" s="17"/>
      <c r="D283" s="17">
        <f t="shared" si="5"/>
        <v>783.38000000000056</v>
      </c>
      <c r="E283" s="18"/>
      <c r="F283" s="7"/>
    </row>
    <row r="284" spans="1:6" s="9" customFormat="1" ht="18.75" x14ac:dyDescent="0.3">
      <c r="A284" s="19"/>
      <c r="B284" s="17"/>
      <c r="C284" s="17"/>
      <c r="D284" s="17">
        <f t="shared" si="5"/>
        <v>783.38000000000056</v>
      </c>
      <c r="E284" s="18"/>
      <c r="F284" s="7"/>
    </row>
    <row r="285" spans="1:6" s="9" customFormat="1" ht="18.75" x14ac:dyDescent="0.3">
      <c r="A285" s="19"/>
      <c r="B285" s="17"/>
      <c r="C285" s="17"/>
      <c r="D285" s="17">
        <f t="shared" si="5"/>
        <v>783.38000000000056</v>
      </c>
      <c r="E285" s="18"/>
      <c r="F285" s="7"/>
    </row>
    <row r="286" spans="1:6" s="9" customFormat="1" ht="18.75" x14ac:dyDescent="0.3">
      <c r="A286" s="19"/>
      <c r="B286" s="17"/>
      <c r="C286" s="17"/>
      <c r="D286" s="17">
        <f t="shared" si="5"/>
        <v>783.38000000000056</v>
      </c>
      <c r="E286" s="18"/>
      <c r="F286" s="7"/>
    </row>
    <row r="287" spans="1:6" s="9" customFormat="1" ht="18.75" x14ac:dyDescent="0.3">
      <c r="A287" s="19"/>
      <c r="B287" s="17"/>
      <c r="C287" s="17"/>
      <c r="D287" s="17">
        <f t="shared" si="5"/>
        <v>783.38000000000056</v>
      </c>
      <c r="E287" s="18"/>
      <c r="F287" s="7"/>
    </row>
    <row r="288" spans="1:6" s="9" customFormat="1" ht="18.75" x14ac:dyDescent="0.3">
      <c r="A288" s="19"/>
      <c r="B288" s="17"/>
      <c r="C288" s="17"/>
      <c r="D288" s="17">
        <f t="shared" si="5"/>
        <v>783.38000000000056</v>
      </c>
      <c r="E288" s="18"/>
      <c r="F288" s="7"/>
    </row>
    <row r="289" spans="1:6" s="9" customFormat="1" ht="18.75" x14ac:dyDescent="0.3">
      <c r="A289" s="19"/>
      <c r="B289" s="17"/>
      <c r="C289" s="17"/>
      <c r="D289" s="17">
        <f t="shared" si="5"/>
        <v>783.38000000000056</v>
      </c>
      <c r="E289" s="18"/>
      <c r="F289" s="7"/>
    </row>
    <row r="290" spans="1:6" s="9" customFormat="1" ht="18.75" x14ac:dyDescent="0.3">
      <c r="A290" s="19"/>
      <c r="B290" s="17"/>
      <c r="C290" s="17"/>
      <c r="D290" s="17">
        <f t="shared" si="5"/>
        <v>783.38000000000056</v>
      </c>
      <c r="E290" s="18"/>
      <c r="F290" s="7"/>
    </row>
    <row r="291" spans="1:6" s="9" customFormat="1" ht="18.75" x14ac:dyDescent="0.3">
      <c r="A291" s="19"/>
      <c r="B291" s="17"/>
      <c r="C291" s="17"/>
      <c r="D291" s="17">
        <f t="shared" si="5"/>
        <v>783.38000000000056</v>
      </c>
      <c r="E291" s="18"/>
      <c r="F291" s="7"/>
    </row>
    <row r="292" spans="1:6" s="9" customFormat="1" ht="18.75" x14ac:dyDescent="0.3">
      <c r="A292" s="19"/>
      <c r="B292" s="17"/>
      <c r="C292" s="17"/>
      <c r="D292" s="17">
        <f t="shared" si="5"/>
        <v>783.38000000000056</v>
      </c>
      <c r="E292" s="18"/>
      <c r="F292" s="7"/>
    </row>
    <row r="293" spans="1:6" s="9" customFormat="1" ht="18.75" x14ac:dyDescent="0.3">
      <c r="A293" s="19"/>
      <c r="B293" s="17"/>
      <c r="C293" s="17"/>
      <c r="D293" s="17">
        <f t="shared" si="5"/>
        <v>783.38000000000056</v>
      </c>
      <c r="E293" s="18"/>
      <c r="F293" s="7"/>
    </row>
    <row r="294" spans="1:6" s="9" customFormat="1" ht="18.75" x14ac:dyDescent="0.3">
      <c r="A294" s="19"/>
      <c r="B294" s="17"/>
      <c r="C294" s="17"/>
      <c r="D294" s="17">
        <f t="shared" si="5"/>
        <v>783.38000000000056</v>
      </c>
      <c r="E294" s="18"/>
      <c r="F294" s="7"/>
    </row>
    <row r="295" spans="1:6" s="9" customFormat="1" ht="18.75" x14ac:dyDescent="0.3">
      <c r="A295" s="19"/>
      <c r="B295" s="17"/>
      <c r="C295" s="17"/>
      <c r="D295" s="17">
        <f t="shared" si="5"/>
        <v>783.38000000000056</v>
      </c>
      <c r="E295" s="18"/>
      <c r="F295" s="7"/>
    </row>
    <row r="296" spans="1:6" s="9" customFormat="1" ht="18.75" x14ac:dyDescent="0.3">
      <c r="A296" s="19"/>
      <c r="B296" s="17"/>
      <c r="C296" s="17"/>
      <c r="D296" s="17">
        <f t="shared" si="5"/>
        <v>783.38000000000056</v>
      </c>
      <c r="E296" s="18"/>
      <c r="F296" s="7"/>
    </row>
    <row r="297" spans="1:6" s="9" customFormat="1" ht="18.75" x14ac:dyDescent="0.3">
      <c r="A297" s="19"/>
      <c r="B297" s="17"/>
      <c r="C297" s="17"/>
      <c r="D297" s="17">
        <f t="shared" si="5"/>
        <v>783.38000000000056</v>
      </c>
      <c r="E297" s="18"/>
      <c r="F297" s="7"/>
    </row>
    <row r="298" spans="1:6" s="9" customFormat="1" ht="18.75" x14ac:dyDescent="0.3">
      <c r="A298" s="19"/>
      <c r="B298" s="17"/>
      <c r="C298" s="17"/>
      <c r="D298" s="17">
        <f t="shared" si="5"/>
        <v>783.38000000000056</v>
      </c>
      <c r="E298" s="18"/>
      <c r="F298" s="7"/>
    </row>
    <row r="299" spans="1:6" s="9" customFormat="1" ht="18.75" x14ac:dyDescent="0.3">
      <c r="A299" s="19"/>
      <c r="B299" s="17"/>
      <c r="C299" s="17"/>
      <c r="D299" s="17">
        <f t="shared" si="5"/>
        <v>783.38000000000056</v>
      </c>
      <c r="E299" s="18"/>
      <c r="F299" s="7"/>
    </row>
    <row r="300" spans="1:6" s="9" customFormat="1" ht="18.75" x14ac:dyDescent="0.3">
      <c r="A300" s="19"/>
      <c r="B300" s="17"/>
      <c r="C300" s="17"/>
      <c r="D300" s="17">
        <f t="shared" si="5"/>
        <v>783.38000000000056</v>
      </c>
      <c r="E300" s="18"/>
      <c r="F300" s="7"/>
    </row>
    <row r="301" spans="1:6" s="9" customFormat="1" ht="18.75" x14ac:dyDescent="0.3">
      <c r="A301" s="19"/>
      <c r="B301" s="17"/>
      <c r="C301" s="17"/>
      <c r="D301" s="17">
        <f t="shared" si="5"/>
        <v>783.38000000000056</v>
      </c>
      <c r="E301" s="18"/>
      <c r="F301" s="7"/>
    </row>
    <row r="302" spans="1:6" s="9" customFormat="1" ht="18.75" x14ac:dyDescent="0.3">
      <c r="A302" s="19"/>
      <c r="B302" s="17"/>
      <c r="C302" s="17"/>
      <c r="D302" s="17">
        <f t="shared" si="5"/>
        <v>783.38000000000056</v>
      </c>
      <c r="E302" s="18"/>
      <c r="F302" s="7"/>
    </row>
    <row r="303" spans="1:6" s="9" customFormat="1" ht="18.75" x14ac:dyDescent="0.3">
      <c r="A303" s="19"/>
      <c r="B303" s="17"/>
      <c r="C303" s="17"/>
      <c r="D303" s="17">
        <f t="shared" si="5"/>
        <v>783.38000000000056</v>
      </c>
      <c r="E303" s="18"/>
      <c r="F303" s="7"/>
    </row>
    <row r="304" spans="1:6" s="9" customFormat="1" ht="18.75" x14ac:dyDescent="0.3">
      <c r="A304" s="19"/>
      <c r="B304" s="17"/>
      <c r="C304" s="17"/>
      <c r="D304" s="17">
        <f t="shared" si="5"/>
        <v>783.38000000000056</v>
      </c>
      <c r="E304" s="18"/>
      <c r="F304" s="7"/>
    </row>
    <row r="305" spans="1:6" s="9" customFormat="1" ht="18.75" x14ac:dyDescent="0.3">
      <c r="A305" s="19"/>
      <c r="B305" s="17"/>
      <c r="C305" s="17"/>
      <c r="D305" s="17">
        <f t="shared" si="5"/>
        <v>783.38000000000056</v>
      </c>
      <c r="E305" s="18"/>
      <c r="F305" s="7"/>
    </row>
    <row r="306" spans="1:6" s="9" customFormat="1" ht="18.75" x14ac:dyDescent="0.3">
      <c r="A306" s="19"/>
      <c r="B306" s="17"/>
      <c r="C306" s="17"/>
      <c r="D306" s="17">
        <f t="shared" si="5"/>
        <v>783.38000000000056</v>
      </c>
      <c r="E306" s="18"/>
      <c r="F306" s="7"/>
    </row>
    <row r="307" spans="1:6" s="9" customFormat="1" ht="18.75" x14ac:dyDescent="0.3">
      <c r="A307" s="19"/>
      <c r="B307" s="17"/>
      <c r="C307" s="17"/>
      <c r="D307" s="17">
        <f t="shared" si="5"/>
        <v>783.38000000000056</v>
      </c>
      <c r="E307" s="18"/>
      <c r="F307" s="7"/>
    </row>
    <row r="308" spans="1:6" s="9" customFormat="1" ht="18.75" x14ac:dyDescent="0.3">
      <c r="A308" s="19"/>
      <c r="B308" s="17"/>
      <c r="C308" s="17"/>
      <c r="D308" s="17">
        <f t="shared" si="5"/>
        <v>783.38000000000056</v>
      </c>
      <c r="E308" s="18"/>
      <c r="F308" s="7"/>
    </row>
    <row r="309" spans="1:6" s="9" customFormat="1" ht="18.75" x14ac:dyDescent="0.3">
      <c r="A309" s="19"/>
      <c r="B309" s="17"/>
      <c r="C309" s="17"/>
      <c r="D309" s="17">
        <f t="shared" si="5"/>
        <v>783.38000000000056</v>
      </c>
      <c r="E309" s="18"/>
      <c r="F309" s="7"/>
    </row>
    <row r="310" spans="1:6" s="9" customFormat="1" ht="18.75" x14ac:dyDescent="0.3">
      <c r="A310" s="19"/>
      <c r="B310" s="17"/>
      <c r="C310" s="17"/>
      <c r="D310" s="17">
        <f t="shared" si="5"/>
        <v>783.38000000000056</v>
      </c>
      <c r="E310" s="18"/>
      <c r="F310" s="7"/>
    </row>
    <row r="311" spans="1:6" s="9" customFormat="1" ht="18.75" x14ac:dyDescent="0.3">
      <c r="A311" s="19"/>
      <c r="B311" s="17"/>
      <c r="C311" s="17"/>
      <c r="D311" s="17">
        <f t="shared" si="5"/>
        <v>783.38000000000056</v>
      </c>
      <c r="E311" s="18"/>
      <c r="F311" s="7"/>
    </row>
    <row r="312" spans="1:6" s="9" customFormat="1" ht="18.75" x14ac:dyDescent="0.3">
      <c r="A312" s="19"/>
      <c r="B312" s="17"/>
      <c r="C312" s="17"/>
      <c r="D312" s="17">
        <f t="shared" si="5"/>
        <v>783.38000000000056</v>
      </c>
      <c r="E312" s="18"/>
      <c r="F312" s="7"/>
    </row>
    <row r="313" spans="1:6" s="9" customFormat="1" ht="18.75" x14ac:dyDescent="0.3">
      <c r="A313" s="19"/>
      <c r="B313" s="17"/>
      <c r="C313" s="17"/>
      <c r="D313" s="17">
        <f t="shared" si="5"/>
        <v>783.38000000000056</v>
      </c>
      <c r="E313" s="18"/>
      <c r="F313" s="7"/>
    </row>
    <row r="314" spans="1:6" s="9" customFormat="1" ht="18.75" x14ac:dyDescent="0.3">
      <c r="A314" s="19"/>
      <c r="B314" s="17"/>
      <c r="C314" s="17"/>
      <c r="D314" s="17">
        <f t="shared" si="5"/>
        <v>783.38000000000056</v>
      </c>
      <c r="E314" s="18"/>
      <c r="F314" s="7"/>
    </row>
    <row r="315" spans="1:6" s="9" customFormat="1" ht="18.75" x14ac:dyDescent="0.3">
      <c r="A315" s="19"/>
      <c r="B315" s="17"/>
      <c r="C315" s="17"/>
      <c r="D315" s="17">
        <f t="shared" si="5"/>
        <v>783.38000000000056</v>
      </c>
      <c r="E315" s="18"/>
      <c r="F315" s="7"/>
    </row>
    <row r="316" spans="1:6" s="9" customFormat="1" ht="18.75" x14ac:dyDescent="0.3">
      <c r="A316" s="19"/>
      <c r="B316" s="17"/>
      <c r="C316" s="17"/>
      <c r="D316" s="17">
        <f t="shared" si="5"/>
        <v>783.38000000000056</v>
      </c>
      <c r="E316" s="18"/>
      <c r="F316" s="7"/>
    </row>
    <row r="317" spans="1:6" s="9" customFormat="1" ht="18.75" x14ac:dyDescent="0.3">
      <c r="A317" s="19"/>
      <c r="B317" s="17"/>
      <c r="C317" s="17"/>
      <c r="D317" s="17">
        <f t="shared" si="5"/>
        <v>783.38000000000056</v>
      </c>
      <c r="E317" s="18"/>
      <c r="F317" s="7"/>
    </row>
    <row r="318" spans="1:6" s="9" customFormat="1" ht="18.75" x14ac:dyDescent="0.3">
      <c r="A318" s="19"/>
      <c r="B318" s="17"/>
      <c r="C318" s="17"/>
      <c r="D318" s="17">
        <f t="shared" si="5"/>
        <v>783.38000000000056</v>
      </c>
      <c r="E318" s="18"/>
      <c r="F318" s="7"/>
    </row>
    <row r="319" spans="1:6" s="9" customFormat="1" ht="18.75" x14ac:dyDescent="0.3">
      <c r="A319" s="19"/>
      <c r="B319" s="17"/>
      <c r="C319" s="17"/>
      <c r="D319" s="17">
        <f t="shared" si="5"/>
        <v>783.38000000000056</v>
      </c>
      <c r="E319" s="18"/>
      <c r="F319" s="7"/>
    </row>
    <row r="320" spans="1:6" s="9" customFormat="1" ht="18.75" x14ac:dyDescent="0.3">
      <c r="A320" s="19"/>
      <c r="B320" s="17"/>
      <c r="C320" s="17"/>
      <c r="D320" s="17">
        <f t="shared" si="5"/>
        <v>783.38000000000056</v>
      </c>
      <c r="E320" s="18"/>
      <c r="F320" s="7"/>
    </row>
    <row r="321" spans="1:6" s="9" customFormat="1" ht="18.75" x14ac:dyDescent="0.3">
      <c r="A321" s="19"/>
      <c r="B321" s="17"/>
      <c r="C321" s="17"/>
      <c r="D321" s="17">
        <f t="shared" si="5"/>
        <v>783.38000000000056</v>
      </c>
      <c r="E321" s="18"/>
      <c r="F321" s="7"/>
    </row>
    <row r="322" spans="1:6" s="9" customFormat="1" ht="18.75" x14ac:dyDescent="0.3">
      <c r="A322" s="19"/>
      <c r="B322" s="17"/>
      <c r="C322" s="17"/>
      <c r="D322" s="17">
        <f t="shared" si="5"/>
        <v>783.38000000000056</v>
      </c>
      <c r="E322" s="18"/>
      <c r="F322" s="7"/>
    </row>
    <row r="323" spans="1:6" s="9" customFormat="1" ht="18.75" x14ac:dyDescent="0.3">
      <c r="A323" s="19"/>
      <c r="B323" s="17"/>
      <c r="C323" s="17"/>
      <c r="D323" s="17">
        <f t="shared" si="5"/>
        <v>783.38000000000056</v>
      </c>
      <c r="E323" s="18"/>
      <c r="F323" s="7"/>
    </row>
    <row r="324" spans="1:6" s="9" customFormat="1" ht="18.75" x14ac:dyDescent="0.3">
      <c r="A324" s="19"/>
      <c r="B324" s="17"/>
      <c r="C324" s="17"/>
      <c r="D324" s="17">
        <f t="shared" si="5"/>
        <v>783.38000000000056</v>
      </c>
      <c r="E324" s="18"/>
      <c r="F324" s="7"/>
    </row>
    <row r="325" spans="1:6" s="9" customFormat="1" ht="18.75" x14ac:dyDescent="0.3">
      <c r="A325" s="19"/>
      <c r="B325" s="17"/>
      <c r="C325" s="17"/>
      <c r="D325" s="17">
        <f t="shared" si="5"/>
        <v>783.38000000000056</v>
      </c>
      <c r="E325" s="18"/>
      <c r="F325" s="7"/>
    </row>
    <row r="326" spans="1:6" s="9" customFormat="1" ht="18.75" x14ac:dyDescent="0.3">
      <c r="A326" s="19"/>
      <c r="B326" s="17"/>
      <c r="C326" s="17"/>
      <c r="D326" s="17">
        <f t="shared" si="5"/>
        <v>783.38000000000056</v>
      </c>
      <c r="E326" s="18"/>
      <c r="F326" s="7"/>
    </row>
    <row r="327" spans="1:6" s="9" customFormat="1" ht="18.75" x14ac:dyDescent="0.3">
      <c r="A327" s="19"/>
      <c r="B327" s="17"/>
      <c r="C327" s="17"/>
      <c r="D327" s="17">
        <f t="shared" ref="D327:D390" si="6">D326+B327-C327</f>
        <v>783.38000000000056</v>
      </c>
      <c r="E327" s="18"/>
      <c r="F327" s="7"/>
    </row>
    <row r="328" spans="1:6" s="9" customFormat="1" ht="18.75" x14ac:dyDescent="0.3">
      <c r="A328" s="19"/>
      <c r="B328" s="17"/>
      <c r="C328" s="17"/>
      <c r="D328" s="17">
        <f t="shared" si="6"/>
        <v>783.38000000000056</v>
      </c>
      <c r="E328" s="18"/>
      <c r="F328" s="7"/>
    </row>
    <row r="329" spans="1:6" s="9" customFormat="1" ht="18.75" x14ac:dyDescent="0.3">
      <c r="A329" s="19"/>
      <c r="B329" s="17"/>
      <c r="C329" s="17"/>
      <c r="D329" s="17">
        <f t="shared" si="6"/>
        <v>783.38000000000056</v>
      </c>
      <c r="E329" s="18"/>
      <c r="F329" s="7"/>
    </row>
    <row r="330" spans="1:6" s="9" customFormat="1" ht="18.75" x14ac:dyDescent="0.3">
      <c r="A330" s="19"/>
      <c r="B330" s="17"/>
      <c r="C330" s="17"/>
      <c r="D330" s="17">
        <f t="shared" si="6"/>
        <v>783.38000000000056</v>
      </c>
      <c r="E330" s="18"/>
      <c r="F330" s="7"/>
    </row>
    <row r="331" spans="1:6" s="9" customFormat="1" ht="18.75" x14ac:dyDescent="0.3">
      <c r="A331" s="19"/>
      <c r="B331" s="17"/>
      <c r="C331" s="17"/>
      <c r="D331" s="17">
        <f t="shared" si="6"/>
        <v>783.38000000000056</v>
      </c>
      <c r="E331" s="18"/>
      <c r="F331" s="7"/>
    </row>
    <row r="332" spans="1:6" s="9" customFormat="1" ht="18.75" x14ac:dyDescent="0.3">
      <c r="A332" s="19"/>
      <c r="B332" s="17"/>
      <c r="C332" s="17"/>
      <c r="D332" s="17">
        <f t="shared" si="6"/>
        <v>783.38000000000056</v>
      </c>
      <c r="E332" s="18"/>
      <c r="F332" s="7"/>
    </row>
    <row r="333" spans="1:6" s="9" customFormat="1" ht="18.75" x14ac:dyDescent="0.3">
      <c r="A333" s="19"/>
      <c r="B333" s="17"/>
      <c r="C333" s="17"/>
      <c r="D333" s="17">
        <f t="shared" si="6"/>
        <v>783.38000000000056</v>
      </c>
      <c r="E333" s="18"/>
      <c r="F333" s="7"/>
    </row>
    <row r="334" spans="1:6" s="9" customFormat="1" ht="18.75" x14ac:dyDescent="0.3">
      <c r="A334" s="19"/>
      <c r="B334" s="17"/>
      <c r="C334" s="17"/>
      <c r="D334" s="17">
        <f t="shared" si="6"/>
        <v>783.38000000000056</v>
      </c>
      <c r="E334" s="18"/>
      <c r="F334" s="7"/>
    </row>
    <row r="335" spans="1:6" s="9" customFormat="1" ht="18.75" x14ac:dyDescent="0.3">
      <c r="A335" s="19"/>
      <c r="B335" s="17"/>
      <c r="C335" s="17"/>
      <c r="D335" s="17">
        <f t="shared" si="6"/>
        <v>783.38000000000056</v>
      </c>
      <c r="E335" s="18"/>
      <c r="F335" s="7"/>
    </row>
    <row r="336" spans="1:6" s="9" customFormat="1" ht="18.75" x14ac:dyDescent="0.3">
      <c r="A336" s="19"/>
      <c r="B336" s="17"/>
      <c r="C336" s="17"/>
      <c r="D336" s="17">
        <f t="shared" si="6"/>
        <v>783.38000000000056</v>
      </c>
      <c r="E336" s="18"/>
      <c r="F336" s="7"/>
    </row>
    <row r="337" spans="1:6" s="9" customFormat="1" ht="18.75" x14ac:dyDescent="0.3">
      <c r="A337" s="19"/>
      <c r="B337" s="17"/>
      <c r="C337" s="17"/>
      <c r="D337" s="17">
        <f t="shared" si="6"/>
        <v>783.38000000000056</v>
      </c>
      <c r="E337" s="18"/>
      <c r="F337" s="7"/>
    </row>
    <row r="338" spans="1:6" s="9" customFormat="1" ht="18.75" x14ac:dyDescent="0.3">
      <c r="A338" s="19"/>
      <c r="B338" s="17"/>
      <c r="C338" s="17"/>
      <c r="D338" s="17">
        <f t="shared" si="6"/>
        <v>783.38000000000056</v>
      </c>
      <c r="E338" s="18"/>
      <c r="F338" s="7"/>
    </row>
    <row r="339" spans="1:6" s="9" customFormat="1" ht="18.75" x14ac:dyDescent="0.3">
      <c r="A339" s="19"/>
      <c r="B339" s="17"/>
      <c r="C339" s="17"/>
      <c r="D339" s="17">
        <f t="shared" si="6"/>
        <v>783.38000000000056</v>
      </c>
      <c r="E339" s="18"/>
      <c r="F339" s="7"/>
    </row>
    <row r="340" spans="1:6" s="9" customFormat="1" ht="18.75" x14ac:dyDescent="0.3">
      <c r="A340" s="19"/>
      <c r="B340" s="17"/>
      <c r="C340" s="17"/>
      <c r="D340" s="17">
        <f t="shared" si="6"/>
        <v>783.38000000000056</v>
      </c>
      <c r="E340" s="18"/>
      <c r="F340" s="7"/>
    </row>
    <row r="341" spans="1:6" s="9" customFormat="1" ht="18.75" x14ac:dyDescent="0.3">
      <c r="A341" s="19"/>
      <c r="B341" s="17"/>
      <c r="C341" s="17"/>
      <c r="D341" s="17">
        <f t="shared" si="6"/>
        <v>783.38000000000056</v>
      </c>
      <c r="E341" s="18"/>
      <c r="F341" s="7"/>
    </row>
    <row r="342" spans="1:6" s="9" customFormat="1" ht="18.75" x14ac:dyDescent="0.3">
      <c r="A342" s="19"/>
      <c r="B342" s="17"/>
      <c r="C342" s="17"/>
      <c r="D342" s="17">
        <f t="shared" si="6"/>
        <v>783.38000000000056</v>
      </c>
      <c r="E342" s="18"/>
      <c r="F342" s="7"/>
    </row>
    <row r="343" spans="1:6" s="9" customFormat="1" ht="18.75" x14ac:dyDescent="0.3">
      <c r="A343" s="19"/>
      <c r="B343" s="17"/>
      <c r="C343" s="17"/>
      <c r="D343" s="17">
        <f t="shared" si="6"/>
        <v>783.38000000000056</v>
      </c>
      <c r="E343" s="18"/>
      <c r="F343" s="7"/>
    </row>
    <row r="344" spans="1:6" s="9" customFormat="1" ht="18.75" x14ac:dyDescent="0.3">
      <c r="A344" s="19"/>
      <c r="B344" s="17"/>
      <c r="C344" s="17"/>
      <c r="D344" s="17">
        <f t="shared" si="6"/>
        <v>783.38000000000056</v>
      </c>
      <c r="E344" s="18"/>
      <c r="F344" s="7"/>
    </row>
    <row r="345" spans="1:6" s="9" customFormat="1" ht="18.75" x14ac:dyDescent="0.3">
      <c r="A345" s="19"/>
      <c r="B345" s="17"/>
      <c r="C345" s="17"/>
      <c r="D345" s="17">
        <f t="shared" si="6"/>
        <v>783.38000000000056</v>
      </c>
      <c r="E345" s="18"/>
      <c r="F345" s="7"/>
    </row>
    <row r="346" spans="1:6" s="9" customFormat="1" ht="18.75" x14ac:dyDescent="0.3">
      <c r="A346" s="19"/>
      <c r="B346" s="17"/>
      <c r="C346" s="17"/>
      <c r="D346" s="17">
        <f t="shared" si="6"/>
        <v>783.38000000000056</v>
      </c>
      <c r="E346" s="18"/>
      <c r="F346" s="7"/>
    </row>
    <row r="347" spans="1:6" s="9" customFormat="1" ht="18.75" x14ac:dyDescent="0.3">
      <c r="A347" s="19"/>
      <c r="B347" s="17"/>
      <c r="C347" s="17"/>
      <c r="D347" s="17">
        <f t="shared" si="6"/>
        <v>783.38000000000056</v>
      </c>
      <c r="E347" s="18"/>
      <c r="F347" s="7"/>
    </row>
    <row r="348" spans="1:6" s="9" customFormat="1" ht="18.75" x14ac:dyDescent="0.3">
      <c r="A348" s="19"/>
      <c r="B348" s="17"/>
      <c r="C348" s="17"/>
      <c r="D348" s="17">
        <f t="shared" si="6"/>
        <v>783.38000000000056</v>
      </c>
      <c r="E348" s="18"/>
      <c r="F348" s="7"/>
    </row>
    <row r="349" spans="1:6" s="9" customFormat="1" ht="18.75" x14ac:dyDescent="0.3">
      <c r="A349" s="19"/>
      <c r="B349" s="17"/>
      <c r="C349" s="17"/>
      <c r="D349" s="17">
        <f t="shared" si="6"/>
        <v>783.38000000000056</v>
      </c>
      <c r="E349" s="18"/>
      <c r="F349" s="7"/>
    </row>
    <row r="350" spans="1:6" s="9" customFormat="1" ht="18.75" x14ac:dyDescent="0.3">
      <c r="A350" s="19"/>
      <c r="B350" s="17"/>
      <c r="C350" s="17"/>
      <c r="D350" s="17">
        <f t="shared" si="6"/>
        <v>783.38000000000056</v>
      </c>
      <c r="E350" s="18"/>
      <c r="F350" s="7"/>
    </row>
    <row r="351" spans="1:6" s="9" customFormat="1" ht="18.75" x14ac:dyDescent="0.3">
      <c r="A351" s="19"/>
      <c r="B351" s="17"/>
      <c r="C351" s="17"/>
      <c r="D351" s="17">
        <f t="shared" si="6"/>
        <v>783.38000000000056</v>
      </c>
      <c r="E351" s="18"/>
      <c r="F351" s="7"/>
    </row>
    <row r="352" spans="1:6" s="9" customFormat="1" ht="18.75" x14ac:dyDescent="0.3">
      <c r="A352" s="19"/>
      <c r="B352" s="17"/>
      <c r="C352" s="17"/>
      <c r="D352" s="17">
        <f t="shared" si="6"/>
        <v>783.38000000000056</v>
      </c>
      <c r="E352" s="18"/>
      <c r="F352" s="7"/>
    </row>
    <row r="353" spans="1:6" s="9" customFormat="1" ht="18.75" x14ac:dyDescent="0.3">
      <c r="A353" s="19"/>
      <c r="B353" s="17"/>
      <c r="C353" s="17"/>
      <c r="D353" s="17">
        <f t="shared" si="6"/>
        <v>783.38000000000056</v>
      </c>
      <c r="E353" s="18"/>
      <c r="F353" s="7"/>
    </row>
    <row r="354" spans="1:6" s="9" customFormat="1" ht="18.75" x14ac:dyDescent="0.3">
      <c r="A354" s="19"/>
      <c r="B354" s="17"/>
      <c r="C354" s="17"/>
      <c r="D354" s="17">
        <f t="shared" si="6"/>
        <v>783.38000000000056</v>
      </c>
      <c r="E354" s="18"/>
      <c r="F354" s="7"/>
    </row>
    <row r="355" spans="1:6" s="9" customFormat="1" ht="18.75" x14ac:dyDescent="0.3">
      <c r="A355" s="19"/>
      <c r="B355" s="17"/>
      <c r="C355" s="17"/>
      <c r="D355" s="17">
        <f t="shared" si="6"/>
        <v>783.38000000000056</v>
      </c>
      <c r="E355" s="18"/>
      <c r="F355" s="7"/>
    </row>
    <row r="356" spans="1:6" s="9" customFormat="1" ht="18.75" x14ac:dyDescent="0.3">
      <c r="A356" s="19"/>
      <c r="B356" s="17"/>
      <c r="C356" s="17"/>
      <c r="D356" s="17">
        <f t="shared" si="6"/>
        <v>783.38000000000056</v>
      </c>
      <c r="E356" s="18"/>
      <c r="F356" s="7"/>
    </row>
    <row r="357" spans="1:6" s="9" customFormat="1" ht="18.75" x14ac:dyDescent="0.3">
      <c r="A357" s="19"/>
      <c r="B357" s="17"/>
      <c r="C357" s="17"/>
      <c r="D357" s="17">
        <f t="shared" si="6"/>
        <v>783.38000000000056</v>
      </c>
      <c r="E357" s="18"/>
      <c r="F357" s="7"/>
    </row>
    <row r="358" spans="1:6" s="9" customFormat="1" ht="18.75" x14ac:dyDescent="0.3">
      <c r="A358" s="19"/>
      <c r="B358" s="17"/>
      <c r="C358" s="17"/>
      <c r="D358" s="17">
        <f t="shared" si="6"/>
        <v>783.38000000000056</v>
      </c>
      <c r="E358" s="18"/>
      <c r="F358" s="7"/>
    </row>
    <row r="359" spans="1:6" s="9" customFormat="1" ht="18.75" x14ac:dyDescent="0.3">
      <c r="A359" s="19"/>
      <c r="B359" s="17"/>
      <c r="C359" s="17"/>
      <c r="D359" s="17">
        <f t="shared" si="6"/>
        <v>783.38000000000056</v>
      </c>
      <c r="E359" s="18"/>
      <c r="F359" s="7"/>
    </row>
    <row r="360" spans="1:6" s="9" customFormat="1" ht="18.75" x14ac:dyDescent="0.3">
      <c r="A360" s="19"/>
      <c r="B360" s="17"/>
      <c r="C360" s="17"/>
      <c r="D360" s="17">
        <f t="shared" si="6"/>
        <v>783.38000000000056</v>
      </c>
      <c r="E360" s="18"/>
      <c r="F360" s="7"/>
    </row>
    <row r="361" spans="1:6" s="9" customFormat="1" ht="18.75" x14ac:dyDescent="0.3">
      <c r="A361" s="19"/>
      <c r="B361" s="17"/>
      <c r="C361" s="17"/>
      <c r="D361" s="17">
        <f t="shared" si="6"/>
        <v>783.38000000000056</v>
      </c>
      <c r="E361" s="18"/>
      <c r="F361" s="7"/>
    </row>
    <row r="362" spans="1:6" s="9" customFormat="1" ht="18.75" x14ac:dyDescent="0.3">
      <c r="A362" s="19"/>
      <c r="B362" s="17"/>
      <c r="C362" s="17"/>
      <c r="D362" s="17">
        <f t="shared" si="6"/>
        <v>783.38000000000056</v>
      </c>
      <c r="E362" s="18"/>
      <c r="F362" s="7"/>
    </row>
    <row r="363" spans="1:6" s="9" customFormat="1" ht="18.75" x14ac:dyDescent="0.3">
      <c r="A363" s="19"/>
      <c r="B363" s="17"/>
      <c r="C363" s="17"/>
      <c r="D363" s="17">
        <f t="shared" si="6"/>
        <v>783.38000000000056</v>
      </c>
      <c r="E363" s="18"/>
      <c r="F363" s="7"/>
    </row>
    <row r="364" spans="1:6" s="9" customFormat="1" ht="18.75" x14ac:dyDescent="0.3">
      <c r="A364" s="19"/>
      <c r="B364" s="17"/>
      <c r="C364" s="17"/>
      <c r="D364" s="17">
        <f t="shared" si="6"/>
        <v>783.38000000000056</v>
      </c>
      <c r="E364" s="18"/>
      <c r="F364" s="7"/>
    </row>
    <row r="365" spans="1:6" s="9" customFormat="1" ht="18.75" x14ac:dyDescent="0.3">
      <c r="A365" s="19"/>
      <c r="B365" s="17"/>
      <c r="C365" s="17"/>
      <c r="D365" s="17">
        <f t="shared" si="6"/>
        <v>783.38000000000056</v>
      </c>
      <c r="E365" s="18"/>
      <c r="F365" s="7"/>
    </row>
    <row r="366" spans="1:6" s="9" customFormat="1" ht="18.75" x14ac:dyDescent="0.3">
      <c r="A366" s="19"/>
      <c r="B366" s="17"/>
      <c r="C366" s="17"/>
      <c r="D366" s="17">
        <f t="shared" si="6"/>
        <v>783.38000000000056</v>
      </c>
      <c r="E366" s="18"/>
      <c r="F366" s="7"/>
    </row>
    <row r="367" spans="1:6" s="9" customFormat="1" ht="18.75" x14ac:dyDescent="0.3">
      <c r="A367" s="19"/>
      <c r="B367" s="17"/>
      <c r="C367" s="17"/>
      <c r="D367" s="17">
        <f t="shared" si="6"/>
        <v>783.38000000000056</v>
      </c>
      <c r="E367" s="18"/>
      <c r="F367" s="7"/>
    </row>
    <row r="368" spans="1:6" s="9" customFormat="1" ht="18.75" x14ac:dyDescent="0.3">
      <c r="A368" s="19"/>
      <c r="B368" s="17"/>
      <c r="C368" s="17"/>
      <c r="D368" s="17">
        <f t="shared" si="6"/>
        <v>783.38000000000056</v>
      </c>
      <c r="E368" s="18"/>
      <c r="F368" s="7"/>
    </row>
    <row r="369" spans="1:6" s="9" customFormat="1" ht="18.75" x14ac:dyDescent="0.3">
      <c r="A369" s="19"/>
      <c r="B369" s="17"/>
      <c r="C369" s="17"/>
      <c r="D369" s="17">
        <f t="shared" si="6"/>
        <v>783.38000000000056</v>
      </c>
      <c r="E369" s="18"/>
      <c r="F369" s="7"/>
    </row>
    <row r="370" spans="1:6" s="9" customFormat="1" ht="18.75" x14ac:dyDescent="0.3">
      <c r="A370" s="19"/>
      <c r="B370" s="17"/>
      <c r="C370" s="17"/>
      <c r="D370" s="17">
        <f t="shared" si="6"/>
        <v>783.38000000000056</v>
      </c>
      <c r="E370" s="18"/>
      <c r="F370" s="7"/>
    </row>
    <row r="371" spans="1:6" s="9" customFormat="1" ht="18.75" x14ac:dyDescent="0.3">
      <c r="A371" s="19"/>
      <c r="B371" s="17"/>
      <c r="C371" s="17"/>
      <c r="D371" s="17">
        <f t="shared" si="6"/>
        <v>783.38000000000056</v>
      </c>
      <c r="E371" s="18"/>
      <c r="F371" s="7"/>
    </row>
    <row r="372" spans="1:6" s="9" customFormat="1" ht="18.75" x14ac:dyDescent="0.3">
      <c r="A372" s="19"/>
      <c r="B372" s="17"/>
      <c r="C372" s="17"/>
      <c r="D372" s="17">
        <f t="shared" si="6"/>
        <v>783.38000000000056</v>
      </c>
      <c r="E372" s="18"/>
      <c r="F372" s="7"/>
    </row>
    <row r="373" spans="1:6" s="9" customFormat="1" ht="18.75" x14ac:dyDescent="0.3">
      <c r="A373" s="19"/>
      <c r="B373" s="17"/>
      <c r="C373" s="17"/>
      <c r="D373" s="17">
        <f t="shared" si="6"/>
        <v>783.38000000000056</v>
      </c>
      <c r="E373" s="18"/>
      <c r="F373" s="7"/>
    </row>
    <row r="374" spans="1:6" s="9" customFormat="1" ht="18.75" x14ac:dyDescent="0.3">
      <c r="A374" s="19"/>
      <c r="B374" s="17"/>
      <c r="C374" s="17"/>
      <c r="D374" s="17">
        <f t="shared" si="6"/>
        <v>783.38000000000056</v>
      </c>
      <c r="E374" s="18"/>
      <c r="F374" s="7"/>
    </row>
    <row r="375" spans="1:6" s="9" customFormat="1" ht="18.75" x14ac:dyDescent="0.3">
      <c r="A375" s="19"/>
      <c r="B375" s="17"/>
      <c r="C375" s="17"/>
      <c r="D375" s="17">
        <f t="shared" si="6"/>
        <v>783.38000000000056</v>
      </c>
      <c r="E375" s="18"/>
      <c r="F375" s="7"/>
    </row>
    <row r="376" spans="1:6" s="9" customFormat="1" ht="18.75" x14ac:dyDescent="0.3">
      <c r="A376" s="19"/>
      <c r="B376" s="17"/>
      <c r="C376" s="17"/>
      <c r="D376" s="17">
        <f t="shared" si="6"/>
        <v>783.38000000000056</v>
      </c>
      <c r="E376" s="18"/>
      <c r="F376" s="7"/>
    </row>
    <row r="377" spans="1:6" s="9" customFormat="1" ht="18.75" x14ac:dyDescent="0.3">
      <c r="A377" s="19"/>
      <c r="B377" s="17"/>
      <c r="C377" s="17"/>
      <c r="D377" s="17">
        <f t="shared" si="6"/>
        <v>783.38000000000056</v>
      </c>
      <c r="E377" s="18"/>
      <c r="F377" s="7"/>
    </row>
    <row r="378" spans="1:6" s="9" customFormat="1" ht="18.75" x14ac:dyDescent="0.3">
      <c r="A378" s="19"/>
      <c r="B378" s="17"/>
      <c r="C378" s="17"/>
      <c r="D378" s="17">
        <f t="shared" si="6"/>
        <v>783.38000000000056</v>
      </c>
      <c r="E378" s="18"/>
      <c r="F378" s="7"/>
    </row>
    <row r="379" spans="1:6" s="9" customFormat="1" ht="18.75" x14ac:dyDescent="0.3">
      <c r="A379" s="19"/>
      <c r="B379" s="17"/>
      <c r="C379" s="17"/>
      <c r="D379" s="17">
        <f t="shared" si="6"/>
        <v>783.38000000000056</v>
      </c>
      <c r="E379" s="18"/>
      <c r="F379" s="7"/>
    </row>
    <row r="380" spans="1:6" s="9" customFormat="1" ht="18.75" x14ac:dyDescent="0.3">
      <c r="A380" s="19"/>
      <c r="B380" s="17"/>
      <c r="C380" s="17"/>
      <c r="D380" s="17">
        <f t="shared" si="6"/>
        <v>783.38000000000056</v>
      </c>
      <c r="E380" s="18"/>
      <c r="F380" s="7"/>
    </row>
    <row r="381" spans="1:6" s="9" customFormat="1" ht="18.75" x14ac:dyDescent="0.3">
      <c r="A381" s="19"/>
      <c r="B381" s="17"/>
      <c r="C381" s="17"/>
      <c r="D381" s="17">
        <f t="shared" si="6"/>
        <v>783.38000000000056</v>
      </c>
      <c r="E381" s="18"/>
      <c r="F381" s="7"/>
    </row>
    <row r="382" spans="1:6" s="9" customFormat="1" ht="18.75" x14ac:dyDescent="0.3">
      <c r="A382" s="19"/>
      <c r="B382" s="17"/>
      <c r="C382" s="17"/>
      <c r="D382" s="17">
        <f t="shared" si="6"/>
        <v>783.38000000000056</v>
      </c>
      <c r="E382" s="18"/>
      <c r="F382" s="7"/>
    </row>
    <row r="383" spans="1:6" s="9" customFormat="1" ht="18.75" x14ac:dyDescent="0.3">
      <c r="A383" s="19"/>
      <c r="B383" s="17"/>
      <c r="C383" s="17"/>
      <c r="D383" s="17">
        <f t="shared" si="6"/>
        <v>783.38000000000056</v>
      </c>
      <c r="E383" s="18"/>
      <c r="F383" s="7"/>
    </row>
    <row r="384" spans="1:6" s="9" customFormat="1" ht="18.75" x14ac:dyDescent="0.3">
      <c r="A384" s="19"/>
      <c r="B384" s="17"/>
      <c r="C384" s="17"/>
      <c r="D384" s="17">
        <f t="shared" si="6"/>
        <v>783.38000000000056</v>
      </c>
      <c r="E384" s="18"/>
      <c r="F384" s="7"/>
    </row>
    <row r="385" spans="1:6" s="9" customFormat="1" ht="18.75" x14ac:dyDescent="0.3">
      <c r="A385" s="19"/>
      <c r="B385" s="17"/>
      <c r="C385" s="17"/>
      <c r="D385" s="17">
        <f t="shared" si="6"/>
        <v>783.38000000000056</v>
      </c>
      <c r="E385" s="18"/>
      <c r="F385" s="7"/>
    </row>
    <row r="386" spans="1:6" s="9" customFormat="1" ht="18.75" x14ac:dyDescent="0.3">
      <c r="A386" s="19"/>
      <c r="B386" s="17"/>
      <c r="C386" s="17"/>
      <c r="D386" s="17">
        <f t="shared" si="6"/>
        <v>783.38000000000056</v>
      </c>
      <c r="E386" s="18"/>
      <c r="F386" s="7"/>
    </row>
    <row r="387" spans="1:6" s="9" customFormat="1" ht="18.75" x14ac:dyDescent="0.3">
      <c r="A387" s="19"/>
      <c r="B387" s="17"/>
      <c r="C387" s="17"/>
      <c r="D387" s="17">
        <f t="shared" si="6"/>
        <v>783.38000000000056</v>
      </c>
      <c r="E387" s="18"/>
      <c r="F387" s="7"/>
    </row>
    <row r="388" spans="1:6" s="9" customFormat="1" ht="18.75" x14ac:dyDescent="0.3">
      <c r="A388" s="19"/>
      <c r="B388" s="17"/>
      <c r="C388" s="17"/>
      <c r="D388" s="17">
        <f t="shared" si="6"/>
        <v>783.38000000000056</v>
      </c>
      <c r="E388" s="18"/>
      <c r="F388" s="7"/>
    </row>
    <row r="389" spans="1:6" s="9" customFormat="1" ht="18.75" x14ac:dyDescent="0.3">
      <c r="A389" s="19"/>
      <c r="B389" s="17"/>
      <c r="C389" s="17"/>
      <c r="D389" s="17">
        <f t="shared" si="6"/>
        <v>783.38000000000056</v>
      </c>
      <c r="E389" s="18"/>
      <c r="F389" s="7"/>
    </row>
    <row r="390" spans="1:6" s="9" customFormat="1" ht="18.75" x14ac:dyDescent="0.3">
      <c r="A390" s="19"/>
      <c r="B390" s="17"/>
      <c r="C390" s="17"/>
      <c r="D390" s="17">
        <f t="shared" si="6"/>
        <v>783.38000000000056</v>
      </c>
      <c r="E390" s="18"/>
      <c r="F390" s="7"/>
    </row>
    <row r="391" spans="1:6" s="9" customFormat="1" ht="18.75" x14ac:dyDescent="0.3">
      <c r="A391" s="19"/>
      <c r="B391" s="17"/>
      <c r="C391" s="17"/>
      <c r="D391" s="17">
        <f t="shared" ref="D391:D454" si="7">D390+B391-C391</f>
        <v>783.38000000000056</v>
      </c>
      <c r="E391" s="18"/>
      <c r="F391" s="7"/>
    </row>
    <row r="392" spans="1:6" s="9" customFormat="1" ht="18.75" x14ac:dyDescent="0.3">
      <c r="A392" s="19"/>
      <c r="B392" s="17"/>
      <c r="C392" s="17"/>
      <c r="D392" s="17">
        <f t="shared" si="7"/>
        <v>783.38000000000056</v>
      </c>
      <c r="E392" s="18"/>
      <c r="F392" s="7"/>
    </row>
    <row r="393" spans="1:6" s="9" customFormat="1" ht="18.75" x14ac:dyDescent="0.3">
      <c r="A393" s="19"/>
      <c r="B393" s="17"/>
      <c r="C393" s="17"/>
      <c r="D393" s="17">
        <f t="shared" si="7"/>
        <v>783.38000000000056</v>
      </c>
      <c r="E393" s="18"/>
      <c r="F393" s="7"/>
    </row>
    <row r="394" spans="1:6" s="9" customFormat="1" ht="18.75" x14ac:dyDescent="0.3">
      <c r="A394" s="19"/>
      <c r="B394" s="17"/>
      <c r="C394" s="17"/>
      <c r="D394" s="17">
        <f t="shared" si="7"/>
        <v>783.38000000000056</v>
      </c>
      <c r="E394" s="18"/>
      <c r="F394" s="7"/>
    </row>
    <row r="395" spans="1:6" s="9" customFormat="1" ht="18.75" x14ac:dyDescent="0.3">
      <c r="A395" s="19"/>
      <c r="B395" s="17"/>
      <c r="C395" s="17"/>
      <c r="D395" s="17">
        <f t="shared" si="7"/>
        <v>783.38000000000056</v>
      </c>
      <c r="E395" s="18"/>
      <c r="F395" s="7"/>
    </row>
    <row r="396" spans="1:6" s="9" customFormat="1" ht="18.75" x14ac:dyDescent="0.3">
      <c r="A396" s="19"/>
      <c r="B396" s="17"/>
      <c r="C396" s="17"/>
      <c r="D396" s="17">
        <f t="shared" si="7"/>
        <v>783.38000000000056</v>
      </c>
      <c r="E396" s="18"/>
      <c r="F396" s="7"/>
    </row>
    <row r="397" spans="1:6" s="9" customFormat="1" ht="18.75" x14ac:dyDescent="0.3">
      <c r="A397" s="19"/>
      <c r="B397" s="17"/>
      <c r="C397" s="17"/>
      <c r="D397" s="17">
        <f t="shared" si="7"/>
        <v>783.38000000000056</v>
      </c>
      <c r="E397" s="18"/>
      <c r="F397" s="7"/>
    </row>
    <row r="398" spans="1:6" s="9" customFormat="1" ht="18.75" x14ac:dyDescent="0.3">
      <c r="A398" s="19"/>
      <c r="B398" s="17"/>
      <c r="C398" s="17"/>
      <c r="D398" s="17">
        <f t="shared" si="7"/>
        <v>783.38000000000056</v>
      </c>
      <c r="E398" s="18"/>
      <c r="F398" s="7"/>
    </row>
    <row r="399" spans="1:6" s="9" customFormat="1" ht="18.75" x14ac:dyDescent="0.3">
      <c r="A399" s="19"/>
      <c r="B399" s="17"/>
      <c r="C399" s="17"/>
      <c r="D399" s="17">
        <f t="shared" si="7"/>
        <v>783.38000000000056</v>
      </c>
      <c r="E399" s="18"/>
      <c r="F399" s="7"/>
    </row>
    <row r="400" spans="1:6" s="9" customFormat="1" ht="18.75" x14ac:dyDescent="0.3">
      <c r="A400" s="19"/>
      <c r="B400" s="17"/>
      <c r="C400" s="17"/>
      <c r="D400" s="17">
        <f t="shared" si="7"/>
        <v>783.38000000000056</v>
      </c>
      <c r="E400" s="18"/>
      <c r="F400" s="7"/>
    </row>
    <row r="401" spans="1:6" s="9" customFormat="1" ht="18.75" x14ac:dyDescent="0.3">
      <c r="A401" s="19"/>
      <c r="B401" s="17"/>
      <c r="C401" s="17"/>
      <c r="D401" s="17">
        <f t="shared" si="7"/>
        <v>783.38000000000056</v>
      </c>
      <c r="E401" s="18"/>
      <c r="F401" s="7"/>
    </row>
    <row r="402" spans="1:6" s="9" customFormat="1" ht="18.75" x14ac:dyDescent="0.3">
      <c r="A402" s="19"/>
      <c r="B402" s="17"/>
      <c r="C402" s="17"/>
      <c r="D402" s="17">
        <f t="shared" si="7"/>
        <v>783.38000000000056</v>
      </c>
      <c r="E402" s="18"/>
      <c r="F402" s="7"/>
    </row>
    <row r="403" spans="1:6" s="9" customFormat="1" ht="18.75" x14ac:dyDescent="0.3">
      <c r="A403" s="19"/>
      <c r="B403" s="17"/>
      <c r="C403" s="17"/>
      <c r="D403" s="17">
        <f t="shared" si="7"/>
        <v>783.38000000000056</v>
      </c>
      <c r="E403" s="18"/>
      <c r="F403" s="7"/>
    </row>
    <row r="404" spans="1:6" s="9" customFormat="1" ht="18.75" x14ac:dyDescent="0.3">
      <c r="A404" s="19"/>
      <c r="B404" s="17"/>
      <c r="C404" s="17"/>
      <c r="D404" s="17">
        <f t="shared" si="7"/>
        <v>783.38000000000056</v>
      </c>
      <c r="E404" s="18"/>
      <c r="F404" s="7"/>
    </row>
    <row r="405" spans="1:6" s="9" customFormat="1" ht="18.75" x14ac:dyDescent="0.3">
      <c r="A405" s="19"/>
      <c r="B405" s="17"/>
      <c r="C405" s="17"/>
      <c r="D405" s="17">
        <f t="shared" si="7"/>
        <v>783.38000000000056</v>
      </c>
      <c r="E405" s="18"/>
      <c r="F405" s="7"/>
    </row>
    <row r="406" spans="1:6" s="9" customFormat="1" ht="18.75" x14ac:dyDescent="0.3">
      <c r="A406" s="19"/>
      <c r="B406" s="17"/>
      <c r="C406" s="17"/>
      <c r="D406" s="17">
        <f t="shared" si="7"/>
        <v>783.38000000000056</v>
      </c>
      <c r="E406" s="18"/>
      <c r="F406" s="7"/>
    </row>
    <row r="407" spans="1:6" s="9" customFormat="1" ht="18.75" x14ac:dyDescent="0.3">
      <c r="A407" s="19"/>
      <c r="B407" s="17"/>
      <c r="C407" s="17"/>
      <c r="D407" s="17">
        <f t="shared" si="7"/>
        <v>783.38000000000056</v>
      </c>
      <c r="E407" s="18"/>
      <c r="F407" s="7"/>
    </row>
    <row r="408" spans="1:6" s="9" customFormat="1" ht="18.75" x14ac:dyDescent="0.3">
      <c r="A408" s="19"/>
      <c r="B408" s="17"/>
      <c r="C408" s="17"/>
      <c r="D408" s="17">
        <f t="shared" si="7"/>
        <v>783.38000000000056</v>
      </c>
      <c r="E408" s="18"/>
      <c r="F408" s="7"/>
    </row>
    <row r="409" spans="1:6" s="9" customFormat="1" ht="18.75" x14ac:dyDescent="0.3">
      <c r="A409" s="19"/>
      <c r="B409" s="17"/>
      <c r="C409" s="17"/>
      <c r="D409" s="17">
        <f t="shared" si="7"/>
        <v>783.38000000000056</v>
      </c>
      <c r="E409" s="18"/>
      <c r="F409" s="7"/>
    </row>
    <row r="410" spans="1:6" s="9" customFormat="1" ht="18.75" x14ac:dyDescent="0.3">
      <c r="A410" s="19"/>
      <c r="B410" s="17"/>
      <c r="C410" s="17"/>
      <c r="D410" s="17">
        <f t="shared" si="7"/>
        <v>783.38000000000056</v>
      </c>
      <c r="E410" s="18"/>
      <c r="F410" s="7"/>
    </row>
    <row r="411" spans="1:6" s="9" customFormat="1" ht="18.75" x14ac:dyDescent="0.3">
      <c r="A411" s="19"/>
      <c r="B411" s="17"/>
      <c r="C411" s="17"/>
      <c r="D411" s="17">
        <f t="shared" si="7"/>
        <v>783.38000000000056</v>
      </c>
      <c r="E411" s="18"/>
      <c r="F411" s="7"/>
    </row>
    <row r="412" spans="1:6" s="9" customFormat="1" ht="18.75" x14ac:dyDescent="0.3">
      <c r="A412" s="19"/>
      <c r="B412" s="17"/>
      <c r="C412" s="17"/>
      <c r="D412" s="17">
        <f t="shared" si="7"/>
        <v>783.38000000000056</v>
      </c>
      <c r="E412" s="18"/>
      <c r="F412" s="7"/>
    </row>
    <row r="413" spans="1:6" s="9" customFormat="1" ht="18.75" x14ac:dyDescent="0.3">
      <c r="A413" s="19"/>
      <c r="B413" s="17"/>
      <c r="C413" s="17"/>
      <c r="D413" s="17">
        <f t="shared" si="7"/>
        <v>783.38000000000056</v>
      </c>
      <c r="E413" s="18"/>
      <c r="F413" s="7"/>
    </row>
    <row r="414" spans="1:6" s="9" customFormat="1" ht="18.75" x14ac:dyDescent="0.3">
      <c r="A414" s="19"/>
      <c r="B414" s="17"/>
      <c r="C414" s="17"/>
      <c r="D414" s="17">
        <f t="shared" si="7"/>
        <v>783.38000000000056</v>
      </c>
      <c r="E414" s="18"/>
      <c r="F414" s="7"/>
    </row>
    <row r="415" spans="1:6" s="9" customFormat="1" ht="18.75" x14ac:dyDescent="0.3">
      <c r="A415" s="19"/>
      <c r="B415" s="17"/>
      <c r="C415" s="17"/>
      <c r="D415" s="17">
        <f t="shared" si="7"/>
        <v>783.38000000000056</v>
      </c>
      <c r="E415" s="18"/>
      <c r="F415" s="7"/>
    </row>
    <row r="416" spans="1:6" s="9" customFormat="1" ht="18.75" x14ac:dyDescent="0.3">
      <c r="A416" s="19"/>
      <c r="B416" s="17"/>
      <c r="C416" s="17"/>
      <c r="D416" s="17">
        <f t="shared" si="7"/>
        <v>783.38000000000056</v>
      </c>
      <c r="E416" s="18"/>
      <c r="F416" s="7"/>
    </row>
    <row r="417" spans="1:6" s="9" customFormat="1" ht="18.75" x14ac:dyDescent="0.3">
      <c r="A417" s="19"/>
      <c r="B417" s="17"/>
      <c r="C417" s="17"/>
      <c r="D417" s="17">
        <f t="shared" si="7"/>
        <v>783.38000000000056</v>
      </c>
      <c r="E417" s="18"/>
      <c r="F417" s="7"/>
    </row>
    <row r="418" spans="1:6" s="9" customFormat="1" ht="18.75" x14ac:dyDescent="0.3">
      <c r="A418" s="19"/>
      <c r="B418" s="17"/>
      <c r="C418" s="17"/>
      <c r="D418" s="17">
        <f t="shared" si="7"/>
        <v>783.38000000000056</v>
      </c>
      <c r="E418" s="18"/>
      <c r="F418" s="7"/>
    </row>
    <row r="419" spans="1:6" s="9" customFormat="1" ht="18.75" x14ac:dyDescent="0.3">
      <c r="A419" s="19"/>
      <c r="B419" s="17"/>
      <c r="C419" s="17"/>
      <c r="D419" s="17">
        <f t="shared" si="7"/>
        <v>783.38000000000056</v>
      </c>
      <c r="E419" s="18"/>
      <c r="F419" s="7"/>
    </row>
    <row r="420" spans="1:6" s="9" customFormat="1" ht="18.75" x14ac:dyDescent="0.3">
      <c r="A420" s="19"/>
      <c r="B420" s="17"/>
      <c r="C420" s="17"/>
      <c r="D420" s="17">
        <f t="shared" si="7"/>
        <v>783.38000000000056</v>
      </c>
      <c r="E420" s="18"/>
      <c r="F420" s="7"/>
    </row>
    <row r="421" spans="1:6" s="9" customFormat="1" ht="18.75" x14ac:dyDescent="0.3">
      <c r="A421" s="19"/>
      <c r="B421" s="17"/>
      <c r="C421" s="17"/>
      <c r="D421" s="17">
        <f t="shared" si="7"/>
        <v>783.38000000000056</v>
      </c>
      <c r="E421" s="18"/>
      <c r="F421" s="7"/>
    </row>
    <row r="422" spans="1:6" s="9" customFormat="1" ht="18.75" x14ac:dyDescent="0.3">
      <c r="A422" s="19"/>
      <c r="B422" s="17"/>
      <c r="C422" s="17"/>
      <c r="D422" s="17">
        <f t="shared" si="7"/>
        <v>783.38000000000056</v>
      </c>
      <c r="E422" s="18"/>
      <c r="F422" s="7"/>
    </row>
    <row r="423" spans="1:6" s="9" customFormat="1" ht="18.75" x14ac:dyDescent="0.3">
      <c r="A423" s="19"/>
      <c r="B423" s="17"/>
      <c r="C423" s="17"/>
      <c r="D423" s="17">
        <f t="shared" si="7"/>
        <v>783.38000000000056</v>
      </c>
      <c r="E423" s="18"/>
      <c r="F423" s="7"/>
    </row>
    <row r="424" spans="1:6" s="9" customFormat="1" ht="18.75" x14ac:dyDescent="0.3">
      <c r="A424" s="19"/>
      <c r="B424" s="17"/>
      <c r="C424" s="17"/>
      <c r="D424" s="17">
        <f t="shared" si="7"/>
        <v>783.38000000000056</v>
      </c>
      <c r="E424" s="18"/>
      <c r="F424" s="7"/>
    </row>
    <row r="425" spans="1:6" s="9" customFormat="1" ht="18.75" x14ac:dyDescent="0.3">
      <c r="A425" s="19"/>
      <c r="B425" s="17"/>
      <c r="C425" s="17"/>
      <c r="D425" s="17">
        <f t="shared" si="7"/>
        <v>783.38000000000056</v>
      </c>
      <c r="E425" s="18"/>
      <c r="F425" s="7"/>
    </row>
    <row r="426" spans="1:6" s="9" customFormat="1" ht="18.75" x14ac:dyDescent="0.3">
      <c r="A426" s="19"/>
      <c r="B426" s="17"/>
      <c r="C426" s="17"/>
      <c r="D426" s="17">
        <f t="shared" si="7"/>
        <v>783.38000000000056</v>
      </c>
      <c r="E426" s="18"/>
      <c r="F426" s="7"/>
    </row>
    <row r="427" spans="1:6" s="9" customFormat="1" ht="18.75" x14ac:dyDescent="0.3">
      <c r="A427" s="19"/>
      <c r="B427" s="17"/>
      <c r="C427" s="17"/>
      <c r="D427" s="17">
        <f t="shared" si="7"/>
        <v>783.38000000000056</v>
      </c>
      <c r="E427" s="18"/>
      <c r="F427" s="7"/>
    </row>
    <row r="428" spans="1:6" s="9" customFormat="1" ht="18.75" x14ac:dyDescent="0.3">
      <c r="A428" s="19"/>
      <c r="B428" s="17"/>
      <c r="C428" s="17"/>
      <c r="D428" s="17">
        <f t="shared" si="7"/>
        <v>783.38000000000056</v>
      </c>
      <c r="E428" s="18"/>
      <c r="F428" s="7"/>
    </row>
    <row r="429" spans="1:6" s="9" customFormat="1" ht="18.75" x14ac:dyDescent="0.3">
      <c r="A429" s="19"/>
      <c r="B429" s="17"/>
      <c r="C429" s="17"/>
      <c r="D429" s="17">
        <f t="shared" si="7"/>
        <v>783.38000000000056</v>
      </c>
      <c r="E429" s="18"/>
      <c r="F429" s="7"/>
    </row>
    <row r="430" spans="1:6" s="9" customFormat="1" ht="18.75" x14ac:dyDescent="0.3">
      <c r="A430" s="19"/>
      <c r="B430" s="17"/>
      <c r="C430" s="17"/>
      <c r="D430" s="17">
        <f t="shared" si="7"/>
        <v>783.38000000000056</v>
      </c>
      <c r="E430" s="18"/>
      <c r="F430" s="7"/>
    </row>
    <row r="431" spans="1:6" s="9" customFormat="1" ht="18.75" x14ac:dyDescent="0.3">
      <c r="A431" s="19"/>
      <c r="B431" s="17"/>
      <c r="C431" s="17"/>
      <c r="D431" s="17">
        <f t="shared" si="7"/>
        <v>783.38000000000056</v>
      </c>
      <c r="E431" s="18"/>
      <c r="F431" s="7"/>
    </row>
    <row r="432" spans="1:6" s="9" customFormat="1" ht="18.75" x14ac:dyDescent="0.3">
      <c r="A432" s="19"/>
      <c r="B432" s="17"/>
      <c r="C432" s="17"/>
      <c r="D432" s="17">
        <f t="shared" si="7"/>
        <v>783.38000000000056</v>
      </c>
      <c r="E432" s="18"/>
      <c r="F432" s="7"/>
    </row>
    <row r="433" spans="1:6" s="9" customFormat="1" ht="18.75" x14ac:dyDescent="0.3">
      <c r="A433" s="19"/>
      <c r="B433" s="17"/>
      <c r="C433" s="17"/>
      <c r="D433" s="17">
        <f t="shared" si="7"/>
        <v>783.38000000000056</v>
      </c>
      <c r="E433" s="18"/>
      <c r="F433" s="7"/>
    </row>
    <row r="434" spans="1:6" s="9" customFormat="1" ht="18.75" x14ac:dyDescent="0.3">
      <c r="A434" s="19"/>
      <c r="B434" s="17"/>
      <c r="C434" s="17"/>
      <c r="D434" s="17">
        <f t="shared" si="7"/>
        <v>783.38000000000056</v>
      </c>
      <c r="E434" s="18"/>
      <c r="F434" s="7"/>
    </row>
    <row r="435" spans="1:6" s="9" customFormat="1" ht="18.75" x14ac:dyDescent="0.3">
      <c r="A435" s="19"/>
      <c r="B435" s="17"/>
      <c r="C435" s="17"/>
      <c r="D435" s="17">
        <f t="shared" si="7"/>
        <v>783.38000000000056</v>
      </c>
      <c r="E435" s="18"/>
      <c r="F435" s="7"/>
    </row>
    <row r="436" spans="1:6" s="9" customFormat="1" ht="18.75" x14ac:dyDescent="0.3">
      <c r="A436" s="19"/>
      <c r="B436" s="17"/>
      <c r="C436" s="17"/>
      <c r="D436" s="17">
        <f t="shared" si="7"/>
        <v>783.38000000000056</v>
      </c>
      <c r="E436" s="18"/>
      <c r="F436" s="7"/>
    </row>
    <row r="437" spans="1:6" s="9" customFormat="1" ht="18.75" x14ac:dyDescent="0.3">
      <c r="A437" s="19"/>
      <c r="B437" s="17"/>
      <c r="C437" s="17"/>
      <c r="D437" s="17">
        <f t="shared" si="7"/>
        <v>783.38000000000056</v>
      </c>
      <c r="E437" s="18"/>
      <c r="F437" s="7"/>
    </row>
    <row r="438" spans="1:6" s="9" customFormat="1" ht="18.75" x14ac:dyDescent="0.3">
      <c r="A438" s="19"/>
      <c r="B438" s="17"/>
      <c r="C438" s="17"/>
      <c r="D438" s="17">
        <f t="shared" si="7"/>
        <v>783.38000000000056</v>
      </c>
      <c r="E438" s="18"/>
      <c r="F438" s="7"/>
    </row>
    <row r="439" spans="1:6" s="9" customFormat="1" ht="18.75" x14ac:dyDescent="0.3">
      <c r="A439" s="19"/>
      <c r="B439" s="17"/>
      <c r="C439" s="17"/>
      <c r="D439" s="17">
        <f t="shared" si="7"/>
        <v>783.38000000000056</v>
      </c>
      <c r="E439" s="18"/>
      <c r="F439" s="7"/>
    </row>
    <row r="440" spans="1:6" s="9" customFormat="1" ht="18.75" x14ac:dyDescent="0.3">
      <c r="A440" s="19"/>
      <c r="B440" s="17"/>
      <c r="C440" s="17"/>
      <c r="D440" s="17">
        <f t="shared" si="7"/>
        <v>783.38000000000056</v>
      </c>
      <c r="E440" s="18"/>
      <c r="F440" s="7"/>
    </row>
    <row r="441" spans="1:6" s="9" customFormat="1" ht="18.75" x14ac:dyDescent="0.3">
      <c r="A441" s="19"/>
      <c r="B441" s="17"/>
      <c r="C441" s="17"/>
      <c r="D441" s="17">
        <f t="shared" si="7"/>
        <v>783.38000000000056</v>
      </c>
      <c r="E441" s="18"/>
      <c r="F441" s="7"/>
    </row>
    <row r="442" spans="1:6" s="9" customFormat="1" ht="18.75" x14ac:dyDescent="0.3">
      <c r="A442" s="19"/>
      <c r="B442" s="17"/>
      <c r="C442" s="17"/>
      <c r="D442" s="17">
        <f t="shared" si="7"/>
        <v>783.38000000000056</v>
      </c>
      <c r="E442" s="18"/>
      <c r="F442" s="7"/>
    </row>
    <row r="443" spans="1:6" s="9" customFormat="1" ht="18.75" x14ac:dyDescent="0.3">
      <c r="A443" s="19"/>
      <c r="B443" s="17"/>
      <c r="C443" s="17"/>
      <c r="D443" s="17">
        <f t="shared" si="7"/>
        <v>783.38000000000056</v>
      </c>
      <c r="E443" s="18"/>
      <c r="F443" s="7"/>
    </row>
    <row r="444" spans="1:6" s="9" customFormat="1" ht="18.75" x14ac:dyDescent="0.3">
      <c r="A444" s="19"/>
      <c r="B444" s="17"/>
      <c r="C444" s="17"/>
      <c r="D444" s="17">
        <f t="shared" si="7"/>
        <v>783.38000000000056</v>
      </c>
      <c r="E444" s="18"/>
      <c r="F444" s="7"/>
    </row>
    <row r="445" spans="1:6" s="9" customFormat="1" ht="18.75" x14ac:dyDescent="0.3">
      <c r="A445" s="19"/>
      <c r="B445" s="17"/>
      <c r="C445" s="17"/>
      <c r="D445" s="17">
        <f t="shared" si="7"/>
        <v>783.38000000000056</v>
      </c>
      <c r="E445" s="18"/>
      <c r="F445" s="7"/>
    </row>
    <row r="446" spans="1:6" s="9" customFormat="1" ht="18.75" x14ac:dyDescent="0.3">
      <c r="A446" s="19"/>
      <c r="B446" s="17"/>
      <c r="C446" s="17"/>
      <c r="D446" s="17">
        <f t="shared" si="7"/>
        <v>783.38000000000056</v>
      </c>
      <c r="E446" s="18"/>
      <c r="F446" s="7"/>
    </row>
    <row r="447" spans="1:6" s="9" customFormat="1" ht="18.75" x14ac:dyDescent="0.3">
      <c r="A447" s="19"/>
      <c r="B447" s="17"/>
      <c r="C447" s="17"/>
      <c r="D447" s="17">
        <f t="shared" si="7"/>
        <v>783.38000000000056</v>
      </c>
      <c r="E447" s="18"/>
      <c r="F447" s="7"/>
    </row>
    <row r="448" spans="1:6" s="9" customFormat="1" ht="18.75" x14ac:dyDescent="0.3">
      <c r="A448" s="19"/>
      <c r="B448" s="17"/>
      <c r="C448" s="17"/>
      <c r="D448" s="17">
        <f t="shared" si="7"/>
        <v>783.38000000000056</v>
      </c>
      <c r="E448" s="18"/>
      <c r="F448" s="7"/>
    </row>
    <row r="449" spans="1:6" s="9" customFormat="1" ht="18.75" x14ac:dyDescent="0.3">
      <c r="A449" s="19"/>
      <c r="B449" s="17"/>
      <c r="C449" s="17"/>
      <c r="D449" s="17">
        <f t="shared" si="7"/>
        <v>783.38000000000056</v>
      </c>
      <c r="E449" s="18"/>
      <c r="F449" s="7"/>
    </row>
    <row r="450" spans="1:6" s="9" customFormat="1" ht="18.75" x14ac:dyDescent="0.3">
      <c r="A450" s="19"/>
      <c r="B450" s="17"/>
      <c r="C450" s="17"/>
      <c r="D450" s="17">
        <f t="shared" si="7"/>
        <v>783.38000000000056</v>
      </c>
      <c r="E450" s="18"/>
      <c r="F450" s="7"/>
    </row>
    <row r="451" spans="1:6" s="9" customFormat="1" ht="18.75" x14ac:dyDescent="0.3">
      <c r="A451" s="19"/>
      <c r="B451" s="17"/>
      <c r="C451" s="17"/>
      <c r="D451" s="17">
        <f t="shared" si="7"/>
        <v>783.38000000000056</v>
      </c>
      <c r="E451" s="18"/>
      <c r="F451" s="7"/>
    </row>
    <row r="452" spans="1:6" s="9" customFormat="1" ht="18.75" x14ac:dyDescent="0.3">
      <c r="A452" s="19"/>
      <c r="B452" s="17"/>
      <c r="C452" s="17"/>
      <c r="D452" s="17">
        <f t="shared" si="7"/>
        <v>783.38000000000056</v>
      </c>
      <c r="E452" s="18"/>
      <c r="F452" s="7"/>
    </row>
    <row r="453" spans="1:6" s="9" customFormat="1" ht="18.75" x14ac:dyDescent="0.3">
      <c r="A453" s="19"/>
      <c r="B453" s="17"/>
      <c r="C453" s="17"/>
      <c r="D453" s="17">
        <f t="shared" si="7"/>
        <v>783.38000000000056</v>
      </c>
      <c r="E453" s="18"/>
      <c r="F453" s="7"/>
    </row>
    <row r="454" spans="1:6" s="9" customFormat="1" ht="18.75" x14ac:dyDescent="0.3">
      <c r="A454" s="19"/>
      <c r="B454" s="17"/>
      <c r="C454" s="17"/>
      <c r="D454" s="17">
        <f t="shared" si="7"/>
        <v>783.38000000000056</v>
      </c>
      <c r="E454" s="18"/>
      <c r="F454" s="7"/>
    </row>
    <row r="455" spans="1:6" s="9" customFormat="1" ht="18.75" x14ac:dyDescent="0.3">
      <c r="A455" s="19"/>
      <c r="B455" s="17"/>
      <c r="C455" s="17"/>
      <c r="D455" s="17">
        <f t="shared" ref="D455:D518" si="8">D454+B455-C455</f>
        <v>783.38000000000056</v>
      </c>
      <c r="E455" s="18"/>
      <c r="F455" s="7"/>
    </row>
    <row r="456" spans="1:6" s="9" customFormat="1" ht="18.75" x14ac:dyDescent="0.3">
      <c r="A456" s="19"/>
      <c r="B456" s="17"/>
      <c r="C456" s="17"/>
      <c r="D456" s="17">
        <f t="shared" si="8"/>
        <v>783.38000000000056</v>
      </c>
      <c r="E456" s="18"/>
      <c r="F456" s="7"/>
    </row>
    <row r="457" spans="1:6" s="9" customFormat="1" ht="18.75" x14ac:dyDescent="0.3">
      <c r="A457" s="19"/>
      <c r="B457" s="17"/>
      <c r="C457" s="17"/>
      <c r="D457" s="17">
        <f t="shared" si="8"/>
        <v>783.38000000000056</v>
      </c>
      <c r="E457" s="18"/>
      <c r="F457" s="7"/>
    </row>
    <row r="458" spans="1:6" s="9" customFormat="1" ht="18.75" x14ac:dyDescent="0.3">
      <c r="A458" s="19"/>
      <c r="B458" s="17"/>
      <c r="C458" s="17"/>
      <c r="D458" s="17">
        <f t="shared" si="8"/>
        <v>783.38000000000056</v>
      </c>
      <c r="E458" s="18"/>
      <c r="F458" s="7"/>
    </row>
    <row r="459" spans="1:6" s="9" customFormat="1" ht="18.75" x14ac:dyDescent="0.3">
      <c r="A459" s="19"/>
      <c r="B459" s="17"/>
      <c r="C459" s="17"/>
      <c r="D459" s="17">
        <f t="shared" si="8"/>
        <v>783.38000000000056</v>
      </c>
      <c r="E459" s="18"/>
      <c r="F459" s="7"/>
    </row>
    <row r="460" spans="1:6" s="9" customFormat="1" ht="18.75" x14ac:dyDescent="0.3">
      <c r="A460" s="19"/>
      <c r="B460" s="17"/>
      <c r="C460" s="17"/>
      <c r="D460" s="17">
        <f t="shared" si="8"/>
        <v>783.38000000000056</v>
      </c>
      <c r="E460" s="18"/>
      <c r="F460" s="7"/>
    </row>
    <row r="461" spans="1:6" s="9" customFormat="1" ht="18.75" x14ac:dyDescent="0.3">
      <c r="A461" s="19"/>
      <c r="B461" s="17"/>
      <c r="C461" s="17"/>
      <c r="D461" s="17">
        <f t="shared" si="8"/>
        <v>783.38000000000056</v>
      </c>
      <c r="E461" s="18"/>
      <c r="F461" s="7"/>
    </row>
    <row r="462" spans="1:6" s="9" customFormat="1" ht="18.75" x14ac:dyDescent="0.3">
      <c r="A462" s="19"/>
      <c r="B462" s="17"/>
      <c r="C462" s="17"/>
      <c r="D462" s="17">
        <f t="shared" si="8"/>
        <v>783.38000000000056</v>
      </c>
      <c r="E462" s="18"/>
      <c r="F462" s="7"/>
    </row>
    <row r="463" spans="1:6" s="9" customFormat="1" ht="18.75" x14ac:dyDescent="0.3">
      <c r="A463" s="19"/>
      <c r="B463" s="17"/>
      <c r="C463" s="17"/>
      <c r="D463" s="17">
        <f t="shared" si="8"/>
        <v>783.38000000000056</v>
      </c>
      <c r="E463" s="18"/>
      <c r="F463" s="7"/>
    </row>
    <row r="464" spans="1:6" s="9" customFormat="1" ht="18.75" x14ac:dyDescent="0.3">
      <c r="A464" s="19"/>
      <c r="B464" s="17"/>
      <c r="C464" s="17"/>
      <c r="D464" s="17">
        <f t="shared" si="8"/>
        <v>783.38000000000056</v>
      </c>
      <c r="E464" s="18"/>
      <c r="F464" s="7"/>
    </row>
    <row r="465" spans="1:6" s="9" customFormat="1" ht="18.75" x14ac:dyDescent="0.3">
      <c r="A465" s="19"/>
      <c r="B465" s="17"/>
      <c r="C465" s="17"/>
      <c r="D465" s="17">
        <f t="shared" si="8"/>
        <v>783.38000000000056</v>
      </c>
      <c r="E465" s="18"/>
      <c r="F465" s="7"/>
    </row>
    <row r="466" spans="1:6" s="9" customFormat="1" ht="18.75" x14ac:dyDescent="0.3">
      <c r="A466" s="19"/>
      <c r="B466" s="17"/>
      <c r="C466" s="17"/>
      <c r="D466" s="17">
        <f t="shared" si="8"/>
        <v>783.38000000000056</v>
      </c>
      <c r="E466" s="18"/>
      <c r="F466" s="7"/>
    </row>
    <row r="467" spans="1:6" s="9" customFormat="1" ht="18.75" x14ac:dyDescent="0.3">
      <c r="A467" s="19"/>
      <c r="B467" s="17"/>
      <c r="C467" s="17"/>
      <c r="D467" s="17">
        <f t="shared" si="8"/>
        <v>783.38000000000056</v>
      </c>
      <c r="E467" s="18"/>
      <c r="F467" s="7"/>
    </row>
    <row r="468" spans="1:6" s="9" customFormat="1" ht="18.75" x14ac:dyDescent="0.3">
      <c r="A468" s="19"/>
      <c r="B468" s="17"/>
      <c r="C468" s="17"/>
      <c r="D468" s="17">
        <f t="shared" si="8"/>
        <v>783.38000000000056</v>
      </c>
      <c r="E468" s="18"/>
      <c r="F468" s="7"/>
    </row>
    <row r="469" spans="1:6" s="9" customFormat="1" ht="18.75" x14ac:dyDescent="0.3">
      <c r="A469" s="19"/>
      <c r="B469" s="17"/>
      <c r="C469" s="17"/>
      <c r="D469" s="17">
        <f t="shared" si="8"/>
        <v>783.38000000000056</v>
      </c>
      <c r="E469" s="18"/>
      <c r="F469" s="7"/>
    </row>
    <row r="470" spans="1:6" s="9" customFormat="1" ht="18.75" x14ac:dyDescent="0.3">
      <c r="A470" s="19"/>
      <c r="B470" s="17"/>
      <c r="C470" s="17"/>
      <c r="D470" s="17">
        <f t="shared" si="8"/>
        <v>783.38000000000056</v>
      </c>
      <c r="E470" s="18"/>
      <c r="F470" s="7"/>
    </row>
    <row r="471" spans="1:6" s="9" customFormat="1" ht="18.75" x14ac:dyDescent="0.3">
      <c r="A471" s="19"/>
      <c r="B471" s="17"/>
      <c r="C471" s="17"/>
      <c r="D471" s="17">
        <f t="shared" si="8"/>
        <v>783.38000000000056</v>
      </c>
      <c r="E471" s="18"/>
      <c r="F471" s="7"/>
    </row>
    <row r="472" spans="1:6" s="9" customFormat="1" ht="18.75" x14ac:dyDescent="0.3">
      <c r="A472" s="19"/>
      <c r="B472" s="17"/>
      <c r="C472" s="17"/>
      <c r="D472" s="17">
        <f t="shared" si="8"/>
        <v>783.38000000000056</v>
      </c>
      <c r="E472" s="18"/>
      <c r="F472" s="7"/>
    </row>
    <row r="473" spans="1:6" s="9" customFormat="1" ht="18.75" x14ac:dyDescent="0.3">
      <c r="A473" s="19"/>
      <c r="B473" s="17"/>
      <c r="C473" s="17"/>
      <c r="D473" s="17">
        <f t="shared" si="8"/>
        <v>783.38000000000056</v>
      </c>
      <c r="E473" s="18"/>
      <c r="F473" s="7"/>
    </row>
    <row r="474" spans="1:6" s="9" customFormat="1" ht="18.75" x14ac:dyDescent="0.3">
      <c r="A474" s="19"/>
      <c r="B474" s="17"/>
      <c r="C474" s="17"/>
      <c r="D474" s="17">
        <f t="shared" si="8"/>
        <v>783.38000000000056</v>
      </c>
      <c r="E474" s="18"/>
      <c r="F474" s="7"/>
    </row>
    <row r="475" spans="1:6" s="9" customFormat="1" ht="18.75" x14ac:dyDescent="0.3">
      <c r="A475" s="19"/>
      <c r="B475" s="17"/>
      <c r="C475" s="17"/>
      <c r="D475" s="17">
        <f t="shared" si="8"/>
        <v>783.38000000000056</v>
      </c>
      <c r="E475" s="18"/>
      <c r="F475" s="7"/>
    </row>
    <row r="476" spans="1:6" s="9" customFormat="1" ht="18.75" x14ac:dyDescent="0.3">
      <c r="A476" s="19"/>
      <c r="B476" s="17"/>
      <c r="C476" s="17"/>
      <c r="D476" s="17">
        <f t="shared" si="8"/>
        <v>783.38000000000056</v>
      </c>
      <c r="E476" s="18"/>
      <c r="F476" s="7"/>
    </row>
    <row r="477" spans="1:6" s="9" customFormat="1" ht="18.75" x14ac:dyDescent="0.3">
      <c r="A477" s="19"/>
      <c r="B477" s="17"/>
      <c r="C477" s="17"/>
      <c r="D477" s="17">
        <f t="shared" si="8"/>
        <v>783.38000000000056</v>
      </c>
      <c r="E477" s="18"/>
      <c r="F477" s="7"/>
    </row>
    <row r="478" spans="1:6" s="9" customFormat="1" ht="18.75" x14ac:dyDescent="0.3">
      <c r="A478" s="19"/>
      <c r="B478" s="17"/>
      <c r="C478" s="17"/>
      <c r="D478" s="17">
        <f t="shared" si="8"/>
        <v>783.38000000000056</v>
      </c>
      <c r="E478" s="18"/>
      <c r="F478" s="7"/>
    </row>
    <row r="479" spans="1:6" s="9" customFormat="1" ht="18.75" x14ac:dyDescent="0.3">
      <c r="A479" s="19"/>
      <c r="B479" s="17"/>
      <c r="C479" s="17"/>
      <c r="D479" s="17">
        <f t="shared" si="8"/>
        <v>783.38000000000056</v>
      </c>
      <c r="E479" s="18"/>
      <c r="F479" s="7"/>
    </row>
    <row r="480" spans="1:6" s="9" customFormat="1" ht="18.75" x14ac:dyDescent="0.3">
      <c r="A480" s="19"/>
      <c r="B480" s="17"/>
      <c r="C480" s="17"/>
      <c r="D480" s="17">
        <f t="shared" si="8"/>
        <v>783.38000000000056</v>
      </c>
      <c r="E480" s="18"/>
      <c r="F480" s="7"/>
    </row>
    <row r="481" spans="1:6" s="9" customFormat="1" ht="18.75" x14ac:dyDescent="0.3">
      <c r="A481" s="19"/>
      <c r="B481" s="17"/>
      <c r="C481" s="17"/>
      <c r="D481" s="17">
        <f t="shared" si="8"/>
        <v>783.38000000000056</v>
      </c>
      <c r="E481" s="18"/>
      <c r="F481" s="7"/>
    </row>
    <row r="482" spans="1:6" s="9" customFormat="1" ht="18.75" x14ac:dyDescent="0.3">
      <c r="A482" s="19"/>
      <c r="B482" s="17"/>
      <c r="C482" s="17"/>
      <c r="D482" s="17">
        <f t="shared" si="8"/>
        <v>783.38000000000056</v>
      </c>
      <c r="E482" s="18"/>
      <c r="F482" s="7"/>
    </row>
    <row r="483" spans="1:6" s="9" customFormat="1" ht="18.75" x14ac:dyDescent="0.3">
      <c r="A483" s="19"/>
      <c r="B483" s="17"/>
      <c r="C483" s="17"/>
      <c r="D483" s="17">
        <f t="shared" si="8"/>
        <v>783.38000000000056</v>
      </c>
      <c r="E483" s="18"/>
      <c r="F483" s="7"/>
    </row>
    <row r="484" spans="1:6" s="69" customFormat="1" ht="18.75" x14ac:dyDescent="0.3">
      <c r="A484" s="70"/>
      <c r="B484" s="60"/>
      <c r="C484" s="60"/>
      <c r="D484" s="60">
        <f t="shared" si="8"/>
        <v>783.38000000000056</v>
      </c>
      <c r="E484" s="66"/>
      <c r="F484" s="67"/>
    </row>
    <row r="485" spans="1:6" s="9" customFormat="1" ht="18.75" x14ac:dyDescent="0.3">
      <c r="A485" s="19"/>
      <c r="B485" s="60"/>
      <c r="C485" s="17"/>
      <c r="D485" s="17">
        <f t="shared" si="8"/>
        <v>783.38000000000056</v>
      </c>
      <c r="E485" s="18"/>
      <c r="F485" s="7"/>
    </row>
    <row r="486" spans="1:6" s="9" customFormat="1" ht="18.75" x14ac:dyDescent="0.3">
      <c r="A486" s="19"/>
      <c r="B486" s="60"/>
      <c r="C486" s="17"/>
      <c r="D486" s="17">
        <f t="shared" si="8"/>
        <v>783.38000000000056</v>
      </c>
      <c r="E486" s="18"/>
      <c r="F486" s="7"/>
    </row>
    <row r="487" spans="1:6" s="9" customFormat="1" ht="18.75" x14ac:dyDescent="0.3">
      <c r="A487" s="19"/>
      <c r="B487" s="60"/>
      <c r="C487" s="17"/>
      <c r="D487" s="17">
        <f t="shared" si="8"/>
        <v>783.38000000000056</v>
      </c>
      <c r="E487" s="18"/>
      <c r="F487" s="7"/>
    </row>
    <row r="488" spans="1:6" s="9" customFormat="1" ht="18.75" x14ac:dyDescent="0.3">
      <c r="A488" s="19"/>
      <c r="B488" s="60"/>
      <c r="C488" s="17"/>
      <c r="D488" s="17">
        <f t="shared" si="8"/>
        <v>783.38000000000056</v>
      </c>
      <c r="E488" s="18"/>
      <c r="F488" s="7"/>
    </row>
    <row r="489" spans="1:6" s="9" customFormat="1" ht="18.75" x14ac:dyDescent="0.3">
      <c r="A489" s="19"/>
      <c r="B489" s="17"/>
      <c r="C489" s="60"/>
      <c r="D489" s="17">
        <f t="shared" si="8"/>
        <v>783.38000000000056</v>
      </c>
      <c r="E489" s="18"/>
      <c r="F489" s="7"/>
    </row>
    <row r="490" spans="1:6" s="9" customFormat="1" ht="18.75" x14ac:dyDescent="0.3">
      <c r="A490" s="19"/>
      <c r="B490" s="60"/>
      <c r="C490" s="17"/>
      <c r="D490" s="17">
        <f t="shared" si="8"/>
        <v>783.38000000000056</v>
      </c>
      <c r="E490" s="18"/>
      <c r="F490" s="7"/>
    </row>
    <row r="491" spans="1:6" s="9" customFormat="1" ht="18.75" x14ac:dyDescent="0.3">
      <c r="A491" s="19"/>
      <c r="B491" s="17"/>
      <c r="C491" s="17"/>
      <c r="D491" s="17">
        <f t="shared" si="8"/>
        <v>783.38000000000056</v>
      </c>
      <c r="E491" s="18"/>
      <c r="F491" s="7"/>
    </row>
    <row r="492" spans="1:6" s="9" customFormat="1" ht="18.75" x14ac:dyDescent="0.3">
      <c r="A492" s="19"/>
      <c r="B492" s="60"/>
      <c r="C492" s="17"/>
      <c r="D492" s="17">
        <f t="shared" si="8"/>
        <v>783.38000000000056</v>
      </c>
      <c r="E492" s="18"/>
      <c r="F492" s="7"/>
    </row>
    <row r="493" spans="1:6" s="9" customFormat="1" ht="18.75" x14ac:dyDescent="0.3">
      <c r="A493" s="19"/>
      <c r="B493" s="60"/>
      <c r="C493" s="17"/>
      <c r="D493" s="17">
        <f t="shared" si="8"/>
        <v>783.38000000000056</v>
      </c>
      <c r="E493" s="18"/>
      <c r="F493" s="7"/>
    </row>
    <row r="494" spans="1:6" s="9" customFormat="1" ht="18.75" x14ac:dyDescent="0.3">
      <c r="A494" s="19"/>
      <c r="B494" s="60"/>
      <c r="C494" s="17"/>
      <c r="D494" s="17">
        <f t="shared" si="8"/>
        <v>783.38000000000056</v>
      </c>
      <c r="E494" s="18"/>
      <c r="F494" s="7"/>
    </row>
    <row r="495" spans="1:6" s="9" customFormat="1" ht="18.75" x14ac:dyDescent="0.3">
      <c r="A495" s="19"/>
      <c r="B495" s="60"/>
      <c r="C495" s="17"/>
      <c r="D495" s="17">
        <f t="shared" si="8"/>
        <v>783.38000000000056</v>
      </c>
      <c r="E495" s="18"/>
      <c r="F495" s="7"/>
    </row>
    <row r="496" spans="1:6" s="9" customFormat="1" ht="18.75" x14ac:dyDescent="0.3">
      <c r="A496" s="19"/>
      <c r="B496" s="60"/>
      <c r="C496" s="17"/>
      <c r="D496" s="17">
        <f t="shared" si="8"/>
        <v>783.38000000000056</v>
      </c>
      <c r="E496" s="18"/>
      <c r="F496" s="7"/>
    </row>
    <row r="497" spans="1:6" s="9" customFormat="1" ht="18.75" x14ac:dyDescent="0.3">
      <c r="A497" s="19"/>
      <c r="B497" s="60"/>
      <c r="C497" s="17"/>
      <c r="D497" s="17">
        <f t="shared" si="8"/>
        <v>783.38000000000056</v>
      </c>
      <c r="E497" s="18"/>
      <c r="F497" s="7"/>
    </row>
    <row r="498" spans="1:6" s="9" customFormat="1" ht="18.75" x14ac:dyDescent="0.3">
      <c r="A498" s="19"/>
      <c r="B498" s="17"/>
      <c r="C498" s="60"/>
      <c r="D498" s="17">
        <f t="shared" si="8"/>
        <v>783.38000000000056</v>
      </c>
      <c r="E498" s="18"/>
      <c r="F498" s="7"/>
    </row>
    <row r="499" spans="1:6" s="9" customFormat="1" ht="18.75" x14ac:dyDescent="0.3">
      <c r="A499" s="19"/>
      <c r="B499" s="17"/>
      <c r="C499" s="17"/>
      <c r="D499" s="17">
        <f t="shared" si="8"/>
        <v>783.38000000000056</v>
      </c>
      <c r="E499" s="18"/>
      <c r="F499" s="7"/>
    </row>
    <row r="500" spans="1:6" s="9" customFormat="1" ht="18.75" x14ac:dyDescent="0.3">
      <c r="A500" s="19"/>
      <c r="B500" s="60"/>
      <c r="C500" s="17"/>
      <c r="D500" s="17">
        <f t="shared" si="8"/>
        <v>783.38000000000056</v>
      </c>
      <c r="E500" s="18"/>
      <c r="F500" s="7"/>
    </row>
    <row r="501" spans="1:6" s="9" customFormat="1" ht="18.75" x14ac:dyDescent="0.3">
      <c r="A501" s="19"/>
      <c r="B501" s="17"/>
      <c r="C501" s="17"/>
      <c r="D501" s="17">
        <f t="shared" si="8"/>
        <v>783.38000000000056</v>
      </c>
      <c r="E501" s="18"/>
      <c r="F501" s="7"/>
    </row>
    <row r="502" spans="1:6" s="9" customFormat="1" ht="18.75" x14ac:dyDescent="0.3">
      <c r="A502" s="19"/>
      <c r="B502" s="60"/>
      <c r="C502" s="17"/>
      <c r="D502" s="17">
        <f t="shared" si="8"/>
        <v>783.38000000000056</v>
      </c>
      <c r="E502" s="18"/>
      <c r="F502" s="7"/>
    </row>
    <row r="503" spans="1:6" s="9" customFormat="1" ht="18.75" x14ac:dyDescent="0.3">
      <c r="A503" s="19"/>
      <c r="B503" s="60"/>
      <c r="C503" s="17"/>
      <c r="D503" s="17">
        <f t="shared" si="8"/>
        <v>783.38000000000056</v>
      </c>
      <c r="E503" s="18"/>
      <c r="F503" s="7"/>
    </row>
    <row r="504" spans="1:6" s="9" customFormat="1" ht="18.75" x14ac:dyDescent="0.3">
      <c r="A504" s="19"/>
      <c r="B504" s="60"/>
      <c r="C504" s="17"/>
      <c r="D504" s="17">
        <f t="shared" si="8"/>
        <v>783.38000000000056</v>
      </c>
      <c r="E504" s="18"/>
      <c r="F504" s="7"/>
    </row>
    <row r="505" spans="1:6" s="9" customFormat="1" ht="18.75" x14ac:dyDescent="0.3">
      <c r="A505" s="19"/>
      <c r="B505" s="60"/>
      <c r="C505" s="17"/>
      <c r="D505" s="17">
        <f t="shared" si="8"/>
        <v>783.38000000000056</v>
      </c>
      <c r="E505" s="18"/>
      <c r="F505" s="7"/>
    </row>
    <row r="506" spans="1:6" s="9" customFormat="1" ht="18.75" x14ac:dyDescent="0.3">
      <c r="A506" s="19"/>
      <c r="B506" s="60"/>
      <c r="C506" s="17"/>
      <c r="D506" s="17">
        <f t="shared" si="8"/>
        <v>783.38000000000056</v>
      </c>
      <c r="E506" s="18"/>
      <c r="F506" s="7"/>
    </row>
    <row r="507" spans="1:6" s="9" customFormat="1" ht="18.75" x14ac:dyDescent="0.3">
      <c r="A507" s="19"/>
      <c r="B507" s="60"/>
      <c r="C507" s="17"/>
      <c r="D507" s="17">
        <f t="shared" si="8"/>
        <v>783.38000000000056</v>
      </c>
      <c r="E507" s="18"/>
      <c r="F507" s="7"/>
    </row>
    <row r="508" spans="1:6" s="9" customFormat="1" ht="18.75" x14ac:dyDescent="0.3">
      <c r="A508" s="19"/>
      <c r="B508" s="17"/>
      <c r="C508" s="17"/>
      <c r="D508" s="17">
        <f t="shared" si="8"/>
        <v>783.38000000000056</v>
      </c>
      <c r="E508" s="18"/>
      <c r="F508" s="7"/>
    </row>
    <row r="509" spans="1:6" s="9" customFormat="1" ht="18.75" x14ac:dyDescent="0.3">
      <c r="A509" s="19"/>
      <c r="B509" s="17"/>
      <c r="C509" s="17"/>
      <c r="D509" s="17">
        <f t="shared" si="8"/>
        <v>783.38000000000056</v>
      </c>
      <c r="E509" s="18"/>
      <c r="F509" s="7"/>
    </row>
    <row r="510" spans="1:6" s="9" customFormat="1" ht="18.75" x14ac:dyDescent="0.3">
      <c r="A510" s="19"/>
      <c r="B510" s="17"/>
      <c r="C510" s="17"/>
      <c r="D510" s="17">
        <f t="shared" si="8"/>
        <v>783.38000000000056</v>
      </c>
      <c r="E510" s="18"/>
      <c r="F510" s="7"/>
    </row>
    <row r="511" spans="1:6" s="9" customFormat="1" ht="18.75" x14ac:dyDescent="0.3">
      <c r="A511" s="19"/>
      <c r="B511" s="17"/>
      <c r="C511" s="17"/>
      <c r="D511" s="17">
        <f t="shared" si="8"/>
        <v>783.38000000000056</v>
      </c>
      <c r="E511" s="18"/>
      <c r="F511" s="7"/>
    </row>
    <row r="512" spans="1:6" s="9" customFormat="1" ht="18.75" x14ac:dyDescent="0.3">
      <c r="A512" s="19"/>
      <c r="B512" s="17"/>
      <c r="C512" s="17"/>
      <c r="D512" s="17">
        <f t="shared" si="8"/>
        <v>783.38000000000056</v>
      </c>
      <c r="E512" s="18"/>
      <c r="F512" s="7"/>
    </row>
    <row r="513" spans="1:6" s="9" customFormat="1" ht="18.75" x14ac:dyDescent="0.3">
      <c r="A513" s="19"/>
      <c r="B513" s="60"/>
      <c r="C513" s="17"/>
      <c r="D513" s="17">
        <f t="shared" si="8"/>
        <v>783.38000000000056</v>
      </c>
      <c r="E513" s="18"/>
      <c r="F513" s="7"/>
    </row>
    <row r="514" spans="1:6" s="9" customFormat="1" ht="18.75" x14ac:dyDescent="0.3">
      <c r="A514" s="19"/>
      <c r="B514" s="60"/>
      <c r="C514" s="17"/>
      <c r="D514" s="17">
        <f t="shared" si="8"/>
        <v>783.38000000000056</v>
      </c>
      <c r="E514" s="18"/>
      <c r="F514" s="7"/>
    </row>
    <row r="515" spans="1:6" s="9" customFormat="1" ht="18.75" x14ac:dyDescent="0.3">
      <c r="A515" s="19"/>
      <c r="B515" s="17"/>
      <c r="C515" s="17"/>
      <c r="D515" s="17">
        <f t="shared" si="8"/>
        <v>783.38000000000056</v>
      </c>
      <c r="E515" s="18"/>
      <c r="F515" s="7"/>
    </row>
    <row r="516" spans="1:6" s="9" customFormat="1" ht="18.75" x14ac:dyDescent="0.3">
      <c r="A516" s="19"/>
      <c r="B516" s="17"/>
      <c r="C516" s="17"/>
      <c r="D516" s="17">
        <f t="shared" si="8"/>
        <v>783.38000000000056</v>
      </c>
      <c r="E516" s="18"/>
      <c r="F516" s="7"/>
    </row>
    <row r="517" spans="1:6" s="9" customFormat="1" ht="18.75" x14ac:dyDescent="0.3">
      <c r="A517" s="19"/>
      <c r="B517" s="17"/>
      <c r="C517" s="17"/>
      <c r="D517" s="17">
        <f t="shared" si="8"/>
        <v>783.38000000000056</v>
      </c>
      <c r="E517" s="18"/>
      <c r="F517" s="7"/>
    </row>
    <row r="518" spans="1:6" s="9" customFormat="1" ht="18.75" x14ac:dyDescent="0.3">
      <c r="A518" s="19"/>
      <c r="B518" s="17"/>
      <c r="C518" s="17"/>
      <c r="D518" s="17">
        <f t="shared" si="8"/>
        <v>783.38000000000056</v>
      </c>
      <c r="E518" s="18"/>
      <c r="F518" s="7"/>
    </row>
    <row r="519" spans="1:6" s="9" customFormat="1" ht="18.75" x14ac:dyDescent="0.3">
      <c r="A519" s="19"/>
      <c r="B519" s="17"/>
      <c r="C519" s="17"/>
      <c r="D519" s="17">
        <f t="shared" ref="D519:D582" si="9">D518+B519-C519</f>
        <v>783.38000000000056</v>
      </c>
      <c r="E519" s="18"/>
      <c r="F519" s="7"/>
    </row>
    <row r="520" spans="1:6" s="9" customFormat="1" ht="18.75" x14ac:dyDescent="0.3">
      <c r="A520" s="19"/>
      <c r="B520" s="17"/>
      <c r="C520" s="17"/>
      <c r="D520" s="17">
        <f t="shared" si="9"/>
        <v>783.38000000000056</v>
      </c>
      <c r="E520" s="18"/>
      <c r="F520" s="7"/>
    </row>
    <row r="521" spans="1:6" s="9" customFormat="1" ht="18.75" x14ac:dyDescent="0.3">
      <c r="A521" s="19"/>
      <c r="B521" s="17"/>
      <c r="C521" s="17"/>
      <c r="D521" s="17">
        <f t="shared" si="9"/>
        <v>783.38000000000056</v>
      </c>
      <c r="E521" s="18"/>
      <c r="F521" s="7"/>
    </row>
    <row r="522" spans="1:6" s="9" customFormat="1" ht="18.75" x14ac:dyDescent="0.3">
      <c r="A522" s="19"/>
      <c r="B522" s="17"/>
      <c r="C522" s="17"/>
      <c r="D522" s="17">
        <f t="shared" si="9"/>
        <v>783.38000000000056</v>
      </c>
      <c r="E522" s="18"/>
      <c r="F522" s="7"/>
    </row>
    <row r="523" spans="1:6" s="9" customFormat="1" ht="18.75" x14ac:dyDescent="0.3">
      <c r="A523" s="19"/>
      <c r="B523" s="17"/>
      <c r="C523" s="17"/>
      <c r="D523" s="17">
        <f t="shared" si="9"/>
        <v>783.38000000000056</v>
      </c>
      <c r="E523" s="18"/>
      <c r="F523" s="7"/>
    </row>
    <row r="524" spans="1:6" s="9" customFormat="1" ht="18.75" x14ac:dyDescent="0.3">
      <c r="A524" s="19"/>
      <c r="B524" s="17"/>
      <c r="C524" s="17"/>
      <c r="D524" s="17">
        <f t="shared" si="9"/>
        <v>783.38000000000056</v>
      </c>
      <c r="E524" s="18"/>
      <c r="F524" s="7"/>
    </row>
    <row r="525" spans="1:6" s="9" customFormat="1" ht="18.75" x14ac:dyDescent="0.3">
      <c r="A525" s="19"/>
      <c r="B525" s="17"/>
      <c r="C525" s="17"/>
      <c r="D525" s="17">
        <f t="shared" si="9"/>
        <v>783.38000000000056</v>
      </c>
      <c r="E525" s="18"/>
      <c r="F525" s="7"/>
    </row>
    <row r="526" spans="1:6" s="9" customFormat="1" ht="18.75" x14ac:dyDescent="0.3">
      <c r="A526" s="19"/>
      <c r="B526" s="17"/>
      <c r="C526" s="17"/>
      <c r="D526" s="17">
        <f t="shared" si="9"/>
        <v>783.38000000000056</v>
      </c>
      <c r="E526" s="18"/>
      <c r="F526" s="7"/>
    </row>
    <row r="527" spans="1:6" s="9" customFormat="1" ht="18.75" x14ac:dyDescent="0.3">
      <c r="A527" s="19"/>
      <c r="B527" s="17"/>
      <c r="C527" s="17"/>
      <c r="D527" s="17">
        <f t="shared" si="9"/>
        <v>783.38000000000056</v>
      </c>
      <c r="E527" s="18"/>
      <c r="F527" s="7"/>
    </row>
    <row r="528" spans="1:6" s="9" customFormat="1" ht="18.75" x14ac:dyDescent="0.3">
      <c r="A528" s="19"/>
      <c r="B528" s="17"/>
      <c r="C528" s="17"/>
      <c r="D528" s="17">
        <f t="shared" si="9"/>
        <v>783.38000000000056</v>
      </c>
      <c r="E528" s="18"/>
      <c r="F528" s="7"/>
    </row>
    <row r="529" spans="1:6" s="9" customFormat="1" ht="18.75" x14ac:dyDescent="0.3">
      <c r="A529" s="19"/>
      <c r="B529" s="17"/>
      <c r="C529" s="17"/>
      <c r="D529" s="17">
        <f t="shared" si="9"/>
        <v>783.38000000000056</v>
      </c>
      <c r="E529" s="18"/>
      <c r="F529" s="7"/>
    </row>
    <row r="530" spans="1:6" s="9" customFormat="1" ht="18.75" x14ac:dyDescent="0.3">
      <c r="A530" s="19"/>
      <c r="B530" s="17"/>
      <c r="C530" s="17"/>
      <c r="D530" s="17">
        <f t="shared" si="9"/>
        <v>783.38000000000056</v>
      </c>
      <c r="E530" s="18"/>
      <c r="F530" s="7"/>
    </row>
    <row r="531" spans="1:6" s="9" customFormat="1" ht="18.75" x14ac:dyDescent="0.3">
      <c r="A531" s="19"/>
      <c r="B531" s="17"/>
      <c r="C531" s="17"/>
      <c r="D531" s="17">
        <f t="shared" si="9"/>
        <v>783.38000000000056</v>
      </c>
      <c r="E531" s="18"/>
      <c r="F531" s="7"/>
    </row>
    <row r="532" spans="1:6" s="9" customFormat="1" ht="18.75" x14ac:dyDescent="0.3">
      <c r="A532" s="19"/>
      <c r="B532" s="17"/>
      <c r="C532" s="17"/>
      <c r="D532" s="17">
        <f t="shared" si="9"/>
        <v>783.38000000000056</v>
      </c>
      <c r="E532" s="18"/>
      <c r="F532" s="7"/>
    </row>
    <row r="533" spans="1:6" s="9" customFormat="1" ht="18.75" x14ac:dyDescent="0.3">
      <c r="A533" s="19"/>
      <c r="B533" s="17"/>
      <c r="C533" s="17"/>
      <c r="D533" s="17">
        <f t="shared" si="9"/>
        <v>783.38000000000056</v>
      </c>
      <c r="E533" s="18"/>
      <c r="F533" s="7"/>
    </row>
    <row r="534" spans="1:6" s="9" customFormat="1" ht="18.75" x14ac:dyDescent="0.3">
      <c r="A534" s="19"/>
      <c r="B534" s="17"/>
      <c r="C534" s="17"/>
      <c r="D534" s="17">
        <f t="shared" si="9"/>
        <v>783.38000000000056</v>
      </c>
      <c r="E534" s="18"/>
      <c r="F534" s="7"/>
    </row>
    <row r="535" spans="1:6" s="9" customFormat="1" ht="18.75" x14ac:dyDescent="0.3">
      <c r="A535" s="19"/>
      <c r="B535" s="17"/>
      <c r="C535" s="17"/>
      <c r="D535" s="17">
        <f t="shared" si="9"/>
        <v>783.38000000000056</v>
      </c>
      <c r="E535" s="18"/>
      <c r="F535" s="7"/>
    </row>
    <row r="536" spans="1:6" s="9" customFormat="1" ht="18.75" x14ac:dyDescent="0.3">
      <c r="A536" s="19"/>
      <c r="B536" s="17"/>
      <c r="C536" s="17"/>
      <c r="D536" s="17">
        <f t="shared" si="9"/>
        <v>783.38000000000056</v>
      </c>
      <c r="E536" s="18"/>
      <c r="F536" s="7"/>
    </row>
    <row r="537" spans="1:6" s="9" customFormat="1" ht="18.75" x14ac:dyDescent="0.3">
      <c r="A537" s="19"/>
      <c r="B537" s="17"/>
      <c r="C537" s="17"/>
      <c r="D537" s="17">
        <f t="shared" si="9"/>
        <v>783.38000000000056</v>
      </c>
      <c r="E537" s="18"/>
      <c r="F537" s="7"/>
    </row>
    <row r="538" spans="1:6" s="9" customFormat="1" ht="18.75" x14ac:dyDescent="0.3">
      <c r="A538" s="19"/>
      <c r="B538" s="17"/>
      <c r="C538" s="17"/>
      <c r="D538" s="17">
        <f t="shared" si="9"/>
        <v>783.38000000000056</v>
      </c>
      <c r="E538" s="18"/>
      <c r="F538" s="7"/>
    </row>
    <row r="539" spans="1:6" s="9" customFormat="1" ht="18.75" x14ac:dyDescent="0.3">
      <c r="A539" s="19"/>
      <c r="B539" s="17"/>
      <c r="C539" s="17"/>
      <c r="D539" s="17">
        <f t="shared" si="9"/>
        <v>783.38000000000056</v>
      </c>
      <c r="E539" s="18"/>
      <c r="F539" s="7"/>
    </row>
    <row r="540" spans="1:6" s="9" customFormat="1" ht="18.75" x14ac:dyDescent="0.3">
      <c r="A540" s="19"/>
      <c r="B540" s="17"/>
      <c r="C540" s="17"/>
      <c r="D540" s="17">
        <f t="shared" si="9"/>
        <v>783.38000000000056</v>
      </c>
      <c r="E540" s="18"/>
      <c r="F540" s="7"/>
    </row>
    <row r="541" spans="1:6" s="9" customFormat="1" ht="18.75" x14ac:dyDescent="0.3">
      <c r="A541" s="19"/>
      <c r="B541" s="17"/>
      <c r="C541" s="17"/>
      <c r="D541" s="17">
        <f t="shared" si="9"/>
        <v>783.38000000000056</v>
      </c>
      <c r="E541" s="18"/>
      <c r="F541" s="7"/>
    </row>
    <row r="542" spans="1:6" s="9" customFormat="1" ht="18.75" x14ac:dyDescent="0.3">
      <c r="A542" s="19"/>
      <c r="B542" s="17"/>
      <c r="C542" s="17"/>
      <c r="D542" s="17">
        <f t="shared" si="9"/>
        <v>783.38000000000056</v>
      </c>
      <c r="E542" s="18"/>
      <c r="F542" s="7"/>
    </row>
    <row r="543" spans="1:6" s="9" customFormat="1" ht="18.75" x14ac:dyDescent="0.3">
      <c r="A543" s="19"/>
      <c r="B543" s="17"/>
      <c r="C543" s="17"/>
      <c r="D543" s="17">
        <f t="shared" si="9"/>
        <v>783.38000000000056</v>
      </c>
      <c r="E543" s="18"/>
      <c r="F543" s="7"/>
    </row>
    <row r="544" spans="1:6" s="9" customFormat="1" ht="18.75" x14ac:dyDescent="0.3">
      <c r="A544" s="19"/>
      <c r="B544" s="17"/>
      <c r="C544" s="17"/>
      <c r="D544" s="17">
        <f t="shared" si="9"/>
        <v>783.38000000000056</v>
      </c>
      <c r="E544" s="18"/>
      <c r="F544" s="7"/>
    </row>
    <row r="545" spans="1:6" s="69" customFormat="1" ht="18.75" x14ac:dyDescent="0.3">
      <c r="A545" s="70"/>
      <c r="B545" s="60"/>
      <c r="C545" s="60"/>
      <c r="D545" s="60">
        <f t="shared" si="9"/>
        <v>783.38000000000056</v>
      </c>
      <c r="E545" s="66"/>
      <c r="F545" s="67"/>
    </row>
    <row r="546" spans="1:6" s="9" customFormat="1" ht="18.75" x14ac:dyDescent="0.3">
      <c r="A546" s="19"/>
      <c r="B546" s="17"/>
      <c r="C546" s="17"/>
      <c r="D546" s="17">
        <f t="shared" si="9"/>
        <v>783.38000000000056</v>
      </c>
      <c r="E546" s="18"/>
      <c r="F546" s="7"/>
    </row>
    <row r="547" spans="1:6" s="9" customFormat="1" ht="18.75" x14ac:dyDescent="0.3">
      <c r="A547" s="19"/>
      <c r="B547" s="17"/>
      <c r="C547" s="17"/>
      <c r="D547" s="17">
        <f t="shared" si="9"/>
        <v>783.38000000000056</v>
      </c>
      <c r="E547" s="18"/>
      <c r="F547" s="7"/>
    </row>
    <row r="548" spans="1:6" s="9" customFormat="1" ht="18.75" x14ac:dyDescent="0.3">
      <c r="A548" s="19"/>
      <c r="B548" s="17"/>
      <c r="C548" s="17"/>
      <c r="D548" s="17">
        <f t="shared" si="9"/>
        <v>783.38000000000056</v>
      </c>
      <c r="E548" s="18"/>
      <c r="F548" s="7"/>
    </row>
    <row r="549" spans="1:6" s="9" customFormat="1" ht="18.75" x14ac:dyDescent="0.3">
      <c r="A549" s="19"/>
      <c r="B549" s="17"/>
      <c r="C549" s="17"/>
      <c r="D549" s="17">
        <f t="shared" si="9"/>
        <v>783.38000000000056</v>
      </c>
      <c r="E549" s="18"/>
      <c r="F549" s="7"/>
    </row>
    <row r="550" spans="1:6" s="9" customFormat="1" ht="18.75" x14ac:dyDescent="0.3">
      <c r="A550" s="19"/>
      <c r="B550" s="17"/>
      <c r="C550" s="17"/>
      <c r="D550" s="17">
        <f t="shared" si="9"/>
        <v>783.38000000000056</v>
      </c>
      <c r="E550" s="18"/>
      <c r="F550" s="7"/>
    </row>
    <row r="551" spans="1:6" s="9" customFormat="1" ht="18.75" x14ac:dyDescent="0.3">
      <c r="A551" s="19"/>
      <c r="B551" s="17"/>
      <c r="C551" s="17"/>
      <c r="D551" s="17">
        <f t="shared" si="9"/>
        <v>783.38000000000056</v>
      </c>
      <c r="E551" s="18"/>
      <c r="F551" s="7"/>
    </row>
    <row r="552" spans="1:6" s="9" customFormat="1" ht="18.75" x14ac:dyDescent="0.3">
      <c r="A552" s="19"/>
      <c r="B552" s="17"/>
      <c r="C552" s="17"/>
      <c r="D552" s="17">
        <f t="shared" si="9"/>
        <v>783.38000000000056</v>
      </c>
      <c r="E552" s="18"/>
      <c r="F552" s="7"/>
    </row>
    <row r="553" spans="1:6" s="9" customFormat="1" ht="18.75" x14ac:dyDescent="0.3">
      <c r="A553" s="19"/>
      <c r="B553" s="17"/>
      <c r="C553" s="17"/>
      <c r="D553" s="17">
        <f t="shared" si="9"/>
        <v>783.38000000000056</v>
      </c>
      <c r="E553" s="18"/>
      <c r="F553" s="7"/>
    </row>
    <row r="554" spans="1:6" s="9" customFormat="1" ht="18.75" x14ac:dyDescent="0.3">
      <c r="A554" s="19"/>
      <c r="B554" s="17"/>
      <c r="C554" s="17"/>
      <c r="D554" s="17">
        <f t="shared" si="9"/>
        <v>783.38000000000056</v>
      </c>
      <c r="E554" s="18"/>
      <c r="F554" s="7"/>
    </row>
    <row r="555" spans="1:6" s="9" customFormat="1" ht="18.75" x14ac:dyDescent="0.3">
      <c r="A555" s="19"/>
      <c r="B555" s="17"/>
      <c r="C555" s="17"/>
      <c r="D555" s="17">
        <f t="shared" si="9"/>
        <v>783.38000000000056</v>
      </c>
      <c r="E555" s="18"/>
      <c r="F555" s="7"/>
    </row>
    <row r="556" spans="1:6" s="9" customFormat="1" ht="18.75" x14ac:dyDescent="0.3">
      <c r="A556" s="19"/>
      <c r="B556" s="17"/>
      <c r="C556" s="17"/>
      <c r="D556" s="17">
        <f t="shared" si="9"/>
        <v>783.38000000000056</v>
      </c>
      <c r="E556" s="18"/>
      <c r="F556" s="7"/>
    </row>
    <row r="557" spans="1:6" s="9" customFormat="1" ht="18.75" x14ac:dyDescent="0.3">
      <c r="A557" s="19"/>
      <c r="B557" s="17"/>
      <c r="C557" s="17"/>
      <c r="D557" s="17">
        <f t="shared" si="9"/>
        <v>783.38000000000056</v>
      </c>
      <c r="E557" s="18"/>
      <c r="F557" s="7"/>
    </row>
    <row r="558" spans="1:6" s="9" customFormat="1" ht="18.75" x14ac:dyDescent="0.3">
      <c r="A558" s="19"/>
      <c r="B558" s="17"/>
      <c r="C558" s="17"/>
      <c r="D558" s="17">
        <f t="shared" si="9"/>
        <v>783.38000000000056</v>
      </c>
      <c r="E558" s="18"/>
      <c r="F558" s="7"/>
    </row>
    <row r="559" spans="1:6" s="9" customFormat="1" ht="18.75" x14ac:dyDescent="0.3">
      <c r="A559" s="19"/>
      <c r="B559" s="17"/>
      <c r="C559" s="17"/>
      <c r="D559" s="17">
        <f t="shared" si="9"/>
        <v>783.38000000000056</v>
      </c>
      <c r="E559" s="18"/>
      <c r="F559" s="7"/>
    </row>
    <row r="560" spans="1:6" s="9" customFormat="1" ht="18.75" x14ac:dyDescent="0.3">
      <c r="A560" s="19"/>
      <c r="B560" s="17"/>
      <c r="C560" s="17"/>
      <c r="D560" s="17">
        <f t="shared" si="9"/>
        <v>783.38000000000056</v>
      </c>
      <c r="E560" s="18"/>
      <c r="F560" s="7"/>
    </row>
    <row r="561" spans="1:6" s="9" customFormat="1" ht="18.75" x14ac:dyDescent="0.3">
      <c r="A561" s="19"/>
      <c r="B561" s="17"/>
      <c r="C561" s="17"/>
      <c r="D561" s="17">
        <f t="shared" si="9"/>
        <v>783.38000000000056</v>
      </c>
      <c r="E561" s="18"/>
      <c r="F561" s="7"/>
    </row>
    <row r="562" spans="1:6" s="9" customFormat="1" ht="18.75" x14ac:dyDescent="0.3">
      <c r="A562" s="19"/>
      <c r="B562" s="17"/>
      <c r="C562" s="17"/>
      <c r="D562" s="17">
        <f t="shared" si="9"/>
        <v>783.38000000000056</v>
      </c>
      <c r="E562" s="18"/>
      <c r="F562" s="7"/>
    </row>
    <row r="563" spans="1:6" s="9" customFormat="1" ht="18.75" x14ac:dyDescent="0.3">
      <c r="A563" s="19"/>
      <c r="B563" s="17"/>
      <c r="C563" s="17"/>
      <c r="D563" s="17">
        <f t="shared" si="9"/>
        <v>783.38000000000056</v>
      </c>
      <c r="E563" s="18"/>
      <c r="F563" s="7"/>
    </row>
    <row r="564" spans="1:6" s="9" customFormat="1" ht="18.75" x14ac:dyDescent="0.3">
      <c r="A564" s="19"/>
      <c r="B564" s="17"/>
      <c r="C564" s="17"/>
      <c r="D564" s="17">
        <f t="shared" si="9"/>
        <v>783.38000000000056</v>
      </c>
      <c r="E564" s="18"/>
      <c r="F564" s="7"/>
    </row>
    <row r="565" spans="1:6" s="9" customFormat="1" ht="18.75" x14ac:dyDescent="0.3">
      <c r="A565" s="19"/>
      <c r="B565" s="17"/>
      <c r="C565" s="17"/>
      <c r="D565" s="17">
        <f t="shared" si="9"/>
        <v>783.38000000000056</v>
      </c>
      <c r="E565" s="18"/>
      <c r="F565" s="7"/>
    </row>
    <row r="566" spans="1:6" s="9" customFormat="1" ht="18.75" x14ac:dyDescent="0.3">
      <c r="A566" s="19"/>
      <c r="B566" s="60"/>
      <c r="C566" s="17"/>
      <c r="D566" s="17">
        <f t="shared" si="9"/>
        <v>783.38000000000056</v>
      </c>
      <c r="E566" s="18"/>
      <c r="F566" s="7"/>
    </row>
    <row r="567" spans="1:6" s="9" customFormat="1" ht="18.75" x14ac:dyDescent="0.3">
      <c r="A567" s="19"/>
      <c r="B567" s="60"/>
      <c r="C567" s="17"/>
      <c r="D567" s="17">
        <f t="shared" si="9"/>
        <v>783.38000000000056</v>
      </c>
      <c r="E567" s="18"/>
      <c r="F567" s="7"/>
    </row>
    <row r="568" spans="1:6" s="9" customFormat="1" ht="18.75" x14ac:dyDescent="0.3">
      <c r="A568" s="19"/>
      <c r="B568" s="60"/>
      <c r="C568" s="17"/>
      <c r="D568" s="17">
        <f t="shared" si="9"/>
        <v>783.38000000000056</v>
      </c>
      <c r="E568" s="18"/>
      <c r="F568" s="7"/>
    </row>
    <row r="569" spans="1:6" s="9" customFormat="1" ht="18.75" x14ac:dyDescent="0.3">
      <c r="A569" s="19"/>
      <c r="B569" s="60"/>
      <c r="C569" s="17"/>
      <c r="D569" s="17">
        <f t="shared" si="9"/>
        <v>783.38000000000056</v>
      </c>
      <c r="E569" s="18"/>
      <c r="F569" s="7"/>
    </row>
    <row r="570" spans="1:6" s="9" customFormat="1" ht="18.75" x14ac:dyDescent="0.3">
      <c r="A570" s="19"/>
      <c r="B570" s="60"/>
      <c r="C570" s="17"/>
      <c r="D570" s="17">
        <f t="shared" si="9"/>
        <v>783.38000000000056</v>
      </c>
      <c r="E570" s="18"/>
      <c r="F570" s="7"/>
    </row>
    <row r="571" spans="1:6" s="9" customFormat="1" ht="18.75" x14ac:dyDescent="0.3">
      <c r="A571" s="19"/>
      <c r="B571" s="60"/>
      <c r="C571" s="17"/>
      <c r="D571" s="17">
        <f t="shared" si="9"/>
        <v>783.38000000000056</v>
      </c>
      <c r="E571" s="18"/>
      <c r="F571" s="7"/>
    </row>
    <row r="572" spans="1:6" s="9" customFormat="1" ht="18.75" x14ac:dyDescent="0.3">
      <c r="A572" s="19"/>
      <c r="B572" s="60"/>
      <c r="C572" s="17"/>
      <c r="D572" s="17">
        <f t="shared" si="9"/>
        <v>783.38000000000056</v>
      </c>
      <c r="E572" s="18"/>
      <c r="F572" s="7"/>
    </row>
    <row r="573" spans="1:6" s="9" customFormat="1" ht="18.75" x14ac:dyDescent="0.3">
      <c r="A573" s="19"/>
      <c r="B573" s="17"/>
      <c r="C573" s="17"/>
      <c r="D573" s="17">
        <f t="shared" si="9"/>
        <v>783.38000000000056</v>
      </c>
      <c r="E573" s="18"/>
      <c r="F573" s="7"/>
    </row>
    <row r="574" spans="1:6" s="9" customFormat="1" ht="18.75" x14ac:dyDescent="0.3">
      <c r="A574" s="19"/>
      <c r="B574" s="17"/>
      <c r="C574" s="17"/>
      <c r="D574" s="17">
        <f t="shared" si="9"/>
        <v>783.38000000000056</v>
      </c>
      <c r="E574" s="18"/>
      <c r="F574" s="7"/>
    </row>
    <row r="575" spans="1:6" s="9" customFormat="1" ht="18.75" x14ac:dyDescent="0.3">
      <c r="A575" s="19"/>
      <c r="B575" s="17"/>
      <c r="C575" s="17"/>
      <c r="D575" s="17">
        <f t="shared" si="9"/>
        <v>783.38000000000056</v>
      </c>
      <c r="E575" s="18"/>
      <c r="F575" s="7"/>
    </row>
    <row r="576" spans="1:6" s="9" customFormat="1" ht="18.75" x14ac:dyDescent="0.3">
      <c r="A576" s="19"/>
      <c r="B576" s="17"/>
      <c r="C576" s="17"/>
      <c r="D576" s="17">
        <f t="shared" si="9"/>
        <v>783.38000000000056</v>
      </c>
      <c r="E576" s="18"/>
      <c r="F576" s="7"/>
    </row>
    <row r="577" spans="1:6" s="9" customFormat="1" ht="18.75" x14ac:dyDescent="0.3">
      <c r="A577" s="19"/>
      <c r="B577" s="17"/>
      <c r="C577" s="17"/>
      <c r="D577" s="17">
        <f t="shared" si="9"/>
        <v>783.38000000000056</v>
      </c>
      <c r="E577" s="18"/>
      <c r="F577" s="7"/>
    </row>
    <row r="578" spans="1:6" s="9" customFormat="1" ht="18.75" x14ac:dyDescent="0.3">
      <c r="A578" s="19"/>
      <c r="B578" s="17"/>
      <c r="C578" s="17"/>
      <c r="D578" s="17">
        <f t="shared" si="9"/>
        <v>783.38000000000056</v>
      </c>
      <c r="E578" s="18"/>
      <c r="F578" s="7"/>
    </row>
    <row r="579" spans="1:6" s="9" customFormat="1" ht="18.75" x14ac:dyDescent="0.3">
      <c r="A579" s="19"/>
      <c r="B579" s="17"/>
      <c r="C579" s="17"/>
      <c r="D579" s="17">
        <f t="shared" si="9"/>
        <v>783.38000000000056</v>
      </c>
      <c r="E579" s="18"/>
      <c r="F579" s="7"/>
    </row>
    <row r="580" spans="1:6" s="9" customFormat="1" ht="18.75" x14ac:dyDescent="0.3">
      <c r="A580" s="19"/>
      <c r="B580" s="17"/>
      <c r="C580" s="17"/>
      <c r="D580" s="17">
        <f t="shared" si="9"/>
        <v>783.38000000000056</v>
      </c>
      <c r="E580" s="18"/>
      <c r="F580" s="7"/>
    </row>
    <row r="581" spans="1:6" s="9" customFormat="1" ht="18.75" x14ac:dyDescent="0.3">
      <c r="A581" s="19"/>
      <c r="B581" s="17"/>
      <c r="C581" s="17"/>
      <c r="D581" s="17">
        <f t="shared" si="9"/>
        <v>783.38000000000056</v>
      </c>
      <c r="E581" s="18"/>
      <c r="F581" s="7"/>
    </row>
    <row r="582" spans="1:6" s="9" customFormat="1" ht="18.75" x14ac:dyDescent="0.3">
      <c r="A582" s="19"/>
      <c r="B582" s="17"/>
      <c r="C582" s="17"/>
      <c r="D582" s="17">
        <f t="shared" si="9"/>
        <v>783.38000000000056</v>
      </c>
      <c r="E582" s="18"/>
      <c r="F582" s="7"/>
    </row>
    <row r="583" spans="1:6" s="9" customFormat="1" ht="18.75" x14ac:dyDescent="0.3">
      <c r="A583" s="19"/>
      <c r="B583" s="17"/>
      <c r="C583" s="17"/>
      <c r="D583" s="17">
        <f t="shared" ref="D583:D646" si="10">D582+B583-C583</f>
        <v>783.38000000000056</v>
      </c>
      <c r="E583" s="18"/>
      <c r="F583" s="7"/>
    </row>
    <row r="584" spans="1:6" s="9" customFormat="1" ht="18.75" x14ac:dyDescent="0.3">
      <c r="A584" s="19"/>
      <c r="B584" s="17"/>
      <c r="C584" s="17"/>
      <c r="D584" s="17">
        <f t="shared" si="10"/>
        <v>783.38000000000056</v>
      </c>
      <c r="E584" s="18"/>
      <c r="F584" s="7"/>
    </row>
    <row r="585" spans="1:6" s="9" customFormat="1" ht="18.75" x14ac:dyDescent="0.3">
      <c r="A585" s="19"/>
      <c r="B585" s="17"/>
      <c r="C585" s="17"/>
      <c r="D585" s="17">
        <f t="shared" si="10"/>
        <v>783.38000000000056</v>
      </c>
      <c r="E585" s="18"/>
      <c r="F585" s="7"/>
    </row>
    <row r="586" spans="1:6" s="9" customFormat="1" ht="18.75" x14ac:dyDescent="0.3">
      <c r="A586" s="19"/>
      <c r="B586" s="17"/>
      <c r="C586" s="17"/>
      <c r="D586" s="17">
        <f t="shared" si="10"/>
        <v>783.38000000000056</v>
      </c>
      <c r="E586" s="18"/>
      <c r="F586" s="7"/>
    </row>
    <row r="587" spans="1:6" s="9" customFormat="1" ht="18.75" x14ac:dyDescent="0.3">
      <c r="A587" s="19"/>
      <c r="B587" s="17"/>
      <c r="C587" s="17"/>
      <c r="D587" s="17">
        <f t="shared" si="10"/>
        <v>783.38000000000056</v>
      </c>
      <c r="E587" s="18"/>
      <c r="F587" s="7"/>
    </row>
    <row r="588" spans="1:6" s="9" customFormat="1" ht="18.75" x14ac:dyDescent="0.3">
      <c r="A588" s="19"/>
      <c r="B588" s="17"/>
      <c r="C588" s="17"/>
      <c r="D588" s="17">
        <f t="shared" si="10"/>
        <v>783.38000000000056</v>
      </c>
      <c r="E588" s="18"/>
      <c r="F588" s="7"/>
    </row>
    <row r="589" spans="1:6" s="9" customFormat="1" ht="18.75" x14ac:dyDescent="0.3">
      <c r="A589" s="19"/>
      <c r="B589" s="17"/>
      <c r="C589" s="17"/>
      <c r="D589" s="17">
        <f t="shared" si="10"/>
        <v>783.38000000000056</v>
      </c>
      <c r="E589" s="18"/>
      <c r="F589" s="7"/>
    </row>
    <row r="590" spans="1:6" s="9" customFormat="1" ht="18.75" x14ac:dyDescent="0.3">
      <c r="A590" s="19"/>
      <c r="B590" s="17"/>
      <c r="C590" s="17"/>
      <c r="D590" s="17">
        <f t="shared" si="10"/>
        <v>783.38000000000056</v>
      </c>
      <c r="E590" s="18"/>
      <c r="F590" s="7"/>
    </row>
    <row r="591" spans="1:6" s="9" customFormat="1" ht="18.75" x14ac:dyDescent="0.3">
      <c r="A591" s="19"/>
      <c r="B591" s="17"/>
      <c r="C591" s="17"/>
      <c r="D591" s="17">
        <f t="shared" si="10"/>
        <v>783.38000000000056</v>
      </c>
      <c r="E591" s="18"/>
      <c r="F591" s="7"/>
    </row>
    <row r="592" spans="1:6" s="9" customFormat="1" ht="18.75" x14ac:dyDescent="0.3">
      <c r="A592" s="19"/>
      <c r="B592" s="17"/>
      <c r="C592" s="17"/>
      <c r="D592" s="17">
        <f t="shared" si="10"/>
        <v>783.38000000000056</v>
      </c>
      <c r="E592" s="18"/>
      <c r="F592" s="7"/>
    </row>
    <row r="593" spans="1:6" s="9" customFormat="1" ht="18.75" x14ac:dyDescent="0.3">
      <c r="A593" s="19"/>
      <c r="B593" s="17"/>
      <c r="C593" s="17"/>
      <c r="D593" s="17">
        <f t="shared" si="10"/>
        <v>783.38000000000056</v>
      </c>
      <c r="E593" s="18"/>
      <c r="F593" s="7"/>
    </row>
    <row r="594" spans="1:6" s="9" customFormat="1" ht="18.75" x14ac:dyDescent="0.3">
      <c r="A594" s="19"/>
      <c r="B594" s="17"/>
      <c r="C594" s="17"/>
      <c r="D594" s="17">
        <f t="shared" si="10"/>
        <v>783.38000000000056</v>
      </c>
      <c r="E594" s="18"/>
      <c r="F594" s="7"/>
    </row>
    <row r="595" spans="1:6" s="9" customFormat="1" ht="18.75" x14ac:dyDescent="0.3">
      <c r="A595" s="19"/>
      <c r="B595" s="17"/>
      <c r="C595" s="17"/>
      <c r="D595" s="17">
        <f t="shared" si="10"/>
        <v>783.38000000000056</v>
      </c>
      <c r="E595" s="18"/>
      <c r="F595" s="7"/>
    </row>
    <row r="596" spans="1:6" s="9" customFormat="1" ht="18.75" x14ac:dyDescent="0.3">
      <c r="A596" s="19"/>
      <c r="B596" s="17"/>
      <c r="C596" s="17"/>
      <c r="D596" s="17">
        <f t="shared" si="10"/>
        <v>783.38000000000056</v>
      </c>
      <c r="E596" s="18"/>
      <c r="F596" s="7"/>
    </row>
    <row r="597" spans="1:6" s="9" customFormat="1" ht="18.75" x14ac:dyDescent="0.3">
      <c r="A597" s="19"/>
      <c r="B597" s="17"/>
      <c r="C597" s="17"/>
      <c r="D597" s="17">
        <f t="shared" si="10"/>
        <v>783.38000000000056</v>
      </c>
      <c r="E597" s="18"/>
      <c r="F597" s="7"/>
    </row>
    <row r="598" spans="1:6" s="9" customFormat="1" ht="18.75" x14ac:dyDescent="0.3">
      <c r="A598" s="19"/>
      <c r="B598" s="17"/>
      <c r="C598" s="17"/>
      <c r="D598" s="17">
        <f t="shared" si="10"/>
        <v>783.38000000000056</v>
      </c>
      <c r="E598" s="18"/>
      <c r="F598" s="7"/>
    </row>
    <row r="599" spans="1:6" s="9" customFormat="1" ht="18.75" x14ac:dyDescent="0.3">
      <c r="A599" s="19"/>
      <c r="B599" s="17"/>
      <c r="C599" s="17"/>
      <c r="D599" s="17">
        <f t="shared" si="10"/>
        <v>783.38000000000056</v>
      </c>
      <c r="E599" s="18"/>
      <c r="F599" s="7"/>
    </row>
    <row r="600" spans="1:6" s="9" customFormat="1" ht="18.75" x14ac:dyDescent="0.3">
      <c r="A600" s="19"/>
      <c r="B600" s="17"/>
      <c r="C600" s="17"/>
      <c r="D600" s="17">
        <f t="shared" si="10"/>
        <v>783.38000000000056</v>
      </c>
      <c r="E600" s="18"/>
      <c r="F600" s="7"/>
    </row>
    <row r="601" spans="1:6" s="9" customFormat="1" ht="18.75" x14ac:dyDescent="0.3">
      <c r="A601" s="19"/>
      <c r="B601" s="17"/>
      <c r="C601" s="17"/>
      <c r="D601" s="17">
        <f t="shared" si="10"/>
        <v>783.38000000000056</v>
      </c>
      <c r="E601" s="18"/>
      <c r="F601" s="7"/>
    </row>
    <row r="602" spans="1:6" s="9" customFormat="1" ht="18.75" x14ac:dyDescent="0.3">
      <c r="A602" s="19"/>
      <c r="B602" s="17"/>
      <c r="C602" s="17"/>
      <c r="D602" s="17">
        <f t="shared" si="10"/>
        <v>783.38000000000056</v>
      </c>
      <c r="E602" s="18"/>
      <c r="F602" s="7"/>
    </row>
    <row r="603" spans="1:6" s="9" customFormat="1" ht="18.75" x14ac:dyDescent="0.3">
      <c r="A603" s="19"/>
      <c r="B603" s="17"/>
      <c r="C603" s="17"/>
      <c r="D603" s="17">
        <f t="shared" si="10"/>
        <v>783.38000000000056</v>
      </c>
      <c r="E603" s="18"/>
      <c r="F603" s="7"/>
    </row>
    <row r="604" spans="1:6" s="9" customFormat="1" ht="18.75" x14ac:dyDescent="0.3">
      <c r="A604" s="19"/>
      <c r="B604" s="17"/>
      <c r="C604" s="17"/>
      <c r="D604" s="17">
        <f t="shared" si="10"/>
        <v>783.38000000000056</v>
      </c>
      <c r="E604" s="18"/>
      <c r="F604" s="7"/>
    </row>
    <row r="605" spans="1:6" s="9" customFormat="1" ht="18.75" x14ac:dyDescent="0.3">
      <c r="A605" s="19"/>
      <c r="B605" s="17"/>
      <c r="C605" s="17"/>
      <c r="D605" s="17">
        <f t="shared" si="10"/>
        <v>783.38000000000056</v>
      </c>
      <c r="E605" s="18"/>
      <c r="F605" s="7"/>
    </row>
    <row r="606" spans="1:6" s="9" customFormat="1" ht="18.75" x14ac:dyDescent="0.3">
      <c r="A606" s="19"/>
      <c r="B606" s="17"/>
      <c r="C606" s="17"/>
      <c r="D606" s="17">
        <f t="shared" si="10"/>
        <v>783.38000000000056</v>
      </c>
      <c r="E606" s="18"/>
      <c r="F606" s="7"/>
    </row>
    <row r="607" spans="1:6" s="9" customFormat="1" ht="18.75" x14ac:dyDescent="0.3">
      <c r="A607" s="19"/>
      <c r="B607" s="17"/>
      <c r="C607" s="17"/>
      <c r="D607" s="17">
        <f t="shared" si="10"/>
        <v>783.38000000000056</v>
      </c>
      <c r="E607" s="18"/>
      <c r="F607" s="7"/>
    </row>
    <row r="608" spans="1:6" s="9" customFormat="1" ht="18.75" x14ac:dyDescent="0.3">
      <c r="A608" s="19"/>
      <c r="B608" s="17"/>
      <c r="C608" s="17"/>
      <c r="D608" s="17">
        <f t="shared" si="10"/>
        <v>783.38000000000056</v>
      </c>
      <c r="E608" s="18"/>
      <c r="F608" s="7"/>
    </row>
    <row r="609" spans="1:6" s="9" customFormat="1" ht="18.75" x14ac:dyDescent="0.3">
      <c r="A609" s="19"/>
      <c r="B609" s="17"/>
      <c r="C609" s="17"/>
      <c r="D609" s="17">
        <f t="shared" si="10"/>
        <v>783.38000000000056</v>
      </c>
      <c r="E609" s="18"/>
      <c r="F609" s="7"/>
    </row>
    <row r="610" spans="1:6" s="9" customFormat="1" ht="18.75" x14ac:dyDescent="0.3">
      <c r="A610" s="19"/>
      <c r="B610" s="17"/>
      <c r="C610" s="17"/>
      <c r="D610" s="17">
        <f t="shared" si="10"/>
        <v>783.38000000000056</v>
      </c>
      <c r="E610" s="18"/>
      <c r="F610" s="7"/>
    </row>
    <row r="611" spans="1:6" s="9" customFormat="1" ht="18.75" x14ac:dyDescent="0.3">
      <c r="A611" s="19"/>
      <c r="B611" s="17"/>
      <c r="C611" s="17"/>
      <c r="D611" s="17">
        <f t="shared" si="10"/>
        <v>783.38000000000056</v>
      </c>
      <c r="E611" s="18"/>
      <c r="F611" s="7"/>
    </row>
    <row r="612" spans="1:6" s="9" customFormat="1" ht="18.75" x14ac:dyDescent="0.3">
      <c r="A612" s="19"/>
      <c r="B612" s="17"/>
      <c r="C612" s="17"/>
      <c r="D612" s="17">
        <f t="shared" si="10"/>
        <v>783.38000000000056</v>
      </c>
      <c r="E612" s="18"/>
      <c r="F612" s="7"/>
    </row>
    <row r="613" spans="1:6" s="9" customFormat="1" ht="18.75" x14ac:dyDescent="0.3">
      <c r="A613" s="19"/>
      <c r="B613" s="17"/>
      <c r="C613" s="17"/>
      <c r="D613" s="17">
        <f t="shared" si="10"/>
        <v>783.38000000000056</v>
      </c>
      <c r="E613" s="18"/>
      <c r="F613" s="7"/>
    </row>
    <row r="614" spans="1:6" s="9" customFormat="1" ht="18.75" x14ac:dyDescent="0.3">
      <c r="A614" s="19"/>
      <c r="B614" s="17"/>
      <c r="C614" s="17"/>
      <c r="D614" s="17">
        <f t="shared" si="10"/>
        <v>783.38000000000056</v>
      </c>
      <c r="E614" s="18"/>
      <c r="F614" s="7"/>
    </row>
    <row r="615" spans="1:6" s="9" customFormat="1" ht="18.75" x14ac:dyDescent="0.3">
      <c r="A615" s="19"/>
      <c r="B615" s="17"/>
      <c r="C615" s="17"/>
      <c r="D615" s="17">
        <f t="shared" si="10"/>
        <v>783.38000000000056</v>
      </c>
      <c r="E615" s="18"/>
      <c r="F615" s="7"/>
    </row>
    <row r="616" spans="1:6" s="9" customFormat="1" ht="18.75" x14ac:dyDescent="0.3">
      <c r="A616" s="19"/>
      <c r="B616" s="17"/>
      <c r="C616" s="17"/>
      <c r="D616" s="17">
        <f t="shared" si="10"/>
        <v>783.38000000000056</v>
      </c>
      <c r="E616" s="18"/>
      <c r="F616" s="7"/>
    </row>
    <row r="617" spans="1:6" s="9" customFormat="1" ht="18.75" x14ac:dyDescent="0.3">
      <c r="A617" s="19"/>
      <c r="B617" s="17"/>
      <c r="C617" s="17"/>
      <c r="D617" s="17">
        <f t="shared" si="10"/>
        <v>783.38000000000056</v>
      </c>
      <c r="E617" s="18"/>
      <c r="F617" s="7"/>
    </row>
    <row r="618" spans="1:6" s="9" customFormat="1" ht="18.75" x14ac:dyDescent="0.3">
      <c r="A618" s="19"/>
      <c r="B618" s="17"/>
      <c r="C618" s="17"/>
      <c r="D618" s="17">
        <f t="shared" si="10"/>
        <v>783.38000000000056</v>
      </c>
      <c r="E618" s="18"/>
      <c r="F618" s="7"/>
    </row>
    <row r="619" spans="1:6" s="9" customFormat="1" ht="18.75" x14ac:dyDescent="0.3">
      <c r="A619" s="19"/>
      <c r="B619" s="17"/>
      <c r="C619" s="17"/>
      <c r="D619" s="17">
        <f t="shared" si="10"/>
        <v>783.38000000000056</v>
      </c>
      <c r="E619" s="18"/>
      <c r="F619" s="7"/>
    </row>
    <row r="620" spans="1:6" s="69" customFormat="1" ht="18.75" x14ac:dyDescent="0.3">
      <c r="A620" s="70"/>
      <c r="B620" s="60"/>
      <c r="C620" s="60"/>
      <c r="D620" s="60">
        <f t="shared" si="10"/>
        <v>783.38000000000056</v>
      </c>
      <c r="E620" s="66"/>
      <c r="F620" s="67"/>
    </row>
    <row r="621" spans="1:6" s="9" customFormat="1" ht="18.75" x14ac:dyDescent="0.3">
      <c r="A621" s="19"/>
      <c r="B621" s="17"/>
      <c r="C621" s="17"/>
      <c r="D621" s="17">
        <f t="shared" si="10"/>
        <v>783.38000000000056</v>
      </c>
      <c r="E621" s="18"/>
      <c r="F621" s="7"/>
    </row>
    <row r="622" spans="1:6" s="9" customFormat="1" ht="18.75" x14ac:dyDescent="0.3">
      <c r="A622" s="19"/>
      <c r="B622" s="17"/>
      <c r="C622" s="17"/>
      <c r="D622" s="17">
        <f t="shared" si="10"/>
        <v>783.38000000000056</v>
      </c>
      <c r="E622" s="18"/>
      <c r="F622" s="7"/>
    </row>
    <row r="623" spans="1:6" s="9" customFormat="1" ht="18.75" x14ac:dyDescent="0.3">
      <c r="A623" s="19"/>
      <c r="B623" s="17"/>
      <c r="C623" s="17"/>
      <c r="D623" s="17">
        <f t="shared" si="10"/>
        <v>783.38000000000056</v>
      </c>
      <c r="E623" s="18"/>
      <c r="F623" s="7"/>
    </row>
    <row r="624" spans="1:6" s="9" customFormat="1" ht="18.75" x14ac:dyDescent="0.3">
      <c r="A624" s="19"/>
      <c r="B624" s="17"/>
      <c r="C624" s="17"/>
      <c r="D624" s="17">
        <f t="shared" si="10"/>
        <v>783.38000000000056</v>
      </c>
      <c r="E624" s="18"/>
      <c r="F624" s="7"/>
    </row>
    <row r="625" spans="1:6" s="9" customFormat="1" ht="18.75" x14ac:dyDescent="0.3">
      <c r="A625" s="19"/>
      <c r="B625" s="17"/>
      <c r="C625" s="17"/>
      <c r="D625" s="17">
        <f t="shared" si="10"/>
        <v>783.38000000000056</v>
      </c>
      <c r="E625" s="18"/>
      <c r="F625" s="7"/>
    </row>
    <row r="626" spans="1:6" s="9" customFormat="1" ht="18.75" x14ac:dyDescent="0.3">
      <c r="A626" s="19"/>
      <c r="B626" s="17"/>
      <c r="C626" s="17"/>
      <c r="D626" s="17">
        <f t="shared" si="10"/>
        <v>783.38000000000056</v>
      </c>
      <c r="E626" s="18"/>
      <c r="F626" s="7"/>
    </row>
    <row r="627" spans="1:6" s="9" customFormat="1" ht="18.75" x14ac:dyDescent="0.3">
      <c r="A627" s="19"/>
      <c r="B627" s="17"/>
      <c r="C627" s="17"/>
      <c r="D627" s="17">
        <f t="shared" si="10"/>
        <v>783.38000000000056</v>
      </c>
      <c r="E627" s="18"/>
      <c r="F627" s="7"/>
    </row>
    <row r="628" spans="1:6" s="9" customFormat="1" ht="18.75" x14ac:dyDescent="0.3">
      <c r="A628" s="19"/>
      <c r="B628" s="17"/>
      <c r="C628" s="17"/>
      <c r="D628" s="17">
        <f t="shared" si="10"/>
        <v>783.38000000000056</v>
      </c>
      <c r="E628" s="18"/>
      <c r="F628" s="7"/>
    </row>
    <row r="629" spans="1:6" s="9" customFormat="1" ht="18.75" x14ac:dyDescent="0.3">
      <c r="A629" s="19"/>
      <c r="B629" s="17"/>
      <c r="C629" s="17"/>
      <c r="D629" s="17">
        <f t="shared" si="10"/>
        <v>783.38000000000056</v>
      </c>
      <c r="E629" s="18"/>
      <c r="F629" s="7"/>
    </row>
    <row r="630" spans="1:6" s="9" customFormat="1" ht="18.75" x14ac:dyDescent="0.3">
      <c r="A630" s="19"/>
      <c r="B630" s="17"/>
      <c r="C630" s="17"/>
      <c r="D630" s="17">
        <f t="shared" si="10"/>
        <v>783.38000000000056</v>
      </c>
      <c r="E630" s="18"/>
      <c r="F630" s="7"/>
    </row>
    <row r="631" spans="1:6" s="9" customFormat="1" ht="18.75" x14ac:dyDescent="0.3">
      <c r="A631" s="19"/>
      <c r="B631" s="17"/>
      <c r="C631" s="17"/>
      <c r="D631" s="17">
        <f t="shared" si="10"/>
        <v>783.38000000000056</v>
      </c>
      <c r="E631" s="18"/>
      <c r="F631" s="7"/>
    </row>
    <row r="632" spans="1:6" s="9" customFormat="1" ht="18.75" x14ac:dyDescent="0.3">
      <c r="A632" s="19"/>
      <c r="B632" s="17"/>
      <c r="C632" s="17"/>
      <c r="D632" s="17">
        <f t="shared" si="10"/>
        <v>783.38000000000056</v>
      </c>
      <c r="E632" s="18"/>
      <c r="F632" s="7"/>
    </row>
    <row r="633" spans="1:6" s="9" customFormat="1" ht="18.75" x14ac:dyDescent="0.3">
      <c r="A633" s="19"/>
      <c r="B633" s="17"/>
      <c r="C633" s="17"/>
      <c r="D633" s="17">
        <f t="shared" si="10"/>
        <v>783.38000000000056</v>
      </c>
      <c r="E633" s="18"/>
      <c r="F633" s="7"/>
    </row>
    <row r="634" spans="1:6" s="9" customFormat="1" ht="18.75" x14ac:dyDescent="0.3">
      <c r="A634" s="19"/>
      <c r="B634" s="17"/>
      <c r="C634" s="17"/>
      <c r="D634" s="17">
        <f t="shared" si="10"/>
        <v>783.38000000000056</v>
      </c>
      <c r="E634" s="18"/>
      <c r="F634" s="7"/>
    </row>
    <row r="635" spans="1:6" s="9" customFormat="1" ht="18.75" x14ac:dyDescent="0.3">
      <c r="A635" s="19"/>
      <c r="B635" s="17"/>
      <c r="C635" s="17"/>
      <c r="D635" s="17">
        <f t="shared" si="10"/>
        <v>783.38000000000056</v>
      </c>
      <c r="E635" s="18"/>
      <c r="F635" s="7"/>
    </row>
    <row r="636" spans="1:6" s="9" customFormat="1" ht="18.75" x14ac:dyDescent="0.3">
      <c r="A636" s="19"/>
      <c r="B636" s="17"/>
      <c r="C636" s="17"/>
      <c r="D636" s="17">
        <f t="shared" si="10"/>
        <v>783.38000000000056</v>
      </c>
      <c r="E636" s="18"/>
      <c r="F636" s="7"/>
    </row>
    <row r="637" spans="1:6" s="9" customFormat="1" ht="18.75" x14ac:dyDescent="0.3">
      <c r="A637" s="19"/>
      <c r="B637" s="17"/>
      <c r="C637" s="17"/>
      <c r="D637" s="17">
        <f t="shared" si="10"/>
        <v>783.38000000000056</v>
      </c>
      <c r="E637" s="18"/>
      <c r="F637" s="7"/>
    </row>
    <row r="638" spans="1:6" s="9" customFormat="1" ht="18.75" x14ac:dyDescent="0.3">
      <c r="A638" s="19"/>
      <c r="B638" s="17"/>
      <c r="C638" s="17"/>
      <c r="D638" s="17">
        <f t="shared" si="10"/>
        <v>783.38000000000056</v>
      </c>
      <c r="E638" s="18"/>
      <c r="F638" s="7"/>
    </row>
    <row r="639" spans="1:6" s="9" customFormat="1" ht="18.75" x14ac:dyDescent="0.3">
      <c r="A639" s="19"/>
      <c r="B639" s="17"/>
      <c r="C639" s="17"/>
      <c r="D639" s="17">
        <f t="shared" si="10"/>
        <v>783.38000000000056</v>
      </c>
      <c r="E639" s="18"/>
      <c r="F639" s="7"/>
    </row>
    <row r="640" spans="1:6" s="9" customFormat="1" ht="18.75" x14ac:dyDescent="0.3">
      <c r="A640" s="19"/>
      <c r="B640" s="17"/>
      <c r="C640" s="17"/>
      <c r="D640" s="17">
        <f t="shared" si="10"/>
        <v>783.38000000000056</v>
      </c>
      <c r="E640" s="18"/>
      <c r="F640" s="7"/>
    </row>
    <row r="641" spans="1:6" s="9" customFormat="1" ht="18.75" x14ac:dyDescent="0.3">
      <c r="A641" s="19"/>
      <c r="B641" s="17"/>
      <c r="C641" s="17"/>
      <c r="D641" s="17">
        <f t="shared" si="10"/>
        <v>783.38000000000056</v>
      </c>
      <c r="E641" s="18"/>
      <c r="F641" s="7"/>
    </row>
    <row r="642" spans="1:6" s="9" customFormat="1" ht="18.75" x14ac:dyDescent="0.3">
      <c r="A642" s="19"/>
      <c r="B642" s="17"/>
      <c r="C642" s="17"/>
      <c r="D642" s="17">
        <f t="shared" si="10"/>
        <v>783.38000000000056</v>
      </c>
      <c r="E642" s="18"/>
      <c r="F642" s="7"/>
    </row>
    <row r="643" spans="1:6" s="9" customFormat="1" ht="18.75" x14ac:dyDescent="0.3">
      <c r="A643" s="19"/>
      <c r="B643" s="17"/>
      <c r="C643" s="17"/>
      <c r="D643" s="17">
        <f t="shared" si="10"/>
        <v>783.38000000000056</v>
      </c>
      <c r="E643" s="18"/>
      <c r="F643" s="7"/>
    </row>
    <row r="644" spans="1:6" s="9" customFormat="1" ht="18.75" x14ac:dyDescent="0.3">
      <c r="A644" s="19"/>
      <c r="B644" s="17"/>
      <c r="C644" s="17"/>
      <c r="D644" s="17">
        <f t="shared" si="10"/>
        <v>783.38000000000056</v>
      </c>
      <c r="E644" s="18"/>
      <c r="F644" s="7"/>
    </row>
    <row r="645" spans="1:6" s="9" customFormat="1" ht="18.75" x14ac:dyDescent="0.3">
      <c r="A645" s="19"/>
      <c r="B645" s="17"/>
      <c r="C645" s="17"/>
      <c r="D645" s="17">
        <f t="shared" si="10"/>
        <v>783.38000000000056</v>
      </c>
      <c r="E645" s="18"/>
      <c r="F645" s="7"/>
    </row>
    <row r="646" spans="1:6" s="9" customFormat="1" ht="18.75" x14ac:dyDescent="0.3">
      <c r="A646" s="19"/>
      <c r="B646" s="17"/>
      <c r="C646" s="17"/>
      <c r="D646" s="17">
        <f t="shared" si="10"/>
        <v>783.38000000000056</v>
      </c>
      <c r="E646" s="18"/>
      <c r="F646" s="7"/>
    </row>
    <row r="647" spans="1:6" s="9" customFormat="1" ht="18.75" x14ac:dyDescent="0.3">
      <c r="A647" s="19"/>
      <c r="B647" s="17"/>
      <c r="C647" s="17"/>
      <c r="D647" s="17">
        <f t="shared" ref="D647:D710" si="11">D646+B647-C647</f>
        <v>783.38000000000056</v>
      </c>
      <c r="E647" s="18"/>
      <c r="F647" s="7"/>
    </row>
    <row r="648" spans="1:6" s="9" customFormat="1" ht="18.75" x14ac:dyDescent="0.3">
      <c r="A648" s="19"/>
      <c r="B648" s="17"/>
      <c r="C648" s="17"/>
      <c r="D648" s="17">
        <f t="shared" si="11"/>
        <v>783.38000000000056</v>
      </c>
      <c r="E648" s="18"/>
      <c r="F648" s="7"/>
    </row>
    <row r="649" spans="1:6" s="9" customFormat="1" ht="18.75" x14ac:dyDescent="0.3">
      <c r="A649" s="19"/>
      <c r="B649" s="17"/>
      <c r="C649" s="17"/>
      <c r="D649" s="17">
        <f t="shared" si="11"/>
        <v>783.38000000000056</v>
      </c>
      <c r="E649" s="18"/>
      <c r="F649" s="7"/>
    </row>
    <row r="650" spans="1:6" s="9" customFormat="1" ht="18.75" x14ac:dyDescent="0.3">
      <c r="A650" s="19"/>
      <c r="B650" s="17"/>
      <c r="C650" s="17"/>
      <c r="D650" s="17">
        <f t="shared" si="11"/>
        <v>783.38000000000056</v>
      </c>
      <c r="E650" s="18"/>
      <c r="F650" s="7"/>
    </row>
    <row r="651" spans="1:6" s="9" customFormat="1" ht="18.75" x14ac:dyDescent="0.3">
      <c r="A651" s="19"/>
      <c r="B651" s="17"/>
      <c r="C651" s="17"/>
      <c r="D651" s="17">
        <f t="shared" si="11"/>
        <v>783.38000000000056</v>
      </c>
      <c r="E651" s="18"/>
      <c r="F651" s="7"/>
    </row>
    <row r="652" spans="1:6" s="9" customFormat="1" ht="18.75" x14ac:dyDescent="0.3">
      <c r="A652" s="19"/>
      <c r="B652" s="17"/>
      <c r="C652" s="17"/>
      <c r="D652" s="17">
        <f t="shared" si="11"/>
        <v>783.38000000000056</v>
      </c>
      <c r="E652" s="18"/>
      <c r="F652" s="7"/>
    </row>
    <row r="653" spans="1:6" s="9" customFormat="1" ht="18.75" x14ac:dyDescent="0.3">
      <c r="A653" s="19"/>
      <c r="B653" s="17"/>
      <c r="C653" s="17"/>
      <c r="D653" s="17">
        <f t="shared" si="11"/>
        <v>783.38000000000056</v>
      </c>
      <c r="E653" s="18"/>
      <c r="F653" s="7"/>
    </row>
    <row r="654" spans="1:6" s="9" customFormat="1" ht="18.75" x14ac:dyDescent="0.3">
      <c r="A654" s="19"/>
      <c r="B654" s="17"/>
      <c r="C654" s="17"/>
      <c r="D654" s="17">
        <f t="shared" si="11"/>
        <v>783.38000000000056</v>
      </c>
      <c r="E654" s="18"/>
      <c r="F654" s="7"/>
    </row>
    <row r="655" spans="1:6" s="9" customFormat="1" ht="18.75" x14ac:dyDescent="0.3">
      <c r="A655" s="19"/>
      <c r="B655" s="17"/>
      <c r="C655" s="17"/>
      <c r="D655" s="17">
        <f t="shared" si="11"/>
        <v>783.38000000000056</v>
      </c>
      <c r="E655" s="18"/>
      <c r="F655" s="7"/>
    </row>
    <row r="656" spans="1:6" s="9" customFormat="1" ht="18.75" x14ac:dyDescent="0.3">
      <c r="A656" s="19"/>
      <c r="B656" s="17"/>
      <c r="C656" s="17"/>
      <c r="D656" s="17">
        <f t="shared" si="11"/>
        <v>783.38000000000056</v>
      </c>
      <c r="E656" s="18"/>
      <c r="F656" s="7"/>
    </row>
    <row r="657" spans="1:6" s="9" customFormat="1" ht="18.75" x14ac:dyDescent="0.3">
      <c r="A657" s="19"/>
      <c r="B657" s="17"/>
      <c r="C657" s="17"/>
      <c r="D657" s="17">
        <f t="shared" si="11"/>
        <v>783.38000000000056</v>
      </c>
      <c r="E657" s="18"/>
      <c r="F657" s="7"/>
    </row>
    <row r="658" spans="1:6" s="9" customFormat="1" ht="18.75" x14ac:dyDescent="0.3">
      <c r="A658" s="19"/>
      <c r="B658" s="17"/>
      <c r="C658" s="17"/>
      <c r="D658" s="17">
        <f t="shared" si="11"/>
        <v>783.38000000000056</v>
      </c>
      <c r="E658" s="18"/>
      <c r="F658" s="7"/>
    </row>
    <row r="659" spans="1:6" s="9" customFormat="1" ht="18.75" x14ac:dyDescent="0.3">
      <c r="A659" s="19"/>
      <c r="B659" s="17"/>
      <c r="C659" s="17"/>
      <c r="D659" s="17">
        <f t="shared" si="11"/>
        <v>783.38000000000056</v>
      </c>
      <c r="E659" s="18"/>
      <c r="F659" s="7"/>
    </row>
    <row r="660" spans="1:6" s="9" customFormat="1" ht="18.75" x14ac:dyDescent="0.3">
      <c r="A660" s="19"/>
      <c r="B660" s="17"/>
      <c r="C660" s="17"/>
      <c r="D660" s="17">
        <f t="shared" si="11"/>
        <v>783.38000000000056</v>
      </c>
      <c r="E660" s="18"/>
      <c r="F660" s="7"/>
    </row>
    <row r="661" spans="1:6" s="9" customFormat="1" ht="18.75" x14ac:dyDescent="0.3">
      <c r="A661" s="19"/>
      <c r="B661" s="17"/>
      <c r="C661" s="17"/>
      <c r="D661" s="17">
        <f t="shared" si="11"/>
        <v>783.38000000000056</v>
      </c>
      <c r="E661" s="18"/>
      <c r="F661" s="7"/>
    </row>
    <row r="662" spans="1:6" s="9" customFormat="1" ht="18.75" x14ac:dyDescent="0.3">
      <c r="A662" s="19"/>
      <c r="B662" s="17"/>
      <c r="C662" s="17"/>
      <c r="D662" s="17">
        <f t="shared" si="11"/>
        <v>783.38000000000056</v>
      </c>
      <c r="E662" s="18"/>
      <c r="F662" s="7"/>
    </row>
    <row r="663" spans="1:6" s="9" customFormat="1" ht="18.75" x14ac:dyDescent="0.3">
      <c r="A663" s="19"/>
      <c r="B663" s="17"/>
      <c r="C663" s="17"/>
      <c r="D663" s="17">
        <f t="shared" si="11"/>
        <v>783.38000000000056</v>
      </c>
      <c r="E663" s="18"/>
      <c r="F663" s="7"/>
    </row>
    <row r="664" spans="1:6" s="9" customFormat="1" ht="18.75" x14ac:dyDescent="0.3">
      <c r="A664" s="19"/>
      <c r="B664" s="17"/>
      <c r="C664" s="17"/>
      <c r="D664" s="17">
        <f t="shared" si="11"/>
        <v>783.38000000000056</v>
      </c>
      <c r="E664" s="18"/>
      <c r="F664" s="7"/>
    </row>
    <row r="665" spans="1:6" s="9" customFormat="1" ht="18.75" x14ac:dyDescent="0.3">
      <c r="A665" s="19"/>
      <c r="B665" s="17"/>
      <c r="C665" s="17"/>
      <c r="D665" s="17">
        <f t="shared" si="11"/>
        <v>783.38000000000056</v>
      </c>
      <c r="E665" s="18"/>
      <c r="F665" s="7"/>
    </row>
    <row r="666" spans="1:6" s="9" customFormat="1" ht="18.75" x14ac:dyDescent="0.3">
      <c r="A666" s="19"/>
      <c r="B666" s="17"/>
      <c r="C666" s="17"/>
      <c r="D666" s="17">
        <f t="shared" si="11"/>
        <v>783.38000000000056</v>
      </c>
      <c r="E666" s="18"/>
      <c r="F666" s="7"/>
    </row>
    <row r="667" spans="1:6" s="9" customFormat="1" ht="18.75" x14ac:dyDescent="0.3">
      <c r="A667" s="19"/>
      <c r="B667" s="17"/>
      <c r="C667" s="17"/>
      <c r="D667" s="17">
        <f t="shared" si="11"/>
        <v>783.38000000000056</v>
      </c>
      <c r="E667" s="18"/>
      <c r="F667" s="7"/>
    </row>
    <row r="668" spans="1:6" s="9" customFormat="1" ht="18.75" x14ac:dyDescent="0.3">
      <c r="A668" s="19"/>
      <c r="B668" s="17"/>
      <c r="C668" s="17"/>
      <c r="D668" s="17">
        <f t="shared" si="11"/>
        <v>783.38000000000056</v>
      </c>
      <c r="E668" s="18"/>
      <c r="F668" s="7"/>
    </row>
    <row r="669" spans="1:6" s="9" customFormat="1" ht="18.75" x14ac:dyDescent="0.3">
      <c r="A669" s="19"/>
      <c r="B669" s="99"/>
      <c r="C669" s="17"/>
      <c r="D669" s="17">
        <f t="shared" si="11"/>
        <v>783.38000000000056</v>
      </c>
      <c r="E669" s="18"/>
      <c r="F669" s="7"/>
    </row>
    <row r="670" spans="1:6" s="9" customFormat="1" ht="18.75" x14ac:dyDescent="0.3">
      <c r="A670" s="19"/>
      <c r="B670" s="17"/>
      <c r="C670" s="17"/>
      <c r="D670" s="17">
        <f t="shared" si="11"/>
        <v>783.38000000000056</v>
      </c>
      <c r="E670" s="18"/>
      <c r="F670" s="7"/>
    </row>
    <row r="671" spans="1:6" s="9" customFormat="1" ht="18.75" x14ac:dyDescent="0.3">
      <c r="A671" s="19"/>
      <c r="B671" s="99"/>
      <c r="C671" s="17"/>
      <c r="D671" s="17">
        <f t="shared" si="11"/>
        <v>783.38000000000056</v>
      </c>
      <c r="E671" s="18"/>
      <c r="F671" s="7"/>
    </row>
    <row r="672" spans="1:6" s="9" customFormat="1" ht="18.75" x14ac:dyDescent="0.3">
      <c r="A672" s="19"/>
      <c r="B672" s="17"/>
      <c r="C672" s="17"/>
      <c r="D672" s="17">
        <f t="shared" si="11"/>
        <v>783.38000000000056</v>
      </c>
      <c r="E672" s="18"/>
      <c r="F672" s="7"/>
    </row>
    <row r="673" spans="1:6" s="9" customFormat="1" ht="18.75" x14ac:dyDescent="0.3">
      <c r="A673" s="19"/>
      <c r="B673" s="17"/>
      <c r="C673" s="17"/>
      <c r="D673" s="17">
        <f t="shared" si="11"/>
        <v>783.38000000000056</v>
      </c>
      <c r="E673" s="18"/>
      <c r="F673" s="7"/>
    </row>
    <row r="674" spans="1:6" s="9" customFormat="1" ht="18.75" x14ac:dyDescent="0.3">
      <c r="A674" s="19"/>
      <c r="B674" s="17"/>
      <c r="C674" s="17"/>
      <c r="D674" s="17">
        <f t="shared" si="11"/>
        <v>783.38000000000056</v>
      </c>
      <c r="E674" s="18"/>
      <c r="F674" s="7"/>
    </row>
    <row r="675" spans="1:6" s="9" customFormat="1" ht="18.75" x14ac:dyDescent="0.3">
      <c r="A675" s="19"/>
      <c r="B675" s="17"/>
      <c r="C675" s="17"/>
      <c r="D675" s="17">
        <f t="shared" si="11"/>
        <v>783.38000000000056</v>
      </c>
      <c r="E675" s="18"/>
      <c r="F675" s="7"/>
    </row>
    <row r="676" spans="1:6" s="9" customFormat="1" ht="18.75" x14ac:dyDescent="0.3">
      <c r="A676" s="19"/>
      <c r="B676" s="17"/>
      <c r="C676" s="17"/>
      <c r="D676" s="17">
        <f t="shared" si="11"/>
        <v>783.38000000000056</v>
      </c>
      <c r="E676" s="18"/>
      <c r="F676" s="7"/>
    </row>
    <row r="677" spans="1:6" s="9" customFormat="1" ht="18.75" x14ac:dyDescent="0.3">
      <c r="A677" s="19"/>
      <c r="B677" s="17"/>
      <c r="C677" s="17"/>
      <c r="D677" s="17">
        <f t="shared" si="11"/>
        <v>783.38000000000056</v>
      </c>
      <c r="E677" s="18"/>
      <c r="F677" s="7"/>
    </row>
    <row r="678" spans="1:6" s="9" customFormat="1" ht="18.75" x14ac:dyDescent="0.3">
      <c r="A678" s="19"/>
      <c r="B678" s="17"/>
      <c r="C678" s="17"/>
      <c r="D678" s="17">
        <f t="shared" si="11"/>
        <v>783.38000000000056</v>
      </c>
      <c r="E678" s="18"/>
      <c r="F678" s="7"/>
    </row>
    <row r="679" spans="1:6" s="9" customFormat="1" ht="18.75" x14ac:dyDescent="0.3">
      <c r="A679" s="19"/>
      <c r="B679" s="17"/>
      <c r="C679" s="17"/>
      <c r="D679" s="17">
        <f t="shared" si="11"/>
        <v>783.38000000000056</v>
      </c>
      <c r="E679" s="18"/>
      <c r="F679" s="7"/>
    </row>
    <row r="680" spans="1:6" s="9" customFormat="1" ht="18.75" x14ac:dyDescent="0.3">
      <c r="A680" s="19"/>
      <c r="B680" s="17"/>
      <c r="C680" s="17"/>
      <c r="D680" s="17">
        <f t="shared" si="11"/>
        <v>783.38000000000056</v>
      </c>
      <c r="E680" s="18"/>
      <c r="F680" s="7"/>
    </row>
    <row r="681" spans="1:6" s="9" customFormat="1" ht="18.75" x14ac:dyDescent="0.3">
      <c r="A681" s="19"/>
      <c r="B681" s="17"/>
      <c r="C681" s="17"/>
      <c r="D681" s="17">
        <f t="shared" si="11"/>
        <v>783.38000000000056</v>
      </c>
      <c r="E681" s="18"/>
      <c r="F681" s="7"/>
    </row>
    <row r="682" spans="1:6" s="9" customFormat="1" ht="18.75" x14ac:dyDescent="0.3">
      <c r="A682" s="19"/>
      <c r="B682" s="17"/>
      <c r="C682" s="17"/>
      <c r="D682" s="17">
        <f t="shared" si="11"/>
        <v>783.38000000000056</v>
      </c>
      <c r="E682" s="18"/>
      <c r="F682" s="7"/>
    </row>
    <row r="683" spans="1:6" s="9" customFormat="1" ht="18.75" x14ac:dyDescent="0.3">
      <c r="A683" s="19"/>
      <c r="B683" s="17"/>
      <c r="C683" s="17"/>
      <c r="D683" s="17">
        <f t="shared" si="11"/>
        <v>783.38000000000056</v>
      </c>
      <c r="E683" s="18"/>
      <c r="F683" s="7"/>
    </row>
    <row r="684" spans="1:6" s="9" customFormat="1" ht="18.75" x14ac:dyDescent="0.3">
      <c r="A684" s="19"/>
      <c r="B684" s="17"/>
      <c r="C684" s="17"/>
      <c r="D684" s="17">
        <f t="shared" si="11"/>
        <v>783.38000000000056</v>
      </c>
      <c r="E684" s="18"/>
      <c r="F684" s="7"/>
    </row>
    <row r="685" spans="1:6" s="9" customFormat="1" ht="18.75" x14ac:dyDescent="0.3">
      <c r="A685" s="19"/>
      <c r="B685" s="17"/>
      <c r="C685" s="17"/>
      <c r="D685" s="17">
        <f t="shared" si="11"/>
        <v>783.38000000000056</v>
      </c>
      <c r="E685" s="18"/>
      <c r="F685" s="7"/>
    </row>
    <row r="686" spans="1:6" s="9" customFormat="1" ht="18.75" x14ac:dyDescent="0.3">
      <c r="A686" s="19"/>
      <c r="B686" s="17"/>
      <c r="C686" s="17"/>
      <c r="D686" s="17">
        <f t="shared" si="11"/>
        <v>783.38000000000056</v>
      </c>
      <c r="E686" s="18"/>
      <c r="F686" s="7"/>
    </row>
    <row r="687" spans="1:6" s="9" customFormat="1" ht="18.75" x14ac:dyDescent="0.3">
      <c r="A687" s="19"/>
      <c r="B687" s="17"/>
      <c r="C687" s="17"/>
      <c r="D687" s="17">
        <f t="shared" si="11"/>
        <v>783.38000000000056</v>
      </c>
      <c r="E687" s="18"/>
      <c r="F687" s="7"/>
    </row>
    <row r="688" spans="1:6" s="9" customFormat="1" ht="18.75" x14ac:dyDescent="0.3">
      <c r="A688" s="19"/>
      <c r="B688" s="17"/>
      <c r="C688" s="17"/>
      <c r="D688" s="17">
        <f t="shared" si="11"/>
        <v>783.38000000000056</v>
      </c>
      <c r="E688" s="18"/>
      <c r="F688" s="7"/>
    </row>
    <row r="689" spans="1:6" s="9" customFormat="1" ht="18.75" x14ac:dyDescent="0.3">
      <c r="A689" s="19"/>
      <c r="B689" s="17"/>
      <c r="C689" s="17"/>
      <c r="D689" s="17">
        <f t="shared" si="11"/>
        <v>783.38000000000056</v>
      </c>
      <c r="E689" s="18"/>
      <c r="F689" s="7"/>
    </row>
    <row r="690" spans="1:6" s="9" customFormat="1" ht="18.75" x14ac:dyDescent="0.3">
      <c r="A690" s="19"/>
      <c r="B690" s="17"/>
      <c r="C690" s="17"/>
      <c r="D690" s="17">
        <f t="shared" si="11"/>
        <v>783.38000000000056</v>
      </c>
      <c r="E690" s="18"/>
      <c r="F690" s="7"/>
    </row>
    <row r="691" spans="1:6" s="9" customFormat="1" ht="18.75" x14ac:dyDescent="0.3">
      <c r="A691" s="19"/>
      <c r="B691" s="17"/>
      <c r="C691" s="17"/>
      <c r="D691" s="17">
        <f t="shared" si="11"/>
        <v>783.38000000000056</v>
      </c>
      <c r="E691" s="18"/>
      <c r="F691" s="7"/>
    </row>
    <row r="692" spans="1:6" s="9" customFormat="1" ht="18.75" x14ac:dyDescent="0.3">
      <c r="A692" s="19"/>
      <c r="B692" s="17"/>
      <c r="C692" s="17"/>
      <c r="D692" s="17">
        <f t="shared" si="11"/>
        <v>783.38000000000056</v>
      </c>
      <c r="E692" s="18"/>
      <c r="F692" s="7"/>
    </row>
    <row r="693" spans="1:6" s="9" customFormat="1" ht="18.75" x14ac:dyDescent="0.3">
      <c r="A693" s="19"/>
      <c r="B693" s="17"/>
      <c r="C693" s="17"/>
      <c r="D693" s="17">
        <f t="shared" si="11"/>
        <v>783.38000000000056</v>
      </c>
      <c r="E693" s="18"/>
      <c r="F693" s="7"/>
    </row>
    <row r="694" spans="1:6" s="9" customFormat="1" ht="18.75" x14ac:dyDescent="0.3">
      <c r="A694" s="19"/>
      <c r="B694" s="17"/>
      <c r="C694" s="17"/>
      <c r="D694" s="17">
        <f t="shared" si="11"/>
        <v>783.38000000000056</v>
      </c>
      <c r="E694" s="18"/>
      <c r="F694" s="7"/>
    </row>
    <row r="695" spans="1:6" s="9" customFormat="1" ht="18.75" x14ac:dyDescent="0.3">
      <c r="A695" s="19"/>
      <c r="B695" s="17"/>
      <c r="C695" s="17"/>
      <c r="D695" s="17">
        <f t="shared" si="11"/>
        <v>783.38000000000056</v>
      </c>
      <c r="E695" s="18"/>
      <c r="F695" s="7"/>
    </row>
    <row r="696" spans="1:6" s="9" customFormat="1" ht="18.75" x14ac:dyDescent="0.3">
      <c r="A696" s="19"/>
      <c r="B696" s="17"/>
      <c r="C696" s="17"/>
      <c r="D696" s="17">
        <f t="shared" si="11"/>
        <v>783.38000000000056</v>
      </c>
      <c r="E696" s="18"/>
      <c r="F696" s="7"/>
    </row>
    <row r="697" spans="1:6" s="69" customFormat="1" ht="18.75" x14ac:dyDescent="0.3">
      <c r="A697" s="70"/>
      <c r="B697" s="60"/>
      <c r="C697" s="60"/>
      <c r="D697" s="60">
        <f t="shared" si="11"/>
        <v>783.38000000000056</v>
      </c>
      <c r="E697" s="66"/>
      <c r="F697" s="67"/>
    </row>
    <row r="698" spans="1:6" s="9" customFormat="1" ht="18.75" x14ac:dyDescent="0.3">
      <c r="A698" s="19"/>
      <c r="B698" s="17"/>
      <c r="C698" s="17"/>
      <c r="D698" s="17">
        <f t="shared" si="11"/>
        <v>783.38000000000056</v>
      </c>
      <c r="E698" s="18"/>
      <c r="F698" s="7"/>
    </row>
    <row r="699" spans="1:6" s="9" customFormat="1" ht="18.75" x14ac:dyDescent="0.3">
      <c r="A699" s="19"/>
      <c r="B699" s="17"/>
      <c r="C699" s="17"/>
      <c r="D699" s="17">
        <f t="shared" si="11"/>
        <v>783.38000000000056</v>
      </c>
      <c r="E699" s="18"/>
      <c r="F699" s="7"/>
    </row>
    <row r="700" spans="1:6" s="9" customFormat="1" ht="18.75" x14ac:dyDescent="0.3">
      <c r="A700" s="19"/>
      <c r="B700" s="17"/>
      <c r="C700" s="17"/>
      <c r="D700" s="17">
        <f t="shared" si="11"/>
        <v>783.38000000000056</v>
      </c>
      <c r="E700" s="18"/>
      <c r="F700" s="7"/>
    </row>
    <row r="701" spans="1:6" s="9" customFormat="1" ht="18.75" x14ac:dyDescent="0.3">
      <c r="A701" s="19"/>
      <c r="B701" s="17"/>
      <c r="C701" s="17"/>
      <c r="D701" s="17">
        <f t="shared" si="11"/>
        <v>783.38000000000056</v>
      </c>
      <c r="E701" s="18"/>
      <c r="F701" s="7"/>
    </row>
    <row r="702" spans="1:6" s="9" customFormat="1" ht="18.75" x14ac:dyDescent="0.3">
      <c r="A702" s="19"/>
      <c r="B702" s="17"/>
      <c r="C702" s="17"/>
      <c r="D702" s="17">
        <f t="shared" si="11"/>
        <v>783.38000000000056</v>
      </c>
      <c r="E702" s="18"/>
      <c r="F702" s="7"/>
    </row>
    <row r="703" spans="1:6" s="9" customFormat="1" ht="18.75" x14ac:dyDescent="0.3">
      <c r="A703" s="19"/>
      <c r="B703" s="17"/>
      <c r="C703" s="17"/>
      <c r="D703" s="17">
        <f t="shared" si="11"/>
        <v>783.38000000000056</v>
      </c>
      <c r="E703" s="18"/>
      <c r="F703" s="7"/>
    </row>
    <row r="704" spans="1:6" s="9" customFormat="1" ht="18.75" x14ac:dyDescent="0.3">
      <c r="A704" s="19"/>
      <c r="B704" s="17"/>
      <c r="C704" s="17"/>
      <c r="D704" s="17">
        <f t="shared" si="11"/>
        <v>783.38000000000056</v>
      </c>
      <c r="E704" s="18"/>
      <c r="F704" s="7"/>
    </row>
    <row r="705" spans="1:6" s="9" customFormat="1" ht="18.75" x14ac:dyDescent="0.3">
      <c r="A705" s="19"/>
      <c r="B705" s="17"/>
      <c r="C705" s="17"/>
      <c r="D705" s="17">
        <f t="shared" si="11"/>
        <v>783.38000000000056</v>
      </c>
      <c r="E705" s="18"/>
      <c r="F705" s="7"/>
    </row>
    <row r="706" spans="1:6" s="9" customFormat="1" ht="18.75" x14ac:dyDescent="0.3">
      <c r="A706" s="19"/>
      <c r="B706" s="17"/>
      <c r="C706" s="17"/>
      <c r="D706" s="17">
        <f t="shared" si="11"/>
        <v>783.38000000000056</v>
      </c>
      <c r="E706" s="18"/>
      <c r="F706" s="7"/>
    </row>
    <row r="707" spans="1:6" s="9" customFormat="1" ht="18.75" x14ac:dyDescent="0.3">
      <c r="A707" s="19"/>
      <c r="B707" s="17"/>
      <c r="C707" s="17"/>
      <c r="D707" s="17">
        <f t="shared" si="11"/>
        <v>783.38000000000056</v>
      </c>
      <c r="E707" s="18"/>
      <c r="F707" s="7"/>
    </row>
    <row r="708" spans="1:6" s="9" customFormat="1" ht="18.75" x14ac:dyDescent="0.3">
      <c r="A708" s="19"/>
      <c r="B708" s="17"/>
      <c r="C708" s="17"/>
      <c r="D708" s="17">
        <f t="shared" si="11"/>
        <v>783.38000000000056</v>
      </c>
      <c r="E708" s="18"/>
      <c r="F708" s="7"/>
    </row>
    <row r="709" spans="1:6" s="9" customFormat="1" ht="18.75" x14ac:dyDescent="0.3">
      <c r="A709" s="19"/>
      <c r="B709" s="17"/>
      <c r="C709" s="17"/>
      <c r="D709" s="17">
        <f t="shared" si="11"/>
        <v>783.38000000000056</v>
      </c>
      <c r="E709" s="18"/>
      <c r="F709" s="7"/>
    </row>
    <row r="710" spans="1:6" s="9" customFormat="1" ht="18.75" x14ac:dyDescent="0.3">
      <c r="A710" s="19"/>
      <c r="B710" s="17"/>
      <c r="C710" s="17"/>
      <c r="D710" s="17">
        <f t="shared" si="11"/>
        <v>783.38000000000056</v>
      </c>
      <c r="E710" s="18"/>
      <c r="F710" s="7"/>
    </row>
    <row r="711" spans="1:6" s="9" customFormat="1" ht="18.75" x14ac:dyDescent="0.3">
      <c r="A711" s="19"/>
      <c r="B711" s="17"/>
      <c r="C711" s="17"/>
      <c r="D711" s="17">
        <f t="shared" ref="D711:D774" si="12">D710+B711-C711</f>
        <v>783.38000000000056</v>
      </c>
      <c r="E711" s="18"/>
      <c r="F711" s="7"/>
    </row>
    <row r="712" spans="1:6" s="9" customFormat="1" ht="18.75" x14ac:dyDescent="0.3">
      <c r="A712" s="19"/>
      <c r="B712" s="17"/>
      <c r="C712" s="17"/>
      <c r="D712" s="17">
        <f t="shared" si="12"/>
        <v>783.38000000000056</v>
      </c>
      <c r="E712" s="18"/>
      <c r="F712" s="7"/>
    </row>
    <row r="713" spans="1:6" s="9" customFormat="1" ht="18.75" x14ac:dyDescent="0.3">
      <c r="A713" s="19"/>
      <c r="B713" s="17"/>
      <c r="C713" s="17"/>
      <c r="D713" s="17">
        <f t="shared" si="12"/>
        <v>783.38000000000056</v>
      </c>
      <c r="E713" s="18"/>
      <c r="F713" s="7"/>
    </row>
    <row r="714" spans="1:6" s="9" customFormat="1" ht="18.75" x14ac:dyDescent="0.3">
      <c r="A714" s="19"/>
      <c r="B714" s="17"/>
      <c r="C714" s="17"/>
      <c r="D714" s="17">
        <f t="shared" si="12"/>
        <v>783.38000000000056</v>
      </c>
      <c r="E714" s="18"/>
      <c r="F714" s="7"/>
    </row>
    <row r="715" spans="1:6" s="9" customFormat="1" ht="18.75" x14ac:dyDescent="0.3">
      <c r="A715" s="19"/>
      <c r="B715" s="17"/>
      <c r="C715" s="17"/>
      <c r="D715" s="17">
        <f t="shared" si="12"/>
        <v>783.38000000000056</v>
      </c>
      <c r="E715" s="18"/>
      <c r="F715" s="7"/>
    </row>
    <row r="716" spans="1:6" s="9" customFormat="1" ht="18.75" x14ac:dyDescent="0.3">
      <c r="A716" s="19"/>
      <c r="B716" s="17"/>
      <c r="C716" s="17"/>
      <c r="D716" s="17">
        <f t="shared" si="12"/>
        <v>783.38000000000056</v>
      </c>
      <c r="E716" s="18"/>
      <c r="F716" s="7"/>
    </row>
    <row r="717" spans="1:6" s="9" customFormat="1" ht="18.75" x14ac:dyDescent="0.3">
      <c r="A717" s="19"/>
      <c r="B717" s="17"/>
      <c r="C717" s="17"/>
      <c r="D717" s="17">
        <f t="shared" si="12"/>
        <v>783.38000000000056</v>
      </c>
      <c r="E717" s="18"/>
      <c r="F717" s="7"/>
    </row>
    <row r="718" spans="1:6" s="9" customFormat="1" ht="18.75" x14ac:dyDescent="0.3">
      <c r="A718" s="19"/>
      <c r="B718" s="17"/>
      <c r="C718" s="17"/>
      <c r="D718" s="17">
        <f t="shared" si="12"/>
        <v>783.38000000000056</v>
      </c>
      <c r="E718" s="18"/>
      <c r="F718" s="7"/>
    </row>
    <row r="719" spans="1:6" s="9" customFormat="1" ht="18.75" x14ac:dyDescent="0.3">
      <c r="A719" s="19"/>
      <c r="B719" s="17"/>
      <c r="C719" s="17"/>
      <c r="D719" s="17">
        <f t="shared" si="12"/>
        <v>783.38000000000056</v>
      </c>
      <c r="E719" s="18"/>
      <c r="F719" s="7"/>
    </row>
    <row r="720" spans="1:6" s="9" customFormat="1" ht="18.75" x14ac:dyDescent="0.3">
      <c r="A720" s="19"/>
      <c r="B720" s="17"/>
      <c r="C720" s="17"/>
      <c r="D720" s="17">
        <f t="shared" si="12"/>
        <v>783.38000000000056</v>
      </c>
      <c r="E720" s="18"/>
      <c r="F720" s="7"/>
    </row>
    <row r="721" spans="1:6" s="9" customFormat="1" ht="18.75" x14ac:dyDescent="0.3">
      <c r="A721" s="19"/>
      <c r="B721" s="17"/>
      <c r="C721" s="17"/>
      <c r="D721" s="17">
        <f t="shared" si="12"/>
        <v>783.38000000000056</v>
      </c>
      <c r="E721" s="18"/>
      <c r="F721" s="7"/>
    </row>
    <row r="722" spans="1:6" s="9" customFormat="1" ht="18.75" x14ac:dyDescent="0.3">
      <c r="A722" s="19"/>
      <c r="B722" s="17"/>
      <c r="C722" s="17"/>
      <c r="D722" s="17">
        <f t="shared" si="12"/>
        <v>783.38000000000056</v>
      </c>
      <c r="E722" s="18"/>
      <c r="F722" s="7"/>
    </row>
    <row r="723" spans="1:6" s="9" customFormat="1" ht="18.75" x14ac:dyDescent="0.3">
      <c r="A723" s="19"/>
      <c r="B723" s="17"/>
      <c r="C723" s="17"/>
      <c r="D723" s="17">
        <f t="shared" si="12"/>
        <v>783.38000000000056</v>
      </c>
      <c r="E723" s="18"/>
      <c r="F723" s="7"/>
    </row>
    <row r="724" spans="1:6" s="9" customFormat="1" ht="18.75" x14ac:dyDescent="0.3">
      <c r="A724" s="19"/>
      <c r="B724" s="17"/>
      <c r="C724" s="17"/>
      <c r="D724" s="17">
        <f t="shared" si="12"/>
        <v>783.38000000000056</v>
      </c>
      <c r="E724" s="18"/>
      <c r="F724" s="7"/>
    </row>
    <row r="725" spans="1:6" s="9" customFormat="1" ht="18.75" x14ac:dyDescent="0.3">
      <c r="A725" s="19"/>
      <c r="B725" s="17"/>
      <c r="C725" s="17"/>
      <c r="D725" s="17">
        <f t="shared" si="12"/>
        <v>783.38000000000056</v>
      </c>
      <c r="E725" s="18"/>
      <c r="F725" s="7"/>
    </row>
    <row r="726" spans="1:6" s="9" customFormat="1" ht="18.75" x14ac:dyDescent="0.3">
      <c r="A726" s="19"/>
      <c r="B726" s="17"/>
      <c r="C726" s="17"/>
      <c r="D726" s="17">
        <f t="shared" si="12"/>
        <v>783.38000000000056</v>
      </c>
      <c r="E726" s="18"/>
      <c r="F726" s="7"/>
    </row>
    <row r="727" spans="1:6" s="9" customFormat="1" ht="18.75" x14ac:dyDescent="0.3">
      <c r="A727" s="19"/>
      <c r="B727" s="17"/>
      <c r="C727" s="17"/>
      <c r="D727" s="17">
        <f t="shared" si="12"/>
        <v>783.38000000000056</v>
      </c>
      <c r="E727" s="18"/>
      <c r="F727" s="7"/>
    </row>
    <row r="728" spans="1:6" s="9" customFormat="1" ht="18.75" x14ac:dyDescent="0.3">
      <c r="A728" s="19"/>
      <c r="B728" s="17"/>
      <c r="C728" s="17"/>
      <c r="D728" s="17">
        <f t="shared" si="12"/>
        <v>783.38000000000056</v>
      </c>
      <c r="E728" s="18"/>
      <c r="F728" s="7"/>
    </row>
    <row r="729" spans="1:6" s="9" customFormat="1" ht="18.75" x14ac:dyDescent="0.3">
      <c r="A729" s="19"/>
      <c r="B729" s="17"/>
      <c r="C729" s="17"/>
      <c r="D729" s="17">
        <f t="shared" si="12"/>
        <v>783.38000000000056</v>
      </c>
      <c r="E729" s="18"/>
      <c r="F729" s="7"/>
    </row>
    <row r="730" spans="1:6" s="9" customFormat="1" ht="18.75" x14ac:dyDescent="0.3">
      <c r="A730" s="19"/>
      <c r="B730" s="17"/>
      <c r="C730" s="17"/>
      <c r="D730" s="17">
        <f t="shared" si="12"/>
        <v>783.38000000000056</v>
      </c>
      <c r="E730" s="18"/>
      <c r="F730" s="7"/>
    </row>
    <row r="731" spans="1:6" s="9" customFormat="1" ht="18.75" x14ac:dyDescent="0.3">
      <c r="A731" s="19"/>
      <c r="B731" s="17"/>
      <c r="C731" s="17"/>
      <c r="D731" s="17">
        <f t="shared" si="12"/>
        <v>783.38000000000056</v>
      </c>
      <c r="E731" s="18"/>
      <c r="F731" s="7"/>
    </row>
    <row r="732" spans="1:6" s="9" customFormat="1" ht="18.75" x14ac:dyDescent="0.3">
      <c r="A732" s="19"/>
      <c r="B732" s="17"/>
      <c r="C732" s="17"/>
      <c r="D732" s="17">
        <f t="shared" si="12"/>
        <v>783.38000000000056</v>
      </c>
      <c r="E732" s="18"/>
      <c r="F732" s="7"/>
    </row>
    <row r="733" spans="1:6" s="9" customFormat="1" ht="18.75" x14ac:dyDescent="0.3">
      <c r="A733" s="19"/>
      <c r="B733" s="17"/>
      <c r="C733" s="17"/>
      <c r="D733" s="17">
        <f t="shared" si="12"/>
        <v>783.38000000000056</v>
      </c>
      <c r="E733" s="18"/>
      <c r="F733" s="7"/>
    </row>
    <row r="734" spans="1:6" s="9" customFormat="1" ht="18.75" x14ac:dyDescent="0.3">
      <c r="A734" s="19"/>
      <c r="B734" s="17"/>
      <c r="C734" s="17"/>
      <c r="D734" s="17">
        <f t="shared" si="12"/>
        <v>783.38000000000056</v>
      </c>
      <c r="E734" s="18"/>
      <c r="F734" s="7"/>
    </row>
    <row r="735" spans="1:6" s="9" customFormat="1" ht="18.75" x14ac:dyDescent="0.3">
      <c r="A735" s="19"/>
      <c r="B735" s="17"/>
      <c r="C735" s="17"/>
      <c r="D735" s="17">
        <f t="shared" si="12"/>
        <v>783.38000000000056</v>
      </c>
      <c r="E735" s="18"/>
      <c r="F735" s="7"/>
    </row>
    <row r="736" spans="1:6" s="9" customFormat="1" ht="18.75" x14ac:dyDescent="0.3">
      <c r="A736" s="19"/>
      <c r="B736" s="17"/>
      <c r="C736" s="17"/>
      <c r="D736" s="17">
        <f t="shared" si="12"/>
        <v>783.38000000000056</v>
      </c>
      <c r="E736" s="18"/>
      <c r="F736" s="7"/>
    </row>
    <row r="737" spans="1:11" s="9" customFormat="1" ht="18.75" x14ac:dyDescent="0.3">
      <c r="A737" s="19"/>
      <c r="B737" s="17"/>
      <c r="C737" s="17"/>
      <c r="D737" s="17">
        <f t="shared" si="12"/>
        <v>783.38000000000056</v>
      </c>
      <c r="E737" s="18"/>
      <c r="F737" s="7"/>
    </row>
    <row r="738" spans="1:11" s="9" customFormat="1" ht="18.75" x14ac:dyDescent="0.3">
      <c r="A738" s="19"/>
      <c r="B738" s="17"/>
      <c r="C738" s="17"/>
      <c r="D738" s="17">
        <f t="shared" si="12"/>
        <v>783.38000000000056</v>
      </c>
      <c r="E738" s="18"/>
      <c r="F738" s="7"/>
    </row>
    <row r="739" spans="1:11" s="9" customFormat="1" ht="18.75" x14ac:dyDescent="0.3">
      <c r="A739" s="19"/>
      <c r="B739" s="17"/>
      <c r="C739" s="17"/>
      <c r="D739" s="17">
        <f t="shared" si="12"/>
        <v>783.38000000000056</v>
      </c>
      <c r="E739" s="18"/>
      <c r="F739" s="7"/>
    </row>
    <row r="740" spans="1:11" s="9" customFormat="1" ht="18.75" x14ac:dyDescent="0.3">
      <c r="A740" s="19"/>
      <c r="B740" s="17"/>
      <c r="C740" s="17"/>
      <c r="D740" s="17">
        <f t="shared" si="12"/>
        <v>783.38000000000056</v>
      </c>
      <c r="E740" s="18"/>
      <c r="F740" s="7"/>
    </row>
    <row r="741" spans="1:11" s="9" customFormat="1" ht="18.75" x14ac:dyDescent="0.3">
      <c r="A741" s="19"/>
      <c r="B741" s="17"/>
      <c r="C741" s="17"/>
      <c r="D741" s="17">
        <f t="shared" si="12"/>
        <v>783.38000000000056</v>
      </c>
      <c r="E741" s="18"/>
      <c r="F741" s="7"/>
    </row>
    <row r="742" spans="1:11" s="9" customFormat="1" ht="18.75" x14ac:dyDescent="0.3">
      <c r="A742" s="19"/>
      <c r="B742" s="17"/>
      <c r="C742" s="17"/>
      <c r="D742" s="17">
        <f t="shared" si="12"/>
        <v>783.38000000000056</v>
      </c>
      <c r="E742" s="18"/>
      <c r="F742" s="7"/>
    </row>
    <row r="743" spans="1:11" s="9" customFormat="1" ht="18.75" x14ac:dyDescent="0.3">
      <c r="A743" s="19"/>
      <c r="B743" s="17"/>
      <c r="C743" s="17"/>
      <c r="D743" s="17">
        <f t="shared" si="12"/>
        <v>783.38000000000056</v>
      </c>
      <c r="E743" s="18"/>
      <c r="F743" s="7"/>
    </row>
    <row r="744" spans="1:11" s="9" customFormat="1" ht="18.75" x14ac:dyDescent="0.3">
      <c r="A744" s="19"/>
      <c r="B744" s="17"/>
      <c r="C744" s="17"/>
      <c r="D744" s="17">
        <f t="shared" si="12"/>
        <v>783.38000000000056</v>
      </c>
      <c r="E744" s="18"/>
      <c r="F744" s="7"/>
    </row>
    <row r="745" spans="1:11" s="9" customFormat="1" ht="18.75" x14ac:dyDescent="0.3">
      <c r="A745" s="19"/>
      <c r="B745" s="17"/>
      <c r="C745" s="17"/>
      <c r="D745" s="17">
        <f t="shared" si="12"/>
        <v>783.38000000000056</v>
      </c>
      <c r="E745" s="18"/>
      <c r="F745" s="7"/>
    </row>
    <row r="746" spans="1:11" s="9" customFormat="1" ht="18.75" x14ac:dyDescent="0.3">
      <c r="A746" s="19"/>
      <c r="B746" s="17"/>
      <c r="C746" s="17"/>
      <c r="D746" s="17">
        <f t="shared" si="12"/>
        <v>783.38000000000056</v>
      </c>
      <c r="E746" s="18"/>
      <c r="F746" s="7"/>
      <c r="G746" s="69">
        <v>237.88</v>
      </c>
      <c r="H746" s="9">
        <v>73585</v>
      </c>
      <c r="K746" s="9">
        <v>501.43</v>
      </c>
    </row>
    <row r="747" spans="1:11" s="9" customFormat="1" ht="18.75" x14ac:dyDescent="0.3">
      <c r="A747" s="19"/>
      <c r="B747" s="17"/>
      <c r="C747" s="17"/>
      <c r="D747" s="17">
        <f t="shared" si="12"/>
        <v>783.38000000000056</v>
      </c>
      <c r="E747" s="18"/>
      <c r="F747" s="7"/>
    </row>
    <row r="748" spans="1:11" s="9" customFormat="1" ht="18.75" x14ac:dyDescent="0.3">
      <c r="A748" s="19"/>
      <c r="B748" s="17"/>
      <c r="C748" s="17"/>
      <c r="D748" s="17">
        <f t="shared" si="12"/>
        <v>783.38000000000056</v>
      </c>
      <c r="E748" s="18"/>
      <c r="F748" s="7"/>
    </row>
    <row r="749" spans="1:11" s="9" customFormat="1" ht="18.75" x14ac:dyDescent="0.3">
      <c r="A749" s="19"/>
      <c r="B749" s="17"/>
      <c r="C749" s="17"/>
      <c r="D749" s="17">
        <f t="shared" si="12"/>
        <v>783.38000000000056</v>
      </c>
      <c r="E749" s="18"/>
      <c r="F749" s="7"/>
    </row>
    <row r="750" spans="1:11" s="9" customFormat="1" ht="18.75" x14ac:dyDescent="0.3">
      <c r="A750" s="19"/>
      <c r="B750" s="17"/>
      <c r="C750" s="17"/>
      <c r="D750" s="17">
        <f t="shared" si="12"/>
        <v>783.38000000000056</v>
      </c>
      <c r="E750" s="18"/>
      <c r="F750" s="7"/>
    </row>
    <row r="751" spans="1:11" s="9" customFormat="1" ht="18.75" x14ac:dyDescent="0.3">
      <c r="A751" s="19"/>
      <c r="B751" s="17"/>
      <c r="C751" s="17"/>
      <c r="D751" s="17">
        <f t="shared" si="12"/>
        <v>783.38000000000056</v>
      </c>
      <c r="E751" s="18"/>
      <c r="F751" s="7"/>
    </row>
    <row r="752" spans="1:11" s="9" customFormat="1" ht="18.75" x14ac:dyDescent="0.3">
      <c r="A752" s="19"/>
      <c r="B752" s="17"/>
      <c r="C752" s="17"/>
      <c r="D752" s="17">
        <f t="shared" si="12"/>
        <v>783.38000000000056</v>
      </c>
      <c r="E752" s="18"/>
      <c r="F752" s="7"/>
    </row>
    <row r="753" spans="1:7" s="9" customFormat="1" ht="18.75" x14ac:dyDescent="0.3">
      <c r="A753" s="19"/>
      <c r="B753" s="17"/>
      <c r="C753" s="17"/>
      <c r="D753" s="17">
        <f t="shared" si="12"/>
        <v>783.38000000000056</v>
      </c>
      <c r="E753" s="18"/>
      <c r="F753" s="7"/>
    </row>
    <row r="754" spans="1:7" s="9" customFormat="1" ht="18.75" x14ac:dyDescent="0.3">
      <c r="A754" s="19"/>
      <c r="B754" s="17"/>
      <c r="C754" s="17"/>
      <c r="D754" s="17">
        <f t="shared" si="12"/>
        <v>783.38000000000056</v>
      </c>
      <c r="E754" s="18"/>
      <c r="F754" s="7"/>
    </row>
    <row r="755" spans="1:7" s="69" customFormat="1" ht="18.75" x14ac:dyDescent="0.3">
      <c r="A755" s="70"/>
      <c r="B755" s="60"/>
      <c r="C755" s="60"/>
      <c r="D755" s="60">
        <f t="shared" si="12"/>
        <v>783.38000000000056</v>
      </c>
      <c r="E755" s="66"/>
      <c r="F755" s="67"/>
      <c r="G755" s="69" t="s">
        <v>895</v>
      </c>
    </row>
    <row r="756" spans="1:7" s="9" customFormat="1" ht="18.75" x14ac:dyDescent="0.3">
      <c r="A756" s="19"/>
      <c r="B756" s="17"/>
      <c r="C756" s="17"/>
      <c r="D756" s="17">
        <f t="shared" si="12"/>
        <v>783.38000000000056</v>
      </c>
      <c r="E756" s="18"/>
      <c r="F756" s="7"/>
    </row>
    <row r="757" spans="1:7" s="9" customFormat="1" ht="18.75" x14ac:dyDescent="0.3">
      <c r="A757" s="19"/>
      <c r="B757" s="17"/>
      <c r="C757" s="17"/>
      <c r="D757" s="17">
        <f t="shared" si="12"/>
        <v>783.38000000000056</v>
      </c>
      <c r="E757" s="18"/>
      <c r="F757" s="7"/>
    </row>
    <row r="758" spans="1:7" s="9" customFormat="1" ht="18.75" x14ac:dyDescent="0.3">
      <c r="A758" s="19"/>
      <c r="B758" s="17"/>
      <c r="C758" s="17"/>
      <c r="D758" s="17">
        <f t="shared" si="12"/>
        <v>783.38000000000056</v>
      </c>
      <c r="E758" s="18"/>
      <c r="F758" s="7"/>
    </row>
    <row r="759" spans="1:7" s="9" customFormat="1" ht="18.75" x14ac:dyDescent="0.3">
      <c r="A759" s="19"/>
      <c r="B759" s="17"/>
      <c r="C759" s="17"/>
      <c r="D759" s="17">
        <f t="shared" si="12"/>
        <v>783.38000000000056</v>
      </c>
      <c r="E759" s="18"/>
      <c r="F759" s="7"/>
    </row>
    <row r="760" spans="1:7" s="9" customFormat="1" ht="18.75" x14ac:dyDescent="0.3">
      <c r="A760" s="19"/>
      <c r="B760" s="17"/>
      <c r="C760" s="17"/>
      <c r="D760" s="17">
        <f t="shared" si="12"/>
        <v>783.38000000000056</v>
      </c>
      <c r="E760" s="18"/>
      <c r="F760" s="7"/>
    </row>
    <row r="761" spans="1:7" s="9" customFormat="1" ht="18.75" x14ac:dyDescent="0.3">
      <c r="A761" s="19"/>
      <c r="B761" s="17"/>
      <c r="C761" s="17"/>
      <c r="D761" s="17">
        <f t="shared" si="12"/>
        <v>783.38000000000056</v>
      </c>
      <c r="E761" s="18"/>
      <c r="F761" s="7"/>
    </row>
    <row r="762" spans="1:7" s="9" customFormat="1" ht="18.75" x14ac:dyDescent="0.3">
      <c r="A762" s="19"/>
      <c r="B762" s="17"/>
      <c r="C762" s="17"/>
      <c r="D762" s="17">
        <f t="shared" si="12"/>
        <v>783.38000000000056</v>
      </c>
      <c r="E762" s="18"/>
      <c r="F762" s="7"/>
    </row>
    <row r="763" spans="1:7" s="9" customFormat="1" ht="18.75" x14ac:dyDescent="0.3">
      <c r="A763" s="19"/>
      <c r="B763" s="17"/>
      <c r="C763" s="17"/>
      <c r="D763" s="17">
        <f t="shared" si="12"/>
        <v>783.38000000000056</v>
      </c>
      <c r="E763" s="18"/>
      <c r="F763" s="7"/>
    </row>
    <row r="764" spans="1:7" s="9" customFormat="1" ht="18.75" x14ac:dyDescent="0.3">
      <c r="A764" s="19"/>
      <c r="B764" s="17"/>
      <c r="C764" s="17"/>
      <c r="D764" s="17">
        <f t="shared" si="12"/>
        <v>783.38000000000056</v>
      </c>
      <c r="E764" s="18"/>
      <c r="F764" s="7"/>
    </row>
    <row r="765" spans="1:7" s="9" customFormat="1" ht="18.75" x14ac:dyDescent="0.3">
      <c r="A765" s="19"/>
      <c r="B765" s="17"/>
      <c r="C765" s="17"/>
      <c r="D765" s="17">
        <f t="shared" si="12"/>
        <v>783.38000000000056</v>
      </c>
      <c r="E765" s="18"/>
      <c r="F765" s="7"/>
    </row>
    <row r="766" spans="1:7" s="9" customFormat="1" ht="18.75" x14ac:dyDescent="0.3">
      <c r="A766" s="19"/>
      <c r="B766" s="17"/>
      <c r="C766" s="17"/>
      <c r="D766" s="17">
        <f t="shared" si="12"/>
        <v>783.38000000000056</v>
      </c>
      <c r="E766" s="18"/>
      <c r="F766" s="7"/>
    </row>
    <row r="767" spans="1:7" s="9" customFormat="1" ht="18.75" x14ac:dyDescent="0.3">
      <c r="A767" s="19"/>
      <c r="B767" s="17"/>
      <c r="C767" s="17"/>
      <c r="D767" s="17">
        <f t="shared" si="12"/>
        <v>783.38000000000056</v>
      </c>
      <c r="E767" s="18"/>
      <c r="F767" s="7"/>
    </row>
    <row r="768" spans="1:7" s="9" customFormat="1" ht="18.75" x14ac:dyDescent="0.3">
      <c r="A768" s="19"/>
      <c r="B768" s="17"/>
      <c r="C768" s="17"/>
      <c r="D768" s="17">
        <f t="shared" si="12"/>
        <v>783.38000000000056</v>
      </c>
      <c r="E768" s="18"/>
      <c r="F768" s="7"/>
    </row>
    <row r="769" spans="1:6" s="9" customFormat="1" ht="18.75" x14ac:dyDescent="0.3">
      <c r="A769" s="19"/>
      <c r="B769" s="17"/>
      <c r="C769" s="17"/>
      <c r="D769" s="17">
        <f t="shared" si="12"/>
        <v>783.38000000000056</v>
      </c>
      <c r="E769" s="18"/>
      <c r="F769" s="7"/>
    </row>
    <row r="770" spans="1:6" s="9" customFormat="1" ht="18.75" x14ac:dyDescent="0.3">
      <c r="A770" s="19"/>
      <c r="B770" s="17"/>
      <c r="C770" s="17"/>
      <c r="D770" s="17">
        <f t="shared" si="12"/>
        <v>783.38000000000056</v>
      </c>
      <c r="E770" s="18"/>
      <c r="F770" s="7"/>
    </row>
    <row r="771" spans="1:6" s="9" customFormat="1" ht="18.75" x14ac:dyDescent="0.3">
      <c r="A771" s="19"/>
      <c r="B771" s="17"/>
      <c r="C771" s="17"/>
      <c r="D771" s="17">
        <f t="shared" si="12"/>
        <v>783.38000000000056</v>
      </c>
      <c r="E771" s="18"/>
      <c r="F771" s="7"/>
    </row>
    <row r="772" spans="1:6" s="9" customFormat="1" ht="18.75" x14ac:dyDescent="0.3">
      <c r="A772" s="19"/>
      <c r="B772" s="17"/>
      <c r="C772" s="17"/>
      <c r="D772" s="17">
        <f t="shared" si="12"/>
        <v>783.38000000000056</v>
      </c>
      <c r="E772" s="18"/>
      <c r="F772" s="7"/>
    </row>
    <row r="773" spans="1:6" s="9" customFormat="1" ht="18.75" x14ac:dyDescent="0.3">
      <c r="A773" s="19"/>
      <c r="B773" s="17"/>
      <c r="C773" s="17"/>
      <c r="D773" s="17">
        <f t="shared" si="12"/>
        <v>783.38000000000056</v>
      </c>
      <c r="E773" s="18"/>
      <c r="F773" s="7"/>
    </row>
    <row r="774" spans="1:6" s="9" customFormat="1" ht="18.75" x14ac:dyDescent="0.3">
      <c r="A774" s="19"/>
      <c r="B774" s="17"/>
      <c r="C774" s="17"/>
      <c r="D774" s="17">
        <f t="shared" si="12"/>
        <v>783.38000000000056</v>
      </c>
      <c r="E774" s="18"/>
      <c r="F774" s="7"/>
    </row>
    <row r="775" spans="1:6" s="9" customFormat="1" ht="18.75" x14ac:dyDescent="0.3">
      <c r="A775" s="19"/>
      <c r="B775" s="17"/>
      <c r="C775" s="17"/>
      <c r="D775" s="17">
        <f t="shared" ref="D775:D838" si="13">D774+B775-C775</f>
        <v>783.38000000000056</v>
      </c>
      <c r="E775" s="18"/>
      <c r="F775" s="7"/>
    </row>
    <row r="776" spans="1:6" s="9" customFormat="1" ht="18.75" x14ac:dyDescent="0.3">
      <c r="A776" s="19"/>
      <c r="B776" s="17"/>
      <c r="C776" s="17"/>
      <c r="D776" s="17">
        <f t="shared" si="13"/>
        <v>783.38000000000056</v>
      </c>
      <c r="E776" s="18"/>
      <c r="F776" s="7"/>
    </row>
    <row r="777" spans="1:6" s="9" customFormat="1" ht="18.75" x14ac:dyDescent="0.3">
      <c r="A777" s="19"/>
      <c r="B777" s="17"/>
      <c r="C777" s="17"/>
      <c r="D777" s="17">
        <f t="shared" si="13"/>
        <v>783.38000000000056</v>
      </c>
      <c r="E777" s="18"/>
      <c r="F777" s="7"/>
    </row>
    <row r="778" spans="1:6" s="9" customFormat="1" ht="18.75" x14ac:dyDescent="0.3">
      <c r="A778" s="19"/>
      <c r="B778" s="17"/>
      <c r="C778" s="17"/>
      <c r="D778" s="17">
        <f t="shared" si="13"/>
        <v>783.38000000000056</v>
      </c>
      <c r="E778" s="18"/>
      <c r="F778" s="7"/>
    </row>
    <row r="779" spans="1:6" s="9" customFormat="1" ht="18.75" x14ac:dyDescent="0.3">
      <c r="A779" s="19"/>
      <c r="B779" s="17"/>
      <c r="C779" s="17"/>
      <c r="D779" s="17">
        <f t="shared" si="13"/>
        <v>783.38000000000056</v>
      </c>
      <c r="E779" s="18"/>
      <c r="F779" s="7"/>
    </row>
    <row r="780" spans="1:6" s="9" customFormat="1" ht="18.75" x14ac:dyDescent="0.3">
      <c r="A780" s="19"/>
      <c r="B780" s="17"/>
      <c r="C780" s="17"/>
      <c r="D780" s="17">
        <f t="shared" si="13"/>
        <v>783.38000000000056</v>
      </c>
      <c r="E780" s="18"/>
      <c r="F780" s="7"/>
    </row>
    <row r="781" spans="1:6" s="9" customFormat="1" ht="18.75" x14ac:dyDescent="0.3">
      <c r="A781" s="19"/>
      <c r="B781" s="17"/>
      <c r="C781" s="17"/>
      <c r="D781" s="17">
        <f t="shared" si="13"/>
        <v>783.38000000000056</v>
      </c>
      <c r="E781" s="18"/>
      <c r="F781" s="7"/>
    </row>
    <row r="782" spans="1:6" s="9" customFormat="1" ht="18.75" x14ac:dyDescent="0.3">
      <c r="A782" s="19"/>
      <c r="B782" s="17"/>
      <c r="C782" s="17"/>
      <c r="D782" s="17">
        <f t="shared" si="13"/>
        <v>783.38000000000056</v>
      </c>
      <c r="E782" s="18"/>
      <c r="F782" s="7"/>
    </row>
    <row r="783" spans="1:6" s="9" customFormat="1" ht="18.75" x14ac:dyDescent="0.3">
      <c r="A783" s="19"/>
      <c r="B783" s="17"/>
      <c r="C783" s="17"/>
      <c r="D783" s="17">
        <f t="shared" si="13"/>
        <v>783.38000000000056</v>
      </c>
      <c r="E783" s="18"/>
      <c r="F783" s="7"/>
    </row>
    <row r="784" spans="1:6" s="9" customFormat="1" ht="18.75" x14ac:dyDescent="0.3">
      <c r="A784" s="19"/>
      <c r="B784" s="17"/>
      <c r="C784" s="17"/>
      <c r="D784" s="17">
        <f t="shared" si="13"/>
        <v>783.38000000000056</v>
      </c>
      <c r="E784" s="18"/>
      <c r="F784" s="7"/>
    </row>
    <row r="785" spans="1:6" s="9" customFormat="1" ht="18.75" x14ac:dyDescent="0.3">
      <c r="A785" s="19"/>
      <c r="B785" s="17"/>
      <c r="C785" s="17"/>
      <c r="D785" s="17">
        <f t="shared" si="13"/>
        <v>783.38000000000056</v>
      </c>
      <c r="E785" s="18"/>
      <c r="F785" s="7"/>
    </row>
    <row r="786" spans="1:6" s="9" customFormat="1" ht="18.75" x14ac:dyDescent="0.3">
      <c r="A786" s="19"/>
      <c r="B786" s="17"/>
      <c r="C786" s="17"/>
      <c r="D786" s="17">
        <f t="shared" si="13"/>
        <v>783.38000000000056</v>
      </c>
      <c r="E786" s="18"/>
      <c r="F786" s="7"/>
    </row>
    <row r="787" spans="1:6" s="9" customFormat="1" ht="18.75" x14ac:dyDescent="0.3">
      <c r="A787" s="19"/>
      <c r="B787" s="17"/>
      <c r="C787" s="17"/>
      <c r="D787" s="17">
        <f t="shared" si="13"/>
        <v>783.38000000000056</v>
      </c>
      <c r="E787" s="18"/>
      <c r="F787" s="7"/>
    </row>
    <row r="788" spans="1:6" s="9" customFormat="1" ht="18.75" x14ac:dyDescent="0.3">
      <c r="A788" s="19"/>
      <c r="B788" s="17"/>
      <c r="C788" s="17"/>
      <c r="D788" s="17">
        <f t="shared" si="13"/>
        <v>783.38000000000056</v>
      </c>
      <c r="E788" s="18"/>
      <c r="F788" s="7"/>
    </row>
    <row r="789" spans="1:6" s="9" customFormat="1" ht="18.75" x14ac:dyDescent="0.3">
      <c r="A789" s="19"/>
      <c r="B789" s="17"/>
      <c r="C789" s="17"/>
      <c r="D789" s="17">
        <f t="shared" si="13"/>
        <v>783.38000000000056</v>
      </c>
      <c r="E789" s="18"/>
      <c r="F789" s="7"/>
    </row>
    <row r="790" spans="1:6" s="9" customFormat="1" ht="18.75" x14ac:dyDescent="0.3">
      <c r="A790" s="19"/>
      <c r="B790" s="17"/>
      <c r="C790" s="17"/>
      <c r="D790" s="17">
        <f t="shared" si="13"/>
        <v>783.38000000000056</v>
      </c>
      <c r="E790" s="18"/>
      <c r="F790" s="7"/>
    </row>
    <row r="791" spans="1:6" s="9" customFormat="1" ht="18.75" x14ac:dyDescent="0.3">
      <c r="A791" s="19"/>
      <c r="B791" s="17"/>
      <c r="C791" s="17"/>
      <c r="D791" s="17">
        <f t="shared" si="13"/>
        <v>783.38000000000056</v>
      </c>
      <c r="E791" s="18"/>
      <c r="F791" s="7"/>
    </row>
    <row r="792" spans="1:6" s="9" customFormat="1" ht="18.75" x14ac:dyDescent="0.3">
      <c r="A792" s="19"/>
      <c r="B792" s="17"/>
      <c r="C792" s="17"/>
      <c r="D792" s="17">
        <f t="shared" si="13"/>
        <v>783.38000000000056</v>
      </c>
      <c r="E792" s="18"/>
      <c r="F792" s="7"/>
    </row>
    <row r="793" spans="1:6" s="9" customFormat="1" ht="18.75" x14ac:dyDescent="0.3">
      <c r="A793" s="19"/>
      <c r="B793" s="17"/>
      <c r="C793" s="17"/>
      <c r="D793" s="17">
        <f t="shared" si="13"/>
        <v>783.38000000000056</v>
      </c>
      <c r="E793" s="18"/>
      <c r="F793" s="7"/>
    </row>
    <row r="794" spans="1:6" s="9" customFormat="1" ht="18.75" x14ac:dyDescent="0.3">
      <c r="A794" s="19"/>
      <c r="B794" s="17"/>
      <c r="C794" s="17"/>
      <c r="D794" s="17">
        <f t="shared" si="13"/>
        <v>783.38000000000056</v>
      </c>
      <c r="E794" s="18"/>
      <c r="F794" s="7"/>
    </row>
    <row r="795" spans="1:6" s="9" customFormat="1" ht="18.75" x14ac:dyDescent="0.3">
      <c r="A795" s="19"/>
      <c r="B795" s="17"/>
      <c r="C795" s="17"/>
      <c r="D795" s="17">
        <f t="shared" si="13"/>
        <v>783.38000000000056</v>
      </c>
      <c r="E795" s="18"/>
      <c r="F795" s="7"/>
    </row>
    <row r="796" spans="1:6" s="9" customFormat="1" ht="20.25" customHeight="1" x14ac:dyDescent="0.3">
      <c r="A796" s="19"/>
      <c r="B796" s="17"/>
      <c r="C796" s="17"/>
      <c r="D796" s="17">
        <f t="shared" si="13"/>
        <v>783.38000000000056</v>
      </c>
      <c r="E796" s="18"/>
      <c r="F796" s="7"/>
    </row>
    <row r="797" spans="1:6" s="9" customFormat="1" ht="20.25" customHeight="1" x14ac:dyDescent="0.3">
      <c r="A797" s="19"/>
      <c r="B797" s="17"/>
      <c r="C797" s="17"/>
      <c r="D797" s="17">
        <f>D796+B797-C797</f>
        <v>783.38000000000056</v>
      </c>
      <c r="E797" s="18"/>
      <c r="F797" s="7"/>
    </row>
    <row r="798" spans="1:6" s="9" customFormat="1" ht="20.25" customHeight="1" x14ac:dyDescent="0.3">
      <c r="A798" s="19"/>
      <c r="B798" s="17"/>
      <c r="C798" s="17"/>
      <c r="D798" s="17">
        <f t="shared" si="13"/>
        <v>783.38000000000056</v>
      </c>
      <c r="E798" s="18"/>
      <c r="F798" s="7"/>
    </row>
    <row r="799" spans="1:6" s="9" customFormat="1" ht="20.25" customHeight="1" x14ac:dyDescent="0.3">
      <c r="A799" s="19"/>
      <c r="B799" s="17"/>
      <c r="C799" s="17"/>
      <c r="D799" s="17">
        <f t="shared" si="13"/>
        <v>783.38000000000056</v>
      </c>
      <c r="E799" s="18"/>
      <c r="F799" s="7"/>
    </row>
    <row r="800" spans="1:6" s="9" customFormat="1" ht="20.25" customHeight="1" x14ac:dyDescent="0.3">
      <c r="A800" s="19"/>
      <c r="B800" s="17"/>
      <c r="C800" s="17"/>
      <c r="D800" s="17">
        <f t="shared" si="13"/>
        <v>783.38000000000056</v>
      </c>
      <c r="E800" s="18"/>
      <c r="F800" s="7"/>
    </row>
    <row r="801" spans="1:6" s="9" customFormat="1" ht="20.25" customHeight="1" x14ac:dyDescent="0.3">
      <c r="A801" s="19"/>
      <c r="B801" s="17"/>
      <c r="C801" s="17"/>
      <c r="D801" s="17">
        <f t="shared" si="13"/>
        <v>783.38000000000056</v>
      </c>
      <c r="E801" s="18"/>
      <c r="F801" s="7"/>
    </row>
    <row r="802" spans="1:6" s="9" customFormat="1" ht="20.25" customHeight="1" x14ac:dyDescent="0.3">
      <c r="A802" s="19"/>
      <c r="B802" s="17"/>
      <c r="C802" s="17"/>
      <c r="D802" s="17">
        <f t="shared" si="13"/>
        <v>783.38000000000056</v>
      </c>
      <c r="E802" s="18"/>
      <c r="F802" s="7"/>
    </row>
    <row r="803" spans="1:6" s="9" customFormat="1" ht="20.25" customHeight="1" x14ac:dyDescent="0.3">
      <c r="A803" s="19"/>
      <c r="B803" s="17"/>
      <c r="C803" s="17"/>
      <c r="D803" s="17">
        <f t="shared" si="13"/>
        <v>783.38000000000056</v>
      </c>
      <c r="E803" s="18"/>
      <c r="F803" s="7"/>
    </row>
    <row r="804" spans="1:6" s="9" customFormat="1" ht="20.25" customHeight="1" x14ac:dyDescent="0.3">
      <c r="A804" s="19"/>
      <c r="B804" s="17"/>
      <c r="C804" s="17"/>
      <c r="D804" s="17">
        <f t="shared" si="13"/>
        <v>783.38000000000056</v>
      </c>
      <c r="E804" s="18"/>
      <c r="F804" s="7"/>
    </row>
    <row r="805" spans="1:6" s="9" customFormat="1" ht="20.25" customHeight="1" x14ac:dyDescent="0.3">
      <c r="A805" s="19"/>
      <c r="B805" s="17"/>
      <c r="C805" s="17"/>
      <c r="D805" s="17">
        <f t="shared" si="13"/>
        <v>783.38000000000056</v>
      </c>
      <c r="E805" s="18"/>
      <c r="F805" s="7"/>
    </row>
    <row r="806" spans="1:6" s="9" customFormat="1" ht="20.25" customHeight="1" x14ac:dyDescent="0.3">
      <c r="A806" s="19"/>
      <c r="B806" s="17"/>
      <c r="C806" s="17"/>
      <c r="D806" s="17">
        <f t="shared" si="13"/>
        <v>783.38000000000056</v>
      </c>
      <c r="E806" s="18"/>
      <c r="F806" s="7"/>
    </row>
    <row r="807" spans="1:6" s="9" customFormat="1" ht="20.25" customHeight="1" x14ac:dyDescent="0.3">
      <c r="A807" s="19"/>
      <c r="B807" s="17"/>
      <c r="C807" s="17"/>
      <c r="D807" s="17">
        <f t="shared" si="13"/>
        <v>783.38000000000056</v>
      </c>
      <c r="E807" s="18"/>
      <c r="F807" s="7"/>
    </row>
    <row r="808" spans="1:6" s="9" customFormat="1" ht="20.25" customHeight="1" x14ac:dyDescent="0.3">
      <c r="A808" s="19"/>
      <c r="B808" s="17"/>
      <c r="C808" s="17"/>
      <c r="D808" s="17">
        <f t="shared" si="13"/>
        <v>783.38000000000056</v>
      </c>
      <c r="E808" s="18"/>
      <c r="F808" s="7"/>
    </row>
    <row r="809" spans="1:6" s="9" customFormat="1" ht="20.25" customHeight="1" x14ac:dyDescent="0.3">
      <c r="A809" s="19"/>
      <c r="B809" s="17"/>
      <c r="C809" s="17"/>
      <c r="D809" s="17">
        <f t="shared" si="13"/>
        <v>783.38000000000056</v>
      </c>
      <c r="E809" s="18"/>
      <c r="F809" s="7"/>
    </row>
    <row r="810" spans="1:6" s="9" customFormat="1" ht="20.25" customHeight="1" x14ac:dyDescent="0.3">
      <c r="A810" s="19"/>
      <c r="B810" s="17"/>
      <c r="C810" s="17"/>
      <c r="D810" s="17">
        <f t="shared" si="13"/>
        <v>783.38000000000056</v>
      </c>
      <c r="E810" s="18"/>
      <c r="F810" s="7"/>
    </row>
    <row r="811" spans="1:6" s="9" customFormat="1" ht="20.25" customHeight="1" x14ac:dyDescent="0.3">
      <c r="A811" s="19"/>
      <c r="B811" s="17"/>
      <c r="C811" s="17"/>
      <c r="D811" s="17">
        <f t="shared" si="13"/>
        <v>783.38000000000056</v>
      </c>
      <c r="E811" s="18"/>
      <c r="F811" s="7"/>
    </row>
    <row r="812" spans="1:6" s="9" customFormat="1" ht="20.25" customHeight="1" x14ac:dyDescent="0.3">
      <c r="A812" s="19"/>
      <c r="B812" s="17"/>
      <c r="C812" s="17"/>
      <c r="D812" s="17">
        <f t="shared" si="13"/>
        <v>783.38000000000056</v>
      </c>
      <c r="E812" s="18"/>
      <c r="F812" s="7"/>
    </row>
    <row r="813" spans="1:6" s="9" customFormat="1" ht="20.25" customHeight="1" x14ac:dyDescent="0.3">
      <c r="A813" s="19"/>
      <c r="B813" s="17"/>
      <c r="C813" s="17"/>
      <c r="D813" s="17">
        <f t="shared" si="13"/>
        <v>783.38000000000056</v>
      </c>
      <c r="E813" s="18"/>
      <c r="F813" s="7"/>
    </row>
    <row r="814" spans="1:6" s="9" customFormat="1" ht="20.25" customHeight="1" x14ac:dyDescent="0.3">
      <c r="A814" s="19"/>
      <c r="B814" s="17"/>
      <c r="C814" s="17"/>
      <c r="D814" s="17">
        <f t="shared" si="13"/>
        <v>783.38000000000056</v>
      </c>
      <c r="E814" s="18"/>
      <c r="F814" s="7"/>
    </row>
    <row r="815" spans="1:6" s="9" customFormat="1" ht="20.25" customHeight="1" x14ac:dyDescent="0.3">
      <c r="A815" s="19"/>
      <c r="B815" s="17"/>
      <c r="C815" s="17"/>
      <c r="D815" s="17">
        <f t="shared" si="13"/>
        <v>783.38000000000056</v>
      </c>
      <c r="E815" s="18"/>
      <c r="F815" s="7"/>
    </row>
    <row r="816" spans="1:6" s="9" customFormat="1" ht="20.25" customHeight="1" x14ac:dyDescent="0.3">
      <c r="A816" s="19"/>
      <c r="B816" s="17"/>
      <c r="C816" s="17"/>
      <c r="D816" s="17">
        <f t="shared" si="13"/>
        <v>783.38000000000056</v>
      </c>
      <c r="E816" s="18"/>
      <c r="F816" s="7"/>
    </row>
    <row r="817" spans="1:6" s="9" customFormat="1" ht="20.25" customHeight="1" x14ac:dyDescent="0.3">
      <c r="A817" s="19"/>
      <c r="B817" s="17"/>
      <c r="C817" s="17"/>
      <c r="D817" s="17">
        <f t="shared" si="13"/>
        <v>783.38000000000056</v>
      </c>
      <c r="E817" s="18"/>
      <c r="F817" s="7"/>
    </row>
    <row r="818" spans="1:6" s="9" customFormat="1" ht="20.25" customHeight="1" x14ac:dyDescent="0.3">
      <c r="A818" s="19"/>
      <c r="B818" s="17"/>
      <c r="C818" s="17"/>
      <c r="D818" s="17">
        <f t="shared" si="13"/>
        <v>783.38000000000056</v>
      </c>
      <c r="E818" s="18"/>
      <c r="F818" s="7"/>
    </row>
    <row r="819" spans="1:6" s="9" customFormat="1" ht="20.25" customHeight="1" x14ac:dyDescent="0.3">
      <c r="A819" s="19"/>
      <c r="B819" s="17"/>
      <c r="C819" s="17"/>
      <c r="D819" s="17">
        <f t="shared" si="13"/>
        <v>783.38000000000056</v>
      </c>
      <c r="E819" s="18"/>
      <c r="F819" s="7"/>
    </row>
    <row r="820" spans="1:6" s="9" customFormat="1" ht="20.25" customHeight="1" x14ac:dyDescent="0.3">
      <c r="A820" s="19"/>
      <c r="B820" s="17"/>
      <c r="C820" s="17"/>
      <c r="D820" s="17">
        <f t="shared" si="13"/>
        <v>783.38000000000056</v>
      </c>
      <c r="E820" s="18"/>
      <c r="F820" s="7"/>
    </row>
    <row r="821" spans="1:6" s="9" customFormat="1" ht="20.25" customHeight="1" x14ac:dyDescent="0.3">
      <c r="A821" s="19"/>
      <c r="B821" s="17"/>
      <c r="C821" s="17"/>
      <c r="D821" s="17">
        <f t="shared" si="13"/>
        <v>783.38000000000056</v>
      </c>
      <c r="E821" s="18"/>
      <c r="F821" s="7"/>
    </row>
    <row r="822" spans="1:6" s="9" customFormat="1" ht="20.25" customHeight="1" x14ac:dyDescent="0.3">
      <c r="A822" s="19"/>
      <c r="B822" s="17"/>
      <c r="C822" s="17"/>
      <c r="D822" s="17">
        <f t="shared" si="13"/>
        <v>783.38000000000056</v>
      </c>
      <c r="E822" s="18"/>
      <c r="F822" s="7"/>
    </row>
    <row r="823" spans="1:6" s="9" customFormat="1" ht="20.25" customHeight="1" x14ac:dyDescent="0.3">
      <c r="A823" s="19"/>
      <c r="B823" s="17"/>
      <c r="C823" s="17"/>
      <c r="D823" s="17">
        <f t="shared" si="13"/>
        <v>783.38000000000056</v>
      </c>
      <c r="E823" s="18"/>
      <c r="F823" s="7"/>
    </row>
    <row r="824" spans="1:6" s="9" customFormat="1" ht="20.25" customHeight="1" x14ac:dyDescent="0.3">
      <c r="A824" s="19"/>
      <c r="B824" s="17"/>
      <c r="C824" s="17"/>
      <c r="D824" s="17">
        <f t="shared" si="13"/>
        <v>783.38000000000056</v>
      </c>
      <c r="E824" s="18"/>
      <c r="F824" s="7"/>
    </row>
    <row r="825" spans="1:6" s="9" customFormat="1" ht="20.25" customHeight="1" x14ac:dyDescent="0.3">
      <c r="A825" s="19"/>
      <c r="B825" s="17"/>
      <c r="C825" s="17"/>
      <c r="D825" s="17">
        <f t="shared" si="13"/>
        <v>783.38000000000056</v>
      </c>
      <c r="E825" s="18"/>
      <c r="F825" s="7"/>
    </row>
    <row r="826" spans="1:6" s="69" customFormat="1" ht="20.25" customHeight="1" x14ac:dyDescent="0.3">
      <c r="A826" s="70"/>
      <c r="B826" s="60"/>
      <c r="C826" s="60"/>
      <c r="D826" s="60">
        <f t="shared" si="13"/>
        <v>783.38000000000056</v>
      </c>
      <c r="E826" s="66"/>
      <c r="F826" s="67"/>
    </row>
    <row r="827" spans="1:6" s="9" customFormat="1" ht="20.25" customHeight="1" x14ac:dyDescent="0.3">
      <c r="A827" s="19"/>
      <c r="B827" s="17"/>
      <c r="C827" s="17"/>
      <c r="D827" s="17">
        <f t="shared" si="13"/>
        <v>783.38000000000056</v>
      </c>
      <c r="E827" s="18"/>
      <c r="F827" s="7"/>
    </row>
    <row r="828" spans="1:6" s="9" customFormat="1" ht="20.25" customHeight="1" x14ac:dyDescent="0.3">
      <c r="A828" s="19"/>
      <c r="B828" s="17"/>
      <c r="C828" s="17"/>
      <c r="D828" s="17">
        <f t="shared" si="13"/>
        <v>783.38000000000056</v>
      </c>
      <c r="E828" s="18"/>
      <c r="F828" s="7"/>
    </row>
    <row r="829" spans="1:6" s="9" customFormat="1" ht="20.25" customHeight="1" x14ac:dyDescent="0.3">
      <c r="A829" s="19"/>
      <c r="B829" s="17"/>
      <c r="C829" s="17"/>
      <c r="D829" s="17">
        <f t="shared" si="13"/>
        <v>783.38000000000056</v>
      </c>
      <c r="E829" s="18"/>
      <c r="F829" s="7"/>
    </row>
    <row r="830" spans="1:6" s="9" customFormat="1" ht="20.25" customHeight="1" x14ac:dyDescent="0.3">
      <c r="A830" s="19"/>
      <c r="B830" s="17"/>
      <c r="C830" s="17"/>
      <c r="D830" s="17">
        <f t="shared" si="13"/>
        <v>783.38000000000056</v>
      </c>
      <c r="E830" s="18"/>
      <c r="F830" s="7"/>
    </row>
    <row r="831" spans="1:6" s="9" customFormat="1" ht="20.25" customHeight="1" x14ac:dyDescent="0.3">
      <c r="A831" s="19"/>
      <c r="B831" s="17"/>
      <c r="C831" s="17"/>
      <c r="D831" s="17">
        <f t="shared" si="13"/>
        <v>783.38000000000056</v>
      </c>
      <c r="E831" s="18"/>
      <c r="F831" s="7"/>
    </row>
    <row r="832" spans="1:6" s="9" customFormat="1" ht="20.25" customHeight="1" x14ac:dyDescent="0.3">
      <c r="A832" s="19"/>
      <c r="B832" s="17"/>
      <c r="C832" s="17"/>
      <c r="D832" s="17">
        <f t="shared" si="13"/>
        <v>783.38000000000056</v>
      </c>
      <c r="E832" s="18"/>
      <c r="F832" s="7"/>
    </row>
    <row r="833" spans="1:6" s="9" customFormat="1" ht="20.25" customHeight="1" x14ac:dyDescent="0.3">
      <c r="A833" s="19"/>
      <c r="B833" s="17"/>
      <c r="C833" s="17"/>
      <c r="D833" s="17">
        <f t="shared" si="13"/>
        <v>783.38000000000056</v>
      </c>
      <c r="E833" s="18"/>
      <c r="F833" s="7"/>
    </row>
    <row r="834" spans="1:6" s="9" customFormat="1" ht="20.25" customHeight="1" x14ac:dyDescent="0.3">
      <c r="A834" s="19"/>
      <c r="B834" s="17"/>
      <c r="C834" s="17"/>
      <c r="D834" s="17">
        <f t="shared" si="13"/>
        <v>783.38000000000056</v>
      </c>
      <c r="E834" s="18"/>
      <c r="F834" s="7"/>
    </row>
    <row r="835" spans="1:6" s="9" customFormat="1" ht="20.25" customHeight="1" x14ac:dyDescent="0.3">
      <c r="A835" s="19"/>
      <c r="B835" s="17"/>
      <c r="C835" s="17"/>
      <c r="D835" s="17">
        <f t="shared" si="13"/>
        <v>783.38000000000056</v>
      </c>
      <c r="E835" s="18"/>
      <c r="F835" s="7"/>
    </row>
    <row r="836" spans="1:6" s="9" customFormat="1" ht="20.25" customHeight="1" x14ac:dyDescent="0.3">
      <c r="A836" s="19"/>
      <c r="B836" s="17"/>
      <c r="C836" s="17"/>
      <c r="D836" s="17">
        <f t="shared" si="13"/>
        <v>783.38000000000056</v>
      </c>
      <c r="E836" s="18"/>
      <c r="F836" s="7"/>
    </row>
    <row r="837" spans="1:6" s="9" customFormat="1" ht="20.25" customHeight="1" x14ac:dyDescent="0.3">
      <c r="A837" s="19"/>
      <c r="B837" s="17"/>
      <c r="C837" s="17"/>
      <c r="D837" s="17">
        <f t="shared" si="13"/>
        <v>783.38000000000056</v>
      </c>
      <c r="E837" s="18"/>
      <c r="F837" s="7"/>
    </row>
    <row r="838" spans="1:6" s="9" customFormat="1" ht="20.25" customHeight="1" x14ac:dyDescent="0.3">
      <c r="A838" s="19"/>
      <c r="B838" s="17"/>
      <c r="C838" s="17"/>
      <c r="D838" s="17">
        <f t="shared" si="13"/>
        <v>783.38000000000056</v>
      </c>
      <c r="E838" s="18"/>
      <c r="F838" s="7"/>
    </row>
    <row r="839" spans="1:6" s="9" customFormat="1" ht="20.25" customHeight="1" x14ac:dyDescent="0.3">
      <c r="A839" s="19"/>
      <c r="B839" s="17"/>
      <c r="C839" s="17"/>
      <c r="D839" s="17">
        <f t="shared" ref="D839:D902" si="14">D838+B839-C839</f>
        <v>783.38000000000056</v>
      </c>
      <c r="E839" s="18"/>
      <c r="F839" s="7"/>
    </row>
    <row r="840" spans="1:6" s="9" customFormat="1" ht="20.25" customHeight="1" x14ac:dyDescent="0.3">
      <c r="A840" s="19"/>
      <c r="B840" s="17"/>
      <c r="C840" s="17"/>
      <c r="D840" s="17">
        <f t="shared" si="14"/>
        <v>783.38000000000056</v>
      </c>
      <c r="E840" s="18"/>
      <c r="F840" s="7"/>
    </row>
    <row r="841" spans="1:6" s="9" customFormat="1" ht="20.25" customHeight="1" x14ac:dyDescent="0.3">
      <c r="A841" s="19"/>
      <c r="B841" s="17"/>
      <c r="C841" s="17"/>
      <c r="D841" s="17">
        <f t="shared" si="14"/>
        <v>783.38000000000056</v>
      </c>
      <c r="E841" s="18"/>
      <c r="F841" s="7"/>
    </row>
    <row r="842" spans="1:6" s="9" customFormat="1" ht="20.25" customHeight="1" x14ac:dyDescent="0.3">
      <c r="A842" s="19"/>
      <c r="B842" s="17"/>
      <c r="C842" s="17"/>
      <c r="D842" s="17">
        <f t="shared" si="14"/>
        <v>783.38000000000056</v>
      </c>
      <c r="E842" s="18"/>
      <c r="F842" s="7"/>
    </row>
    <row r="843" spans="1:6" s="9" customFormat="1" ht="20.25" customHeight="1" x14ac:dyDescent="0.3">
      <c r="A843" s="19"/>
      <c r="B843" s="17"/>
      <c r="C843" s="17"/>
      <c r="D843" s="17">
        <f t="shared" si="14"/>
        <v>783.38000000000056</v>
      </c>
      <c r="E843" s="18"/>
      <c r="F843" s="7"/>
    </row>
    <row r="844" spans="1:6" s="9" customFormat="1" ht="20.25" customHeight="1" x14ac:dyDescent="0.3">
      <c r="A844" s="19"/>
      <c r="B844" s="17"/>
      <c r="C844" s="17"/>
      <c r="D844" s="17">
        <f t="shared" si="14"/>
        <v>783.38000000000056</v>
      </c>
      <c r="E844" s="18"/>
      <c r="F844" s="7"/>
    </row>
    <row r="845" spans="1:6" s="9" customFormat="1" ht="20.25" customHeight="1" x14ac:dyDescent="0.3">
      <c r="A845" s="19"/>
      <c r="B845" s="17"/>
      <c r="C845" s="17"/>
      <c r="D845" s="17">
        <f t="shared" si="14"/>
        <v>783.38000000000056</v>
      </c>
      <c r="E845" s="18"/>
      <c r="F845" s="7"/>
    </row>
    <row r="846" spans="1:6" s="9" customFormat="1" ht="20.25" customHeight="1" x14ac:dyDescent="0.3">
      <c r="A846" s="19"/>
      <c r="B846" s="17"/>
      <c r="C846" s="17"/>
      <c r="D846" s="17">
        <f t="shared" si="14"/>
        <v>783.38000000000056</v>
      </c>
      <c r="E846" s="18"/>
      <c r="F846" s="7"/>
    </row>
    <row r="847" spans="1:6" s="9" customFormat="1" ht="20.25" customHeight="1" x14ac:dyDescent="0.3">
      <c r="A847" s="19"/>
      <c r="B847" s="17"/>
      <c r="C847" s="17"/>
      <c r="D847" s="17">
        <f t="shared" si="14"/>
        <v>783.38000000000056</v>
      </c>
      <c r="E847" s="18"/>
      <c r="F847" s="7"/>
    </row>
    <row r="848" spans="1:6" s="9" customFormat="1" ht="20.25" customHeight="1" x14ac:dyDescent="0.3">
      <c r="A848" s="19"/>
      <c r="B848" s="17"/>
      <c r="C848" s="17"/>
      <c r="D848" s="17">
        <f t="shared" si="14"/>
        <v>783.38000000000056</v>
      </c>
      <c r="E848" s="18"/>
      <c r="F848" s="7"/>
    </row>
    <row r="849" spans="1:6" s="9" customFormat="1" ht="20.25" customHeight="1" x14ac:dyDescent="0.3">
      <c r="A849" s="19"/>
      <c r="B849" s="17"/>
      <c r="C849" s="17"/>
      <c r="D849" s="17">
        <f t="shared" si="14"/>
        <v>783.38000000000056</v>
      </c>
      <c r="E849" s="18"/>
      <c r="F849" s="7"/>
    </row>
    <row r="850" spans="1:6" s="9" customFormat="1" ht="20.25" customHeight="1" x14ac:dyDescent="0.3">
      <c r="A850" s="19"/>
      <c r="B850" s="17"/>
      <c r="C850" s="17"/>
      <c r="D850" s="17">
        <f t="shared" si="14"/>
        <v>783.38000000000056</v>
      </c>
      <c r="E850" s="18"/>
      <c r="F850" s="7"/>
    </row>
    <row r="851" spans="1:6" s="9" customFormat="1" ht="20.25" customHeight="1" x14ac:dyDescent="0.3">
      <c r="A851" s="19"/>
      <c r="B851" s="17"/>
      <c r="C851" s="17"/>
      <c r="D851" s="17">
        <f t="shared" si="14"/>
        <v>783.38000000000056</v>
      </c>
      <c r="E851" s="18"/>
      <c r="F851" s="7"/>
    </row>
    <row r="852" spans="1:6" s="9" customFormat="1" ht="20.25" customHeight="1" x14ac:dyDescent="0.3">
      <c r="A852" s="19"/>
      <c r="B852" s="17"/>
      <c r="C852" s="17"/>
      <c r="D852" s="17">
        <f t="shared" si="14"/>
        <v>783.38000000000056</v>
      </c>
      <c r="E852" s="18"/>
      <c r="F852" s="7"/>
    </row>
    <row r="853" spans="1:6" s="9" customFormat="1" ht="20.25" customHeight="1" x14ac:dyDescent="0.3">
      <c r="A853" s="19"/>
      <c r="B853" s="17"/>
      <c r="C853" s="17"/>
      <c r="D853" s="17">
        <f t="shared" si="14"/>
        <v>783.38000000000056</v>
      </c>
      <c r="E853" s="18"/>
      <c r="F853" s="7"/>
    </row>
    <row r="854" spans="1:6" s="9" customFormat="1" ht="20.25" customHeight="1" x14ac:dyDescent="0.3">
      <c r="A854" s="19"/>
      <c r="B854" s="17"/>
      <c r="C854" s="17"/>
      <c r="D854" s="17">
        <f t="shared" si="14"/>
        <v>783.38000000000056</v>
      </c>
      <c r="E854" s="18"/>
      <c r="F854" s="7"/>
    </row>
    <row r="855" spans="1:6" s="9" customFormat="1" ht="20.25" customHeight="1" x14ac:dyDescent="0.3">
      <c r="A855" s="19"/>
      <c r="B855" s="17"/>
      <c r="C855" s="17"/>
      <c r="D855" s="17">
        <f t="shared" si="14"/>
        <v>783.38000000000056</v>
      </c>
      <c r="E855" s="18"/>
      <c r="F855" s="7"/>
    </row>
    <row r="856" spans="1:6" s="9" customFormat="1" ht="20.25" customHeight="1" x14ac:dyDescent="0.3">
      <c r="A856" s="19"/>
      <c r="B856" s="17"/>
      <c r="C856" s="17"/>
      <c r="D856" s="17">
        <f t="shared" si="14"/>
        <v>783.38000000000056</v>
      </c>
      <c r="E856" s="18"/>
      <c r="F856" s="7"/>
    </row>
    <row r="857" spans="1:6" s="9" customFormat="1" ht="20.25" customHeight="1" x14ac:dyDescent="0.3">
      <c r="A857" s="19"/>
      <c r="B857" s="17"/>
      <c r="C857" s="17"/>
      <c r="D857" s="17">
        <f t="shared" si="14"/>
        <v>783.38000000000056</v>
      </c>
      <c r="E857" s="18"/>
      <c r="F857" s="7"/>
    </row>
    <row r="858" spans="1:6" s="9" customFormat="1" ht="20.25" customHeight="1" x14ac:dyDescent="0.3">
      <c r="A858" s="19"/>
      <c r="B858" s="17"/>
      <c r="C858" s="17"/>
      <c r="D858" s="17">
        <f t="shared" si="14"/>
        <v>783.38000000000056</v>
      </c>
      <c r="E858" s="18"/>
      <c r="F858" s="7"/>
    </row>
    <row r="859" spans="1:6" s="9" customFormat="1" ht="20.25" customHeight="1" x14ac:dyDescent="0.3">
      <c r="A859" s="19"/>
      <c r="B859" s="17"/>
      <c r="C859" s="17"/>
      <c r="D859" s="17">
        <f t="shared" si="14"/>
        <v>783.38000000000056</v>
      </c>
      <c r="E859" s="18"/>
      <c r="F859" s="7"/>
    </row>
    <row r="860" spans="1:6" s="9" customFormat="1" ht="20.25" customHeight="1" x14ac:dyDescent="0.3">
      <c r="A860" s="19"/>
      <c r="B860" s="17"/>
      <c r="C860" s="17"/>
      <c r="D860" s="17">
        <f t="shared" si="14"/>
        <v>783.38000000000056</v>
      </c>
      <c r="E860" s="18"/>
      <c r="F860" s="7"/>
    </row>
    <row r="861" spans="1:6" s="9" customFormat="1" ht="20.25" customHeight="1" x14ac:dyDescent="0.3">
      <c r="A861" s="19"/>
      <c r="B861" s="17"/>
      <c r="C861" s="17"/>
      <c r="D861" s="17">
        <f t="shared" si="14"/>
        <v>783.38000000000056</v>
      </c>
      <c r="E861" s="18"/>
      <c r="F861" s="7"/>
    </row>
    <row r="862" spans="1:6" s="9" customFormat="1" ht="20.25" customHeight="1" x14ac:dyDescent="0.3">
      <c r="A862" s="19"/>
      <c r="B862" s="17"/>
      <c r="C862" s="17"/>
      <c r="D862" s="17">
        <f t="shared" si="14"/>
        <v>783.38000000000056</v>
      </c>
      <c r="E862" s="18"/>
      <c r="F862" s="7"/>
    </row>
    <row r="863" spans="1:6" s="9" customFormat="1" ht="20.25" customHeight="1" x14ac:dyDescent="0.3">
      <c r="A863" s="19"/>
      <c r="B863" s="17"/>
      <c r="C863" s="17"/>
      <c r="D863" s="17">
        <f t="shared" si="14"/>
        <v>783.38000000000056</v>
      </c>
      <c r="E863" s="18"/>
      <c r="F863" s="7"/>
    </row>
    <row r="864" spans="1:6" s="9" customFormat="1" ht="20.25" customHeight="1" x14ac:dyDescent="0.3">
      <c r="A864" s="19"/>
      <c r="B864" s="17"/>
      <c r="C864" s="17"/>
      <c r="D864" s="17">
        <f t="shared" si="14"/>
        <v>783.38000000000056</v>
      </c>
      <c r="E864" s="18"/>
      <c r="F864" s="7"/>
    </row>
    <row r="865" spans="1:6" s="9" customFormat="1" ht="20.25" customHeight="1" x14ac:dyDescent="0.3">
      <c r="A865" s="19"/>
      <c r="B865" s="17"/>
      <c r="C865" s="17"/>
      <c r="D865" s="17">
        <f t="shared" si="14"/>
        <v>783.38000000000056</v>
      </c>
      <c r="E865" s="18"/>
      <c r="F865" s="7"/>
    </row>
    <row r="866" spans="1:6" s="9" customFormat="1" ht="20.25" customHeight="1" x14ac:dyDescent="0.3">
      <c r="A866" s="19"/>
      <c r="B866" s="17"/>
      <c r="C866" s="17"/>
      <c r="D866" s="17">
        <f t="shared" si="14"/>
        <v>783.38000000000056</v>
      </c>
      <c r="E866" s="18"/>
      <c r="F866" s="7"/>
    </row>
    <row r="867" spans="1:6" s="9" customFormat="1" ht="20.25" customHeight="1" x14ac:dyDescent="0.3">
      <c r="A867" s="19"/>
      <c r="B867" s="17"/>
      <c r="C867" s="17"/>
      <c r="D867" s="17">
        <f t="shared" si="14"/>
        <v>783.38000000000056</v>
      </c>
      <c r="E867" s="18"/>
      <c r="F867" s="7"/>
    </row>
    <row r="868" spans="1:6" s="9" customFormat="1" ht="20.25" customHeight="1" x14ac:dyDescent="0.3">
      <c r="A868" s="19"/>
      <c r="B868" s="17"/>
      <c r="C868" s="17"/>
      <c r="D868" s="17">
        <f t="shared" si="14"/>
        <v>783.38000000000056</v>
      </c>
      <c r="E868" s="18"/>
      <c r="F868" s="7"/>
    </row>
    <row r="869" spans="1:6" s="9" customFormat="1" ht="20.25" customHeight="1" x14ac:dyDescent="0.3">
      <c r="A869" s="19"/>
      <c r="B869" s="17"/>
      <c r="C869" s="17"/>
      <c r="D869" s="17">
        <f t="shared" si="14"/>
        <v>783.38000000000056</v>
      </c>
      <c r="E869" s="18"/>
      <c r="F869" s="7"/>
    </row>
    <row r="870" spans="1:6" s="9" customFormat="1" ht="20.25" customHeight="1" x14ac:dyDescent="0.3">
      <c r="A870" s="19"/>
      <c r="B870" s="17"/>
      <c r="C870" s="17"/>
      <c r="D870" s="17">
        <f t="shared" si="14"/>
        <v>783.38000000000056</v>
      </c>
      <c r="E870" s="18"/>
      <c r="F870" s="7"/>
    </row>
    <row r="871" spans="1:6" s="9" customFormat="1" ht="20.25" customHeight="1" x14ac:dyDescent="0.3">
      <c r="A871" s="19"/>
      <c r="B871" s="17"/>
      <c r="C871" s="17"/>
      <c r="D871" s="17">
        <f t="shared" si="14"/>
        <v>783.38000000000056</v>
      </c>
      <c r="E871" s="18"/>
      <c r="F871" s="7"/>
    </row>
    <row r="872" spans="1:6" s="9" customFormat="1" ht="20.25" customHeight="1" x14ac:dyDescent="0.3">
      <c r="A872" s="19"/>
      <c r="B872" s="17"/>
      <c r="C872" s="17"/>
      <c r="D872" s="17">
        <f t="shared" si="14"/>
        <v>783.38000000000056</v>
      </c>
      <c r="E872" s="18"/>
      <c r="F872" s="7"/>
    </row>
    <row r="873" spans="1:6" s="9" customFormat="1" ht="20.25" customHeight="1" x14ac:dyDescent="0.3">
      <c r="A873" s="19"/>
      <c r="B873" s="17"/>
      <c r="C873" s="17"/>
      <c r="D873" s="17">
        <f t="shared" si="14"/>
        <v>783.38000000000056</v>
      </c>
      <c r="E873" s="18"/>
      <c r="F873" s="7"/>
    </row>
    <row r="874" spans="1:6" s="9" customFormat="1" ht="20.25" customHeight="1" x14ac:dyDescent="0.3">
      <c r="A874" s="19"/>
      <c r="B874" s="17"/>
      <c r="C874" s="17"/>
      <c r="D874" s="17">
        <f t="shared" si="14"/>
        <v>783.38000000000056</v>
      </c>
      <c r="E874" s="18"/>
      <c r="F874" s="7"/>
    </row>
    <row r="875" spans="1:6" s="9" customFormat="1" ht="20.25" customHeight="1" x14ac:dyDescent="0.3">
      <c r="A875" s="19"/>
      <c r="B875" s="17"/>
      <c r="C875" s="17"/>
      <c r="D875" s="17">
        <f t="shared" si="14"/>
        <v>783.38000000000056</v>
      </c>
      <c r="E875" s="18"/>
      <c r="F875" s="7"/>
    </row>
    <row r="876" spans="1:6" s="9" customFormat="1" ht="20.25" customHeight="1" x14ac:dyDescent="0.3">
      <c r="A876" s="19"/>
      <c r="B876" s="17"/>
      <c r="C876" s="17"/>
      <c r="D876" s="17">
        <f t="shared" si="14"/>
        <v>783.38000000000056</v>
      </c>
      <c r="E876" s="18"/>
      <c r="F876" s="7"/>
    </row>
    <row r="877" spans="1:6" s="9" customFormat="1" ht="20.25" customHeight="1" x14ac:dyDescent="0.3">
      <c r="A877" s="19"/>
      <c r="B877" s="17"/>
      <c r="C877" s="17"/>
      <c r="D877" s="17">
        <f t="shared" si="14"/>
        <v>783.38000000000056</v>
      </c>
      <c r="E877" s="18"/>
      <c r="F877" s="7"/>
    </row>
    <row r="878" spans="1:6" s="9" customFormat="1" ht="20.25" customHeight="1" x14ac:dyDescent="0.3">
      <c r="A878" s="19"/>
      <c r="B878" s="17"/>
      <c r="C878" s="17"/>
      <c r="D878" s="17">
        <f t="shared" si="14"/>
        <v>783.38000000000056</v>
      </c>
      <c r="E878" s="18"/>
      <c r="F878" s="7"/>
    </row>
    <row r="879" spans="1:6" s="9" customFormat="1" ht="20.25" customHeight="1" x14ac:dyDescent="0.3">
      <c r="A879" s="19"/>
      <c r="B879" s="17"/>
      <c r="C879" s="17"/>
      <c r="D879" s="17">
        <f t="shared" si="14"/>
        <v>783.38000000000056</v>
      </c>
      <c r="E879" s="18"/>
      <c r="F879" s="7"/>
    </row>
    <row r="880" spans="1:6" s="9" customFormat="1" ht="20.25" customHeight="1" x14ac:dyDescent="0.3">
      <c r="A880" s="19"/>
      <c r="B880" s="17"/>
      <c r="C880" s="17"/>
      <c r="D880" s="17">
        <f t="shared" si="14"/>
        <v>783.38000000000056</v>
      </c>
      <c r="E880" s="18"/>
      <c r="F880" s="7"/>
    </row>
    <row r="881" spans="1:6" s="9" customFormat="1" ht="20.25" customHeight="1" x14ac:dyDescent="0.3">
      <c r="A881" s="19"/>
      <c r="B881" s="17"/>
      <c r="C881" s="17"/>
      <c r="D881" s="17">
        <f t="shared" si="14"/>
        <v>783.38000000000056</v>
      </c>
      <c r="E881" s="18"/>
      <c r="F881" s="7"/>
    </row>
    <row r="882" spans="1:6" s="9" customFormat="1" ht="20.25" customHeight="1" x14ac:dyDescent="0.3">
      <c r="A882" s="19"/>
      <c r="B882" s="17"/>
      <c r="C882" s="17"/>
      <c r="D882" s="17">
        <f t="shared" si="14"/>
        <v>783.38000000000056</v>
      </c>
      <c r="E882" s="18"/>
      <c r="F882" s="7"/>
    </row>
    <row r="883" spans="1:6" s="9" customFormat="1" ht="20.25" customHeight="1" x14ac:dyDescent="0.3">
      <c r="A883" s="19"/>
      <c r="B883" s="17"/>
      <c r="C883" s="17"/>
      <c r="D883" s="17">
        <f t="shared" si="14"/>
        <v>783.38000000000056</v>
      </c>
      <c r="E883" s="18"/>
      <c r="F883" s="7"/>
    </row>
    <row r="884" spans="1:6" s="9" customFormat="1" ht="20.25" customHeight="1" x14ac:dyDescent="0.3">
      <c r="A884" s="19"/>
      <c r="B884" s="17"/>
      <c r="C884" s="17"/>
      <c r="D884" s="17">
        <f t="shared" si="14"/>
        <v>783.38000000000056</v>
      </c>
      <c r="E884" s="18"/>
      <c r="F884" s="7"/>
    </row>
    <row r="885" spans="1:6" s="9" customFormat="1" ht="20.25" customHeight="1" x14ac:dyDescent="0.3">
      <c r="A885" s="19"/>
      <c r="B885" s="17"/>
      <c r="C885" s="17"/>
      <c r="D885" s="17">
        <f t="shared" si="14"/>
        <v>783.38000000000056</v>
      </c>
      <c r="E885" s="18"/>
      <c r="F885" s="7"/>
    </row>
    <row r="886" spans="1:6" s="9" customFormat="1" ht="20.25" customHeight="1" x14ac:dyDescent="0.3">
      <c r="A886" s="19"/>
      <c r="B886" s="17"/>
      <c r="C886" s="17"/>
      <c r="D886" s="17">
        <f t="shared" si="14"/>
        <v>783.38000000000056</v>
      </c>
      <c r="E886" s="18"/>
      <c r="F886" s="7"/>
    </row>
    <row r="887" spans="1:6" s="9" customFormat="1" ht="20.25" customHeight="1" x14ac:dyDescent="0.3">
      <c r="A887" s="19"/>
      <c r="B887" s="17"/>
      <c r="C887" s="17"/>
      <c r="D887" s="17">
        <f t="shared" si="14"/>
        <v>783.38000000000056</v>
      </c>
      <c r="E887" s="18"/>
      <c r="F887" s="7"/>
    </row>
    <row r="888" spans="1:6" s="9" customFormat="1" ht="20.25" customHeight="1" x14ac:dyDescent="0.3">
      <c r="A888" s="19"/>
      <c r="B888" s="17"/>
      <c r="C888" s="17"/>
      <c r="D888" s="17">
        <f t="shared" si="14"/>
        <v>783.38000000000056</v>
      </c>
      <c r="E888" s="18"/>
      <c r="F888" s="7"/>
    </row>
    <row r="889" spans="1:6" s="9" customFormat="1" ht="20.25" customHeight="1" x14ac:dyDescent="0.3">
      <c r="A889" s="19"/>
      <c r="B889" s="17"/>
      <c r="C889" s="17"/>
      <c r="D889" s="17">
        <f t="shared" si="14"/>
        <v>783.38000000000056</v>
      </c>
      <c r="E889" s="18"/>
      <c r="F889" s="7"/>
    </row>
    <row r="890" spans="1:6" s="9" customFormat="1" ht="20.25" customHeight="1" x14ac:dyDescent="0.3">
      <c r="A890" s="19"/>
      <c r="B890" s="17"/>
      <c r="C890" s="17"/>
      <c r="D890" s="17">
        <f t="shared" si="14"/>
        <v>783.38000000000056</v>
      </c>
      <c r="E890" s="18"/>
      <c r="F890" s="7"/>
    </row>
    <row r="891" spans="1:6" s="9" customFormat="1" ht="20.25" customHeight="1" x14ac:dyDescent="0.3">
      <c r="A891" s="19"/>
      <c r="B891" s="17"/>
      <c r="C891" s="17"/>
      <c r="D891" s="17">
        <f t="shared" si="14"/>
        <v>783.38000000000056</v>
      </c>
      <c r="E891" s="18"/>
      <c r="F891" s="7"/>
    </row>
    <row r="892" spans="1:6" s="9" customFormat="1" ht="20.25" customHeight="1" x14ac:dyDescent="0.3">
      <c r="A892" s="19"/>
      <c r="B892" s="17"/>
      <c r="C892" s="17"/>
      <c r="D892" s="17">
        <f t="shared" si="14"/>
        <v>783.38000000000056</v>
      </c>
      <c r="E892" s="18"/>
      <c r="F892" s="7"/>
    </row>
    <row r="893" spans="1:6" s="9" customFormat="1" ht="20.25" customHeight="1" x14ac:dyDescent="0.3">
      <c r="A893" s="19"/>
      <c r="B893" s="17"/>
      <c r="C893" s="17"/>
      <c r="D893" s="17">
        <f t="shared" si="14"/>
        <v>783.38000000000056</v>
      </c>
      <c r="E893" s="18"/>
      <c r="F893" s="7"/>
    </row>
    <row r="894" spans="1:6" s="9" customFormat="1" ht="20.25" customHeight="1" x14ac:dyDescent="0.3">
      <c r="A894" s="19"/>
      <c r="B894" s="17"/>
      <c r="C894" s="17"/>
      <c r="D894" s="17">
        <f t="shared" si="14"/>
        <v>783.38000000000056</v>
      </c>
      <c r="E894" s="18"/>
      <c r="F894" s="7"/>
    </row>
    <row r="895" spans="1:6" s="9" customFormat="1" ht="20.25" customHeight="1" x14ac:dyDescent="0.3">
      <c r="A895" s="19"/>
      <c r="B895" s="17"/>
      <c r="C895" s="17"/>
      <c r="D895" s="17">
        <f t="shared" si="14"/>
        <v>783.38000000000056</v>
      </c>
      <c r="E895" s="18"/>
      <c r="F895" s="7"/>
    </row>
    <row r="896" spans="1:6" s="9" customFormat="1" ht="20.25" customHeight="1" x14ac:dyDescent="0.3">
      <c r="A896" s="19"/>
      <c r="B896" s="17"/>
      <c r="C896" s="17"/>
      <c r="D896" s="17">
        <f t="shared" si="14"/>
        <v>783.38000000000056</v>
      </c>
      <c r="E896" s="18"/>
      <c r="F896" s="7"/>
    </row>
    <row r="897" spans="1:6" s="69" customFormat="1" ht="20.25" customHeight="1" x14ac:dyDescent="0.3">
      <c r="A897" s="70"/>
      <c r="B897" s="60"/>
      <c r="C897" s="60"/>
      <c r="D897" s="60">
        <f t="shared" si="14"/>
        <v>783.38000000000056</v>
      </c>
      <c r="E897" s="66"/>
      <c r="F897" s="67"/>
    </row>
    <row r="898" spans="1:6" s="69" customFormat="1" ht="20.25" customHeight="1" x14ac:dyDescent="0.3">
      <c r="A898" s="70"/>
      <c r="B898" s="60"/>
      <c r="C898" s="60"/>
      <c r="D898" s="60">
        <f t="shared" si="14"/>
        <v>783.38000000000056</v>
      </c>
      <c r="E898" s="66"/>
      <c r="F898" s="67"/>
    </row>
    <row r="899" spans="1:6" s="181" customFormat="1" ht="20.25" customHeight="1" x14ac:dyDescent="0.3">
      <c r="A899" s="194"/>
      <c r="B899" s="195"/>
      <c r="C899" s="195"/>
      <c r="D899" s="195">
        <f t="shared" si="14"/>
        <v>783.38000000000056</v>
      </c>
      <c r="E899" s="196"/>
      <c r="F899" s="197"/>
    </row>
    <row r="900" spans="1:6" s="181" customFormat="1" ht="20.25" customHeight="1" x14ac:dyDescent="0.3">
      <c r="A900" s="194"/>
      <c r="B900" s="195"/>
      <c r="C900" s="195"/>
      <c r="D900" s="195">
        <f t="shared" si="14"/>
        <v>783.38000000000056</v>
      </c>
      <c r="E900" s="196"/>
      <c r="F900" s="197"/>
    </row>
    <row r="901" spans="1:6" s="181" customFormat="1" ht="20.25" customHeight="1" x14ac:dyDescent="0.3">
      <c r="A901" s="194"/>
      <c r="B901" s="195"/>
      <c r="C901" s="195"/>
      <c r="D901" s="195">
        <f t="shared" si="14"/>
        <v>783.38000000000056</v>
      </c>
      <c r="E901" s="196"/>
      <c r="F901" s="197"/>
    </row>
    <row r="902" spans="1:6" s="181" customFormat="1" ht="20.25" customHeight="1" x14ac:dyDescent="0.3">
      <c r="A902" s="194"/>
      <c r="B902" s="195"/>
      <c r="C902" s="195"/>
      <c r="D902" s="195">
        <f t="shared" si="14"/>
        <v>783.38000000000056</v>
      </c>
      <c r="E902" s="196"/>
      <c r="F902" s="197"/>
    </row>
    <row r="903" spans="1:6" s="181" customFormat="1" ht="20.25" customHeight="1" x14ac:dyDescent="0.3">
      <c r="A903" s="194"/>
      <c r="B903" s="195"/>
      <c r="C903" s="195"/>
      <c r="D903" s="195">
        <f t="shared" ref="D903:D966" si="15">D902+B903-C903</f>
        <v>783.38000000000056</v>
      </c>
      <c r="E903" s="196"/>
      <c r="F903" s="197"/>
    </row>
    <row r="904" spans="1:6" s="181" customFormat="1" ht="20.25" customHeight="1" x14ac:dyDescent="0.3">
      <c r="A904" s="194"/>
      <c r="B904" s="195"/>
      <c r="C904" s="195"/>
      <c r="D904" s="195">
        <f t="shared" si="15"/>
        <v>783.38000000000056</v>
      </c>
      <c r="E904" s="196"/>
      <c r="F904" s="197"/>
    </row>
    <row r="905" spans="1:6" s="181" customFormat="1" ht="20.25" customHeight="1" x14ac:dyDescent="0.3">
      <c r="A905" s="194"/>
      <c r="B905" s="195"/>
      <c r="C905" s="195"/>
      <c r="D905" s="195">
        <f t="shared" si="15"/>
        <v>783.38000000000056</v>
      </c>
      <c r="E905" s="196"/>
      <c r="F905" s="197"/>
    </row>
    <row r="906" spans="1:6" s="181" customFormat="1" ht="20.25" customHeight="1" x14ac:dyDescent="0.3">
      <c r="A906" s="194"/>
      <c r="B906" s="195"/>
      <c r="C906" s="195"/>
      <c r="D906" s="195">
        <f t="shared" si="15"/>
        <v>783.38000000000056</v>
      </c>
      <c r="E906" s="196"/>
      <c r="F906" s="197"/>
    </row>
    <row r="907" spans="1:6" s="181" customFormat="1" ht="20.25" customHeight="1" x14ac:dyDescent="0.3">
      <c r="A907" s="194"/>
      <c r="B907" s="195"/>
      <c r="C907" s="195"/>
      <c r="D907" s="195">
        <f t="shared" si="15"/>
        <v>783.38000000000056</v>
      </c>
      <c r="E907" s="196"/>
      <c r="F907" s="197"/>
    </row>
    <row r="908" spans="1:6" s="181" customFormat="1" ht="20.25" customHeight="1" x14ac:dyDescent="0.3">
      <c r="A908" s="194"/>
      <c r="B908" s="195"/>
      <c r="C908" s="195"/>
      <c r="D908" s="195">
        <f t="shared" si="15"/>
        <v>783.38000000000056</v>
      </c>
      <c r="E908" s="196"/>
      <c r="F908" s="197"/>
    </row>
    <row r="909" spans="1:6" s="181" customFormat="1" ht="20.25" customHeight="1" x14ac:dyDescent="0.3">
      <c r="A909" s="194"/>
      <c r="B909" s="195"/>
      <c r="C909" s="195"/>
      <c r="D909" s="195">
        <f t="shared" si="15"/>
        <v>783.38000000000056</v>
      </c>
      <c r="E909" s="196"/>
      <c r="F909" s="197"/>
    </row>
    <row r="910" spans="1:6" s="69" customFormat="1" ht="20.25" customHeight="1" x14ac:dyDescent="0.3">
      <c r="A910" s="70"/>
      <c r="B910" s="60"/>
      <c r="C910" s="60"/>
      <c r="D910" s="60">
        <f t="shared" si="15"/>
        <v>783.38000000000056</v>
      </c>
      <c r="E910" s="66"/>
      <c r="F910" s="67"/>
    </row>
    <row r="911" spans="1:6" s="181" customFormat="1" ht="20.25" customHeight="1" x14ac:dyDescent="0.3">
      <c r="A911" s="194"/>
      <c r="B911" s="195"/>
      <c r="C911" s="195"/>
      <c r="D911" s="195">
        <f t="shared" si="15"/>
        <v>783.38000000000056</v>
      </c>
      <c r="E911" s="196"/>
      <c r="F911" s="197"/>
    </row>
    <row r="912" spans="1:6" s="181" customFormat="1" ht="20.25" customHeight="1" x14ac:dyDescent="0.3">
      <c r="A912" s="194"/>
      <c r="B912" s="195"/>
      <c r="C912" s="195"/>
      <c r="D912" s="195">
        <f t="shared" si="15"/>
        <v>783.38000000000056</v>
      </c>
      <c r="E912" s="196"/>
      <c r="F912" s="197"/>
    </row>
    <row r="913" spans="1:6" s="181" customFormat="1" ht="20.25" customHeight="1" x14ac:dyDescent="0.3">
      <c r="A913" s="194"/>
      <c r="B913" s="195"/>
      <c r="C913" s="195"/>
      <c r="D913" s="195">
        <f t="shared" si="15"/>
        <v>783.38000000000056</v>
      </c>
      <c r="E913" s="196"/>
      <c r="F913" s="197"/>
    </row>
    <row r="914" spans="1:6" s="181" customFormat="1" ht="20.25" customHeight="1" x14ac:dyDescent="0.3">
      <c r="A914" s="194"/>
      <c r="B914" s="195"/>
      <c r="C914" s="195"/>
      <c r="D914" s="195">
        <f t="shared" si="15"/>
        <v>783.38000000000056</v>
      </c>
      <c r="E914" s="196"/>
      <c r="F914" s="197"/>
    </row>
    <row r="915" spans="1:6" s="9" customFormat="1" ht="20.25" customHeight="1" x14ac:dyDescent="0.3">
      <c r="A915" s="19"/>
      <c r="B915" s="17"/>
      <c r="C915" s="17"/>
      <c r="D915" s="195">
        <f t="shared" si="15"/>
        <v>783.38000000000056</v>
      </c>
      <c r="E915" s="18"/>
      <c r="F915" s="7"/>
    </row>
    <row r="916" spans="1:6" s="9" customFormat="1" ht="20.25" customHeight="1" x14ac:dyDescent="0.3">
      <c r="A916" s="19"/>
      <c r="B916" s="17"/>
      <c r="C916" s="17"/>
      <c r="D916" s="195">
        <f t="shared" si="15"/>
        <v>783.38000000000056</v>
      </c>
      <c r="E916" s="18"/>
      <c r="F916" s="7"/>
    </row>
    <row r="917" spans="1:6" s="9" customFormat="1" ht="20.25" customHeight="1" x14ac:dyDescent="0.3">
      <c r="A917" s="19"/>
      <c r="B917" s="17"/>
      <c r="C917" s="17"/>
      <c r="D917" s="195">
        <f t="shared" si="15"/>
        <v>783.38000000000056</v>
      </c>
      <c r="E917" s="18"/>
      <c r="F917" s="7"/>
    </row>
    <row r="918" spans="1:6" s="9" customFormat="1" ht="20.25" customHeight="1" x14ac:dyDescent="0.3">
      <c r="A918" s="19"/>
      <c r="B918" s="17"/>
      <c r="C918" s="17"/>
      <c r="D918" s="195">
        <f t="shared" si="15"/>
        <v>783.38000000000056</v>
      </c>
      <c r="E918" s="18"/>
      <c r="F918" s="7"/>
    </row>
    <row r="919" spans="1:6" s="9" customFormat="1" ht="20.25" customHeight="1" x14ac:dyDescent="0.3">
      <c r="A919" s="19"/>
      <c r="B919" s="17"/>
      <c r="C919" s="17"/>
      <c r="D919" s="195">
        <f t="shared" si="15"/>
        <v>783.38000000000056</v>
      </c>
      <c r="E919" s="18"/>
      <c r="F919" s="7"/>
    </row>
    <row r="920" spans="1:6" s="9" customFormat="1" ht="20.25" customHeight="1" x14ac:dyDescent="0.3">
      <c r="A920" s="19"/>
      <c r="B920" s="17"/>
      <c r="C920" s="17"/>
      <c r="D920" s="195">
        <f t="shared" si="15"/>
        <v>783.38000000000056</v>
      </c>
      <c r="E920" s="18"/>
      <c r="F920" s="7"/>
    </row>
    <row r="921" spans="1:6" s="9" customFormat="1" ht="20.25" customHeight="1" x14ac:dyDescent="0.3">
      <c r="A921" s="19"/>
      <c r="B921" s="17"/>
      <c r="C921" s="17"/>
      <c r="D921" s="195">
        <f t="shared" si="15"/>
        <v>783.38000000000056</v>
      </c>
      <c r="E921" s="18"/>
      <c r="F921" s="7"/>
    </row>
    <row r="922" spans="1:6" s="9" customFormat="1" ht="20.25" customHeight="1" x14ac:dyDescent="0.3">
      <c r="A922" s="19"/>
      <c r="B922" s="17"/>
      <c r="C922" s="17"/>
      <c r="D922" s="195">
        <f t="shared" si="15"/>
        <v>783.38000000000056</v>
      </c>
      <c r="E922" s="18"/>
      <c r="F922" s="7"/>
    </row>
    <row r="923" spans="1:6" s="9" customFormat="1" ht="20.25" customHeight="1" x14ac:dyDescent="0.3">
      <c r="A923" s="19"/>
      <c r="B923" s="17"/>
      <c r="C923" s="17"/>
      <c r="D923" s="195">
        <f t="shared" si="15"/>
        <v>783.38000000000056</v>
      </c>
      <c r="E923" s="18"/>
      <c r="F923" s="7"/>
    </row>
    <row r="924" spans="1:6" s="9" customFormat="1" ht="20.25" customHeight="1" x14ac:dyDescent="0.3">
      <c r="A924" s="19"/>
      <c r="B924" s="17"/>
      <c r="C924" s="17"/>
      <c r="D924" s="195">
        <f t="shared" si="15"/>
        <v>783.38000000000056</v>
      </c>
      <c r="E924" s="18"/>
      <c r="F924" s="7"/>
    </row>
    <row r="925" spans="1:6" s="9" customFormat="1" ht="20.25" customHeight="1" x14ac:dyDescent="0.3">
      <c r="A925" s="19"/>
      <c r="B925" s="17"/>
      <c r="C925" s="17"/>
      <c r="D925" s="195">
        <f t="shared" si="15"/>
        <v>783.38000000000056</v>
      </c>
      <c r="E925" s="18"/>
      <c r="F925" s="7"/>
    </row>
    <row r="926" spans="1:6" s="9" customFormat="1" ht="20.25" customHeight="1" x14ac:dyDescent="0.3">
      <c r="A926" s="19"/>
      <c r="B926" s="17"/>
      <c r="C926" s="17"/>
      <c r="D926" s="195">
        <f t="shared" si="15"/>
        <v>783.38000000000056</v>
      </c>
      <c r="E926" s="18"/>
      <c r="F926" s="7"/>
    </row>
    <row r="927" spans="1:6" s="9" customFormat="1" ht="20.25" customHeight="1" x14ac:dyDescent="0.3">
      <c r="A927" s="19"/>
      <c r="B927" s="17"/>
      <c r="C927" s="17"/>
      <c r="D927" s="195">
        <f t="shared" si="15"/>
        <v>783.38000000000056</v>
      </c>
      <c r="E927" s="18"/>
      <c r="F927" s="7"/>
    </row>
    <row r="928" spans="1:6" s="9" customFormat="1" ht="20.25" customHeight="1" x14ac:dyDescent="0.3">
      <c r="A928" s="19"/>
      <c r="B928" s="17"/>
      <c r="C928" s="17"/>
      <c r="D928" s="195">
        <f t="shared" si="15"/>
        <v>783.38000000000056</v>
      </c>
      <c r="E928" s="18"/>
      <c r="F928" s="7"/>
    </row>
    <row r="929" spans="1:6" s="9" customFormat="1" ht="20.25" customHeight="1" x14ac:dyDescent="0.3">
      <c r="A929" s="19"/>
      <c r="B929" s="17"/>
      <c r="C929" s="17"/>
      <c r="D929" s="195">
        <f t="shared" si="15"/>
        <v>783.38000000000056</v>
      </c>
      <c r="E929" s="18"/>
      <c r="F929" s="7"/>
    </row>
    <row r="930" spans="1:6" s="9" customFormat="1" ht="20.25" customHeight="1" x14ac:dyDescent="0.3">
      <c r="A930" s="19"/>
      <c r="B930" s="17"/>
      <c r="C930" s="17"/>
      <c r="D930" s="195">
        <f t="shared" si="15"/>
        <v>783.38000000000056</v>
      </c>
      <c r="E930" s="18"/>
      <c r="F930" s="7"/>
    </row>
    <row r="931" spans="1:6" s="9" customFormat="1" ht="20.25" customHeight="1" x14ac:dyDescent="0.3">
      <c r="A931" s="19"/>
      <c r="B931" s="17"/>
      <c r="C931" s="17"/>
      <c r="D931" s="195">
        <f t="shared" si="15"/>
        <v>783.38000000000056</v>
      </c>
      <c r="E931" s="18"/>
      <c r="F931" s="7"/>
    </row>
    <row r="932" spans="1:6" s="9" customFormat="1" ht="20.25" customHeight="1" x14ac:dyDescent="0.3">
      <c r="A932" s="19"/>
      <c r="B932" s="17"/>
      <c r="C932" s="17"/>
      <c r="D932" s="195">
        <f t="shared" si="15"/>
        <v>783.38000000000056</v>
      </c>
      <c r="E932" s="18"/>
      <c r="F932" s="7"/>
    </row>
    <row r="933" spans="1:6" s="9" customFormat="1" ht="20.25" customHeight="1" x14ac:dyDescent="0.3">
      <c r="A933" s="19"/>
      <c r="B933" s="17"/>
      <c r="C933" s="17"/>
      <c r="D933" s="195">
        <f t="shared" si="15"/>
        <v>783.38000000000056</v>
      </c>
      <c r="E933" s="18"/>
      <c r="F933" s="7"/>
    </row>
    <row r="934" spans="1:6" s="9" customFormat="1" ht="20.25" customHeight="1" x14ac:dyDescent="0.3">
      <c r="A934" s="19"/>
      <c r="B934" s="17"/>
      <c r="C934" s="17"/>
      <c r="D934" s="195">
        <f t="shared" si="15"/>
        <v>783.38000000000056</v>
      </c>
      <c r="E934" s="18"/>
      <c r="F934" s="7"/>
    </row>
    <row r="935" spans="1:6" s="9" customFormat="1" ht="20.25" customHeight="1" x14ac:dyDescent="0.3">
      <c r="A935" s="19"/>
      <c r="B935" s="17"/>
      <c r="C935" s="17"/>
      <c r="D935" s="195">
        <f t="shared" si="15"/>
        <v>783.38000000000056</v>
      </c>
      <c r="E935" s="18"/>
      <c r="F935" s="7"/>
    </row>
    <row r="936" spans="1:6" s="9" customFormat="1" ht="20.25" customHeight="1" x14ac:dyDescent="0.3">
      <c r="A936" s="19"/>
      <c r="B936" s="17"/>
      <c r="C936" s="17"/>
      <c r="D936" s="195">
        <f t="shared" si="15"/>
        <v>783.38000000000056</v>
      </c>
      <c r="E936" s="18"/>
      <c r="F936" s="7"/>
    </row>
    <row r="937" spans="1:6" s="69" customFormat="1" ht="20.25" customHeight="1" x14ac:dyDescent="0.3">
      <c r="A937" s="70"/>
      <c r="B937" s="60"/>
      <c r="C937" s="60"/>
      <c r="D937" s="60">
        <f t="shared" si="15"/>
        <v>783.38000000000056</v>
      </c>
      <c r="E937" s="66"/>
      <c r="F937" s="67"/>
    </row>
    <row r="938" spans="1:6" s="9" customFormat="1" ht="20.25" customHeight="1" x14ac:dyDescent="0.3">
      <c r="A938" s="19"/>
      <c r="B938" s="17"/>
      <c r="C938" s="17"/>
      <c r="D938" s="195">
        <f t="shared" si="15"/>
        <v>783.38000000000056</v>
      </c>
      <c r="E938" s="18"/>
      <c r="F938" s="7"/>
    </row>
    <row r="939" spans="1:6" s="9" customFormat="1" ht="20.25" customHeight="1" x14ac:dyDescent="0.3">
      <c r="A939" s="19"/>
      <c r="B939" s="17"/>
      <c r="C939" s="17"/>
      <c r="D939" s="195">
        <f t="shared" si="15"/>
        <v>783.38000000000056</v>
      </c>
      <c r="E939" s="18"/>
      <c r="F939" s="7"/>
    </row>
    <row r="940" spans="1:6" s="9" customFormat="1" ht="20.25" customHeight="1" x14ac:dyDescent="0.3">
      <c r="A940" s="19"/>
      <c r="B940" s="17"/>
      <c r="C940" s="17"/>
      <c r="D940" s="195">
        <f t="shared" si="15"/>
        <v>783.38000000000056</v>
      </c>
      <c r="E940" s="18"/>
      <c r="F940" s="7"/>
    </row>
    <row r="941" spans="1:6" s="9" customFormat="1" ht="20.25" customHeight="1" x14ac:dyDescent="0.3">
      <c r="A941" s="19"/>
      <c r="B941" s="17"/>
      <c r="C941" s="17"/>
      <c r="D941" s="195">
        <f t="shared" si="15"/>
        <v>783.38000000000056</v>
      </c>
      <c r="E941" s="18"/>
      <c r="F941" s="7"/>
    </row>
    <row r="942" spans="1:6" s="9" customFormat="1" ht="20.25" customHeight="1" x14ac:dyDescent="0.3">
      <c r="A942" s="19"/>
      <c r="B942" s="17"/>
      <c r="C942" s="17"/>
      <c r="D942" s="195">
        <f t="shared" si="15"/>
        <v>783.38000000000056</v>
      </c>
      <c r="E942" s="18"/>
      <c r="F942" s="7"/>
    </row>
    <row r="943" spans="1:6" s="9" customFormat="1" ht="20.25" customHeight="1" x14ac:dyDescent="0.3">
      <c r="A943" s="19"/>
      <c r="B943" s="17"/>
      <c r="C943" s="17"/>
      <c r="D943" s="195">
        <f t="shared" si="15"/>
        <v>783.38000000000056</v>
      </c>
      <c r="E943" s="18"/>
      <c r="F943" s="7"/>
    </row>
    <row r="944" spans="1:6" s="9" customFormat="1" ht="20.25" customHeight="1" x14ac:dyDescent="0.3">
      <c r="A944" s="19"/>
      <c r="B944" s="17"/>
      <c r="C944" s="17"/>
      <c r="D944" s="195">
        <f t="shared" si="15"/>
        <v>783.38000000000056</v>
      </c>
      <c r="E944" s="18"/>
      <c r="F944" s="7"/>
    </row>
    <row r="945" spans="1:6" s="9" customFormat="1" ht="20.25" customHeight="1" x14ac:dyDescent="0.3">
      <c r="A945" s="19"/>
      <c r="B945" s="17"/>
      <c r="C945" s="17"/>
      <c r="D945" s="195">
        <f t="shared" si="15"/>
        <v>783.38000000000056</v>
      </c>
      <c r="E945" s="18"/>
      <c r="F945" s="7"/>
    </row>
    <row r="946" spans="1:6" s="9" customFormat="1" ht="20.25" customHeight="1" x14ac:dyDescent="0.3">
      <c r="A946" s="19"/>
      <c r="B946" s="17"/>
      <c r="C946" s="17"/>
      <c r="D946" s="195">
        <f t="shared" si="15"/>
        <v>783.38000000000056</v>
      </c>
      <c r="E946" s="18"/>
      <c r="F946" s="7"/>
    </row>
    <row r="947" spans="1:6" s="9" customFormat="1" ht="20.25" customHeight="1" x14ac:dyDescent="0.3">
      <c r="A947" s="19"/>
      <c r="B947" s="17"/>
      <c r="C947" s="17"/>
      <c r="D947" s="195">
        <f t="shared" si="15"/>
        <v>783.38000000000056</v>
      </c>
      <c r="E947" s="18"/>
      <c r="F947" s="7"/>
    </row>
    <row r="948" spans="1:6" s="9" customFormat="1" ht="20.25" customHeight="1" x14ac:dyDescent="0.3">
      <c r="A948" s="19"/>
      <c r="B948" s="17"/>
      <c r="C948" s="17"/>
      <c r="D948" s="195">
        <f t="shared" si="15"/>
        <v>783.38000000000056</v>
      </c>
      <c r="E948" s="18"/>
      <c r="F948" s="7"/>
    </row>
    <row r="949" spans="1:6" s="9" customFormat="1" ht="20.25" customHeight="1" x14ac:dyDescent="0.3">
      <c r="A949" s="19"/>
      <c r="B949" s="17"/>
      <c r="C949" s="17"/>
      <c r="D949" s="195">
        <f t="shared" si="15"/>
        <v>783.38000000000056</v>
      </c>
      <c r="E949" s="18"/>
      <c r="F949" s="7"/>
    </row>
    <row r="950" spans="1:6" s="9" customFormat="1" ht="20.25" customHeight="1" x14ac:dyDescent="0.3">
      <c r="A950" s="19"/>
      <c r="B950" s="17"/>
      <c r="C950" s="17"/>
      <c r="D950" s="195">
        <f t="shared" si="15"/>
        <v>783.38000000000056</v>
      </c>
      <c r="E950" s="18"/>
      <c r="F950" s="7"/>
    </row>
    <row r="951" spans="1:6" s="9" customFormat="1" ht="20.25" customHeight="1" x14ac:dyDescent="0.3">
      <c r="A951" s="19"/>
      <c r="B951" s="17"/>
      <c r="C951" s="17"/>
      <c r="D951" s="195">
        <f t="shared" si="15"/>
        <v>783.38000000000056</v>
      </c>
      <c r="E951" s="18"/>
      <c r="F951" s="7"/>
    </row>
    <row r="952" spans="1:6" s="9" customFormat="1" ht="20.25" customHeight="1" x14ac:dyDescent="0.3">
      <c r="A952" s="19"/>
      <c r="B952" s="17"/>
      <c r="C952" s="17"/>
      <c r="D952" s="195">
        <f t="shared" si="15"/>
        <v>783.38000000000056</v>
      </c>
      <c r="E952" s="18"/>
      <c r="F952" s="7"/>
    </row>
    <row r="953" spans="1:6" s="9" customFormat="1" ht="20.25" customHeight="1" x14ac:dyDescent="0.3">
      <c r="A953" s="19"/>
      <c r="B953" s="17"/>
      <c r="C953" s="17"/>
      <c r="D953" s="195">
        <f t="shared" si="15"/>
        <v>783.38000000000056</v>
      </c>
      <c r="E953" s="18"/>
      <c r="F953" s="7"/>
    </row>
    <row r="954" spans="1:6" s="9" customFormat="1" ht="20.25" customHeight="1" x14ac:dyDescent="0.3">
      <c r="A954" s="19"/>
      <c r="B954" s="17"/>
      <c r="C954" s="17"/>
      <c r="D954" s="195">
        <f t="shared" si="15"/>
        <v>783.38000000000056</v>
      </c>
      <c r="E954" s="18"/>
      <c r="F954" s="7"/>
    </row>
    <row r="955" spans="1:6" s="9" customFormat="1" ht="20.25" customHeight="1" x14ac:dyDescent="0.3">
      <c r="A955" s="19"/>
      <c r="B955" s="17"/>
      <c r="C955" s="17"/>
      <c r="D955" s="195">
        <f t="shared" si="15"/>
        <v>783.38000000000056</v>
      </c>
      <c r="E955" s="18"/>
      <c r="F955" s="7"/>
    </row>
    <row r="956" spans="1:6" s="9" customFormat="1" ht="20.25" customHeight="1" x14ac:dyDescent="0.3">
      <c r="A956" s="19"/>
      <c r="B956" s="17"/>
      <c r="C956" s="17"/>
      <c r="D956" s="195">
        <f t="shared" si="15"/>
        <v>783.38000000000056</v>
      </c>
      <c r="E956" s="18"/>
      <c r="F956" s="7"/>
    </row>
    <row r="957" spans="1:6" s="9" customFormat="1" ht="20.25" customHeight="1" x14ac:dyDescent="0.3">
      <c r="A957" s="19"/>
      <c r="B957" s="17"/>
      <c r="C957" s="17"/>
      <c r="D957" s="195">
        <f t="shared" si="15"/>
        <v>783.38000000000056</v>
      </c>
      <c r="E957" s="18"/>
      <c r="F957" s="7"/>
    </row>
    <row r="958" spans="1:6" s="9" customFormat="1" ht="20.25" customHeight="1" x14ac:dyDescent="0.3">
      <c r="A958" s="19"/>
      <c r="B958" s="17"/>
      <c r="C958" s="17"/>
      <c r="D958" s="60">
        <f t="shared" si="15"/>
        <v>783.38000000000056</v>
      </c>
      <c r="E958" s="18"/>
      <c r="F958" s="7"/>
    </row>
    <row r="959" spans="1:6" s="9" customFormat="1" ht="20.25" customHeight="1" x14ac:dyDescent="0.3">
      <c r="A959" s="19"/>
      <c r="B959" s="17"/>
      <c r="C959" s="17"/>
      <c r="D959" s="17">
        <f t="shared" si="15"/>
        <v>783.38000000000056</v>
      </c>
      <c r="E959" s="18"/>
      <c r="F959" s="7"/>
    </row>
    <row r="960" spans="1:6" s="9" customFormat="1" ht="20.25" customHeight="1" x14ac:dyDescent="0.3">
      <c r="A960" s="19"/>
      <c r="B960" s="17"/>
      <c r="C960" s="17"/>
      <c r="D960" s="17">
        <f t="shared" si="15"/>
        <v>783.38000000000056</v>
      </c>
      <c r="E960" s="18"/>
      <c r="F960" s="7"/>
    </row>
    <row r="961" spans="1:6" s="9" customFormat="1" ht="20.25" customHeight="1" x14ac:dyDescent="0.3">
      <c r="A961" s="19"/>
      <c r="B961" s="17"/>
      <c r="C961" s="17"/>
      <c r="D961" s="17">
        <f t="shared" si="15"/>
        <v>783.38000000000056</v>
      </c>
      <c r="E961" s="18"/>
      <c r="F961" s="7"/>
    </row>
    <row r="962" spans="1:6" s="9" customFormat="1" ht="20.25" customHeight="1" x14ac:dyDescent="0.3">
      <c r="A962" s="19"/>
      <c r="B962" s="17"/>
      <c r="C962" s="17"/>
      <c r="D962" s="17">
        <f t="shared" si="15"/>
        <v>783.38000000000056</v>
      </c>
      <c r="E962" s="18"/>
      <c r="F962" s="7"/>
    </row>
    <row r="963" spans="1:6" s="9" customFormat="1" ht="20.25" customHeight="1" x14ac:dyDescent="0.3">
      <c r="A963" s="19"/>
      <c r="B963" s="17"/>
      <c r="C963" s="17"/>
      <c r="D963" s="17">
        <f t="shared" si="15"/>
        <v>783.38000000000056</v>
      </c>
      <c r="E963" s="18"/>
      <c r="F963" s="7"/>
    </row>
    <row r="964" spans="1:6" s="9" customFormat="1" ht="20.25" customHeight="1" x14ac:dyDescent="0.3">
      <c r="A964" s="19"/>
      <c r="B964" s="17"/>
      <c r="C964" s="17"/>
      <c r="D964" s="60">
        <f t="shared" si="15"/>
        <v>783.38000000000056</v>
      </c>
      <c r="E964" s="18"/>
      <c r="F964" s="7"/>
    </row>
    <row r="965" spans="1:6" s="9" customFormat="1" ht="20.25" customHeight="1" x14ac:dyDescent="0.3">
      <c r="A965" s="19"/>
      <c r="B965" s="17"/>
      <c r="C965" s="17"/>
      <c r="D965" s="17">
        <f t="shared" si="15"/>
        <v>783.38000000000056</v>
      </c>
      <c r="E965" s="18"/>
      <c r="F965" s="7"/>
    </row>
    <row r="966" spans="1:6" s="9" customFormat="1" ht="20.25" customHeight="1" x14ac:dyDescent="0.3">
      <c r="A966" s="19"/>
      <c r="B966" s="17"/>
      <c r="C966" s="17"/>
      <c r="D966" s="17">
        <f t="shared" si="15"/>
        <v>783.38000000000056</v>
      </c>
      <c r="E966" s="18"/>
      <c r="F966" s="7"/>
    </row>
    <row r="967" spans="1:6" s="9" customFormat="1" ht="20.25" customHeight="1" x14ac:dyDescent="0.3">
      <c r="A967" s="19"/>
      <c r="B967" s="17"/>
      <c r="C967" s="17"/>
      <c r="D967" s="17">
        <f t="shared" ref="D967:D1030" si="16">D966+B967-C967</f>
        <v>783.38000000000056</v>
      </c>
      <c r="E967" s="18"/>
      <c r="F967" s="7"/>
    </row>
    <row r="968" spans="1:6" s="9" customFormat="1" ht="20.25" customHeight="1" x14ac:dyDescent="0.3">
      <c r="A968" s="19"/>
      <c r="B968" s="17"/>
      <c r="C968" s="17"/>
      <c r="D968" s="17">
        <f t="shared" si="16"/>
        <v>783.38000000000056</v>
      </c>
      <c r="E968" s="18"/>
      <c r="F968" s="7"/>
    </row>
    <row r="969" spans="1:6" s="9" customFormat="1" ht="20.25" customHeight="1" x14ac:dyDescent="0.3">
      <c r="A969" s="19"/>
      <c r="B969" s="17"/>
      <c r="C969" s="17"/>
      <c r="D969" s="17">
        <f t="shared" si="16"/>
        <v>783.38000000000056</v>
      </c>
      <c r="E969" s="18"/>
      <c r="F969" s="7"/>
    </row>
    <row r="970" spans="1:6" s="9" customFormat="1" ht="20.25" customHeight="1" x14ac:dyDescent="0.3">
      <c r="A970" s="19"/>
      <c r="B970" s="17"/>
      <c r="C970" s="17"/>
      <c r="D970" s="17">
        <f t="shared" si="16"/>
        <v>783.38000000000056</v>
      </c>
      <c r="E970" s="18"/>
      <c r="F970" s="7"/>
    </row>
    <row r="971" spans="1:6" s="9" customFormat="1" ht="20.25" customHeight="1" x14ac:dyDescent="0.3">
      <c r="A971" s="19"/>
      <c r="B971" s="17"/>
      <c r="C971" s="17"/>
      <c r="D971" s="17">
        <f t="shared" si="16"/>
        <v>783.38000000000056</v>
      </c>
      <c r="E971" s="18"/>
      <c r="F971" s="7"/>
    </row>
    <row r="972" spans="1:6" s="9" customFormat="1" ht="20.25" customHeight="1" x14ac:dyDescent="0.3">
      <c r="A972" s="19"/>
      <c r="B972" s="17"/>
      <c r="C972" s="17"/>
      <c r="D972" s="17">
        <f t="shared" si="16"/>
        <v>783.38000000000056</v>
      </c>
      <c r="E972" s="18"/>
      <c r="F972" s="7"/>
    </row>
    <row r="973" spans="1:6" s="9" customFormat="1" ht="20.25" customHeight="1" x14ac:dyDescent="0.3">
      <c r="A973" s="19"/>
      <c r="B973" s="17"/>
      <c r="C973" s="17"/>
      <c r="D973" s="60">
        <f t="shared" si="16"/>
        <v>783.38000000000056</v>
      </c>
      <c r="E973" s="18"/>
      <c r="F973" s="7"/>
    </row>
    <row r="974" spans="1:6" s="9" customFormat="1" ht="20.25" customHeight="1" x14ac:dyDescent="0.3">
      <c r="A974" s="19"/>
      <c r="B974" s="17"/>
      <c r="C974" s="17"/>
      <c r="D974" s="17">
        <f t="shared" si="16"/>
        <v>783.38000000000056</v>
      </c>
      <c r="E974" s="18"/>
      <c r="F974" s="7"/>
    </row>
    <row r="975" spans="1:6" s="9" customFormat="1" ht="20.25" customHeight="1" x14ac:dyDescent="0.3">
      <c r="A975" s="19"/>
      <c r="B975" s="17"/>
      <c r="C975" s="17"/>
      <c r="D975" s="17">
        <f t="shared" si="16"/>
        <v>783.38000000000056</v>
      </c>
      <c r="E975" s="18"/>
      <c r="F975" s="7"/>
    </row>
    <row r="976" spans="1:6" s="9" customFormat="1" ht="20.25" customHeight="1" x14ac:dyDescent="0.3">
      <c r="A976" s="19"/>
      <c r="B976" s="17"/>
      <c r="C976" s="17"/>
      <c r="D976" s="17">
        <f t="shared" si="16"/>
        <v>783.38000000000056</v>
      </c>
      <c r="E976" s="18"/>
      <c r="F976" s="7"/>
    </row>
    <row r="977" spans="1:6" s="9" customFormat="1" ht="20.25" customHeight="1" x14ac:dyDescent="0.3">
      <c r="A977" s="19"/>
      <c r="B977" s="17"/>
      <c r="C977" s="17"/>
      <c r="D977" s="17">
        <f t="shared" si="16"/>
        <v>783.38000000000056</v>
      </c>
      <c r="E977" s="18"/>
      <c r="F977" s="7"/>
    </row>
    <row r="978" spans="1:6" s="9" customFormat="1" ht="20.25" customHeight="1" x14ac:dyDescent="0.3">
      <c r="A978" s="19"/>
      <c r="B978" s="17"/>
      <c r="C978" s="17"/>
      <c r="D978" s="17">
        <f t="shared" si="16"/>
        <v>783.38000000000056</v>
      </c>
      <c r="E978" s="18"/>
      <c r="F978" s="7"/>
    </row>
    <row r="979" spans="1:6" s="9" customFormat="1" ht="20.25" customHeight="1" x14ac:dyDescent="0.3">
      <c r="A979" s="19"/>
      <c r="B979" s="17"/>
      <c r="C979" s="17"/>
      <c r="D979" s="17">
        <f t="shared" si="16"/>
        <v>783.38000000000056</v>
      </c>
      <c r="E979" s="18"/>
      <c r="F979" s="7"/>
    </row>
    <row r="980" spans="1:6" s="9" customFormat="1" ht="20.25" customHeight="1" x14ac:dyDescent="0.3">
      <c r="A980" s="19"/>
      <c r="B980" s="17"/>
      <c r="C980" s="17"/>
      <c r="D980" s="17">
        <f t="shared" si="16"/>
        <v>783.38000000000056</v>
      </c>
      <c r="E980" s="18"/>
      <c r="F980" s="7"/>
    </row>
    <row r="981" spans="1:6" s="9" customFormat="1" ht="20.25" customHeight="1" x14ac:dyDescent="0.3">
      <c r="A981" s="19"/>
      <c r="B981" s="17"/>
      <c r="C981" s="17"/>
      <c r="D981" s="17">
        <f t="shared" si="16"/>
        <v>783.38000000000056</v>
      </c>
      <c r="E981" s="18"/>
      <c r="F981" s="7"/>
    </row>
    <row r="982" spans="1:6" s="9" customFormat="1" ht="20.25" customHeight="1" x14ac:dyDescent="0.3">
      <c r="A982" s="19"/>
      <c r="B982" s="17"/>
      <c r="C982" s="17"/>
      <c r="D982" s="17">
        <f t="shared" si="16"/>
        <v>783.38000000000056</v>
      </c>
      <c r="E982" s="18"/>
      <c r="F982" s="7"/>
    </row>
    <row r="983" spans="1:6" s="9" customFormat="1" ht="20.25" customHeight="1" x14ac:dyDescent="0.3">
      <c r="A983" s="19"/>
      <c r="B983" s="17"/>
      <c r="C983" s="17"/>
      <c r="D983" s="17">
        <f t="shared" si="16"/>
        <v>783.38000000000056</v>
      </c>
      <c r="E983" s="18"/>
      <c r="F983" s="7"/>
    </row>
    <row r="984" spans="1:6" s="9" customFormat="1" ht="20.25" customHeight="1" x14ac:dyDescent="0.3">
      <c r="A984" s="19"/>
      <c r="B984" s="17"/>
      <c r="C984" s="17"/>
      <c r="D984" s="17">
        <f t="shared" si="16"/>
        <v>783.38000000000056</v>
      </c>
      <c r="E984" s="18"/>
      <c r="F984" s="7"/>
    </row>
    <row r="985" spans="1:6" s="9" customFormat="1" ht="20.25" customHeight="1" x14ac:dyDescent="0.3">
      <c r="A985" s="19"/>
      <c r="B985" s="17"/>
      <c r="C985" s="17"/>
      <c r="D985" s="17">
        <f t="shared" si="16"/>
        <v>783.38000000000056</v>
      </c>
      <c r="E985" s="18"/>
      <c r="F985" s="7"/>
    </row>
    <row r="986" spans="1:6" s="9" customFormat="1" ht="20.25" customHeight="1" x14ac:dyDescent="0.3">
      <c r="A986" s="19"/>
      <c r="B986" s="17"/>
      <c r="C986" s="17"/>
      <c r="D986" s="17">
        <f t="shared" si="16"/>
        <v>783.38000000000056</v>
      </c>
      <c r="E986" s="18"/>
      <c r="F986" s="7"/>
    </row>
    <row r="987" spans="1:6" s="9" customFormat="1" ht="20.25" customHeight="1" x14ac:dyDescent="0.3">
      <c r="A987" s="19"/>
      <c r="B987" s="17"/>
      <c r="C987" s="17"/>
      <c r="D987" s="17">
        <f t="shared" si="16"/>
        <v>783.38000000000056</v>
      </c>
      <c r="E987" s="18"/>
      <c r="F987" s="7"/>
    </row>
    <row r="988" spans="1:6" s="9" customFormat="1" ht="20.25" customHeight="1" x14ac:dyDescent="0.3">
      <c r="A988" s="19"/>
      <c r="B988" s="17"/>
      <c r="C988" s="17"/>
      <c r="D988" s="17">
        <f t="shared" si="16"/>
        <v>783.38000000000056</v>
      </c>
      <c r="E988" s="18"/>
      <c r="F988" s="7"/>
    </row>
    <row r="989" spans="1:6" s="9" customFormat="1" ht="20.25" customHeight="1" x14ac:dyDescent="0.3">
      <c r="A989" s="19"/>
      <c r="B989" s="17"/>
      <c r="C989" s="17"/>
      <c r="D989" s="17">
        <f t="shared" si="16"/>
        <v>783.38000000000056</v>
      </c>
      <c r="E989" s="18"/>
      <c r="F989" s="7"/>
    </row>
    <row r="990" spans="1:6" s="9" customFormat="1" ht="20.25" customHeight="1" x14ac:dyDescent="0.3">
      <c r="A990" s="19"/>
      <c r="B990" s="17"/>
      <c r="C990" s="17"/>
      <c r="D990" s="17">
        <f t="shared" si="16"/>
        <v>783.38000000000056</v>
      </c>
      <c r="E990" s="18"/>
      <c r="F990" s="7"/>
    </row>
    <row r="991" spans="1:6" s="9" customFormat="1" ht="20.25" customHeight="1" x14ac:dyDescent="0.3">
      <c r="A991" s="19"/>
      <c r="B991" s="17"/>
      <c r="C991" s="17"/>
      <c r="D991" s="17">
        <f t="shared" si="16"/>
        <v>783.38000000000056</v>
      </c>
      <c r="E991" s="18"/>
      <c r="F991" s="7"/>
    </row>
    <row r="992" spans="1:6" s="9" customFormat="1" ht="20.25" customHeight="1" x14ac:dyDescent="0.3">
      <c r="A992" s="19"/>
      <c r="B992" s="17"/>
      <c r="C992" s="17"/>
      <c r="D992" s="17">
        <f t="shared" si="16"/>
        <v>783.38000000000056</v>
      </c>
      <c r="E992" s="18"/>
      <c r="F992" s="7"/>
    </row>
    <row r="993" spans="1:6" s="9" customFormat="1" ht="20.25" customHeight="1" x14ac:dyDescent="0.3">
      <c r="A993" s="19"/>
      <c r="B993" s="17"/>
      <c r="C993" s="17"/>
      <c r="D993" s="17">
        <f t="shared" si="16"/>
        <v>783.38000000000056</v>
      </c>
      <c r="E993" s="18"/>
      <c r="F993" s="7"/>
    </row>
    <row r="994" spans="1:6" s="9" customFormat="1" ht="20.25" customHeight="1" x14ac:dyDescent="0.3">
      <c r="A994" s="19"/>
      <c r="B994" s="17"/>
      <c r="C994" s="17"/>
      <c r="D994" s="17">
        <f t="shared" si="16"/>
        <v>783.38000000000056</v>
      </c>
      <c r="E994" s="18"/>
      <c r="F994" s="7"/>
    </row>
    <row r="995" spans="1:6" s="9" customFormat="1" ht="20.25" customHeight="1" x14ac:dyDescent="0.3">
      <c r="A995" s="19"/>
      <c r="B995" s="17"/>
      <c r="C995" s="17"/>
      <c r="D995" s="17">
        <f t="shared" si="16"/>
        <v>783.38000000000056</v>
      </c>
      <c r="E995" s="18"/>
      <c r="F995" s="7"/>
    </row>
    <row r="996" spans="1:6" s="9" customFormat="1" ht="20.25" customHeight="1" x14ac:dyDescent="0.3">
      <c r="A996" s="19"/>
      <c r="B996" s="17"/>
      <c r="C996" s="17"/>
      <c r="D996" s="17">
        <f t="shared" si="16"/>
        <v>783.38000000000056</v>
      </c>
      <c r="E996" s="18"/>
      <c r="F996" s="7"/>
    </row>
    <row r="997" spans="1:6" s="9" customFormat="1" ht="20.25" customHeight="1" x14ac:dyDescent="0.3">
      <c r="A997" s="19"/>
      <c r="B997" s="17"/>
      <c r="C997" s="17"/>
      <c r="D997" s="17">
        <f t="shared" si="16"/>
        <v>783.38000000000056</v>
      </c>
      <c r="E997" s="18"/>
      <c r="F997" s="7"/>
    </row>
    <row r="998" spans="1:6" s="9" customFormat="1" ht="20.25" customHeight="1" x14ac:dyDescent="0.3">
      <c r="A998" s="19"/>
      <c r="B998" s="17"/>
      <c r="C998" s="17"/>
      <c r="D998" s="17">
        <f t="shared" si="16"/>
        <v>783.38000000000056</v>
      </c>
      <c r="E998" s="18"/>
      <c r="F998" s="7"/>
    </row>
    <row r="999" spans="1:6" s="9" customFormat="1" ht="20.25" customHeight="1" x14ac:dyDescent="0.3">
      <c r="A999" s="19"/>
      <c r="B999" s="17"/>
      <c r="C999" s="17"/>
      <c r="D999" s="17">
        <f t="shared" si="16"/>
        <v>783.38000000000056</v>
      </c>
      <c r="E999" s="18"/>
      <c r="F999" s="7"/>
    </row>
    <row r="1000" spans="1:6" s="9" customFormat="1" ht="20.25" customHeight="1" x14ac:dyDescent="0.3">
      <c r="A1000" s="19"/>
      <c r="B1000" s="17"/>
      <c r="C1000" s="17"/>
      <c r="D1000" s="17">
        <f t="shared" si="16"/>
        <v>783.38000000000056</v>
      </c>
      <c r="E1000" s="18"/>
      <c r="F1000" s="7"/>
    </row>
    <row r="1001" spans="1:6" s="9" customFormat="1" ht="20.25" customHeight="1" x14ac:dyDescent="0.3">
      <c r="A1001" s="19"/>
      <c r="B1001" s="17"/>
      <c r="C1001" s="17"/>
      <c r="D1001" s="17">
        <f t="shared" si="16"/>
        <v>783.38000000000056</v>
      </c>
      <c r="E1001" s="18"/>
      <c r="F1001" s="7"/>
    </row>
    <row r="1002" spans="1:6" s="9" customFormat="1" ht="20.25" customHeight="1" x14ac:dyDescent="0.3">
      <c r="A1002" s="19"/>
      <c r="B1002" s="17"/>
      <c r="C1002" s="17"/>
      <c r="D1002" s="17">
        <f t="shared" si="16"/>
        <v>783.38000000000056</v>
      </c>
      <c r="E1002" s="18"/>
      <c r="F1002" s="7"/>
    </row>
    <row r="1003" spans="1:6" s="9" customFormat="1" ht="20.25" customHeight="1" x14ac:dyDescent="0.3">
      <c r="A1003" s="19"/>
      <c r="B1003" s="17"/>
      <c r="C1003" s="17"/>
      <c r="D1003" s="17">
        <f t="shared" si="16"/>
        <v>783.38000000000056</v>
      </c>
      <c r="E1003" s="18"/>
      <c r="F1003" s="7"/>
    </row>
    <row r="1004" spans="1:6" s="9" customFormat="1" ht="20.25" customHeight="1" x14ac:dyDescent="0.3">
      <c r="A1004" s="19"/>
      <c r="B1004" s="17"/>
      <c r="C1004" s="17"/>
      <c r="D1004" s="17">
        <f t="shared" si="16"/>
        <v>783.38000000000056</v>
      </c>
      <c r="E1004" s="18"/>
      <c r="F1004" s="7"/>
    </row>
    <row r="1005" spans="1:6" s="9" customFormat="1" ht="20.25" customHeight="1" x14ac:dyDescent="0.3">
      <c r="A1005" s="19"/>
      <c r="B1005" s="17"/>
      <c r="C1005" s="17"/>
      <c r="D1005" s="17">
        <f t="shared" si="16"/>
        <v>783.38000000000056</v>
      </c>
      <c r="E1005" s="18"/>
      <c r="F1005" s="7"/>
    </row>
    <row r="1006" spans="1:6" s="9" customFormat="1" ht="20.25" customHeight="1" x14ac:dyDescent="0.3">
      <c r="A1006" s="19"/>
      <c r="B1006" s="17"/>
      <c r="C1006" s="17"/>
      <c r="D1006" s="17">
        <f t="shared" si="16"/>
        <v>783.38000000000056</v>
      </c>
      <c r="E1006" s="18"/>
      <c r="F1006" s="7"/>
    </row>
    <row r="1007" spans="1:6" s="9" customFormat="1" ht="20.25" customHeight="1" x14ac:dyDescent="0.3">
      <c r="A1007" s="19"/>
      <c r="B1007" s="17"/>
      <c r="C1007" s="17"/>
      <c r="D1007" s="17">
        <f t="shared" si="16"/>
        <v>783.38000000000056</v>
      </c>
      <c r="E1007" s="18"/>
      <c r="F1007" s="7"/>
    </row>
    <row r="1008" spans="1:6" s="9" customFormat="1" ht="20.25" customHeight="1" x14ac:dyDescent="0.3">
      <c r="A1008" s="19"/>
      <c r="B1008" s="17"/>
      <c r="C1008" s="17"/>
      <c r="D1008" s="17">
        <f t="shared" si="16"/>
        <v>783.38000000000056</v>
      </c>
      <c r="E1008" s="18"/>
      <c r="F1008" s="7"/>
    </row>
    <row r="1009" spans="1:6" s="9" customFormat="1" ht="20.25" customHeight="1" x14ac:dyDescent="0.3">
      <c r="A1009" s="19"/>
      <c r="B1009" s="198"/>
      <c r="C1009" s="17"/>
      <c r="D1009" s="17">
        <f t="shared" si="16"/>
        <v>783.38000000000056</v>
      </c>
      <c r="E1009" s="18"/>
      <c r="F1009" s="7"/>
    </row>
    <row r="1010" spans="1:6" s="9" customFormat="1" ht="20.25" customHeight="1" x14ac:dyDescent="0.3">
      <c r="A1010" s="19"/>
      <c r="B1010" s="17"/>
      <c r="C1010" s="17"/>
      <c r="D1010" s="60">
        <f t="shared" si="16"/>
        <v>783.38000000000056</v>
      </c>
      <c r="E1010" s="18"/>
      <c r="F1010" s="7"/>
    </row>
    <row r="1011" spans="1:6" s="9" customFormat="1" ht="20.25" customHeight="1" x14ac:dyDescent="0.3">
      <c r="A1011" s="19"/>
      <c r="B1011" s="17"/>
      <c r="C1011" s="17"/>
      <c r="D1011" s="17">
        <f t="shared" si="16"/>
        <v>783.38000000000056</v>
      </c>
      <c r="E1011" s="18"/>
      <c r="F1011" s="7"/>
    </row>
    <row r="1012" spans="1:6" s="9" customFormat="1" ht="20.25" customHeight="1" x14ac:dyDescent="0.3">
      <c r="A1012" s="19"/>
      <c r="B1012" s="17"/>
      <c r="C1012" s="17"/>
      <c r="D1012" s="17">
        <f t="shared" si="16"/>
        <v>783.38000000000056</v>
      </c>
      <c r="E1012" s="18"/>
      <c r="F1012" s="7"/>
    </row>
    <row r="1013" spans="1:6" s="9" customFormat="1" ht="20.25" customHeight="1" x14ac:dyDescent="0.3">
      <c r="A1013" s="19"/>
      <c r="B1013" s="17"/>
      <c r="C1013" s="17"/>
      <c r="D1013" s="17">
        <f t="shared" si="16"/>
        <v>783.38000000000056</v>
      </c>
      <c r="E1013" s="18"/>
      <c r="F1013" s="7"/>
    </row>
    <row r="1014" spans="1:6" s="9" customFormat="1" ht="20.25" customHeight="1" x14ac:dyDescent="0.3">
      <c r="A1014" s="19"/>
      <c r="B1014" s="17"/>
      <c r="C1014" s="17"/>
      <c r="D1014" s="17">
        <f t="shared" si="16"/>
        <v>783.38000000000056</v>
      </c>
      <c r="E1014" s="18"/>
      <c r="F1014" s="7"/>
    </row>
    <row r="1015" spans="1:6" s="9" customFormat="1" ht="20.25" customHeight="1" x14ac:dyDescent="0.3">
      <c r="A1015" s="19"/>
      <c r="B1015" s="17"/>
      <c r="C1015" s="17"/>
      <c r="D1015" s="17">
        <f t="shared" si="16"/>
        <v>783.38000000000056</v>
      </c>
      <c r="E1015" s="18"/>
      <c r="F1015" s="7"/>
    </row>
    <row r="1016" spans="1:6" s="9" customFormat="1" ht="20.25" customHeight="1" x14ac:dyDescent="0.3">
      <c r="A1016" s="19"/>
      <c r="B1016" s="17"/>
      <c r="C1016" s="17"/>
      <c r="D1016" s="17">
        <f t="shared" si="16"/>
        <v>783.38000000000056</v>
      </c>
      <c r="E1016" s="18"/>
      <c r="F1016" s="7"/>
    </row>
    <row r="1017" spans="1:6" s="9" customFormat="1" ht="20.25" customHeight="1" x14ac:dyDescent="0.3">
      <c r="A1017" s="19"/>
      <c r="B1017" s="17"/>
      <c r="C1017" s="17"/>
      <c r="D1017" s="17">
        <f t="shared" si="16"/>
        <v>783.38000000000056</v>
      </c>
      <c r="E1017" s="18"/>
      <c r="F1017" s="7"/>
    </row>
    <row r="1018" spans="1:6" s="9" customFormat="1" ht="20.25" customHeight="1" x14ac:dyDescent="0.3">
      <c r="A1018" s="19"/>
      <c r="B1018" s="17"/>
      <c r="C1018" s="17"/>
      <c r="D1018" s="17">
        <f t="shared" si="16"/>
        <v>783.38000000000056</v>
      </c>
      <c r="E1018" s="18"/>
      <c r="F1018" s="7"/>
    </row>
    <row r="1019" spans="1:6" s="9" customFormat="1" ht="20.25" customHeight="1" x14ac:dyDescent="0.3">
      <c r="A1019" s="19"/>
      <c r="B1019" s="17"/>
      <c r="C1019" s="17"/>
      <c r="D1019" s="17">
        <f t="shared" si="16"/>
        <v>783.38000000000056</v>
      </c>
      <c r="E1019" s="18"/>
      <c r="F1019" s="7"/>
    </row>
    <row r="1020" spans="1:6" s="9" customFormat="1" ht="20.25" customHeight="1" x14ac:dyDescent="0.3">
      <c r="A1020" s="19"/>
      <c r="B1020" s="17"/>
      <c r="C1020" s="17"/>
      <c r="D1020" s="17">
        <f t="shared" si="16"/>
        <v>783.38000000000056</v>
      </c>
      <c r="E1020" s="18"/>
      <c r="F1020" s="7"/>
    </row>
    <row r="1021" spans="1:6" s="9" customFormat="1" ht="20.25" customHeight="1" x14ac:dyDescent="0.3">
      <c r="A1021" s="19"/>
      <c r="B1021" s="17"/>
      <c r="C1021" s="17"/>
      <c r="D1021" s="17">
        <f t="shared" si="16"/>
        <v>783.38000000000056</v>
      </c>
      <c r="E1021" s="18"/>
      <c r="F1021" s="7"/>
    </row>
    <row r="1022" spans="1:6" s="9" customFormat="1" ht="20.25" customHeight="1" x14ac:dyDescent="0.3">
      <c r="A1022" s="19"/>
      <c r="B1022" s="17"/>
      <c r="C1022" s="17"/>
      <c r="D1022" s="17">
        <f t="shared" si="16"/>
        <v>783.38000000000056</v>
      </c>
      <c r="E1022" s="18"/>
      <c r="F1022" s="7"/>
    </row>
    <row r="1023" spans="1:6" s="9" customFormat="1" ht="20.25" customHeight="1" x14ac:dyDescent="0.3">
      <c r="A1023" s="19"/>
      <c r="B1023" s="17"/>
      <c r="C1023" s="17"/>
      <c r="D1023" s="17">
        <f t="shared" si="16"/>
        <v>783.38000000000056</v>
      </c>
      <c r="E1023" s="18"/>
      <c r="F1023" s="7"/>
    </row>
    <row r="1024" spans="1:6" s="9" customFormat="1" ht="20.25" customHeight="1" x14ac:dyDescent="0.3">
      <c r="A1024" s="19"/>
      <c r="B1024" s="17"/>
      <c r="C1024" s="17"/>
      <c r="D1024" s="17">
        <f t="shared" si="16"/>
        <v>783.38000000000056</v>
      </c>
      <c r="E1024" s="18"/>
      <c r="F1024" s="7"/>
    </row>
    <row r="1025" spans="1:6" s="9" customFormat="1" ht="20.25" customHeight="1" x14ac:dyDescent="0.3">
      <c r="A1025" s="19"/>
      <c r="B1025" s="17"/>
      <c r="C1025" s="17"/>
      <c r="D1025" s="17">
        <f t="shared" si="16"/>
        <v>783.38000000000056</v>
      </c>
      <c r="E1025" s="18"/>
      <c r="F1025" s="7"/>
    </row>
    <row r="1026" spans="1:6" s="9" customFormat="1" ht="20.25" customHeight="1" x14ac:dyDescent="0.3">
      <c r="A1026" s="19"/>
      <c r="B1026" s="17"/>
      <c r="C1026" s="17"/>
      <c r="D1026" s="17">
        <f t="shared" si="16"/>
        <v>783.38000000000056</v>
      </c>
      <c r="E1026" s="18"/>
      <c r="F1026" s="7"/>
    </row>
    <row r="1027" spans="1:6" s="9" customFormat="1" ht="20.25" customHeight="1" x14ac:dyDescent="0.3">
      <c r="A1027" s="19"/>
      <c r="B1027" s="17"/>
      <c r="C1027" s="17"/>
      <c r="D1027" s="17">
        <f t="shared" si="16"/>
        <v>783.38000000000056</v>
      </c>
      <c r="E1027" s="18"/>
      <c r="F1027" s="7"/>
    </row>
    <row r="1028" spans="1:6" s="9" customFormat="1" ht="20.25" customHeight="1" x14ac:dyDescent="0.3">
      <c r="A1028" s="19"/>
      <c r="B1028" s="17"/>
      <c r="C1028" s="17"/>
      <c r="D1028" s="17">
        <f t="shared" si="16"/>
        <v>783.38000000000056</v>
      </c>
      <c r="E1028" s="18"/>
      <c r="F1028" s="7"/>
    </row>
    <row r="1029" spans="1:6" s="9" customFormat="1" ht="20.25" customHeight="1" x14ac:dyDescent="0.3">
      <c r="A1029" s="19"/>
      <c r="B1029" s="17"/>
      <c r="C1029" s="17"/>
      <c r="D1029" s="17">
        <f t="shared" si="16"/>
        <v>783.38000000000056</v>
      </c>
      <c r="E1029" s="18"/>
      <c r="F1029" s="7"/>
    </row>
    <row r="1030" spans="1:6" s="9" customFormat="1" ht="20.25" customHeight="1" x14ac:dyDescent="0.3">
      <c r="A1030" s="19"/>
      <c r="B1030" s="17"/>
      <c r="C1030" s="17"/>
      <c r="D1030" s="17">
        <f t="shared" si="16"/>
        <v>783.38000000000056</v>
      </c>
      <c r="E1030" s="18"/>
      <c r="F1030" s="7"/>
    </row>
    <row r="1031" spans="1:6" s="9" customFormat="1" ht="20.25" customHeight="1" x14ac:dyDescent="0.3">
      <c r="A1031" s="19"/>
      <c r="B1031" s="17"/>
      <c r="C1031" s="17"/>
      <c r="D1031" s="17">
        <f t="shared" ref="D1031:D1094" si="17">D1030+B1031-C1031</f>
        <v>783.38000000000056</v>
      </c>
      <c r="E1031" s="18"/>
      <c r="F1031" s="7"/>
    </row>
    <row r="1032" spans="1:6" s="9" customFormat="1" ht="20.25" customHeight="1" x14ac:dyDescent="0.3">
      <c r="A1032" s="19"/>
      <c r="B1032" s="17"/>
      <c r="C1032" s="17"/>
      <c r="D1032" s="17">
        <f t="shared" si="17"/>
        <v>783.38000000000056</v>
      </c>
      <c r="E1032" s="18"/>
      <c r="F1032" s="7"/>
    </row>
    <row r="1033" spans="1:6" s="9" customFormat="1" ht="20.25" customHeight="1" x14ac:dyDescent="0.3">
      <c r="A1033" s="19"/>
      <c r="B1033" s="17"/>
      <c r="C1033" s="17"/>
      <c r="D1033" s="17">
        <f t="shared" si="17"/>
        <v>783.38000000000056</v>
      </c>
      <c r="E1033" s="18"/>
      <c r="F1033" s="7"/>
    </row>
    <row r="1034" spans="1:6" s="9" customFormat="1" ht="20.25" customHeight="1" x14ac:dyDescent="0.3">
      <c r="A1034" s="19"/>
      <c r="B1034" s="17"/>
      <c r="C1034" s="17"/>
      <c r="D1034" s="17">
        <f t="shared" si="17"/>
        <v>783.38000000000056</v>
      </c>
      <c r="E1034" s="18"/>
      <c r="F1034" s="7"/>
    </row>
    <row r="1035" spans="1:6" s="9" customFormat="1" ht="20.25" customHeight="1" x14ac:dyDescent="0.3">
      <c r="A1035" s="19"/>
      <c r="B1035" s="17"/>
      <c r="C1035" s="17"/>
      <c r="D1035" s="17">
        <f t="shared" si="17"/>
        <v>783.38000000000056</v>
      </c>
      <c r="E1035" s="18"/>
      <c r="F1035" s="7"/>
    </row>
    <row r="1036" spans="1:6" s="9" customFormat="1" ht="20.25" customHeight="1" x14ac:dyDescent="0.3">
      <c r="A1036" s="19"/>
      <c r="B1036" s="17"/>
      <c r="C1036" s="17"/>
      <c r="D1036" s="17">
        <f t="shared" si="17"/>
        <v>783.38000000000056</v>
      </c>
      <c r="E1036" s="18"/>
      <c r="F1036" s="7"/>
    </row>
    <row r="1037" spans="1:6" s="9" customFormat="1" ht="20.25" customHeight="1" x14ac:dyDescent="0.3">
      <c r="A1037" s="19"/>
      <c r="B1037" s="17"/>
      <c r="C1037" s="17"/>
      <c r="D1037" s="17">
        <f t="shared" si="17"/>
        <v>783.38000000000056</v>
      </c>
      <c r="E1037" s="18"/>
      <c r="F1037" s="7"/>
    </row>
    <row r="1038" spans="1:6" s="9" customFormat="1" ht="20.25" customHeight="1" x14ac:dyDescent="0.3">
      <c r="A1038" s="19"/>
      <c r="B1038" s="17"/>
      <c r="C1038" s="17"/>
      <c r="D1038" s="17">
        <f t="shared" si="17"/>
        <v>783.38000000000056</v>
      </c>
      <c r="E1038" s="18"/>
      <c r="F1038" s="7"/>
    </row>
    <row r="1039" spans="1:6" s="9" customFormat="1" ht="20.25" customHeight="1" x14ac:dyDescent="0.3">
      <c r="A1039" s="19"/>
      <c r="B1039" s="17"/>
      <c r="C1039" s="17"/>
      <c r="D1039" s="17">
        <f t="shared" si="17"/>
        <v>783.38000000000056</v>
      </c>
      <c r="E1039" s="18"/>
      <c r="F1039" s="7"/>
    </row>
    <row r="1040" spans="1:6" s="9" customFormat="1" ht="20.25" customHeight="1" x14ac:dyDescent="0.3">
      <c r="A1040" s="19"/>
      <c r="B1040" s="17"/>
      <c r="C1040" s="17"/>
      <c r="D1040" s="17">
        <f t="shared" si="17"/>
        <v>783.38000000000056</v>
      </c>
      <c r="E1040" s="18"/>
      <c r="F1040" s="7"/>
    </row>
    <row r="1041" spans="1:6" s="9" customFormat="1" ht="20.25" customHeight="1" x14ac:dyDescent="0.3">
      <c r="A1041" s="19"/>
      <c r="B1041" s="17"/>
      <c r="C1041" s="17"/>
      <c r="D1041" s="17">
        <f t="shared" si="17"/>
        <v>783.38000000000056</v>
      </c>
      <c r="E1041" s="18"/>
      <c r="F1041" s="7"/>
    </row>
    <row r="1042" spans="1:6" s="9" customFormat="1" ht="20.25" customHeight="1" x14ac:dyDescent="0.3">
      <c r="A1042" s="19"/>
      <c r="B1042" s="17"/>
      <c r="C1042" s="17"/>
      <c r="D1042" s="17">
        <f t="shared" si="17"/>
        <v>783.38000000000056</v>
      </c>
      <c r="E1042" s="18"/>
      <c r="F1042" s="7"/>
    </row>
    <row r="1043" spans="1:6" s="9" customFormat="1" ht="20.25" customHeight="1" x14ac:dyDescent="0.3">
      <c r="A1043" s="19"/>
      <c r="B1043" s="17"/>
      <c r="C1043" s="17"/>
      <c r="D1043" s="17">
        <f t="shared" si="17"/>
        <v>783.38000000000056</v>
      </c>
      <c r="E1043" s="18"/>
      <c r="F1043" s="7"/>
    </row>
    <row r="1044" spans="1:6" s="9" customFormat="1" ht="20.25" customHeight="1" x14ac:dyDescent="0.3">
      <c r="A1044" s="19"/>
      <c r="B1044" s="17"/>
      <c r="C1044" s="17"/>
      <c r="D1044" s="17">
        <f t="shared" si="17"/>
        <v>783.38000000000056</v>
      </c>
      <c r="E1044" s="18"/>
      <c r="F1044" s="7"/>
    </row>
    <row r="1045" spans="1:6" s="9" customFormat="1" ht="20.25" customHeight="1" x14ac:dyDescent="0.3">
      <c r="A1045" s="19"/>
      <c r="B1045" s="17"/>
      <c r="C1045" s="17"/>
      <c r="D1045" s="17">
        <f t="shared" si="17"/>
        <v>783.38000000000056</v>
      </c>
      <c r="E1045" s="18"/>
      <c r="F1045" s="7"/>
    </row>
    <row r="1046" spans="1:6" s="9" customFormat="1" ht="20.25" customHeight="1" x14ac:dyDescent="0.3">
      <c r="A1046" s="19"/>
      <c r="B1046" s="17"/>
      <c r="C1046" s="17"/>
      <c r="D1046" s="17">
        <f t="shared" si="17"/>
        <v>783.38000000000056</v>
      </c>
      <c r="E1046" s="18"/>
      <c r="F1046" s="7"/>
    </row>
    <row r="1047" spans="1:6" s="9" customFormat="1" ht="20.25" customHeight="1" x14ac:dyDescent="0.3">
      <c r="A1047" s="19"/>
      <c r="B1047" s="17"/>
      <c r="C1047" s="17"/>
      <c r="D1047" s="17">
        <f t="shared" si="17"/>
        <v>783.38000000000056</v>
      </c>
      <c r="E1047" s="18"/>
      <c r="F1047" s="7"/>
    </row>
    <row r="1048" spans="1:6" s="9" customFormat="1" ht="20.25" customHeight="1" x14ac:dyDescent="0.3">
      <c r="A1048" s="19"/>
      <c r="B1048" s="17"/>
      <c r="C1048" s="17"/>
      <c r="D1048" s="17">
        <f t="shared" si="17"/>
        <v>783.38000000000056</v>
      </c>
      <c r="E1048" s="18"/>
      <c r="F1048" s="7"/>
    </row>
    <row r="1049" spans="1:6" s="9" customFormat="1" ht="20.25" customHeight="1" x14ac:dyDescent="0.3">
      <c r="A1049" s="19"/>
      <c r="B1049" s="17"/>
      <c r="C1049" s="17"/>
      <c r="D1049" s="17">
        <f t="shared" si="17"/>
        <v>783.38000000000056</v>
      </c>
      <c r="E1049" s="18"/>
      <c r="F1049" s="7"/>
    </row>
    <row r="1050" spans="1:6" s="9" customFormat="1" ht="20.25" customHeight="1" x14ac:dyDescent="0.3">
      <c r="A1050" s="19"/>
      <c r="B1050" s="17"/>
      <c r="C1050" s="17"/>
      <c r="D1050" s="17">
        <f t="shared" si="17"/>
        <v>783.38000000000056</v>
      </c>
      <c r="E1050" s="18"/>
      <c r="F1050" s="7"/>
    </row>
    <row r="1051" spans="1:6" s="9" customFormat="1" ht="20.25" customHeight="1" x14ac:dyDescent="0.3">
      <c r="A1051" s="19"/>
      <c r="B1051" s="17"/>
      <c r="C1051" s="17"/>
      <c r="D1051" s="17">
        <f t="shared" si="17"/>
        <v>783.38000000000056</v>
      </c>
      <c r="E1051" s="18"/>
      <c r="F1051" s="7"/>
    </row>
    <row r="1052" spans="1:6" s="9" customFormat="1" ht="20.25" customHeight="1" x14ac:dyDescent="0.3">
      <c r="A1052" s="19"/>
      <c r="B1052" s="17"/>
      <c r="C1052" s="17"/>
      <c r="D1052" s="17">
        <f t="shared" si="17"/>
        <v>783.38000000000056</v>
      </c>
      <c r="E1052" s="18"/>
      <c r="F1052" s="7"/>
    </row>
    <row r="1053" spans="1:6" s="9" customFormat="1" ht="20.25" customHeight="1" x14ac:dyDescent="0.3">
      <c r="A1053" s="19"/>
      <c r="B1053" s="17"/>
      <c r="C1053" s="17"/>
      <c r="D1053" s="17">
        <f t="shared" si="17"/>
        <v>783.38000000000056</v>
      </c>
      <c r="E1053" s="18"/>
      <c r="F1053" s="7"/>
    </row>
    <row r="1054" spans="1:6" s="9" customFormat="1" ht="20.25" customHeight="1" x14ac:dyDescent="0.3">
      <c r="A1054" s="19"/>
      <c r="B1054" s="17"/>
      <c r="C1054" s="17"/>
      <c r="D1054" s="17">
        <f t="shared" si="17"/>
        <v>783.38000000000056</v>
      </c>
      <c r="E1054" s="18"/>
      <c r="F1054" s="7"/>
    </row>
    <row r="1055" spans="1:6" s="9" customFormat="1" ht="20.25" customHeight="1" x14ac:dyDescent="0.3">
      <c r="A1055" s="19"/>
      <c r="B1055" s="17"/>
      <c r="C1055" s="17"/>
      <c r="D1055" s="17">
        <f t="shared" si="17"/>
        <v>783.38000000000056</v>
      </c>
      <c r="E1055" s="18"/>
      <c r="F1055" s="7"/>
    </row>
    <row r="1056" spans="1:6" s="9" customFormat="1" ht="20.25" customHeight="1" x14ac:dyDescent="0.3">
      <c r="A1056" s="19"/>
      <c r="B1056" s="17"/>
      <c r="C1056" s="17"/>
      <c r="D1056" s="17">
        <f t="shared" si="17"/>
        <v>783.38000000000056</v>
      </c>
      <c r="E1056" s="18"/>
      <c r="F1056" s="7"/>
    </row>
    <row r="1057" spans="1:6" s="9" customFormat="1" ht="20.25" customHeight="1" x14ac:dyDescent="0.3">
      <c r="A1057" s="19"/>
      <c r="B1057" s="17"/>
      <c r="C1057" s="17"/>
      <c r="D1057" s="17">
        <f t="shared" si="17"/>
        <v>783.38000000000056</v>
      </c>
      <c r="E1057" s="18"/>
      <c r="F1057" s="7"/>
    </row>
    <row r="1058" spans="1:6" s="9" customFormat="1" ht="20.25" customHeight="1" x14ac:dyDescent="0.3">
      <c r="A1058" s="19"/>
      <c r="B1058" s="17"/>
      <c r="C1058" s="17"/>
      <c r="D1058" s="17">
        <f t="shared" si="17"/>
        <v>783.38000000000056</v>
      </c>
      <c r="E1058" s="18"/>
      <c r="F1058" s="7"/>
    </row>
    <row r="1059" spans="1:6" s="9" customFormat="1" ht="20.25" customHeight="1" x14ac:dyDescent="0.3">
      <c r="A1059" s="19"/>
      <c r="B1059" s="17"/>
      <c r="C1059" s="17"/>
      <c r="D1059" s="17">
        <f t="shared" si="17"/>
        <v>783.38000000000056</v>
      </c>
      <c r="E1059" s="18"/>
      <c r="F1059" s="7"/>
    </row>
    <row r="1060" spans="1:6" s="9" customFormat="1" ht="20.25" customHeight="1" x14ac:dyDescent="0.3">
      <c r="A1060" s="19"/>
      <c r="B1060" s="17"/>
      <c r="C1060" s="17"/>
      <c r="D1060" s="17">
        <f t="shared" si="17"/>
        <v>783.38000000000056</v>
      </c>
      <c r="E1060" s="18"/>
      <c r="F1060" s="7"/>
    </row>
    <row r="1061" spans="1:6" s="9" customFormat="1" ht="20.25" customHeight="1" x14ac:dyDescent="0.3">
      <c r="A1061" s="19"/>
      <c r="B1061" s="17"/>
      <c r="C1061" s="17"/>
      <c r="D1061" s="17">
        <f t="shared" si="17"/>
        <v>783.38000000000056</v>
      </c>
      <c r="E1061" s="18"/>
      <c r="F1061" s="7"/>
    </row>
    <row r="1062" spans="1:6" s="9" customFormat="1" ht="20.25" customHeight="1" x14ac:dyDescent="0.3">
      <c r="A1062" s="19"/>
      <c r="B1062" s="17"/>
      <c r="C1062" s="17"/>
      <c r="D1062" s="17">
        <f t="shared" si="17"/>
        <v>783.38000000000056</v>
      </c>
      <c r="E1062" s="18"/>
      <c r="F1062" s="7"/>
    </row>
    <row r="1063" spans="1:6" s="9" customFormat="1" ht="20.25" customHeight="1" x14ac:dyDescent="0.3">
      <c r="A1063" s="19"/>
      <c r="B1063" s="17"/>
      <c r="C1063" s="17"/>
      <c r="D1063" s="17">
        <f t="shared" si="17"/>
        <v>783.38000000000056</v>
      </c>
      <c r="E1063" s="18"/>
      <c r="F1063" s="7"/>
    </row>
    <row r="1064" spans="1:6" s="9" customFormat="1" ht="20.25" customHeight="1" x14ac:dyDescent="0.3">
      <c r="A1064" s="19"/>
      <c r="B1064" s="17"/>
      <c r="C1064" s="17"/>
      <c r="D1064" s="17">
        <f t="shared" si="17"/>
        <v>783.38000000000056</v>
      </c>
      <c r="E1064" s="18"/>
      <c r="F1064" s="7"/>
    </row>
    <row r="1065" spans="1:6" s="9" customFormat="1" ht="20.25" customHeight="1" x14ac:dyDescent="0.3">
      <c r="A1065" s="19"/>
      <c r="B1065" s="17"/>
      <c r="C1065" s="17"/>
      <c r="D1065" s="17">
        <f t="shared" si="17"/>
        <v>783.38000000000056</v>
      </c>
      <c r="E1065" s="18"/>
      <c r="F1065" s="7"/>
    </row>
    <row r="1066" spans="1:6" s="9" customFormat="1" ht="20.25" customHeight="1" x14ac:dyDescent="0.3">
      <c r="A1066" s="19"/>
      <c r="B1066" s="17"/>
      <c r="C1066" s="17"/>
      <c r="D1066" s="17">
        <f t="shared" si="17"/>
        <v>783.38000000000056</v>
      </c>
      <c r="E1066" s="18"/>
      <c r="F1066" s="7"/>
    </row>
    <row r="1067" spans="1:6" s="9" customFormat="1" ht="20.25" customHeight="1" x14ac:dyDescent="0.3">
      <c r="A1067" s="19"/>
      <c r="B1067" s="17"/>
      <c r="C1067" s="17"/>
      <c r="D1067" s="17">
        <f t="shared" si="17"/>
        <v>783.38000000000056</v>
      </c>
      <c r="E1067" s="18"/>
      <c r="F1067" s="7"/>
    </row>
    <row r="1068" spans="1:6" s="9" customFormat="1" ht="20.25" customHeight="1" x14ac:dyDescent="0.3">
      <c r="A1068" s="19"/>
      <c r="B1068" s="17"/>
      <c r="C1068" s="17"/>
      <c r="D1068" s="17">
        <f t="shared" si="17"/>
        <v>783.38000000000056</v>
      </c>
      <c r="E1068" s="18"/>
      <c r="F1068" s="7"/>
    </row>
    <row r="1069" spans="1:6" s="9" customFormat="1" ht="20.25" customHeight="1" x14ac:dyDescent="0.3">
      <c r="A1069" s="19"/>
      <c r="B1069" s="17"/>
      <c r="C1069" s="17"/>
      <c r="D1069" s="17">
        <f t="shared" si="17"/>
        <v>783.38000000000056</v>
      </c>
      <c r="E1069" s="18"/>
      <c r="F1069" s="7"/>
    </row>
    <row r="1070" spans="1:6" s="9" customFormat="1" ht="20.25" customHeight="1" x14ac:dyDescent="0.3">
      <c r="A1070" s="19"/>
      <c r="B1070" s="17"/>
      <c r="C1070" s="17"/>
      <c r="D1070" s="17">
        <f t="shared" si="17"/>
        <v>783.38000000000056</v>
      </c>
      <c r="E1070" s="18"/>
      <c r="F1070" s="7"/>
    </row>
    <row r="1071" spans="1:6" s="9" customFormat="1" ht="20.25" customHeight="1" x14ac:dyDescent="0.3">
      <c r="A1071" s="19"/>
      <c r="B1071" s="17"/>
      <c r="C1071" s="17"/>
      <c r="D1071" s="17">
        <f t="shared" si="17"/>
        <v>783.38000000000056</v>
      </c>
      <c r="E1071" s="18"/>
      <c r="F1071" s="7"/>
    </row>
    <row r="1072" spans="1:6" s="9" customFormat="1" ht="20.25" customHeight="1" x14ac:dyDescent="0.3">
      <c r="A1072" s="19"/>
      <c r="B1072" s="17"/>
      <c r="C1072" s="60"/>
      <c r="D1072" s="17">
        <f t="shared" si="17"/>
        <v>783.38000000000056</v>
      </c>
      <c r="E1072" s="18"/>
      <c r="F1072" s="7"/>
    </row>
    <row r="1073" spans="1:6" s="9" customFormat="1" ht="20.25" customHeight="1" x14ac:dyDescent="0.3">
      <c r="A1073" s="19"/>
      <c r="B1073" s="60"/>
      <c r="C1073" s="17"/>
      <c r="D1073" s="17">
        <f t="shared" si="17"/>
        <v>783.38000000000056</v>
      </c>
      <c r="E1073" s="18"/>
      <c r="F1073" s="7"/>
    </row>
    <row r="1074" spans="1:6" s="9" customFormat="1" ht="20.25" customHeight="1" x14ac:dyDescent="0.3">
      <c r="A1074" s="19"/>
      <c r="B1074" s="17"/>
      <c r="C1074" s="60"/>
      <c r="D1074" s="17">
        <f t="shared" si="17"/>
        <v>783.38000000000056</v>
      </c>
      <c r="E1074" s="18"/>
      <c r="F1074" s="7"/>
    </row>
    <row r="1075" spans="1:6" s="9" customFormat="1" ht="20.25" customHeight="1" x14ac:dyDescent="0.3">
      <c r="A1075" s="19"/>
      <c r="B1075" s="60"/>
      <c r="C1075" s="17"/>
      <c r="D1075" s="17">
        <f t="shared" si="17"/>
        <v>783.38000000000056</v>
      </c>
      <c r="E1075" s="18"/>
      <c r="F1075" s="7"/>
    </row>
    <row r="1076" spans="1:6" s="9" customFormat="1" ht="20.25" customHeight="1" x14ac:dyDescent="0.3">
      <c r="A1076" s="19"/>
      <c r="B1076" s="17"/>
      <c r="C1076" s="60"/>
      <c r="D1076" s="17">
        <f t="shared" si="17"/>
        <v>783.38000000000056</v>
      </c>
      <c r="E1076" s="18"/>
      <c r="F1076" s="7"/>
    </row>
    <row r="1077" spans="1:6" s="9" customFormat="1" ht="20.25" customHeight="1" x14ac:dyDescent="0.3">
      <c r="A1077" s="19"/>
      <c r="B1077" s="60"/>
      <c r="C1077" s="17"/>
      <c r="D1077" s="17">
        <f t="shared" si="17"/>
        <v>783.38000000000056</v>
      </c>
      <c r="E1077" s="18"/>
      <c r="F1077" s="7"/>
    </row>
    <row r="1078" spans="1:6" s="9" customFormat="1" ht="20.25" customHeight="1" x14ac:dyDescent="0.3">
      <c r="A1078" s="19"/>
      <c r="B1078" s="17"/>
      <c r="C1078" s="60"/>
      <c r="D1078" s="17">
        <f t="shared" si="17"/>
        <v>783.38000000000056</v>
      </c>
      <c r="E1078" s="18"/>
      <c r="F1078" s="7"/>
    </row>
    <row r="1079" spans="1:6" s="9" customFormat="1" ht="20.25" customHeight="1" x14ac:dyDescent="0.3">
      <c r="A1079" s="19"/>
      <c r="B1079" s="17"/>
      <c r="C1079" s="60"/>
      <c r="D1079" s="17">
        <f t="shared" si="17"/>
        <v>783.38000000000056</v>
      </c>
      <c r="E1079" s="18"/>
      <c r="F1079" s="7"/>
    </row>
    <row r="1080" spans="1:6" s="9" customFormat="1" ht="20.25" customHeight="1" x14ac:dyDescent="0.3">
      <c r="A1080" s="19"/>
      <c r="B1080" s="60"/>
      <c r="C1080" s="17"/>
      <c r="D1080" s="17">
        <f t="shared" si="17"/>
        <v>783.38000000000056</v>
      </c>
      <c r="E1080" s="18"/>
      <c r="F1080" s="7"/>
    </row>
    <row r="1081" spans="1:6" s="9" customFormat="1" ht="20.25" customHeight="1" x14ac:dyDescent="0.3">
      <c r="A1081" s="19"/>
      <c r="B1081" s="60"/>
      <c r="C1081" s="17"/>
      <c r="D1081" s="17">
        <f t="shared" si="17"/>
        <v>783.38000000000056</v>
      </c>
      <c r="E1081" s="18"/>
      <c r="F1081" s="7"/>
    </row>
    <row r="1082" spans="1:6" s="9" customFormat="1" ht="20.25" customHeight="1" x14ac:dyDescent="0.3">
      <c r="A1082" s="19"/>
      <c r="B1082" s="17"/>
      <c r="C1082" s="17"/>
      <c r="D1082" s="17">
        <f t="shared" si="17"/>
        <v>783.38000000000056</v>
      </c>
      <c r="E1082" s="18"/>
      <c r="F1082" s="7"/>
    </row>
    <row r="1083" spans="1:6" s="9" customFormat="1" ht="20.25" customHeight="1" x14ac:dyDescent="0.3">
      <c r="A1083" s="19"/>
      <c r="B1083" s="17"/>
      <c r="C1083" s="17"/>
      <c r="D1083" s="17">
        <f t="shared" si="17"/>
        <v>783.38000000000056</v>
      </c>
      <c r="E1083" s="18"/>
      <c r="F1083" s="7"/>
    </row>
    <row r="1084" spans="1:6" s="9" customFormat="1" ht="20.25" customHeight="1" x14ac:dyDescent="0.3">
      <c r="A1084" s="19"/>
      <c r="B1084" s="17"/>
      <c r="C1084" s="17"/>
      <c r="D1084" s="17">
        <f t="shared" si="17"/>
        <v>783.38000000000056</v>
      </c>
      <c r="E1084" s="18"/>
      <c r="F1084" s="7"/>
    </row>
    <row r="1085" spans="1:6" s="9" customFormat="1" ht="20.25" customHeight="1" x14ac:dyDescent="0.3">
      <c r="A1085" s="19"/>
      <c r="B1085" s="17"/>
      <c r="C1085" s="17"/>
      <c r="D1085" s="17">
        <f t="shared" si="17"/>
        <v>783.38000000000056</v>
      </c>
      <c r="E1085" s="18"/>
      <c r="F1085" s="7"/>
    </row>
    <row r="1086" spans="1:6" s="9" customFormat="1" ht="20.25" customHeight="1" x14ac:dyDescent="0.3">
      <c r="A1086" s="19"/>
      <c r="B1086" s="17"/>
      <c r="C1086" s="17"/>
      <c r="D1086" s="17">
        <f t="shared" si="17"/>
        <v>783.38000000000056</v>
      </c>
      <c r="E1086" s="18"/>
      <c r="F1086" s="7"/>
    </row>
    <row r="1087" spans="1:6" s="9" customFormat="1" ht="20.25" customHeight="1" x14ac:dyDescent="0.3">
      <c r="A1087" s="19"/>
      <c r="B1087" s="17"/>
      <c r="C1087" s="17"/>
      <c r="D1087" s="17">
        <f t="shared" si="17"/>
        <v>783.38000000000056</v>
      </c>
      <c r="E1087" s="18"/>
      <c r="F1087" s="7"/>
    </row>
    <row r="1088" spans="1:6" s="9" customFormat="1" ht="20.25" customHeight="1" x14ac:dyDescent="0.3">
      <c r="A1088" s="19"/>
      <c r="B1088" s="17"/>
      <c r="C1088" s="17"/>
      <c r="D1088" s="17">
        <f t="shared" si="17"/>
        <v>783.38000000000056</v>
      </c>
      <c r="E1088" s="18"/>
      <c r="F1088" s="7"/>
    </row>
    <row r="1089" spans="1:6" s="9" customFormat="1" ht="20.25" customHeight="1" x14ac:dyDescent="0.3">
      <c r="A1089" s="19"/>
      <c r="B1089" s="17"/>
      <c r="C1089" s="17"/>
      <c r="D1089" s="17">
        <f t="shared" si="17"/>
        <v>783.38000000000056</v>
      </c>
      <c r="E1089" s="18"/>
      <c r="F1089" s="7"/>
    </row>
    <row r="1090" spans="1:6" s="9" customFormat="1" ht="20.25" customHeight="1" x14ac:dyDescent="0.3">
      <c r="A1090" s="19"/>
      <c r="B1090" s="17"/>
      <c r="C1090" s="17"/>
      <c r="D1090" s="17">
        <f t="shared" si="17"/>
        <v>783.38000000000056</v>
      </c>
      <c r="E1090" s="18"/>
      <c r="F1090" s="7"/>
    </row>
    <row r="1091" spans="1:6" s="9" customFormat="1" ht="20.25" customHeight="1" x14ac:dyDescent="0.3">
      <c r="A1091" s="19"/>
      <c r="B1091" s="17"/>
      <c r="C1091" s="17"/>
      <c r="D1091" s="17">
        <f t="shared" si="17"/>
        <v>783.38000000000056</v>
      </c>
      <c r="E1091" s="18" t="s">
        <v>904</v>
      </c>
      <c r="F1091" s="7"/>
    </row>
    <row r="1092" spans="1:6" s="9" customFormat="1" ht="20.25" customHeight="1" x14ac:dyDescent="0.3">
      <c r="A1092" s="19"/>
      <c r="B1092" s="17"/>
      <c r="C1092" s="17"/>
      <c r="D1092" s="17">
        <f t="shared" si="17"/>
        <v>783.38000000000056</v>
      </c>
      <c r="E1092" s="18" t="s">
        <v>889</v>
      </c>
      <c r="F1092" s="7"/>
    </row>
    <row r="1093" spans="1:6" s="9" customFormat="1" ht="20.25" customHeight="1" x14ac:dyDescent="0.3">
      <c r="A1093" s="19"/>
      <c r="B1093" s="17"/>
      <c r="C1093" s="17"/>
      <c r="D1093" s="17">
        <f t="shared" si="17"/>
        <v>783.38000000000056</v>
      </c>
      <c r="E1093" s="18" t="s">
        <v>905</v>
      </c>
      <c r="F1093" s="7"/>
    </row>
    <row r="1094" spans="1:6" s="9" customFormat="1" ht="20.25" customHeight="1" x14ac:dyDescent="0.3">
      <c r="A1094" s="19"/>
      <c r="B1094" s="17"/>
      <c r="C1094" s="17"/>
      <c r="D1094" s="17">
        <f t="shared" si="17"/>
        <v>783.38000000000056</v>
      </c>
      <c r="E1094" s="18" t="s">
        <v>902</v>
      </c>
      <c r="F1094" s="7"/>
    </row>
    <row r="1095" spans="1:6" s="9" customFormat="1" ht="20.25" customHeight="1" x14ac:dyDescent="0.3">
      <c r="A1095" s="19"/>
      <c r="B1095" s="17"/>
      <c r="C1095" s="17"/>
      <c r="D1095" s="17">
        <f t="shared" ref="D1095:D1158" si="18">D1094+B1095-C1095</f>
        <v>783.38000000000056</v>
      </c>
      <c r="E1095" s="18"/>
      <c r="F1095" s="7"/>
    </row>
    <row r="1096" spans="1:6" s="9" customFormat="1" ht="20.25" customHeight="1" x14ac:dyDescent="0.3">
      <c r="A1096" s="19"/>
      <c r="B1096" s="17"/>
      <c r="C1096" s="17"/>
      <c r="D1096" s="17">
        <f t="shared" si="18"/>
        <v>783.38000000000056</v>
      </c>
      <c r="E1096" s="18"/>
      <c r="F1096" s="7"/>
    </row>
    <row r="1097" spans="1:6" s="9" customFormat="1" ht="20.25" customHeight="1" x14ac:dyDescent="0.3">
      <c r="A1097" s="19"/>
      <c r="B1097" s="17"/>
      <c r="C1097" s="17"/>
      <c r="D1097" s="17">
        <f t="shared" si="18"/>
        <v>783.38000000000056</v>
      </c>
      <c r="E1097" s="18"/>
      <c r="F1097" s="7"/>
    </row>
    <row r="1098" spans="1:6" s="9" customFormat="1" ht="20.25" customHeight="1" x14ac:dyDescent="0.3">
      <c r="A1098" s="19"/>
      <c r="B1098" s="17"/>
      <c r="C1098" s="17"/>
      <c r="D1098" s="17">
        <f t="shared" si="18"/>
        <v>783.38000000000056</v>
      </c>
      <c r="E1098" s="18" t="s">
        <v>794</v>
      </c>
      <c r="F1098" s="7"/>
    </row>
    <row r="1099" spans="1:6" s="9" customFormat="1" ht="20.25" customHeight="1" x14ac:dyDescent="0.3">
      <c r="A1099" s="19"/>
      <c r="B1099" s="17"/>
      <c r="C1099" s="17"/>
      <c r="D1099" s="17">
        <f t="shared" si="18"/>
        <v>783.38000000000056</v>
      </c>
      <c r="E1099" s="18"/>
      <c r="F1099" s="7"/>
    </row>
    <row r="1100" spans="1:6" s="9" customFormat="1" ht="20.25" customHeight="1" x14ac:dyDescent="0.3">
      <c r="A1100" s="19"/>
      <c r="B1100" s="17"/>
      <c r="C1100" s="17"/>
      <c r="D1100" s="17">
        <f t="shared" si="18"/>
        <v>783.38000000000056</v>
      </c>
      <c r="E1100" s="18"/>
      <c r="F1100" s="7"/>
    </row>
    <row r="1101" spans="1:6" s="9" customFormat="1" ht="20.25" customHeight="1" x14ac:dyDescent="0.3">
      <c r="A1101" s="19"/>
      <c r="B1101" s="17"/>
      <c r="C1101" s="17"/>
      <c r="D1101" s="17">
        <f t="shared" si="18"/>
        <v>783.38000000000056</v>
      </c>
      <c r="E1101" s="18"/>
      <c r="F1101" s="7"/>
    </row>
    <row r="1102" spans="1:6" s="9" customFormat="1" ht="20.25" customHeight="1" x14ac:dyDescent="0.3">
      <c r="A1102" s="19"/>
      <c r="B1102" s="17"/>
      <c r="C1102" s="17"/>
      <c r="D1102" s="17">
        <f t="shared" si="18"/>
        <v>783.38000000000056</v>
      </c>
      <c r="E1102" s="18"/>
      <c r="F1102" s="7"/>
    </row>
    <row r="1103" spans="1:6" s="9" customFormat="1" ht="20.25" customHeight="1" x14ac:dyDescent="0.3">
      <c r="A1103" s="19"/>
      <c r="B1103" s="17"/>
      <c r="C1103" s="17"/>
      <c r="D1103" s="17">
        <f t="shared" si="18"/>
        <v>783.38000000000056</v>
      </c>
      <c r="E1103" s="18"/>
      <c r="F1103" s="7"/>
    </row>
    <row r="1104" spans="1:6" s="9" customFormat="1" ht="20.25" customHeight="1" x14ac:dyDescent="0.3">
      <c r="A1104" s="19"/>
      <c r="B1104" s="17"/>
      <c r="C1104" s="17"/>
      <c r="D1104" s="17">
        <f t="shared" si="18"/>
        <v>783.38000000000056</v>
      </c>
      <c r="E1104" s="18" t="s">
        <v>901</v>
      </c>
      <c r="F1104" s="7"/>
    </row>
    <row r="1105" spans="1:6" s="9" customFormat="1" ht="20.25" customHeight="1" x14ac:dyDescent="0.3">
      <c r="A1105" s="19"/>
      <c r="B1105" s="17"/>
      <c r="C1105" s="17"/>
      <c r="D1105" s="17">
        <f t="shared" si="18"/>
        <v>783.38000000000056</v>
      </c>
      <c r="E1105" s="18" t="s">
        <v>906</v>
      </c>
      <c r="F1105" s="7"/>
    </row>
    <row r="1106" spans="1:6" s="9" customFormat="1" ht="20.25" customHeight="1" x14ac:dyDescent="0.3">
      <c r="A1106" s="19"/>
      <c r="B1106" s="17"/>
      <c r="C1106" s="17"/>
      <c r="D1106" s="17">
        <f t="shared" si="18"/>
        <v>783.38000000000056</v>
      </c>
      <c r="E1106" s="18" t="s">
        <v>907</v>
      </c>
      <c r="F1106" s="7"/>
    </row>
    <row r="1107" spans="1:6" s="9" customFormat="1" ht="20.25" customHeight="1" x14ac:dyDescent="0.3">
      <c r="A1107" s="19"/>
      <c r="B1107" s="17"/>
      <c r="C1107" s="17"/>
      <c r="D1107" s="17">
        <f t="shared" si="18"/>
        <v>783.38000000000056</v>
      </c>
      <c r="E1107" s="18" t="s">
        <v>901</v>
      </c>
      <c r="F1107" s="7"/>
    </row>
    <row r="1108" spans="1:6" s="9" customFormat="1" ht="20.25" customHeight="1" x14ac:dyDescent="0.3">
      <c r="A1108" s="19"/>
      <c r="B1108" s="17"/>
      <c r="C1108" s="17"/>
      <c r="D1108" s="17">
        <f t="shared" si="18"/>
        <v>783.38000000000056</v>
      </c>
      <c r="E1108" s="18" t="s">
        <v>289</v>
      </c>
      <c r="F1108" s="7"/>
    </row>
    <row r="1109" spans="1:6" s="9" customFormat="1" ht="20.25" customHeight="1" x14ac:dyDescent="0.3">
      <c r="A1109" s="19"/>
      <c r="B1109" s="17"/>
      <c r="C1109" s="17"/>
      <c r="D1109" s="17">
        <f t="shared" si="18"/>
        <v>783.38000000000056</v>
      </c>
      <c r="E1109" s="18" t="s">
        <v>902</v>
      </c>
      <c r="F1109" s="7"/>
    </row>
    <row r="1110" spans="1:6" s="9" customFormat="1" ht="20.25" customHeight="1" x14ac:dyDescent="0.3">
      <c r="A1110" s="19"/>
      <c r="B1110" s="17"/>
      <c r="C1110" s="17"/>
      <c r="D1110" s="17">
        <f t="shared" si="18"/>
        <v>783.38000000000056</v>
      </c>
      <c r="E1110" s="18"/>
      <c r="F1110" s="7"/>
    </row>
    <row r="1111" spans="1:6" s="9" customFormat="1" ht="20.25" customHeight="1" x14ac:dyDescent="0.3">
      <c r="A1111" s="19"/>
      <c r="B1111" s="17"/>
      <c r="C1111" s="17"/>
      <c r="D1111" s="17">
        <f t="shared" si="18"/>
        <v>783.38000000000056</v>
      </c>
      <c r="E1111" s="18"/>
      <c r="F1111" s="7"/>
    </row>
    <row r="1112" spans="1:6" s="9" customFormat="1" ht="20.25" customHeight="1" x14ac:dyDescent="0.3">
      <c r="A1112" s="19"/>
      <c r="B1112" s="17"/>
      <c r="C1112" s="17"/>
      <c r="D1112" s="17">
        <f t="shared" si="18"/>
        <v>783.38000000000056</v>
      </c>
      <c r="E1112" s="18" t="s">
        <v>908</v>
      </c>
      <c r="F1112" s="7"/>
    </row>
    <row r="1113" spans="1:6" s="9" customFormat="1" ht="20.25" customHeight="1" x14ac:dyDescent="0.3">
      <c r="A1113" s="19"/>
      <c r="B1113" s="17"/>
      <c r="C1113" s="17"/>
      <c r="D1113" s="17">
        <f t="shared" si="18"/>
        <v>783.38000000000056</v>
      </c>
      <c r="E1113" s="18" t="s">
        <v>909</v>
      </c>
      <c r="F1113" s="7"/>
    </row>
    <row r="1114" spans="1:6" s="9" customFormat="1" ht="20.25" customHeight="1" x14ac:dyDescent="0.3">
      <c r="A1114" s="19"/>
      <c r="B1114" s="17"/>
      <c r="C1114" s="17"/>
      <c r="D1114" s="17">
        <f t="shared" si="18"/>
        <v>783.38000000000056</v>
      </c>
      <c r="E1114" s="18" t="s">
        <v>910</v>
      </c>
      <c r="F1114" s="7"/>
    </row>
    <row r="1115" spans="1:6" s="9" customFormat="1" ht="20.25" customHeight="1" x14ac:dyDescent="0.3">
      <c r="A1115" s="19"/>
      <c r="B1115" s="17"/>
      <c r="C1115" s="17"/>
      <c r="D1115" s="17">
        <f t="shared" si="18"/>
        <v>783.38000000000056</v>
      </c>
      <c r="E1115" s="18" t="s">
        <v>352</v>
      </c>
      <c r="F1115" s="7"/>
    </row>
    <row r="1116" spans="1:6" s="9" customFormat="1" ht="20.25" customHeight="1" x14ac:dyDescent="0.3">
      <c r="A1116" s="19"/>
      <c r="B1116" s="17"/>
      <c r="C1116" s="17"/>
      <c r="D1116" s="17">
        <f t="shared" si="18"/>
        <v>783.38000000000056</v>
      </c>
      <c r="E1116" s="18" t="s">
        <v>352</v>
      </c>
      <c r="F1116" s="7"/>
    </row>
    <row r="1117" spans="1:6" s="9" customFormat="1" ht="20.25" customHeight="1" x14ac:dyDescent="0.3">
      <c r="A1117" s="19"/>
      <c r="B1117" s="17"/>
      <c r="C1117" s="17"/>
      <c r="D1117" s="17">
        <f t="shared" si="18"/>
        <v>783.38000000000056</v>
      </c>
      <c r="E1117" s="18" t="s">
        <v>899</v>
      </c>
      <c r="F1117" s="7"/>
    </row>
    <row r="1118" spans="1:6" s="9" customFormat="1" ht="20.25" customHeight="1" x14ac:dyDescent="0.3">
      <c r="A1118" s="19"/>
      <c r="B1118" s="17"/>
      <c r="C1118" s="17"/>
      <c r="D1118" s="17">
        <f t="shared" si="18"/>
        <v>783.38000000000056</v>
      </c>
      <c r="E1118" s="18" t="s">
        <v>902</v>
      </c>
      <c r="F1118" s="7"/>
    </row>
    <row r="1119" spans="1:6" s="9" customFormat="1" ht="20.25" customHeight="1" x14ac:dyDescent="0.3">
      <c r="A1119" s="19"/>
      <c r="B1119" s="17"/>
      <c r="C1119" s="17"/>
      <c r="D1119" s="17">
        <f t="shared" si="18"/>
        <v>783.38000000000056</v>
      </c>
      <c r="E1119" s="18"/>
      <c r="F1119" s="7"/>
    </row>
    <row r="1120" spans="1:6" s="9" customFormat="1" ht="20.25" customHeight="1" x14ac:dyDescent="0.3">
      <c r="A1120" s="19"/>
      <c r="B1120" s="17"/>
      <c r="C1120" s="17"/>
      <c r="D1120" s="17">
        <f t="shared" si="18"/>
        <v>783.38000000000056</v>
      </c>
      <c r="E1120" s="18"/>
      <c r="F1120" s="7"/>
    </row>
    <row r="1121" spans="1:12" s="9" customFormat="1" ht="20.25" customHeight="1" x14ac:dyDescent="0.3">
      <c r="A1121" s="19"/>
      <c r="B1121" s="17"/>
      <c r="C1121" s="17"/>
      <c r="D1121" s="17">
        <f t="shared" si="18"/>
        <v>783.38000000000056</v>
      </c>
      <c r="E1121" s="18"/>
      <c r="F1121" s="7"/>
    </row>
    <row r="1122" spans="1:12" s="9" customFormat="1" ht="20.25" customHeight="1" x14ac:dyDescent="0.3">
      <c r="A1122" s="19"/>
      <c r="B1122" s="17"/>
      <c r="C1122" s="17"/>
      <c r="D1122" s="17">
        <f t="shared" si="18"/>
        <v>783.38000000000056</v>
      </c>
      <c r="E1122" s="18" t="s">
        <v>911</v>
      </c>
      <c r="F1122" s="7"/>
    </row>
    <row r="1123" spans="1:12" s="69" customFormat="1" ht="20.25" customHeight="1" x14ac:dyDescent="0.3">
      <c r="A1123" s="70"/>
      <c r="B1123" s="60"/>
      <c r="C1123" s="60"/>
      <c r="D1123" s="60">
        <f t="shared" si="18"/>
        <v>783.38000000000056</v>
      </c>
      <c r="E1123" s="66" t="s">
        <v>289</v>
      </c>
      <c r="F1123" s="67"/>
    </row>
    <row r="1124" spans="1:12" s="9" customFormat="1" ht="20.25" customHeight="1" x14ac:dyDescent="0.3">
      <c r="A1124" s="19"/>
      <c r="B1124" s="17"/>
      <c r="C1124" s="17"/>
      <c r="D1124" s="17">
        <f t="shared" si="18"/>
        <v>783.38000000000056</v>
      </c>
      <c r="E1124" s="18" t="s">
        <v>899</v>
      </c>
      <c r="F1124" s="7"/>
    </row>
    <row r="1125" spans="1:12" s="9" customFormat="1" ht="20.25" customHeight="1" x14ac:dyDescent="0.3">
      <c r="A1125" s="19"/>
      <c r="B1125" s="17"/>
      <c r="C1125" s="17"/>
      <c r="D1125" s="17">
        <f t="shared" si="18"/>
        <v>783.38000000000056</v>
      </c>
      <c r="E1125" s="18"/>
      <c r="F1125" s="7"/>
    </row>
    <row r="1126" spans="1:12" s="9" customFormat="1" ht="20.25" customHeight="1" x14ac:dyDescent="0.3">
      <c r="A1126" s="19"/>
      <c r="B1126" s="17"/>
      <c r="C1126" s="17"/>
      <c r="D1126" s="17">
        <f t="shared" si="18"/>
        <v>783.38000000000056</v>
      </c>
      <c r="E1126" s="18"/>
      <c r="F1126" s="7"/>
    </row>
    <row r="1127" spans="1:12" s="9" customFormat="1" ht="20.25" customHeight="1" x14ac:dyDescent="0.3">
      <c r="A1127" s="19"/>
      <c r="B1127" s="17"/>
      <c r="C1127" s="17"/>
      <c r="D1127" s="17">
        <f t="shared" si="18"/>
        <v>783.38000000000056</v>
      </c>
      <c r="E1127" s="18"/>
      <c r="F1127" s="7"/>
      <c r="L1127" s="9">
        <v>31.25</v>
      </c>
    </row>
    <row r="1128" spans="1:12" s="9" customFormat="1" ht="20.25" customHeight="1" x14ac:dyDescent="0.3">
      <c r="A1128" s="19"/>
      <c r="B1128" s="17"/>
      <c r="C1128" s="60"/>
      <c r="D1128" s="17">
        <f t="shared" si="18"/>
        <v>783.38000000000056</v>
      </c>
      <c r="E1128" s="18" t="s">
        <v>886</v>
      </c>
      <c r="F1128" s="7"/>
      <c r="L1128" s="9">
        <v>62.5</v>
      </c>
    </row>
    <row r="1129" spans="1:12" s="9" customFormat="1" ht="20.25" customHeight="1" x14ac:dyDescent="0.3">
      <c r="A1129" s="19"/>
      <c r="B1129" s="17"/>
      <c r="C1129" s="17"/>
      <c r="D1129" s="17">
        <f t="shared" si="18"/>
        <v>783.38000000000056</v>
      </c>
      <c r="E1129" s="18"/>
      <c r="F1129" s="7"/>
      <c r="L1129" s="9">
        <v>715.3</v>
      </c>
    </row>
    <row r="1130" spans="1:12" s="9" customFormat="1" ht="20.25" customHeight="1" x14ac:dyDescent="0.3">
      <c r="A1130" s="19"/>
      <c r="B1130" s="17"/>
      <c r="C1130" s="17"/>
      <c r="D1130" s="17">
        <f t="shared" si="18"/>
        <v>783.38000000000056</v>
      </c>
      <c r="E1130" s="18"/>
      <c r="F1130" s="7"/>
    </row>
    <row r="1131" spans="1:12" s="9" customFormat="1" ht="20.25" customHeight="1" x14ac:dyDescent="0.3">
      <c r="A1131" s="19"/>
      <c r="B1131" s="17"/>
      <c r="C1131" s="17"/>
      <c r="D1131" s="17">
        <f t="shared" si="18"/>
        <v>783.38000000000056</v>
      </c>
      <c r="E1131" s="18"/>
      <c r="F1131" s="7"/>
    </row>
    <row r="1132" spans="1:12" s="9" customFormat="1" ht="20.25" customHeight="1" x14ac:dyDescent="0.3">
      <c r="A1132" s="19"/>
      <c r="B1132" s="17"/>
      <c r="C1132" s="17"/>
      <c r="D1132" s="17">
        <f t="shared" si="18"/>
        <v>783.38000000000056</v>
      </c>
      <c r="E1132" s="18" t="s">
        <v>912</v>
      </c>
      <c r="F1132" s="7"/>
    </row>
    <row r="1133" spans="1:12" s="9" customFormat="1" ht="20.25" customHeight="1" x14ac:dyDescent="0.3">
      <c r="A1133" s="19"/>
      <c r="B1133" s="17"/>
      <c r="C1133" s="17"/>
      <c r="D1133" s="17">
        <f t="shared" si="18"/>
        <v>783.38000000000056</v>
      </c>
      <c r="E1133" s="18"/>
      <c r="F1133" s="7"/>
    </row>
    <row r="1134" spans="1:12" s="9" customFormat="1" ht="20.25" customHeight="1" x14ac:dyDescent="0.3">
      <c r="A1134" s="19"/>
      <c r="B1134" s="17"/>
      <c r="C1134" s="17"/>
      <c r="D1134" s="17">
        <f t="shared" si="18"/>
        <v>783.38000000000056</v>
      </c>
      <c r="E1134" s="18"/>
      <c r="F1134" s="7"/>
    </row>
    <row r="1135" spans="1:12" s="9" customFormat="1" ht="20.25" customHeight="1" x14ac:dyDescent="0.3">
      <c r="A1135" s="19"/>
      <c r="B1135" s="17"/>
      <c r="C1135" s="17"/>
      <c r="D1135" s="17">
        <f t="shared" si="18"/>
        <v>783.38000000000056</v>
      </c>
      <c r="E1135" s="18"/>
      <c r="F1135" s="7"/>
    </row>
    <row r="1136" spans="1:12" s="9" customFormat="1" ht="20.25" customHeight="1" x14ac:dyDescent="0.3">
      <c r="A1136" s="19"/>
      <c r="B1136" s="17"/>
      <c r="C1136" s="17"/>
      <c r="D1136" s="17">
        <f t="shared" si="18"/>
        <v>783.38000000000056</v>
      </c>
      <c r="E1136" s="18"/>
      <c r="F1136" s="7"/>
    </row>
    <row r="1137" spans="1:6" s="9" customFormat="1" ht="20.25" customHeight="1" x14ac:dyDescent="0.3">
      <c r="A1137" s="19"/>
      <c r="B1137" s="60"/>
      <c r="C1137" s="17"/>
      <c r="D1137" s="17">
        <f t="shared" si="18"/>
        <v>783.38000000000056</v>
      </c>
      <c r="E1137" s="18"/>
      <c r="F1137" s="7"/>
    </row>
    <row r="1138" spans="1:6" s="9" customFormat="1" ht="20.25" customHeight="1" x14ac:dyDescent="0.3">
      <c r="A1138" s="19"/>
      <c r="B1138" s="60"/>
      <c r="C1138" s="17"/>
      <c r="D1138" s="17">
        <f t="shared" si="18"/>
        <v>783.38000000000056</v>
      </c>
      <c r="E1138" s="18" t="s">
        <v>913</v>
      </c>
      <c r="F1138" s="7"/>
    </row>
    <row r="1139" spans="1:6" s="9" customFormat="1" ht="20.25" customHeight="1" x14ac:dyDescent="0.3">
      <c r="A1139" s="19"/>
      <c r="B1139" s="17"/>
      <c r="C1139" s="17"/>
      <c r="D1139" s="17">
        <f t="shared" si="18"/>
        <v>783.38000000000056</v>
      </c>
      <c r="E1139" s="18"/>
      <c r="F1139" s="7"/>
    </row>
    <row r="1140" spans="1:6" s="9" customFormat="1" ht="20.25" customHeight="1" x14ac:dyDescent="0.3">
      <c r="A1140" s="19"/>
      <c r="B1140" s="17"/>
      <c r="C1140" s="17"/>
      <c r="D1140" s="17">
        <f t="shared" si="18"/>
        <v>783.38000000000056</v>
      </c>
      <c r="E1140" s="18"/>
      <c r="F1140" s="7"/>
    </row>
    <row r="1141" spans="1:6" s="9" customFormat="1" ht="20.25" customHeight="1" x14ac:dyDescent="0.3">
      <c r="A1141" s="19"/>
      <c r="B1141" s="17"/>
      <c r="C1141" s="17"/>
      <c r="D1141" s="17">
        <f t="shared" si="18"/>
        <v>783.38000000000056</v>
      </c>
      <c r="E1141" s="18"/>
      <c r="F1141" s="7"/>
    </row>
    <row r="1142" spans="1:6" s="9" customFormat="1" ht="20.25" customHeight="1" x14ac:dyDescent="0.3">
      <c r="A1142" s="19"/>
      <c r="B1142" s="17"/>
      <c r="C1142" s="17"/>
      <c r="D1142" s="17">
        <f t="shared" si="18"/>
        <v>783.38000000000056</v>
      </c>
      <c r="E1142" s="18"/>
      <c r="F1142" s="7"/>
    </row>
    <row r="1143" spans="1:6" s="9" customFormat="1" ht="20.25" customHeight="1" x14ac:dyDescent="0.3">
      <c r="A1143" s="19"/>
      <c r="B1143" s="17"/>
      <c r="C1143" s="17"/>
      <c r="D1143" s="17">
        <f t="shared" si="18"/>
        <v>783.38000000000056</v>
      </c>
      <c r="E1143" s="18"/>
      <c r="F1143" s="7"/>
    </row>
    <row r="1144" spans="1:6" s="9" customFormat="1" ht="20.25" customHeight="1" x14ac:dyDescent="0.3">
      <c r="A1144" s="19"/>
      <c r="B1144" s="17"/>
      <c r="C1144" s="17"/>
      <c r="D1144" s="17">
        <f t="shared" si="18"/>
        <v>783.38000000000056</v>
      </c>
      <c r="E1144" s="18"/>
      <c r="F1144" s="7"/>
    </row>
    <row r="1145" spans="1:6" s="9" customFormat="1" ht="20.25" customHeight="1" x14ac:dyDescent="0.3">
      <c r="A1145" s="19"/>
      <c r="B1145" s="17"/>
      <c r="C1145" s="60"/>
      <c r="D1145" s="17">
        <f t="shared" si="18"/>
        <v>783.38000000000056</v>
      </c>
      <c r="E1145" s="18"/>
      <c r="F1145" s="7"/>
    </row>
    <row r="1146" spans="1:6" s="9" customFormat="1" ht="20.25" customHeight="1" x14ac:dyDescent="0.3">
      <c r="A1146" s="19"/>
      <c r="B1146" s="60"/>
      <c r="C1146" s="17"/>
      <c r="D1146" s="17">
        <f t="shared" si="18"/>
        <v>783.38000000000056</v>
      </c>
      <c r="E1146" s="18"/>
      <c r="F1146" s="7"/>
    </row>
    <row r="1147" spans="1:6" s="9" customFormat="1" ht="20.25" customHeight="1" x14ac:dyDescent="0.3">
      <c r="A1147" s="19"/>
      <c r="B1147" s="60"/>
      <c r="C1147" s="17"/>
      <c r="D1147" s="17">
        <f t="shared" si="18"/>
        <v>783.38000000000056</v>
      </c>
      <c r="E1147" s="18"/>
      <c r="F1147" s="7"/>
    </row>
    <row r="1148" spans="1:6" s="9" customFormat="1" ht="20.25" customHeight="1" x14ac:dyDescent="0.3">
      <c r="A1148" s="19"/>
      <c r="B1148" s="60"/>
      <c r="C1148" s="17"/>
      <c r="D1148" s="17">
        <f t="shared" si="18"/>
        <v>783.38000000000056</v>
      </c>
      <c r="E1148" s="18" t="s">
        <v>914</v>
      </c>
      <c r="F1148" s="7"/>
    </row>
    <row r="1149" spans="1:6" s="9" customFormat="1" ht="20.25" customHeight="1" x14ac:dyDescent="0.3">
      <c r="A1149" s="19"/>
      <c r="B1149" s="17"/>
      <c r="C1149" s="17"/>
      <c r="D1149" s="17">
        <f t="shared" si="18"/>
        <v>783.38000000000056</v>
      </c>
      <c r="E1149" s="18" t="s">
        <v>915</v>
      </c>
      <c r="F1149" s="7"/>
    </row>
    <row r="1150" spans="1:6" s="9" customFormat="1" ht="20.25" customHeight="1" x14ac:dyDescent="0.3">
      <c r="A1150" s="19"/>
      <c r="B1150" s="17"/>
      <c r="C1150" s="17"/>
      <c r="D1150" s="17">
        <f t="shared" si="18"/>
        <v>783.38000000000056</v>
      </c>
      <c r="E1150" s="18"/>
      <c r="F1150" s="7"/>
    </row>
    <row r="1151" spans="1:6" s="9" customFormat="1" ht="20.25" customHeight="1" x14ac:dyDescent="0.3">
      <c r="A1151" s="19"/>
      <c r="B1151" s="17"/>
      <c r="C1151" s="60"/>
      <c r="D1151" s="17">
        <f t="shared" si="18"/>
        <v>783.38000000000056</v>
      </c>
      <c r="E1151" s="18" t="s">
        <v>916</v>
      </c>
      <c r="F1151" s="7"/>
    </row>
    <row r="1152" spans="1:6" s="9" customFormat="1" ht="20.25" customHeight="1" x14ac:dyDescent="0.3">
      <c r="A1152" s="19"/>
      <c r="B1152" s="60"/>
      <c r="C1152" s="17"/>
      <c r="D1152" s="17">
        <f t="shared" si="18"/>
        <v>783.38000000000056</v>
      </c>
      <c r="E1152" s="18"/>
      <c r="F1152" s="7"/>
    </row>
    <row r="1153" spans="1:6" s="9" customFormat="1" ht="20.25" customHeight="1" x14ac:dyDescent="0.3">
      <c r="A1153" s="19"/>
      <c r="B1153" s="17"/>
      <c r="C1153" s="60"/>
      <c r="D1153" s="17">
        <f t="shared" si="18"/>
        <v>783.38000000000056</v>
      </c>
      <c r="E1153" s="18"/>
      <c r="F1153" s="7"/>
    </row>
    <row r="1154" spans="1:6" s="9" customFormat="1" ht="20.25" customHeight="1" x14ac:dyDescent="0.3">
      <c r="A1154" s="19"/>
      <c r="B1154" s="17"/>
      <c r="C1154" s="17"/>
      <c r="D1154" s="17">
        <f t="shared" si="18"/>
        <v>783.38000000000056</v>
      </c>
      <c r="E1154" s="18"/>
      <c r="F1154" s="7"/>
    </row>
    <row r="1155" spans="1:6" s="9" customFormat="1" ht="20.25" customHeight="1" x14ac:dyDescent="0.3">
      <c r="A1155" s="19"/>
      <c r="B1155" s="17"/>
      <c r="C1155" s="17"/>
      <c r="D1155" s="17">
        <f t="shared" si="18"/>
        <v>783.38000000000056</v>
      </c>
      <c r="E1155" s="18"/>
      <c r="F1155" s="7"/>
    </row>
    <row r="1156" spans="1:6" s="9" customFormat="1" ht="20.25" customHeight="1" x14ac:dyDescent="0.3">
      <c r="A1156" s="19"/>
      <c r="B1156" s="17"/>
      <c r="C1156" s="17"/>
      <c r="D1156" s="17">
        <f t="shared" si="18"/>
        <v>783.38000000000056</v>
      </c>
      <c r="E1156" s="18" t="s">
        <v>794</v>
      </c>
      <c r="F1156" s="7"/>
    </row>
    <row r="1157" spans="1:6" s="9" customFormat="1" ht="20.25" customHeight="1" x14ac:dyDescent="0.3">
      <c r="A1157" s="19"/>
      <c r="B1157" s="17"/>
      <c r="C1157" s="17"/>
      <c r="D1157" s="17">
        <f t="shared" si="18"/>
        <v>783.38000000000056</v>
      </c>
      <c r="E1157" s="18"/>
      <c r="F1157" s="7"/>
    </row>
    <row r="1158" spans="1:6" s="9" customFormat="1" ht="20.25" customHeight="1" x14ac:dyDescent="0.3">
      <c r="A1158" s="19"/>
      <c r="B1158" s="17"/>
      <c r="C1158" s="60"/>
      <c r="D1158" s="17">
        <f t="shared" si="18"/>
        <v>783.38000000000056</v>
      </c>
      <c r="E1158" s="18"/>
      <c r="F1158" s="7"/>
    </row>
    <row r="1159" spans="1:6" s="9" customFormat="1" ht="20.25" customHeight="1" x14ac:dyDescent="0.3">
      <c r="A1159" s="19"/>
      <c r="B1159" s="60"/>
      <c r="C1159" s="17"/>
      <c r="D1159" s="17">
        <f t="shared" ref="D1159:D1222" si="19">D1158+B1159-C1159</f>
        <v>783.38000000000056</v>
      </c>
      <c r="E1159" s="18"/>
      <c r="F1159" s="7"/>
    </row>
    <row r="1160" spans="1:6" s="9" customFormat="1" ht="20.25" customHeight="1" x14ac:dyDescent="0.3">
      <c r="A1160" s="19"/>
      <c r="B1160" s="60"/>
      <c r="C1160" s="17"/>
      <c r="D1160" s="17">
        <f t="shared" si="19"/>
        <v>783.38000000000056</v>
      </c>
      <c r="E1160" s="18"/>
      <c r="F1160" s="7"/>
    </row>
    <row r="1161" spans="1:6" s="9" customFormat="1" ht="20.25" customHeight="1" x14ac:dyDescent="0.3">
      <c r="A1161" s="19"/>
      <c r="B1161" s="60"/>
      <c r="C1161" s="17"/>
      <c r="D1161" s="17">
        <f t="shared" si="19"/>
        <v>783.38000000000056</v>
      </c>
      <c r="E1161" s="18"/>
      <c r="F1161" s="7"/>
    </row>
    <row r="1162" spans="1:6" s="9" customFormat="1" ht="20.25" customHeight="1" x14ac:dyDescent="0.3">
      <c r="A1162" s="19"/>
      <c r="B1162" s="60"/>
      <c r="C1162" s="17"/>
      <c r="D1162" s="17">
        <f t="shared" si="19"/>
        <v>783.38000000000056</v>
      </c>
      <c r="E1162" s="18"/>
      <c r="F1162" s="7"/>
    </row>
    <row r="1163" spans="1:6" s="9" customFormat="1" ht="20.25" customHeight="1" x14ac:dyDescent="0.3">
      <c r="A1163" s="19"/>
      <c r="B1163" s="60"/>
      <c r="C1163" s="17"/>
      <c r="D1163" s="17">
        <f t="shared" si="19"/>
        <v>783.38000000000056</v>
      </c>
      <c r="E1163" s="18" t="s">
        <v>917</v>
      </c>
      <c r="F1163" s="7"/>
    </row>
    <row r="1164" spans="1:6" s="9" customFormat="1" ht="20.25" customHeight="1" x14ac:dyDescent="0.3">
      <c r="A1164" s="19"/>
      <c r="B1164" s="17"/>
      <c r="C1164" s="60"/>
      <c r="D1164" s="17">
        <f t="shared" si="19"/>
        <v>783.38000000000056</v>
      </c>
      <c r="E1164" s="18"/>
      <c r="F1164" s="7"/>
    </row>
    <row r="1165" spans="1:6" s="9" customFormat="1" ht="20.25" customHeight="1" x14ac:dyDescent="0.3">
      <c r="A1165" s="19"/>
      <c r="B1165" s="60"/>
      <c r="C1165" s="17"/>
      <c r="D1165" s="17">
        <f t="shared" si="19"/>
        <v>783.38000000000056</v>
      </c>
      <c r="E1165" s="18"/>
      <c r="F1165" s="7"/>
    </row>
    <row r="1166" spans="1:6" s="9" customFormat="1" ht="20.25" customHeight="1" x14ac:dyDescent="0.3">
      <c r="A1166" s="19"/>
      <c r="B1166" s="60"/>
      <c r="C1166" s="17"/>
      <c r="D1166" s="17">
        <f t="shared" si="19"/>
        <v>783.38000000000056</v>
      </c>
      <c r="E1166" s="18"/>
      <c r="F1166" s="7"/>
    </row>
    <row r="1167" spans="1:6" s="9" customFormat="1" ht="20.25" customHeight="1" x14ac:dyDescent="0.3">
      <c r="A1167" s="19"/>
      <c r="B1167" s="17"/>
      <c r="C1167" s="17"/>
      <c r="D1167" s="17">
        <f t="shared" si="19"/>
        <v>783.38000000000056</v>
      </c>
      <c r="E1167" s="18"/>
      <c r="F1167" s="7"/>
    </row>
    <row r="1168" spans="1:6" s="9" customFormat="1" ht="20.25" customHeight="1" x14ac:dyDescent="0.3">
      <c r="A1168" s="19"/>
      <c r="B1168" s="17"/>
      <c r="C1168" s="17"/>
      <c r="D1168" s="17">
        <f t="shared" si="19"/>
        <v>783.38000000000056</v>
      </c>
      <c r="E1168" s="18"/>
      <c r="F1168" s="7"/>
    </row>
    <row r="1169" spans="1:6" s="9" customFormat="1" ht="20.25" customHeight="1" x14ac:dyDescent="0.3">
      <c r="A1169" s="19"/>
      <c r="B1169" s="17"/>
      <c r="C1169" s="17"/>
      <c r="D1169" s="17">
        <f t="shared" si="19"/>
        <v>783.38000000000056</v>
      </c>
      <c r="E1169" s="18"/>
      <c r="F1169" s="7"/>
    </row>
    <row r="1170" spans="1:6" s="9" customFormat="1" ht="20.25" customHeight="1" x14ac:dyDescent="0.3">
      <c r="A1170" s="19"/>
      <c r="B1170" s="17"/>
      <c r="C1170" s="17"/>
      <c r="D1170" s="17">
        <f t="shared" si="19"/>
        <v>783.38000000000056</v>
      </c>
      <c r="E1170" s="18"/>
      <c r="F1170" s="7"/>
    </row>
    <row r="1171" spans="1:6" s="9" customFormat="1" ht="20.25" customHeight="1" x14ac:dyDescent="0.3">
      <c r="A1171" s="19"/>
      <c r="B1171" s="17"/>
      <c r="C1171" s="17"/>
      <c r="D1171" s="17">
        <f t="shared" si="19"/>
        <v>783.38000000000056</v>
      </c>
      <c r="E1171" s="18"/>
      <c r="F1171" s="7"/>
    </row>
    <row r="1172" spans="1:6" s="9" customFormat="1" ht="20.25" customHeight="1" x14ac:dyDescent="0.3">
      <c r="A1172" s="19"/>
      <c r="B1172" s="17"/>
      <c r="C1172" s="17"/>
      <c r="D1172" s="17">
        <f t="shared" si="19"/>
        <v>783.38000000000056</v>
      </c>
      <c r="E1172" s="18"/>
      <c r="F1172" s="7"/>
    </row>
    <row r="1173" spans="1:6" s="9" customFormat="1" ht="20.25" customHeight="1" x14ac:dyDescent="0.3">
      <c r="A1173" s="19"/>
      <c r="B1173" s="17"/>
      <c r="C1173" s="17"/>
      <c r="D1173" s="17">
        <f t="shared" si="19"/>
        <v>783.38000000000056</v>
      </c>
      <c r="E1173" s="18" t="s">
        <v>794</v>
      </c>
      <c r="F1173" s="7"/>
    </row>
    <row r="1174" spans="1:6" s="9" customFormat="1" ht="20.25" customHeight="1" x14ac:dyDescent="0.3">
      <c r="A1174" s="19"/>
      <c r="B1174" s="17"/>
      <c r="C1174" s="17"/>
      <c r="D1174" s="17">
        <f t="shared" si="19"/>
        <v>783.38000000000056</v>
      </c>
      <c r="E1174" s="18" t="s">
        <v>884</v>
      </c>
      <c r="F1174" s="7"/>
    </row>
    <row r="1175" spans="1:6" s="9" customFormat="1" ht="20.25" customHeight="1" x14ac:dyDescent="0.3">
      <c r="A1175" s="19"/>
      <c r="B1175" s="17"/>
      <c r="C1175" s="17"/>
      <c r="D1175" s="17">
        <f t="shared" si="19"/>
        <v>783.38000000000056</v>
      </c>
      <c r="E1175" s="18"/>
      <c r="F1175" s="7"/>
    </row>
    <row r="1176" spans="1:6" s="9" customFormat="1" ht="20.25" customHeight="1" x14ac:dyDescent="0.3">
      <c r="A1176" s="19"/>
      <c r="B1176" s="17"/>
      <c r="C1176" s="17"/>
      <c r="D1176" s="17">
        <f t="shared" si="19"/>
        <v>783.38000000000056</v>
      </c>
      <c r="E1176" s="18" t="s">
        <v>890</v>
      </c>
      <c r="F1176" s="7"/>
    </row>
    <row r="1177" spans="1:6" s="9" customFormat="1" ht="20.25" customHeight="1" x14ac:dyDescent="0.3">
      <c r="A1177" s="19"/>
      <c r="B1177" s="17"/>
      <c r="C1177" s="17"/>
      <c r="D1177" s="17">
        <f t="shared" si="19"/>
        <v>783.38000000000056</v>
      </c>
      <c r="E1177" s="18" t="s">
        <v>918</v>
      </c>
      <c r="F1177" s="7"/>
    </row>
    <row r="1178" spans="1:6" s="9" customFormat="1" ht="20.25" customHeight="1" x14ac:dyDescent="0.3">
      <c r="A1178" s="19"/>
      <c r="B1178" s="17"/>
      <c r="C1178" s="17"/>
      <c r="D1178" s="17">
        <f t="shared" si="19"/>
        <v>783.38000000000056</v>
      </c>
      <c r="E1178" s="18" t="s">
        <v>902</v>
      </c>
      <c r="F1178" s="7"/>
    </row>
    <row r="1179" spans="1:6" s="9" customFormat="1" ht="20.25" customHeight="1" x14ac:dyDescent="0.3">
      <c r="A1179" s="19"/>
      <c r="B1179" s="17"/>
      <c r="C1179" s="17"/>
      <c r="D1179" s="17">
        <f t="shared" si="19"/>
        <v>783.38000000000056</v>
      </c>
      <c r="E1179" s="18" t="s">
        <v>899</v>
      </c>
      <c r="F1179" s="7"/>
    </row>
    <row r="1180" spans="1:6" s="9" customFormat="1" ht="20.25" customHeight="1" x14ac:dyDescent="0.3">
      <c r="A1180" s="19"/>
      <c r="B1180" s="17"/>
      <c r="C1180" s="17"/>
      <c r="D1180" s="17">
        <f t="shared" si="19"/>
        <v>783.38000000000056</v>
      </c>
      <c r="E1180" s="18" t="s">
        <v>903</v>
      </c>
      <c r="F1180" s="7"/>
    </row>
    <row r="1181" spans="1:6" s="9" customFormat="1" ht="20.25" customHeight="1" x14ac:dyDescent="0.3">
      <c r="A1181" s="19"/>
      <c r="B1181" s="17"/>
      <c r="C1181" s="17"/>
      <c r="D1181" s="17">
        <f t="shared" si="19"/>
        <v>783.38000000000056</v>
      </c>
      <c r="E1181" s="18"/>
      <c r="F1181" s="7"/>
    </row>
    <row r="1182" spans="1:6" s="9" customFormat="1" ht="20.25" customHeight="1" x14ac:dyDescent="0.3">
      <c r="A1182" s="19"/>
      <c r="B1182" s="17"/>
      <c r="C1182" s="17"/>
      <c r="D1182" s="17">
        <f t="shared" si="19"/>
        <v>783.38000000000056</v>
      </c>
      <c r="E1182" s="18"/>
      <c r="F1182" s="7"/>
    </row>
    <row r="1183" spans="1:6" s="9" customFormat="1" ht="20.25" customHeight="1" x14ac:dyDescent="0.3">
      <c r="A1183" s="19"/>
      <c r="B1183" s="17"/>
      <c r="C1183" s="17"/>
      <c r="D1183" s="17">
        <f t="shared" si="19"/>
        <v>783.38000000000056</v>
      </c>
      <c r="E1183" s="18"/>
      <c r="F1183" s="7"/>
    </row>
    <row r="1184" spans="1:6" s="9" customFormat="1" ht="20.25" customHeight="1" x14ac:dyDescent="0.3">
      <c r="A1184" s="19"/>
      <c r="B1184" s="17"/>
      <c r="C1184" s="17"/>
      <c r="D1184" s="17">
        <f t="shared" si="19"/>
        <v>783.38000000000056</v>
      </c>
      <c r="E1184" s="18"/>
      <c r="F1184" s="7"/>
    </row>
    <row r="1185" spans="1:14" s="9" customFormat="1" ht="20.25" customHeight="1" x14ac:dyDescent="0.3">
      <c r="A1185" s="19"/>
      <c r="B1185" s="17"/>
      <c r="C1185" s="17"/>
      <c r="D1185" s="17">
        <f t="shared" si="19"/>
        <v>783.38000000000056</v>
      </c>
      <c r="E1185" s="18"/>
      <c r="F1185" s="7"/>
    </row>
    <row r="1186" spans="1:14" s="69" customFormat="1" ht="20.25" customHeight="1" x14ac:dyDescent="0.3">
      <c r="A1186" s="70"/>
      <c r="B1186" s="60"/>
      <c r="C1186" s="60"/>
      <c r="D1186" s="60">
        <f t="shared" si="19"/>
        <v>783.38000000000056</v>
      </c>
      <c r="E1186" s="66"/>
      <c r="F1186" s="67" t="s">
        <v>895</v>
      </c>
      <c r="H1186" s="199">
        <v>46168</v>
      </c>
    </row>
    <row r="1187" spans="1:14" s="9" customFormat="1" ht="20.25" customHeight="1" x14ac:dyDescent="0.3">
      <c r="A1187" s="19"/>
      <c r="B1187" s="17"/>
      <c r="C1187" s="17"/>
      <c r="D1187" s="17">
        <f t="shared" si="19"/>
        <v>783.38000000000056</v>
      </c>
      <c r="E1187" s="18"/>
      <c r="F1187" s="7"/>
    </row>
    <row r="1188" spans="1:14" s="9" customFormat="1" ht="20.25" customHeight="1" x14ac:dyDescent="0.3">
      <c r="A1188" s="19"/>
      <c r="B1188" s="17"/>
      <c r="C1188" s="17"/>
      <c r="D1188" s="17">
        <f t="shared" si="19"/>
        <v>783.38000000000056</v>
      </c>
      <c r="E1188" s="18"/>
      <c r="F1188" s="7"/>
    </row>
    <row r="1189" spans="1:14" s="9" customFormat="1" ht="20.25" customHeight="1" x14ac:dyDescent="0.3">
      <c r="A1189" s="19"/>
      <c r="B1189" s="17"/>
      <c r="C1189" s="17"/>
      <c r="D1189" s="17">
        <f t="shared" si="19"/>
        <v>783.38000000000056</v>
      </c>
      <c r="E1189" s="18"/>
      <c r="F1189" s="7"/>
    </row>
    <row r="1190" spans="1:14" s="9" customFormat="1" ht="20.25" customHeight="1" x14ac:dyDescent="0.3">
      <c r="A1190" s="19"/>
      <c r="B1190" s="17"/>
      <c r="C1190" s="17"/>
      <c r="D1190" s="17">
        <f t="shared" si="19"/>
        <v>783.38000000000056</v>
      </c>
      <c r="E1190" s="18"/>
      <c r="F1190" s="7"/>
    </row>
    <row r="1191" spans="1:14" s="9" customFormat="1" ht="20.25" customHeight="1" x14ac:dyDescent="0.3">
      <c r="A1191" s="19"/>
      <c r="B1191" s="17"/>
      <c r="C1191" s="17"/>
      <c r="D1191" s="17">
        <f t="shared" si="19"/>
        <v>783.38000000000056</v>
      </c>
      <c r="E1191" s="18"/>
      <c r="F1191" s="7"/>
    </row>
    <row r="1192" spans="1:14" s="9" customFormat="1" ht="20.25" customHeight="1" x14ac:dyDescent="0.3">
      <c r="A1192" s="19"/>
      <c r="B1192" s="17"/>
      <c r="C1192" s="17"/>
      <c r="D1192" s="17">
        <f t="shared" si="19"/>
        <v>783.38000000000056</v>
      </c>
      <c r="E1192" s="18" t="s">
        <v>884</v>
      </c>
      <c r="F1192" s="7"/>
      <c r="N1192" s="9">
        <v>124.4</v>
      </c>
    </row>
    <row r="1193" spans="1:14" s="9" customFormat="1" ht="20.25" customHeight="1" x14ac:dyDescent="0.3">
      <c r="A1193" s="19"/>
      <c r="B1193" s="17"/>
      <c r="C1193" s="17"/>
      <c r="D1193" s="17">
        <f t="shared" si="19"/>
        <v>783.38000000000056</v>
      </c>
      <c r="E1193" s="18"/>
      <c r="F1193" s="7"/>
    </row>
    <row r="1194" spans="1:14" s="9" customFormat="1" ht="20.25" customHeight="1" x14ac:dyDescent="0.3">
      <c r="A1194" s="19"/>
      <c r="B1194" s="17"/>
      <c r="C1194" s="17"/>
      <c r="D1194" s="17">
        <f t="shared" si="19"/>
        <v>783.38000000000056</v>
      </c>
      <c r="E1194" s="18"/>
      <c r="F1194" s="7"/>
    </row>
    <row r="1195" spans="1:14" s="9" customFormat="1" ht="20.25" customHeight="1" x14ac:dyDescent="0.3">
      <c r="A1195" s="19"/>
      <c r="B1195" s="17"/>
      <c r="C1195" s="17"/>
      <c r="D1195" s="17">
        <f t="shared" si="19"/>
        <v>783.38000000000056</v>
      </c>
      <c r="E1195" s="18"/>
      <c r="F1195" s="7"/>
    </row>
    <row r="1196" spans="1:14" s="9" customFormat="1" ht="20.25" customHeight="1" x14ac:dyDescent="0.3">
      <c r="A1196" s="19"/>
      <c r="B1196" s="17"/>
      <c r="C1196" s="17"/>
      <c r="D1196" s="17">
        <f t="shared" si="19"/>
        <v>783.38000000000056</v>
      </c>
      <c r="E1196" s="18"/>
      <c r="F1196" s="7"/>
    </row>
    <row r="1197" spans="1:14" s="9" customFormat="1" ht="20.25" customHeight="1" x14ac:dyDescent="0.3">
      <c r="A1197" s="19"/>
      <c r="B1197" s="17"/>
      <c r="C1197" s="17"/>
      <c r="D1197" s="17">
        <f t="shared" si="19"/>
        <v>783.38000000000056</v>
      </c>
      <c r="E1197" s="18" t="s">
        <v>900</v>
      </c>
      <c r="F1197" s="7"/>
    </row>
    <row r="1198" spans="1:14" s="9" customFormat="1" ht="20.25" customHeight="1" x14ac:dyDescent="0.3">
      <c r="A1198" s="19"/>
      <c r="B1198" s="17"/>
      <c r="C1198" s="17"/>
      <c r="D1198" s="17">
        <f t="shared" si="19"/>
        <v>783.38000000000056</v>
      </c>
      <c r="E1198" s="18" t="s">
        <v>919</v>
      </c>
      <c r="F1198" s="7"/>
    </row>
    <row r="1199" spans="1:14" s="9" customFormat="1" ht="20.25" customHeight="1" x14ac:dyDescent="0.3">
      <c r="A1199" s="19"/>
      <c r="B1199" s="17"/>
      <c r="C1199" s="17"/>
      <c r="D1199" s="17">
        <f t="shared" si="19"/>
        <v>783.38000000000056</v>
      </c>
      <c r="E1199" s="18"/>
      <c r="F1199" s="7"/>
    </row>
    <row r="1200" spans="1:14" s="9" customFormat="1" ht="20.25" customHeight="1" x14ac:dyDescent="0.3">
      <c r="A1200" s="19"/>
      <c r="B1200" s="17"/>
      <c r="C1200" s="17"/>
      <c r="D1200" s="17">
        <f t="shared" si="19"/>
        <v>783.38000000000056</v>
      </c>
      <c r="E1200" s="18"/>
      <c r="F1200" s="7"/>
    </row>
    <row r="1201" spans="1:14" s="9" customFormat="1" ht="20.25" customHeight="1" x14ac:dyDescent="0.3">
      <c r="A1201" s="19"/>
      <c r="B1201" s="17"/>
      <c r="C1201" s="17"/>
      <c r="D1201" s="17">
        <f t="shared" si="19"/>
        <v>783.38000000000056</v>
      </c>
      <c r="E1201" s="18"/>
      <c r="F1201" s="7"/>
    </row>
    <row r="1202" spans="1:14" s="9" customFormat="1" ht="20.25" customHeight="1" x14ac:dyDescent="0.3">
      <c r="A1202" s="19"/>
      <c r="B1202" s="17"/>
      <c r="C1202" s="17"/>
      <c r="D1202" s="17">
        <f t="shared" si="19"/>
        <v>783.38000000000056</v>
      </c>
      <c r="E1202" s="18"/>
      <c r="F1202" s="7"/>
    </row>
    <row r="1203" spans="1:14" s="9" customFormat="1" ht="20.25" customHeight="1" x14ac:dyDescent="0.3">
      <c r="A1203" s="19"/>
      <c r="B1203" s="17"/>
      <c r="C1203" s="17"/>
      <c r="D1203" s="17">
        <f t="shared" si="19"/>
        <v>783.38000000000056</v>
      </c>
      <c r="E1203" s="18"/>
      <c r="F1203" s="7"/>
    </row>
    <row r="1204" spans="1:14" s="9" customFormat="1" ht="20.25" customHeight="1" x14ac:dyDescent="0.3">
      <c r="A1204" s="19"/>
      <c r="B1204" s="17"/>
      <c r="C1204" s="17"/>
      <c r="D1204" s="17">
        <f t="shared" si="19"/>
        <v>783.38000000000056</v>
      </c>
      <c r="E1204" s="18"/>
      <c r="F1204" s="7"/>
    </row>
    <row r="1205" spans="1:14" s="9" customFormat="1" ht="20.25" customHeight="1" x14ac:dyDescent="0.3">
      <c r="A1205" s="19"/>
      <c r="B1205" s="17"/>
      <c r="C1205" s="17"/>
      <c r="D1205" s="17">
        <f t="shared" si="19"/>
        <v>783.38000000000056</v>
      </c>
      <c r="E1205" s="18"/>
      <c r="F1205" s="7"/>
      <c r="N1205" s="9">
        <v>125</v>
      </c>
    </row>
    <row r="1206" spans="1:14" s="9" customFormat="1" ht="20.25" customHeight="1" x14ac:dyDescent="0.3">
      <c r="A1206" s="19"/>
      <c r="B1206" s="17"/>
      <c r="C1206" s="17"/>
      <c r="D1206" s="17">
        <f t="shared" si="19"/>
        <v>783.38000000000056</v>
      </c>
      <c r="E1206" s="18"/>
      <c r="F1206" s="7"/>
      <c r="N1206" s="9">
        <v>75</v>
      </c>
    </row>
    <row r="1207" spans="1:14" s="9" customFormat="1" ht="20.25" customHeight="1" x14ac:dyDescent="0.3">
      <c r="A1207" s="19"/>
      <c r="B1207" s="17"/>
      <c r="C1207" s="17"/>
      <c r="D1207" s="17">
        <f t="shared" si="19"/>
        <v>783.38000000000056</v>
      </c>
      <c r="E1207" s="18"/>
      <c r="F1207" s="7"/>
    </row>
    <row r="1208" spans="1:14" s="9" customFormat="1" ht="20.25" customHeight="1" x14ac:dyDescent="0.3">
      <c r="A1208" s="19"/>
      <c r="B1208" s="17"/>
      <c r="C1208" s="17"/>
      <c r="D1208" s="17">
        <f t="shared" si="19"/>
        <v>783.38000000000056</v>
      </c>
      <c r="E1208" s="18"/>
      <c r="F1208" s="7"/>
    </row>
    <row r="1209" spans="1:14" s="9" customFormat="1" ht="20.25" customHeight="1" x14ac:dyDescent="0.3">
      <c r="A1209" s="19"/>
      <c r="B1209" s="17"/>
      <c r="C1209" s="17"/>
      <c r="D1209" s="17">
        <f t="shared" si="19"/>
        <v>783.38000000000056</v>
      </c>
      <c r="E1209" s="18" t="s">
        <v>901</v>
      </c>
      <c r="F1209" s="7"/>
    </row>
    <row r="1210" spans="1:14" s="9" customFormat="1" ht="20.25" customHeight="1" x14ac:dyDescent="0.3">
      <c r="A1210" s="19"/>
      <c r="B1210" s="17"/>
      <c r="C1210" s="17"/>
      <c r="D1210" s="17">
        <f t="shared" si="19"/>
        <v>783.38000000000056</v>
      </c>
      <c r="E1210" s="18"/>
      <c r="F1210" s="7"/>
    </row>
    <row r="1211" spans="1:14" s="9" customFormat="1" ht="20.25" customHeight="1" x14ac:dyDescent="0.3">
      <c r="A1211" s="19"/>
      <c r="B1211" s="17"/>
      <c r="C1211" s="17"/>
      <c r="D1211" s="17">
        <f t="shared" si="19"/>
        <v>783.38000000000056</v>
      </c>
      <c r="E1211" s="18"/>
      <c r="F1211" s="7"/>
    </row>
    <row r="1212" spans="1:14" s="9" customFormat="1" ht="20.25" customHeight="1" x14ac:dyDescent="0.3">
      <c r="A1212" s="19"/>
      <c r="B1212" s="17"/>
      <c r="C1212" s="17"/>
      <c r="D1212" s="17">
        <f t="shared" si="19"/>
        <v>783.38000000000056</v>
      </c>
      <c r="E1212" s="18" t="s">
        <v>887</v>
      </c>
      <c r="F1212" s="7"/>
    </row>
    <row r="1213" spans="1:14" s="9" customFormat="1" ht="20.25" customHeight="1" x14ac:dyDescent="0.3">
      <c r="A1213" s="19"/>
      <c r="B1213" s="17"/>
      <c r="C1213" s="17"/>
      <c r="D1213" s="17">
        <f t="shared" si="19"/>
        <v>783.38000000000056</v>
      </c>
      <c r="E1213" s="18"/>
      <c r="F1213" s="7"/>
    </row>
    <row r="1214" spans="1:14" s="9" customFormat="1" ht="20.25" customHeight="1" x14ac:dyDescent="0.3">
      <c r="A1214" s="19"/>
      <c r="B1214" s="17"/>
      <c r="C1214" s="17"/>
      <c r="D1214" s="17">
        <f t="shared" si="19"/>
        <v>783.38000000000056</v>
      </c>
      <c r="E1214" s="18"/>
      <c r="F1214" s="7"/>
    </row>
    <row r="1215" spans="1:14" s="9" customFormat="1" ht="20.25" customHeight="1" x14ac:dyDescent="0.3">
      <c r="A1215" s="19"/>
      <c r="B1215" s="17"/>
      <c r="C1215" s="17"/>
      <c r="D1215" s="17">
        <f t="shared" si="19"/>
        <v>783.38000000000056</v>
      </c>
      <c r="E1215" s="18"/>
      <c r="F1215" s="7"/>
    </row>
    <row r="1216" spans="1:14" s="9" customFormat="1" ht="20.25" customHeight="1" x14ac:dyDescent="0.3">
      <c r="A1216" s="19"/>
      <c r="B1216" s="17"/>
      <c r="C1216" s="17"/>
      <c r="D1216" s="17">
        <f t="shared" si="19"/>
        <v>783.38000000000056</v>
      </c>
      <c r="E1216" s="18"/>
      <c r="F1216" s="7"/>
    </row>
    <row r="1217" spans="1:6" s="9" customFormat="1" ht="20.25" customHeight="1" x14ac:dyDescent="0.3">
      <c r="A1217" s="19"/>
      <c r="B1217" s="17"/>
      <c r="C1217" s="17"/>
      <c r="D1217" s="17">
        <f t="shared" si="19"/>
        <v>783.38000000000056</v>
      </c>
      <c r="E1217" s="18"/>
      <c r="F1217" s="7"/>
    </row>
    <row r="1218" spans="1:6" s="9" customFormat="1" ht="20.25" customHeight="1" x14ac:dyDescent="0.3">
      <c r="A1218" s="19"/>
      <c r="B1218" s="17"/>
      <c r="C1218" s="17"/>
      <c r="D1218" s="17">
        <f t="shared" si="19"/>
        <v>783.38000000000056</v>
      </c>
      <c r="E1218" s="18"/>
      <c r="F1218" s="7"/>
    </row>
    <row r="1219" spans="1:6" s="9" customFormat="1" ht="20.25" customHeight="1" x14ac:dyDescent="0.3">
      <c r="A1219" s="19"/>
      <c r="B1219" s="17"/>
      <c r="C1219" s="17"/>
      <c r="D1219" s="17">
        <f t="shared" si="19"/>
        <v>783.38000000000056</v>
      </c>
      <c r="E1219" s="18"/>
      <c r="F1219" s="7"/>
    </row>
    <row r="1220" spans="1:6" s="9" customFormat="1" ht="20.25" customHeight="1" x14ac:dyDescent="0.3">
      <c r="A1220" s="19"/>
      <c r="B1220" s="17"/>
      <c r="C1220" s="17"/>
      <c r="D1220" s="17">
        <f t="shared" si="19"/>
        <v>783.38000000000056</v>
      </c>
      <c r="E1220" s="18"/>
      <c r="F1220" s="7"/>
    </row>
    <row r="1221" spans="1:6" s="9" customFormat="1" ht="20.25" customHeight="1" x14ac:dyDescent="0.3">
      <c r="A1221" s="19"/>
      <c r="B1221" s="17"/>
      <c r="C1221" s="17"/>
      <c r="D1221" s="17">
        <f t="shared" si="19"/>
        <v>783.38000000000056</v>
      </c>
      <c r="E1221" s="18"/>
      <c r="F1221" s="7"/>
    </row>
    <row r="1222" spans="1:6" s="9" customFormat="1" ht="20.25" customHeight="1" x14ac:dyDescent="0.3">
      <c r="A1222" s="19"/>
      <c r="B1222" s="17"/>
      <c r="C1222" s="17"/>
      <c r="D1222" s="17">
        <f t="shared" si="19"/>
        <v>783.38000000000056</v>
      </c>
      <c r="E1222" s="18"/>
      <c r="F1222" s="7"/>
    </row>
    <row r="1223" spans="1:6" s="9" customFormat="1" ht="20.25" customHeight="1" x14ac:dyDescent="0.3">
      <c r="A1223" s="19"/>
      <c r="B1223" s="17"/>
      <c r="C1223" s="17"/>
      <c r="D1223" s="17">
        <f t="shared" ref="D1223:D1262" si="20">D1222+B1223-C1223</f>
        <v>783.38000000000056</v>
      </c>
      <c r="E1223" s="18"/>
      <c r="F1223" s="7"/>
    </row>
    <row r="1224" spans="1:6" s="9" customFormat="1" ht="20.25" customHeight="1" x14ac:dyDescent="0.3">
      <c r="A1224" s="19"/>
      <c r="B1224" s="17"/>
      <c r="C1224" s="17"/>
      <c r="D1224" s="17">
        <f t="shared" si="20"/>
        <v>783.38000000000056</v>
      </c>
      <c r="E1224" s="18"/>
      <c r="F1224" s="7"/>
    </row>
    <row r="1225" spans="1:6" s="9" customFormat="1" ht="20.25" customHeight="1" x14ac:dyDescent="0.3">
      <c r="A1225" s="19"/>
      <c r="B1225" s="17"/>
      <c r="C1225" s="17"/>
      <c r="D1225" s="17">
        <f t="shared" si="20"/>
        <v>783.38000000000056</v>
      </c>
      <c r="E1225" s="18"/>
      <c r="F1225" s="7"/>
    </row>
    <row r="1226" spans="1:6" s="9" customFormat="1" ht="20.25" customHeight="1" x14ac:dyDescent="0.3">
      <c r="A1226" s="19"/>
      <c r="B1226" s="17"/>
      <c r="C1226" s="17"/>
      <c r="D1226" s="17">
        <f t="shared" si="20"/>
        <v>783.38000000000056</v>
      </c>
      <c r="E1226" s="18"/>
      <c r="F1226" s="7"/>
    </row>
    <row r="1227" spans="1:6" s="9" customFormat="1" ht="20.25" customHeight="1" x14ac:dyDescent="0.3">
      <c r="A1227" s="19"/>
      <c r="B1227" s="17"/>
      <c r="C1227" s="17"/>
      <c r="D1227" s="17">
        <f t="shared" si="20"/>
        <v>783.38000000000056</v>
      </c>
      <c r="E1227" s="18"/>
      <c r="F1227" s="7"/>
    </row>
    <row r="1228" spans="1:6" s="9" customFormat="1" ht="20.25" customHeight="1" x14ac:dyDescent="0.3">
      <c r="A1228" s="19"/>
      <c r="B1228" s="17"/>
      <c r="C1228" s="17"/>
      <c r="D1228" s="17">
        <f t="shared" si="20"/>
        <v>783.38000000000056</v>
      </c>
      <c r="E1228" s="18"/>
      <c r="F1228" s="7"/>
    </row>
    <row r="1229" spans="1:6" s="9" customFormat="1" ht="20.25" customHeight="1" x14ac:dyDescent="0.3">
      <c r="A1229" s="19"/>
      <c r="B1229" s="17"/>
      <c r="C1229" s="17"/>
      <c r="D1229" s="17">
        <f t="shared" si="20"/>
        <v>783.38000000000056</v>
      </c>
      <c r="E1229" s="18"/>
      <c r="F1229" s="7"/>
    </row>
    <row r="1230" spans="1:6" s="9" customFormat="1" ht="20.25" customHeight="1" x14ac:dyDescent="0.3">
      <c r="A1230" s="19"/>
      <c r="B1230" s="17"/>
      <c r="C1230" s="17"/>
      <c r="D1230" s="17">
        <f t="shared" si="20"/>
        <v>783.38000000000056</v>
      </c>
      <c r="E1230" s="18"/>
      <c r="F1230" s="7"/>
    </row>
    <row r="1231" spans="1:6" s="9" customFormat="1" ht="20.25" customHeight="1" x14ac:dyDescent="0.3">
      <c r="A1231" s="19"/>
      <c r="B1231" s="17"/>
      <c r="C1231" s="17"/>
      <c r="D1231" s="17">
        <f t="shared" si="20"/>
        <v>783.38000000000056</v>
      </c>
      <c r="E1231" s="18"/>
      <c r="F1231" s="7"/>
    </row>
    <row r="1232" spans="1:6" s="9" customFormat="1" ht="20.25" customHeight="1" x14ac:dyDescent="0.3">
      <c r="A1232" s="19"/>
      <c r="B1232" s="17"/>
      <c r="C1232" s="17"/>
      <c r="D1232" s="17">
        <f t="shared" si="20"/>
        <v>783.38000000000056</v>
      </c>
      <c r="E1232" s="18"/>
      <c r="F1232" s="7"/>
    </row>
    <row r="1233" spans="1:6" s="9" customFormat="1" ht="20.25" customHeight="1" x14ac:dyDescent="0.3">
      <c r="A1233" s="19"/>
      <c r="B1233" s="17"/>
      <c r="C1233" s="17"/>
      <c r="D1233" s="17">
        <f t="shared" si="20"/>
        <v>783.38000000000056</v>
      </c>
      <c r="E1233" s="18"/>
      <c r="F1233" s="7"/>
    </row>
    <row r="1234" spans="1:6" s="9" customFormat="1" ht="20.25" customHeight="1" x14ac:dyDescent="0.3">
      <c r="A1234" s="19"/>
      <c r="B1234" s="17"/>
      <c r="C1234" s="17"/>
      <c r="D1234" s="17">
        <f t="shared" si="20"/>
        <v>783.38000000000056</v>
      </c>
      <c r="E1234" s="18" t="s">
        <v>885</v>
      </c>
      <c r="F1234" s="7"/>
    </row>
    <row r="1235" spans="1:6" s="9" customFormat="1" ht="20.25" customHeight="1" x14ac:dyDescent="0.3">
      <c r="A1235" s="19"/>
      <c r="B1235" s="17"/>
      <c r="C1235" s="17"/>
      <c r="D1235" s="17">
        <f t="shared" si="20"/>
        <v>783.38000000000056</v>
      </c>
      <c r="E1235" s="18" t="s">
        <v>289</v>
      </c>
      <c r="F1235" s="7"/>
    </row>
    <row r="1236" spans="1:6" s="9" customFormat="1" ht="20.25" customHeight="1" x14ac:dyDescent="0.3">
      <c r="A1236" s="19"/>
      <c r="B1236" s="17"/>
      <c r="C1236" s="17"/>
      <c r="D1236" s="17">
        <f t="shared" si="20"/>
        <v>783.38000000000056</v>
      </c>
      <c r="E1236" s="18"/>
      <c r="F1236" s="7"/>
    </row>
    <row r="1237" spans="1:6" s="9" customFormat="1" ht="20.25" customHeight="1" x14ac:dyDescent="0.3">
      <c r="A1237" s="19"/>
      <c r="B1237" s="17"/>
      <c r="C1237" s="17"/>
      <c r="D1237" s="17">
        <f t="shared" si="20"/>
        <v>783.38000000000056</v>
      </c>
      <c r="E1237" s="18"/>
      <c r="F1237" s="7"/>
    </row>
    <row r="1238" spans="1:6" s="9" customFormat="1" ht="20.25" customHeight="1" x14ac:dyDescent="0.3">
      <c r="A1238" s="19"/>
      <c r="B1238" s="17"/>
      <c r="C1238" s="17"/>
      <c r="D1238" s="17">
        <f t="shared" si="20"/>
        <v>783.38000000000056</v>
      </c>
      <c r="E1238" s="18"/>
      <c r="F1238" s="7"/>
    </row>
    <row r="1239" spans="1:6" s="9" customFormat="1" ht="20.25" customHeight="1" x14ac:dyDescent="0.3">
      <c r="A1239" s="19"/>
      <c r="B1239" s="17"/>
      <c r="C1239" s="17"/>
      <c r="D1239" s="17">
        <f t="shared" si="20"/>
        <v>783.38000000000056</v>
      </c>
      <c r="E1239" s="18"/>
      <c r="F1239" s="7"/>
    </row>
    <row r="1240" spans="1:6" s="9" customFormat="1" ht="20.25" customHeight="1" x14ac:dyDescent="0.3">
      <c r="A1240" s="19"/>
      <c r="B1240" s="17"/>
      <c r="C1240" s="17"/>
      <c r="D1240" s="17">
        <f t="shared" si="20"/>
        <v>783.38000000000056</v>
      </c>
      <c r="E1240" s="18"/>
      <c r="F1240" s="7"/>
    </row>
    <row r="1241" spans="1:6" s="9" customFormat="1" ht="20.25" customHeight="1" x14ac:dyDescent="0.3">
      <c r="A1241" s="19"/>
      <c r="B1241" s="17"/>
      <c r="C1241" s="17"/>
      <c r="D1241" s="17">
        <f t="shared" si="20"/>
        <v>783.38000000000056</v>
      </c>
      <c r="E1241" s="18"/>
      <c r="F1241" s="7"/>
    </row>
    <row r="1242" spans="1:6" s="9" customFormat="1" ht="20.25" customHeight="1" x14ac:dyDescent="0.3">
      <c r="A1242" s="19"/>
      <c r="B1242" s="17"/>
      <c r="C1242" s="17"/>
      <c r="D1242" s="17">
        <f t="shared" si="20"/>
        <v>783.38000000000056</v>
      </c>
      <c r="E1242" s="18" t="s">
        <v>765</v>
      </c>
      <c r="F1242" s="7"/>
    </row>
    <row r="1243" spans="1:6" s="9" customFormat="1" ht="20.25" customHeight="1" x14ac:dyDescent="0.3">
      <c r="A1243" s="19"/>
      <c r="B1243" s="17"/>
      <c r="C1243" s="17"/>
      <c r="D1243" s="17">
        <f t="shared" si="20"/>
        <v>783.38000000000056</v>
      </c>
      <c r="E1243" s="18"/>
      <c r="F1243" s="7"/>
    </row>
    <row r="1244" spans="1:6" s="9" customFormat="1" ht="20.25" customHeight="1" x14ac:dyDescent="0.3">
      <c r="A1244" s="19"/>
      <c r="B1244" s="17"/>
      <c r="C1244" s="17"/>
      <c r="D1244" s="17">
        <f t="shared" si="20"/>
        <v>783.38000000000056</v>
      </c>
      <c r="E1244" s="18"/>
      <c r="F1244" s="7"/>
    </row>
    <row r="1245" spans="1:6" s="9" customFormat="1" ht="20.25" customHeight="1" x14ac:dyDescent="0.3">
      <c r="A1245" s="19"/>
      <c r="B1245" s="17"/>
      <c r="C1245" s="17"/>
      <c r="D1245" s="17">
        <f t="shared" si="20"/>
        <v>783.38000000000056</v>
      </c>
      <c r="E1245" s="18"/>
      <c r="F1245" s="7"/>
    </row>
    <row r="1246" spans="1:6" s="9" customFormat="1" ht="20.25" customHeight="1" x14ac:dyDescent="0.3">
      <c r="A1246" s="19"/>
      <c r="B1246" s="17"/>
      <c r="C1246" s="17"/>
      <c r="D1246" s="17">
        <f t="shared" si="20"/>
        <v>783.38000000000056</v>
      </c>
      <c r="E1246" s="18"/>
      <c r="F1246" s="7"/>
    </row>
    <row r="1247" spans="1:6" s="9" customFormat="1" ht="20.25" customHeight="1" x14ac:dyDescent="0.3">
      <c r="A1247" s="19"/>
      <c r="B1247" s="17"/>
      <c r="C1247" s="17"/>
      <c r="D1247" s="17">
        <f t="shared" si="20"/>
        <v>783.38000000000056</v>
      </c>
      <c r="E1247" s="18"/>
      <c r="F1247" s="7"/>
    </row>
    <row r="1248" spans="1:6" s="9" customFormat="1" ht="20.25" customHeight="1" x14ac:dyDescent="0.3">
      <c r="A1248" s="19"/>
      <c r="B1248" s="17"/>
      <c r="C1248" s="17"/>
      <c r="D1248" s="17">
        <f t="shared" si="20"/>
        <v>783.38000000000056</v>
      </c>
      <c r="E1248" s="18"/>
      <c r="F1248" s="7"/>
    </row>
    <row r="1249" spans="1:14" s="9" customFormat="1" ht="20.25" customHeight="1" x14ac:dyDescent="0.3">
      <c r="A1249" s="19"/>
      <c r="B1249" s="17"/>
      <c r="C1249" s="17"/>
      <c r="D1249" s="17">
        <f t="shared" si="20"/>
        <v>783.38000000000056</v>
      </c>
      <c r="E1249" s="18"/>
      <c r="F1249" s="7"/>
    </row>
    <row r="1250" spans="1:14" s="9" customFormat="1" ht="20.25" customHeight="1" x14ac:dyDescent="0.3">
      <c r="A1250" s="19"/>
      <c r="B1250" s="17"/>
      <c r="C1250" s="17"/>
      <c r="D1250" s="17">
        <f t="shared" si="20"/>
        <v>783.38000000000056</v>
      </c>
      <c r="E1250" s="18"/>
      <c r="F1250" s="7"/>
    </row>
    <row r="1251" spans="1:14" s="9" customFormat="1" ht="20.25" customHeight="1" x14ac:dyDescent="0.3">
      <c r="A1251" s="19"/>
      <c r="B1251" s="17"/>
      <c r="C1251" s="17"/>
      <c r="D1251" s="17">
        <f t="shared" si="20"/>
        <v>783.38000000000056</v>
      </c>
      <c r="E1251" s="18" t="s">
        <v>901</v>
      </c>
      <c r="F1251" s="7"/>
    </row>
    <row r="1252" spans="1:14" s="9" customFormat="1" ht="20.25" customHeight="1" x14ac:dyDescent="0.3">
      <c r="A1252" s="19"/>
      <c r="B1252" s="17"/>
      <c r="C1252" s="17"/>
      <c r="D1252" s="17">
        <f t="shared" si="20"/>
        <v>783.38000000000056</v>
      </c>
      <c r="E1252" s="18"/>
      <c r="F1252" s="7"/>
    </row>
    <row r="1253" spans="1:14" s="9" customFormat="1" ht="20.25" customHeight="1" x14ac:dyDescent="0.3">
      <c r="A1253" s="19"/>
      <c r="B1253" s="17"/>
      <c r="C1253" s="17"/>
      <c r="D1253" s="17">
        <f t="shared" si="20"/>
        <v>783.38000000000056</v>
      </c>
      <c r="E1253" s="18"/>
      <c r="F1253" s="7"/>
    </row>
    <row r="1254" spans="1:14" s="9" customFormat="1" ht="20.25" customHeight="1" x14ac:dyDescent="0.3">
      <c r="A1254" s="19"/>
      <c r="B1254" s="17"/>
      <c r="C1254" s="17"/>
      <c r="D1254" s="17">
        <f t="shared" si="20"/>
        <v>783.38000000000056</v>
      </c>
      <c r="E1254" s="18"/>
      <c r="F1254" s="7"/>
    </row>
    <row r="1255" spans="1:14" s="9" customFormat="1" ht="20.25" customHeight="1" x14ac:dyDescent="0.3">
      <c r="A1255" s="19"/>
      <c r="B1255" s="17"/>
      <c r="C1255" s="17"/>
      <c r="D1255" s="17">
        <f t="shared" si="20"/>
        <v>783.38000000000056</v>
      </c>
      <c r="E1255" s="18"/>
      <c r="F1255" s="7"/>
    </row>
    <row r="1256" spans="1:14" s="9" customFormat="1" ht="20.25" customHeight="1" x14ac:dyDescent="0.3">
      <c r="A1256" s="19"/>
      <c r="B1256" s="17"/>
      <c r="C1256" s="17"/>
      <c r="D1256" s="17">
        <f t="shared" si="20"/>
        <v>783.38000000000056</v>
      </c>
      <c r="E1256" s="18"/>
      <c r="F1256" s="7"/>
    </row>
    <row r="1257" spans="1:14" s="9" customFormat="1" ht="20.25" customHeight="1" x14ac:dyDescent="0.3">
      <c r="A1257" s="19"/>
      <c r="B1257" s="17"/>
      <c r="C1257" s="17"/>
      <c r="D1257" s="17">
        <f t="shared" si="20"/>
        <v>783.38000000000056</v>
      </c>
      <c r="E1257" s="18"/>
      <c r="F1257" s="7"/>
    </row>
    <row r="1258" spans="1:14" s="9" customFormat="1" ht="20.25" customHeight="1" x14ac:dyDescent="0.3">
      <c r="A1258" s="19"/>
      <c r="B1258" s="17"/>
      <c r="C1258" s="17"/>
      <c r="D1258" s="17">
        <f t="shared" si="20"/>
        <v>783.38000000000056</v>
      </c>
      <c r="E1258" s="18"/>
      <c r="F1258" s="7"/>
    </row>
    <row r="1259" spans="1:14" s="9" customFormat="1" ht="20.25" customHeight="1" x14ac:dyDescent="0.3">
      <c r="A1259" s="19"/>
      <c r="B1259" s="17"/>
      <c r="C1259" s="17"/>
      <c r="D1259" s="17">
        <f t="shared" si="20"/>
        <v>783.38000000000056</v>
      </c>
      <c r="E1259" s="18"/>
      <c r="F1259" s="7"/>
    </row>
    <row r="1260" spans="1:14" s="9" customFormat="1" ht="20.25" customHeight="1" x14ac:dyDescent="0.3">
      <c r="A1260" s="19"/>
      <c r="B1260" s="17"/>
      <c r="C1260" s="17"/>
      <c r="D1260" s="17">
        <f t="shared" si="20"/>
        <v>783.38000000000056</v>
      </c>
      <c r="E1260" s="18"/>
      <c r="F1260" s="7"/>
    </row>
    <row r="1261" spans="1:14" s="9" customFormat="1" ht="20.25" customHeight="1" x14ac:dyDescent="0.3">
      <c r="A1261" s="19"/>
      <c r="B1261" s="17"/>
      <c r="C1261" s="17"/>
      <c r="D1261" s="17">
        <f t="shared" si="20"/>
        <v>783.38000000000056</v>
      </c>
      <c r="E1261" s="18"/>
      <c r="F1261" s="7"/>
      <c r="N1261" s="9">
        <v>30</v>
      </c>
    </row>
    <row r="1262" spans="1:14" s="9" customFormat="1" ht="19.5" thickBot="1" x14ac:dyDescent="0.35">
      <c r="A1262" s="19"/>
      <c r="B1262" s="17"/>
      <c r="C1262" s="17"/>
      <c r="D1262" s="17">
        <f t="shared" si="20"/>
        <v>783.38000000000056</v>
      </c>
      <c r="E1262" s="18"/>
      <c r="F1262" s="7"/>
    </row>
    <row r="1263" spans="1:14" ht="30" thickTop="1" thickBot="1" x14ac:dyDescent="0.5">
      <c r="A1263" s="29" t="s">
        <v>9</v>
      </c>
      <c r="B1263" s="30">
        <f>SUM(B6:B1262)</f>
        <v>100232.19</v>
      </c>
      <c r="C1263" s="30">
        <f>SUM(C6:C1262)</f>
        <v>99448.810000000027</v>
      </c>
      <c r="D1263" s="30">
        <f>B1263-C1263</f>
        <v>783.37999999997555</v>
      </c>
      <c r="E1263" s="31" t="s">
        <v>10</v>
      </c>
      <c r="F1263" s="1"/>
    </row>
    <row r="1264" spans="1:14" ht="29.25" thickBot="1" x14ac:dyDescent="0.5">
      <c r="A1264" s="32" t="s">
        <v>7</v>
      </c>
      <c r="B1264" s="33">
        <f>B1263-C1263</f>
        <v>783.37999999997555</v>
      </c>
      <c r="C1264" s="204"/>
      <c r="D1264" s="205"/>
      <c r="E1264" s="206"/>
      <c r="F1264" s="1"/>
    </row>
    <row r="1266" spans="2:2" x14ac:dyDescent="0.45">
      <c r="B1266" s="2">
        <f>B1264*748/995</f>
        <v>588.91280402008215</v>
      </c>
    </row>
  </sheetData>
  <mergeCells count="4">
    <mergeCell ref="A1:E1"/>
    <mergeCell ref="A2:C2"/>
    <mergeCell ref="D2:E2"/>
    <mergeCell ref="C1264:E12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رئيسي</vt:lpstr>
      <vt:lpstr>ماكينات</vt:lpstr>
      <vt:lpstr>مصاريف اخرى</vt:lpstr>
      <vt:lpstr>مصاريف تشغيلية</vt:lpstr>
      <vt:lpstr>Cash</vt:lpstr>
      <vt:lpstr>تأسيس ورشة</vt:lpstr>
      <vt:lpstr>Pro</vt:lpstr>
      <vt:lpstr>Ahmad</vt:lpstr>
      <vt:lpstr>Mzen</vt:lpstr>
      <vt:lpstr>خزنة رئيسية</vt:lpstr>
      <vt:lpstr>دولار</vt:lpstr>
      <vt:lpstr>دهب</vt:lpstr>
      <vt:lpstr>فضة</vt:lpstr>
      <vt:lpstr>Alloy Cast</vt:lpstr>
      <vt:lpstr>Alloy سحب</vt:lpstr>
      <vt:lpstr>كسر 18 صب</vt:lpstr>
      <vt:lpstr>كسر 18 سحب</vt:lpstr>
      <vt:lpstr>كسر 21 صب</vt:lpstr>
      <vt:lpstr>كسر 21 سحب</vt:lpstr>
      <vt:lpstr>مشغول 21</vt:lpstr>
      <vt:lpstr>مشغول 18</vt:lpstr>
      <vt:lpstr>K18</vt:lpstr>
      <vt:lpstr>K22</vt:lpstr>
      <vt:lpstr>K21</vt:lpstr>
      <vt:lpstr>تحت التصنيع</vt:lpstr>
      <vt:lpstr>زبائن</vt:lpstr>
      <vt:lpstr>فارغ (2)</vt:lpstr>
      <vt:lpstr>Trading</vt:lpstr>
      <vt:lpstr>silver</vt:lpstr>
      <vt:lpstr>شمع</vt:lpstr>
      <vt:lpstr>ALLOY</vt:lpstr>
      <vt:lpstr>ALLOY (2)</vt:lpstr>
      <vt:lpstr>مشغول 18 (2)</vt:lpstr>
      <vt:lpstr>مشغول 21 (2)</vt:lpstr>
      <vt:lpstr>كسر 18</vt:lpstr>
      <vt:lpstr>كسر 21</vt:lpstr>
      <vt:lpstr>كسر 22 </vt:lpstr>
      <vt:lpstr>رملة</vt:lpstr>
      <vt:lpstr>صب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OraGold</cp:lastModifiedBy>
  <cp:lastPrinted>2026-07-03T10:28:10Z</cp:lastPrinted>
  <dcterms:created xsi:type="dcterms:W3CDTF">2025-10-11T10:44:49Z</dcterms:created>
  <dcterms:modified xsi:type="dcterms:W3CDTF">2026-09-22T14:53:37Z</dcterms:modified>
</cp:coreProperties>
</file>